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45" lockStructure="1"/>
  <bookViews>
    <workbookView xWindow="90" yWindow="225" windowWidth="12195" windowHeight="5655" tabRatio="754"/>
  </bookViews>
  <sheets>
    <sheet name="Page 1 - General Information" sheetId="4" r:id="rId1"/>
    <sheet name="Page 2 - Team Information" sheetId="1" r:id="rId2"/>
    <sheet name="Page 3 - Financial Information" sheetId="6" r:id="rId3"/>
    <sheet name="Page 4 - Comments" sheetId="7" r:id="rId4"/>
    <sheet name="Page 5 - PIMS Input Page" sheetId="13" r:id="rId5"/>
    <sheet name="PIMS LEA" sheetId="10" state="hidden" r:id="rId6"/>
    <sheet name="PIMS School" sheetId="11" state="hidden" r:id="rId7"/>
    <sheet name="Enrollment Report" sheetId="16" state="hidden" r:id="rId8"/>
  </sheets>
  <definedNames>
    <definedName name="_xlnm._FilterDatabase" localSheetId="7" hidden="1">'Enrollment Report'!$A$3:$N$1748</definedName>
    <definedName name="_xlnm._FilterDatabase" localSheetId="1" hidden="1">'Page 2 - Team Information'!$C$9:$E$184</definedName>
    <definedName name="_xlnm._FilterDatabase" localSheetId="2" hidden="1">'Page 3 - Financial Information'!$C$9:$E$186</definedName>
    <definedName name="_xlnm._FilterDatabase" localSheetId="4" hidden="1">'Page 5 - PIMS Input Page'!$A$1:$Y$6146</definedName>
    <definedName name="_xlnm._FilterDatabase" localSheetId="5" hidden="1">'PIMS LEA'!$A$1:$K$728</definedName>
    <definedName name="_xlnm._FilterDatabase" localSheetId="6" hidden="1">'PIMS School'!$A$1:$R$1470</definedName>
    <definedName name="_xlnm.Print_Area" localSheetId="0">'Page 1 - General Information'!$A$1:$O$42</definedName>
    <definedName name="_xlnm.Print_Area" localSheetId="1">'Page 2 - Team Information'!$B$2:$AR$187</definedName>
    <definedName name="_xlnm.Print_Area" localSheetId="2">'Page 3 - Financial Information'!$A$1:$Z$197</definedName>
    <definedName name="_xlnm.Print_Area" localSheetId="3">'Page 4 - Comments'!$A$1:$T$38</definedName>
    <definedName name="_xlnm.Print_Titles" localSheetId="0">'Page 1 - General Information'!$8:$8</definedName>
    <definedName name="_xlnm.Print_Titles" localSheetId="1">'Page 2 - Team Information'!$A:$E,'Page 2 - Team Information'!$2:$12</definedName>
    <definedName name="_xlnm.Print_Titles" localSheetId="2">'Page 3 - Financial Information'!$2:$14</definedName>
    <definedName name="T9_02">'Page 1 - General Information'!$K$4996:$K$4998</definedName>
    <definedName name="T9_LEA_Name">'PIMS LEA'!$B$2:$B$728</definedName>
    <definedName name="T9_Sch">'Page 1 - General Information'!$H$4996:$H$5279</definedName>
  </definedNames>
  <calcPr calcId="145621" fullCalcOnLoad="1"/>
</workbook>
</file>

<file path=xl/calcChain.xml><?xml version="1.0" encoding="utf-8"?>
<calcChain xmlns="http://schemas.openxmlformats.org/spreadsheetml/2006/main">
  <c r="V6144" i="13" l="1"/>
  <c r="B1470" i="11"/>
  <c r="B1469" i="11"/>
  <c r="B1468" i="11"/>
  <c r="B1467" i="11"/>
  <c r="B1466" i="11"/>
  <c r="B1465" i="11"/>
  <c r="B1463" i="11"/>
  <c r="B1464" i="11"/>
  <c r="B1461" i="11"/>
  <c r="B1462" i="11"/>
  <c r="B1460" i="11"/>
  <c r="B1459" i="11"/>
  <c r="B1455" i="11"/>
  <c r="B1456" i="11"/>
  <c r="B1457" i="11"/>
  <c r="B1458" i="11"/>
  <c r="B1453" i="11"/>
  <c r="B1454" i="11"/>
  <c r="B1452" i="11"/>
  <c r="B1451" i="11"/>
  <c r="B1450" i="11"/>
  <c r="B1449" i="11"/>
  <c r="B1448" i="11"/>
  <c r="B1447" i="11"/>
  <c r="B1445" i="11"/>
  <c r="B1446" i="11"/>
  <c r="B1444" i="11"/>
  <c r="B1443" i="11"/>
  <c r="B1442" i="11"/>
  <c r="B1441" i="11"/>
  <c r="B1439" i="11"/>
  <c r="B1440" i="11"/>
  <c r="B1437" i="11"/>
  <c r="B1438" i="11"/>
  <c r="B1435" i="11"/>
  <c r="B1436" i="11"/>
  <c r="B1434" i="11"/>
  <c r="B1433" i="11"/>
  <c r="B1432" i="11"/>
  <c r="B1431" i="11"/>
  <c r="B1430" i="11"/>
  <c r="B1429" i="11"/>
  <c r="B1428" i="11"/>
  <c r="B1427" i="11"/>
  <c r="B1426" i="11"/>
  <c r="B1425" i="11"/>
  <c r="B1424" i="11"/>
  <c r="B1421" i="11"/>
  <c r="B1422" i="11"/>
  <c r="B1423" i="11"/>
  <c r="B1420" i="11"/>
  <c r="B1419" i="11"/>
  <c r="B1418" i="11"/>
  <c r="B1417" i="11"/>
  <c r="B1416" i="11"/>
  <c r="B1415" i="11"/>
  <c r="B1414" i="11"/>
  <c r="B1413" i="11"/>
  <c r="B1412" i="11"/>
  <c r="B1411" i="11"/>
  <c r="B1410" i="11"/>
  <c r="B1409" i="11"/>
  <c r="B1407" i="11"/>
  <c r="B1408" i="11"/>
  <c r="B1406" i="11"/>
  <c r="B1403" i="11"/>
  <c r="B1404" i="11"/>
  <c r="B1405" i="11"/>
  <c r="B1401" i="11"/>
  <c r="B1402" i="11"/>
  <c r="B1399" i="11"/>
  <c r="B1400" i="11"/>
  <c r="B1398" i="11"/>
  <c r="B1397" i="11"/>
  <c r="B1396" i="11"/>
  <c r="B1395" i="11"/>
  <c r="B1394" i="11"/>
  <c r="B1393" i="11"/>
  <c r="B1392" i="11"/>
  <c r="B1391" i="11"/>
  <c r="B1390" i="11"/>
  <c r="B1385" i="11"/>
  <c r="B1386" i="11"/>
  <c r="B1387" i="11"/>
  <c r="B1388" i="11"/>
  <c r="B1389" i="11"/>
  <c r="B1384" i="11"/>
  <c r="B1383" i="11"/>
  <c r="B1381" i="11"/>
  <c r="B1382" i="11"/>
  <c r="B1379" i="11"/>
  <c r="B1380" i="11"/>
  <c r="B1377" i="11"/>
  <c r="B1378" i="11"/>
  <c r="B1375" i="11"/>
  <c r="B1376" i="11"/>
  <c r="B1371" i="11"/>
  <c r="B1372" i="11"/>
  <c r="B1373" i="11"/>
  <c r="B1374" i="11"/>
  <c r="B1369" i="11"/>
  <c r="B1370" i="11"/>
  <c r="B1367" i="11"/>
  <c r="B1368" i="11"/>
  <c r="B1365" i="11"/>
  <c r="B1366" i="11"/>
  <c r="B1363" i="11"/>
  <c r="B1364" i="11"/>
  <c r="B1359" i="11"/>
  <c r="B1360" i="11"/>
  <c r="B1361" i="11"/>
  <c r="B1362" i="11"/>
  <c r="B1357" i="11"/>
  <c r="B1358" i="11"/>
  <c r="B1356" i="11"/>
  <c r="B1355" i="11"/>
  <c r="B1353" i="11"/>
  <c r="B1354" i="11"/>
  <c r="B1351" i="11"/>
  <c r="B1352" i="11"/>
  <c r="B1350" i="11"/>
  <c r="B1349" i="11"/>
  <c r="B1347" i="11"/>
  <c r="B1348" i="11"/>
  <c r="B1346" i="11"/>
  <c r="B1345" i="11"/>
  <c r="B1343" i="11"/>
  <c r="B1344" i="11"/>
  <c r="B1342" i="11"/>
  <c r="B1341" i="11"/>
  <c r="B1340" i="11"/>
  <c r="B1339" i="11"/>
  <c r="B1338" i="11"/>
  <c r="B1337" i="11"/>
  <c r="B1336" i="11"/>
  <c r="B1335" i="11"/>
  <c r="B1334" i="11"/>
  <c r="B1333" i="11"/>
  <c r="B1332" i="11"/>
  <c r="B1329" i="11"/>
  <c r="B1330" i="11"/>
  <c r="B1331" i="11"/>
  <c r="B1328" i="11"/>
  <c r="B1327" i="11"/>
  <c r="B1326" i="11"/>
  <c r="B1325" i="11"/>
  <c r="B1324" i="11"/>
  <c r="B1323" i="11"/>
  <c r="B1322" i="11"/>
  <c r="B1321" i="11"/>
  <c r="B1320" i="11"/>
  <c r="B1319" i="11"/>
  <c r="B1317" i="11"/>
  <c r="B1318" i="11"/>
  <c r="B1315" i="11"/>
  <c r="B1316" i="11"/>
  <c r="B1313" i="11"/>
  <c r="B1314" i="11"/>
  <c r="B1312" i="11"/>
  <c r="B1311" i="11"/>
  <c r="B1310" i="11"/>
  <c r="B1309" i="11"/>
  <c r="B1308" i="11"/>
  <c r="B1307" i="11"/>
  <c r="B1306" i="11"/>
  <c r="B1305" i="11"/>
  <c r="B1304" i="11"/>
  <c r="B1303" i="11"/>
  <c r="B1302" i="11"/>
  <c r="B1301" i="11"/>
  <c r="B1300" i="11"/>
  <c r="B1299" i="11"/>
  <c r="B1297" i="11"/>
  <c r="B1298" i="11"/>
  <c r="B1296" i="11"/>
  <c r="B1295" i="11"/>
  <c r="B1294" i="11"/>
  <c r="B1293" i="11"/>
  <c r="B1291" i="11"/>
  <c r="B1292" i="11"/>
  <c r="B1289" i="11"/>
  <c r="B1290" i="11"/>
  <c r="B1288" i="11"/>
  <c r="B1287" i="11"/>
  <c r="B1285" i="11"/>
  <c r="B1286" i="11"/>
  <c r="B1284" i="11"/>
  <c r="B1283" i="11"/>
  <c r="B1281" i="11"/>
  <c r="B1282" i="11"/>
  <c r="B1280" i="11"/>
  <c r="B1279" i="11"/>
  <c r="B1278" i="11"/>
  <c r="B1277" i="11"/>
  <c r="B1276" i="11"/>
  <c r="B1275" i="11"/>
  <c r="B1274" i="11"/>
  <c r="B1273" i="11"/>
  <c r="B1272" i="11"/>
  <c r="B1271" i="11"/>
  <c r="B1270" i="11"/>
  <c r="B1269" i="11"/>
  <c r="B1267" i="11"/>
  <c r="B1268" i="11"/>
  <c r="B1265" i="11"/>
  <c r="B1266" i="11"/>
  <c r="B1264" i="11"/>
  <c r="B1263" i="11"/>
  <c r="B1262" i="11"/>
  <c r="B1261" i="11"/>
  <c r="B1259" i="11"/>
  <c r="B1260" i="11"/>
  <c r="B1258" i="11"/>
  <c r="B1255" i="11"/>
  <c r="B1256" i="11"/>
  <c r="B1257" i="11"/>
  <c r="B1253" i="11"/>
  <c r="B1254" i="11"/>
  <c r="B1251" i="11"/>
  <c r="B1252" i="11"/>
  <c r="B1249" i="11"/>
  <c r="B1250" i="11"/>
  <c r="B1247" i="11"/>
  <c r="B1248" i="11"/>
  <c r="B1246" i="11"/>
  <c r="B1245" i="11"/>
  <c r="B1244" i="11"/>
  <c r="B1243" i="11"/>
  <c r="B1242" i="11"/>
  <c r="B1241" i="11"/>
  <c r="B1240" i="11"/>
  <c r="B1239" i="11"/>
  <c r="B1238" i="11"/>
  <c r="B1237" i="11"/>
  <c r="B1235" i="11"/>
  <c r="B1236" i="11"/>
  <c r="B1233" i="11"/>
  <c r="B1234" i="11"/>
  <c r="B1232" i="11"/>
  <c r="B1231" i="11"/>
  <c r="B1229" i="11"/>
  <c r="B1230" i="11"/>
  <c r="B1228" i="11"/>
  <c r="B1225" i="11"/>
  <c r="B1226" i="11"/>
  <c r="B1227" i="11"/>
  <c r="B1223" i="11"/>
  <c r="B1224" i="11"/>
  <c r="B1222" i="11"/>
  <c r="B1221" i="11"/>
  <c r="B1220" i="11"/>
  <c r="B1219" i="11"/>
  <c r="B1218" i="11"/>
  <c r="B1217" i="11"/>
  <c r="B1216" i="11"/>
  <c r="B1215" i="11"/>
  <c r="B1214" i="11"/>
  <c r="B1213" i="11"/>
  <c r="B1212" i="11"/>
  <c r="B1211" i="11"/>
  <c r="B1210" i="11"/>
  <c r="B1209" i="11"/>
  <c r="B1208" i="11"/>
  <c r="B1207" i="11"/>
  <c r="B1206" i="11"/>
  <c r="B1203" i="11"/>
  <c r="B1204" i="11"/>
  <c r="B1205" i="11"/>
  <c r="B1202" i="11"/>
  <c r="B1201" i="11"/>
  <c r="B1200" i="11"/>
  <c r="B1199" i="11"/>
  <c r="B1197" i="11"/>
  <c r="B1198" i="11"/>
  <c r="B1196" i="11"/>
  <c r="B1195" i="11"/>
  <c r="B1194" i="11"/>
  <c r="B1193" i="11"/>
  <c r="B1192" i="11"/>
  <c r="B1191" i="11"/>
  <c r="B1190" i="11"/>
  <c r="B1189" i="11"/>
  <c r="B1188" i="11"/>
  <c r="B1187" i="11"/>
  <c r="B1186" i="11"/>
  <c r="B1185" i="11"/>
  <c r="B1184" i="11"/>
  <c r="B1183" i="11"/>
  <c r="B1182" i="11"/>
  <c r="B1181" i="11"/>
  <c r="B1180" i="11"/>
  <c r="B1179" i="11"/>
  <c r="B1178" i="11"/>
  <c r="B1177" i="11"/>
  <c r="B1176" i="11"/>
  <c r="B1173" i="11"/>
  <c r="B1174" i="11"/>
  <c r="B1175" i="11"/>
  <c r="B1172" i="11"/>
  <c r="B1171" i="11"/>
  <c r="B1170" i="11"/>
  <c r="B1165" i="11"/>
  <c r="B1166" i="11"/>
  <c r="B1167" i="11"/>
  <c r="B1168" i="11"/>
  <c r="B1169" i="11"/>
  <c r="B1163" i="11"/>
  <c r="B1164" i="11"/>
  <c r="B1161" i="11"/>
  <c r="B1162" i="11"/>
  <c r="B1159" i="11"/>
  <c r="B1160" i="11"/>
  <c r="B1158" i="11"/>
  <c r="B1157" i="11"/>
  <c r="B1155" i="11"/>
  <c r="B1156" i="11"/>
  <c r="B1154" i="11"/>
  <c r="B1153" i="11"/>
  <c r="B1152" i="11"/>
  <c r="B1151" i="11"/>
  <c r="B1150" i="11"/>
  <c r="B1149" i="11"/>
  <c r="B1148" i="11"/>
  <c r="B1147" i="11"/>
  <c r="B1145" i="11"/>
  <c r="B1146" i="11"/>
  <c r="B1144" i="11"/>
  <c r="B1143" i="11"/>
  <c r="B1142" i="11"/>
  <c r="B1141" i="11"/>
  <c r="B1140" i="11"/>
  <c r="B1139" i="11"/>
  <c r="B1138" i="11"/>
  <c r="B1137" i="11"/>
  <c r="B1136" i="11"/>
  <c r="B1135" i="11"/>
  <c r="B1134" i="11"/>
  <c r="B1133" i="11"/>
  <c r="B1132" i="11"/>
  <c r="B1131" i="11"/>
  <c r="B1130" i="11"/>
  <c r="B1129" i="11"/>
  <c r="B1128" i="11"/>
  <c r="B1127" i="11"/>
  <c r="B1126" i="11"/>
  <c r="B1125" i="11"/>
  <c r="B1123" i="11"/>
  <c r="B1124" i="11"/>
  <c r="B1119" i="11"/>
  <c r="B1120" i="11"/>
  <c r="B1121" i="11"/>
  <c r="B1122" i="11"/>
  <c r="B1117" i="11"/>
  <c r="B1118" i="11"/>
  <c r="B1116" i="11"/>
  <c r="B1115" i="11"/>
  <c r="B1114" i="11"/>
  <c r="B1111" i="11"/>
  <c r="B1112" i="11"/>
  <c r="B1113" i="11"/>
  <c r="B1110" i="11"/>
  <c r="B1109" i="11"/>
  <c r="B1108" i="11"/>
  <c r="B1107" i="11"/>
  <c r="B1105" i="11"/>
  <c r="B1106" i="11"/>
  <c r="B1104" i="11"/>
  <c r="B1103" i="11"/>
  <c r="B1102" i="11"/>
  <c r="B1101" i="11"/>
  <c r="B1100" i="11"/>
  <c r="B1099" i="11"/>
  <c r="B1098" i="11"/>
  <c r="B1097" i="11"/>
  <c r="B1096" i="11"/>
  <c r="B1095" i="11"/>
  <c r="B1094" i="11"/>
  <c r="B1093" i="11"/>
  <c r="B1092" i="11"/>
  <c r="B1091" i="11"/>
  <c r="B1090" i="11"/>
  <c r="B1089" i="11"/>
  <c r="B1087" i="11"/>
  <c r="B1088" i="11"/>
  <c r="B1085" i="11"/>
  <c r="B1086" i="11"/>
  <c r="B1084" i="11"/>
  <c r="B1083" i="11"/>
  <c r="B1082" i="11"/>
  <c r="B1081" i="11"/>
  <c r="B1080" i="11"/>
  <c r="B1079" i="11"/>
  <c r="B1077" i="11"/>
  <c r="B1078"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43" i="11"/>
  <c r="B1044" i="11"/>
  <c r="B1042" i="11"/>
  <c r="B1041" i="11"/>
  <c r="B1040" i="11"/>
  <c r="B1039" i="11"/>
  <c r="B1038" i="11"/>
  <c r="B1037" i="11"/>
  <c r="B1036" i="11"/>
  <c r="B1035" i="11"/>
  <c r="B1034" i="11"/>
  <c r="B1033"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B1018" i="11"/>
  <c r="B1019" i="11"/>
  <c r="B1020" i="11"/>
  <c r="B1021" i="11"/>
  <c r="B1022" i="11"/>
  <c r="B1023" i="11"/>
  <c r="B1024" i="11"/>
  <c r="B1025" i="11"/>
  <c r="B1026" i="11"/>
  <c r="B1027" i="11"/>
  <c r="B1028" i="11"/>
  <c r="B1029" i="11"/>
  <c r="B1030" i="11"/>
  <c r="B1031" i="11"/>
  <c r="B1032" i="11"/>
  <c r="B875" i="11"/>
  <c r="B876" i="11"/>
  <c r="B874" i="11"/>
  <c r="B873" i="11"/>
  <c r="B872" i="11"/>
  <c r="B871" i="11"/>
  <c r="B870" i="11"/>
  <c r="B869" i="11"/>
  <c r="B868" i="11"/>
  <c r="B866" i="11"/>
  <c r="B867" i="11"/>
  <c r="B865" i="11"/>
  <c r="B863" i="11"/>
  <c r="B864" i="11"/>
  <c r="B862" i="11"/>
  <c r="B861" i="11"/>
  <c r="B860" i="11"/>
  <c r="B859" i="11"/>
  <c r="B858" i="11"/>
  <c r="B855" i="11"/>
  <c r="B856" i="11"/>
  <c r="B857" i="11"/>
  <c r="B854" i="11"/>
  <c r="B853" i="11"/>
  <c r="B852" i="11"/>
  <c r="B851" i="11"/>
  <c r="B849" i="11"/>
  <c r="B850" i="11"/>
  <c r="B848" i="11"/>
  <c r="B847" i="11"/>
  <c r="B846" i="11"/>
  <c r="B843" i="11"/>
  <c r="B844" i="11"/>
  <c r="B845" i="11"/>
  <c r="B841" i="11"/>
  <c r="B842" i="11"/>
  <c r="B840" i="11"/>
  <c r="B839" i="11"/>
  <c r="B838" i="11"/>
  <c r="B837" i="11"/>
  <c r="B836" i="11"/>
  <c r="B835" i="11"/>
  <c r="B834" i="11"/>
  <c r="B833" i="11"/>
  <c r="B831" i="11"/>
  <c r="B832" i="11"/>
  <c r="B830" i="11"/>
  <c r="B829" i="11"/>
  <c r="B828" i="11"/>
  <c r="B827" i="11"/>
  <c r="B825" i="11"/>
  <c r="B826" i="11"/>
  <c r="B823" i="11"/>
  <c r="B824" i="11"/>
  <c r="B821" i="11"/>
  <c r="B822" i="11"/>
  <c r="B819" i="11"/>
  <c r="B820" i="11"/>
  <c r="B818" i="11"/>
  <c r="B817" i="11"/>
  <c r="B816" i="11"/>
  <c r="B815" i="11"/>
  <c r="B813" i="11"/>
  <c r="B814" i="11"/>
  <c r="B812" i="11"/>
  <c r="B811" i="11"/>
  <c r="B810" i="11"/>
  <c r="B809" i="11"/>
  <c r="B807" i="11"/>
  <c r="B808" i="11"/>
  <c r="B806" i="11"/>
  <c r="B805" i="11"/>
  <c r="B804" i="11"/>
  <c r="B803" i="11"/>
  <c r="B801" i="11"/>
  <c r="B802" i="11"/>
  <c r="B799" i="11"/>
  <c r="B800" i="11"/>
  <c r="B798" i="11"/>
  <c r="B797" i="11"/>
  <c r="B796" i="11"/>
  <c r="B795" i="11"/>
  <c r="B794" i="11"/>
  <c r="B793" i="11"/>
  <c r="B791" i="11"/>
  <c r="B792" i="11"/>
  <c r="B790" i="11"/>
  <c r="B789" i="11"/>
  <c r="B787" i="11"/>
  <c r="B788" i="11"/>
  <c r="B785" i="11"/>
  <c r="B786" i="11"/>
  <c r="B783" i="11"/>
  <c r="B784" i="11"/>
  <c r="B781" i="11"/>
  <c r="B782" i="11"/>
  <c r="B779" i="11"/>
  <c r="B780" i="11"/>
  <c r="B778" i="11"/>
  <c r="B777" i="11"/>
  <c r="B776" i="11"/>
  <c r="B775" i="11"/>
  <c r="B774" i="11"/>
  <c r="B773" i="11"/>
  <c r="B771" i="11"/>
  <c r="B772" i="11"/>
  <c r="B770" i="11"/>
  <c r="B767" i="11"/>
  <c r="B768" i="11"/>
  <c r="B769" i="11"/>
  <c r="B765" i="11"/>
  <c r="B766" i="11"/>
  <c r="B764" i="11"/>
  <c r="B763" i="11"/>
  <c r="B762" i="11"/>
  <c r="B761" i="11"/>
  <c r="B760" i="11"/>
  <c r="B759" i="11"/>
  <c r="B757" i="11"/>
  <c r="B758" i="11"/>
  <c r="B755" i="11"/>
  <c r="B756" i="11"/>
  <c r="B753" i="11"/>
  <c r="B754" i="11"/>
  <c r="B751" i="11"/>
  <c r="B752" i="11"/>
  <c r="B750" i="11"/>
  <c r="B749" i="11"/>
  <c r="B747" i="11"/>
  <c r="B748" i="11"/>
  <c r="B746" i="11"/>
  <c r="B745" i="11"/>
  <c r="B744" i="11"/>
  <c r="B743" i="11"/>
  <c r="B742" i="11"/>
  <c r="B741" i="11"/>
  <c r="B740" i="11"/>
  <c r="B739" i="11"/>
  <c r="B737" i="11"/>
  <c r="B738" i="11"/>
  <c r="B735" i="11"/>
  <c r="B736" i="11"/>
  <c r="B734" i="11"/>
  <c r="B733" i="11"/>
  <c r="B731" i="11"/>
  <c r="B732" i="11"/>
  <c r="B730" i="11"/>
  <c r="B729" i="11"/>
  <c r="B728" i="11"/>
  <c r="B727" i="11"/>
  <c r="B726" i="11"/>
  <c r="B725" i="11"/>
  <c r="B724" i="11"/>
  <c r="B721" i="11"/>
  <c r="B722" i="11"/>
  <c r="B723" i="11"/>
  <c r="B720" i="11"/>
  <c r="B719" i="11"/>
  <c r="B718" i="11"/>
  <c r="B717" i="11"/>
  <c r="B716" i="11"/>
  <c r="B715" i="11"/>
  <c r="B714" i="11"/>
  <c r="B713" i="11"/>
  <c r="B711" i="11"/>
  <c r="B712" i="11"/>
  <c r="B709" i="11"/>
  <c r="B710" i="11"/>
  <c r="B707" i="11"/>
  <c r="B708" i="11"/>
  <c r="B705" i="11"/>
  <c r="B706" i="11"/>
  <c r="B703" i="11"/>
  <c r="B704" i="11"/>
  <c r="B701" i="11"/>
  <c r="B702" i="11"/>
  <c r="B700" i="11"/>
  <c r="B699" i="11"/>
  <c r="B697" i="11"/>
  <c r="B698" i="11"/>
  <c r="B696" i="11"/>
  <c r="B695" i="11"/>
  <c r="B694" i="11"/>
  <c r="B693" i="11"/>
  <c r="B692" i="11"/>
  <c r="B691" i="11"/>
  <c r="B689" i="11"/>
  <c r="B690" i="11"/>
  <c r="B685" i="11"/>
  <c r="B686" i="11"/>
  <c r="B687" i="11"/>
  <c r="B688" i="11"/>
  <c r="B684" i="11"/>
  <c r="B683" i="11"/>
  <c r="B682" i="11"/>
  <c r="B681" i="11"/>
  <c r="B679" i="11"/>
  <c r="B680" i="11"/>
  <c r="B678" i="11"/>
  <c r="B677" i="11"/>
  <c r="B676" i="11"/>
  <c r="B675" i="11"/>
  <c r="B674" i="11"/>
  <c r="B673" i="11"/>
  <c r="B672" i="11"/>
  <c r="B671" i="11"/>
  <c r="B670" i="11"/>
  <c r="B669" i="11"/>
  <c r="B668" i="11"/>
  <c r="B667" i="11"/>
  <c r="B665" i="11"/>
  <c r="B666" i="11"/>
  <c r="B664" i="11"/>
  <c r="B663" i="11"/>
  <c r="B661" i="11"/>
  <c r="B662" i="11"/>
  <c r="B660" i="11"/>
  <c r="B659" i="11"/>
  <c r="B658" i="11"/>
  <c r="B657" i="11"/>
  <c r="B656" i="11"/>
  <c r="B655" i="11"/>
  <c r="B654" i="11"/>
  <c r="B653" i="11"/>
  <c r="B652" i="11"/>
  <c r="B651" i="11"/>
  <c r="B650" i="11"/>
  <c r="B649" i="11"/>
  <c r="B648" i="11"/>
  <c r="B647" i="11"/>
  <c r="B646" i="11"/>
  <c r="B645" i="11"/>
  <c r="B643" i="11"/>
  <c r="B644" i="11"/>
  <c r="B641" i="11"/>
  <c r="B642" i="11"/>
  <c r="B640" i="11"/>
  <c r="B639" i="11"/>
  <c r="B638" i="11"/>
  <c r="B637" i="11"/>
  <c r="B636" i="11"/>
  <c r="B635" i="11"/>
  <c r="B634" i="11"/>
  <c r="B633" i="11"/>
  <c r="B631" i="11"/>
  <c r="B632" i="11"/>
  <c r="B630" i="11"/>
  <c r="B629" i="11"/>
  <c r="B628" i="11"/>
  <c r="B627" i="11"/>
  <c r="B626" i="11"/>
  <c r="B625" i="11"/>
  <c r="B623" i="11"/>
  <c r="B624" i="11"/>
  <c r="B622" i="11"/>
  <c r="B619" i="11"/>
  <c r="B620" i="11"/>
  <c r="B621" i="11"/>
  <c r="B617" i="11"/>
  <c r="B618" i="11"/>
  <c r="B615" i="11"/>
  <c r="B616" i="11"/>
  <c r="B614" i="11"/>
  <c r="B613" i="11"/>
  <c r="B611" i="11"/>
  <c r="B612" i="11"/>
  <c r="B609" i="11"/>
  <c r="B610" i="11"/>
  <c r="B608" i="11"/>
  <c r="B607" i="11"/>
  <c r="B606" i="11"/>
  <c r="B605" i="11"/>
  <c r="B604" i="11"/>
  <c r="B603" i="11"/>
  <c r="B602" i="11"/>
  <c r="B601" i="11"/>
  <c r="B599" i="11"/>
  <c r="B600" i="11"/>
  <c r="B598" i="11"/>
  <c r="B597" i="11"/>
  <c r="B596" i="11"/>
  <c r="B595" i="11"/>
  <c r="B594" i="11"/>
  <c r="B591" i="11"/>
  <c r="B592" i="11"/>
  <c r="B593" i="11"/>
  <c r="B589" i="11"/>
  <c r="B590" i="11"/>
  <c r="B588" i="11"/>
  <c r="B585" i="11"/>
  <c r="B586" i="11"/>
  <c r="B587" i="11"/>
  <c r="B583" i="11"/>
  <c r="B584" i="11"/>
  <c r="B581" i="11"/>
  <c r="B582" i="11"/>
  <c r="B580" i="11"/>
  <c r="B579" i="11"/>
  <c r="B578" i="11"/>
  <c r="B577" i="11"/>
  <c r="B576" i="11"/>
  <c r="B575" i="11"/>
  <c r="B574" i="11"/>
  <c r="B573" i="11"/>
  <c r="B572" i="11"/>
  <c r="B571" i="11"/>
  <c r="B570" i="11"/>
  <c r="B569" i="11"/>
  <c r="B567" i="11"/>
  <c r="B568" i="11"/>
  <c r="B566" i="11"/>
  <c r="B563" i="11"/>
  <c r="B564" i="11"/>
  <c r="B565" i="11"/>
  <c r="B562" i="11"/>
  <c r="B561" i="11"/>
  <c r="B560" i="11"/>
  <c r="B559" i="11"/>
  <c r="B558" i="11"/>
  <c r="B557" i="11"/>
  <c r="B555" i="11"/>
  <c r="B556" i="11"/>
  <c r="B554" i="11"/>
  <c r="B551" i="11"/>
  <c r="B552" i="11"/>
  <c r="B553" i="11"/>
  <c r="B550" i="11"/>
  <c r="B549" i="11"/>
  <c r="B547" i="11"/>
  <c r="B548" i="11"/>
  <c r="B546" i="11"/>
  <c r="B545" i="11"/>
  <c r="B544" i="11"/>
  <c r="B543" i="11"/>
  <c r="B542" i="11"/>
  <c r="B541" i="11"/>
  <c r="B539" i="11"/>
  <c r="B540" i="11"/>
  <c r="B538" i="11"/>
  <c r="B537" i="11"/>
  <c r="B533" i="11"/>
  <c r="B534" i="11"/>
  <c r="B535" i="11"/>
  <c r="B536" i="11"/>
  <c r="B532" i="11"/>
  <c r="B531" i="11"/>
  <c r="B530" i="11"/>
  <c r="B529" i="11"/>
  <c r="B528" i="11"/>
  <c r="B527" i="11"/>
  <c r="B526" i="11"/>
  <c r="B525" i="11"/>
  <c r="B524" i="11"/>
  <c r="B523" i="11"/>
  <c r="B521" i="11"/>
  <c r="B522" i="11"/>
  <c r="B520" i="11"/>
  <c r="B519" i="11"/>
  <c r="B518" i="11"/>
  <c r="B517" i="11"/>
  <c r="B516" i="11"/>
  <c r="B515" i="11"/>
  <c r="B514" i="11"/>
  <c r="B513" i="11"/>
  <c r="B512" i="11"/>
  <c r="B511" i="11"/>
  <c r="B510" i="11"/>
  <c r="B507" i="11"/>
  <c r="B508" i="11"/>
  <c r="B509" i="11"/>
  <c r="B506" i="11"/>
  <c r="B505" i="11"/>
  <c r="B503" i="11"/>
  <c r="B504" i="11"/>
  <c r="B502" i="11"/>
  <c r="B495" i="11"/>
  <c r="B496" i="11"/>
  <c r="B497" i="11"/>
  <c r="B498" i="11"/>
  <c r="B499" i="11"/>
  <c r="B500" i="11"/>
  <c r="B501" i="11"/>
  <c r="B494" i="11"/>
  <c r="B493" i="11"/>
  <c r="B491" i="11"/>
  <c r="B492" i="11"/>
  <c r="B489" i="11"/>
  <c r="B490" i="11"/>
  <c r="B485" i="11"/>
  <c r="B486" i="11"/>
  <c r="B487" i="11"/>
  <c r="B488" i="11"/>
  <c r="B483" i="11"/>
  <c r="B484" i="11"/>
  <c r="B482" i="11"/>
  <c r="B481" i="11"/>
  <c r="B480" i="11"/>
  <c r="B479" i="11"/>
  <c r="B477" i="11"/>
  <c r="B478" i="11"/>
  <c r="B475" i="11"/>
  <c r="B476" i="11"/>
  <c r="B474" i="11"/>
  <c r="B473" i="11"/>
  <c r="B471" i="11"/>
  <c r="B472" i="11"/>
  <c r="B469" i="11"/>
  <c r="B470" i="11"/>
  <c r="B467" i="11"/>
  <c r="B468" i="11"/>
  <c r="B463" i="11"/>
  <c r="B464" i="11"/>
  <c r="B465" i="11"/>
  <c r="B466" i="11"/>
  <c r="B461" i="11"/>
  <c r="B462" i="11"/>
  <c r="B460" i="11"/>
  <c r="B457" i="11"/>
  <c r="B458" i="11"/>
  <c r="B459" i="11"/>
  <c r="B456" i="11"/>
  <c r="B455" i="11"/>
  <c r="B454" i="11"/>
  <c r="B453" i="11"/>
  <c r="B451" i="11"/>
  <c r="B452" i="11"/>
  <c r="B449" i="11"/>
  <c r="B450" i="11"/>
  <c r="B447" i="11"/>
  <c r="B448" i="11"/>
  <c r="B445" i="11"/>
  <c r="B446" i="11"/>
  <c r="B444" i="11"/>
  <c r="B443" i="11"/>
  <c r="B442" i="11"/>
  <c r="B441" i="11"/>
  <c r="B440" i="11"/>
  <c r="B439" i="11"/>
  <c r="B438" i="11"/>
  <c r="B437" i="11"/>
  <c r="B436" i="11"/>
  <c r="B435" i="11"/>
  <c r="B433" i="11"/>
  <c r="B434" i="11"/>
  <c r="B431" i="11"/>
  <c r="B432" i="11"/>
  <c r="B429" i="11"/>
  <c r="B430" i="11"/>
  <c r="B427" i="11"/>
  <c r="B428" i="11"/>
  <c r="B426" i="11"/>
  <c r="B425" i="11"/>
  <c r="B424" i="11"/>
  <c r="B423" i="11"/>
  <c r="B422" i="11"/>
  <c r="B421" i="11"/>
  <c r="B420" i="11"/>
  <c r="B419" i="11"/>
  <c r="B418" i="11"/>
  <c r="B417" i="11"/>
  <c r="B416" i="11"/>
  <c r="B415" i="11"/>
  <c r="B414" i="11"/>
  <c r="B413" i="11"/>
  <c r="B411" i="11"/>
  <c r="B412" i="11"/>
  <c r="B409" i="11"/>
  <c r="B410" i="11"/>
  <c r="B407" i="11"/>
  <c r="B408" i="11"/>
  <c r="B406" i="11"/>
  <c r="B405" i="11"/>
  <c r="B404" i="11"/>
  <c r="B403" i="11"/>
  <c r="B401" i="11"/>
  <c r="B402" i="11"/>
  <c r="B400" i="11"/>
  <c r="B399" i="11"/>
  <c r="B398" i="11"/>
  <c r="B397" i="11"/>
  <c r="B396" i="11"/>
  <c r="B395" i="11"/>
  <c r="B394" i="11"/>
  <c r="B393" i="11"/>
  <c r="B392" i="11"/>
  <c r="B391" i="11"/>
  <c r="B389" i="11"/>
  <c r="B390" i="11"/>
  <c r="B387" i="11"/>
  <c r="B388" i="11"/>
  <c r="B385" i="11"/>
  <c r="B386" i="11"/>
  <c r="B383" i="11"/>
  <c r="B384" i="11"/>
  <c r="B382" i="11"/>
  <c r="B381" i="11"/>
  <c r="B380" i="11"/>
  <c r="B379" i="11"/>
  <c r="B378" i="11"/>
  <c r="B377" i="11"/>
  <c r="B376" i="11"/>
  <c r="B367" i="11"/>
  <c r="B368" i="11"/>
  <c r="B369" i="11"/>
  <c r="B370" i="11"/>
  <c r="B371" i="11"/>
  <c r="B372" i="11"/>
  <c r="B373" i="11"/>
  <c r="B374" i="11"/>
  <c r="B375" i="11"/>
  <c r="B365" i="11"/>
  <c r="B366" i="11"/>
  <c r="B363" i="11"/>
  <c r="B364" i="11"/>
  <c r="B362" i="11"/>
  <c r="B361" i="11"/>
  <c r="B360" i="11"/>
  <c r="B359" i="11"/>
  <c r="B358" i="11"/>
  <c r="B357" i="11"/>
  <c r="B356" i="11"/>
  <c r="B355" i="11"/>
  <c r="B353" i="11"/>
  <c r="B354" i="11"/>
  <c r="B351" i="11"/>
  <c r="B352" i="11"/>
  <c r="B350" i="11"/>
  <c r="B349" i="11"/>
  <c r="B347" i="11"/>
  <c r="B348" i="11"/>
  <c r="B345" i="11"/>
  <c r="B346" i="11"/>
  <c r="B344" i="11"/>
  <c r="B343" i="11"/>
  <c r="B341" i="11"/>
  <c r="B342" i="11"/>
  <c r="B340" i="11"/>
  <c r="B339" i="11"/>
  <c r="B338" i="11"/>
  <c r="B335" i="11"/>
  <c r="B336" i="11"/>
  <c r="B337" i="11"/>
  <c r="B334" i="11"/>
  <c r="B333" i="11"/>
  <c r="B332" i="11"/>
  <c r="B331" i="11"/>
  <c r="B330" i="11"/>
  <c r="B329" i="11"/>
  <c r="B328" i="11"/>
  <c r="B327" i="11"/>
  <c r="B323" i="11"/>
  <c r="B324" i="11"/>
  <c r="B325" i="11"/>
  <c r="B326" i="11"/>
  <c r="B322" i="11"/>
  <c r="B321" i="11"/>
  <c r="B320" i="11"/>
  <c r="B319" i="11"/>
  <c r="B318" i="11"/>
  <c r="B317" i="11"/>
  <c r="B315" i="11"/>
  <c r="B316" i="11"/>
  <c r="B313" i="11"/>
  <c r="B314" i="11"/>
  <c r="B309" i="11"/>
  <c r="B310" i="11"/>
  <c r="B311" i="11"/>
  <c r="B312" i="11"/>
  <c r="B308" i="11"/>
  <c r="B305" i="11"/>
  <c r="B306" i="11"/>
  <c r="B307" i="11"/>
  <c r="B303" i="11"/>
  <c r="B304" i="11"/>
  <c r="B302" i="11"/>
  <c r="B301" i="11"/>
  <c r="B300" i="11"/>
  <c r="B298" i="11"/>
  <c r="B299" i="11"/>
  <c r="B295" i="11"/>
  <c r="B296" i="11"/>
  <c r="B297" i="11"/>
  <c r="B293" i="11"/>
  <c r="B294" i="11"/>
  <c r="B292" i="11"/>
  <c r="B289" i="11"/>
  <c r="B290" i="11"/>
  <c r="B291" i="11"/>
  <c r="B288" i="11"/>
  <c r="B287" i="11"/>
  <c r="B286" i="11"/>
  <c r="B285" i="11"/>
  <c r="B284" i="11"/>
  <c r="B283" i="11"/>
  <c r="B281" i="11"/>
  <c r="B282" i="11"/>
  <c r="B280" i="11"/>
  <c r="B279" i="11"/>
  <c r="B274" i="11"/>
  <c r="B275" i="11"/>
  <c r="B276" i="11"/>
  <c r="B277" i="11"/>
  <c r="B278" i="11"/>
  <c r="B273" i="11"/>
  <c r="B271" i="11"/>
  <c r="B272" i="11"/>
  <c r="B269" i="11"/>
  <c r="B270" i="11"/>
  <c r="B268" i="11"/>
  <c r="B267" i="11"/>
  <c r="B266" i="11"/>
  <c r="B265" i="11"/>
  <c r="B264" i="11"/>
  <c r="B263" i="11"/>
  <c r="B261" i="11"/>
  <c r="B262" i="11"/>
  <c r="B260" i="11"/>
  <c r="B257" i="11"/>
  <c r="B258" i="11"/>
  <c r="B259" i="11"/>
  <c r="B255" i="11"/>
  <c r="B256" i="11"/>
  <c r="B254" i="11"/>
  <c r="B253" i="11"/>
  <c r="B252" i="11"/>
  <c r="B251" i="11"/>
  <c r="B250" i="11"/>
  <c r="B249" i="11"/>
  <c r="B248" i="11"/>
  <c r="B246" i="11"/>
  <c r="B247" i="11"/>
  <c r="B245" i="11"/>
  <c r="B243" i="11"/>
  <c r="B244" i="11"/>
  <c r="B241" i="11"/>
  <c r="B242" i="11"/>
  <c r="B239" i="11"/>
  <c r="B240" i="11"/>
  <c r="B238" i="11"/>
  <c r="B237" i="11"/>
  <c r="B236" i="11"/>
  <c r="B235" i="11"/>
  <c r="B234" i="11"/>
  <c r="B233" i="11"/>
  <c r="B232" i="11"/>
  <c r="B231" i="11"/>
  <c r="B230" i="11"/>
  <c r="B229" i="11"/>
  <c r="B227" i="11"/>
  <c r="B228" i="11"/>
  <c r="B225" i="11"/>
  <c r="B226" i="11"/>
  <c r="B222" i="11"/>
  <c r="B223" i="11"/>
  <c r="B224" i="11"/>
  <c r="B221" i="11"/>
  <c r="B217" i="11"/>
  <c r="B218" i="11"/>
  <c r="B219" i="11"/>
  <c r="B220" i="11"/>
  <c r="B216" i="11"/>
  <c r="B215" i="11"/>
  <c r="B214" i="11"/>
  <c r="B213" i="11"/>
  <c r="B211" i="11"/>
  <c r="B212" i="11"/>
  <c r="B210" i="11"/>
  <c r="B209" i="11"/>
  <c r="B208" i="11"/>
  <c r="B206" i="11"/>
  <c r="B207" i="11"/>
  <c r="B205" i="11"/>
  <c r="B204" i="11"/>
  <c r="B203" i="11"/>
  <c r="B202" i="11"/>
  <c r="B201" i="11"/>
  <c r="B200" i="11"/>
  <c r="B199" i="11"/>
  <c r="B198" i="11"/>
  <c r="B197" i="11"/>
  <c r="B196" i="11"/>
  <c r="B195" i="11"/>
  <c r="B194" i="11"/>
  <c r="B193" i="11"/>
  <c r="B192" i="11"/>
  <c r="B190" i="11"/>
  <c r="B191" i="11"/>
  <c r="B185" i="11"/>
  <c r="B186" i="11"/>
  <c r="B187" i="11"/>
  <c r="B188" i="11"/>
  <c r="B189" i="11"/>
  <c r="B184" i="11"/>
  <c r="B183" i="11"/>
  <c r="B182" i="11"/>
  <c r="B181" i="11"/>
  <c r="B180" i="11"/>
  <c r="B174" i="11"/>
  <c r="B175" i="11"/>
  <c r="B176" i="11"/>
  <c r="B177" i="11"/>
  <c r="B178" i="11"/>
  <c r="B179" i="11"/>
  <c r="B173" i="11"/>
  <c r="B172" i="11"/>
  <c r="B171" i="11"/>
  <c r="B170" i="11"/>
  <c r="B169" i="11"/>
  <c r="B168" i="11"/>
  <c r="B166" i="11"/>
  <c r="B167" i="11"/>
  <c r="B165" i="11"/>
  <c r="B164" i="11"/>
  <c r="B163" i="11"/>
  <c r="B162" i="11"/>
  <c r="B161" i="11"/>
  <c r="B160" i="11"/>
  <c r="B159" i="11"/>
  <c r="B158" i="11"/>
  <c r="B157" i="11"/>
  <c r="B156" i="11"/>
  <c r="B155" i="11"/>
  <c r="B154" i="11"/>
  <c r="B153" i="11"/>
  <c r="B151" i="11"/>
  <c r="B152" i="11"/>
  <c r="B150" i="11"/>
  <c r="B149" i="11"/>
  <c r="B148" i="11"/>
  <c r="B147" i="11"/>
  <c r="B145" i="11"/>
  <c r="B146" i="11"/>
  <c r="B143" i="11"/>
  <c r="B144" i="11"/>
  <c r="B142" i="11"/>
  <c r="B139" i="11"/>
  <c r="B140" i="11"/>
  <c r="B141" i="11"/>
  <c r="B137" i="11"/>
  <c r="B138" i="11"/>
  <c r="B136" i="11"/>
  <c r="B135" i="11"/>
  <c r="B133" i="11"/>
  <c r="B134" i="11"/>
  <c r="B132" i="11"/>
  <c r="B131" i="11"/>
  <c r="B129" i="11"/>
  <c r="B130" i="11"/>
  <c r="B128" i="11"/>
  <c r="B127" i="11"/>
  <c r="B126" i="11"/>
  <c r="B125" i="11"/>
  <c r="B124" i="11"/>
  <c r="B123" i="11"/>
  <c r="B122" i="11"/>
  <c r="B121" i="11"/>
  <c r="B120" i="11"/>
  <c r="B119" i="11"/>
  <c r="B117" i="11"/>
  <c r="B118" i="11"/>
  <c r="B116" i="11"/>
  <c r="B115" i="11"/>
  <c r="B114" i="11"/>
  <c r="B113" i="11"/>
  <c r="B112" i="11"/>
  <c r="B111" i="11"/>
  <c r="B110" i="11"/>
  <c r="B109" i="11"/>
  <c r="B107" i="11"/>
  <c r="B108" i="11"/>
  <c r="B106" i="11"/>
  <c r="B105" i="11"/>
  <c r="B104" i="11"/>
  <c r="B103" i="11"/>
  <c r="B102" i="11"/>
  <c r="B101" i="11"/>
  <c r="B99" i="11"/>
  <c r="B100" i="11"/>
  <c r="B97" i="11"/>
  <c r="B98" i="11"/>
  <c r="B96" i="11"/>
  <c r="B91" i="11"/>
  <c r="B92" i="11"/>
  <c r="B93" i="11"/>
  <c r="B94" i="11"/>
  <c r="B95" i="11"/>
  <c r="B90" i="11"/>
  <c r="B89" i="11"/>
  <c r="B88" i="11"/>
  <c r="B87" i="11"/>
  <c r="B86" i="11"/>
  <c r="B85" i="11"/>
  <c r="B84" i="11"/>
  <c r="B83" i="11"/>
  <c r="B82" i="11"/>
  <c r="B81" i="11"/>
  <c r="B80" i="11"/>
  <c r="B79" i="11"/>
  <c r="B78" i="11"/>
  <c r="B77" i="11"/>
  <c r="B75" i="11"/>
  <c r="B76" i="11"/>
  <c r="B74" i="11"/>
  <c r="B73" i="11"/>
  <c r="B71" i="11"/>
  <c r="B72" i="11"/>
  <c r="B69" i="11"/>
  <c r="B70" i="11"/>
  <c r="B67" i="11"/>
  <c r="B68" i="11"/>
  <c r="B66" i="11"/>
  <c r="B65" i="11"/>
  <c r="B64" i="11"/>
  <c r="B63" i="11"/>
  <c r="B61" i="11"/>
  <c r="B62" i="11"/>
  <c r="B60" i="11"/>
  <c r="B59" i="11"/>
  <c r="B57" i="11"/>
  <c r="B58" i="11"/>
  <c r="B55" i="11"/>
  <c r="B56" i="11"/>
  <c r="B54" i="11"/>
  <c r="B53" i="11"/>
  <c r="B52" i="11"/>
  <c r="B51" i="11"/>
  <c r="B50" i="11"/>
  <c r="B49" i="11"/>
  <c r="B48" i="11"/>
  <c r="B47" i="11"/>
  <c r="B45" i="11"/>
  <c r="B46" i="11"/>
  <c r="B44" i="11"/>
  <c r="B43" i="11"/>
  <c r="B39" i="11"/>
  <c r="B40" i="11"/>
  <c r="B41" i="11"/>
  <c r="B42" i="11"/>
  <c r="B38" i="11"/>
  <c r="B37" i="11"/>
  <c r="B36" i="11"/>
  <c r="B35" i="11"/>
  <c r="B34" i="11"/>
  <c r="B33" i="11"/>
  <c r="B32" i="11"/>
  <c r="B31" i="11"/>
  <c r="B30" i="11"/>
  <c r="B27" i="11"/>
  <c r="B28" i="11"/>
  <c r="B29" i="11"/>
  <c r="B26" i="11"/>
  <c r="B21" i="11"/>
  <c r="B22" i="11"/>
  <c r="B23" i="11"/>
  <c r="B24" i="11"/>
  <c r="B25" i="11"/>
  <c r="B20" i="11"/>
  <c r="B19" i="11"/>
  <c r="B18" i="11"/>
  <c r="B17" i="11"/>
  <c r="B15" i="11"/>
  <c r="B16" i="11"/>
  <c r="B14" i="11"/>
  <c r="B13" i="11"/>
  <c r="B12" i="11"/>
  <c r="B11" i="11"/>
  <c r="B10" i="11"/>
  <c r="B9" i="11"/>
  <c r="B8" i="11"/>
  <c r="B7" i="11"/>
  <c r="B6" i="11"/>
  <c r="B5" i="11"/>
  <c r="B4" i="11"/>
  <c r="N1469" i="16"/>
  <c r="N1468" i="16"/>
  <c r="N1467" i="16"/>
  <c r="N1466" i="16"/>
  <c r="N1465" i="16"/>
  <c r="N1464" i="16"/>
  <c r="N1463" i="16"/>
  <c r="N1462" i="16"/>
  <c r="N1461" i="16"/>
  <c r="N1460" i="16"/>
  <c r="N1459" i="16"/>
  <c r="N1458" i="16"/>
  <c r="N1457" i="16"/>
  <c r="N1456" i="16"/>
  <c r="N1455" i="16"/>
  <c r="N1454" i="16"/>
  <c r="N1453" i="16"/>
  <c r="N1452" i="16"/>
  <c r="N1451" i="16"/>
  <c r="N1450" i="16"/>
  <c r="N1449" i="16"/>
  <c r="N1448" i="16"/>
  <c r="N1447" i="16"/>
  <c r="N1446" i="16"/>
  <c r="N1445" i="16"/>
  <c r="N1444" i="16"/>
  <c r="N1443" i="16"/>
  <c r="N1442" i="16"/>
  <c r="N1441" i="16"/>
  <c r="N1440" i="16"/>
  <c r="N1439" i="16"/>
  <c r="N1438" i="16"/>
  <c r="N1437" i="16"/>
  <c r="N1436" i="16"/>
  <c r="N1435" i="16"/>
  <c r="N1434" i="16"/>
  <c r="N1433" i="16"/>
  <c r="N1432" i="16"/>
  <c r="N1431" i="16"/>
  <c r="N1430" i="16"/>
  <c r="N1429" i="16"/>
  <c r="N1428" i="16"/>
  <c r="N1427" i="16"/>
  <c r="N1426" i="16"/>
  <c r="N1425" i="16"/>
  <c r="N1424" i="16"/>
  <c r="N1423" i="16"/>
  <c r="N1422" i="16"/>
  <c r="N1421" i="16"/>
  <c r="N1420" i="16"/>
  <c r="N1419" i="16"/>
  <c r="N1418" i="16"/>
  <c r="N1417" i="16"/>
  <c r="N1416" i="16"/>
  <c r="N1415" i="16"/>
  <c r="N1414" i="16"/>
  <c r="N1413" i="16"/>
  <c r="N1412" i="16"/>
  <c r="N1411" i="16"/>
  <c r="N1410" i="16"/>
  <c r="N1409" i="16"/>
  <c r="N1408" i="16"/>
  <c r="N1407" i="16"/>
  <c r="N1406" i="16"/>
  <c r="N1405" i="16"/>
  <c r="N1404" i="16"/>
  <c r="N1403" i="16"/>
  <c r="N1402" i="16"/>
  <c r="N1401" i="16"/>
  <c r="N1400" i="16"/>
  <c r="N1399" i="16"/>
  <c r="N1398" i="16"/>
  <c r="N1397" i="16"/>
  <c r="N1396" i="16"/>
  <c r="N1395" i="16"/>
  <c r="N1394" i="16"/>
  <c r="N1393" i="16"/>
  <c r="N1392" i="16"/>
  <c r="N1391" i="16"/>
  <c r="N1390" i="16"/>
  <c r="N1389" i="16"/>
  <c r="N1388" i="16"/>
  <c r="N1387" i="16"/>
  <c r="N1386" i="16"/>
  <c r="N1385" i="16"/>
  <c r="N1384" i="16"/>
  <c r="N1383" i="16"/>
  <c r="N1382" i="16"/>
  <c r="N1381" i="16"/>
  <c r="N1380" i="16"/>
  <c r="N1379" i="16"/>
  <c r="N1378" i="16"/>
  <c r="N1377" i="16"/>
  <c r="N1376" i="16"/>
  <c r="N1375" i="16"/>
  <c r="N1374" i="16"/>
  <c r="N1373" i="16"/>
  <c r="N1372" i="16"/>
  <c r="N1371" i="16"/>
  <c r="N1370" i="16"/>
  <c r="N1369" i="16"/>
  <c r="N1368" i="16"/>
  <c r="N1367" i="16"/>
  <c r="N1366" i="16"/>
  <c r="N1365" i="16"/>
  <c r="N1364" i="16"/>
  <c r="N1363" i="16"/>
  <c r="N1362" i="16"/>
  <c r="N1361" i="16"/>
  <c r="N1360" i="16"/>
  <c r="N1359" i="16"/>
  <c r="N1358" i="16"/>
  <c r="N1357" i="16"/>
  <c r="N1356" i="16"/>
  <c r="N1355" i="16"/>
  <c r="N1354" i="16"/>
  <c r="N1353" i="16"/>
  <c r="N1352" i="16"/>
  <c r="N1351" i="16"/>
  <c r="N1350" i="16"/>
  <c r="N1349" i="16"/>
  <c r="N1348" i="16"/>
  <c r="N1347" i="16"/>
  <c r="N1346" i="16"/>
  <c r="N1345" i="16"/>
  <c r="N1344" i="16"/>
  <c r="N1343" i="16"/>
  <c r="N1342" i="16"/>
  <c r="N1341" i="16"/>
  <c r="N1340" i="16"/>
  <c r="N1339" i="16"/>
  <c r="N1338" i="16"/>
  <c r="N1337" i="16"/>
  <c r="N1336" i="16"/>
  <c r="N1335" i="16"/>
  <c r="N1334" i="16"/>
  <c r="N1333" i="16"/>
  <c r="N1332" i="16"/>
  <c r="N1331" i="16"/>
  <c r="N1330" i="16"/>
  <c r="N1329" i="16"/>
  <c r="N1328" i="16"/>
  <c r="N1327" i="16"/>
  <c r="N1326" i="16"/>
  <c r="N1325" i="16"/>
  <c r="N1324" i="16"/>
  <c r="N1323" i="16"/>
  <c r="N1322" i="16"/>
  <c r="N1321" i="16"/>
  <c r="N1320" i="16"/>
  <c r="N1319" i="16"/>
  <c r="N1318" i="16"/>
  <c r="N1317" i="16"/>
  <c r="N1316" i="16"/>
  <c r="N1315" i="16"/>
  <c r="N1314" i="16"/>
  <c r="N1313" i="16"/>
  <c r="N1312" i="16"/>
  <c r="N1311" i="16"/>
  <c r="N1310" i="16"/>
  <c r="N1309" i="16"/>
  <c r="N1308" i="16"/>
  <c r="N1307" i="16"/>
  <c r="N1306" i="16"/>
  <c r="N1305" i="16"/>
  <c r="N1304" i="16"/>
  <c r="N1303" i="16"/>
  <c r="N1302" i="16"/>
  <c r="N1301" i="16"/>
  <c r="N1300" i="16"/>
  <c r="N1299" i="16"/>
  <c r="N1298" i="16"/>
  <c r="N1297" i="16"/>
  <c r="N1296" i="16"/>
  <c r="N1295" i="16"/>
  <c r="N1294" i="16"/>
  <c r="N1293" i="16"/>
  <c r="N1292" i="16"/>
  <c r="N1291" i="16"/>
  <c r="N1290" i="16"/>
  <c r="N1289" i="16"/>
  <c r="N1288" i="16"/>
  <c r="N1287" i="16"/>
  <c r="N1286" i="16"/>
  <c r="N1285" i="16"/>
  <c r="N1284" i="16"/>
  <c r="N1283" i="16"/>
  <c r="N1282" i="16"/>
  <c r="N1281" i="16"/>
  <c r="N1280" i="16"/>
  <c r="N1279" i="16"/>
  <c r="N1278" i="16"/>
  <c r="N1277" i="16"/>
  <c r="N1276" i="16"/>
  <c r="N1275" i="16"/>
  <c r="N1274" i="16"/>
  <c r="N1273" i="16"/>
  <c r="N1272" i="16"/>
  <c r="N1271" i="16"/>
  <c r="N1270" i="16"/>
  <c r="N1269" i="16"/>
  <c r="N1268" i="16"/>
  <c r="N1267" i="16"/>
  <c r="N1266" i="16"/>
  <c r="N1265" i="16"/>
  <c r="N1264" i="16"/>
  <c r="N1263" i="16"/>
  <c r="N1262" i="16"/>
  <c r="N1261" i="16"/>
  <c r="N1260" i="16"/>
  <c r="N1259" i="16"/>
  <c r="N1258" i="16"/>
  <c r="N1257" i="16"/>
  <c r="N1256" i="16"/>
  <c r="N1255" i="16"/>
  <c r="N1254" i="16"/>
  <c r="N1253" i="16"/>
  <c r="N1252" i="16"/>
  <c r="N1251" i="16"/>
  <c r="N1250" i="16"/>
  <c r="N1249" i="16"/>
  <c r="N1248" i="16"/>
  <c r="N1247" i="16"/>
  <c r="N1246" i="16"/>
  <c r="N1245" i="16"/>
  <c r="N1244" i="16"/>
  <c r="N1243" i="16"/>
  <c r="N1242" i="16"/>
  <c r="N1241" i="16"/>
  <c r="N1240" i="16"/>
  <c r="N1239" i="16"/>
  <c r="N1238" i="16"/>
  <c r="N1237" i="16"/>
  <c r="N1236" i="16"/>
  <c r="N1235" i="16"/>
  <c r="N1234" i="16"/>
  <c r="N1233" i="16"/>
  <c r="N1232" i="16"/>
  <c r="N1231" i="16"/>
  <c r="N1230" i="16"/>
  <c r="N1229" i="16"/>
  <c r="N1228" i="16"/>
  <c r="N1227" i="16"/>
  <c r="N1226" i="16"/>
  <c r="N1225" i="16"/>
  <c r="N1224" i="16"/>
  <c r="N1223" i="16"/>
  <c r="N1222" i="16"/>
  <c r="N1221" i="16"/>
  <c r="N1220" i="16"/>
  <c r="N1219" i="16"/>
  <c r="N1218" i="16"/>
  <c r="N1217" i="16"/>
  <c r="N1216" i="16"/>
  <c r="N1215" i="16"/>
  <c r="N1214" i="16"/>
  <c r="N1213" i="16"/>
  <c r="N1212" i="16"/>
  <c r="N1211" i="16"/>
  <c r="N1210" i="16"/>
  <c r="N1209" i="16"/>
  <c r="N1208" i="16"/>
  <c r="N1207" i="16"/>
  <c r="N1206" i="16"/>
  <c r="N1205" i="16"/>
  <c r="N1204" i="16"/>
  <c r="N1203" i="16"/>
  <c r="N1202" i="16"/>
  <c r="N1201" i="16"/>
  <c r="N1200" i="16"/>
  <c r="N1199" i="16"/>
  <c r="N1198" i="16"/>
  <c r="N1197" i="16"/>
  <c r="N1196" i="16"/>
  <c r="N1195" i="16"/>
  <c r="N1194" i="16"/>
  <c r="N1193" i="16"/>
  <c r="N1192" i="16"/>
  <c r="N1191" i="16"/>
  <c r="N1190" i="16"/>
  <c r="N1189" i="16"/>
  <c r="N1188" i="16"/>
  <c r="N1187" i="16"/>
  <c r="N1186" i="16"/>
  <c r="N1185" i="16"/>
  <c r="N1184" i="16"/>
  <c r="N1183" i="16"/>
  <c r="N1182" i="16"/>
  <c r="N1181" i="16"/>
  <c r="N1180" i="16"/>
  <c r="N1179" i="16"/>
  <c r="N1178" i="16"/>
  <c r="N1177" i="16"/>
  <c r="N1176" i="16"/>
  <c r="N1175" i="16"/>
  <c r="N1174" i="16"/>
  <c r="N1173" i="16"/>
  <c r="N1172" i="16"/>
  <c r="N1171" i="16"/>
  <c r="N1170" i="16"/>
  <c r="N1169" i="16"/>
  <c r="N1168" i="16"/>
  <c r="N1167" i="16"/>
  <c r="N1166" i="16"/>
  <c r="N1165" i="16"/>
  <c r="N1164" i="16"/>
  <c r="N1163" i="16"/>
  <c r="N1162" i="16"/>
  <c r="N1161" i="16"/>
  <c r="N1160" i="16"/>
  <c r="N1159" i="16"/>
  <c r="N1158" i="16"/>
  <c r="N1157" i="16"/>
  <c r="N1156" i="16"/>
  <c r="N1155" i="16"/>
  <c r="N1154" i="16"/>
  <c r="N1153" i="16"/>
  <c r="N1152" i="16"/>
  <c r="N1151" i="16"/>
  <c r="N1150" i="16"/>
  <c r="N1149" i="16"/>
  <c r="N1148" i="16"/>
  <c r="N1147" i="16"/>
  <c r="N1146" i="16"/>
  <c r="N1145" i="16"/>
  <c r="N1144" i="16"/>
  <c r="N1143" i="16"/>
  <c r="N1142" i="16"/>
  <c r="N1141" i="16"/>
  <c r="N1140" i="16"/>
  <c r="N1139" i="16"/>
  <c r="N1138" i="16"/>
  <c r="N1137" i="16"/>
  <c r="N1136" i="16"/>
  <c r="N1135" i="16"/>
  <c r="N1134" i="16"/>
  <c r="N1133" i="16"/>
  <c r="N1132" i="16"/>
  <c r="N1131" i="16"/>
  <c r="N1130" i="16"/>
  <c r="N1129" i="16"/>
  <c r="N1128" i="16"/>
  <c r="N1127" i="16"/>
  <c r="N1126" i="16"/>
  <c r="N1125" i="16"/>
  <c r="N1124" i="16"/>
  <c r="N1123" i="16"/>
  <c r="N1122" i="16"/>
  <c r="N1121" i="16"/>
  <c r="N1120" i="16"/>
  <c r="N1119" i="16"/>
  <c r="N1118" i="16"/>
  <c r="N1117" i="16"/>
  <c r="N1116" i="16"/>
  <c r="N1115" i="16"/>
  <c r="N1114" i="16"/>
  <c r="N1113" i="16"/>
  <c r="N1112" i="16"/>
  <c r="N1111" i="16"/>
  <c r="N1110" i="16"/>
  <c r="N1109" i="16"/>
  <c r="N1108" i="16"/>
  <c r="N1107" i="16"/>
  <c r="N1106" i="16"/>
  <c r="N1105" i="16"/>
  <c r="N1104" i="16"/>
  <c r="N1103" i="16"/>
  <c r="N1102" i="16"/>
  <c r="N1101" i="16"/>
  <c r="N1100" i="16"/>
  <c r="N1099" i="16"/>
  <c r="N1098" i="16"/>
  <c r="N1097" i="16"/>
  <c r="N1096" i="16"/>
  <c r="N1095" i="16"/>
  <c r="N1094" i="16"/>
  <c r="N1093" i="16"/>
  <c r="N1092" i="16"/>
  <c r="N1091" i="16"/>
  <c r="N1090" i="16"/>
  <c r="N1089" i="16"/>
  <c r="N1088" i="16"/>
  <c r="N1087" i="16"/>
  <c r="N1086" i="16"/>
  <c r="N1085" i="16"/>
  <c r="N1084" i="16"/>
  <c r="N1083" i="16"/>
  <c r="N1082" i="16"/>
  <c r="N1081" i="16"/>
  <c r="N1080" i="16"/>
  <c r="N1079" i="16"/>
  <c r="N1078" i="16"/>
  <c r="N1077" i="16"/>
  <c r="N1076" i="16"/>
  <c r="N1075" i="16"/>
  <c r="N1074" i="16"/>
  <c r="N1073" i="16"/>
  <c r="N1072" i="16"/>
  <c r="N1071" i="16"/>
  <c r="N1070" i="16"/>
  <c r="N1069" i="16"/>
  <c r="N1068" i="16"/>
  <c r="N1067" i="16"/>
  <c r="N1066" i="16"/>
  <c r="N1065" i="16"/>
  <c r="N1064" i="16"/>
  <c r="N1063" i="16"/>
  <c r="N1062" i="16"/>
  <c r="N1061" i="16"/>
  <c r="N1060" i="16"/>
  <c r="N1059" i="16"/>
  <c r="N1058" i="16"/>
  <c r="N1057" i="16"/>
  <c r="N1056" i="16"/>
  <c r="N1055" i="16"/>
  <c r="N1054" i="16"/>
  <c r="N1053" i="16"/>
  <c r="N1052" i="16"/>
  <c r="N1051" i="16"/>
  <c r="N1050" i="16"/>
  <c r="N1049" i="16"/>
  <c r="N1048" i="16"/>
  <c r="N1047" i="16"/>
  <c r="N1046" i="16"/>
  <c r="N1045" i="16"/>
  <c r="N1044" i="16"/>
  <c r="N1043" i="16"/>
  <c r="N1042" i="16"/>
  <c r="N1041" i="16"/>
  <c r="N1040" i="16"/>
  <c r="N1039" i="16"/>
  <c r="N1038" i="16"/>
  <c r="N1037" i="16"/>
  <c r="N1036" i="16"/>
  <c r="N1035" i="16"/>
  <c r="N1034" i="16"/>
  <c r="N1033" i="16"/>
  <c r="N1032" i="16"/>
  <c r="N1031" i="16"/>
  <c r="N1030" i="16"/>
  <c r="N1029" i="16"/>
  <c r="N1028" i="16"/>
  <c r="N1027" i="16"/>
  <c r="N1026" i="16"/>
  <c r="N1025" i="16"/>
  <c r="N1024" i="16"/>
  <c r="N1023" i="16"/>
  <c r="N1022" i="16"/>
  <c r="N1021" i="16"/>
  <c r="N1020" i="16"/>
  <c r="N1019" i="16"/>
  <c r="N1018" i="16"/>
  <c r="N1017" i="16"/>
  <c r="N1016" i="16"/>
  <c r="N1015" i="16"/>
  <c r="N1014" i="16"/>
  <c r="N1013" i="16"/>
  <c r="N1012" i="16"/>
  <c r="N1011" i="16"/>
  <c r="N1010" i="16"/>
  <c r="N1009" i="16"/>
  <c r="N1008" i="16"/>
  <c r="N1007" i="16"/>
  <c r="N1006" i="16"/>
  <c r="N1005" i="16"/>
  <c r="N1004" i="16"/>
  <c r="N1003" i="16"/>
  <c r="N1002" i="16"/>
  <c r="N1001" i="16"/>
  <c r="N1000" i="16"/>
  <c r="N999" i="16"/>
  <c r="N998" i="16"/>
  <c r="N997" i="16"/>
  <c r="N996" i="16"/>
  <c r="N995" i="16"/>
  <c r="N994" i="16"/>
  <c r="N993" i="16"/>
  <c r="N992" i="16"/>
  <c r="N991" i="16"/>
  <c r="N990" i="16"/>
  <c r="N989" i="16"/>
  <c r="N988" i="16"/>
  <c r="N987" i="16"/>
  <c r="N986" i="16"/>
  <c r="N985" i="16"/>
  <c r="N984" i="16"/>
  <c r="N983" i="16"/>
  <c r="N982" i="16"/>
  <c r="N981" i="16"/>
  <c r="N980" i="16"/>
  <c r="N979" i="16"/>
  <c r="N978" i="16"/>
  <c r="N977" i="16"/>
  <c r="N976" i="16"/>
  <c r="N975" i="16"/>
  <c r="N974" i="16"/>
  <c r="N973" i="16"/>
  <c r="N972" i="16"/>
  <c r="N971" i="16"/>
  <c r="N970" i="16"/>
  <c r="N969" i="16"/>
  <c r="N968" i="16"/>
  <c r="N967" i="16"/>
  <c r="N966" i="16"/>
  <c r="N965" i="16"/>
  <c r="N964" i="16"/>
  <c r="N963" i="16"/>
  <c r="N962" i="16"/>
  <c r="N961" i="16"/>
  <c r="N960" i="16"/>
  <c r="N959" i="16"/>
  <c r="N958" i="16"/>
  <c r="N957" i="16"/>
  <c r="N956" i="16"/>
  <c r="N955" i="16"/>
  <c r="N954" i="16"/>
  <c r="N953" i="16"/>
  <c r="N952" i="16"/>
  <c r="N951" i="16"/>
  <c r="N950" i="16"/>
  <c r="N949" i="16"/>
  <c r="N948" i="16"/>
  <c r="N947" i="16"/>
  <c r="N946" i="16"/>
  <c r="N945" i="16"/>
  <c r="N944" i="16"/>
  <c r="N943" i="16"/>
  <c r="N942" i="16"/>
  <c r="N941" i="16"/>
  <c r="N940" i="16"/>
  <c r="N939" i="16"/>
  <c r="N938" i="16"/>
  <c r="N937" i="16"/>
  <c r="N936" i="16"/>
  <c r="N935" i="16"/>
  <c r="N934" i="16"/>
  <c r="N933" i="16"/>
  <c r="N932" i="16"/>
  <c r="N931" i="16"/>
  <c r="N930" i="16"/>
  <c r="N929" i="16"/>
  <c r="N928" i="16"/>
  <c r="N927" i="16"/>
  <c r="N926" i="16"/>
  <c r="N925" i="16"/>
  <c r="N924" i="16"/>
  <c r="N923" i="16"/>
  <c r="N922" i="16"/>
  <c r="N921" i="16"/>
  <c r="N920" i="16"/>
  <c r="N919" i="16"/>
  <c r="N918" i="16"/>
  <c r="N917" i="16"/>
  <c r="N916" i="16"/>
  <c r="N915" i="16"/>
  <c r="N914" i="16"/>
  <c r="N913" i="16"/>
  <c r="N912" i="16"/>
  <c r="N911" i="16"/>
  <c r="N910" i="16"/>
  <c r="N909" i="16"/>
  <c r="N908" i="16"/>
  <c r="N907" i="16"/>
  <c r="N906" i="16"/>
  <c r="N905" i="16"/>
  <c r="N904" i="16"/>
  <c r="N903" i="16"/>
  <c r="N902" i="16"/>
  <c r="N901" i="16"/>
  <c r="N900" i="16"/>
  <c r="N899" i="16"/>
  <c r="N898" i="16"/>
  <c r="N897" i="16"/>
  <c r="N896" i="16"/>
  <c r="N895" i="16"/>
  <c r="N894" i="16"/>
  <c r="N893" i="16"/>
  <c r="N892" i="16"/>
  <c r="N891" i="16"/>
  <c r="N890" i="16"/>
  <c r="N889" i="16"/>
  <c r="N888" i="16"/>
  <c r="N887" i="16"/>
  <c r="N886" i="16"/>
  <c r="N885" i="16"/>
  <c r="N884" i="16"/>
  <c r="N883" i="16"/>
  <c r="N882" i="16"/>
  <c r="N881" i="16"/>
  <c r="N880" i="16"/>
  <c r="N879" i="16"/>
  <c r="N878" i="16"/>
  <c r="N877" i="16"/>
  <c r="N876" i="16"/>
  <c r="N875" i="16"/>
  <c r="N874" i="16"/>
  <c r="N873" i="16"/>
  <c r="N872" i="16"/>
  <c r="N871" i="16"/>
  <c r="N870" i="16"/>
  <c r="N869" i="16"/>
  <c r="N868" i="16"/>
  <c r="N867" i="16"/>
  <c r="N866" i="16"/>
  <c r="N865" i="16"/>
  <c r="N864" i="16"/>
  <c r="N863" i="16"/>
  <c r="N862" i="16"/>
  <c r="N861" i="16"/>
  <c r="N860" i="16"/>
  <c r="N859" i="16"/>
  <c r="N858" i="16"/>
  <c r="N857" i="16"/>
  <c r="N856" i="16"/>
  <c r="N855" i="16"/>
  <c r="N854" i="16"/>
  <c r="N853" i="16"/>
  <c r="N852" i="16"/>
  <c r="N851" i="16"/>
  <c r="N850" i="16"/>
  <c r="N849" i="16"/>
  <c r="N848" i="16"/>
  <c r="N847" i="16"/>
  <c r="N846" i="16"/>
  <c r="N845" i="16"/>
  <c r="N844" i="16"/>
  <c r="N843" i="16"/>
  <c r="N842" i="16"/>
  <c r="N841" i="16"/>
  <c r="N840" i="16"/>
  <c r="N839" i="16"/>
  <c r="N838" i="16"/>
  <c r="N837" i="16"/>
  <c r="N836" i="16"/>
  <c r="N835" i="16"/>
  <c r="N834" i="16"/>
  <c r="N833" i="16"/>
  <c r="N832" i="16"/>
  <c r="N831" i="16"/>
  <c r="N830" i="16"/>
  <c r="N829" i="16"/>
  <c r="N828" i="16"/>
  <c r="N827" i="16"/>
  <c r="N826" i="16"/>
  <c r="N825" i="16"/>
  <c r="N824" i="16"/>
  <c r="N823" i="16"/>
  <c r="N822" i="16"/>
  <c r="N821" i="16"/>
  <c r="N820" i="16"/>
  <c r="N819" i="16"/>
  <c r="N818" i="16"/>
  <c r="N817" i="16"/>
  <c r="N816" i="16"/>
  <c r="N815" i="16"/>
  <c r="N814" i="16"/>
  <c r="N813" i="16"/>
  <c r="N812" i="16"/>
  <c r="N811" i="16"/>
  <c r="N810" i="16"/>
  <c r="N809" i="16"/>
  <c r="N808" i="16"/>
  <c r="N807" i="16"/>
  <c r="N806" i="16"/>
  <c r="N805" i="16"/>
  <c r="N804" i="16"/>
  <c r="N803" i="16"/>
  <c r="N802" i="16"/>
  <c r="N801" i="16"/>
  <c r="N800" i="16"/>
  <c r="N799" i="16"/>
  <c r="N798" i="16"/>
  <c r="N797" i="16"/>
  <c r="N796" i="16"/>
  <c r="N795" i="16"/>
  <c r="N794" i="16"/>
  <c r="N793" i="16"/>
  <c r="N792" i="16"/>
  <c r="N791" i="16"/>
  <c r="N790" i="16"/>
  <c r="N789" i="16"/>
  <c r="N788" i="16"/>
  <c r="N787" i="16"/>
  <c r="N786" i="16"/>
  <c r="N785" i="16"/>
  <c r="N784" i="16"/>
  <c r="N783" i="16"/>
  <c r="N782" i="16"/>
  <c r="N781" i="16"/>
  <c r="N780" i="16"/>
  <c r="N779" i="16"/>
  <c r="N778" i="16"/>
  <c r="N777" i="16"/>
  <c r="N776" i="16"/>
  <c r="N775" i="16"/>
  <c r="N774" i="16"/>
  <c r="N773" i="16"/>
  <c r="N772" i="16"/>
  <c r="N771" i="16"/>
  <c r="N770" i="16"/>
  <c r="N769" i="16"/>
  <c r="N768" i="16"/>
  <c r="N767" i="16"/>
  <c r="N766" i="16"/>
  <c r="N765" i="16"/>
  <c r="N764" i="16"/>
  <c r="N763" i="16"/>
  <c r="N762" i="16"/>
  <c r="N761" i="16"/>
  <c r="N760" i="16"/>
  <c r="N759" i="16"/>
  <c r="N758" i="16"/>
  <c r="N757" i="16"/>
  <c r="N756" i="16"/>
  <c r="N755" i="16"/>
  <c r="N754" i="16"/>
  <c r="N753" i="16"/>
  <c r="N752" i="16"/>
  <c r="N751" i="16"/>
  <c r="N750" i="16"/>
  <c r="N749" i="16"/>
  <c r="N748" i="16"/>
  <c r="N747" i="16"/>
  <c r="N746" i="16"/>
  <c r="N745" i="16"/>
  <c r="N744" i="16"/>
  <c r="N743" i="16"/>
  <c r="N742" i="16"/>
  <c r="N741" i="16"/>
  <c r="N740" i="16"/>
  <c r="N739" i="16"/>
  <c r="N738" i="16"/>
  <c r="N737" i="16"/>
  <c r="N736" i="16"/>
  <c r="N735" i="16"/>
  <c r="N734" i="16"/>
  <c r="N733" i="16"/>
  <c r="N732" i="16"/>
  <c r="N731" i="16"/>
  <c r="N730" i="16"/>
  <c r="N729" i="16"/>
  <c r="N728" i="16"/>
  <c r="N727" i="16"/>
  <c r="N726" i="16"/>
  <c r="N725" i="16"/>
  <c r="N724" i="16"/>
  <c r="N723" i="16"/>
  <c r="N722" i="16"/>
  <c r="N721" i="16"/>
  <c r="N720" i="16"/>
  <c r="N719" i="16"/>
  <c r="N718" i="16"/>
  <c r="N717" i="16"/>
  <c r="N716" i="16"/>
  <c r="N715" i="16"/>
  <c r="N714" i="16"/>
  <c r="N713" i="16"/>
  <c r="N712" i="16"/>
  <c r="N711" i="16"/>
  <c r="N710" i="16"/>
  <c r="N709" i="16"/>
  <c r="N708" i="16"/>
  <c r="N707" i="16"/>
  <c r="N706" i="16"/>
  <c r="N705" i="16"/>
  <c r="N704" i="16"/>
  <c r="N703" i="16"/>
  <c r="N702" i="16"/>
  <c r="N701" i="16"/>
  <c r="N700" i="16"/>
  <c r="N699" i="16"/>
  <c r="N698" i="16"/>
  <c r="N697" i="16"/>
  <c r="N696" i="16"/>
  <c r="N695" i="16"/>
  <c r="N694" i="16"/>
  <c r="N693" i="16"/>
  <c r="N692" i="16"/>
  <c r="N691" i="16"/>
  <c r="N690" i="16"/>
  <c r="N689" i="16"/>
  <c r="N688" i="16"/>
  <c r="N687" i="16"/>
  <c r="N686" i="16"/>
  <c r="N685" i="16"/>
  <c r="N684" i="16"/>
  <c r="N683" i="16"/>
  <c r="N682" i="16"/>
  <c r="N681" i="16"/>
  <c r="N680" i="16"/>
  <c r="N679" i="16"/>
  <c r="N678" i="16"/>
  <c r="N677" i="16"/>
  <c r="N676" i="16"/>
  <c r="N675" i="16"/>
  <c r="N674" i="16"/>
  <c r="N673" i="16"/>
  <c r="N672" i="16"/>
  <c r="N671" i="16"/>
  <c r="N670" i="16"/>
  <c r="N669" i="16"/>
  <c r="N668" i="16"/>
  <c r="N667" i="16"/>
  <c r="N666" i="16"/>
  <c r="N665" i="16"/>
  <c r="N664" i="16"/>
  <c r="N663" i="16"/>
  <c r="N662" i="16"/>
  <c r="N661" i="16"/>
  <c r="N660" i="16"/>
  <c r="N659" i="16"/>
  <c r="N658" i="16"/>
  <c r="N657" i="16"/>
  <c r="N656" i="16"/>
  <c r="N655" i="16"/>
  <c r="N654" i="16"/>
  <c r="N653" i="16"/>
  <c r="N652" i="16"/>
  <c r="N651" i="16"/>
  <c r="N650" i="16"/>
  <c r="N649" i="16"/>
  <c r="N648" i="16"/>
  <c r="N647" i="16"/>
  <c r="N646" i="16"/>
  <c r="N645" i="16"/>
  <c r="N644" i="16"/>
  <c r="N643" i="16"/>
  <c r="N642" i="16"/>
  <c r="N641" i="16"/>
  <c r="N640" i="16"/>
  <c r="N639" i="16"/>
  <c r="N638" i="16"/>
  <c r="N637" i="16"/>
  <c r="N636" i="16"/>
  <c r="N635" i="16"/>
  <c r="N634" i="16"/>
  <c r="N633" i="16"/>
  <c r="N632" i="16"/>
  <c r="N631" i="16"/>
  <c r="N630" i="16"/>
  <c r="N629" i="16"/>
  <c r="N628" i="16"/>
  <c r="N627" i="16"/>
  <c r="N626" i="16"/>
  <c r="N625" i="16"/>
  <c r="N624" i="16"/>
  <c r="N623" i="16"/>
  <c r="N622" i="16"/>
  <c r="N621" i="16"/>
  <c r="N620" i="16"/>
  <c r="N619" i="16"/>
  <c r="N618" i="16"/>
  <c r="N617" i="16"/>
  <c r="N616" i="16"/>
  <c r="N615" i="16"/>
  <c r="N614" i="16"/>
  <c r="N613" i="16"/>
  <c r="N612" i="16"/>
  <c r="N611" i="16"/>
  <c r="N610" i="16"/>
  <c r="N609" i="16"/>
  <c r="N608" i="16"/>
  <c r="N607" i="16"/>
  <c r="N606" i="16"/>
  <c r="N605" i="16"/>
  <c r="N604" i="16"/>
  <c r="N603" i="16"/>
  <c r="N602" i="16"/>
  <c r="N601" i="16"/>
  <c r="N600" i="16"/>
  <c r="N599" i="16"/>
  <c r="N598" i="16"/>
  <c r="N597" i="16"/>
  <c r="N596" i="16"/>
  <c r="N595" i="16"/>
  <c r="N594" i="16"/>
  <c r="N593" i="16"/>
  <c r="N592" i="16"/>
  <c r="N591" i="16"/>
  <c r="N590" i="16"/>
  <c r="N589" i="16"/>
  <c r="N588" i="16"/>
  <c r="N587" i="16"/>
  <c r="N586" i="16"/>
  <c r="N585" i="16"/>
  <c r="N584" i="16"/>
  <c r="N583" i="16"/>
  <c r="N582" i="16"/>
  <c r="N581" i="16"/>
  <c r="N580" i="16"/>
  <c r="N579" i="16"/>
  <c r="N578" i="16"/>
  <c r="N577" i="16"/>
  <c r="N576" i="16"/>
  <c r="N575" i="16"/>
  <c r="N574" i="16"/>
  <c r="N573" i="16"/>
  <c r="N572" i="16"/>
  <c r="N571" i="16"/>
  <c r="N570" i="16"/>
  <c r="N569" i="16"/>
  <c r="N568" i="16"/>
  <c r="N567" i="16"/>
  <c r="N566" i="16"/>
  <c r="N565" i="16"/>
  <c r="N564" i="16"/>
  <c r="N563" i="16"/>
  <c r="N562" i="16"/>
  <c r="N561" i="16"/>
  <c r="N560" i="16"/>
  <c r="N559" i="16"/>
  <c r="N558" i="16"/>
  <c r="N557" i="16"/>
  <c r="N556" i="16"/>
  <c r="N555" i="16"/>
  <c r="N554" i="16"/>
  <c r="N553" i="16"/>
  <c r="N552" i="16"/>
  <c r="N551" i="16"/>
  <c r="N550" i="16"/>
  <c r="N549" i="16"/>
  <c r="N548" i="16"/>
  <c r="N547" i="16"/>
  <c r="N546" i="16"/>
  <c r="N545" i="16"/>
  <c r="N544" i="16"/>
  <c r="N543" i="16"/>
  <c r="N542" i="16"/>
  <c r="N541" i="16"/>
  <c r="N540" i="16"/>
  <c r="N539" i="16"/>
  <c r="N538" i="16"/>
  <c r="N537" i="16"/>
  <c r="N536" i="16"/>
  <c r="N535" i="16"/>
  <c r="N534" i="16"/>
  <c r="N533" i="16"/>
  <c r="N532" i="16"/>
  <c r="N531" i="16"/>
  <c r="N530" i="16"/>
  <c r="N529" i="16"/>
  <c r="N528" i="16"/>
  <c r="N527" i="16"/>
  <c r="N526" i="16"/>
  <c r="N525" i="16"/>
  <c r="N524" i="16"/>
  <c r="N523" i="16"/>
  <c r="N522" i="16"/>
  <c r="N521" i="16"/>
  <c r="N520" i="16"/>
  <c r="N519" i="16"/>
  <c r="N518" i="16"/>
  <c r="N517" i="16"/>
  <c r="N516" i="16"/>
  <c r="N515" i="16"/>
  <c r="N514" i="16"/>
  <c r="N513" i="16"/>
  <c r="N512" i="16"/>
  <c r="N511" i="16"/>
  <c r="N510" i="16"/>
  <c r="N509" i="16"/>
  <c r="N508" i="16"/>
  <c r="N507" i="16"/>
  <c r="N506" i="16"/>
  <c r="N505" i="16"/>
  <c r="N504" i="16"/>
  <c r="N503" i="16"/>
  <c r="N502" i="16"/>
  <c r="N501" i="16"/>
  <c r="N500" i="16"/>
  <c r="N499" i="16"/>
  <c r="N498" i="16"/>
  <c r="N497" i="16"/>
  <c r="N496" i="16"/>
  <c r="N495" i="16"/>
  <c r="N494" i="16"/>
  <c r="N493" i="16"/>
  <c r="N492" i="16"/>
  <c r="N491" i="16"/>
  <c r="N490" i="16"/>
  <c r="N489" i="16"/>
  <c r="N488" i="16"/>
  <c r="N487" i="16"/>
  <c r="N486" i="16"/>
  <c r="N485" i="16"/>
  <c r="N484" i="16"/>
  <c r="N483" i="16"/>
  <c r="N482" i="16"/>
  <c r="N481" i="16"/>
  <c r="N480" i="16"/>
  <c r="N479" i="16"/>
  <c r="N478" i="16"/>
  <c r="N477" i="16"/>
  <c r="N476" i="16"/>
  <c r="N475" i="16"/>
  <c r="N474" i="16"/>
  <c r="N473" i="16"/>
  <c r="N472" i="16"/>
  <c r="N471" i="16"/>
  <c r="N470" i="16"/>
  <c r="N469" i="16"/>
  <c r="N468" i="16"/>
  <c r="N467" i="16"/>
  <c r="N466" i="16"/>
  <c r="N465" i="16"/>
  <c r="N464" i="16"/>
  <c r="N463" i="16"/>
  <c r="N462" i="16"/>
  <c r="N461" i="16"/>
  <c r="N460" i="16"/>
  <c r="N459" i="16"/>
  <c r="N458" i="16"/>
  <c r="N457" i="16"/>
  <c r="N456" i="16"/>
  <c r="N455" i="16"/>
  <c r="N454" i="16"/>
  <c r="N453" i="16"/>
  <c r="N452" i="16"/>
  <c r="N451" i="16"/>
  <c r="N450" i="16"/>
  <c r="N449" i="16"/>
  <c r="N448" i="16"/>
  <c r="N447" i="16"/>
  <c r="N446" i="16"/>
  <c r="N445" i="16"/>
  <c r="N444" i="16"/>
  <c r="N443" i="16"/>
  <c r="N442" i="16"/>
  <c r="N441" i="16"/>
  <c r="N440" i="16"/>
  <c r="N439" i="16"/>
  <c r="N438" i="16"/>
  <c r="N437" i="16"/>
  <c r="N436" i="16"/>
  <c r="N435" i="16"/>
  <c r="N434" i="16"/>
  <c r="N433" i="16"/>
  <c r="N432" i="16"/>
  <c r="N431" i="16"/>
  <c r="N430" i="16"/>
  <c r="N429" i="16"/>
  <c r="N428" i="16"/>
  <c r="N427" i="16"/>
  <c r="N426" i="16"/>
  <c r="N425" i="16"/>
  <c r="N424" i="16"/>
  <c r="N423" i="16"/>
  <c r="N422" i="16"/>
  <c r="N421" i="16"/>
  <c r="N420" i="16"/>
  <c r="N419" i="16"/>
  <c r="N418" i="16"/>
  <c r="N417" i="16"/>
  <c r="N416" i="16"/>
  <c r="N415" i="16"/>
  <c r="N414" i="16"/>
  <c r="N413" i="16"/>
  <c r="N412" i="16"/>
  <c r="N411" i="16"/>
  <c r="N410" i="16"/>
  <c r="N409" i="16"/>
  <c r="N408" i="16"/>
  <c r="N407" i="16"/>
  <c r="N406" i="16"/>
  <c r="N405" i="16"/>
  <c r="N404" i="16"/>
  <c r="N403" i="16"/>
  <c r="N402" i="16"/>
  <c r="N401" i="16"/>
  <c r="N400" i="16"/>
  <c r="N399" i="16"/>
  <c r="N398" i="16"/>
  <c r="N397" i="16"/>
  <c r="N396" i="16"/>
  <c r="N395" i="16"/>
  <c r="N394" i="16"/>
  <c r="N393" i="16"/>
  <c r="N392" i="16"/>
  <c r="N391" i="16"/>
  <c r="N390" i="16"/>
  <c r="N389" i="16"/>
  <c r="N388" i="16"/>
  <c r="N387" i="16"/>
  <c r="N386" i="16"/>
  <c r="N385" i="16"/>
  <c r="N384" i="16"/>
  <c r="N383" i="16"/>
  <c r="N382" i="16"/>
  <c r="N381" i="16"/>
  <c r="N380" i="16"/>
  <c r="N379" i="16"/>
  <c r="N378" i="16"/>
  <c r="N377" i="16"/>
  <c r="N376" i="16"/>
  <c r="N375" i="16"/>
  <c r="N374" i="16"/>
  <c r="N373" i="16"/>
  <c r="N372" i="16"/>
  <c r="N371" i="16"/>
  <c r="N370" i="16"/>
  <c r="N369" i="16"/>
  <c r="N368" i="16"/>
  <c r="N367" i="16"/>
  <c r="N366" i="16"/>
  <c r="N365" i="16"/>
  <c r="N364" i="16"/>
  <c r="N363" i="16"/>
  <c r="N362" i="16"/>
  <c r="N361" i="16"/>
  <c r="N360" i="16"/>
  <c r="N359" i="16"/>
  <c r="N358" i="16"/>
  <c r="N357" i="16"/>
  <c r="N356" i="16"/>
  <c r="N355" i="16"/>
  <c r="N354" i="16"/>
  <c r="N353" i="16"/>
  <c r="N352" i="16"/>
  <c r="N351" i="16"/>
  <c r="N350" i="16"/>
  <c r="N349" i="16"/>
  <c r="N348" i="16"/>
  <c r="N347" i="16"/>
  <c r="N346" i="16"/>
  <c r="N345" i="16"/>
  <c r="N344" i="16"/>
  <c r="N343" i="16"/>
  <c r="N342" i="16"/>
  <c r="N341" i="16"/>
  <c r="N340" i="16"/>
  <c r="N339" i="16"/>
  <c r="N338" i="16"/>
  <c r="N337" i="16"/>
  <c r="N336" i="16"/>
  <c r="N335" i="16"/>
  <c r="N334" i="16"/>
  <c r="N333" i="16"/>
  <c r="N332" i="16"/>
  <c r="N331" i="16"/>
  <c r="N330" i="16"/>
  <c r="N329" i="16"/>
  <c r="N328" i="16"/>
  <c r="N327" i="16"/>
  <c r="N326" i="16"/>
  <c r="N325" i="16"/>
  <c r="N324" i="16"/>
  <c r="N323" i="16"/>
  <c r="N322" i="16"/>
  <c r="N321" i="16"/>
  <c r="N320" i="16"/>
  <c r="N319" i="16"/>
  <c r="N318" i="16"/>
  <c r="N317" i="16"/>
  <c r="N316" i="16"/>
  <c r="N315" i="16"/>
  <c r="N314" i="16"/>
  <c r="N313" i="16"/>
  <c r="N312" i="16"/>
  <c r="N311" i="16"/>
  <c r="N310" i="16"/>
  <c r="N309" i="16"/>
  <c r="N308" i="16"/>
  <c r="N307" i="16"/>
  <c r="N306" i="16"/>
  <c r="N305" i="16"/>
  <c r="N304" i="16"/>
  <c r="N303" i="16"/>
  <c r="N302" i="16"/>
  <c r="N301" i="16"/>
  <c r="N300" i="16"/>
  <c r="N299" i="16"/>
  <c r="N298" i="16"/>
  <c r="N297" i="16"/>
  <c r="N296" i="16"/>
  <c r="N295" i="16"/>
  <c r="N294" i="16"/>
  <c r="N293" i="16"/>
  <c r="N292" i="16"/>
  <c r="N291" i="16"/>
  <c r="N290" i="16"/>
  <c r="N289" i="16"/>
  <c r="N288" i="16"/>
  <c r="N287" i="16"/>
  <c r="N286" i="16"/>
  <c r="N285" i="16"/>
  <c r="N284" i="16"/>
  <c r="N283" i="16"/>
  <c r="N282" i="16"/>
  <c r="N281" i="16"/>
  <c r="N280" i="16"/>
  <c r="N279" i="16"/>
  <c r="N278" i="16"/>
  <c r="N277" i="16"/>
  <c r="N276" i="16"/>
  <c r="N275" i="16"/>
  <c r="N274" i="16"/>
  <c r="N273" i="16"/>
  <c r="N272" i="16"/>
  <c r="N271" i="16"/>
  <c r="N270" i="16"/>
  <c r="N269" i="16"/>
  <c r="N268" i="16"/>
  <c r="N267" i="16"/>
  <c r="N266" i="16"/>
  <c r="N265" i="16"/>
  <c r="N264" i="16"/>
  <c r="N263" i="16"/>
  <c r="N262" i="16"/>
  <c r="N261" i="16"/>
  <c r="N260" i="16"/>
  <c r="N259" i="16"/>
  <c r="N258" i="16"/>
  <c r="N257" i="16"/>
  <c r="N256" i="16"/>
  <c r="N255" i="16"/>
  <c r="N254" i="16"/>
  <c r="N253" i="16"/>
  <c r="N252" i="16"/>
  <c r="N251" i="16"/>
  <c r="N250" i="16"/>
  <c r="N249" i="16"/>
  <c r="N248" i="16"/>
  <c r="N247" i="16"/>
  <c r="N246" i="16"/>
  <c r="N245" i="16"/>
  <c r="N244" i="16"/>
  <c r="N243" i="16"/>
  <c r="N242" i="16"/>
  <c r="N241" i="16"/>
  <c r="N240" i="16"/>
  <c r="N239" i="16"/>
  <c r="N238" i="16"/>
  <c r="N237" i="16"/>
  <c r="N236" i="16"/>
  <c r="N235" i="16"/>
  <c r="N234" i="16"/>
  <c r="N233" i="16"/>
  <c r="N232" i="16"/>
  <c r="N231" i="16"/>
  <c r="N230" i="16"/>
  <c r="N229" i="16"/>
  <c r="N228" i="16"/>
  <c r="N227" i="16"/>
  <c r="N226" i="16"/>
  <c r="N225" i="16"/>
  <c r="N224" i="16"/>
  <c r="N223" i="16"/>
  <c r="N222" i="16"/>
  <c r="N221" i="16"/>
  <c r="N220" i="16"/>
  <c r="N219" i="16"/>
  <c r="N218" i="16"/>
  <c r="N217" i="16"/>
  <c r="N216" i="16"/>
  <c r="N215" i="16"/>
  <c r="N214" i="16"/>
  <c r="N213" i="16"/>
  <c r="N212" i="16"/>
  <c r="N211" i="16"/>
  <c r="N210" i="16"/>
  <c r="N209" i="16"/>
  <c r="N208" i="16"/>
  <c r="N207" i="16"/>
  <c r="N206" i="16"/>
  <c r="N205" i="16"/>
  <c r="N204" i="16"/>
  <c r="N203" i="16"/>
  <c r="N202" i="16"/>
  <c r="N201" i="16"/>
  <c r="N200" i="16"/>
  <c r="N199" i="16"/>
  <c r="N198" i="16"/>
  <c r="N197" i="16"/>
  <c r="N196" i="16"/>
  <c r="N195" i="16"/>
  <c r="N194" i="16"/>
  <c r="N193" i="16"/>
  <c r="N192" i="16"/>
  <c r="N191" i="16"/>
  <c r="N190" i="16"/>
  <c r="N189" i="16"/>
  <c r="N188" i="16"/>
  <c r="N187" i="16"/>
  <c r="N186" i="16"/>
  <c r="N185" i="16"/>
  <c r="N184" i="16"/>
  <c r="N183" i="16"/>
  <c r="N182" i="16"/>
  <c r="N181" i="16"/>
  <c r="N180" i="16"/>
  <c r="N179" i="16"/>
  <c r="N178" i="16"/>
  <c r="N177" i="16"/>
  <c r="N176" i="16"/>
  <c r="N175" i="16"/>
  <c r="N174" i="16"/>
  <c r="N173" i="16"/>
  <c r="N172" i="16"/>
  <c r="N171" i="16"/>
  <c r="N170" i="16"/>
  <c r="N169" i="16"/>
  <c r="N168" i="16"/>
  <c r="N167" i="16"/>
  <c r="N166" i="16"/>
  <c r="N165" i="16"/>
  <c r="N164" i="16"/>
  <c r="N163" i="16"/>
  <c r="N162" i="16"/>
  <c r="N161" i="16"/>
  <c r="N160" i="16"/>
  <c r="N159" i="16"/>
  <c r="N158" i="16"/>
  <c r="N157" i="16"/>
  <c r="N156" i="16"/>
  <c r="N155" i="16"/>
  <c r="N154" i="16"/>
  <c r="N153" i="16"/>
  <c r="N152" i="16"/>
  <c r="N151" i="16"/>
  <c r="N150" i="16"/>
  <c r="N149" i="16"/>
  <c r="N148" i="16"/>
  <c r="N147" i="16"/>
  <c r="N146" i="16"/>
  <c r="N145" i="16"/>
  <c r="N144" i="16"/>
  <c r="N143" i="16"/>
  <c r="N142" i="16"/>
  <c r="N141" i="16"/>
  <c r="N140" i="16"/>
  <c r="N139" i="16"/>
  <c r="N138" i="16"/>
  <c r="N137" i="16"/>
  <c r="N136" i="16"/>
  <c r="N135" i="16"/>
  <c r="N134" i="16"/>
  <c r="N133" i="16"/>
  <c r="N132" i="16"/>
  <c r="N131" i="16"/>
  <c r="N130" i="16"/>
  <c r="N129" i="16"/>
  <c r="N128" i="16"/>
  <c r="N127" i="16"/>
  <c r="N126" i="16"/>
  <c r="N125" i="16"/>
  <c r="N124" i="16"/>
  <c r="N123" i="16"/>
  <c r="N122" i="16"/>
  <c r="N121" i="16"/>
  <c r="N120" i="16"/>
  <c r="N119" i="16"/>
  <c r="N118" i="16"/>
  <c r="N117" i="16"/>
  <c r="N116" i="16"/>
  <c r="N115" i="16"/>
  <c r="N114" i="16"/>
  <c r="N113" i="16"/>
  <c r="N112" i="16"/>
  <c r="N111" i="16"/>
  <c r="N110" i="16"/>
  <c r="N109" i="16"/>
  <c r="N108" i="16"/>
  <c r="N107" i="16"/>
  <c r="N106" i="16"/>
  <c r="N105" i="16"/>
  <c r="N104" i="16"/>
  <c r="N103" i="16"/>
  <c r="N102" i="16"/>
  <c r="N101" i="16"/>
  <c r="N100" i="16"/>
  <c r="N99" i="16"/>
  <c r="N98" i="16"/>
  <c r="N97" i="16"/>
  <c r="N96" i="16"/>
  <c r="N95" i="16"/>
  <c r="N94" i="16"/>
  <c r="N93" i="16"/>
  <c r="N92" i="16"/>
  <c r="N91" i="16"/>
  <c r="N90" i="16"/>
  <c r="N89" i="16"/>
  <c r="N88" i="16"/>
  <c r="N87" i="16"/>
  <c r="N86" i="16"/>
  <c r="N85" i="16"/>
  <c r="N84" i="16"/>
  <c r="N83" i="16"/>
  <c r="N82" i="16"/>
  <c r="N81" i="16"/>
  <c r="N80" i="16"/>
  <c r="N79" i="16"/>
  <c r="N78" i="16"/>
  <c r="N77" i="16"/>
  <c r="N76" i="16"/>
  <c r="N75" i="16"/>
  <c r="N74" i="16"/>
  <c r="N73" i="16"/>
  <c r="N72" i="16"/>
  <c r="N71" i="16"/>
  <c r="N70" i="16"/>
  <c r="N69" i="16"/>
  <c r="N68" i="16"/>
  <c r="N67" i="16"/>
  <c r="N66" i="16"/>
  <c r="N65" i="16"/>
  <c r="N64" i="16"/>
  <c r="N63" i="16"/>
  <c r="N62" i="16"/>
  <c r="N61" i="16"/>
  <c r="N60" i="16"/>
  <c r="N59" i="16"/>
  <c r="N58" i="16"/>
  <c r="N57" i="16"/>
  <c r="N56" i="16"/>
  <c r="N55" i="16"/>
  <c r="N54" i="16"/>
  <c r="N53" i="16"/>
  <c r="N52" i="16"/>
  <c r="N51" i="16"/>
  <c r="N50" i="16"/>
  <c r="N49" i="16"/>
  <c r="N48" i="16"/>
  <c r="N47" i="16"/>
  <c r="N46" i="16"/>
  <c r="N45" i="16"/>
  <c r="N44" i="16"/>
  <c r="N43" i="16"/>
  <c r="N42" i="16"/>
  <c r="N41" i="16"/>
  <c r="N40" i="16"/>
  <c r="N39" i="16"/>
  <c r="N38" i="16"/>
  <c r="N37" i="16"/>
  <c r="N36" i="16"/>
  <c r="N35" i="16"/>
  <c r="N34" i="16"/>
  <c r="N33" i="16"/>
  <c r="N32" i="16"/>
  <c r="N31" i="16"/>
  <c r="N30" i="16"/>
  <c r="N29" i="16"/>
  <c r="N28" i="16"/>
  <c r="N27" i="16"/>
  <c r="N26" i="16"/>
  <c r="N25" i="16"/>
  <c r="N24" i="16"/>
  <c r="N23" i="16"/>
  <c r="N22" i="16"/>
  <c r="N21" i="16"/>
  <c r="N20" i="16"/>
  <c r="N19" i="16"/>
  <c r="N18" i="16"/>
  <c r="N17" i="16"/>
  <c r="N16" i="16"/>
  <c r="N15" i="16"/>
  <c r="N14" i="16"/>
  <c r="N13" i="16"/>
  <c r="N12" i="16"/>
  <c r="N11" i="16"/>
  <c r="N10" i="16"/>
  <c r="N9" i="16"/>
  <c r="N8" i="16"/>
  <c r="N7" i="16"/>
  <c r="N6" i="16"/>
  <c r="N5" i="16"/>
  <c r="N4" i="16"/>
  <c r="K1470" i="11"/>
  <c r="D1470" i="11"/>
  <c r="C1470" i="11"/>
  <c r="K1469" i="11"/>
  <c r="D1469" i="11"/>
  <c r="C1469" i="11"/>
  <c r="K1468" i="11"/>
  <c r="D1468" i="11"/>
  <c r="C1468" i="11"/>
  <c r="K1467" i="11"/>
  <c r="D1467" i="11"/>
  <c r="C1467" i="11"/>
  <c r="K1466" i="11"/>
  <c r="D1466" i="11"/>
  <c r="C1466" i="11"/>
  <c r="K1465" i="11"/>
  <c r="D1465" i="11"/>
  <c r="C1465" i="11"/>
  <c r="K1464" i="11"/>
  <c r="D1464" i="11"/>
  <c r="K1463" i="11"/>
  <c r="D1463" i="11"/>
  <c r="C1464" i="11"/>
  <c r="K1462" i="11"/>
  <c r="D1462" i="11"/>
  <c r="K1461" i="11"/>
  <c r="D1461" i="11"/>
  <c r="C1462" i="11"/>
  <c r="K1460" i="11"/>
  <c r="D1460" i="11"/>
  <c r="C1460" i="11"/>
  <c r="K1459" i="11"/>
  <c r="D1459" i="11"/>
  <c r="K1458" i="11"/>
  <c r="D1458" i="11"/>
  <c r="K1457" i="11"/>
  <c r="D1457" i="11"/>
  <c r="K1456" i="11"/>
  <c r="D1456" i="11"/>
  <c r="K1455" i="11"/>
  <c r="D1455" i="11"/>
  <c r="K1454" i="11"/>
  <c r="D1454" i="11"/>
  <c r="K1453" i="11"/>
  <c r="D1453" i="11"/>
  <c r="K1452" i="11"/>
  <c r="D1452" i="11"/>
  <c r="C1452" i="11"/>
  <c r="K1451" i="11"/>
  <c r="D1451" i="11"/>
  <c r="K1450" i="11"/>
  <c r="D1450" i="11"/>
  <c r="K1449" i="11"/>
  <c r="D1449" i="11"/>
  <c r="C1449" i="11"/>
  <c r="K1448" i="11"/>
  <c r="D1448" i="11"/>
  <c r="C1448" i="11"/>
  <c r="K1447" i="11"/>
  <c r="D1447" i="11"/>
  <c r="C1447" i="11"/>
  <c r="K1446" i="11"/>
  <c r="D1446" i="11"/>
  <c r="K1445" i="11"/>
  <c r="D1445" i="11"/>
  <c r="K1444" i="11"/>
  <c r="D1444" i="11"/>
  <c r="C1444" i="11"/>
  <c r="K1443" i="11"/>
  <c r="D1443" i="11"/>
  <c r="K1442" i="11"/>
  <c r="D1442" i="11"/>
  <c r="C1443" i="11"/>
  <c r="K1441" i="11"/>
  <c r="D1441" i="11"/>
  <c r="C1441" i="11"/>
  <c r="K1440" i="11"/>
  <c r="D1440" i="11"/>
  <c r="K1439" i="11"/>
  <c r="D1439" i="11"/>
  <c r="C1440" i="11"/>
  <c r="K1438" i="11"/>
  <c r="D1438" i="11"/>
  <c r="K1437" i="11"/>
  <c r="D1437" i="11"/>
  <c r="C1438" i="11"/>
  <c r="K1436" i="11"/>
  <c r="D1436" i="11"/>
  <c r="K1435" i="11"/>
  <c r="D1435" i="11"/>
  <c r="K1434" i="11"/>
  <c r="D1434" i="11"/>
  <c r="C1436" i="11"/>
  <c r="K1433" i="11"/>
  <c r="D1433" i="11"/>
  <c r="K1432" i="11"/>
  <c r="D1432" i="11"/>
  <c r="K1431" i="11"/>
  <c r="D1431" i="11"/>
  <c r="K1430" i="11"/>
  <c r="D1430" i="11"/>
  <c r="K1429" i="11"/>
  <c r="D1429" i="11"/>
  <c r="C1429" i="11"/>
  <c r="K1428" i="11"/>
  <c r="D1428" i="11"/>
  <c r="C1428" i="11"/>
  <c r="K1427" i="11"/>
  <c r="D1427" i="11"/>
  <c r="K1426" i="11"/>
  <c r="D1426" i="11"/>
  <c r="K1425" i="11"/>
  <c r="D1425" i="11"/>
  <c r="K1424" i="11"/>
  <c r="D1424" i="11"/>
  <c r="C1425" i="11"/>
  <c r="K1423" i="11"/>
  <c r="D1423" i="11"/>
  <c r="K1422" i="11"/>
  <c r="D1422" i="11"/>
  <c r="K1421" i="11"/>
  <c r="D1421" i="11"/>
  <c r="K1420" i="11"/>
  <c r="D1420" i="11"/>
  <c r="C1423" i="11"/>
  <c r="K1419" i="11"/>
  <c r="D1419" i="11"/>
  <c r="C1419" i="11"/>
  <c r="K1418" i="11"/>
  <c r="D1418" i="11"/>
  <c r="C1418" i="11"/>
  <c r="K1417" i="11"/>
  <c r="D1417" i="11"/>
  <c r="K1416" i="11"/>
  <c r="D1416" i="11"/>
  <c r="K1415" i="11"/>
  <c r="D1415" i="11"/>
  <c r="K1414" i="11"/>
  <c r="D1414" i="11"/>
  <c r="C1414" i="11"/>
  <c r="K1413" i="11"/>
  <c r="D1413" i="11"/>
  <c r="K1412" i="11"/>
  <c r="D1412" i="11"/>
  <c r="K1411" i="11"/>
  <c r="D1411" i="11"/>
  <c r="C1411" i="11"/>
  <c r="K1410" i="11"/>
  <c r="D1410" i="11"/>
  <c r="C1410" i="11"/>
  <c r="K1409" i="11"/>
  <c r="D1409" i="11"/>
  <c r="C1409" i="11"/>
  <c r="K1408" i="11"/>
  <c r="D1408" i="11"/>
  <c r="K1407" i="11"/>
  <c r="D1407" i="11"/>
  <c r="K1406" i="11"/>
  <c r="D1406" i="11"/>
  <c r="C1406" i="11"/>
  <c r="K1405" i="11"/>
  <c r="D1405" i="11"/>
  <c r="K1404" i="11"/>
  <c r="D1404" i="11"/>
  <c r="K1403" i="11"/>
  <c r="D1403" i="11"/>
  <c r="K1402" i="11"/>
  <c r="D1402" i="11"/>
  <c r="K1401" i="11"/>
  <c r="D1401" i="11"/>
  <c r="C1401" i="11"/>
  <c r="K1400" i="11"/>
  <c r="D1400" i="11"/>
  <c r="K1399" i="11"/>
  <c r="D1399" i="11"/>
  <c r="C1399" i="11"/>
  <c r="K1398" i="11"/>
  <c r="D1398" i="11"/>
  <c r="C1398" i="11"/>
  <c r="K1397" i="11"/>
  <c r="D1397" i="11"/>
  <c r="K1396" i="11"/>
  <c r="D1396" i="11"/>
  <c r="C1397" i="11"/>
  <c r="K1395" i="11"/>
  <c r="D1395" i="11"/>
  <c r="K1394" i="11"/>
  <c r="D1394" i="11"/>
  <c r="C1394" i="11"/>
  <c r="K1393" i="11"/>
  <c r="D1393" i="11"/>
  <c r="K1392" i="11"/>
  <c r="D1392" i="11"/>
  <c r="K1391" i="11"/>
  <c r="D1391" i="11"/>
  <c r="K1390" i="11"/>
  <c r="D1390" i="11"/>
  <c r="C1390" i="11"/>
  <c r="K1389" i="11"/>
  <c r="D1389" i="11"/>
  <c r="K1388" i="11"/>
  <c r="D1388" i="11"/>
  <c r="K1387" i="11"/>
  <c r="D1387" i="11"/>
  <c r="K1386" i="11"/>
  <c r="D1386" i="11"/>
  <c r="K1385" i="11"/>
  <c r="D1385" i="11"/>
  <c r="K1384" i="11"/>
  <c r="D1384" i="11"/>
  <c r="C1384" i="11"/>
  <c r="K1383" i="11"/>
  <c r="D1383" i="11"/>
  <c r="C1383" i="11"/>
  <c r="K1382" i="11"/>
  <c r="D1382" i="11"/>
  <c r="K1381" i="11"/>
  <c r="D1381" i="11"/>
  <c r="C1381" i="11"/>
  <c r="K1380" i="11"/>
  <c r="D1380" i="11"/>
  <c r="K1379" i="11"/>
  <c r="D1379" i="11"/>
  <c r="K1378" i="11"/>
  <c r="D1378" i="11"/>
  <c r="K1377" i="11"/>
  <c r="D1377" i="11"/>
  <c r="K1376" i="11"/>
  <c r="D1376" i="11"/>
  <c r="K1375" i="11"/>
  <c r="D1375" i="11"/>
  <c r="K1374" i="11"/>
  <c r="D1374" i="11"/>
  <c r="K1373" i="11"/>
  <c r="D1373" i="11"/>
  <c r="K1372" i="11"/>
  <c r="D1372" i="11"/>
  <c r="K1371" i="11"/>
  <c r="D1371" i="11"/>
  <c r="K1370" i="11"/>
  <c r="D1370" i="11"/>
  <c r="K1369" i="11"/>
  <c r="D1369" i="11"/>
  <c r="C1369" i="11"/>
  <c r="K1368" i="11"/>
  <c r="D1368" i="11"/>
  <c r="K1367" i="11"/>
  <c r="D1367" i="11"/>
  <c r="C1367" i="11"/>
  <c r="K1366" i="11"/>
  <c r="D1366" i="11"/>
  <c r="K1365" i="11"/>
  <c r="D1365" i="11"/>
  <c r="C1365" i="11"/>
  <c r="K1364" i="11"/>
  <c r="D1364" i="11"/>
  <c r="K1363" i="11"/>
  <c r="D1363" i="11"/>
  <c r="K1362" i="11"/>
  <c r="D1362" i="11"/>
  <c r="K1361" i="11"/>
  <c r="D1361" i="11"/>
  <c r="K1360" i="11"/>
  <c r="D1360" i="11"/>
  <c r="K1359" i="11"/>
  <c r="D1359" i="11"/>
  <c r="K1358" i="11"/>
  <c r="D1358" i="11"/>
  <c r="K1357" i="11"/>
  <c r="D1357" i="11"/>
  <c r="K1356" i="11"/>
  <c r="D1356" i="11"/>
  <c r="C1356" i="11"/>
  <c r="K1355" i="11"/>
  <c r="D1355" i="11"/>
  <c r="C1355" i="11"/>
  <c r="K1354" i="11"/>
  <c r="D1354" i="11"/>
  <c r="K1353" i="11"/>
  <c r="D1353" i="11"/>
  <c r="K1352" i="11"/>
  <c r="D1352" i="11"/>
  <c r="K1351" i="11"/>
  <c r="D1351" i="11"/>
  <c r="C1352" i="11"/>
  <c r="K1350" i="11"/>
  <c r="D1350" i="11"/>
  <c r="C1350" i="11"/>
  <c r="K1349" i="11"/>
  <c r="D1349" i="11"/>
  <c r="C1349" i="11"/>
  <c r="K1348" i="11"/>
  <c r="D1348" i="11"/>
  <c r="K1347" i="11"/>
  <c r="D1347" i="11"/>
  <c r="K1346" i="11"/>
  <c r="D1346" i="11"/>
  <c r="C1346" i="11"/>
  <c r="K1345" i="11"/>
  <c r="D1345" i="11"/>
  <c r="C1345" i="11"/>
  <c r="K1344" i="11"/>
  <c r="D1344" i="11"/>
  <c r="K1343" i="11"/>
  <c r="D1343" i="11"/>
  <c r="K1342" i="11"/>
  <c r="D1342" i="11"/>
  <c r="K1341" i="11"/>
  <c r="D1341" i="11"/>
  <c r="K1340" i="11"/>
  <c r="D1340" i="11"/>
  <c r="C1340" i="11"/>
  <c r="K1339" i="11"/>
  <c r="D1339" i="11"/>
  <c r="K1338" i="11"/>
  <c r="D1338" i="11"/>
  <c r="K1337" i="11"/>
  <c r="D1337" i="11"/>
  <c r="K1336" i="11"/>
  <c r="D1336" i="11"/>
  <c r="K1335" i="11"/>
  <c r="D1335" i="11"/>
  <c r="K1334" i="11"/>
  <c r="D1334" i="11"/>
  <c r="C1335" i="11"/>
  <c r="K1333" i="11"/>
  <c r="D1333" i="11"/>
  <c r="K1332" i="11"/>
  <c r="D1332" i="11"/>
  <c r="K1331" i="11"/>
  <c r="D1331" i="11"/>
  <c r="K1330" i="11"/>
  <c r="D1330" i="11"/>
  <c r="K1329" i="11"/>
  <c r="D1329" i="11"/>
  <c r="C1329" i="11"/>
  <c r="K1328" i="11"/>
  <c r="D1328" i="11"/>
  <c r="C1328" i="11"/>
  <c r="K1327" i="11"/>
  <c r="D1327" i="11"/>
  <c r="K1326" i="11"/>
  <c r="D1326" i="11"/>
  <c r="C1326" i="11"/>
  <c r="K1325" i="11"/>
  <c r="D1325" i="11"/>
  <c r="C1325" i="11"/>
  <c r="K1324" i="11"/>
  <c r="D1324" i="11"/>
  <c r="C1324" i="11"/>
  <c r="K1323" i="11"/>
  <c r="D1323" i="11"/>
  <c r="C1323" i="11"/>
  <c r="K1322" i="11"/>
  <c r="D1322" i="11"/>
  <c r="C1322" i="11"/>
  <c r="K1321" i="11"/>
  <c r="D1321" i="11"/>
  <c r="C1321" i="11"/>
  <c r="K1320" i="11"/>
  <c r="D1320" i="11"/>
  <c r="C1320" i="11"/>
  <c r="K1319" i="11"/>
  <c r="D1319" i="11"/>
  <c r="C1319" i="11"/>
  <c r="K1318" i="11"/>
  <c r="D1318" i="11"/>
  <c r="K1317" i="11"/>
  <c r="D1317" i="11"/>
  <c r="C1317" i="11"/>
  <c r="K1316" i="11"/>
  <c r="D1316" i="11"/>
  <c r="K1315" i="11"/>
  <c r="D1315" i="11"/>
  <c r="K1314" i="11"/>
  <c r="D1314" i="11"/>
  <c r="K1313" i="11"/>
  <c r="D1313" i="11"/>
  <c r="C1313" i="11"/>
  <c r="K1312" i="11"/>
  <c r="D1312" i="11"/>
  <c r="C1312" i="11"/>
  <c r="K1311" i="11"/>
  <c r="D1311" i="11"/>
  <c r="K1310" i="11"/>
  <c r="D1310" i="11"/>
  <c r="K1309" i="11"/>
  <c r="D1309" i="11"/>
  <c r="K1308" i="11"/>
  <c r="D1308" i="11"/>
  <c r="K1307" i="11"/>
  <c r="D1307" i="11"/>
  <c r="K1306" i="11"/>
  <c r="D1306" i="11"/>
  <c r="C1306" i="11"/>
  <c r="K1305" i="11"/>
  <c r="D1305" i="11"/>
  <c r="K1304" i="11"/>
  <c r="D1304" i="11"/>
  <c r="K1303" i="11"/>
  <c r="D1303" i="11"/>
  <c r="K1302" i="11"/>
  <c r="D1302" i="11"/>
  <c r="C1302" i="11"/>
  <c r="K1301" i="11"/>
  <c r="D1301" i="11"/>
  <c r="K1300" i="11"/>
  <c r="D1300" i="11"/>
  <c r="K1299" i="11"/>
  <c r="D1299" i="11"/>
  <c r="C1299" i="11"/>
  <c r="K1298" i="11"/>
  <c r="D1298" i="11"/>
  <c r="K1297" i="11"/>
  <c r="D1297" i="11"/>
  <c r="C1297" i="11"/>
  <c r="K1296" i="11"/>
  <c r="D1296" i="11"/>
  <c r="C1296" i="11"/>
  <c r="K1295" i="11"/>
  <c r="D1295" i="11"/>
  <c r="C1295" i="11"/>
  <c r="K1294" i="11"/>
  <c r="D1294" i="11"/>
  <c r="C1294" i="11"/>
  <c r="K1293" i="11"/>
  <c r="D1293" i="11"/>
  <c r="C1293" i="11"/>
  <c r="K1292" i="11"/>
  <c r="D1292" i="11"/>
  <c r="K1291" i="11"/>
  <c r="D1291" i="11"/>
  <c r="C1291" i="11"/>
  <c r="K1290" i="11"/>
  <c r="D1290" i="11"/>
  <c r="K1289" i="11"/>
  <c r="D1289" i="11"/>
  <c r="K1288" i="11"/>
  <c r="D1288" i="11"/>
  <c r="C1288" i="11"/>
  <c r="K1287" i="11"/>
  <c r="D1287" i="11"/>
  <c r="C1287" i="11"/>
  <c r="K1286" i="11"/>
  <c r="D1286" i="11"/>
  <c r="K1285" i="11"/>
  <c r="D1285" i="11"/>
  <c r="C1285" i="11"/>
  <c r="K1284" i="11"/>
  <c r="D1284" i="11"/>
  <c r="C1284" i="11"/>
  <c r="K1283" i="11"/>
  <c r="D1283" i="11"/>
  <c r="C1283" i="11"/>
  <c r="K1282" i="11"/>
  <c r="D1282" i="11"/>
  <c r="K1281" i="11"/>
  <c r="D1281" i="11"/>
  <c r="C1281" i="11"/>
  <c r="K1280" i="11"/>
  <c r="D1280" i="11"/>
  <c r="C1280" i="11"/>
  <c r="K1279" i="11"/>
  <c r="D1279" i="11"/>
  <c r="K1278" i="11"/>
  <c r="D1278" i="11"/>
  <c r="C1278" i="11"/>
  <c r="K1277" i="11"/>
  <c r="D1277" i="11"/>
  <c r="K1276" i="11"/>
  <c r="D1276" i="11"/>
  <c r="C1276" i="11"/>
  <c r="K1275" i="11"/>
  <c r="D1275" i="11"/>
  <c r="C1275" i="11"/>
  <c r="K1274" i="11"/>
  <c r="D1274" i="11"/>
  <c r="C1274" i="11"/>
  <c r="K1273" i="11"/>
  <c r="D1273" i="11"/>
  <c r="C1273" i="11"/>
  <c r="K1272" i="11"/>
  <c r="D1272" i="11"/>
  <c r="C1272" i="11"/>
  <c r="K1271" i="11"/>
  <c r="D1271" i="11"/>
  <c r="C1271" i="11"/>
  <c r="K1270" i="11"/>
  <c r="D1270" i="11"/>
  <c r="C1270" i="11"/>
  <c r="K1269" i="11"/>
  <c r="D1269" i="11"/>
  <c r="K1268" i="11"/>
  <c r="D1268" i="11"/>
  <c r="K1267" i="11"/>
  <c r="D1267" i="11"/>
  <c r="C1267" i="11"/>
  <c r="K1266" i="11"/>
  <c r="D1266" i="11"/>
  <c r="K1265" i="11"/>
  <c r="D1265" i="11"/>
  <c r="C1265" i="11"/>
  <c r="K1264" i="11"/>
  <c r="D1264" i="11"/>
  <c r="C1264" i="11"/>
  <c r="K1263" i="11"/>
  <c r="D1263" i="11"/>
  <c r="K1262" i="11"/>
  <c r="D1262" i="11"/>
  <c r="C1262" i="11"/>
  <c r="K1261" i="11"/>
  <c r="D1261" i="11"/>
  <c r="C1261" i="11"/>
  <c r="K1260" i="11"/>
  <c r="D1260" i="11"/>
  <c r="K1259" i="11"/>
  <c r="D1259" i="11"/>
  <c r="K1258" i="11"/>
  <c r="D1258" i="11"/>
  <c r="C1258" i="11"/>
  <c r="K1257" i="11"/>
  <c r="D1257" i="11"/>
  <c r="K1256" i="11"/>
  <c r="D1256" i="11"/>
  <c r="K1255" i="11"/>
  <c r="D1255" i="11"/>
  <c r="K1254" i="11"/>
  <c r="D1254" i="11"/>
  <c r="K1253" i="11"/>
  <c r="D1253" i="11"/>
  <c r="C1253" i="11"/>
  <c r="K1252" i="11"/>
  <c r="D1252" i="11"/>
  <c r="K1251" i="11"/>
  <c r="D1251" i="11"/>
  <c r="K1250" i="11"/>
  <c r="D1250" i="11"/>
  <c r="K1249" i="11"/>
  <c r="D1249" i="11"/>
  <c r="C1249" i="11"/>
  <c r="K1248" i="11"/>
  <c r="D1248" i="11"/>
  <c r="K1247" i="11"/>
  <c r="D1247" i="11"/>
  <c r="K1246" i="11"/>
  <c r="D1246" i="11"/>
  <c r="C1246" i="11"/>
  <c r="K1245" i="11"/>
  <c r="D1245" i="11"/>
  <c r="K1244" i="11"/>
  <c r="D1244" i="11"/>
  <c r="K1243" i="11"/>
  <c r="D1243" i="11"/>
  <c r="C1243" i="11"/>
  <c r="K1242" i="11"/>
  <c r="D1242" i="11"/>
  <c r="C1242" i="11"/>
  <c r="K1241" i="11"/>
  <c r="D1241" i="11"/>
  <c r="K1240" i="11"/>
  <c r="D1240" i="11"/>
  <c r="K1239" i="11"/>
  <c r="D1239" i="11"/>
  <c r="K1238" i="11"/>
  <c r="D1238" i="11"/>
  <c r="K1237" i="11"/>
  <c r="D1237" i="11"/>
  <c r="K1236" i="11"/>
  <c r="D1236" i="11"/>
  <c r="K1235" i="11"/>
  <c r="D1235" i="11"/>
  <c r="C1235" i="11"/>
  <c r="K1234" i="11"/>
  <c r="D1234" i="11"/>
  <c r="K1233" i="11"/>
  <c r="D1233" i="11"/>
  <c r="C1233" i="11"/>
  <c r="K1232" i="11"/>
  <c r="D1232" i="11"/>
  <c r="C1232" i="11"/>
  <c r="K1231" i="11"/>
  <c r="D1231" i="11"/>
  <c r="C1231" i="11"/>
  <c r="K1230" i="11"/>
  <c r="D1230" i="11"/>
  <c r="K1229" i="11"/>
  <c r="D1229" i="11"/>
  <c r="C1229" i="11"/>
  <c r="K1228" i="11"/>
  <c r="D1228" i="11"/>
  <c r="C1228" i="11"/>
  <c r="K1227" i="11"/>
  <c r="D1227" i="11"/>
  <c r="K1226" i="11"/>
  <c r="D1226" i="11"/>
  <c r="K1225" i="11"/>
  <c r="D1225" i="11"/>
  <c r="K1224" i="11"/>
  <c r="D1224" i="11"/>
  <c r="K1223" i="11"/>
  <c r="D1223" i="11"/>
  <c r="K1222" i="11"/>
  <c r="D1222" i="11"/>
  <c r="C1222" i="11"/>
  <c r="K1221" i="11"/>
  <c r="D1221" i="11"/>
  <c r="K1220" i="11"/>
  <c r="D1220" i="11"/>
  <c r="C1220" i="11"/>
  <c r="K1219" i="11"/>
  <c r="D1219" i="11"/>
  <c r="K1218" i="11"/>
  <c r="D1218" i="11"/>
  <c r="C1218" i="11"/>
  <c r="K1217" i="11"/>
  <c r="D1217" i="11"/>
  <c r="K1216" i="11"/>
  <c r="D1216" i="11"/>
  <c r="K1215" i="11"/>
  <c r="D1215" i="11"/>
  <c r="K1214" i="11"/>
  <c r="D1214" i="11"/>
  <c r="C1215" i="11"/>
  <c r="C1214" i="11"/>
  <c r="K1213" i="11"/>
  <c r="D1213" i="11"/>
  <c r="K1212" i="11"/>
  <c r="D1212" i="11"/>
  <c r="C1212" i="11"/>
  <c r="K1211" i="11"/>
  <c r="D1211" i="11"/>
  <c r="K1210" i="11"/>
  <c r="D1210" i="11"/>
  <c r="C1210" i="11"/>
  <c r="K1209" i="11"/>
  <c r="D1209" i="11"/>
  <c r="K1208" i="11"/>
  <c r="D1208" i="11"/>
  <c r="C1208" i="11"/>
  <c r="K1207" i="11"/>
  <c r="D1207" i="11"/>
  <c r="C1207" i="11"/>
  <c r="K1206" i="11"/>
  <c r="D1206" i="11"/>
  <c r="C1206" i="11"/>
  <c r="K1205" i="11"/>
  <c r="D1205" i="11"/>
  <c r="K1204" i="11"/>
  <c r="D1204" i="11"/>
  <c r="K1203" i="11"/>
  <c r="D1203" i="11"/>
  <c r="K1202" i="11"/>
  <c r="D1202" i="11"/>
  <c r="C1202" i="11"/>
  <c r="K1201" i="11"/>
  <c r="D1201" i="11"/>
  <c r="K1200" i="11"/>
  <c r="D1200" i="11"/>
  <c r="C1200" i="11"/>
  <c r="K1199" i="11"/>
  <c r="D1199" i="11"/>
  <c r="K1198" i="11"/>
  <c r="D1198" i="11"/>
  <c r="K1197" i="11"/>
  <c r="D1197" i="11"/>
  <c r="C1197" i="11"/>
  <c r="K1196" i="11"/>
  <c r="D1196" i="11"/>
  <c r="C1196" i="11"/>
  <c r="K1195" i="11"/>
  <c r="D1195" i="11"/>
  <c r="K1194" i="11"/>
  <c r="D1194" i="11"/>
  <c r="C1194" i="11"/>
  <c r="K1193" i="11"/>
  <c r="D1193" i="11"/>
  <c r="K1192" i="11"/>
  <c r="D1192" i="11"/>
  <c r="C1192" i="11"/>
  <c r="K1191" i="11"/>
  <c r="D1191" i="11"/>
  <c r="K1190" i="11"/>
  <c r="D1190" i="11"/>
  <c r="C1190" i="11"/>
  <c r="K1189" i="11"/>
  <c r="D1189" i="11"/>
  <c r="C1189" i="11"/>
  <c r="K1188" i="11"/>
  <c r="D1188" i="11"/>
  <c r="C1188" i="11"/>
  <c r="K1187" i="11"/>
  <c r="D1187" i="11"/>
  <c r="K1186" i="11"/>
  <c r="D1186" i="11"/>
  <c r="C1186" i="11"/>
  <c r="K1185" i="11"/>
  <c r="D1185" i="11"/>
  <c r="K1184" i="11"/>
  <c r="D1184" i="11"/>
  <c r="K1183" i="11"/>
  <c r="D1183" i="11"/>
  <c r="K1182" i="11"/>
  <c r="D1182" i="11"/>
  <c r="C1182" i="11"/>
  <c r="K1181" i="11"/>
  <c r="D1181" i="11"/>
  <c r="K1180" i="11"/>
  <c r="D1180" i="11"/>
  <c r="C1181" i="11"/>
  <c r="K1179" i="11"/>
  <c r="D1179" i="11"/>
  <c r="K1178" i="11"/>
  <c r="D1178" i="11"/>
  <c r="C1178" i="11"/>
  <c r="K1177" i="11"/>
  <c r="D1177" i="11"/>
  <c r="C1177" i="11"/>
  <c r="K1176" i="11"/>
  <c r="D1176" i="11"/>
  <c r="C1176" i="11"/>
  <c r="K1175" i="11"/>
  <c r="D1175" i="11"/>
  <c r="K1174" i="11"/>
  <c r="D1174" i="11"/>
  <c r="K1173" i="11"/>
  <c r="D1173" i="11"/>
  <c r="K1172" i="11"/>
  <c r="D1172" i="11"/>
  <c r="C1172" i="11"/>
  <c r="K1171" i="11"/>
  <c r="D1171" i="11"/>
  <c r="K1170" i="11"/>
  <c r="D1170" i="11"/>
  <c r="C1170" i="11"/>
  <c r="K1169" i="11"/>
  <c r="D1169" i="11"/>
  <c r="K1168" i="11"/>
  <c r="D1168" i="11"/>
  <c r="K1167" i="11"/>
  <c r="D1167" i="11"/>
  <c r="K1166" i="11"/>
  <c r="D1166" i="11"/>
  <c r="K1165" i="11"/>
  <c r="D1165" i="11"/>
  <c r="C1165" i="11"/>
  <c r="K1164" i="11"/>
  <c r="D1164" i="11"/>
  <c r="K1163" i="11"/>
  <c r="D1163" i="11"/>
  <c r="C1163" i="11"/>
  <c r="K1162" i="11"/>
  <c r="D1162" i="11"/>
  <c r="K1161" i="11"/>
  <c r="D1161" i="11"/>
  <c r="K1160" i="11"/>
  <c r="D1160" i="11"/>
  <c r="K1159" i="11"/>
  <c r="D1159" i="11"/>
  <c r="C1160" i="11"/>
  <c r="K1158" i="11"/>
  <c r="D1158" i="11"/>
  <c r="C1158" i="11"/>
  <c r="K1157" i="11"/>
  <c r="D1157" i="11"/>
  <c r="C1157" i="11"/>
  <c r="K1156" i="11"/>
  <c r="D1156" i="11"/>
  <c r="K1155" i="11"/>
  <c r="D1155" i="11"/>
  <c r="K1154" i="11"/>
  <c r="D1154" i="11"/>
  <c r="C1154" i="11"/>
  <c r="K1153" i="11"/>
  <c r="D1153" i="11"/>
  <c r="C1153" i="11"/>
  <c r="K1152" i="11"/>
  <c r="D1152" i="11"/>
  <c r="C1152" i="11"/>
  <c r="K1151" i="11"/>
  <c r="D1151" i="11"/>
  <c r="K1150" i="11"/>
  <c r="D1150" i="11"/>
  <c r="C1151" i="11"/>
  <c r="K1149" i="11"/>
  <c r="D1149" i="11"/>
  <c r="K1148" i="11"/>
  <c r="D1148" i="11"/>
  <c r="K1147" i="11"/>
  <c r="D1147" i="11"/>
  <c r="C1147" i="11"/>
  <c r="K1146" i="11"/>
  <c r="D1146" i="11"/>
  <c r="K1145" i="11"/>
  <c r="D1145" i="11"/>
  <c r="C1146" i="11"/>
  <c r="K1144" i="11"/>
  <c r="D1144" i="11"/>
  <c r="C1144" i="11"/>
  <c r="K1143" i="11"/>
  <c r="D1143" i="11"/>
  <c r="K1142" i="11"/>
  <c r="D1142" i="11"/>
  <c r="K1141" i="11"/>
  <c r="D1141" i="11"/>
  <c r="C1141" i="11"/>
  <c r="K1140" i="11"/>
  <c r="D1140" i="11"/>
  <c r="C1140" i="11"/>
  <c r="K1139" i="11"/>
  <c r="D1139" i="11"/>
  <c r="C1139" i="11"/>
  <c r="K1138" i="11"/>
  <c r="D1138" i="11"/>
  <c r="C1138" i="11"/>
  <c r="K1137" i="11"/>
  <c r="D1137" i="11"/>
  <c r="K1136" i="11"/>
  <c r="D1136" i="11"/>
  <c r="C1137" i="11"/>
  <c r="K1135" i="11"/>
  <c r="D1135" i="11"/>
  <c r="K1134" i="11"/>
  <c r="D1134" i="11"/>
  <c r="C1135" i="11"/>
  <c r="K1133" i="11"/>
  <c r="D1133" i="11"/>
  <c r="K1132" i="11"/>
  <c r="D1132" i="11"/>
  <c r="C1132" i="11"/>
  <c r="C1133" i="11"/>
  <c r="K1131" i="11"/>
  <c r="D1131" i="11"/>
  <c r="K1130" i="11"/>
  <c r="D1130" i="11"/>
  <c r="K1129" i="11"/>
  <c r="D1129" i="11"/>
  <c r="C1129" i="11"/>
  <c r="K1128" i="11"/>
  <c r="D1128" i="11"/>
  <c r="C1128" i="11"/>
  <c r="K1127" i="11"/>
  <c r="D1127" i="11"/>
  <c r="C1127" i="11"/>
  <c r="K1126" i="11"/>
  <c r="D1126" i="11"/>
  <c r="C1126" i="11"/>
  <c r="K1125" i="11"/>
  <c r="D1125" i="11"/>
  <c r="C1125" i="11"/>
  <c r="K1124" i="11"/>
  <c r="D1124" i="11"/>
  <c r="K1123" i="11"/>
  <c r="D1123" i="11"/>
  <c r="C1124" i="11"/>
  <c r="K1122" i="11"/>
  <c r="D1122" i="11"/>
  <c r="K1121" i="11"/>
  <c r="D1121" i="11"/>
  <c r="K1120" i="11"/>
  <c r="D1120" i="11"/>
  <c r="K1119" i="11"/>
  <c r="D1119" i="11"/>
  <c r="K1118" i="11"/>
  <c r="D1118" i="11"/>
  <c r="K1117" i="11"/>
  <c r="D1117" i="11"/>
  <c r="C1122" i="11"/>
  <c r="K1116" i="11"/>
  <c r="D1116" i="11"/>
  <c r="C1116" i="11"/>
  <c r="K1115" i="11"/>
  <c r="D1115" i="11"/>
  <c r="K1114" i="11"/>
  <c r="D1114" i="11"/>
  <c r="K1113" i="11"/>
  <c r="D1113" i="11"/>
  <c r="K1112" i="11"/>
  <c r="D1112" i="11"/>
  <c r="K1111" i="11"/>
  <c r="D1111" i="11"/>
  <c r="K1110" i="11"/>
  <c r="D1110" i="11"/>
  <c r="K1109" i="11"/>
  <c r="D1109" i="11"/>
  <c r="K1108" i="11"/>
  <c r="D1108" i="11"/>
  <c r="C1109" i="11"/>
  <c r="K1107" i="11"/>
  <c r="D1107" i="11"/>
  <c r="C1107" i="11"/>
  <c r="K1106" i="11"/>
  <c r="D1106" i="11"/>
  <c r="K1105" i="11"/>
  <c r="D1105" i="11"/>
  <c r="K1104" i="11"/>
  <c r="D1104" i="11"/>
  <c r="C1104" i="11"/>
  <c r="K1103" i="11"/>
  <c r="D1103" i="11"/>
  <c r="C1103" i="11"/>
  <c r="K1102" i="11"/>
  <c r="D1102" i="11"/>
  <c r="C1102" i="11"/>
  <c r="K1101" i="11"/>
  <c r="D1101" i="11"/>
  <c r="C1101" i="11"/>
  <c r="K1100" i="11"/>
  <c r="D1100" i="11"/>
  <c r="C1100" i="11"/>
  <c r="K1099" i="11"/>
  <c r="D1099" i="11"/>
  <c r="C1099" i="11"/>
  <c r="K1098" i="11"/>
  <c r="D1098" i="11"/>
  <c r="C1098" i="11"/>
  <c r="K1097" i="11"/>
  <c r="D1097" i="11"/>
  <c r="K1096" i="11"/>
  <c r="D1096" i="11"/>
  <c r="C1097" i="11"/>
  <c r="K1095" i="11"/>
  <c r="D1095" i="11"/>
  <c r="K1094" i="11"/>
  <c r="D1094" i="11"/>
  <c r="K1093" i="11"/>
  <c r="D1093" i="11"/>
  <c r="K1092" i="11"/>
  <c r="D1092" i="11"/>
  <c r="C1093" i="11"/>
  <c r="K1091" i="11"/>
  <c r="D1091" i="11"/>
  <c r="K1090" i="11"/>
  <c r="D1090" i="11"/>
  <c r="K1089" i="11"/>
  <c r="D1089" i="11"/>
  <c r="C1089" i="11"/>
  <c r="K1088" i="11"/>
  <c r="D1088" i="11"/>
  <c r="K1087" i="11"/>
  <c r="D1087" i="11"/>
  <c r="K1086" i="11"/>
  <c r="D1086" i="11"/>
  <c r="K1085" i="11"/>
  <c r="D1085" i="11"/>
  <c r="K1084" i="11"/>
  <c r="D1084" i="11"/>
  <c r="C1084" i="11"/>
  <c r="K1083" i="11"/>
  <c r="D1083" i="11"/>
  <c r="K1082" i="11"/>
  <c r="D1082" i="11"/>
  <c r="K1081" i="11"/>
  <c r="D1081" i="11"/>
  <c r="K1080" i="11"/>
  <c r="D1080" i="11"/>
  <c r="K1079" i="11"/>
  <c r="D1079" i="11"/>
  <c r="C1079" i="11"/>
  <c r="K1078" i="11"/>
  <c r="D1078" i="11"/>
  <c r="K1077" i="11"/>
  <c r="D1077" i="11"/>
  <c r="K1076" i="11"/>
  <c r="D1076" i="11"/>
  <c r="K1075" i="11"/>
  <c r="D1075" i="11"/>
  <c r="K1074" i="11"/>
  <c r="D1074" i="11"/>
  <c r="K1073" i="11"/>
  <c r="D1073" i="11"/>
  <c r="K1072" i="11"/>
  <c r="D1072" i="11"/>
  <c r="K1071" i="11"/>
  <c r="D1071" i="11"/>
  <c r="K1070" i="11"/>
  <c r="D1070" i="11"/>
  <c r="K1069" i="11"/>
  <c r="D1069" i="11"/>
  <c r="K1068" i="11"/>
  <c r="D1068" i="11"/>
  <c r="K1067" i="11"/>
  <c r="D1067" i="11"/>
  <c r="K1066" i="11"/>
  <c r="D1066" i="11"/>
  <c r="K1065" i="11"/>
  <c r="D1065" i="11"/>
  <c r="K1064" i="11"/>
  <c r="D1064" i="11"/>
  <c r="K1063" i="11"/>
  <c r="D1063" i="11"/>
  <c r="K1062" i="11"/>
  <c r="D1062" i="11"/>
  <c r="K1061" i="11"/>
  <c r="D1061" i="11"/>
  <c r="K1060" i="11"/>
  <c r="D1060" i="11"/>
  <c r="K1059" i="11"/>
  <c r="D1059" i="11"/>
  <c r="K1058" i="11"/>
  <c r="D1058" i="11"/>
  <c r="K1057" i="11"/>
  <c r="D1057" i="11"/>
  <c r="K1056" i="11"/>
  <c r="D1056" i="11"/>
  <c r="K1055" i="11"/>
  <c r="D1055" i="11"/>
  <c r="K1054" i="11"/>
  <c r="D1054" i="11"/>
  <c r="K1053" i="11"/>
  <c r="D1053" i="11"/>
  <c r="K1052" i="11"/>
  <c r="D1052" i="11"/>
  <c r="K1051" i="11"/>
  <c r="D1051" i="11"/>
  <c r="K1050" i="11"/>
  <c r="D1050" i="11"/>
  <c r="K1049" i="11"/>
  <c r="D1049" i="11"/>
  <c r="K1048" i="11"/>
  <c r="D1048" i="11"/>
  <c r="K1047" i="11"/>
  <c r="D1047" i="11"/>
  <c r="K1046" i="11"/>
  <c r="D1046" i="11"/>
  <c r="K1045" i="11"/>
  <c r="D1045" i="11"/>
  <c r="C1046" i="11"/>
  <c r="C1048" i="11"/>
  <c r="K1044" i="11"/>
  <c r="D1044" i="11"/>
  <c r="K1043" i="11"/>
  <c r="D1043" i="11"/>
  <c r="K1042" i="11"/>
  <c r="D1042" i="11"/>
  <c r="C1044" i="11"/>
  <c r="K1041" i="11"/>
  <c r="D1041" i="11"/>
  <c r="K1040" i="11"/>
  <c r="D1040" i="11"/>
  <c r="K1039" i="11"/>
  <c r="D1039" i="11"/>
  <c r="K1038" i="11"/>
  <c r="D1038" i="11"/>
  <c r="C1039" i="11"/>
  <c r="K1037" i="11"/>
  <c r="D1037" i="11"/>
  <c r="K1036" i="11"/>
  <c r="D1036" i="11"/>
  <c r="K1035" i="11"/>
  <c r="D1035" i="11"/>
  <c r="C1035" i="11"/>
  <c r="K1034" i="11"/>
  <c r="D1034" i="11"/>
  <c r="C1034" i="11"/>
  <c r="K1033" i="11"/>
  <c r="D1033" i="11"/>
  <c r="C1033" i="11"/>
  <c r="K1032" i="11"/>
  <c r="D1032" i="11"/>
  <c r="K1031" i="11"/>
  <c r="D1031" i="11"/>
  <c r="K1030" i="11"/>
  <c r="D1030" i="11"/>
  <c r="K1029" i="11"/>
  <c r="D1029" i="11"/>
  <c r="K1028" i="11"/>
  <c r="D1028" i="11"/>
  <c r="K1027" i="11"/>
  <c r="D1027" i="11"/>
  <c r="K1026" i="11"/>
  <c r="D1026" i="11"/>
  <c r="K1025" i="11"/>
  <c r="D1025" i="11"/>
  <c r="K1024" i="11"/>
  <c r="D1024" i="11"/>
  <c r="K1023" i="11"/>
  <c r="D1023" i="11"/>
  <c r="K1022" i="11"/>
  <c r="D1022" i="11"/>
  <c r="K1021" i="11"/>
  <c r="D1021" i="11"/>
  <c r="K1020" i="11"/>
  <c r="D1020" i="11"/>
  <c r="K1019" i="11"/>
  <c r="D1019" i="11"/>
  <c r="K1018" i="11"/>
  <c r="D1018" i="11"/>
  <c r="K1017" i="11"/>
  <c r="D1017" i="11"/>
  <c r="K1016" i="11"/>
  <c r="D1016" i="11"/>
  <c r="K1015" i="11"/>
  <c r="D1015" i="11"/>
  <c r="K1014" i="11"/>
  <c r="D1014" i="11"/>
  <c r="K1013" i="11"/>
  <c r="D1013" i="11"/>
  <c r="K1012" i="11"/>
  <c r="D1012" i="11"/>
  <c r="K1011" i="11"/>
  <c r="D1011" i="11"/>
  <c r="K1010" i="11"/>
  <c r="D1010" i="11"/>
  <c r="K1009" i="11"/>
  <c r="D1009" i="11"/>
  <c r="K1008" i="11"/>
  <c r="D1008" i="11"/>
  <c r="K1007" i="11"/>
  <c r="D1007" i="11"/>
  <c r="K1006" i="11"/>
  <c r="D1006" i="11"/>
  <c r="K1005" i="11"/>
  <c r="D1005" i="11"/>
  <c r="K1004" i="11"/>
  <c r="D1004" i="11"/>
  <c r="K1003" i="11"/>
  <c r="D1003" i="11"/>
  <c r="K1002" i="11"/>
  <c r="D1002" i="11"/>
  <c r="K1001" i="11"/>
  <c r="D1001" i="11"/>
  <c r="K1000" i="11"/>
  <c r="D1000" i="11"/>
  <c r="K999" i="11"/>
  <c r="D999" i="11"/>
  <c r="K998" i="11"/>
  <c r="D998" i="11"/>
  <c r="K997" i="11"/>
  <c r="D997" i="11"/>
  <c r="K996" i="11"/>
  <c r="D996" i="11"/>
  <c r="K995" i="11"/>
  <c r="D995" i="11"/>
  <c r="K994" i="11"/>
  <c r="D994" i="11"/>
  <c r="K993" i="11"/>
  <c r="D993" i="11"/>
  <c r="K992" i="11"/>
  <c r="D992" i="11"/>
  <c r="K991" i="11"/>
  <c r="D991" i="11"/>
  <c r="K990" i="11"/>
  <c r="D990" i="11"/>
  <c r="K989" i="11"/>
  <c r="D989" i="11"/>
  <c r="K988" i="11"/>
  <c r="D988" i="11"/>
  <c r="K987" i="11"/>
  <c r="D987" i="11"/>
  <c r="K986" i="11"/>
  <c r="D986" i="11"/>
  <c r="K985" i="11"/>
  <c r="D985" i="11"/>
  <c r="K984" i="11"/>
  <c r="D984" i="11"/>
  <c r="K983" i="11"/>
  <c r="D983" i="11"/>
  <c r="K982" i="11"/>
  <c r="D982" i="11"/>
  <c r="K981" i="11"/>
  <c r="D981" i="11"/>
  <c r="K980" i="11"/>
  <c r="D980" i="11"/>
  <c r="K979" i="11"/>
  <c r="D979" i="11"/>
  <c r="K978" i="11"/>
  <c r="D978" i="11"/>
  <c r="K977" i="11"/>
  <c r="D977" i="11"/>
  <c r="K976" i="11"/>
  <c r="D976" i="11"/>
  <c r="K975" i="11"/>
  <c r="D975" i="11"/>
  <c r="K974" i="11"/>
  <c r="D974" i="11"/>
  <c r="K973" i="11"/>
  <c r="D973" i="11"/>
  <c r="K972" i="11"/>
  <c r="D972" i="11"/>
  <c r="K971" i="11"/>
  <c r="D971" i="11"/>
  <c r="K970" i="11"/>
  <c r="D970" i="11"/>
  <c r="K969" i="11"/>
  <c r="D969" i="11"/>
  <c r="K968" i="11"/>
  <c r="D968" i="11"/>
  <c r="K967" i="11"/>
  <c r="D967" i="11"/>
  <c r="K966" i="11"/>
  <c r="D966" i="11"/>
  <c r="K965" i="11"/>
  <c r="D965" i="11"/>
  <c r="K964" i="11"/>
  <c r="D964" i="11"/>
  <c r="K963" i="11"/>
  <c r="D963" i="11"/>
  <c r="K962" i="11"/>
  <c r="D962" i="11"/>
  <c r="K961" i="11"/>
  <c r="D961" i="11"/>
  <c r="K960" i="11"/>
  <c r="D960" i="11"/>
  <c r="K959" i="11"/>
  <c r="D959" i="11"/>
  <c r="K958" i="11"/>
  <c r="D958" i="11"/>
  <c r="K957" i="11"/>
  <c r="D957" i="11"/>
  <c r="K956" i="11"/>
  <c r="D956" i="11"/>
  <c r="K955" i="11"/>
  <c r="D955" i="11"/>
  <c r="K954" i="11"/>
  <c r="D954" i="11"/>
  <c r="K953" i="11"/>
  <c r="D953" i="11"/>
  <c r="K952" i="11"/>
  <c r="D952" i="11"/>
  <c r="K951" i="11"/>
  <c r="D951" i="11"/>
  <c r="K950" i="11"/>
  <c r="D950" i="11"/>
  <c r="K949" i="11"/>
  <c r="D949" i="11"/>
  <c r="K948" i="11"/>
  <c r="D948" i="11"/>
  <c r="K947" i="11"/>
  <c r="D947" i="11"/>
  <c r="K946" i="11"/>
  <c r="D946" i="11"/>
  <c r="K945" i="11"/>
  <c r="D945" i="11"/>
  <c r="K944" i="11"/>
  <c r="D944" i="11"/>
  <c r="K943" i="11"/>
  <c r="D943" i="11"/>
  <c r="K942" i="11"/>
  <c r="D942" i="11"/>
  <c r="K941" i="11"/>
  <c r="D941" i="11"/>
  <c r="K940" i="11"/>
  <c r="D940" i="11"/>
  <c r="K939" i="11"/>
  <c r="D939" i="11"/>
  <c r="K938" i="11"/>
  <c r="D938" i="11"/>
  <c r="K937" i="11"/>
  <c r="D937" i="11"/>
  <c r="K936" i="11"/>
  <c r="D936" i="11"/>
  <c r="K935" i="11"/>
  <c r="D935" i="11"/>
  <c r="K934" i="11"/>
  <c r="D934" i="11"/>
  <c r="K933" i="11"/>
  <c r="D933" i="11"/>
  <c r="K932" i="11"/>
  <c r="D932" i="11"/>
  <c r="K931" i="11"/>
  <c r="D931" i="11"/>
  <c r="K930" i="11"/>
  <c r="D930" i="11"/>
  <c r="K929" i="11"/>
  <c r="D929" i="11"/>
  <c r="K928" i="11"/>
  <c r="D928" i="11"/>
  <c r="K927" i="11"/>
  <c r="D927" i="11"/>
  <c r="K926" i="11"/>
  <c r="D926" i="11"/>
  <c r="K925" i="11"/>
  <c r="D925" i="11"/>
  <c r="K924" i="11"/>
  <c r="D924" i="11"/>
  <c r="K923" i="11"/>
  <c r="D923" i="11"/>
  <c r="K922" i="11"/>
  <c r="D922" i="11"/>
  <c r="K921" i="11"/>
  <c r="D921" i="11"/>
  <c r="K920" i="11"/>
  <c r="D920" i="11"/>
  <c r="K919" i="11"/>
  <c r="D919" i="11"/>
  <c r="K918" i="11"/>
  <c r="D918" i="11"/>
  <c r="K917" i="11"/>
  <c r="D917" i="11"/>
  <c r="K916" i="11"/>
  <c r="D916" i="11"/>
  <c r="K915" i="11"/>
  <c r="D915" i="11"/>
  <c r="K914" i="11"/>
  <c r="D914" i="11"/>
  <c r="K913" i="11"/>
  <c r="D913" i="11"/>
  <c r="K912" i="11"/>
  <c r="D912" i="11"/>
  <c r="K911" i="11"/>
  <c r="D911" i="11"/>
  <c r="K910" i="11"/>
  <c r="D910" i="11"/>
  <c r="K909" i="11"/>
  <c r="D909" i="11"/>
  <c r="K908" i="11"/>
  <c r="D908" i="11"/>
  <c r="K907" i="11"/>
  <c r="D907" i="11"/>
  <c r="K906" i="11"/>
  <c r="D906" i="11"/>
  <c r="K905" i="11"/>
  <c r="D905" i="11"/>
  <c r="K904" i="11"/>
  <c r="D904" i="11"/>
  <c r="K903" i="11"/>
  <c r="D903" i="11"/>
  <c r="K902" i="11"/>
  <c r="D902" i="11"/>
  <c r="K901" i="11"/>
  <c r="D901" i="11"/>
  <c r="K900" i="11"/>
  <c r="D900" i="11"/>
  <c r="K899" i="11"/>
  <c r="D899" i="11"/>
  <c r="K898" i="11"/>
  <c r="D898" i="11"/>
  <c r="K897" i="11"/>
  <c r="D897" i="11"/>
  <c r="K896" i="11"/>
  <c r="D896" i="11"/>
  <c r="K895" i="11"/>
  <c r="D895" i="11"/>
  <c r="K894" i="11"/>
  <c r="D894" i="11"/>
  <c r="K893" i="11"/>
  <c r="D893" i="11"/>
  <c r="K892" i="11"/>
  <c r="D892" i="11"/>
  <c r="K891" i="11"/>
  <c r="D891" i="11"/>
  <c r="K890" i="11"/>
  <c r="D890" i="11"/>
  <c r="K889" i="11"/>
  <c r="D889" i="11"/>
  <c r="K888" i="11"/>
  <c r="D888" i="11"/>
  <c r="K887" i="11"/>
  <c r="D887" i="11"/>
  <c r="K886" i="11"/>
  <c r="D886" i="11"/>
  <c r="K885" i="11"/>
  <c r="D885" i="11"/>
  <c r="K884" i="11"/>
  <c r="D884" i="11"/>
  <c r="K883" i="11"/>
  <c r="D883" i="11"/>
  <c r="K882" i="11"/>
  <c r="D882" i="11"/>
  <c r="K881" i="11"/>
  <c r="D881" i="11"/>
  <c r="K880" i="11"/>
  <c r="D880" i="11"/>
  <c r="K879" i="11"/>
  <c r="D879" i="11"/>
  <c r="K878" i="11"/>
  <c r="D878" i="11"/>
  <c r="K877" i="11"/>
  <c r="D877" i="11"/>
  <c r="K876" i="11"/>
  <c r="D876" i="11"/>
  <c r="K875" i="11"/>
  <c r="D875" i="11"/>
  <c r="K874" i="11"/>
  <c r="D874" i="11"/>
  <c r="C874" i="11"/>
  <c r="K873" i="11"/>
  <c r="D873" i="11"/>
  <c r="K872" i="11"/>
  <c r="D872" i="11"/>
  <c r="K871" i="11"/>
  <c r="D871" i="11"/>
  <c r="C871" i="11"/>
  <c r="K870" i="11"/>
  <c r="D870" i="11"/>
  <c r="K869" i="11"/>
  <c r="D869" i="11"/>
  <c r="K868" i="11"/>
  <c r="D868" i="11"/>
  <c r="C870" i="11"/>
  <c r="K867" i="11"/>
  <c r="D867" i="11"/>
  <c r="K866" i="11"/>
  <c r="D866" i="11"/>
  <c r="K865" i="11"/>
  <c r="D865" i="11"/>
  <c r="C865" i="11"/>
  <c r="K864" i="11"/>
  <c r="D864" i="11"/>
  <c r="K863" i="11"/>
  <c r="D863" i="11"/>
  <c r="K862" i="11"/>
  <c r="D862" i="11"/>
  <c r="K861" i="11"/>
  <c r="D861" i="11"/>
  <c r="C861" i="11"/>
  <c r="K860" i="11"/>
  <c r="D860" i="11"/>
  <c r="C860" i="11"/>
  <c r="K859" i="11"/>
  <c r="D859" i="11"/>
  <c r="C859" i="11"/>
  <c r="K858" i="11"/>
  <c r="D858" i="11"/>
  <c r="C858" i="11"/>
  <c r="K857" i="11"/>
  <c r="D857" i="11"/>
  <c r="K856" i="11"/>
  <c r="D856" i="11"/>
  <c r="K855" i="11"/>
  <c r="D855" i="11"/>
  <c r="K854" i="11"/>
  <c r="D854" i="11"/>
  <c r="K853" i="11"/>
  <c r="D853" i="11"/>
  <c r="C853" i="11"/>
  <c r="K852" i="11"/>
  <c r="D852" i="11"/>
  <c r="C852" i="11"/>
  <c r="K851" i="11"/>
  <c r="D851" i="11"/>
  <c r="K850" i="11"/>
  <c r="D850" i="11"/>
  <c r="K849" i="11"/>
  <c r="D849" i="11"/>
  <c r="K848" i="11"/>
  <c r="D848" i="11"/>
  <c r="C850" i="11"/>
  <c r="K847" i="11"/>
  <c r="D847" i="11"/>
  <c r="K846" i="11"/>
  <c r="D846" i="11"/>
  <c r="C847" i="11"/>
  <c r="K845" i="11"/>
  <c r="D845" i="11"/>
  <c r="K844" i="11"/>
  <c r="D844" i="11"/>
  <c r="K843" i="11"/>
  <c r="D843" i="11"/>
  <c r="K842" i="11"/>
  <c r="D842" i="11"/>
  <c r="K841" i="11"/>
  <c r="D841" i="11"/>
  <c r="K840" i="11"/>
  <c r="D840" i="11"/>
  <c r="K839" i="11"/>
  <c r="D839" i="11"/>
  <c r="K838" i="11"/>
  <c r="D838" i="11"/>
  <c r="C839" i="11"/>
  <c r="K837" i="11"/>
  <c r="D837" i="11"/>
  <c r="K836" i="11"/>
  <c r="D836" i="11"/>
  <c r="K835" i="11"/>
  <c r="D835" i="11"/>
  <c r="K834" i="11"/>
  <c r="D834" i="11"/>
  <c r="C835" i="11"/>
  <c r="K833" i="11"/>
  <c r="D833" i="11"/>
  <c r="C833" i="11"/>
  <c r="K832" i="11"/>
  <c r="D832" i="11"/>
  <c r="K831" i="11"/>
  <c r="D831" i="11"/>
  <c r="K830" i="11"/>
  <c r="D830" i="11"/>
  <c r="K829" i="11"/>
  <c r="D829" i="11"/>
  <c r="K828" i="11"/>
  <c r="D828" i="11"/>
  <c r="C828" i="11"/>
  <c r="C829" i="11"/>
  <c r="K827" i="11"/>
  <c r="D827" i="11"/>
  <c r="C827" i="11"/>
  <c r="K826" i="11"/>
  <c r="D826" i="11"/>
  <c r="K825" i="11"/>
  <c r="D825" i="11"/>
  <c r="C826" i="11"/>
  <c r="K824" i="11"/>
  <c r="D824" i="11"/>
  <c r="K823" i="11"/>
  <c r="D823" i="11"/>
  <c r="C824" i="11"/>
  <c r="K822" i="11"/>
  <c r="D822" i="11"/>
  <c r="K821" i="11"/>
  <c r="D821" i="11"/>
  <c r="C822" i="11"/>
  <c r="K820" i="11"/>
  <c r="D820" i="11"/>
  <c r="K819" i="11"/>
  <c r="D819" i="11"/>
  <c r="K818" i="11"/>
  <c r="D818" i="11"/>
  <c r="C820" i="11"/>
  <c r="K817" i="11"/>
  <c r="D817" i="11"/>
  <c r="K816" i="11"/>
  <c r="D816" i="11"/>
  <c r="C817" i="11"/>
  <c r="K815" i="11"/>
  <c r="D815" i="11"/>
  <c r="C815" i="11"/>
  <c r="K814" i="11"/>
  <c r="D814" i="11"/>
  <c r="K813" i="11"/>
  <c r="D813" i="11"/>
  <c r="C814" i="11"/>
  <c r="K812" i="11"/>
  <c r="D812" i="11"/>
  <c r="C812" i="11"/>
  <c r="K811" i="11"/>
  <c r="D811" i="11"/>
  <c r="K810" i="11"/>
  <c r="D810" i="11"/>
  <c r="C810" i="11"/>
  <c r="C811" i="11"/>
  <c r="K809" i="11"/>
  <c r="D809" i="11"/>
  <c r="C809" i="11"/>
  <c r="K808" i="11"/>
  <c r="D808" i="11"/>
  <c r="K807" i="11"/>
  <c r="D807" i="11"/>
  <c r="K806" i="11"/>
  <c r="D806" i="11"/>
  <c r="C806" i="11"/>
  <c r="K805" i="11"/>
  <c r="D805" i="11"/>
  <c r="K804" i="11"/>
  <c r="D804" i="11"/>
  <c r="C805" i="11"/>
  <c r="K803" i="11"/>
  <c r="D803" i="11"/>
  <c r="C803" i="11"/>
  <c r="K802" i="11"/>
  <c r="D802" i="11"/>
  <c r="K801" i="11"/>
  <c r="D801" i="11"/>
  <c r="C802" i="11"/>
  <c r="K800" i="11"/>
  <c r="D800" i="11"/>
  <c r="K799" i="11"/>
  <c r="D799" i="11"/>
  <c r="C799" i="11"/>
  <c r="C800" i="11"/>
  <c r="K798" i="11"/>
  <c r="D798" i="11"/>
  <c r="C798" i="11"/>
  <c r="K797" i="11"/>
  <c r="D797" i="11"/>
  <c r="C797" i="11"/>
  <c r="K796" i="11"/>
  <c r="D796" i="11"/>
  <c r="C796" i="11"/>
  <c r="K795" i="11"/>
  <c r="D795" i="11"/>
  <c r="K794" i="11"/>
  <c r="D794" i="11"/>
  <c r="C794" i="11"/>
  <c r="K793" i="11"/>
  <c r="D793" i="11"/>
  <c r="C793" i="11"/>
  <c r="K792" i="11"/>
  <c r="D792" i="11"/>
  <c r="K791" i="11"/>
  <c r="D791" i="11"/>
  <c r="C792" i="11"/>
  <c r="C791" i="11"/>
  <c r="K790" i="11"/>
  <c r="D790" i="11"/>
  <c r="C790" i="11"/>
  <c r="K789" i="11"/>
  <c r="D789" i="11"/>
  <c r="C789" i="11"/>
  <c r="K788" i="11"/>
  <c r="D788" i="11"/>
  <c r="K787" i="11"/>
  <c r="D787" i="11"/>
  <c r="C787" i="11"/>
  <c r="K786" i="11"/>
  <c r="D786" i="11"/>
  <c r="K785" i="11"/>
  <c r="D785" i="11"/>
  <c r="C785" i="11"/>
  <c r="K784" i="11"/>
  <c r="D784" i="11"/>
  <c r="K783" i="11"/>
  <c r="D783" i="11"/>
  <c r="C783" i="11"/>
  <c r="K782" i="11"/>
  <c r="D782" i="11"/>
  <c r="K781" i="11"/>
  <c r="D781" i="11"/>
  <c r="C781" i="11"/>
  <c r="K780" i="11"/>
  <c r="D780" i="11"/>
  <c r="K779" i="11"/>
  <c r="D779" i="11"/>
  <c r="C779" i="11"/>
  <c r="K778" i="11"/>
  <c r="D778" i="11"/>
  <c r="C778" i="11"/>
  <c r="K777" i="11"/>
  <c r="D777" i="11"/>
  <c r="K776" i="11"/>
  <c r="D776" i="11"/>
  <c r="C777" i="11"/>
  <c r="K775" i="11"/>
  <c r="D775" i="11"/>
  <c r="K774" i="11"/>
  <c r="D774" i="11"/>
  <c r="K773" i="11"/>
  <c r="D773" i="11"/>
  <c r="C773" i="11"/>
  <c r="K772" i="11"/>
  <c r="D772" i="11"/>
  <c r="K771" i="11"/>
  <c r="D771" i="11"/>
  <c r="K770" i="11"/>
  <c r="D770" i="11"/>
  <c r="K769" i="11"/>
  <c r="D769" i="11"/>
  <c r="K768" i="11"/>
  <c r="D768" i="11"/>
  <c r="K767" i="11"/>
  <c r="D767" i="11"/>
  <c r="K766" i="11"/>
  <c r="D766" i="11"/>
  <c r="K765" i="11"/>
  <c r="D765" i="11"/>
  <c r="C765" i="11"/>
  <c r="K764" i="11"/>
  <c r="D764" i="11"/>
  <c r="C764" i="11"/>
  <c r="K763" i="11"/>
  <c r="D763" i="11"/>
  <c r="K762" i="11"/>
  <c r="D762" i="11"/>
  <c r="C763" i="11"/>
  <c r="K761" i="11"/>
  <c r="D761" i="11"/>
  <c r="K760" i="11"/>
  <c r="D760" i="11"/>
  <c r="K759" i="11"/>
  <c r="D759" i="11"/>
  <c r="C759" i="11"/>
  <c r="K758" i="11"/>
  <c r="D758" i="11"/>
  <c r="K757" i="11"/>
  <c r="D757" i="11"/>
  <c r="K756" i="11"/>
  <c r="D756" i="11"/>
  <c r="K755" i="11"/>
  <c r="D755" i="11"/>
  <c r="K754" i="11"/>
  <c r="D754" i="11"/>
  <c r="K753" i="11"/>
  <c r="D753" i="11"/>
  <c r="K752" i="11"/>
  <c r="D752" i="11"/>
  <c r="K751" i="11"/>
  <c r="D751" i="11"/>
  <c r="K750" i="11"/>
  <c r="D750" i="11"/>
  <c r="K749" i="11"/>
  <c r="D749" i="11"/>
  <c r="C749" i="11"/>
  <c r="K748" i="11"/>
  <c r="D748" i="11"/>
  <c r="K747" i="11"/>
  <c r="D747" i="11"/>
  <c r="C748" i="11"/>
  <c r="K746" i="11"/>
  <c r="D746" i="11"/>
  <c r="C746" i="11"/>
  <c r="K745" i="11"/>
  <c r="D745" i="11"/>
  <c r="K744" i="11"/>
  <c r="D744" i="11"/>
  <c r="C745" i="11"/>
  <c r="K743" i="11"/>
  <c r="D743" i="11"/>
  <c r="K742" i="11"/>
  <c r="D742" i="11"/>
  <c r="K741" i="11"/>
  <c r="D741" i="11"/>
  <c r="C741" i="11"/>
  <c r="K740" i="11"/>
  <c r="D740" i="11"/>
  <c r="C740" i="11"/>
  <c r="K739" i="11"/>
  <c r="D739" i="11"/>
  <c r="C739" i="11"/>
  <c r="K738" i="11"/>
  <c r="D738" i="11"/>
  <c r="K737" i="11"/>
  <c r="D737" i="11"/>
  <c r="C738" i="11"/>
  <c r="K736" i="11"/>
  <c r="D736" i="11"/>
  <c r="K735" i="11"/>
  <c r="D735" i="11"/>
  <c r="K734" i="11"/>
  <c r="D734" i="11"/>
  <c r="C734" i="11"/>
  <c r="K733" i="11"/>
  <c r="D733" i="11"/>
  <c r="K732" i="11"/>
  <c r="D732" i="11"/>
  <c r="K731" i="11"/>
  <c r="D731" i="11"/>
  <c r="K730" i="11"/>
  <c r="D730" i="11"/>
  <c r="C730" i="11"/>
  <c r="K729" i="11"/>
  <c r="D729" i="11"/>
  <c r="K728" i="11"/>
  <c r="D728" i="11"/>
  <c r="K727" i="11"/>
  <c r="D727" i="11"/>
  <c r="C727" i="11"/>
  <c r="K726" i="11"/>
  <c r="D726" i="11"/>
  <c r="C726" i="11"/>
  <c r="K725" i="11"/>
  <c r="D725" i="11"/>
  <c r="K724" i="11"/>
  <c r="D724" i="11"/>
  <c r="C725" i="11"/>
  <c r="K723" i="11"/>
  <c r="D723" i="11"/>
  <c r="K722" i="11"/>
  <c r="D722" i="11"/>
  <c r="K721" i="11"/>
  <c r="D721" i="11"/>
  <c r="C723" i="11"/>
  <c r="K720" i="11"/>
  <c r="D720" i="11"/>
  <c r="C720" i="11"/>
  <c r="K719" i="11"/>
  <c r="D719" i="11"/>
  <c r="K718" i="11"/>
  <c r="D718" i="11"/>
  <c r="K717" i="11"/>
  <c r="D717" i="11"/>
  <c r="K716" i="11"/>
  <c r="D716" i="11"/>
  <c r="C717" i="11"/>
  <c r="K715" i="11"/>
  <c r="D715" i="11"/>
  <c r="K714" i="11"/>
  <c r="D714" i="11"/>
  <c r="C715" i="11"/>
  <c r="K713" i="11"/>
  <c r="D713" i="11"/>
  <c r="C713" i="11"/>
  <c r="K712" i="11"/>
  <c r="D712" i="11"/>
  <c r="K711" i="11"/>
  <c r="D711" i="11"/>
  <c r="C711" i="11"/>
  <c r="C712" i="11"/>
  <c r="K710" i="11"/>
  <c r="D710" i="11"/>
  <c r="K709" i="11"/>
  <c r="D709" i="11"/>
  <c r="K708" i="11"/>
  <c r="D708" i="11"/>
  <c r="K707" i="11"/>
  <c r="D707" i="11"/>
  <c r="C708" i="11"/>
  <c r="K706" i="11"/>
  <c r="D706" i="11"/>
  <c r="K705" i="11"/>
  <c r="D705" i="11"/>
  <c r="K704" i="11"/>
  <c r="D704" i="11"/>
  <c r="K703" i="11"/>
  <c r="D703" i="11"/>
  <c r="C704" i="11"/>
  <c r="K702" i="11"/>
  <c r="D702" i="11"/>
  <c r="K701" i="11"/>
  <c r="D701" i="11"/>
  <c r="C702" i="11"/>
  <c r="K700" i="11"/>
  <c r="D700" i="11"/>
  <c r="C700" i="11"/>
  <c r="K699" i="11"/>
  <c r="D699" i="11"/>
  <c r="C699" i="11"/>
  <c r="K698" i="11"/>
  <c r="D698" i="11"/>
  <c r="K697" i="11"/>
  <c r="D697" i="11"/>
  <c r="C698" i="11"/>
  <c r="K696" i="11"/>
  <c r="D696" i="11"/>
  <c r="C696" i="11"/>
  <c r="K695" i="11"/>
  <c r="D695" i="11"/>
  <c r="C695" i="11"/>
  <c r="K694" i="11"/>
  <c r="D694" i="11"/>
  <c r="C694" i="11"/>
  <c r="K693" i="11"/>
  <c r="D693" i="11"/>
  <c r="K692" i="11"/>
  <c r="D692" i="11"/>
  <c r="C693" i="11"/>
  <c r="K691" i="11"/>
  <c r="D691" i="11"/>
  <c r="C691" i="11"/>
  <c r="K690" i="11"/>
  <c r="D690" i="11"/>
  <c r="K689" i="11"/>
  <c r="D689" i="11"/>
  <c r="K688" i="11"/>
  <c r="D688" i="11"/>
  <c r="K687" i="11"/>
  <c r="D687" i="11"/>
  <c r="K686" i="11"/>
  <c r="D686" i="11"/>
  <c r="K685" i="11"/>
  <c r="D685" i="11"/>
  <c r="C687" i="11"/>
  <c r="K684" i="11"/>
  <c r="D684" i="11"/>
  <c r="C684" i="11"/>
  <c r="K683" i="11"/>
  <c r="D683" i="11"/>
  <c r="K682" i="11"/>
  <c r="D682" i="11"/>
  <c r="C683" i="11"/>
  <c r="K681" i="11"/>
  <c r="D681" i="11"/>
  <c r="K680" i="11"/>
  <c r="D680" i="11"/>
  <c r="K679" i="11"/>
  <c r="D679" i="11"/>
  <c r="C681" i="11"/>
  <c r="K678" i="11"/>
  <c r="D678" i="11"/>
  <c r="C678" i="11"/>
  <c r="K677" i="11"/>
  <c r="D677" i="11"/>
  <c r="K676" i="11"/>
  <c r="D676" i="11"/>
  <c r="C677" i="11"/>
  <c r="K675" i="11"/>
  <c r="D675" i="11"/>
  <c r="K674" i="11"/>
  <c r="D674" i="11"/>
  <c r="K673" i="11"/>
  <c r="D673" i="11"/>
  <c r="C673" i="11"/>
  <c r="K672" i="11"/>
  <c r="D672" i="11"/>
  <c r="C672" i="11"/>
  <c r="K671" i="11"/>
  <c r="D671" i="11"/>
  <c r="K670" i="11"/>
  <c r="D670" i="11"/>
  <c r="K669" i="11"/>
  <c r="D669" i="11"/>
  <c r="K668" i="11"/>
  <c r="D668" i="11"/>
  <c r="K667" i="11"/>
  <c r="D667" i="11"/>
  <c r="C667" i="11"/>
  <c r="K666" i="11"/>
  <c r="D666" i="11"/>
  <c r="K665" i="11"/>
  <c r="D665" i="11"/>
  <c r="K664" i="11"/>
  <c r="D664" i="11"/>
  <c r="C664" i="11"/>
  <c r="K663" i="11"/>
  <c r="D663" i="11"/>
  <c r="C663" i="11"/>
  <c r="K662" i="11"/>
  <c r="D662" i="11"/>
  <c r="K661" i="11"/>
  <c r="D661" i="11"/>
  <c r="C662" i="11"/>
  <c r="K660" i="11"/>
  <c r="D660" i="11"/>
  <c r="C660" i="11"/>
  <c r="K659" i="11"/>
  <c r="D659" i="11"/>
  <c r="K658" i="11"/>
  <c r="D658" i="11"/>
  <c r="C659" i="11"/>
  <c r="K657" i="11"/>
  <c r="D657" i="11"/>
  <c r="K656" i="11"/>
  <c r="D656" i="11"/>
  <c r="K655" i="11"/>
  <c r="D655" i="11"/>
  <c r="C655" i="11"/>
  <c r="K654" i="11"/>
  <c r="D654" i="11"/>
  <c r="C654" i="11"/>
  <c r="K653" i="11"/>
  <c r="D653" i="11"/>
  <c r="C653" i="11"/>
  <c r="K652" i="11"/>
  <c r="D652" i="11"/>
  <c r="C652" i="11"/>
  <c r="K651" i="11"/>
  <c r="D651" i="11"/>
  <c r="C651" i="11"/>
  <c r="K650" i="11"/>
  <c r="D650" i="11"/>
  <c r="C650" i="11"/>
  <c r="K649" i="11"/>
  <c r="D649" i="11"/>
  <c r="C649" i="11"/>
  <c r="K648" i="11"/>
  <c r="D648" i="11"/>
  <c r="C648" i="11"/>
  <c r="K647" i="11"/>
  <c r="D647" i="11"/>
  <c r="C647" i="11"/>
  <c r="K646" i="11"/>
  <c r="D646" i="11"/>
  <c r="C646" i="11"/>
  <c r="K645" i="11"/>
  <c r="D645" i="11"/>
  <c r="C645" i="11"/>
  <c r="K644" i="11"/>
  <c r="D644" i="11"/>
  <c r="K643" i="11"/>
  <c r="D643" i="11"/>
  <c r="C644" i="11"/>
  <c r="K642" i="11"/>
  <c r="D642" i="11"/>
  <c r="K641" i="11"/>
  <c r="D641" i="11"/>
  <c r="K640" i="11"/>
  <c r="D640" i="11"/>
  <c r="C640" i="11"/>
  <c r="K639" i="11"/>
  <c r="D639" i="11"/>
  <c r="C639" i="11"/>
  <c r="K638" i="11"/>
  <c r="D638" i="11"/>
  <c r="C638" i="11"/>
  <c r="K637" i="11"/>
  <c r="D637" i="11"/>
  <c r="K636" i="11"/>
  <c r="D636" i="11"/>
  <c r="K635" i="11"/>
  <c r="D635" i="11"/>
  <c r="K634" i="11"/>
  <c r="D634" i="11"/>
  <c r="C635" i="11"/>
  <c r="K633" i="11"/>
  <c r="D633" i="11"/>
  <c r="C633" i="11"/>
  <c r="K632" i="11"/>
  <c r="D632" i="11"/>
  <c r="K631" i="11"/>
  <c r="D631" i="11"/>
  <c r="C632" i="11"/>
  <c r="K630" i="11"/>
  <c r="D630" i="11"/>
  <c r="C630" i="11"/>
  <c r="K629" i="11"/>
  <c r="D629" i="11"/>
  <c r="K628" i="11"/>
  <c r="D628" i="11"/>
  <c r="C628" i="11"/>
  <c r="K627" i="11"/>
  <c r="D627" i="11"/>
  <c r="K626" i="11"/>
  <c r="D626" i="11"/>
  <c r="C626" i="11"/>
  <c r="K625" i="11"/>
  <c r="D625" i="11"/>
  <c r="K624" i="11"/>
  <c r="D624" i="11"/>
  <c r="K623" i="11"/>
  <c r="D623" i="11"/>
  <c r="K622" i="11"/>
  <c r="D622" i="11"/>
  <c r="C622" i="11"/>
  <c r="K621" i="11"/>
  <c r="D621" i="11"/>
  <c r="K620" i="11"/>
  <c r="D620" i="11"/>
  <c r="K619" i="11"/>
  <c r="D619" i="11"/>
  <c r="C619" i="11"/>
  <c r="K618" i="11"/>
  <c r="D618" i="11"/>
  <c r="K617" i="11"/>
  <c r="D617" i="11"/>
  <c r="K616" i="11"/>
  <c r="D616" i="11"/>
  <c r="K615" i="11"/>
  <c r="D615" i="11"/>
  <c r="C616" i="11"/>
  <c r="K614" i="11"/>
  <c r="D614" i="11"/>
  <c r="C614" i="11"/>
  <c r="K613" i="11"/>
  <c r="D613" i="11"/>
  <c r="C613" i="11"/>
  <c r="K612" i="11"/>
  <c r="D612" i="11"/>
  <c r="K611" i="11"/>
  <c r="D611" i="11"/>
  <c r="C612" i="11"/>
  <c r="K610" i="11"/>
  <c r="D610" i="11"/>
  <c r="K609" i="11"/>
  <c r="D609" i="11"/>
  <c r="C610" i="11"/>
  <c r="K608" i="11"/>
  <c r="D608" i="11"/>
  <c r="C608" i="11"/>
  <c r="K607" i="11"/>
  <c r="D607" i="11"/>
  <c r="K606" i="11"/>
  <c r="D606" i="11"/>
  <c r="C607" i="11"/>
  <c r="K605" i="11"/>
  <c r="D605" i="11"/>
  <c r="C605" i="11"/>
  <c r="K604" i="11"/>
  <c r="D604" i="11"/>
  <c r="C604" i="11"/>
  <c r="K603" i="11"/>
  <c r="D603" i="11"/>
  <c r="C603" i="11"/>
  <c r="K602" i="11"/>
  <c r="D602" i="11"/>
  <c r="C602" i="11"/>
  <c r="K601" i="11"/>
  <c r="D601" i="11"/>
  <c r="C601" i="11"/>
  <c r="K600" i="11"/>
  <c r="D600" i="11"/>
  <c r="K599" i="11"/>
  <c r="D599" i="11"/>
  <c r="C600" i="11"/>
  <c r="K598" i="11"/>
  <c r="D598" i="11"/>
  <c r="C598" i="11"/>
  <c r="K597" i="11"/>
  <c r="D597" i="11"/>
  <c r="C597" i="11"/>
  <c r="K596" i="11"/>
  <c r="D596" i="11"/>
  <c r="C596" i="11"/>
  <c r="K595" i="11"/>
  <c r="D595" i="11"/>
  <c r="K594" i="11"/>
  <c r="D594" i="11"/>
  <c r="C595" i="11"/>
  <c r="K593" i="11"/>
  <c r="D593" i="11"/>
  <c r="K592" i="11"/>
  <c r="D592" i="11"/>
  <c r="K591" i="11"/>
  <c r="D591" i="11"/>
  <c r="K590" i="11"/>
  <c r="D590" i="11"/>
  <c r="K589" i="11"/>
  <c r="D589" i="11"/>
  <c r="K588" i="11"/>
  <c r="D588" i="11"/>
  <c r="K587" i="11"/>
  <c r="D587" i="11"/>
  <c r="K586" i="11"/>
  <c r="D586" i="11"/>
  <c r="K585" i="11"/>
  <c r="D585" i="11"/>
  <c r="C587" i="11"/>
  <c r="K584" i="11"/>
  <c r="D584" i="11"/>
  <c r="K583" i="11"/>
  <c r="D583" i="11"/>
  <c r="C584" i="11"/>
  <c r="K582" i="11"/>
  <c r="D582" i="11"/>
  <c r="K581" i="11"/>
  <c r="D581" i="11"/>
  <c r="K580" i="11"/>
  <c r="D580" i="11"/>
  <c r="C580" i="11"/>
  <c r="K579" i="11"/>
  <c r="D579" i="11"/>
  <c r="C579" i="11"/>
  <c r="K578" i="11"/>
  <c r="D578" i="11"/>
  <c r="C578" i="11"/>
  <c r="K577" i="11"/>
  <c r="D577" i="11"/>
  <c r="C577" i="11"/>
  <c r="K576" i="11"/>
  <c r="D576" i="11"/>
  <c r="C576" i="11"/>
  <c r="K575" i="11"/>
  <c r="D575" i="11"/>
  <c r="K574" i="11"/>
  <c r="D574" i="11"/>
  <c r="C575" i="11"/>
  <c r="K573" i="11"/>
  <c r="D573" i="11"/>
  <c r="K572" i="11"/>
  <c r="D572" i="11"/>
  <c r="C573" i="11"/>
  <c r="K571" i="11"/>
  <c r="D571" i="11"/>
  <c r="C571" i="11"/>
  <c r="K570" i="11"/>
  <c r="D570" i="11"/>
  <c r="C570" i="11"/>
  <c r="K569" i="11"/>
  <c r="D569" i="11"/>
  <c r="C569" i="11"/>
  <c r="K568" i="11"/>
  <c r="D568" i="11"/>
  <c r="K567" i="11"/>
  <c r="D567" i="11"/>
  <c r="K566" i="11"/>
  <c r="D566" i="11"/>
  <c r="C566" i="11"/>
  <c r="K565" i="11"/>
  <c r="D565" i="11"/>
  <c r="K564" i="11"/>
  <c r="D564" i="11"/>
  <c r="K563" i="11"/>
  <c r="D563" i="11"/>
  <c r="K562" i="11"/>
  <c r="D562" i="11"/>
  <c r="K561" i="11"/>
  <c r="D561" i="11"/>
  <c r="C561" i="11"/>
  <c r="K560" i="11"/>
  <c r="D560" i="11"/>
  <c r="C560" i="11"/>
  <c r="K559" i="11"/>
  <c r="D559" i="11"/>
  <c r="K558" i="11"/>
  <c r="D558" i="11"/>
  <c r="C559" i="11"/>
  <c r="K557" i="11"/>
  <c r="D557" i="11"/>
  <c r="C557" i="11"/>
  <c r="K556" i="11"/>
  <c r="D556" i="11"/>
  <c r="K555" i="11"/>
  <c r="D555" i="11"/>
  <c r="C556" i="11"/>
  <c r="K554" i="11"/>
  <c r="D554" i="11"/>
  <c r="C554" i="11"/>
  <c r="K553" i="11"/>
  <c r="D553" i="11"/>
  <c r="K552" i="11"/>
  <c r="D552" i="11"/>
  <c r="K551" i="11"/>
  <c r="D551" i="11"/>
  <c r="C553" i="11"/>
  <c r="K550" i="11"/>
  <c r="D550" i="11"/>
  <c r="C550" i="11"/>
  <c r="K549" i="11"/>
  <c r="D549" i="11"/>
  <c r="C549" i="11"/>
  <c r="K548" i="11"/>
  <c r="D548" i="11"/>
  <c r="K547" i="11"/>
  <c r="D547" i="11"/>
  <c r="K546" i="11"/>
  <c r="D546" i="11"/>
  <c r="C548" i="11"/>
  <c r="K545" i="11"/>
  <c r="D545" i="11"/>
  <c r="K544" i="11"/>
  <c r="D544" i="11"/>
  <c r="K543" i="11"/>
  <c r="D543" i="11"/>
  <c r="C543" i="11"/>
  <c r="K542" i="11"/>
  <c r="D542" i="11"/>
  <c r="C542" i="11"/>
  <c r="K541" i="11"/>
  <c r="D541" i="11"/>
  <c r="C541" i="11"/>
  <c r="K540" i="11"/>
  <c r="D540" i="11"/>
  <c r="K539" i="11"/>
  <c r="D539" i="11"/>
  <c r="C540" i="11"/>
  <c r="K538" i="11"/>
  <c r="D538" i="11"/>
  <c r="C538" i="11"/>
  <c r="K537" i="11"/>
  <c r="D537" i="11"/>
  <c r="C537" i="11"/>
  <c r="K536" i="11"/>
  <c r="D536" i="11"/>
  <c r="K535" i="11"/>
  <c r="D535" i="11"/>
  <c r="K534" i="11"/>
  <c r="D534" i="11"/>
  <c r="K533" i="11"/>
  <c r="D533" i="11"/>
  <c r="K532" i="11"/>
  <c r="D532" i="11"/>
  <c r="K531" i="11"/>
  <c r="D531" i="11"/>
  <c r="C531" i="11"/>
  <c r="K530" i="11"/>
  <c r="D530" i="11"/>
  <c r="C530" i="11"/>
  <c r="K529" i="11"/>
  <c r="D529" i="11"/>
  <c r="K528" i="11"/>
  <c r="D528" i="11"/>
  <c r="C529" i="11"/>
  <c r="K527" i="11"/>
  <c r="D527" i="11"/>
  <c r="C527" i="11"/>
  <c r="K526" i="11"/>
  <c r="D526" i="11"/>
  <c r="C526" i="11"/>
  <c r="K525" i="11"/>
  <c r="D525" i="11"/>
  <c r="C525" i="11"/>
  <c r="K524" i="11"/>
  <c r="D524" i="11"/>
  <c r="C524" i="11"/>
  <c r="K523" i="11"/>
  <c r="D523" i="11"/>
  <c r="C523" i="11"/>
  <c r="K522" i="11"/>
  <c r="D522" i="11"/>
  <c r="K521" i="11"/>
  <c r="D521" i="11"/>
  <c r="C522" i="11"/>
  <c r="K520" i="11"/>
  <c r="D520" i="11"/>
  <c r="C520" i="11"/>
  <c r="K519" i="11"/>
  <c r="D519" i="11"/>
  <c r="K518" i="11"/>
  <c r="D518" i="11"/>
  <c r="K517" i="11"/>
  <c r="D517" i="11"/>
  <c r="C517" i="11"/>
  <c r="K516" i="11"/>
  <c r="D516" i="11"/>
  <c r="C516" i="11"/>
  <c r="K515" i="11"/>
  <c r="D515" i="11"/>
  <c r="K514" i="11"/>
  <c r="D514" i="11"/>
  <c r="C515" i="11"/>
  <c r="K513" i="11"/>
  <c r="D513" i="11"/>
  <c r="K512" i="11"/>
  <c r="D512" i="11"/>
  <c r="K511" i="11"/>
  <c r="D511" i="11"/>
  <c r="K510" i="11"/>
  <c r="D510" i="11"/>
  <c r="C511" i="11"/>
  <c r="K509" i="11"/>
  <c r="D509" i="11"/>
  <c r="K508" i="11"/>
  <c r="D508" i="11"/>
  <c r="K507" i="11"/>
  <c r="D507" i="11"/>
  <c r="K506" i="11"/>
  <c r="D506" i="11"/>
  <c r="C509" i="11"/>
  <c r="K505" i="11"/>
  <c r="D505" i="11"/>
  <c r="K504" i="11"/>
  <c r="D504" i="11"/>
  <c r="K503" i="11"/>
  <c r="D503" i="11"/>
  <c r="K502" i="11"/>
  <c r="D502" i="11"/>
  <c r="C502" i="11"/>
  <c r="K501" i="11"/>
  <c r="D501" i="11"/>
  <c r="K500" i="11"/>
  <c r="D500" i="11"/>
  <c r="K499" i="11"/>
  <c r="D499" i="11"/>
  <c r="K498" i="11"/>
  <c r="D498" i="11"/>
  <c r="K497" i="11"/>
  <c r="D497" i="11"/>
  <c r="K496" i="11"/>
  <c r="D496" i="11"/>
  <c r="K495" i="11"/>
  <c r="D495" i="11"/>
  <c r="K494" i="11"/>
  <c r="D494" i="11"/>
  <c r="C496" i="11"/>
  <c r="K493" i="11"/>
  <c r="D493" i="11"/>
  <c r="C493" i="11"/>
  <c r="K492" i="11"/>
  <c r="D492" i="11"/>
  <c r="K491" i="11"/>
  <c r="D491" i="11"/>
  <c r="C492" i="11"/>
  <c r="K490" i="11"/>
  <c r="D490" i="11"/>
  <c r="K489" i="11"/>
  <c r="D489" i="11"/>
  <c r="C490" i="11"/>
  <c r="K488" i="11"/>
  <c r="D488" i="11"/>
  <c r="K487" i="11"/>
  <c r="D487" i="11"/>
  <c r="K486" i="11"/>
  <c r="D486" i="11"/>
  <c r="K485" i="11"/>
  <c r="D485" i="11"/>
  <c r="K484" i="11"/>
  <c r="D484" i="11"/>
  <c r="K483" i="11"/>
  <c r="D483" i="11"/>
  <c r="K482" i="11"/>
  <c r="D482" i="11"/>
  <c r="K481" i="11"/>
  <c r="D481" i="11"/>
  <c r="K480" i="11"/>
  <c r="D480" i="11"/>
  <c r="C481" i="11"/>
  <c r="K479" i="11"/>
  <c r="D479" i="11"/>
  <c r="C479" i="11"/>
  <c r="K478" i="11"/>
  <c r="D478" i="11"/>
  <c r="K477" i="11"/>
  <c r="D477" i="11"/>
  <c r="C478" i="11"/>
  <c r="K476" i="11"/>
  <c r="D476" i="11"/>
  <c r="K475" i="11"/>
  <c r="D475" i="11"/>
  <c r="K474" i="11"/>
  <c r="D474" i="11"/>
  <c r="C476" i="11"/>
  <c r="K473" i="11"/>
  <c r="D473" i="11"/>
  <c r="C473" i="11"/>
  <c r="K472" i="11"/>
  <c r="D472" i="11"/>
  <c r="K471" i="11"/>
  <c r="D471" i="11"/>
  <c r="C472" i="11"/>
  <c r="K470" i="11"/>
  <c r="D470" i="11"/>
  <c r="K469" i="11"/>
  <c r="D469" i="11"/>
  <c r="C470" i="11"/>
  <c r="K468" i="11"/>
  <c r="D468" i="11"/>
  <c r="K467" i="11"/>
  <c r="D467" i="11"/>
  <c r="K466" i="11"/>
  <c r="D466" i="11"/>
  <c r="K465" i="11"/>
  <c r="D465" i="11"/>
  <c r="K464" i="11"/>
  <c r="D464" i="11"/>
  <c r="K463" i="11"/>
  <c r="D463" i="11"/>
  <c r="C463" i="11"/>
  <c r="K462" i="11"/>
  <c r="D462" i="11"/>
  <c r="K461" i="11"/>
  <c r="D461" i="11"/>
  <c r="K460" i="11"/>
  <c r="D460" i="11"/>
  <c r="C460" i="11"/>
  <c r="K459" i="11"/>
  <c r="D459" i="11"/>
  <c r="K458" i="11"/>
  <c r="D458" i="11"/>
  <c r="K457" i="11"/>
  <c r="D457" i="11"/>
  <c r="C459" i="11"/>
  <c r="K456" i="11"/>
  <c r="D456" i="11"/>
  <c r="C456" i="11"/>
  <c r="K455" i="11"/>
  <c r="D455" i="11"/>
  <c r="K454" i="11"/>
  <c r="D454" i="11"/>
  <c r="K453" i="11"/>
  <c r="D453" i="11"/>
  <c r="C453" i="11"/>
  <c r="K452" i="11"/>
  <c r="D452" i="11"/>
  <c r="K451" i="11"/>
  <c r="D451" i="11"/>
  <c r="C452" i="11"/>
  <c r="K450" i="11"/>
  <c r="D450" i="11"/>
  <c r="K449" i="11"/>
  <c r="D449" i="11"/>
  <c r="C450" i="11"/>
  <c r="K448" i="11"/>
  <c r="D448" i="11"/>
  <c r="K447" i="11"/>
  <c r="D447" i="11"/>
  <c r="C448" i="11"/>
  <c r="K446" i="11"/>
  <c r="D446" i="11"/>
  <c r="K445" i="11"/>
  <c r="D445" i="11"/>
  <c r="C446" i="11"/>
  <c r="K444" i="11"/>
  <c r="D444" i="11"/>
  <c r="C444" i="11"/>
  <c r="K443" i="11"/>
  <c r="D443" i="11"/>
  <c r="K442" i="11"/>
  <c r="D442" i="11"/>
  <c r="C443" i="11"/>
  <c r="K441" i="11"/>
  <c r="D441" i="11"/>
  <c r="K440" i="11"/>
  <c r="D440" i="11"/>
  <c r="K439" i="11"/>
  <c r="D439" i="11"/>
  <c r="C439" i="11"/>
  <c r="K438" i="11"/>
  <c r="D438" i="11"/>
  <c r="C438" i="11"/>
  <c r="K437" i="11"/>
  <c r="D437" i="11"/>
  <c r="K436" i="11"/>
  <c r="D436" i="11"/>
  <c r="C437" i="11"/>
  <c r="K435" i="11"/>
  <c r="D435" i="11"/>
  <c r="C435" i="11"/>
  <c r="K434" i="11"/>
  <c r="D434" i="11"/>
  <c r="K433" i="11"/>
  <c r="D433" i="11"/>
  <c r="C434" i="11"/>
  <c r="K432" i="11"/>
  <c r="D432" i="11"/>
  <c r="K431" i="11"/>
  <c r="D431" i="11"/>
  <c r="C432" i="11"/>
  <c r="K430" i="11"/>
  <c r="D430" i="11"/>
  <c r="K429" i="11"/>
  <c r="D429" i="11"/>
  <c r="K428" i="11"/>
  <c r="D428" i="11"/>
  <c r="K427" i="11"/>
  <c r="D427" i="11"/>
  <c r="C428" i="11"/>
  <c r="K426" i="11"/>
  <c r="D426" i="11"/>
  <c r="C426" i="11"/>
  <c r="K425" i="11"/>
  <c r="D425" i="11"/>
  <c r="C425" i="11"/>
  <c r="K424" i="11"/>
  <c r="D424" i="11"/>
  <c r="C424" i="11"/>
  <c r="K423" i="11"/>
  <c r="D423" i="11"/>
  <c r="K422" i="11"/>
  <c r="D422" i="11"/>
  <c r="C423" i="11"/>
  <c r="K421" i="11"/>
  <c r="D421" i="11"/>
  <c r="K420" i="11"/>
  <c r="D420" i="11"/>
  <c r="C421" i="11"/>
  <c r="K419" i="11"/>
  <c r="D419" i="11"/>
  <c r="K418" i="11"/>
  <c r="D418" i="11"/>
  <c r="K417" i="11"/>
  <c r="D417" i="11"/>
  <c r="C417" i="11"/>
  <c r="K416" i="11"/>
  <c r="D416" i="11"/>
  <c r="C416" i="11"/>
  <c r="K415" i="11"/>
  <c r="D415" i="11"/>
  <c r="K414" i="11"/>
  <c r="D414" i="11"/>
  <c r="C415" i="11"/>
  <c r="K413" i="11"/>
  <c r="D413" i="11"/>
  <c r="C413" i="11"/>
  <c r="K412" i="11"/>
  <c r="D412" i="11"/>
  <c r="K411" i="11"/>
  <c r="D411" i="11"/>
  <c r="C412" i="11"/>
  <c r="K410" i="11"/>
  <c r="D410" i="11"/>
  <c r="K409" i="11"/>
  <c r="D409" i="11"/>
  <c r="C410" i="11"/>
  <c r="K408" i="11"/>
  <c r="D408" i="11"/>
  <c r="K407" i="11"/>
  <c r="D407" i="11"/>
  <c r="K406" i="11"/>
  <c r="D406" i="11"/>
  <c r="C406" i="11"/>
  <c r="K405" i="11"/>
  <c r="D405" i="11"/>
  <c r="K404" i="11"/>
  <c r="D404" i="11"/>
  <c r="C405" i="11"/>
  <c r="K403" i="11"/>
  <c r="D403" i="11"/>
  <c r="C403" i="11"/>
  <c r="K402" i="11"/>
  <c r="D402" i="11"/>
  <c r="K401" i="11"/>
  <c r="D401" i="11"/>
  <c r="C401" i="11"/>
  <c r="C402" i="11"/>
  <c r="K400" i="11"/>
  <c r="D400" i="11"/>
  <c r="C400" i="11"/>
  <c r="K399" i="11"/>
  <c r="D399" i="11"/>
  <c r="C399" i="11"/>
  <c r="K398" i="11"/>
  <c r="D398" i="11"/>
  <c r="C398" i="11"/>
  <c r="K397" i="11"/>
  <c r="D397" i="11"/>
  <c r="K396" i="11"/>
  <c r="D396" i="11"/>
  <c r="C397" i="11"/>
  <c r="K395" i="11"/>
  <c r="D395" i="11"/>
  <c r="C395" i="11"/>
  <c r="K394" i="11"/>
  <c r="D394" i="11"/>
  <c r="C394" i="11"/>
  <c r="K393" i="11"/>
  <c r="D393" i="11"/>
  <c r="C393" i="11"/>
  <c r="K392" i="11"/>
  <c r="D392" i="11"/>
  <c r="C392" i="11"/>
  <c r="K391" i="11"/>
  <c r="D391" i="11"/>
  <c r="C391" i="11"/>
  <c r="K390" i="11"/>
  <c r="D390" i="11"/>
  <c r="K389" i="11"/>
  <c r="D389" i="11"/>
  <c r="C389" i="11"/>
  <c r="C390" i="11"/>
  <c r="K388" i="11"/>
  <c r="D388" i="11"/>
  <c r="K387" i="11"/>
  <c r="D387" i="11"/>
  <c r="K386" i="11"/>
  <c r="D386" i="11"/>
  <c r="K385" i="11"/>
  <c r="D385" i="11"/>
  <c r="C386" i="11"/>
  <c r="K384" i="11"/>
  <c r="D384" i="11"/>
  <c r="K383" i="11"/>
  <c r="D383" i="11"/>
  <c r="K382" i="11"/>
  <c r="D382" i="11"/>
  <c r="C382" i="11"/>
  <c r="K381" i="11"/>
  <c r="D381" i="11"/>
  <c r="K380" i="11"/>
  <c r="D380" i="11"/>
  <c r="C381" i="11"/>
  <c r="K379" i="11"/>
  <c r="D379" i="11"/>
  <c r="C379" i="11"/>
  <c r="K378" i="11"/>
  <c r="D378" i="11"/>
  <c r="C378" i="11"/>
  <c r="K377" i="11"/>
  <c r="D377" i="11"/>
  <c r="C377" i="11"/>
  <c r="K376" i="11"/>
  <c r="D376" i="11"/>
  <c r="C376" i="11"/>
  <c r="K375" i="11"/>
  <c r="D375" i="11"/>
  <c r="K374" i="11"/>
  <c r="D374" i="11"/>
  <c r="K373" i="11"/>
  <c r="D373" i="11"/>
  <c r="K372" i="11"/>
  <c r="D372" i="11"/>
  <c r="K371" i="11"/>
  <c r="D371" i="11"/>
  <c r="K370" i="11"/>
  <c r="D370" i="11"/>
  <c r="K369" i="11"/>
  <c r="D369" i="11"/>
  <c r="K368" i="11"/>
  <c r="D368" i="11"/>
  <c r="K367" i="11"/>
  <c r="D367" i="11"/>
  <c r="K366" i="11"/>
  <c r="D366" i="11"/>
  <c r="K365" i="11"/>
  <c r="D365" i="11"/>
  <c r="K364" i="11"/>
  <c r="D364" i="11"/>
  <c r="K363" i="11"/>
  <c r="D363" i="11"/>
  <c r="C364" i="11"/>
  <c r="K362" i="11"/>
  <c r="D362" i="11"/>
  <c r="C362" i="11"/>
  <c r="K361" i="11"/>
  <c r="D361" i="11"/>
  <c r="C361" i="11"/>
  <c r="K360" i="11"/>
  <c r="D360" i="11"/>
  <c r="C360" i="11"/>
  <c r="K359" i="11"/>
  <c r="D359" i="11"/>
  <c r="K358" i="11"/>
  <c r="D358" i="11"/>
  <c r="K357" i="11"/>
  <c r="D357" i="11"/>
  <c r="K356" i="11"/>
  <c r="D356" i="11"/>
  <c r="C357" i="11"/>
  <c r="K355" i="11"/>
  <c r="D355" i="11"/>
  <c r="C355" i="11"/>
  <c r="K354" i="11"/>
  <c r="D354" i="11"/>
  <c r="K353" i="11"/>
  <c r="D353" i="11"/>
  <c r="K352" i="11"/>
  <c r="D352" i="11"/>
  <c r="K351" i="11"/>
  <c r="D351" i="11"/>
  <c r="C352" i="11"/>
  <c r="K350" i="11"/>
  <c r="D350" i="11"/>
  <c r="C350" i="11"/>
  <c r="K349" i="11"/>
  <c r="D349" i="11"/>
  <c r="C349" i="11"/>
  <c r="K348" i="11"/>
  <c r="D348" i="11"/>
  <c r="K347" i="11"/>
  <c r="D347" i="11"/>
  <c r="K346" i="11"/>
  <c r="D346" i="11"/>
  <c r="K345" i="11"/>
  <c r="D345" i="11"/>
  <c r="C346" i="11"/>
  <c r="K344" i="11"/>
  <c r="D344" i="11"/>
  <c r="C344" i="11"/>
  <c r="K343" i="11"/>
  <c r="D343" i="11"/>
  <c r="K342" i="11"/>
  <c r="D342" i="11"/>
  <c r="K341" i="11"/>
  <c r="D341" i="11"/>
  <c r="K340" i="11"/>
  <c r="D340" i="11"/>
  <c r="K339" i="11"/>
  <c r="D339" i="11"/>
  <c r="K338" i="11"/>
  <c r="D338" i="11"/>
  <c r="K337" i="11"/>
  <c r="D337" i="11"/>
  <c r="K336" i="11"/>
  <c r="D336" i="11"/>
  <c r="K335" i="11"/>
  <c r="D335" i="11"/>
  <c r="K334" i="11"/>
  <c r="D334" i="11"/>
  <c r="C334" i="11"/>
  <c r="K333" i="11"/>
  <c r="D333" i="11"/>
  <c r="K332" i="11"/>
  <c r="D332" i="11"/>
  <c r="K331" i="11"/>
  <c r="D331" i="11"/>
  <c r="K330" i="11"/>
  <c r="D330" i="11"/>
  <c r="K329" i="11"/>
  <c r="D329" i="11"/>
  <c r="K328" i="11"/>
  <c r="D328" i="11"/>
  <c r="C329" i="11"/>
  <c r="K327" i="11"/>
  <c r="D327" i="11"/>
  <c r="C327" i="11"/>
  <c r="K326" i="11"/>
  <c r="D326" i="11"/>
  <c r="K325" i="11"/>
  <c r="D325" i="11"/>
  <c r="K324" i="11"/>
  <c r="D324" i="11"/>
  <c r="K323" i="11"/>
  <c r="D323" i="11"/>
  <c r="K322" i="11"/>
  <c r="D322" i="11"/>
  <c r="C324" i="11"/>
  <c r="K321" i="11"/>
  <c r="D321" i="11"/>
  <c r="K320" i="11"/>
  <c r="D320" i="11"/>
  <c r="K319" i="11"/>
  <c r="D319" i="11"/>
  <c r="K318" i="11"/>
  <c r="D318" i="11"/>
  <c r="C319" i="11"/>
  <c r="K317" i="11"/>
  <c r="D317" i="11"/>
  <c r="C317" i="11"/>
  <c r="K316" i="11"/>
  <c r="D316" i="11"/>
  <c r="K315" i="11"/>
  <c r="D315" i="11"/>
  <c r="C316" i="11"/>
  <c r="K314" i="11"/>
  <c r="D314" i="11"/>
  <c r="K313" i="11"/>
  <c r="D313" i="11"/>
  <c r="K312" i="11"/>
  <c r="D312" i="11"/>
  <c r="K311" i="11"/>
  <c r="D311" i="11"/>
  <c r="K310" i="11"/>
  <c r="D310" i="11"/>
  <c r="K309" i="11"/>
  <c r="D309" i="11"/>
  <c r="K308" i="11"/>
  <c r="D308" i="11"/>
  <c r="C308" i="11"/>
  <c r="K307" i="11"/>
  <c r="D307" i="11"/>
  <c r="K306" i="11"/>
  <c r="D306" i="11"/>
  <c r="K305" i="11"/>
  <c r="D305" i="11"/>
  <c r="K304" i="11"/>
  <c r="D304" i="11"/>
  <c r="K303" i="11"/>
  <c r="D303" i="11"/>
  <c r="K302" i="11"/>
  <c r="D302" i="11"/>
  <c r="C302" i="11"/>
  <c r="K301" i="11"/>
  <c r="D301" i="11"/>
  <c r="K300" i="11"/>
  <c r="D300" i="11"/>
  <c r="K299" i="11"/>
  <c r="D299" i="11"/>
  <c r="K298" i="11"/>
  <c r="D298" i="11"/>
  <c r="C298" i="11"/>
  <c r="K297" i="11"/>
  <c r="D297" i="11"/>
  <c r="K296" i="11"/>
  <c r="D296" i="11"/>
  <c r="K295" i="11"/>
  <c r="D295" i="11"/>
  <c r="K294" i="11"/>
  <c r="D294" i="11"/>
  <c r="K293" i="11"/>
  <c r="D293" i="11"/>
  <c r="K292" i="11"/>
  <c r="D292" i="11"/>
  <c r="C292" i="11"/>
  <c r="K291" i="11"/>
  <c r="D291" i="11"/>
  <c r="K290" i="11"/>
  <c r="D290" i="11"/>
  <c r="K289" i="11"/>
  <c r="D289" i="11"/>
  <c r="C289" i="11"/>
  <c r="K288" i="11"/>
  <c r="D288" i="11"/>
  <c r="C288" i="11"/>
  <c r="K287" i="11"/>
  <c r="D287" i="11"/>
  <c r="C287" i="11"/>
  <c r="K286" i="11"/>
  <c r="D286" i="11"/>
  <c r="C286" i="11"/>
  <c r="K285" i="11"/>
  <c r="D285" i="11"/>
  <c r="K284" i="11"/>
  <c r="D284" i="11"/>
  <c r="K283" i="11"/>
  <c r="D283" i="11"/>
  <c r="C283" i="11"/>
  <c r="K282" i="11"/>
  <c r="D282" i="11"/>
  <c r="K281" i="11"/>
  <c r="D281" i="11"/>
  <c r="K280" i="11"/>
  <c r="D280" i="11"/>
  <c r="K279" i="11"/>
  <c r="D279" i="11"/>
  <c r="C279" i="11"/>
  <c r="K278" i="11"/>
  <c r="D278" i="11"/>
  <c r="K277" i="11"/>
  <c r="D277" i="11"/>
  <c r="K276" i="11"/>
  <c r="D276" i="11"/>
  <c r="K275" i="11"/>
  <c r="D275" i="11"/>
  <c r="K274" i="11"/>
  <c r="D274" i="11"/>
  <c r="C274" i="11"/>
  <c r="K273" i="11"/>
  <c r="D273" i="11"/>
  <c r="C273" i="11"/>
  <c r="K272" i="11"/>
  <c r="D272" i="11"/>
  <c r="K271" i="11"/>
  <c r="D271" i="11"/>
  <c r="K270" i="11"/>
  <c r="D270" i="11"/>
  <c r="K269" i="11"/>
  <c r="D269" i="11"/>
  <c r="K268" i="11"/>
  <c r="D268" i="11"/>
  <c r="C268" i="11"/>
  <c r="K267" i="11"/>
  <c r="D267" i="11"/>
  <c r="K266" i="11"/>
  <c r="D266" i="11"/>
  <c r="K265" i="11"/>
  <c r="D265" i="11"/>
  <c r="K264" i="11"/>
  <c r="D264" i="11"/>
  <c r="K263" i="11"/>
  <c r="D263" i="11"/>
  <c r="C263" i="11"/>
  <c r="K262" i="11"/>
  <c r="D262" i="11"/>
  <c r="K261" i="11"/>
  <c r="D261" i="11"/>
  <c r="K260" i="11"/>
  <c r="D260" i="11"/>
  <c r="C261" i="11"/>
  <c r="K259" i="11"/>
  <c r="D259" i="11"/>
  <c r="K258" i="11"/>
  <c r="D258" i="11"/>
  <c r="K257" i="11"/>
  <c r="D257" i="11"/>
  <c r="C257" i="11"/>
  <c r="K256" i="11"/>
  <c r="D256" i="11"/>
  <c r="K255" i="11"/>
  <c r="D255" i="11"/>
  <c r="C256" i="11"/>
  <c r="K254" i="11"/>
  <c r="D254" i="11"/>
  <c r="C254" i="11"/>
  <c r="K253" i="11"/>
  <c r="D253" i="11"/>
  <c r="C253" i="11"/>
  <c r="K252" i="11"/>
  <c r="D252" i="11"/>
  <c r="C252" i="11"/>
  <c r="K251" i="11"/>
  <c r="D251" i="11"/>
  <c r="C251" i="11"/>
  <c r="K250" i="11"/>
  <c r="D250" i="11"/>
  <c r="C250" i="11"/>
  <c r="K249" i="11"/>
  <c r="D249" i="11"/>
  <c r="C249" i="11"/>
  <c r="K248" i="11"/>
  <c r="D248" i="11"/>
  <c r="C248" i="11"/>
  <c r="K247" i="11"/>
  <c r="D247" i="11"/>
  <c r="K246" i="11"/>
  <c r="D246" i="11"/>
  <c r="C247" i="11"/>
  <c r="K245" i="11"/>
  <c r="D245" i="11"/>
  <c r="C245" i="11"/>
  <c r="K244" i="11"/>
  <c r="D244" i="11"/>
  <c r="K243" i="11"/>
  <c r="D243" i="11"/>
  <c r="C244" i="11"/>
  <c r="K242" i="11"/>
  <c r="D242" i="11"/>
  <c r="K241" i="11"/>
  <c r="D241" i="11"/>
  <c r="K240" i="11"/>
  <c r="D240" i="11"/>
  <c r="K239" i="11"/>
  <c r="D239" i="11"/>
  <c r="K238" i="11"/>
  <c r="D238" i="11"/>
  <c r="C238" i="11"/>
  <c r="K237" i="11"/>
  <c r="D237" i="11"/>
  <c r="K236" i="11"/>
  <c r="D236" i="11"/>
  <c r="C237" i="11"/>
  <c r="K235" i="11"/>
  <c r="D235" i="11"/>
  <c r="C235" i="11"/>
  <c r="K234" i="11"/>
  <c r="D234" i="11"/>
  <c r="C234" i="11"/>
  <c r="K233" i="11"/>
  <c r="D233" i="11"/>
  <c r="C233" i="11"/>
  <c r="K232" i="11"/>
  <c r="D232" i="11"/>
  <c r="C232" i="11"/>
  <c r="K231" i="11"/>
  <c r="D231" i="11"/>
  <c r="C231" i="11"/>
  <c r="K230" i="11"/>
  <c r="D230" i="11"/>
  <c r="C230" i="11"/>
  <c r="K229" i="11"/>
  <c r="D229" i="11"/>
  <c r="C229" i="11"/>
  <c r="K228" i="11"/>
  <c r="D228" i="11"/>
  <c r="K227" i="11"/>
  <c r="D227" i="11"/>
  <c r="C228" i="11"/>
  <c r="K226" i="11"/>
  <c r="D226" i="11"/>
  <c r="K225" i="11"/>
  <c r="D225" i="11"/>
  <c r="C226" i="11"/>
  <c r="K224" i="11"/>
  <c r="D224" i="11"/>
  <c r="K223" i="11"/>
  <c r="D223" i="11"/>
  <c r="K222" i="11"/>
  <c r="D222" i="11"/>
  <c r="K221" i="11"/>
  <c r="D221" i="11"/>
  <c r="C221" i="11"/>
  <c r="K220" i="11"/>
  <c r="D220" i="11"/>
  <c r="K219" i="11"/>
  <c r="D219" i="11"/>
  <c r="K218" i="11"/>
  <c r="D218" i="11"/>
  <c r="K217" i="11"/>
  <c r="D217" i="11"/>
  <c r="K216" i="11"/>
  <c r="D216" i="11"/>
  <c r="C216" i="11"/>
  <c r="K215" i="11"/>
  <c r="D215" i="11"/>
  <c r="K214" i="11"/>
  <c r="D214" i="11"/>
  <c r="K213" i="11"/>
  <c r="D213" i="11"/>
  <c r="C213" i="11"/>
  <c r="K212" i="11"/>
  <c r="D212" i="11"/>
  <c r="K211" i="11"/>
  <c r="D211" i="11"/>
  <c r="K210" i="11"/>
  <c r="D210" i="11"/>
  <c r="C210" i="11"/>
  <c r="K209" i="11"/>
  <c r="D209" i="11"/>
  <c r="K208" i="11"/>
  <c r="D208" i="11"/>
  <c r="C209" i="11"/>
  <c r="K207" i="11"/>
  <c r="D207" i="11"/>
  <c r="K206" i="11"/>
  <c r="D206" i="11"/>
  <c r="K205" i="11"/>
  <c r="D205" i="11"/>
  <c r="K204" i="11"/>
  <c r="D204" i="11"/>
  <c r="K203" i="11"/>
  <c r="D203" i="11"/>
  <c r="C203" i="11"/>
  <c r="K202" i="11"/>
  <c r="D202" i="11"/>
  <c r="K201" i="11"/>
  <c r="D201" i="11"/>
  <c r="K200" i="11"/>
  <c r="D200" i="11"/>
  <c r="C202" i="11"/>
  <c r="K199" i="11"/>
  <c r="D199" i="11"/>
  <c r="C199" i="11"/>
  <c r="K198" i="11"/>
  <c r="D198" i="11"/>
  <c r="K197" i="11"/>
  <c r="D197" i="11"/>
  <c r="C197" i="11"/>
  <c r="K196" i="11"/>
  <c r="D196" i="11"/>
  <c r="C196" i="11"/>
  <c r="K195" i="11"/>
  <c r="D195" i="11"/>
  <c r="C195" i="11"/>
  <c r="K194" i="11"/>
  <c r="D194" i="11"/>
  <c r="C194" i="11"/>
  <c r="K193" i="11"/>
  <c r="D193" i="11"/>
  <c r="K192" i="11"/>
  <c r="D192" i="11"/>
  <c r="K191" i="11"/>
  <c r="D191" i="11"/>
  <c r="K190" i="11"/>
  <c r="D190" i="11"/>
  <c r="C190" i="11"/>
  <c r="K189" i="11"/>
  <c r="D189" i="11"/>
  <c r="K188" i="11"/>
  <c r="D188" i="11"/>
  <c r="K187" i="11"/>
  <c r="D187" i="11"/>
  <c r="K186" i="11"/>
  <c r="D186" i="11"/>
  <c r="K185" i="11"/>
  <c r="D185" i="11"/>
  <c r="K184" i="11"/>
  <c r="D184" i="11"/>
  <c r="C184" i="11"/>
  <c r="K183" i="11"/>
  <c r="D183" i="11"/>
  <c r="K182" i="11"/>
  <c r="D182" i="11"/>
  <c r="K181" i="11"/>
  <c r="D181" i="11"/>
  <c r="K180" i="11"/>
  <c r="D180" i="11"/>
  <c r="C180" i="11"/>
  <c r="K179" i="11"/>
  <c r="D179" i="11"/>
  <c r="K178" i="11"/>
  <c r="D178" i="11"/>
  <c r="K177" i="11"/>
  <c r="D177" i="11"/>
  <c r="K176" i="11"/>
  <c r="D176" i="11"/>
  <c r="K175" i="11"/>
  <c r="D175" i="11"/>
  <c r="K174" i="11"/>
  <c r="D174" i="11"/>
  <c r="K173" i="11"/>
  <c r="D173" i="11"/>
  <c r="K172" i="11"/>
  <c r="D172" i="11"/>
  <c r="C172" i="11"/>
  <c r="K171" i="11"/>
  <c r="D171" i="11"/>
  <c r="C171" i="11"/>
  <c r="K170" i="11"/>
  <c r="D170" i="11"/>
  <c r="K169" i="11"/>
  <c r="D169" i="11"/>
  <c r="K168" i="11"/>
  <c r="D168" i="11"/>
  <c r="C170" i="11"/>
  <c r="K167" i="11"/>
  <c r="D167" i="11"/>
  <c r="K166" i="11"/>
  <c r="D166" i="11"/>
  <c r="K165" i="11"/>
  <c r="D165" i="11"/>
  <c r="K164" i="11"/>
  <c r="D164" i="11"/>
  <c r="C165" i="11"/>
  <c r="K163" i="11"/>
  <c r="D163" i="11"/>
  <c r="C163" i="11"/>
  <c r="K162" i="11"/>
  <c r="D162" i="11"/>
  <c r="K161" i="11"/>
  <c r="D161" i="11"/>
  <c r="K160" i="11"/>
  <c r="D160" i="11"/>
  <c r="C162" i="11"/>
  <c r="K159" i="11"/>
  <c r="D159" i="11"/>
  <c r="C159" i="11"/>
  <c r="K158" i="11"/>
  <c r="D158" i="11"/>
  <c r="C158" i="11"/>
  <c r="K157" i="11"/>
  <c r="D157" i="11"/>
  <c r="K156" i="11"/>
  <c r="D156" i="11"/>
  <c r="K155" i="11"/>
  <c r="D155" i="11"/>
  <c r="C155" i="11"/>
  <c r="K154" i="11"/>
  <c r="D154" i="11"/>
  <c r="C154" i="11"/>
  <c r="K153" i="11"/>
  <c r="D153" i="11"/>
  <c r="C153" i="11"/>
  <c r="K152" i="11"/>
  <c r="D152" i="11"/>
  <c r="K151" i="11"/>
  <c r="D151" i="11"/>
  <c r="K150" i="11"/>
  <c r="D150" i="11"/>
  <c r="C152" i="11"/>
  <c r="K149" i="11"/>
  <c r="D149" i="11"/>
  <c r="K148" i="11"/>
  <c r="D148" i="11"/>
  <c r="C148" i="11"/>
  <c r="K147" i="11"/>
  <c r="D147" i="11"/>
  <c r="C147" i="11"/>
  <c r="K146" i="11"/>
  <c r="D146" i="11"/>
  <c r="K145" i="11"/>
  <c r="D145" i="11"/>
  <c r="C145" i="11"/>
  <c r="K144" i="11"/>
  <c r="D144" i="11"/>
  <c r="K143" i="11"/>
  <c r="D143" i="11"/>
  <c r="C143" i="11"/>
  <c r="K142" i="11"/>
  <c r="D142" i="11"/>
  <c r="C142" i="11"/>
  <c r="K141" i="11"/>
  <c r="D141" i="11"/>
  <c r="K140" i="11"/>
  <c r="D140" i="11"/>
  <c r="K139" i="11"/>
  <c r="D139" i="11"/>
  <c r="C139" i="11"/>
  <c r="K138" i="11"/>
  <c r="D138" i="11"/>
  <c r="K137" i="11"/>
  <c r="D137" i="11"/>
  <c r="K136" i="11"/>
  <c r="D136" i="11"/>
  <c r="C136" i="11"/>
  <c r="K135" i="11"/>
  <c r="D135" i="11"/>
  <c r="C135" i="11"/>
  <c r="K134" i="11"/>
  <c r="D134" i="11"/>
  <c r="K133" i="11"/>
  <c r="D133" i="11"/>
  <c r="C133" i="11"/>
  <c r="K132" i="11"/>
  <c r="D132" i="11"/>
  <c r="C132" i="11"/>
  <c r="K131" i="11"/>
  <c r="D131" i="11"/>
  <c r="C131" i="11"/>
  <c r="K130" i="11"/>
  <c r="D130" i="11"/>
  <c r="K129" i="11"/>
  <c r="D129" i="11"/>
  <c r="K128" i="11"/>
  <c r="D128" i="11"/>
  <c r="C128" i="11"/>
  <c r="K127" i="11"/>
  <c r="D127" i="11"/>
  <c r="K126" i="11"/>
  <c r="D126" i="11"/>
  <c r="K125" i="11"/>
  <c r="D125" i="11"/>
  <c r="K124" i="11"/>
  <c r="D124" i="11"/>
  <c r="C124" i="11"/>
  <c r="K123" i="11"/>
  <c r="D123" i="11"/>
  <c r="K122" i="11"/>
  <c r="D122" i="11"/>
  <c r="K121" i="11"/>
  <c r="D121" i="11"/>
  <c r="K120" i="11"/>
  <c r="D120" i="11"/>
  <c r="C120" i="11"/>
  <c r="K119" i="11"/>
  <c r="D119" i="11"/>
  <c r="C119" i="11"/>
  <c r="K118" i="11"/>
  <c r="D118" i="11"/>
  <c r="K117" i="11"/>
  <c r="D117" i="11"/>
  <c r="K116" i="11"/>
  <c r="D116" i="11"/>
  <c r="C116" i="11"/>
  <c r="K115" i="11"/>
  <c r="D115" i="11"/>
  <c r="C115" i="11"/>
  <c r="K114" i="11"/>
  <c r="D114" i="11"/>
  <c r="C114" i="11"/>
  <c r="K113" i="11"/>
  <c r="D113" i="11"/>
  <c r="K112" i="11"/>
  <c r="D112" i="11"/>
  <c r="C112" i="11"/>
  <c r="K111" i="11"/>
  <c r="D111" i="11"/>
  <c r="K110" i="11"/>
  <c r="D110" i="11"/>
  <c r="C111" i="11"/>
  <c r="C110" i="11"/>
  <c r="K109" i="11"/>
  <c r="D109" i="11"/>
  <c r="K108" i="11"/>
  <c r="D108" i="11"/>
  <c r="K107" i="11"/>
  <c r="D107" i="11"/>
  <c r="K106" i="11"/>
  <c r="D106" i="11"/>
  <c r="C106" i="11"/>
  <c r="K105" i="11"/>
  <c r="D105" i="11"/>
  <c r="K104" i="11"/>
  <c r="D104" i="11"/>
  <c r="K103" i="11"/>
  <c r="D103" i="11"/>
  <c r="C103" i="11"/>
  <c r="K102" i="11"/>
  <c r="D102" i="11"/>
  <c r="K101" i="11"/>
  <c r="D101" i="11"/>
  <c r="C101" i="11"/>
  <c r="C102" i="11"/>
  <c r="K100" i="11"/>
  <c r="D100" i="11"/>
  <c r="K99" i="11"/>
  <c r="D99" i="11"/>
  <c r="C100" i="11"/>
  <c r="K98" i="11"/>
  <c r="D98" i="11"/>
  <c r="K97" i="11"/>
  <c r="D97" i="11"/>
  <c r="C97" i="11"/>
  <c r="C98" i="11"/>
  <c r="K96" i="11"/>
  <c r="D96" i="11"/>
  <c r="C96" i="11"/>
  <c r="K95" i="11"/>
  <c r="D95" i="11"/>
  <c r="K94" i="11"/>
  <c r="D94" i="11"/>
  <c r="K93" i="11"/>
  <c r="D93" i="11"/>
  <c r="K92" i="11"/>
  <c r="D92" i="11"/>
  <c r="K91" i="11"/>
  <c r="D91" i="11"/>
  <c r="K90" i="11"/>
  <c r="D90" i="11"/>
  <c r="K89" i="11"/>
  <c r="D89" i="11"/>
  <c r="K88" i="11"/>
  <c r="D88" i="11"/>
  <c r="K87" i="11"/>
  <c r="D87" i="11"/>
  <c r="K86" i="11"/>
  <c r="D86" i="11"/>
  <c r="C87" i="11"/>
  <c r="K85" i="11"/>
  <c r="D85" i="11"/>
  <c r="K84" i="11"/>
  <c r="D84" i="11"/>
  <c r="C85" i="11"/>
  <c r="K83" i="11"/>
  <c r="D83" i="11"/>
  <c r="K82" i="11"/>
  <c r="D82" i="11"/>
  <c r="K81" i="11"/>
  <c r="D81" i="11"/>
  <c r="K80" i="11"/>
  <c r="D80" i="11"/>
  <c r="K79" i="11"/>
  <c r="D79" i="11"/>
  <c r="K78" i="11"/>
  <c r="D78" i="11"/>
  <c r="K77" i="11"/>
  <c r="D77" i="11"/>
  <c r="C77" i="11"/>
  <c r="K76" i="11"/>
  <c r="D76" i="11"/>
  <c r="K75" i="11"/>
  <c r="D75" i="11"/>
  <c r="K74" i="11"/>
  <c r="D74" i="11"/>
  <c r="K73" i="11"/>
  <c r="D73" i="11"/>
  <c r="C73" i="11"/>
  <c r="K72" i="11"/>
  <c r="D72" i="11"/>
  <c r="K71" i="11"/>
  <c r="D71" i="11"/>
  <c r="C72" i="11"/>
  <c r="K70" i="11"/>
  <c r="D70" i="11"/>
  <c r="K69" i="11"/>
  <c r="D69" i="11"/>
  <c r="K68" i="11"/>
  <c r="D68" i="11"/>
  <c r="K67" i="11"/>
  <c r="D67" i="11"/>
  <c r="C67" i="11"/>
  <c r="C68" i="11"/>
  <c r="K66" i="11"/>
  <c r="D66" i="11"/>
  <c r="C66" i="11"/>
  <c r="K65" i="11"/>
  <c r="D65" i="11"/>
  <c r="K64" i="11"/>
  <c r="D64" i="11"/>
  <c r="C65" i="11"/>
  <c r="K63" i="11"/>
  <c r="D63" i="11"/>
  <c r="C63" i="11"/>
  <c r="K62" i="11"/>
  <c r="D62" i="11"/>
  <c r="K61" i="11"/>
  <c r="D61" i="11"/>
  <c r="C62" i="11"/>
  <c r="K60" i="11"/>
  <c r="D60" i="11"/>
  <c r="C60" i="11"/>
  <c r="K59" i="11"/>
  <c r="D59" i="11"/>
  <c r="C59" i="11"/>
  <c r="K58" i="11"/>
  <c r="D58" i="11"/>
  <c r="K57" i="11"/>
  <c r="D57" i="11"/>
  <c r="C58" i="11"/>
  <c r="K56" i="11"/>
  <c r="D56" i="11"/>
  <c r="K55" i="11"/>
  <c r="D55" i="11"/>
  <c r="K54" i="11"/>
  <c r="D54" i="11"/>
  <c r="C54" i="11"/>
  <c r="K53" i="11"/>
  <c r="D53" i="11"/>
  <c r="K52" i="11"/>
  <c r="D52" i="11"/>
  <c r="K51" i="11"/>
  <c r="D51" i="11"/>
  <c r="K50" i="11"/>
  <c r="D50" i="11"/>
  <c r="C51" i="11"/>
  <c r="K49" i="11"/>
  <c r="D49" i="11"/>
  <c r="C49" i="11"/>
  <c r="K48" i="11"/>
  <c r="D48" i="11"/>
  <c r="C48" i="11"/>
  <c r="K47" i="11"/>
  <c r="D47" i="11"/>
  <c r="C47" i="11"/>
  <c r="K46" i="11"/>
  <c r="D46" i="11"/>
  <c r="K45" i="11"/>
  <c r="D45" i="11"/>
  <c r="K44" i="11"/>
  <c r="D44" i="11"/>
  <c r="C44" i="11"/>
  <c r="K43" i="11"/>
  <c r="D43" i="11"/>
  <c r="C43" i="11"/>
  <c r="K42" i="11"/>
  <c r="D42" i="11"/>
  <c r="K41" i="11"/>
  <c r="D41" i="11"/>
  <c r="K40" i="11"/>
  <c r="D40" i="11"/>
  <c r="K39" i="11"/>
  <c r="D39" i="11"/>
  <c r="K38" i="11"/>
  <c r="D38" i="11"/>
  <c r="C38" i="11"/>
  <c r="K37" i="11"/>
  <c r="D37" i="11"/>
  <c r="K36" i="11"/>
  <c r="D36" i="11"/>
  <c r="K35" i="11"/>
  <c r="D35" i="11"/>
  <c r="C35" i="11"/>
  <c r="K34" i="11"/>
  <c r="D34" i="11"/>
  <c r="C34" i="11"/>
  <c r="K33" i="11"/>
  <c r="D33" i="11"/>
  <c r="K32" i="11"/>
  <c r="D32" i="11"/>
  <c r="K31" i="11"/>
  <c r="D31" i="11"/>
  <c r="K30" i="11"/>
  <c r="D30" i="11"/>
  <c r="C30" i="11"/>
  <c r="K29" i="11"/>
  <c r="D29" i="11"/>
  <c r="K28" i="11"/>
  <c r="D28" i="11"/>
  <c r="K27" i="11"/>
  <c r="D27" i="11"/>
  <c r="C28" i="11"/>
  <c r="K26" i="11"/>
  <c r="D26" i="11"/>
  <c r="C26" i="11"/>
  <c r="K25" i="11"/>
  <c r="D25" i="11"/>
  <c r="K24" i="11"/>
  <c r="D24" i="11"/>
  <c r="K23" i="11"/>
  <c r="D23" i="11"/>
  <c r="K22" i="11"/>
  <c r="D22" i="11"/>
  <c r="K21" i="11"/>
  <c r="D21" i="11"/>
  <c r="K20" i="11"/>
  <c r="D20" i="11"/>
  <c r="C20" i="11"/>
  <c r="K19" i="11"/>
  <c r="D19" i="11"/>
  <c r="C19" i="11"/>
  <c r="K18" i="11"/>
  <c r="D18" i="11"/>
  <c r="C18" i="11"/>
  <c r="K17" i="11"/>
  <c r="D17" i="11"/>
  <c r="C17" i="11"/>
  <c r="K16" i="11"/>
  <c r="D16" i="11"/>
  <c r="K15" i="11"/>
  <c r="D15" i="11"/>
  <c r="K14" i="11"/>
  <c r="D14" i="11"/>
  <c r="C15" i="11"/>
  <c r="K13" i="11"/>
  <c r="D13" i="11"/>
  <c r="C13" i="11"/>
  <c r="K12" i="11"/>
  <c r="D12" i="11"/>
  <c r="C12" i="11"/>
  <c r="K11" i="11"/>
  <c r="D11" i="11"/>
  <c r="C11" i="11"/>
  <c r="K10" i="11"/>
  <c r="D10" i="11"/>
  <c r="C10" i="11"/>
  <c r="K9" i="11"/>
  <c r="D9" i="11"/>
  <c r="C9" i="11"/>
  <c r="K8" i="11"/>
  <c r="D8" i="11"/>
  <c r="C8" i="11"/>
  <c r="K7" i="11"/>
  <c r="D7" i="11"/>
  <c r="K6" i="11"/>
  <c r="D6" i="11"/>
  <c r="C7" i="11"/>
  <c r="K5" i="11"/>
  <c r="D5" i="11"/>
  <c r="K4" i="11"/>
  <c r="D4" i="11"/>
  <c r="C5" i="11"/>
  <c r="K3" i="11"/>
  <c r="D3" i="11"/>
  <c r="B3" i="11"/>
  <c r="C3" i="11"/>
  <c r="K2" i="11"/>
  <c r="D2" i="11"/>
  <c r="C2" i="11"/>
  <c r="E207" i="10"/>
  <c r="E624" i="10"/>
  <c r="E567" i="10"/>
  <c r="E69" i="10"/>
  <c r="E510" i="10"/>
  <c r="E428" i="10"/>
  <c r="E28" i="10"/>
  <c r="E198" i="10"/>
  <c r="E349" i="10"/>
  <c r="E475" i="10"/>
  <c r="E323" i="10"/>
  <c r="E634" i="10"/>
  <c r="E25" i="10"/>
  <c r="E522" i="10"/>
  <c r="E374" i="10"/>
  <c r="E238" i="10"/>
  <c r="E344" i="10"/>
  <c r="E281" i="10"/>
  <c r="E309" i="10"/>
  <c r="E704" i="10"/>
  <c r="E632" i="10"/>
  <c r="E625" i="10"/>
  <c r="E560" i="10"/>
  <c r="E574" i="10"/>
  <c r="E561" i="10"/>
  <c r="E551" i="10"/>
  <c r="E519" i="10"/>
  <c r="E506" i="10"/>
  <c r="E442" i="10"/>
  <c r="E250" i="10"/>
  <c r="E400" i="10"/>
  <c r="E358" i="10"/>
  <c r="E66" i="10"/>
  <c r="E647" i="10"/>
  <c r="E528" i="10"/>
  <c r="E486" i="10"/>
  <c r="E363" i="10"/>
  <c r="E298" i="10"/>
  <c r="E297" i="10"/>
  <c r="E287" i="10"/>
  <c r="E64" i="10"/>
  <c r="E346" i="10"/>
  <c r="E340" i="10"/>
  <c r="E242" i="10"/>
  <c r="E26" i="10"/>
  <c r="E24" i="10"/>
  <c r="E694" i="10"/>
  <c r="E591" i="10"/>
  <c r="E548" i="10"/>
  <c r="E543" i="10"/>
  <c r="E424" i="10"/>
  <c r="E392" i="10"/>
  <c r="E289" i="10"/>
  <c r="E489" i="10"/>
  <c r="E241" i="10"/>
  <c r="E109" i="10"/>
  <c r="E62" i="10"/>
  <c r="E59" i="10"/>
  <c r="E41" i="10"/>
  <c r="E40" i="10"/>
  <c r="E20" i="10"/>
  <c r="E14" i="10"/>
  <c r="E350" i="10"/>
  <c r="E39" i="10"/>
  <c r="E369" i="10"/>
  <c r="E61" i="10"/>
  <c r="E649" i="10"/>
  <c r="E383" i="10"/>
  <c r="E202" i="10"/>
  <c r="E370" i="10"/>
  <c r="E724" i="10"/>
  <c r="E650" i="10"/>
  <c r="E373" i="10"/>
  <c r="E626" i="10"/>
  <c r="E500" i="10"/>
  <c r="E725" i="10"/>
  <c r="E9" i="10"/>
  <c r="E372" i="10"/>
  <c r="E296" i="10"/>
  <c r="E670" i="10"/>
  <c r="E362" i="10"/>
  <c r="E179" i="10"/>
  <c r="E467" i="10"/>
  <c r="E239" i="10"/>
  <c r="E211" i="10"/>
  <c r="E427" i="10"/>
  <c r="E653" i="10"/>
  <c r="E503" i="10"/>
  <c r="E253" i="10"/>
  <c r="E274" i="10"/>
  <c r="E499" i="10"/>
  <c r="E243" i="10"/>
  <c r="E723" i="10"/>
  <c r="E377" i="10"/>
  <c r="E667" i="10"/>
  <c r="E652" i="10"/>
  <c r="E294" i="10"/>
  <c r="E115" i="10"/>
  <c r="E132" i="10"/>
  <c r="E367" i="10"/>
  <c r="E327" i="10"/>
  <c r="E213" i="10"/>
  <c r="E688" i="10"/>
  <c r="E419" i="10"/>
  <c r="E18" i="10"/>
  <c r="E295" i="10"/>
  <c r="E520" i="10"/>
  <c r="E728" i="10"/>
  <c r="E714" i="10"/>
  <c r="E502" i="10"/>
  <c r="E149" i="10"/>
  <c r="E648" i="10"/>
  <c r="E371" i="10"/>
  <c r="E212" i="10"/>
  <c r="E376" i="10"/>
  <c r="E375" i="10"/>
  <c r="E226" i="10"/>
  <c r="E12" i="10"/>
  <c r="E461" i="10"/>
  <c r="E431" i="10"/>
  <c r="E321" i="10"/>
  <c r="E10" i="10"/>
  <c r="E364" i="10"/>
  <c r="E322" i="10"/>
  <c r="E183" i="10"/>
  <c r="E47" i="10"/>
  <c r="E501" i="10"/>
  <c r="E538" i="10"/>
  <c r="E711" i="10"/>
  <c r="E261" i="10"/>
  <c r="E494" i="10"/>
  <c r="E368" i="10"/>
  <c r="E703" i="10"/>
  <c r="E669" i="10"/>
  <c r="E656" i="10"/>
  <c r="E607" i="10"/>
  <c r="E594" i="10"/>
  <c r="E550" i="10"/>
  <c r="E541" i="10"/>
  <c r="E531" i="10"/>
  <c r="E484" i="10"/>
  <c r="E128" i="10"/>
  <c r="E365" i="10"/>
  <c r="E300" i="10"/>
  <c r="E278" i="10"/>
  <c r="E246" i="10"/>
  <c r="E119" i="10"/>
  <c r="E178" i="10"/>
  <c r="E131" i="10"/>
  <c r="E129" i="10"/>
  <c r="E699" i="10"/>
  <c r="E8" i="10"/>
  <c r="E683" i="10"/>
  <c r="E646" i="10"/>
  <c r="E630" i="10"/>
  <c r="E505" i="10"/>
  <c r="E471" i="10"/>
  <c r="E470" i="10"/>
  <c r="E463" i="10"/>
  <c r="E315" i="10"/>
  <c r="E255" i="10"/>
  <c r="E536" i="10"/>
  <c r="E143" i="10"/>
  <c r="E186" i="10"/>
  <c r="E141" i="10"/>
  <c r="E127" i="10"/>
  <c r="E126" i="10"/>
  <c r="E125" i="10"/>
  <c r="E124" i="10"/>
  <c r="E123" i="10"/>
  <c r="E122" i="10"/>
  <c r="E121" i="10"/>
  <c r="E120" i="10"/>
  <c r="E33" i="10"/>
  <c r="E555" i="10"/>
  <c r="E491" i="10"/>
  <c r="E32" i="10"/>
  <c r="E3" i="10"/>
  <c r="E712" i="10"/>
  <c r="E695" i="10"/>
  <c r="E661" i="10"/>
  <c r="E660" i="10"/>
  <c r="E659" i="10"/>
  <c r="E658" i="10"/>
  <c r="E609" i="10"/>
  <c r="E608" i="10"/>
  <c r="E583" i="10"/>
  <c r="E518" i="10"/>
  <c r="E517" i="10"/>
  <c r="E496" i="10"/>
  <c r="E440" i="10"/>
  <c r="E434" i="10"/>
  <c r="E439" i="10"/>
  <c r="E386" i="10"/>
  <c r="E355" i="10"/>
  <c r="E354" i="10"/>
  <c r="E306" i="10"/>
  <c r="E277" i="10"/>
  <c r="E195" i="10"/>
  <c r="E584" i="10"/>
  <c r="E144" i="10"/>
  <c r="E118" i="10"/>
  <c r="E106" i="10"/>
  <c r="E6" i="10"/>
  <c r="E492" i="10"/>
  <c r="E655" i="10"/>
  <c r="E530" i="10"/>
  <c r="E488" i="10"/>
  <c r="E485" i="10"/>
  <c r="E472" i="10"/>
  <c r="E429" i="10"/>
  <c r="E422" i="10"/>
  <c r="E411" i="10"/>
  <c r="E389" i="10"/>
  <c r="E559" i="10"/>
  <c r="E162" i="10"/>
  <c r="E100" i="10"/>
  <c r="E98" i="10"/>
  <c r="E78" i="10"/>
  <c r="E74" i="10"/>
  <c r="E73" i="10"/>
  <c r="E48" i="10"/>
  <c r="E99" i="10"/>
  <c r="E698" i="10"/>
  <c r="E27" i="10"/>
  <c r="E599" i="10"/>
  <c r="E553" i="10"/>
  <c r="E477" i="10"/>
  <c r="E460" i="10"/>
  <c r="E450" i="10"/>
  <c r="E547" i="10"/>
  <c r="E341" i="10"/>
  <c r="E382" i="10"/>
  <c r="E192" i="10"/>
  <c r="E97" i="10"/>
  <c r="E17" i="10"/>
  <c r="E679" i="10"/>
  <c r="E476" i="10"/>
  <c r="E473" i="10"/>
  <c r="E345" i="10"/>
  <c r="E308" i="10"/>
  <c r="E90" i="10"/>
  <c r="E180" i="10"/>
  <c r="E709" i="10"/>
  <c r="E557" i="10"/>
  <c r="E479" i="10"/>
  <c r="E444" i="10"/>
  <c r="E421" i="10"/>
  <c r="E201" i="10"/>
  <c r="E343" i="10"/>
  <c r="E93" i="10"/>
  <c r="E57" i="10"/>
  <c r="E56" i="10"/>
  <c r="E37" i="10"/>
  <c r="E342" i="10"/>
  <c r="E615" i="10"/>
  <c r="E514" i="10"/>
  <c r="E511" i="10"/>
  <c r="E405" i="10"/>
  <c r="E194" i="10"/>
  <c r="E215" i="10"/>
  <c r="E513" i="10"/>
  <c r="E328" i="10"/>
  <c r="E696" i="10"/>
  <c r="E677" i="10"/>
  <c r="E668" i="10"/>
  <c r="E620" i="10"/>
  <c r="E621" i="10"/>
  <c r="E416" i="10"/>
  <c r="E409" i="10"/>
  <c r="E230" i="10"/>
  <c r="E205" i="10"/>
  <c r="E67" i="10"/>
  <c r="E665" i="10"/>
  <c r="E563" i="10"/>
  <c r="E544" i="10"/>
  <c r="E465" i="10"/>
  <c r="E441" i="10"/>
  <c r="E388" i="10"/>
  <c r="E290" i="10"/>
  <c r="E329" i="10"/>
  <c r="E168" i="10"/>
  <c r="E189" i="10"/>
  <c r="E91" i="10"/>
  <c r="E5" i="10"/>
  <c r="E222" i="10"/>
  <c r="E636" i="10"/>
  <c r="E717" i="10"/>
  <c r="E716" i="10"/>
  <c r="E701" i="10"/>
  <c r="E691" i="10"/>
  <c r="E700" i="10"/>
  <c r="E509" i="10"/>
  <c r="E458" i="10"/>
  <c r="E330" i="10"/>
  <c r="E280" i="10"/>
  <c r="E279" i="10"/>
  <c r="E271" i="10"/>
  <c r="E260" i="10"/>
  <c r="E172" i="10"/>
  <c r="E166" i="10"/>
  <c r="E38" i="10"/>
  <c r="E680" i="10"/>
  <c r="E600" i="10"/>
  <c r="E453" i="10"/>
  <c r="E617" i="10"/>
  <c r="E706" i="10"/>
  <c r="E593" i="10"/>
  <c r="E420" i="10"/>
  <c r="E408" i="10"/>
  <c r="E406" i="10"/>
  <c r="E357" i="10"/>
  <c r="E356" i="10"/>
  <c r="E307" i="10"/>
  <c r="E191" i="10"/>
  <c r="E715" i="10"/>
  <c r="E633" i="10"/>
  <c r="E629" i="10"/>
  <c r="E558" i="10"/>
  <c r="E445" i="10"/>
  <c r="E88" i="10"/>
  <c r="E452" i="10"/>
  <c r="E29" i="10"/>
  <c r="E618" i="10"/>
  <c r="E394" i="10"/>
  <c r="E347" i="10"/>
  <c r="E564" i="10"/>
  <c r="E391" i="10"/>
  <c r="E673" i="10"/>
  <c r="E576" i="10"/>
  <c r="E570" i="10"/>
  <c r="E457" i="10"/>
  <c r="E413" i="10"/>
  <c r="E399" i="10"/>
  <c r="E351" i="10"/>
  <c r="E619" i="10"/>
  <c r="E175" i="10"/>
  <c r="E596" i="10"/>
  <c r="E398" i="10"/>
  <c r="E146" i="10"/>
  <c r="E102" i="10"/>
  <c r="E65" i="10"/>
  <c r="E54" i="10"/>
  <c r="E49" i="10"/>
  <c r="E455" i="10"/>
  <c r="E689" i="10"/>
  <c r="E623" i="10"/>
  <c r="E432" i="10"/>
  <c r="E266" i="10"/>
  <c r="E657" i="10"/>
  <c r="E622" i="10"/>
  <c r="E613" i="10"/>
  <c r="E89" i="10"/>
  <c r="E397" i="10"/>
  <c r="E390" i="10"/>
  <c r="E353" i="10"/>
  <c r="E276" i="10"/>
  <c r="E268" i="10"/>
  <c r="E182" i="10"/>
  <c r="E176" i="10"/>
  <c r="E103" i="10"/>
  <c r="E490" i="10"/>
  <c r="E148" i="10"/>
  <c r="E299" i="10"/>
  <c r="E690" i="10"/>
  <c r="E589" i="10"/>
  <c r="E577" i="10"/>
  <c r="E381" i="10"/>
  <c r="E193" i="10"/>
  <c r="E169" i="10"/>
  <c r="E170" i="10"/>
  <c r="G11" i="4"/>
  <c r="E94" i="10"/>
  <c r="E86" i="10"/>
  <c r="E60" i="10"/>
  <c r="E556" i="10"/>
  <c r="E718" i="10"/>
  <c r="E708" i="10"/>
  <c r="E640" i="10"/>
  <c r="E635" i="10"/>
  <c r="E562" i="10"/>
  <c r="E532" i="10"/>
  <c r="E533" i="10"/>
  <c r="E466" i="10"/>
  <c r="E418" i="10"/>
  <c r="E325" i="10"/>
  <c r="E269" i="10"/>
  <c r="E254" i="10"/>
  <c r="E225" i="10"/>
  <c r="E216" i="10"/>
  <c r="E174" i="10"/>
  <c r="E157" i="10"/>
  <c r="E71" i="10"/>
  <c r="E68" i="10"/>
  <c r="E51" i="10"/>
  <c r="E22" i="10"/>
  <c r="E293" i="10"/>
  <c r="E474" i="10"/>
  <c r="E449" i="10"/>
  <c r="E339" i="10"/>
  <c r="E338" i="10"/>
  <c r="E197" i="10"/>
  <c r="E159" i="10"/>
  <c r="E21" i="10"/>
  <c r="E674" i="10"/>
  <c r="E580" i="10"/>
  <c r="E495" i="10"/>
  <c r="E482" i="10"/>
  <c r="E361" i="10"/>
  <c r="E360" i="10"/>
  <c r="E334" i="10"/>
  <c r="E333" i="10"/>
  <c r="E332" i="10"/>
  <c r="E282" i="10"/>
  <c r="E326" i="10"/>
  <c r="E208" i="10"/>
  <c r="E204" i="10"/>
  <c r="E196" i="10"/>
  <c r="E184" i="10"/>
  <c r="E152" i="10"/>
  <c r="E145" i="10"/>
  <c r="E142" i="10"/>
  <c r="E721" i="10"/>
  <c r="E720" i="10"/>
  <c r="E719" i="10"/>
  <c r="E692" i="10"/>
  <c r="E606" i="10"/>
  <c r="E601" i="10"/>
  <c r="E592" i="10"/>
  <c r="E587" i="10"/>
  <c r="E534" i="10"/>
  <c r="E446" i="10"/>
  <c r="E167" i="10"/>
  <c r="E272" i="10"/>
  <c r="E200" i="10"/>
  <c r="E185" i="10"/>
  <c r="E173" i="10"/>
  <c r="E111" i="10"/>
  <c r="E678" i="10"/>
  <c r="E638" i="10"/>
  <c r="E262" i="10"/>
  <c r="E236" i="10"/>
  <c r="E219" i="10"/>
  <c r="E113" i="10"/>
  <c r="E654" i="10"/>
  <c r="E352" i="10"/>
  <c r="E249" i="10"/>
  <c r="E217" i="10"/>
  <c r="E153" i="10"/>
  <c r="E53" i="10"/>
  <c r="E393" i="10"/>
  <c r="E395" i="10"/>
  <c r="E426" i="10"/>
  <c r="E311" i="10"/>
  <c r="E598" i="10"/>
  <c r="E415" i="10"/>
  <c r="E312" i="10"/>
  <c r="E292" i="10"/>
  <c r="E291" i="10"/>
  <c r="E597" i="10"/>
  <c r="E244" i="10"/>
  <c r="E228" i="10"/>
  <c r="E104" i="10"/>
  <c r="E317" i="10"/>
  <c r="E318" i="10"/>
  <c r="E682" i="10"/>
  <c r="E504" i="10"/>
  <c r="E412" i="10"/>
  <c r="E275" i="10"/>
  <c r="E252" i="10"/>
  <c r="E171" i="10"/>
  <c r="E140" i="10"/>
  <c r="E139" i="10"/>
  <c r="E610" i="10"/>
  <c r="E487" i="10"/>
  <c r="E433" i="10"/>
  <c r="E112" i="10"/>
  <c r="E108" i="10"/>
  <c r="E45" i="10"/>
  <c r="E35" i="10"/>
  <c r="E726" i="10"/>
  <c r="E468" i="10"/>
  <c r="E451" i="10"/>
  <c r="E245" i="10"/>
  <c r="E161" i="10"/>
  <c r="E30" i="10"/>
  <c r="E579" i="10"/>
  <c r="E515" i="10"/>
  <c r="E469" i="10"/>
  <c r="E313" i="10"/>
  <c r="E70" i="10"/>
  <c r="E565" i="10"/>
  <c r="E552" i="10"/>
  <c r="E540" i="10"/>
  <c r="E310" i="10"/>
  <c r="E85" i="10"/>
  <c r="E710" i="10"/>
  <c r="E637" i="10"/>
  <c r="E582" i="10"/>
  <c r="E581" i="10"/>
  <c r="E571" i="10"/>
  <c r="E568" i="10"/>
  <c r="E554" i="10"/>
  <c r="E549" i="10"/>
  <c r="E443" i="10"/>
  <c r="E387" i="10"/>
  <c r="E150" i="10"/>
  <c r="E52" i="10"/>
  <c r="E603" i="10"/>
  <c r="E697" i="10"/>
  <c r="E539" i="10"/>
  <c r="E516" i="10"/>
  <c r="E480" i="10"/>
  <c r="E448" i="10"/>
  <c r="E257" i="10"/>
  <c r="E258" i="10"/>
  <c r="E231" i="10"/>
  <c r="E223" i="10"/>
  <c r="E151" i="10"/>
  <c r="E101" i="10"/>
  <c r="E84" i="10"/>
  <c r="E63" i="10"/>
  <c r="E11" i="10"/>
  <c r="E705" i="10"/>
  <c r="E641" i="10"/>
  <c r="E605" i="10"/>
  <c r="E286" i="10"/>
  <c r="E138" i="10"/>
  <c r="E46" i="10"/>
  <c r="E256" i="10"/>
  <c r="E19" i="10"/>
  <c r="E107" i="10"/>
  <c r="E639" i="10"/>
  <c r="E288" i="10"/>
  <c r="E447" i="10"/>
  <c r="E214" i="10"/>
  <c r="E130" i="10"/>
  <c r="E43" i="10"/>
  <c r="E42" i="10"/>
  <c r="E722" i="10"/>
  <c r="E602" i="10"/>
  <c r="E493" i="10"/>
  <c r="E462" i="10"/>
  <c r="E454" i="10"/>
  <c r="E430" i="10"/>
  <c r="E414" i="10"/>
  <c r="E403" i="10"/>
  <c r="E348" i="10"/>
  <c r="E324" i="10"/>
  <c r="E303" i="10"/>
  <c r="E283" i="10"/>
  <c r="E264" i="10"/>
  <c r="E259" i="10"/>
  <c r="E187" i="10"/>
  <c r="E237" i="10"/>
  <c r="E199" i="10"/>
  <c r="E181" i="10"/>
  <c r="E110" i="10"/>
  <c r="E80" i="10"/>
  <c r="E44" i="10"/>
  <c r="E666" i="10"/>
  <c r="E664" i="10"/>
  <c r="E628" i="10"/>
  <c r="E464" i="10"/>
  <c r="E235" i="10"/>
  <c r="E163" i="10"/>
  <c r="E527" i="10"/>
  <c r="E304" i="10"/>
  <c r="E76" i="10"/>
  <c r="E75" i="10"/>
  <c r="E229" i="10"/>
  <c r="E188" i="10"/>
  <c r="E644" i="10"/>
  <c r="E535" i="10"/>
  <c r="E436" i="10"/>
  <c r="E316" i="10"/>
  <c r="E137" i="10"/>
  <c r="E136" i="10"/>
  <c r="E135" i="10"/>
  <c r="E16" i="10"/>
  <c r="E672" i="10"/>
  <c r="E671" i="10"/>
  <c r="E627" i="10"/>
  <c r="E676" i="10"/>
  <c r="E643" i="10"/>
  <c r="E459" i="10"/>
  <c r="E437" i="10"/>
  <c r="E396" i="10"/>
  <c r="E301" i="10"/>
  <c r="E273" i="10"/>
  <c r="E251" i="10"/>
  <c r="E248" i="10"/>
  <c r="E233" i="10"/>
  <c r="E218" i="10"/>
  <c r="E546" i="10"/>
  <c r="E210" i="10"/>
  <c r="E209" i="10"/>
  <c r="E160" i="10"/>
  <c r="E497" i="10"/>
  <c r="E483" i="10"/>
  <c r="E165" i="10"/>
  <c r="E164" i="10"/>
  <c r="E154" i="10"/>
  <c r="E23" i="10"/>
  <c r="E686" i="10"/>
  <c r="E573" i="10"/>
  <c r="E572" i="10"/>
  <c r="E537" i="10"/>
  <c r="E385" i="10"/>
  <c r="E384" i="10"/>
  <c r="E331" i="10"/>
  <c r="E302" i="10"/>
  <c r="E284" i="10"/>
  <c r="E267" i="10"/>
  <c r="E319" i="10"/>
  <c r="E265" i="10"/>
  <c r="E220" i="10"/>
  <c r="E147" i="10"/>
  <c r="E707" i="10"/>
  <c r="E642" i="10"/>
  <c r="E575" i="10"/>
  <c r="E425" i="10"/>
  <c r="E423" i="10"/>
  <c r="E401" i="10"/>
  <c r="E337" i="10"/>
  <c r="E336" i="10"/>
  <c r="E206" i="10"/>
  <c r="E566" i="10"/>
  <c r="E586" i="10"/>
  <c r="E578" i="10"/>
  <c r="E404" i="10"/>
  <c r="E366" i="10"/>
  <c r="E314" i="10"/>
  <c r="E82" i="10"/>
  <c r="E81" i="10"/>
  <c r="E651" i="10"/>
  <c r="E713" i="10"/>
  <c r="E702" i="10"/>
  <c r="E687" i="10"/>
  <c r="E685" i="10"/>
  <c r="E681" i="10"/>
  <c r="E662" i="10"/>
  <c r="E614" i="10"/>
  <c r="E612" i="10"/>
  <c r="E611" i="10"/>
  <c r="E590" i="10"/>
  <c r="E588" i="10"/>
  <c r="E585" i="10"/>
  <c r="E569" i="10"/>
  <c r="E545" i="10"/>
  <c r="E529" i="10"/>
  <c r="E512" i="10"/>
  <c r="E481" i="10"/>
  <c r="E478" i="10"/>
  <c r="E438" i="10"/>
  <c r="E456" i="10"/>
  <c r="E435" i="10"/>
  <c r="E417" i="10"/>
  <c r="E410" i="10"/>
  <c r="E407" i="10"/>
  <c r="E380" i="10"/>
  <c r="E379" i="10"/>
  <c r="E727" i="10"/>
  <c r="E320" i="10"/>
  <c r="E285" i="10"/>
  <c r="E270" i="10"/>
  <c r="E521" i="10"/>
  <c r="E247" i="10"/>
  <c r="E234" i="10"/>
  <c r="E227" i="10"/>
  <c r="E604" i="10"/>
  <c r="E203" i="10"/>
  <c r="E190" i="10"/>
  <c r="E177" i="10"/>
  <c r="E158" i="10"/>
  <c r="E134" i="10"/>
  <c r="E116" i="10"/>
  <c r="E95" i="10"/>
  <c r="E72" i="10"/>
  <c r="E55" i="10"/>
  <c r="E36" i="10"/>
  <c r="E507" i="10"/>
  <c r="E34" i="10"/>
  <c r="E15" i="10"/>
  <c r="E4" i="10"/>
  <c r="E523" i="10"/>
  <c r="E526" i="10"/>
  <c r="E525" i="10"/>
  <c r="E524" i="10"/>
  <c r="E508" i="10"/>
  <c r="E92" i="10"/>
  <c r="E663" i="10"/>
  <c r="E359" i="10"/>
  <c r="E7" i="10"/>
  <c r="E133" i="10"/>
  <c r="E616" i="10"/>
  <c r="E693" i="10"/>
  <c r="E675" i="10"/>
  <c r="E631" i="10"/>
  <c r="E542" i="10"/>
  <c r="E498" i="10"/>
  <c r="E402" i="10"/>
  <c r="E378" i="10"/>
  <c r="E232" i="10"/>
  <c r="E117" i="10"/>
  <c r="E114" i="10"/>
  <c r="E87" i="10"/>
  <c r="E83" i="10"/>
  <c r="E79" i="10"/>
  <c r="E58" i="10"/>
  <c r="E50" i="10"/>
  <c r="E31" i="10"/>
  <c r="E684" i="10"/>
  <c r="E595" i="10"/>
  <c r="E305" i="10"/>
  <c r="E263" i="10"/>
  <c r="E105" i="10"/>
  <c r="E96" i="10"/>
  <c r="E645" i="10"/>
  <c r="E155" i="10"/>
  <c r="E335" i="10"/>
  <c r="E240" i="10"/>
  <c r="E221" i="10"/>
  <c r="E156" i="10"/>
  <c r="E77" i="10"/>
  <c r="E13" i="10"/>
  <c r="E224" i="10"/>
  <c r="M14" i="6"/>
  <c r="P6126" i="13"/>
  <c r="T14" i="6"/>
  <c r="P6133" i="13"/>
  <c r="K180" i="6"/>
  <c r="P6115" i="13"/>
  <c r="K179" i="6"/>
  <c r="P6104" i="13"/>
  <c r="K178" i="6"/>
  <c r="P6093" i="13"/>
  <c r="K177" i="6"/>
  <c r="P6082" i="13"/>
  <c r="K176" i="6"/>
  <c r="P6071" i="13"/>
  <c r="K175" i="6"/>
  <c r="K174" i="6"/>
  <c r="P6049" i="13"/>
  <c r="K173" i="6"/>
  <c r="P6038" i="13"/>
  <c r="K172" i="6"/>
  <c r="P6027" i="13"/>
  <c r="K171" i="6"/>
  <c r="K170" i="6"/>
  <c r="P6005" i="13"/>
  <c r="K169" i="6"/>
  <c r="K168" i="6"/>
  <c r="P5983" i="13"/>
  <c r="K167" i="6"/>
  <c r="P5972" i="13"/>
  <c r="K166" i="6"/>
  <c r="P5961" i="13"/>
  <c r="K165" i="6"/>
  <c r="P5950" i="13"/>
  <c r="K164" i="6"/>
  <c r="P5939" i="13"/>
  <c r="K163" i="6"/>
  <c r="K162" i="6"/>
  <c r="P5917" i="13"/>
  <c r="K161" i="6"/>
  <c r="P5906" i="13"/>
  <c r="K160" i="6"/>
  <c r="P5895" i="13"/>
  <c r="K159" i="6"/>
  <c r="K158" i="6"/>
  <c r="P5873" i="13"/>
  <c r="K157" i="6"/>
  <c r="P5862" i="13"/>
  <c r="K156" i="6"/>
  <c r="P5851" i="13"/>
  <c r="K155" i="6"/>
  <c r="K154" i="6"/>
  <c r="K153" i="6"/>
  <c r="P5818" i="13"/>
  <c r="K152" i="6"/>
  <c r="P5807" i="13"/>
  <c r="K151" i="6"/>
  <c r="P5796" i="13"/>
  <c r="K150" i="6"/>
  <c r="P5785" i="13"/>
  <c r="K149" i="6"/>
  <c r="P5774" i="13"/>
  <c r="K148" i="6"/>
  <c r="P5763" i="13"/>
  <c r="K147" i="6"/>
  <c r="P5752" i="13"/>
  <c r="K146" i="6"/>
  <c r="K145" i="6"/>
  <c r="P5730" i="13"/>
  <c r="K144" i="6"/>
  <c r="P5719" i="13"/>
  <c r="K143" i="6"/>
  <c r="K142" i="6"/>
  <c r="P5697" i="13"/>
  <c r="K141" i="6"/>
  <c r="P5686" i="13"/>
  <c r="K140" i="6"/>
  <c r="P5675" i="13"/>
  <c r="K139" i="6"/>
  <c r="P5664" i="13"/>
  <c r="K138" i="6"/>
  <c r="P5653" i="13"/>
  <c r="K137" i="6"/>
  <c r="P5642" i="13"/>
  <c r="K136" i="6"/>
  <c r="P5631" i="13"/>
  <c r="K135" i="6"/>
  <c r="P5620" i="13"/>
  <c r="K134" i="6"/>
  <c r="K133" i="6"/>
  <c r="P5598" i="13"/>
  <c r="K132" i="6"/>
  <c r="P5587" i="13"/>
  <c r="K131" i="6"/>
  <c r="K130" i="6"/>
  <c r="P5565" i="13"/>
  <c r="K129" i="6"/>
  <c r="P5554" i="13"/>
  <c r="K128" i="6"/>
  <c r="P5543" i="13"/>
  <c r="K127" i="6"/>
  <c r="P5532" i="13"/>
  <c r="K126" i="6"/>
  <c r="P5521" i="13"/>
  <c r="K125" i="6"/>
  <c r="P5510" i="13"/>
  <c r="K124" i="6"/>
  <c r="P5499" i="13"/>
  <c r="K123" i="6"/>
  <c r="P5488" i="13"/>
  <c r="K122" i="6"/>
  <c r="P5477" i="13"/>
  <c r="K121" i="6"/>
  <c r="P5466" i="13"/>
  <c r="K120" i="6"/>
  <c r="P5455" i="13"/>
  <c r="K119" i="6"/>
  <c r="P5444" i="13"/>
  <c r="K118" i="6"/>
  <c r="P5433" i="13"/>
  <c r="K117" i="6"/>
  <c r="P5422" i="13"/>
  <c r="K116" i="6"/>
  <c r="P5411" i="13"/>
  <c r="K115" i="6"/>
  <c r="P5400" i="13"/>
  <c r="K114" i="6"/>
  <c r="K113" i="6"/>
  <c r="K112" i="6"/>
  <c r="P5367" i="13"/>
  <c r="K111" i="6"/>
  <c r="P5356" i="13"/>
  <c r="K110" i="6"/>
  <c r="K109" i="6"/>
  <c r="P5334" i="13"/>
  <c r="K108" i="6"/>
  <c r="P5323" i="13"/>
  <c r="K107" i="6"/>
  <c r="P5312" i="13"/>
  <c r="K106" i="6"/>
  <c r="P5301" i="13"/>
  <c r="K105" i="6"/>
  <c r="P5290" i="13"/>
  <c r="K104" i="6"/>
  <c r="P5279" i="13"/>
  <c r="K103" i="6"/>
  <c r="P5268" i="13"/>
  <c r="K102" i="6"/>
  <c r="P5257" i="13"/>
  <c r="K101" i="6"/>
  <c r="P5246" i="13"/>
  <c r="K100" i="6"/>
  <c r="P5235" i="13"/>
  <c r="K99" i="6"/>
  <c r="P5224" i="13"/>
  <c r="K98" i="6"/>
  <c r="P5213" i="13"/>
  <c r="K97" i="6"/>
  <c r="P5202" i="13"/>
  <c r="K96" i="6"/>
  <c r="P5191" i="13"/>
  <c r="K95" i="6"/>
  <c r="P5180" i="13"/>
  <c r="K94" i="6"/>
  <c r="P5169" i="13"/>
  <c r="K93" i="6"/>
  <c r="K92" i="6"/>
  <c r="P5147" i="13"/>
  <c r="K91" i="6"/>
  <c r="P5136" i="13"/>
  <c r="K90" i="6"/>
  <c r="K89" i="6"/>
  <c r="K88" i="6"/>
  <c r="P5103" i="13"/>
  <c r="K87" i="6"/>
  <c r="K86" i="6"/>
  <c r="K85" i="6"/>
  <c r="P5070" i="13"/>
  <c r="K84" i="6"/>
  <c r="P5059" i="13"/>
  <c r="K83" i="6"/>
  <c r="P5048" i="13"/>
  <c r="K82" i="6"/>
  <c r="K81" i="6"/>
  <c r="P5026" i="13"/>
  <c r="K80" i="6"/>
  <c r="P5015" i="13"/>
  <c r="K79" i="6"/>
  <c r="P5004" i="13"/>
  <c r="K78" i="6"/>
  <c r="K77" i="6"/>
  <c r="P4982" i="13"/>
  <c r="K76" i="6"/>
  <c r="P4971" i="13"/>
  <c r="K75" i="6"/>
  <c r="K74" i="6"/>
  <c r="P4949" i="13"/>
  <c r="K73" i="6"/>
  <c r="P4938" i="13"/>
  <c r="K72" i="6"/>
  <c r="P4927" i="13"/>
  <c r="K71" i="6"/>
  <c r="K70" i="6"/>
  <c r="P4905" i="13"/>
  <c r="K69" i="6"/>
  <c r="K68" i="6"/>
  <c r="P4883" i="13"/>
  <c r="K67" i="6"/>
  <c r="P4872" i="13"/>
  <c r="K66" i="6"/>
  <c r="P4861" i="13"/>
  <c r="K65" i="6"/>
  <c r="P4850" i="13"/>
  <c r="K64" i="6"/>
  <c r="P4839" i="13"/>
  <c r="K63" i="6"/>
  <c r="P4828" i="13"/>
  <c r="K62" i="6"/>
  <c r="K61" i="6"/>
  <c r="P4806" i="13"/>
  <c r="K60" i="6"/>
  <c r="P4795" i="13"/>
  <c r="K59" i="6"/>
  <c r="K58" i="6"/>
  <c r="P4773" i="13"/>
  <c r="K57" i="6"/>
  <c r="K56" i="6"/>
  <c r="P4751" i="13"/>
  <c r="K55" i="6"/>
  <c r="P4740" i="13"/>
  <c r="K54" i="6"/>
  <c r="P4729" i="13"/>
  <c r="K53" i="6"/>
  <c r="P4718" i="13"/>
  <c r="K52" i="6"/>
  <c r="P4707" i="13"/>
  <c r="K51" i="6"/>
  <c r="K50" i="6"/>
  <c r="P4685" i="13"/>
  <c r="K49" i="6"/>
  <c r="K48" i="6"/>
  <c r="P4663" i="13"/>
  <c r="K47" i="6"/>
  <c r="P4652" i="13"/>
  <c r="K46" i="6"/>
  <c r="K45" i="6"/>
  <c r="P4630" i="13"/>
  <c r="K44" i="6"/>
  <c r="P4619" i="13"/>
  <c r="K43" i="6"/>
  <c r="K42" i="6"/>
  <c r="P4597" i="13"/>
  <c r="K41" i="6"/>
  <c r="K40" i="6"/>
  <c r="P4575" i="13"/>
  <c r="K39" i="6"/>
  <c r="P4564" i="13"/>
  <c r="K38" i="6"/>
  <c r="P4553" i="13"/>
  <c r="K37" i="6"/>
  <c r="P4542" i="13"/>
  <c r="K36" i="6"/>
  <c r="P4531" i="13"/>
  <c r="K35" i="6"/>
  <c r="K34" i="6"/>
  <c r="K33" i="6"/>
  <c r="P4498" i="13"/>
  <c r="K32" i="6"/>
  <c r="P4487" i="13"/>
  <c r="K31" i="6"/>
  <c r="K30" i="6"/>
  <c r="P4465" i="13"/>
  <c r="K29" i="6"/>
  <c r="P4454" i="13"/>
  <c r="K28" i="6"/>
  <c r="P4443" i="13"/>
  <c r="K27" i="6"/>
  <c r="P4432" i="13"/>
  <c r="K26" i="6"/>
  <c r="K25" i="6"/>
  <c r="P4410" i="13"/>
  <c r="K24" i="6"/>
  <c r="P4399" i="13"/>
  <c r="K23" i="6"/>
  <c r="P4388" i="13"/>
  <c r="K22" i="6"/>
  <c r="P4377" i="13"/>
  <c r="K21" i="6"/>
  <c r="P4366" i="13"/>
  <c r="K20" i="6"/>
  <c r="P4355" i="13"/>
  <c r="K19" i="6"/>
  <c r="P4344" i="13"/>
  <c r="K18" i="6"/>
  <c r="P4333" i="13"/>
  <c r="K17" i="6"/>
  <c r="P4322" i="13"/>
  <c r="K16" i="6"/>
  <c r="P4311" i="13"/>
  <c r="AA184" i="1"/>
  <c r="V6145" i="13"/>
  <c r="V6143" i="13"/>
  <c r="V6142" i="13"/>
  <c r="V6141" i="13"/>
  <c r="V6140" i="13"/>
  <c r="V6139" i="13"/>
  <c r="V6138" i="13"/>
  <c r="V6137" i="13"/>
  <c r="V2959" i="13"/>
  <c r="V2958" i="13"/>
  <c r="V2957" i="13"/>
  <c r="V2944" i="13"/>
  <c r="V2943" i="13"/>
  <c r="V2942" i="13"/>
  <c r="V2929" i="13"/>
  <c r="V2928" i="13"/>
  <c r="V2927" i="13"/>
  <c r="V2914" i="13"/>
  <c r="V2913" i="13"/>
  <c r="V2912" i="13"/>
  <c r="V2899" i="13"/>
  <c r="V2898" i="13"/>
  <c r="V2897" i="13"/>
  <c r="V2884" i="13"/>
  <c r="V2883" i="13"/>
  <c r="V2882" i="13"/>
  <c r="V2869" i="13"/>
  <c r="V2868" i="13"/>
  <c r="V2867" i="13"/>
  <c r="V2854" i="13"/>
  <c r="V2853" i="13"/>
  <c r="V2852" i="13"/>
  <c r="V2839" i="13"/>
  <c r="V2838" i="13"/>
  <c r="V2837" i="13"/>
  <c r="V2824" i="13"/>
  <c r="V2823" i="13"/>
  <c r="V2822" i="13"/>
  <c r="V2809" i="13"/>
  <c r="V2808" i="13"/>
  <c r="V2807" i="13"/>
  <c r="V2794" i="13"/>
  <c r="V2793" i="13"/>
  <c r="V2792" i="13"/>
  <c r="V2779" i="13"/>
  <c r="V2778" i="13"/>
  <c r="V2777" i="13"/>
  <c r="V2764" i="13"/>
  <c r="V2763" i="13"/>
  <c r="V2762" i="13"/>
  <c r="V2749" i="13"/>
  <c r="V2748" i="13"/>
  <c r="V2747" i="13"/>
  <c r="V2734" i="13"/>
  <c r="V2733" i="13"/>
  <c r="V2732" i="13"/>
  <c r="V2719" i="13"/>
  <c r="V2718" i="13"/>
  <c r="V2717" i="13"/>
  <c r="V2704" i="13"/>
  <c r="V2703" i="13"/>
  <c r="V2702" i="13"/>
  <c r="V2689" i="13"/>
  <c r="V2688" i="13"/>
  <c r="V2687" i="13"/>
  <c r="V2674" i="13"/>
  <c r="V2673" i="13"/>
  <c r="V2672" i="13"/>
  <c r="V2659" i="13"/>
  <c r="V2658" i="13"/>
  <c r="V2657" i="13"/>
  <c r="V2644" i="13"/>
  <c r="V2643" i="13"/>
  <c r="V2642" i="13"/>
  <c r="V2629" i="13"/>
  <c r="V2628" i="13"/>
  <c r="V2627" i="13"/>
  <c r="V2614" i="13"/>
  <c r="V2613" i="13"/>
  <c r="V2612" i="13"/>
  <c r="V2599" i="13"/>
  <c r="V2598" i="13"/>
  <c r="V2597" i="13"/>
  <c r="V2584" i="13"/>
  <c r="V2583" i="13"/>
  <c r="V2582" i="13"/>
  <c r="V2569" i="13"/>
  <c r="V2568" i="13"/>
  <c r="V2567" i="13"/>
  <c r="V2554" i="13"/>
  <c r="V2553" i="13"/>
  <c r="V2552" i="13"/>
  <c r="V2539" i="13"/>
  <c r="V2538" i="13"/>
  <c r="V2537" i="13"/>
  <c r="V2524" i="13"/>
  <c r="V2523" i="13"/>
  <c r="V2522" i="13"/>
  <c r="V2509" i="13"/>
  <c r="V2508" i="13"/>
  <c r="V2507" i="13"/>
  <c r="V2494" i="13"/>
  <c r="V2493" i="13"/>
  <c r="V2492" i="13"/>
  <c r="V2479" i="13"/>
  <c r="V2478" i="13"/>
  <c r="V2477" i="13"/>
  <c r="V2464" i="13"/>
  <c r="V2463" i="13"/>
  <c r="V2462" i="13"/>
  <c r="V2449" i="13"/>
  <c r="V2448" i="13"/>
  <c r="V2447" i="13"/>
  <c r="V2434" i="13"/>
  <c r="V2433" i="13"/>
  <c r="V2432" i="13"/>
  <c r="V2419" i="13"/>
  <c r="V2418" i="13"/>
  <c r="V2417" i="13"/>
  <c r="V2404" i="13"/>
  <c r="V2403" i="13"/>
  <c r="V2402" i="13"/>
  <c r="V2389" i="13"/>
  <c r="V2388" i="13"/>
  <c r="V2387" i="13"/>
  <c r="V2374" i="13"/>
  <c r="V2373" i="13"/>
  <c r="V2372" i="13"/>
  <c r="V2359" i="13"/>
  <c r="V2358" i="13"/>
  <c r="V2357" i="13"/>
  <c r="V2344" i="13"/>
  <c r="V2343" i="13"/>
  <c r="V2342" i="13"/>
  <c r="V2329" i="13"/>
  <c r="V2328" i="13"/>
  <c r="V2327" i="13"/>
  <c r="V2314" i="13"/>
  <c r="V2313" i="13"/>
  <c r="V2312" i="13"/>
  <c r="V2299" i="13"/>
  <c r="V2298" i="13"/>
  <c r="V2297" i="13"/>
  <c r="V2284" i="13"/>
  <c r="V2283" i="13"/>
  <c r="V2282" i="13"/>
  <c r="V2269" i="13"/>
  <c r="V2268" i="13"/>
  <c r="V2267" i="13"/>
  <c r="V2254" i="13"/>
  <c r="V2253" i="13"/>
  <c r="V2252" i="13"/>
  <c r="V2239" i="13"/>
  <c r="V2238" i="13"/>
  <c r="V2237" i="13"/>
  <c r="V2224" i="13"/>
  <c r="V2223" i="13"/>
  <c r="V2222" i="13"/>
  <c r="V2209" i="13"/>
  <c r="V2208" i="13"/>
  <c r="V2207" i="13"/>
  <c r="V2194" i="13"/>
  <c r="V2193" i="13"/>
  <c r="V2192" i="13"/>
  <c r="V2179" i="13"/>
  <c r="V2178" i="13"/>
  <c r="V2177" i="13"/>
  <c r="V2164" i="13"/>
  <c r="V2163" i="13"/>
  <c r="V2162" i="13"/>
  <c r="V2149" i="13"/>
  <c r="V2148" i="13"/>
  <c r="V2147" i="13"/>
  <c r="V2134" i="13"/>
  <c r="V2133" i="13"/>
  <c r="V2132" i="13"/>
  <c r="V2119" i="13"/>
  <c r="V2118" i="13"/>
  <c r="V2117" i="13"/>
  <c r="V2104" i="13"/>
  <c r="V2103" i="13"/>
  <c r="V2102" i="13"/>
  <c r="V2089" i="13"/>
  <c r="V2088" i="13"/>
  <c r="V2087" i="13"/>
  <c r="V2074" i="13"/>
  <c r="V2073" i="13"/>
  <c r="V2072" i="13"/>
  <c r="V2059" i="13"/>
  <c r="V2058" i="13"/>
  <c r="V2057" i="13"/>
  <c r="V2044" i="13"/>
  <c r="V2043" i="13"/>
  <c r="V2042" i="13"/>
  <c r="V2029" i="13"/>
  <c r="V2028" i="13"/>
  <c r="V2027" i="13"/>
  <c r="V2014" i="13"/>
  <c r="V2013" i="13"/>
  <c r="V2012" i="13"/>
  <c r="V1999" i="13"/>
  <c r="V1998" i="13"/>
  <c r="V1997" i="13"/>
  <c r="V1984" i="13"/>
  <c r="V1983" i="13"/>
  <c r="V1982" i="13"/>
  <c r="V1969" i="13"/>
  <c r="V1968" i="13"/>
  <c r="V1967" i="13"/>
  <c r="V1954" i="13"/>
  <c r="V1953" i="13"/>
  <c r="V1952" i="13"/>
  <c r="V1939" i="13"/>
  <c r="V1938" i="13"/>
  <c r="V1937" i="13"/>
  <c r="V1924" i="13"/>
  <c r="V1923" i="13"/>
  <c r="V1922" i="13"/>
  <c r="V1909" i="13"/>
  <c r="V1908" i="13"/>
  <c r="V1907" i="13"/>
  <c r="V1894" i="13"/>
  <c r="V1893" i="13"/>
  <c r="V1892" i="13"/>
  <c r="V1879" i="13"/>
  <c r="V1878" i="13"/>
  <c r="V1877" i="13"/>
  <c r="V1864" i="13"/>
  <c r="V1863" i="13"/>
  <c r="V1862" i="13"/>
  <c r="V1849" i="13"/>
  <c r="V1848" i="13"/>
  <c r="V1847" i="13"/>
  <c r="V1834" i="13"/>
  <c r="V1833" i="13"/>
  <c r="V1832" i="13"/>
  <c r="V1819" i="13"/>
  <c r="V1818" i="13"/>
  <c r="V1817" i="13"/>
  <c r="V1804" i="13"/>
  <c r="V1803" i="13"/>
  <c r="V1802" i="13"/>
  <c r="V1789" i="13"/>
  <c r="V1788" i="13"/>
  <c r="V1787" i="13"/>
  <c r="V1774" i="13"/>
  <c r="V1773" i="13"/>
  <c r="V1772" i="13"/>
  <c r="V1759" i="13"/>
  <c r="V1758" i="13"/>
  <c r="V1757" i="13"/>
  <c r="V1744" i="13"/>
  <c r="V1743" i="13"/>
  <c r="V1742" i="13"/>
  <c r="V1729" i="13"/>
  <c r="V1728" i="13"/>
  <c r="V1727" i="13"/>
  <c r="V1714" i="13"/>
  <c r="V1713" i="13"/>
  <c r="V1712" i="13"/>
  <c r="V1699" i="13"/>
  <c r="V1698" i="13"/>
  <c r="V1697" i="13"/>
  <c r="V1684" i="13"/>
  <c r="V1683" i="13"/>
  <c r="V1682" i="13"/>
  <c r="V1669" i="13"/>
  <c r="V1668" i="13"/>
  <c r="V1667" i="13"/>
  <c r="V1654" i="13"/>
  <c r="V1653" i="13"/>
  <c r="V1652" i="13"/>
  <c r="V1639" i="13"/>
  <c r="V1638" i="13"/>
  <c r="V1637" i="13"/>
  <c r="V1624" i="13"/>
  <c r="V1623" i="13"/>
  <c r="V1622" i="13"/>
  <c r="V1609" i="13"/>
  <c r="V1608" i="13"/>
  <c r="V1607" i="13"/>
  <c r="V1594" i="13"/>
  <c r="V1593" i="13"/>
  <c r="V1592" i="13"/>
  <c r="V1579" i="13"/>
  <c r="V1578" i="13"/>
  <c r="V1577" i="13"/>
  <c r="V1564" i="13"/>
  <c r="V1563" i="13"/>
  <c r="V1562" i="13"/>
  <c r="V1549" i="13"/>
  <c r="V1548" i="13"/>
  <c r="V1547" i="13"/>
  <c r="V1534" i="13"/>
  <c r="V1533" i="13"/>
  <c r="V1532" i="13"/>
  <c r="V1519" i="13"/>
  <c r="V1518" i="13"/>
  <c r="V1517" i="13"/>
  <c r="V1504" i="13"/>
  <c r="V1503" i="13"/>
  <c r="V1502" i="13"/>
  <c r="V1489" i="13"/>
  <c r="V1488" i="13"/>
  <c r="V1487" i="13"/>
  <c r="V1474" i="13"/>
  <c r="V1473" i="13"/>
  <c r="V1472" i="13"/>
  <c r="V1459" i="13"/>
  <c r="V1458" i="13"/>
  <c r="V1457" i="13"/>
  <c r="V1444" i="13"/>
  <c r="V1443" i="13"/>
  <c r="V1442" i="13"/>
  <c r="V1429" i="13"/>
  <c r="V1428" i="13"/>
  <c r="V1427" i="13"/>
  <c r="V1414" i="13"/>
  <c r="V1413" i="13"/>
  <c r="V1412" i="13"/>
  <c r="V1399" i="13"/>
  <c r="V1398" i="13"/>
  <c r="V1397" i="13"/>
  <c r="V1384" i="13"/>
  <c r="V1383" i="13"/>
  <c r="V1382" i="13"/>
  <c r="V1369" i="13"/>
  <c r="V1368" i="13"/>
  <c r="V1367" i="13"/>
  <c r="V1354" i="13"/>
  <c r="V1353" i="13"/>
  <c r="V1352" i="13"/>
  <c r="V1339" i="13"/>
  <c r="V1338" i="13"/>
  <c r="V1337" i="13"/>
  <c r="V1324" i="13"/>
  <c r="V1323" i="13"/>
  <c r="V1322" i="13"/>
  <c r="V1309" i="13"/>
  <c r="V1308" i="13"/>
  <c r="V1307" i="13"/>
  <c r="V1294" i="13"/>
  <c r="V1293" i="13"/>
  <c r="V1292" i="13"/>
  <c r="V1279" i="13"/>
  <c r="V1278" i="13"/>
  <c r="V1277" i="13"/>
  <c r="V1264" i="13"/>
  <c r="V1263" i="13"/>
  <c r="V1262" i="13"/>
  <c r="V1249" i="13"/>
  <c r="V1248" i="13"/>
  <c r="V1247" i="13"/>
  <c r="V1234" i="13"/>
  <c r="V1233" i="13"/>
  <c r="V1232" i="13"/>
  <c r="V1219" i="13"/>
  <c r="V1218" i="13"/>
  <c r="V1217" i="13"/>
  <c r="V1204" i="13"/>
  <c r="V1203" i="13"/>
  <c r="V1202" i="13"/>
  <c r="V1189" i="13"/>
  <c r="V1188" i="13"/>
  <c r="V1187" i="13"/>
  <c r="V1174" i="13"/>
  <c r="V1173" i="13"/>
  <c r="V1172" i="13"/>
  <c r="V1159" i="13"/>
  <c r="V1158" i="13"/>
  <c r="V1157" i="13"/>
  <c r="V1144" i="13"/>
  <c r="V1143" i="13"/>
  <c r="V1142" i="13"/>
  <c r="V1129" i="13"/>
  <c r="V1128" i="13"/>
  <c r="V1127" i="13"/>
  <c r="V1114" i="13"/>
  <c r="V1113" i="13"/>
  <c r="V1112" i="13"/>
  <c r="V1099" i="13"/>
  <c r="V1098" i="13"/>
  <c r="V1097" i="13"/>
  <c r="V1084" i="13"/>
  <c r="V1083" i="13"/>
  <c r="V1082" i="13"/>
  <c r="V1069" i="13"/>
  <c r="V1068" i="13"/>
  <c r="V1067" i="13"/>
  <c r="V1054" i="13"/>
  <c r="V1053" i="13"/>
  <c r="V1052" i="13"/>
  <c r="V1039" i="13"/>
  <c r="V1038" i="13"/>
  <c r="V1037" i="13"/>
  <c r="V1024" i="13"/>
  <c r="V1023" i="13"/>
  <c r="V1022" i="13"/>
  <c r="V1009" i="13"/>
  <c r="V1008" i="13"/>
  <c r="V1007" i="13"/>
  <c r="V994" i="13"/>
  <c r="V993" i="13"/>
  <c r="V992" i="13"/>
  <c r="V979" i="13"/>
  <c r="V978" i="13"/>
  <c r="V977" i="13"/>
  <c r="V964" i="13"/>
  <c r="V963" i="13"/>
  <c r="V962" i="13"/>
  <c r="V949" i="13"/>
  <c r="V948" i="13"/>
  <c r="V947" i="13"/>
  <c r="V934" i="13"/>
  <c r="V933" i="13"/>
  <c r="V932" i="13"/>
  <c r="V919" i="13"/>
  <c r="V918" i="13"/>
  <c r="V917" i="13"/>
  <c r="V904" i="13"/>
  <c r="V903" i="13"/>
  <c r="V902" i="13"/>
  <c r="V889" i="13"/>
  <c r="V888" i="13"/>
  <c r="V887" i="13"/>
  <c r="V874" i="13"/>
  <c r="V873" i="13"/>
  <c r="V872" i="13"/>
  <c r="V859" i="13"/>
  <c r="V858" i="13"/>
  <c r="V857" i="13"/>
  <c r="V844" i="13"/>
  <c r="V843" i="13"/>
  <c r="V842" i="13"/>
  <c r="V829" i="13"/>
  <c r="V828" i="13"/>
  <c r="V827" i="13"/>
  <c r="V814" i="13"/>
  <c r="V813" i="13"/>
  <c r="V812" i="13"/>
  <c r="V799" i="13"/>
  <c r="V798" i="13"/>
  <c r="V797" i="13"/>
  <c r="V784" i="13"/>
  <c r="V783" i="13"/>
  <c r="V782" i="13"/>
  <c r="V769" i="13"/>
  <c r="V768" i="13"/>
  <c r="V767" i="13"/>
  <c r="V754" i="13"/>
  <c r="V753" i="13"/>
  <c r="V752" i="13"/>
  <c r="V739" i="13"/>
  <c r="V738" i="13"/>
  <c r="V737" i="13"/>
  <c r="V724" i="13"/>
  <c r="V723" i="13"/>
  <c r="V722" i="13"/>
  <c r="V709" i="13"/>
  <c r="V708" i="13"/>
  <c r="V707" i="13"/>
  <c r="V694" i="13"/>
  <c r="V693" i="13"/>
  <c r="V692" i="13"/>
  <c r="V679" i="13"/>
  <c r="V678" i="13"/>
  <c r="V677" i="13"/>
  <c r="V664" i="13"/>
  <c r="V663" i="13"/>
  <c r="V662" i="13"/>
  <c r="V649" i="13"/>
  <c r="V648" i="13"/>
  <c r="V647" i="13"/>
  <c r="V634" i="13"/>
  <c r="V633" i="13"/>
  <c r="V632" i="13"/>
  <c r="V619" i="13"/>
  <c r="V618" i="13"/>
  <c r="V617" i="13"/>
  <c r="V604" i="13"/>
  <c r="V603" i="13"/>
  <c r="V602" i="13"/>
  <c r="V589" i="13"/>
  <c r="V588" i="13"/>
  <c r="V587" i="13"/>
  <c r="V574" i="13"/>
  <c r="V573" i="13"/>
  <c r="V572" i="13"/>
  <c r="V559" i="13"/>
  <c r="V558" i="13"/>
  <c r="V557" i="13"/>
  <c r="V544" i="13"/>
  <c r="V543" i="13"/>
  <c r="V542" i="13"/>
  <c r="V529" i="13"/>
  <c r="V528" i="13"/>
  <c r="V527" i="13"/>
  <c r="V514" i="13"/>
  <c r="V513" i="13"/>
  <c r="V512" i="13"/>
  <c r="V499" i="13"/>
  <c r="V498" i="13"/>
  <c r="V497" i="13"/>
  <c r="P6136" i="13"/>
  <c r="P6125" i="13"/>
  <c r="P6124" i="13"/>
  <c r="P6123" i="13"/>
  <c r="P6122" i="13"/>
  <c r="P6121" i="13"/>
  <c r="P6120" i="13"/>
  <c r="P6119" i="13"/>
  <c r="P6118" i="13"/>
  <c r="P6117" i="13"/>
  <c r="P6116" i="13"/>
  <c r="P6114" i="13"/>
  <c r="P6113" i="13"/>
  <c r="P6112" i="13"/>
  <c r="P6111" i="13"/>
  <c r="P6110" i="13"/>
  <c r="P6109" i="13"/>
  <c r="P6108" i="13"/>
  <c r="P6107" i="13"/>
  <c r="P6106" i="13"/>
  <c r="P6105" i="13"/>
  <c r="P6103" i="13"/>
  <c r="P6102" i="13"/>
  <c r="P6101" i="13"/>
  <c r="P6100" i="13"/>
  <c r="P6099" i="13"/>
  <c r="P6098" i="13"/>
  <c r="P6097" i="13"/>
  <c r="P6096" i="13"/>
  <c r="P6095" i="13"/>
  <c r="P6094" i="13"/>
  <c r="P6092" i="13"/>
  <c r="P6091" i="13"/>
  <c r="P6090" i="13"/>
  <c r="P6089" i="13"/>
  <c r="P6088" i="13"/>
  <c r="P6087" i="13"/>
  <c r="P6086" i="13"/>
  <c r="P6085" i="13"/>
  <c r="P6084" i="13"/>
  <c r="P6083" i="13"/>
  <c r="P6081" i="13"/>
  <c r="P6080" i="13"/>
  <c r="P6079" i="13"/>
  <c r="P6078" i="13"/>
  <c r="P6077" i="13"/>
  <c r="P6076" i="13"/>
  <c r="P6075" i="13"/>
  <c r="P6074" i="13"/>
  <c r="P6073" i="13"/>
  <c r="P6072" i="13"/>
  <c r="P6070" i="13"/>
  <c r="P6069" i="13"/>
  <c r="P6068" i="13"/>
  <c r="P6067" i="13"/>
  <c r="P6066" i="13"/>
  <c r="P6065" i="13"/>
  <c r="P6064" i="13"/>
  <c r="P6063" i="13"/>
  <c r="P6062" i="13"/>
  <c r="P6061" i="13"/>
  <c r="P6060" i="13"/>
  <c r="P6059" i="13"/>
  <c r="P6058" i="13"/>
  <c r="P6057" i="13"/>
  <c r="P6056" i="13"/>
  <c r="P6055" i="13"/>
  <c r="P6054" i="13"/>
  <c r="P6053" i="13"/>
  <c r="P6052" i="13"/>
  <c r="P6051" i="13"/>
  <c r="P6050" i="13"/>
  <c r="P6048" i="13"/>
  <c r="P6047" i="13"/>
  <c r="P6046" i="13"/>
  <c r="P6045" i="13"/>
  <c r="P6044" i="13"/>
  <c r="P6043" i="13"/>
  <c r="P6042" i="13"/>
  <c r="P6041" i="13"/>
  <c r="P6040" i="13"/>
  <c r="P6039" i="13"/>
  <c r="P6037" i="13"/>
  <c r="P6036" i="13"/>
  <c r="P6035" i="13"/>
  <c r="P6034" i="13"/>
  <c r="P6033" i="13"/>
  <c r="P6032" i="13"/>
  <c r="P6031" i="13"/>
  <c r="P6030" i="13"/>
  <c r="P6029" i="13"/>
  <c r="P6028" i="13"/>
  <c r="P6026" i="13"/>
  <c r="P6025" i="13"/>
  <c r="P6024" i="13"/>
  <c r="P6023" i="13"/>
  <c r="P6022" i="13"/>
  <c r="P6021" i="13"/>
  <c r="P6020" i="13"/>
  <c r="P6019" i="13"/>
  <c r="P6018" i="13"/>
  <c r="P6017" i="13"/>
  <c r="P6016" i="13"/>
  <c r="P6015" i="13"/>
  <c r="P6014" i="13"/>
  <c r="P6013" i="13"/>
  <c r="P6012" i="13"/>
  <c r="P6011" i="13"/>
  <c r="P6010" i="13"/>
  <c r="P6009" i="13"/>
  <c r="P6008" i="13"/>
  <c r="P6007" i="13"/>
  <c r="P6006" i="13"/>
  <c r="P6004" i="13"/>
  <c r="P6003" i="13"/>
  <c r="P6002" i="13"/>
  <c r="P6001" i="13"/>
  <c r="P6000" i="13"/>
  <c r="P5999" i="13"/>
  <c r="P5998" i="13"/>
  <c r="P5997" i="13"/>
  <c r="P5996" i="13"/>
  <c r="P5995" i="13"/>
  <c r="P5994" i="13"/>
  <c r="P5993" i="13"/>
  <c r="P5992" i="13"/>
  <c r="P5991" i="13"/>
  <c r="P5990" i="13"/>
  <c r="P5989" i="13"/>
  <c r="P5988" i="13"/>
  <c r="P5987" i="13"/>
  <c r="P5986" i="13"/>
  <c r="P5985" i="13"/>
  <c r="P5984" i="13"/>
  <c r="P5982" i="13"/>
  <c r="P5981" i="13"/>
  <c r="P5980" i="13"/>
  <c r="P5979" i="13"/>
  <c r="P5978" i="13"/>
  <c r="P5977" i="13"/>
  <c r="P5976" i="13"/>
  <c r="P5975" i="13"/>
  <c r="P5974" i="13"/>
  <c r="P5973" i="13"/>
  <c r="P5971" i="13"/>
  <c r="P5970" i="13"/>
  <c r="P5969" i="13"/>
  <c r="P5968" i="13"/>
  <c r="P5967" i="13"/>
  <c r="P5966" i="13"/>
  <c r="P5965" i="13"/>
  <c r="P5964" i="13"/>
  <c r="P5963" i="13"/>
  <c r="P5962" i="13"/>
  <c r="P5960" i="13"/>
  <c r="P5959" i="13"/>
  <c r="P5958" i="13"/>
  <c r="P5957" i="13"/>
  <c r="P5956" i="13"/>
  <c r="P5955" i="13"/>
  <c r="P5954" i="13"/>
  <c r="P5953" i="13"/>
  <c r="P5952" i="13"/>
  <c r="P5951" i="13"/>
  <c r="P5949" i="13"/>
  <c r="P5948" i="13"/>
  <c r="P5947" i="13"/>
  <c r="P5946" i="13"/>
  <c r="P5945" i="13"/>
  <c r="P5944" i="13"/>
  <c r="P5943" i="13"/>
  <c r="P5942" i="13"/>
  <c r="P5941" i="13"/>
  <c r="P5940" i="13"/>
  <c r="P5938" i="13"/>
  <c r="P5937" i="13"/>
  <c r="P5936" i="13"/>
  <c r="P5935" i="13"/>
  <c r="P5934" i="13"/>
  <c r="P5933" i="13"/>
  <c r="P5932" i="13"/>
  <c r="P5931" i="13"/>
  <c r="P5930" i="13"/>
  <c r="P5929" i="13"/>
  <c r="P5928" i="13"/>
  <c r="P5927" i="13"/>
  <c r="P5926" i="13"/>
  <c r="P5925" i="13"/>
  <c r="P5924" i="13"/>
  <c r="P5923" i="13"/>
  <c r="P5922" i="13"/>
  <c r="P5921" i="13"/>
  <c r="P5920" i="13"/>
  <c r="P5919" i="13"/>
  <c r="P5918" i="13"/>
  <c r="P5916" i="13"/>
  <c r="P5915" i="13"/>
  <c r="P5914" i="13"/>
  <c r="P5913" i="13"/>
  <c r="P5912" i="13"/>
  <c r="P5911" i="13"/>
  <c r="P5910" i="13"/>
  <c r="P5909" i="13"/>
  <c r="P5908" i="13"/>
  <c r="P5907" i="13"/>
  <c r="P5905" i="13"/>
  <c r="P5904" i="13"/>
  <c r="P5903" i="13"/>
  <c r="P5902" i="13"/>
  <c r="P5901" i="13"/>
  <c r="P5900" i="13"/>
  <c r="P5899" i="13"/>
  <c r="P5898" i="13"/>
  <c r="P5897" i="13"/>
  <c r="P5896" i="13"/>
  <c r="P5894" i="13"/>
  <c r="P5893" i="13"/>
  <c r="P5892" i="13"/>
  <c r="P5891" i="13"/>
  <c r="P5890" i="13"/>
  <c r="P5889" i="13"/>
  <c r="P5888" i="13"/>
  <c r="P5887" i="13"/>
  <c r="P5886" i="13"/>
  <c r="P5885" i="13"/>
  <c r="P5884" i="13"/>
  <c r="P5883" i="13"/>
  <c r="P5882" i="13"/>
  <c r="P5881" i="13"/>
  <c r="P5880" i="13"/>
  <c r="P5879" i="13"/>
  <c r="P5878" i="13"/>
  <c r="P5877" i="13"/>
  <c r="P5876" i="13"/>
  <c r="P5875" i="13"/>
  <c r="P5874" i="13"/>
  <c r="P5872" i="13"/>
  <c r="P5871" i="13"/>
  <c r="P5870" i="13"/>
  <c r="P5869" i="13"/>
  <c r="P5868" i="13"/>
  <c r="P5867" i="13"/>
  <c r="P5866" i="13"/>
  <c r="P5865" i="13"/>
  <c r="P5864" i="13"/>
  <c r="P5863" i="13"/>
  <c r="P5861" i="13"/>
  <c r="P5860" i="13"/>
  <c r="P5859" i="13"/>
  <c r="P5858" i="13"/>
  <c r="P5857" i="13"/>
  <c r="P5856" i="13"/>
  <c r="P5855" i="13"/>
  <c r="P5854" i="13"/>
  <c r="P5853" i="13"/>
  <c r="P5852" i="13"/>
  <c r="P5850" i="13"/>
  <c r="P5849" i="13"/>
  <c r="P5848" i="13"/>
  <c r="P5847" i="13"/>
  <c r="P5846" i="13"/>
  <c r="P5845" i="13"/>
  <c r="P5844" i="13"/>
  <c r="P5843" i="13"/>
  <c r="P5842" i="13"/>
  <c r="P5841" i="13"/>
  <c r="P5840" i="13"/>
  <c r="P5839" i="13"/>
  <c r="P5838" i="13"/>
  <c r="P5837" i="13"/>
  <c r="P5836" i="13"/>
  <c r="P5835" i="13"/>
  <c r="P5834" i="13"/>
  <c r="P5833" i="13"/>
  <c r="P5832" i="13"/>
  <c r="P5831" i="13"/>
  <c r="P5830" i="13"/>
  <c r="P5829" i="13"/>
  <c r="P5828" i="13"/>
  <c r="P5827" i="13"/>
  <c r="P5826" i="13"/>
  <c r="P5825" i="13"/>
  <c r="P5824" i="13"/>
  <c r="P5823" i="13"/>
  <c r="P5822" i="13"/>
  <c r="P5821" i="13"/>
  <c r="P5820" i="13"/>
  <c r="P5819" i="13"/>
  <c r="P5817" i="13"/>
  <c r="P5816" i="13"/>
  <c r="P5815" i="13"/>
  <c r="P5814" i="13"/>
  <c r="P5813" i="13"/>
  <c r="P5812" i="13"/>
  <c r="P5811" i="13"/>
  <c r="P5810" i="13"/>
  <c r="P5809" i="13"/>
  <c r="P5808" i="13"/>
  <c r="P5806" i="13"/>
  <c r="P5805" i="13"/>
  <c r="P5804" i="13"/>
  <c r="P5803" i="13"/>
  <c r="P5802" i="13"/>
  <c r="P5801" i="13"/>
  <c r="P5800" i="13"/>
  <c r="P5799" i="13"/>
  <c r="P5798" i="13"/>
  <c r="P5797" i="13"/>
  <c r="P5795" i="13"/>
  <c r="P5794" i="13"/>
  <c r="P5793" i="13"/>
  <c r="P5792" i="13"/>
  <c r="P5791" i="13"/>
  <c r="P5790" i="13"/>
  <c r="P5789" i="13"/>
  <c r="P5788" i="13"/>
  <c r="P5787" i="13"/>
  <c r="P5786" i="13"/>
  <c r="P5784" i="13"/>
  <c r="P5783" i="13"/>
  <c r="P5782" i="13"/>
  <c r="P5781" i="13"/>
  <c r="P5780" i="13"/>
  <c r="P5779" i="13"/>
  <c r="P5778" i="13"/>
  <c r="P5777" i="13"/>
  <c r="P5776" i="13"/>
  <c r="P5775" i="13"/>
  <c r="P5773" i="13"/>
  <c r="P5772" i="13"/>
  <c r="P5771" i="13"/>
  <c r="P5770" i="13"/>
  <c r="P5769" i="13"/>
  <c r="P5768" i="13"/>
  <c r="P5767" i="13"/>
  <c r="P5766" i="13"/>
  <c r="P5765" i="13"/>
  <c r="P5764" i="13"/>
  <c r="P5762" i="13"/>
  <c r="P5761" i="13"/>
  <c r="P5760" i="13"/>
  <c r="P5759" i="13"/>
  <c r="P5758" i="13"/>
  <c r="P5757" i="13"/>
  <c r="P5756" i="13"/>
  <c r="P5755" i="13"/>
  <c r="P5754" i="13"/>
  <c r="P5753" i="13"/>
  <c r="P5751" i="13"/>
  <c r="P5750" i="13"/>
  <c r="P5749" i="13"/>
  <c r="P5748" i="13"/>
  <c r="P5747" i="13"/>
  <c r="P5746" i="13"/>
  <c r="P5745" i="13"/>
  <c r="P5744" i="13"/>
  <c r="P5743" i="13"/>
  <c r="P5742" i="13"/>
  <c r="P5741" i="13"/>
  <c r="P5740" i="13"/>
  <c r="P5739" i="13"/>
  <c r="P5738" i="13"/>
  <c r="P5737" i="13"/>
  <c r="P5736" i="13"/>
  <c r="P5735" i="13"/>
  <c r="P5734" i="13"/>
  <c r="P5733" i="13"/>
  <c r="P5732" i="13"/>
  <c r="P5731" i="13"/>
  <c r="P5729" i="13"/>
  <c r="P5728" i="13"/>
  <c r="P5727" i="13"/>
  <c r="P5726" i="13"/>
  <c r="P5725" i="13"/>
  <c r="P5724" i="13"/>
  <c r="P5723" i="13"/>
  <c r="P5722" i="13"/>
  <c r="P5721" i="13"/>
  <c r="P5720" i="13"/>
  <c r="P5718" i="13"/>
  <c r="P5717" i="13"/>
  <c r="P5716" i="13"/>
  <c r="P5715" i="13"/>
  <c r="P5714" i="13"/>
  <c r="P5713" i="13"/>
  <c r="P5712" i="13"/>
  <c r="P5711" i="13"/>
  <c r="P5710" i="13"/>
  <c r="P5709" i="13"/>
  <c r="P5708" i="13"/>
  <c r="P5707" i="13"/>
  <c r="P5706" i="13"/>
  <c r="P5705" i="13"/>
  <c r="P5704" i="13"/>
  <c r="P5703" i="13"/>
  <c r="P5702" i="13"/>
  <c r="P5701" i="13"/>
  <c r="P5700" i="13"/>
  <c r="P5699" i="13"/>
  <c r="P5698" i="13"/>
  <c r="P5696" i="13"/>
  <c r="P5695" i="13"/>
  <c r="P5694" i="13"/>
  <c r="P5693" i="13"/>
  <c r="P5692" i="13"/>
  <c r="P5691" i="13"/>
  <c r="P5690" i="13"/>
  <c r="P5689" i="13"/>
  <c r="P5688" i="13"/>
  <c r="P5687" i="13"/>
  <c r="P5685" i="13"/>
  <c r="P5684" i="13"/>
  <c r="P5683" i="13"/>
  <c r="P5682" i="13"/>
  <c r="P5681" i="13"/>
  <c r="P5680" i="13"/>
  <c r="P5679" i="13"/>
  <c r="P5678" i="13"/>
  <c r="P5677" i="13"/>
  <c r="P5676" i="13"/>
  <c r="P5674" i="13"/>
  <c r="P5673" i="13"/>
  <c r="P5672" i="13"/>
  <c r="P5671" i="13"/>
  <c r="P5670" i="13"/>
  <c r="P5669" i="13"/>
  <c r="P5668" i="13"/>
  <c r="P5667" i="13"/>
  <c r="P5666" i="13"/>
  <c r="P5665" i="13"/>
  <c r="P5663" i="13"/>
  <c r="P5662" i="13"/>
  <c r="P5661" i="13"/>
  <c r="P5660" i="13"/>
  <c r="P5659" i="13"/>
  <c r="P5658" i="13"/>
  <c r="P5657" i="13"/>
  <c r="P5656" i="13"/>
  <c r="P5655" i="13"/>
  <c r="P5654" i="13"/>
  <c r="P5652" i="13"/>
  <c r="P5651" i="13"/>
  <c r="P5650" i="13"/>
  <c r="P5649" i="13"/>
  <c r="P5648" i="13"/>
  <c r="P5647" i="13"/>
  <c r="P5646" i="13"/>
  <c r="P5645" i="13"/>
  <c r="P5644" i="13"/>
  <c r="P5643" i="13"/>
  <c r="P5641" i="13"/>
  <c r="P5640" i="13"/>
  <c r="P5639" i="13"/>
  <c r="P5638" i="13"/>
  <c r="P5637" i="13"/>
  <c r="P5636" i="13"/>
  <c r="P5635" i="13"/>
  <c r="P5634" i="13"/>
  <c r="P5633" i="13"/>
  <c r="P5632" i="13"/>
  <c r="P5630" i="13"/>
  <c r="P5629" i="13"/>
  <c r="P5628" i="13"/>
  <c r="P5627" i="13"/>
  <c r="P5626" i="13"/>
  <c r="P5625" i="13"/>
  <c r="P5624" i="13"/>
  <c r="P5623" i="13"/>
  <c r="P5622" i="13"/>
  <c r="P5621" i="13"/>
  <c r="P5619" i="13"/>
  <c r="P5618" i="13"/>
  <c r="P5617" i="13"/>
  <c r="P5616" i="13"/>
  <c r="P5615" i="13"/>
  <c r="P5614" i="13"/>
  <c r="P5613" i="13"/>
  <c r="P5612" i="13"/>
  <c r="P5611" i="13"/>
  <c r="P5610" i="13"/>
  <c r="P5609" i="13"/>
  <c r="P5608" i="13"/>
  <c r="P5607" i="13"/>
  <c r="P5606" i="13"/>
  <c r="P5605" i="13"/>
  <c r="P5604" i="13"/>
  <c r="P5603" i="13"/>
  <c r="P5602" i="13"/>
  <c r="P5601" i="13"/>
  <c r="P5600" i="13"/>
  <c r="P5599" i="13"/>
  <c r="P5597" i="13"/>
  <c r="P5596" i="13"/>
  <c r="P5595" i="13"/>
  <c r="P5594" i="13"/>
  <c r="P5593" i="13"/>
  <c r="P5592" i="13"/>
  <c r="P5591" i="13"/>
  <c r="P5590" i="13"/>
  <c r="P5589" i="13"/>
  <c r="P5588" i="13"/>
  <c r="P5586" i="13"/>
  <c r="P5585" i="13"/>
  <c r="P5584" i="13"/>
  <c r="P5583" i="13"/>
  <c r="P5582" i="13"/>
  <c r="P5581" i="13"/>
  <c r="P5580" i="13"/>
  <c r="P5579" i="13"/>
  <c r="P5578" i="13"/>
  <c r="P5577" i="13"/>
  <c r="P5576" i="13"/>
  <c r="P5575" i="13"/>
  <c r="P5574" i="13"/>
  <c r="P5573" i="13"/>
  <c r="P5572" i="13"/>
  <c r="P5571" i="13"/>
  <c r="P5570" i="13"/>
  <c r="P5569" i="13"/>
  <c r="P5568" i="13"/>
  <c r="P5567" i="13"/>
  <c r="P5566" i="13"/>
  <c r="P5564" i="13"/>
  <c r="P5563" i="13"/>
  <c r="P5562" i="13"/>
  <c r="P5561" i="13"/>
  <c r="P5560" i="13"/>
  <c r="P5559" i="13"/>
  <c r="P5558" i="13"/>
  <c r="P5557" i="13"/>
  <c r="P5556" i="13"/>
  <c r="P5555" i="13"/>
  <c r="P5553" i="13"/>
  <c r="P5552" i="13"/>
  <c r="P5551" i="13"/>
  <c r="P5550" i="13"/>
  <c r="P5549" i="13"/>
  <c r="P5548" i="13"/>
  <c r="P5547" i="13"/>
  <c r="P5546" i="13"/>
  <c r="P5545" i="13"/>
  <c r="P5544" i="13"/>
  <c r="P5542" i="13"/>
  <c r="P5541" i="13"/>
  <c r="P5540" i="13"/>
  <c r="P5539" i="13"/>
  <c r="P5538" i="13"/>
  <c r="P5537" i="13"/>
  <c r="P5536" i="13"/>
  <c r="P5535" i="13"/>
  <c r="P5534" i="13"/>
  <c r="P5533" i="13"/>
  <c r="P5531" i="13"/>
  <c r="P5530" i="13"/>
  <c r="P5529" i="13"/>
  <c r="P5528" i="13"/>
  <c r="P5527" i="13"/>
  <c r="P5526" i="13"/>
  <c r="P5525" i="13"/>
  <c r="P5524" i="13"/>
  <c r="P5523" i="13"/>
  <c r="P5522" i="13"/>
  <c r="P5520" i="13"/>
  <c r="P5519" i="13"/>
  <c r="P5518" i="13"/>
  <c r="P5517" i="13"/>
  <c r="P5516" i="13"/>
  <c r="P5515" i="13"/>
  <c r="P5514" i="13"/>
  <c r="P5513" i="13"/>
  <c r="P5512" i="13"/>
  <c r="P5511" i="13"/>
  <c r="P5509" i="13"/>
  <c r="P5508" i="13"/>
  <c r="P5507" i="13"/>
  <c r="P5506" i="13"/>
  <c r="P5505" i="13"/>
  <c r="P5504" i="13"/>
  <c r="P5503" i="13"/>
  <c r="P5502" i="13"/>
  <c r="P5501" i="13"/>
  <c r="P5500" i="13"/>
  <c r="P5498" i="13"/>
  <c r="P5497" i="13"/>
  <c r="P5496" i="13"/>
  <c r="P5495" i="13"/>
  <c r="P5494" i="13"/>
  <c r="P5493" i="13"/>
  <c r="P5492" i="13"/>
  <c r="P5491" i="13"/>
  <c r="P5490" i="13"/>
  <c r="P5489" i="13"/>
  <c r="P5487" i="13"/>
  <c r="P5486" i="13"/>
  <c r="P5485" i="13"/>
  <c r="P5484" i="13"/>
  <c r="P5483" i="13"/>
  <c r="P5482" i="13"/>
  <c r="P5481" i="13"/>
  <c r="P5480" i="13"/>
  <c r="P5479" i="13"/>
  <c r="P5478" i="13"/>
  <c r="P5476" i="13"/>
  <c r="P5475" i="13"/>
  <c r="P5474" i="13"/>
  <c r="P5473" i="13"/>
  <c r="P5472" i="13"/>
  <c r="P5471" i="13"/>
  <c r="P5470" i="13"/>
  <c r="P5469" i="13"/>
  <c r="P5468" i="13"/>
  <c r="P5467" i="13"/>
  <c r="P5465" i="13"/>
  <c r="P5464" i="13"/>
  <c r="P5463" i="13"/>
  <c r="P5462" i="13"/>
  <c r="P5461" i="13"/>
  <c r="P5460" i="13"/>
  <c r="P5459" i="13"/>
  <c r="P5458" i="13"/>
  <c r="P5457" i="13"/>
  <c r="P5456" i="13"/>
  <c r="P5454" i="13"/>
  <c r="P5453" i="13"/>
  <c r="P5452" i="13"/>
  <c r="P5451" i="13"/>
  <c r="P5450" i="13"/>
  <c r="P5449" i="13"/>
  <c r="P5448" i="13"/>
  <c r="P5447" i="13"/>
  <c r="P5446" i="13"/>
  <c r="P5445" i="13"/>
  <c r="P5443" i="13"/>
  <c r="P5442" i="13"/>
  <c r="P5441" i="13"/>
  <c r="P5440" i="13"/>
  <c r="P5439" i="13"/>
  <c r="P5438" i="13"/>
  <c r="P5437" i="13"/>
  <c r="P5436" i="13"/>
  <c r="P5435" i="13"/>
  <c r="P5434" i="13"/>
  <c r="P5432" i="13"/>
  <c r="P5431" i="13"/>
  <c r="P5430" i="13"/>
  <c r="P5429" i="13"/>
  <c r="P5428" i="13"/>
  <c r="P5427" i="13"/>
  <c r="P5426" i="13"/>
  <c r="P5425" i="13"/>
  <c r="P5424" i="13"/>
  <c r="P5423" i="13"/>
  <c r="P5421" i="13"/>
  <c r="P5420" i="13"/>
  <c r="P5419" i="13"/>
  <c r="P5418" i="13"/>
  <c r="P5417" i="13"/>
  <c r="P5416" i="13"/>
  <c r="P5415" i="13"/>
  <c r="P5414" i="13"/>
  <c r="P5413" i="13"/>
  <c r="P5412" i="13"/>
  <c r="P5410" i="13"/>
  <c r="P5409" i="13"/>
  <c r="P5408" i="13"/>
  <c r="P5407" i="13"/>
  <c r="P5406" i="13"/>
  <c r="P5405" i="13"/>
  <c r="P5404" i="13"/>
  <c r="P5403" i="13"/>
  <c r="P5402" i="13"/>
  <c r="P5401" i="13"/>
  <c r="P5399" i="13"/>
  <c r="P5398" i="13"/>
  <c r="P5397" i="13"/>
  <c r="P5396" i="13"/>
  <c r="P5395" i="13"/>
  <c r="P5394" i="13"/>
  <c r="P5393" i="13"/>
  <c r="P5392" i="13"/>
  <c r="P5391" i="13"/>
  <c r="P5390" i="13"/>
  <c r="P5389" i="13"/>
  <c r="P5388" i="13"/>
  <c r="P5387" i="13"/>
  <c r="P5386" i="13"/>
  <c r="P5385" i="13"/>
  <c r="P5384" i="13"/>
  <c r="P5383" i="13"/>
  <c r="P5382" i="13"/>
  <c r="P5381" i="13"/>
  <c r="P5380" i="13"/>
  <c r="P5379" i="13"/>
  <c r="P5378" i="13"/>
  <c r="P5377" i="13"/>
  <c r="P5376" i="13"/>
  <c r="P5375" i="13"/>
  <c r="P5374" i="13"/>
  <c r="P5373" i="13"/>
  <c r="P5372" i="13"/>
  <c r="P5371" i="13"/>
  <c r="P5370" i="13"/>
  <c r="P5369" i="13"/>
  <c r="P5368" i="13"/>
  <c r="P5366" i="13"/>
  <c r="P5365" i="13"/>
  <c r="P5364" i="13"/>
  <c r="P5363" i="13"/>
  <c r="P5362" i="13"/>
  <c r="P5361" i="13"/>
  <c r="P5360" i="13"/>
  <c r="P5359" i="13"/>
  <c r="P5358" i="13"/>
  <c r="P5357" i="13"/>
  <c r="P5355" i="13"/>
  <c r="P5354" i="13"/>
  <c r="P5353" i="13"/>
  <c r="P5352" i="13"/>
  <c r="P5351" i="13"/>
  <c r="P5350" i="13"/>
  <c r="P5349" i="13"/>
  <c r="P5348" i="13"/>
  <c r="P5347" i="13"/>
  <c r="P5346" i="13"/>
  <c r="P5345" i="13"/>
  <c r="P5344" i="13"/>
  <c r="P5343" i="13"/>
  <c r="P5342" i="13"/>
  <c r="P5341" i="13"/>
  <c r="P5340" i="13"/>
  <c r="P5339" i="13"/>
  <c r="P5338" i="13"/>
  <c r="P5337" i="13"/>
  <c r="P5336" i="13"/>
  <c r="P5335" i="13"/>
  <c r="P5333" i="13"/>
  <c r="P5332" i="13"/>
  <c r="P5331" i="13"/>
  <c r="P5330" i="13"/>
  <c r="P5329" i="13"/>
  <c r="P5328" i="13"/>
  <c r="P5327" i="13"/>
  <c r="P5326" i="13"/>
  <c r="P5325" i="13"/>
  <c r="P5324" i="13"/>
  <c r="P5322" i="13"/>
  <c r="P5321" i="13"/>
  <c r="P5320" i="13"/>
  <c r="P5319" i="13"/>
  <c r="P5318" i="13"/>
  <c r="P5317" i="13"/>
  <c r="P5316" i="13"/>
  <c r="P5315" i="13"/>
  <c r="P5314" i="13"/>
  <c r="P5313" i="13"/>
  <c r="P5311" i="13"/>
  <c r="P5310" i="13"/>
  <c r="P5309" i="13"/>
  <c r="P5308" i="13"/>
  <c r="P5307" i="13"/>
  <c r="P5306" i="13"/>
  <c r="P5305" i="13"/>
  <c r="P5304" i="13"/>
  <c r="P5303" i="13"/>
  <c r="P5302" i="13"/>
  <c r="P5300" i="13"/>
  <c r="P5299" i="13"/>
  <c r="P5298" i="13"/>
  <c r="P5297" i="13"/>
  <c r="P5296" i="13"/>
  <c r="P5295" i="13"/>
  <c r="P5294" i="13"/>
  <c r="P5293" i="13"/>
  <c r="P5292" i="13"/>
  <c r="P5291" i="13"/>
  <c r="P5289" i="13"/>
  <c r="P5288" i="13"/>
  <c r="P5287" i="13"/>
  <c r="P5286" i="13"/>
  <c r="P5285" i="13"/>
  <c r="P5284" i="13"/>
  <c r="P5283" i="13"/>
  <c r="P5282" i="13"/>
  <c r="P5281" i="13"/>
  <c r="P5280" i="13"/>
  <c r="P5278" i="13"/>
  <c r="P5277" i="13"/>
  <c r="P5276" i="13"/>
  <c r="P5275" i="13"/>
  <c r="P5274" i="13"/>
  <c r="P5273" i="13"/>
  <c r="P5272" i="13"/>
  <c r="P5271" i="13"/>
  <c r="P5270" i="13"/>
  <c r="P5269" i="13"/>
  <c r="P5267" i="13"/>
  <c r="P5266" i="13"/>
  <c r="P5265" i="13"/>
  <c r="P5264" i="13"/>
  <c r="P5263" i="13"/>
  <c r="P5262" i="13"/>
  <c r="P5261" i="13"/>
  <c r="P5260" i="13"/>
  <c r="P5259" i="13"/>
  <c r="P5258" i="13"/>
  <c r="P5256" i="13"/>
  <c r="P5255" i="13"/>
  <c r="P5254" i="13"/>
  <c r="P5253" i="13"/>
  <c r="P5252" i="13"/>
  <c r="P5251" i="13"/>
  <c r="P5250" i="13"/>
  <c r="P5249" i="13"/>
  <c r="P5248" i="13"/>
  <c r="P5247" i="13"/>
  <c r="P5245" i="13"/>
  <c r="P5244" i="13"/>
  <c r="P5243" i="13"/>
  <c r="P5242" i="13"/>
  <c r="P5241" i="13"/>
  <c r="P5240" i="13"/>
  <c r="P5239" i="13"/>
  <c r="P5238" i="13"/>
  <c r="P5237" i="13"/>
  <c r="P5236" i="13"/>
  <c r="P5234" i="13"/>
  <c r="P5233" i="13"/>
  <c r="P5232" i="13"/>
  <c r="P5231" i="13"/>
  <c r="P5230" i="13"/>
  <c r="P5229" i="13"/>
  <c r="P5228" i="13"/>
  <c r="P5227" i="13"/>
  <c r="P5226" i="13"/>
  <c r="P5225" i="13"/>
  <c r="P5223" i="13"/>
  <c r="P5222" i="13"/>
  <c r="P5221" i="13"/>
  <c r="P5220" i="13"/>
  <c r="P5219" i="13"/>
  <c r="P5218" i="13"/>
  <c r="P5217" i="13"/>
  <c r="P5216" i="13"/>
  <c r="P5215" i="13"/>
  <c r="P5214" i="13"/>
  <c r="P5212" i="13"/>
  <c r="P5211" i="13"/>
  <c r="P5210" i="13"/>
  <c r="P5209" i="13"/>
  <c r="P5208" i="13"/>
  <c r="P5207" i="13"/>
  <c r="P5206" i="13"/>
  <c r="P5205" i="13"/>
  <c r="P5204" i="13"/>
  <c r="P5203" i="13"/>
  <c r="P5201" i="13"/>
  <c r="P5200" i="13"/>
  <c r="P5199" i="13"/>
  <c r="P5198" i="13"/>
  <c r="P5197" i="13"/>
  <c r="P5196" i="13"/>
  <c r="P5195" i="13"/>
  <c r="P5194" i="13"/>
  <c r="P5193" i="13"/>
  <c r="P5192" i="13"/>
  <c r="P5190" i="13"/>
  <c r="P5189" i="13"/>
  <c r="P5188" i="13"/>
  <c r="P5187" i="13"/>
  <c r="P5186" i="13"/>
  <c r="P5185" i="13"/>
  <c r="P5184" i="13"/>
  <c r="P5183" i="13"/>
  <c r="P5182" i="13"/>
  <c r="P5181" i="13"/>
  <c r="P5179" i="13"/>
  <c r="P5178" i="13"/>
  <c r="P5177" i="13"/>
  <c r="P5176" i="13"/>
  <c r="P5175" i="13"/>
  <c r="P5174" i="13"/>
  <c r="P5173" i="13"/>
  <c r="P5172" i="13"/>
  <c r="P5171" i="13"/>
  <c r="P5170" i="13"/>
  <c r="P5168" i="13"/>
  <c r="P5167" i="13"/>
  <c r="P5166" i="13"/>
  <c r="P5165" i="13"/>
  <c r="P5164" i="13"/>
  <c r="P5163" i="13"/>
  <c r="P5162" i="13"/>
  <c r="P5161" i="13"/>
  <c r="P5160" i="13"/>
  <c r="P5159" i="13"/>
  <c r="P5158" i="13"/>
  <c r="P5157" i="13"/>
  <c r="P5156" i="13"/>
  <c r="P5155" i="13"/>
  <c r="P5154" i="13"/>
  <c r="P5153" i="13"/>
  <c r="P5152" i="13"/>
  <c r="P5151" i="13"/>
  <c r="P5150" i="13"/>
  <c r="P5149" i="13"/>
  <c r="P5148" i="13"/>
  <c r="P5146" i="13"/>
  <c r="P5145" i="13"/>
  <c r="P5144" i="13"/>
  <c r="P5143" i="13"/>
  <c r="P5142" i="13"/>
  <c r="P5141" i="13"/>
  <c r="P5140" i="13"/>
  <c r="P5139" i="13"/>
  <c r="P5138" i="13"/>
  <c r="P5137" i="13"/>
  <c r="P5135" i="13"/>
  <c r="P5134" i="13"/>
  <c r="P5133" i="13"/>
  <c r="P5132" i="13"/>
  <c r="P5131" i="13"/>
  <c r="P5130" i="13"/>
  <c r="P5129" i="13"/>
  <c r="P5128" i="13"/>
  <c r="P5127" i="13"/>
  <c r="P5126" i="13"/>
  <c r="P5125" i="13"/>
  <c r="P5124" i="13"/>
  <c r="P5123" i="13"/>
  <c r="P5122" i="13"/>
  <c r="P5121" i="13"/>
  <c r="P5120" i="13"/>
  <c r="P5119" i="13"/>
  <c r="P5118" i="13"/>
  <c r="P5117" i="13"/>
  <c r="P5116" i="13"/>
  <c r="P5115" i="13"/>
  <c r="P5114" i="13"/>
  <c r="P5113" i="13"/>
  <c r="P5112" i="13"/>
  <c r="P5111" i="13"/>
  <c r="P5110" i="13"/>
  <c r="P5109" i="13"/>
  <c r="P5108" i="13"/>
  <c r="P5107" i="13"/>
  <c r="P5106" i="13"/>
  <c r="P5105" i="13"/>
  <c r="P5104" i="13"/>
  <c r="P5102" i="13"/>
  <c r="P5101" i="13"/>
  <c r="P5100" i="13"/>
  <c r="P5099" i="13"/>
  <c r="P5098" i="13"/>
  <c r="P5097" i="13"/>
  <c r="P5096" i="13"/>
  <c r="P5095" i="13"/>
  <c r="P5094" i="13"/>
  <c r="P5093" i="13"/>
  <c r="P5092" i="13"/>
  <c r="P5091" i="13"/>
  <c r="P5090" i="13"/>
  <c r="P5089" i="13"/>
  <c r="P5088" i="13"/>
  <c r="P5087" i="13"/>
  <c r="P5086" i="13"/>
  <c r="P5085" i="13"/>
  <c r="P5084" i="13"/>
  <c r="P5083" i="13"/>
  <c r="P5082" i="13"/>
  <c r="P5081" i="13"/>
  <c r="P5080" i="13"/>
  <c r="P5079" i="13"/>
  <c r="P5078" i="13"/>
  <c r="P5077" i="13"/>
  <c r="P5076" i="13"/>
  <c r="P5075" i="13"/>
  <c r="P5074" i="13"/>
  <c r="P5073" i="13"/>
  <c r="P5072" i="13"/>
  <c r="P5071" i="13"/>
  <c r="P5069" i="13"/>
  <c r="P5068" i="13"/>
  <c r="P5067" i="13"/>
  <c r="P5066" i="13"/>
  <c r="P5065" i="13"/>
  <c r="P5064" i="13"/>
  <c r="P5063" i="13"/>
  <c r="P5062" i="13"/>
  <c r="P5061" i="13"/>
  <c r="P5060" i="13"/>
  <c r="P5058" i="13"/>
  <c r="P5057" i="13"/>
  <c r="P5056" i="13"/>
  <c r="P5055" i="13"/>
  <c r="P5054" i="13"/>
  <c r="P5053" i="13"/>
  <c r="P5052" i="13"/>
  <c r="P5051" i="13"/>
  <c r="P5050" i="13"/>
  <c r="P5049" i="13"/>
  <c r="P5047" i="13"/>
  <c r="P5046" i="13"/>
  <c r="P5045" i="13"/>
  <c r="P5044" i="13"/>
  <c r="P5043" i="13"/>
  <c r="P5042" i="13"/>
  <c r="P5041" i="13"/>
  <c r="P5040" i="13"/>
  <c r="P5039" i="13"/>
  <c r="P5038" i="13"/>
  <c r="P5037" i="13"/>
  <c r="P5036" i="13"/>
  <c r="P5035" i="13"/>
  <c r="P5034" i="13"/>
  <c r="P5033" i="13"/>
  <c r="P5032" i="13"/>
  <c r="P5031" i="13"/>
  <c r="P5030" i="13"/>
  <c r="P5029" i="13"/>
  <c r="P5028" i="13"/>
  <c r="P5027" i="13"/>
  <c r="P5025" i="13"/>
  <c r="P5024" i="13"/>
  <c r="P5023" i="13"/>
  <c r="P5022" i="13"/>
  <c r="P5021" i="13"/>
  <c r="P5020" i="13"/>
  <c r="P5019" i="13"/>
  <c r="P5018" i="13"/>
  <c r="P5017" i="13"/>
  <c r="P5016" i="13"/>
  <c r="P5014" i="13"/>
  <c r="P5013" i="13"/>
  <c r="P5012" i="13"/>
  <c r="P5011" i="13"/>
  <c r="P5010" i="13"/>
  <c r="P5009" i="13"/>
  <c r="P5008" i="13"/>
  <c r="P5007" i="13"/>
  <c r="P5006" i="13"/>
  <c r="P5005" i="13"/>
  <c r="P5003" i="13"/>
  <c r="P5002" i="13"/>
  <c r="P5001" i="13"/>
  <c r="P5000" i="13"/>
  <c r="P4999" i="13"/>
  <c r="P4998" i="13"/>
  <c r="P4997" i="13"/>
  <c r="P4996" i="13"/>
  <c r="P4995" i="13"/>
  <c r="P4994" i="13"/>
  <c r="P4993" i="13"/>
  <c r="P4992" i="13"/>
  <c r="P4991" i="13"/>
  <c r="P4990" i="13"/>
  <c r="P4989" i="13"/>
  <c r="P4988" i="13"/>
  <c r="P4987" i="13"/>
  <c r="P4986" i="13"/>
  <c r="P4985" i="13"/>
  <c r="P4984" i="13"/>
  <c r="P4983" i="13"/>
  <c r="P4981" i="13"/>
  <c r="P4980" i="13"/>
  <c r="P4979" i="13"/>
  <c r="P4978" i="13"/>
  <c r="P4977" i="13"/>
  <c r="P4976" i="13"/>
  <c r="P4975" i="13"/>
  <c r="P4974" i="13"/>
  <c r="P4973" i="13"/>
  <c r="P4972" i="13"/>
  <c r="P4970" i="13"/>
  <c r="P4969" i="13"/>
  <c r="P4968" i="13"/>
  <c r="P4967" i="13"/>
  <c r="P4966" i="13"/>
  <c r="P4965" i="13"/>
  <c r="P4964" i="13"/>
  <c r="P4963" i="13"/>
  <c r="P4962" i="13"/>
  <c r="P4961" i="13"/>
  <c r="P4960" i="13"/>
  <c r="P4959" i="13"/>
  <c r="P4958" i="13"/>
  <c r="P4957" i="13"/>
  <c r="P4956" i="13"/>
  <c r="P4955" i="13"/>
  <c r="P4954" i="13"/>
  <c r="P4953" i="13"/>
  <c r="P4952" i="13"/>
  <c r="P4951" i="13"/>
  <c r="P4950" i="13"/>
  <c r="P4948" i="13"/>
  <c r="P4947" i="13"/>
  <c r="P4946" i="13"/>
  <c r="P4945" i="13"/>
  <c r="P4944" i="13"/>
  <c r="P4943" i="13"/>
  <c r="P4942" i="13"/>
  <c r="P4941" i="13"/>
  <c r="P4940" i="13"/>
  <c r="P4939" i="13"/>
  <c r="P4937" i="13"/>
  <c r="P4936" i="13"/>
  <c r="P4935" i="13"/>
  <c r="P4934" i="13"/>
  <c r="P4933" i="13"/>
  <c r="P4932" i="13"/>
  <c r="P4931" i="13"/>
  <c r="P4930" i="13"/>
  <c r="P4929" i="13"/>
  <c r="P4928" i="13"/>
  <c r="P4926" i="13"/>
  <c r="P4925" i="13"/>
  <c r="P4924" i="13"/>
  <c r="P4923" i="13"/>
  <c r="P4922" i="13"/>
  <c r="P4921" i="13"/>
  <c r="P4920" i="13"/>
  <c r="P4919" i="13"/>
  <c r="P4918" i="13"/>
  <c r="P4917" i="13"/>
  <c r="P4916" i="13"/>
  <c r="P4915" i="13"/>
  <c r="P4914" i="13"/>
  <c r="P4913" i="13"/>
  <c r="P4912" i="13"/>
  <c r="P4911" i="13"/>
  <c r="P4910" i="13"/>
  <c r="P4909" i="13"/>
  <c r="P4908" i="13"/>
  <c r="P4907" i="13"/>
  <c r="P4906" i="13"/>
  <c r="P4904" i="13"/>
  <c r="P4903" i="13"/>
  <c r="P4902" i="13"/>
  <c r="P4901" i="13"/>
  <c r="P4900" i="13"/>
  <c r="P4899" i="13"/>
  <c r="P4898" i="13"/>
  <c r="P4897" i="13"/>
  <c r="P4896" i="13"/>
  <c r="P4895" i="13"/>
  <c r="P4894" i="13"/>
  <c r="P4893" i="13"/>
  <c r="P4892" i="13"/>
  <c r="P4891" i="13"/>
  <c r="P4890" i="13"/>
  <c r="P4889" i="13"/>
  <c r="P4888" i="13"/>
  <c r="P4887" i="13"/>
  <c r="P4886" i="13"/>
  <c r="P4885" i="13"/>
  <c r="P4884" i="13"/>
  <c r="P4882" i="13"/>
  <c r="P4881" i="13"/>
  <c r="P4880" i="13"/>
  <c r="P4879" i="13"/>
  <c r="P4878" i="13"/>
  <c r="P4877" i="13"/>
  <c r="P4876" i="13"/>
  <c r="P4875" i="13"/>
  <c r="P4874" i="13"/>
  <c r="P4873" i="13"/>
  <c r="P4871" i="13"/>
  <c r="P4870" i="13"/>
  <c r="P4869" i="13"/>
  <c r="P4868" i="13"/>
  <c r="P4867" i="13"/>
  <c r="P4866" i="13"/>
  <c r="P4865" i="13"/>
  <c r="P4864" i="13"/>
  <c r="P4863" i="13"/>
  <c r="P4862" i="13"/>
  <c r="P4860" i="13"/>
  <c r="P4859" i="13"/>
  <c r="P4858" i="13"/>
  <c r="P4857" i="13"/>
  <c r="P4856" i="13"/>
  <c r="P4855" i="13"/>
  <c r="P4854" i="13"/>
  <c r="P4853" i="13"/>
  <c r="P4852" i="13"/>
  <c r="P4851" i="13"/>
  <c r="P4849" i="13"/>
  <c r="P4848" i="13"/>
  <c r="P4847" i="13"/>
  <c r="P4846" i="13"/>
  <c r="P4845" i="13"/>
  <c r="P4844" i="13"/>
  <c r="P4843" i="13"/>
  <c r="P4842" i="13"/>
  <c r="P4841" i="13"/>
  <c r="P4840" i="13"/>
  <c r="P4838" i="13"/>
  <c r="P4837" i="13"/>
  <c r="P4836" i="13"/>
  <c r="P4835" i="13"/>
  <c r="P4834" i="13"/>
  <c r="P4833" i="13"/>
  <c r="P4832" i="13"/>
  <c r="P4831" i="13"/>
  <c r="P4830" i="13"/>
  <c r="P4829" i="13"/>
  <c r="P4827" i="13"/>
  <c r="P4826" i="13"/>
  <c r="P4825" i="13"/>
  <c r="P4824" i="13"/>
  <c r="P4823" i="13"/>
  <c r="P4822" i="13"/>
  <c r="P4821" i="13"/>
  <c r="P4820" i="13"/>
  <c r="P4819" i="13"/>
  <c r="P4818" i="13"/>
  <c r="P4817" i="13"/>
  <c r="P4816" i="13"/>
  <c r="P4815" i="13"/>
  <c r="P4814" i="13"/>
  <c r="P4813" i="13"/>
  <c r="P4812" i="13"/>
  <c r="P4811" i="13"/>
  <c r="P4810" i="13"/>
  <c r="P4809" i="13"/>
  <c r="P4808" i="13"/>
  <c r="P4807" i="13"/>
  <c r="P4805" i="13"/>
  <c r="P4804" i="13"/>
  <c r="P4803" i="13"/>
  <c r="P4802" i="13"/>
  <c r="P4801" i="13"/>
  <c r="P4800" i="13"/>
  <c r="P4799" i="13"/>
  <c r="P4798" i="13"/>
  <c r="P4797" i="13"/>
  <c r="P4796" i="13"/>
  <c r="P4794" i="13"/>
  <c r="P4793" i="13"/>
  <c r="P4792" i="13"/>
  <c r="P4791" i="13"/>
  <c r="P4790" i="13"/>
  <c r="P4789" i="13"/>
  <c r="P4788" i="13"/>
  <c r="P4787" i="13"/>
  <c r="P4786" i="13"/>
  <c r="P4785" i="13"/>
  <c r="P4784" i="13"/>
  <c r="P4783" i="13"/>
  <c r="P4782" i="13"/>
  <c r="P4781" i="13"/>
  <c r="P4780" i="13"/>
  <c r="P4779" i="13"/>
  <c r="P4778" i="13"/>
  <c r="P4777" i="13"/>
  <c r="P4776" i="13"/>
  <c r="P4775" i="13"/>
  <c r="P4774" i="13"/>
  <c r="P4772" i="13"/>
  <c r="P4771" i="13"/>
  <c r="P4770" i="13"/>
  <c r="P4769" i="13"/>
  <c r="P4768" i="13"/>
  <c r="P4767" i="13"/>
  <c r="P4766" i="13"/>
  <c r="P4765" i="13"/>
  <c r="P4764" i="13"/>
  <c r="P4763" i="13"/>
  <c r="P4762" i="13"/>
  <c r="P4761" i="13"/>
  <c r="P4760" i="13"/>
  <c r="P4759" i="13"/>
  <c r="P4758" i="13"/>
  <c r="P4757" i="13"/>
  <c r="P4756" i="13"/>
  <c r="P4755" i="13"/>
  <c r="P4754" i="13"/>
  <c r="P4753" i="13"/>
  <c r="P4752" i="13"/>
  <c r="P4750" i="13"/>
  <c r="P4749" i="13"/>
  <c r="P4748" i="13"/>
  <c r="P4747" i="13"/>
  <c r="P4746" i="13"/>
  <c r="P4745" i="13"/>
  <c r="P4744" i="13"/>
  <c r="P4743" i="13"/>
  <c r="P4742" i="13"/>
  <c r="P4741" i="13"/>
  <c r="P4739" i="13"/>
  <c r="P4738" i="13"/>
  <c r="P4737" i="13"/>
  <c r="P4736" i="13"/>
  <c r="P4735" i="13"/>
  <c r="P4734" i="13"/>
  <c r="P4733" i="13"/>
  <c r="P4732" i="13"/>
  <c r="P4731" i="13"/>
  <c r="P4730" i="13"/>
  <c r="P4728" i="13"/>
  <c r="P4727" i="13"/>
  <c r="P4726" i="13"/>
  <c r="P4725" i="13"/>
  <c r="P4724" i="13"/>
  <c r="P4723" i="13"/>
  <c r="P4722" i="13"/>
  <c r="P4721" i="13"/>
  <c r="P4720" i="13"/>
  <c r="P4719" i="13"/>
  <c r="P4717" i="13"/>
  <c r="P4716" i="13"/>
  <c r="P4715" i="13"/>
  <c r="P4714" i="13"/>
  <c r="P4713" i="13"/>
  <c r="P4712" i="13"/>
  <c r="P4711" i="13"/>
  <c r="P4710" i="13"/>
  <c r="P4709" i="13"/>
  <c r="P4708" i="13"/>
  <c r="P4706" i="13"/>
  <c r="P4705" i="13"/>
  <c r="P4704" i="13"/>
  <c r="P4703" i="13"/>
  <c r="P4702" i="13"/>
  <c r="P4701" i="13"/>
  <c r="P4700" i="13"/>
  <c r="P4699" i="13"/>
  <c r="P4698" i="13"/>
  <c r="P4697" i="13"/>
  <c r="P4696" i="13"/>
  <c r="P4695" i="13"/>
  <c r="P4694" i="13"/>
  <c r="P4693" i="13"/>
  <c r="P4692" i="13"/>
  <c r="P4691" i="13"/>
  <c r="P4690" i="13"/>
  <c r="P4689" i="13"/>
  <c r="P4688" i="13"/>
  <c r="P4687" i="13"/>
  <c r="P4686" i="13"/>
  <c r="P4684" i="13"/>
  <c r="P4683" i="13"/>
  <c r="P4682" i="13"/>
  <c r="P4681" i="13"/>
  <c r="P4680" i="13"/>
  <c r="P4679" i="13"/>
  <c r="P4678" i="13"/>
  <c r="P4677" i="13"/>
  <c r="P4676" i="13"/>
  <c r="P4675" i="13"/>
  <c r="P4674" i="13"/>
  <c r="P4673" i="13"/>
  <c r="P4672" i="13"/>
  <c r="P4671" i="13"/>
  <c r="P4670" i="13"/>
  <c r="P4669" i="13"/>
  <c r="P4668" i="13"/>
  <c r="P4667" i="13"/>
  <c r="P4666" i="13"/>
  <c r="P4665" i="13"/>
  <c r="P4664" i="13"/>
  <c r="P4662" i="13"/>
  <c r="P4661" i="13"/>
  <c r="P4660" i="13"/>
  <c r="P4659" i="13"/>
  <c r="P4658" i="13"/>
  <c r="P4657" i="13"/>
  <c r="P4656" i="13"/>
  <c r="P4655" i="13"/>
  <c r="P4654" i="13"/>
  <c r="P4653" i="13"/>
  <c r="P4651" i="13"/>
  <c r="P4650" i="13"/>
  <c r="P4649" i="13"/>
  <c r="P4648" i="13"/>
  <c r="P4647" i="13"/>
  <c r="P4646" i="13"/>
  <c r="P4645" i="13"/>
  <c r="P4644" i="13"/>
  <c r="P4643" i="13"/>
  <c r="P4642" i="13"/>
  <c r="P4641" i="13"/>
  <c r="P4640" i="13"/>
  <c r="P4639" i="13"/>
  <c r="P4638" i="13"/>
  <c r="P4637" i="13"/>
  <c r="P4636" i="13"/>
  <c r="P4635" i="13"/>
  <c r="P4634" i="13"/>
  <c r="P4633" i="13"/>
  <c r="P4632" i="13"/>
  <c r="P4631" i="13"/>
  <c r="P4629" i="13"/>
  <c r="P4628" i="13"/>
  <c r="P4627" i="13"/>
  <c r="P4626" i="13"/>
  <c r="P4625" i="13"/>
  <c r="P4624" i="13"/>
  <c r="P4623" i="13"/>
  <c r="P4622" i="13"/>
  <c r="P4621" i="13"/>
  <c r="P4620" i="13"/>
  <c r="P4618" i="13"/>
  <c r="P4617" i="13"/>
  <c r="P4616" i="13"/>
  <c r="P4615" i="13"/>
  <c r="P4614" i="13"/>
  <c r="P4613" i="13"/>
  <c r="P4612" i="13"/>
  <c r="P4611" i="13"/>
  <c r="P4610" i="13"/>
  <c r="P4609" i="13"/>
  <c r="P4608" i="13"/>
  <c r="P4607" i="13"/>
  <c r="P4606" i="13"/>
  <c r="P4605" i="13"/>
  <c r="P4604" i="13"/>
  <c r="P4603" i="13"/>
  <c r="P4602" i="13"/>
  <c r="P4601" i="13"/>
  <c r="P4600" i="13"/>
  <c r="P4599" i="13"/>
  <c r="P4598" i="13"/>
  <c r="P4596" i="13"/>
  <c r="P4595" i="13"/>
  <c r="P4594" i="13"/>
  <c r="P4593" i="13"/>
  <c r="P4592" i="13"/>
  <c r="P4591" i="13"/>
  <c r="P4590" i="13"/>
  <c r="P4589" i="13"/>
  <c r="P4588" i="13"/>
  <c r="P4587" i="13"/>
  <c r="P4586" i="13"/>
  <c r="P4585" i="13"/>
  <c r="P4584" i="13"/>
  <c r="P4583" i="13"/>
  <c r="P4582" i="13"/>
  <c r="P4581" i="13"/>
  <c r="P4580" i="13"/>
  <c r="P4579" i="13"/>
  <c r="P4578" i="13"/>
  <c r="P4577" i="13"/>
  <c r="P4576" i="13"/>
  <c r="P4574" i="13"/>
  <c r="P4573" i="13"/>
  <c r="P4572" i="13"/>
  <c r="P4571" i="13"/>
  <c r="P4570" i="13"/>
  <c r="P4569" i="13"/>
  <c r="P4568" i="13"/>
  <c r="P4567" i="13"/>
  <c r="P4566" i="13"/>
  <c r="P4565" i="13"/>
  <c r="P4563" i="13"/>
  <c r="P4562" i="13"/>
  <c r="P4561" i="13"/>
  <c r="P4560" i="13"/>
  <c r="P4559" i="13"/>
  <c r="P4558" i="13"/>
  <c r="P4557" i="13"/>
  <c r="P4556" i="13"/>
  <c r="P4555" i="13"/>
  <c r="P4554" i="13"/>
  <c r="P4552" i="13"/>
  <c r="P4551" i="13"/>
  <c r="P4550" i="13"/>
  <c r="P4549" i="13"/>
  <c r="P4548" i="13"/>
  <c r="P4547" i="13"/>
  <c r="P4546" i="13"/>
  <c r="P4545" i="13"/>
  <c r="P4544" i="13"/>
  <c r="P4543" i="13"/>
  <c r="P4541" i="13"/>
  <c r="P4540" i="13"/>
  <c r="P4539" i="13"/>
  <c r="P4538" i="13"/>
  <c r="P4537" i="13"/>
  <c r="P4536" i="13"/>
  <c r="P4535" i="13"/>
  <c r="P4534" i="13"/>
  <c r="P4533" i="13"/>
  <c r="P4532" i="13"/>
  <c r="P4530" i="13"/>
  <c r="P4529" i="13"/>
  <c r="P4528" i="13"/>
  <c r="P4527" i="13"/>
  <c r="P4526" i="13"/>
  <c r="P4525" i="13"/>
  <c r="P4524" i="13"/>
  <c r="P4523" i="13"/>
  <c r="P4522" i="13"/>
  <c r="P4521" i="13"/>
  <c r="P4520" i="13"/>
  <c r="P4519" i="13"/>
  <c r="P4518" i="13"/>
  <c r="P4517" i="13"/>
  <c r="P4516" i="13"/>
  <c r="P4515" i="13"/>
  <c r="P4514" i="13"/>
  <c r="P4513" i="13"/>
  <c r="P4512" i="13"/>
  <c r="P4511" i="13"/>
  <c r="P4510" i="13"/>
  <c r="P4509" i="13"/>
  <c r="P4508" i="13"/>
  <c r="P4507" i="13"/>
  <c r="P4506" i="13"/>
  <c r="P4505" i="13"/>
  <c r="P4504" i="13"/>
  <c r="P4503" i="13"/>
  <c r="P4502" i="13"/>
  <c r="P4501" i="13"/>
  <c r="P4500" i="13"/>
  <c r="P4499" i="13"/>
  <c r="P4497" i="13"/>
  <c r="P4496" i="13"/>
  <c r="P4495" i="13"/>
  <c r="P4494" i="13"/>
  <c r="P4493" i="13"/>
  <c r="P4492" i="13"/>
  <c r="P4491" i="13"/>
  <c r="P4490" i="13"/>
  <c r="P4489" i="13"/>
  <c r="P4488" i="13"/>
  <c r="P4486" i="13"/>
  <c r="P4485" i="13"/>
  <c r="P4484" i="13"/>
  <c r="P4483" i="13"/>
  <c r="P4482" i="13"/>
  <c r="P4481" i="13"/>
  <c r="P4480" i="13"/>
  <c r="P4479" i="13"/>
  <c r="P4478" i="13"/>
  <c r="P4477" i="13"/>
  <c r="P4476" i="13"/>
  <c r="P4475" i="13"/>
  <c r="P4474" i="13"/>
  <c r="P4473" i="13"/>
  <c r="P4472" i="13"/>
  <c r="P4471" i="13"/>
  <c r="P4470" i="13"/>
  <c r="P4469" i="13"/>
  <c r="P4468" i="13"/>
  <c r="P4467" i="13"/>
  <c r="P4466" i="13"/>
  <c r="P4464" i="13"/>
  <c r="P4463" i="13"/>
  <c r="P4462" i="13"/>
  <c r="P4461" i="13"/>
  <c r="P4460" i="13"/>
  <c r="P4459" i="13"/>
  <c r="P4458" i="13"/>
  <c r="P4457" i="13"/>
  <c r="P4456" i="13"/>
  <c r="P4455" i="13"/>
  <c r="P4453" i="13"/>
  <c r="P4452" i="13"/>
  <c r="P4451" i="13"/>
  <c r="P4450" i="13"/>
  <c r="P4449" i="13"/>
  <c r="P4448" i="13"/>
  <c r="P4447" i="13"/>
  <c r="P4446" i="13"/>
  <c r="P4445" i="13"/>
  <c r="P4444" i="13"/>
  <c r="P4442" i="13"/>
  <c r="P4441" i="13"/>
  <c r="P4440" i="13"/>
  <c r="P4439" i="13"/>
  <c r="P4438" i="13"/>
  <c r="P4437" i="13"/>
  <c r="P4436" i="13"/>
  <c r="P4435" i="13"/>
  <c r="P4434" i="13"/>
  <c r="P4433" i="13"/>
  <c r="P4431" i="13"/>
  <c r="P4430" i="13"/>
  <c r="P4429" i="13"/>
  <c r="P4428" i="13"/>
  <c r="P4427" i="13"/>
  <c r="P4426" i="13"/>
  <c r="P4425" i="13"/>
  <c r="P4424" i="13"/>
  <c r="P4423" i="13"/>
  <c r="P4422" i="13"/>
  <c r="P4421" i="13"/>
  <c r="P4420" i="13"/>
  <c r="P4419" i="13"/>
  <c r="P4418" i="13"/>
  <c r="P4417" i="13"/>
  <c r="P4416" i="13"/>
  <c r="P4415" i="13"/>
  <c r="P4414" i="13"/>
  <c r="P4413" i="13"/>
  <c r="P4412" i="13"/>
  <c r="P4411" i="13"/>
  <c r="P4409" i="13"/>
  <c r="P4408" i="13"/>
  <c r="P4407" i="13"/>
  <c r="P4406" i="13"/>
  <c r="P4405" i="13"/>
  <c r="P4404" i="13"/>
  <c r="P4403" i="13"/>
  <c r="P4402" i="13"/>
  <c r="P4401" i="13"/>
  <c r="P4400" i="13"/>
  <c r="P4398" i="13"/>
  <c r="P4397" i="13"/>
  <c r="P4396" i="13"/>
  <c r="P4395" i="13"/>
  <c r="P4394" i="13"/>
  <c r="P4393" i="13"/>
  <c r="P4392" i="13"/>
  <c r="P4391" i="13"/>
  <c r="P4390" i="13"/>
  <c r="P4389" i="13"/>
  <c r="P4387" i="13"/>
  <c r="P4386" i="13"/>
  <c r="P4385" i="13"/>
  <c r="P4384" i="13"/>
  <c r="P4383" i="13"/>
  <c r="P4382" i="13"/>
  <c r="P4381" i="13"/>
  <c r="P4380" i="13"/>
  <c r="P4379" i="13"/>
  <c r="P4378" i="13"/>
  <c r="P4376" i="13"/>
  <c r="P4375" i="13"/>
  <c r="P4374" i="13"/>
  <c r="P4373" i="13"/>
  <c r="P4372" i="13"/>
  <c r="P4371" i="13"/>
  <c r="P4370" i="13"/>
  <c r="P4369" i="13"/>
  <c r="P4368" i="13"/>
  <c r="P4367" i="13"/>
  <c r="P4365" i="13"/>
  <c r="P4364" i="13"/>
  <c r="P4363" i="13"/>
  <c r="P4362" i="13"/>
  <c r="P4361" i="13"/>
  <c r="P4360" i="13"/>
  <c r="P4359" i="13"/>
  <c r="P4358" i="13"/>
  <c r="P4357" i="13"/>
  <c r="P4356" i="13"/>
  <c r="P4354" i="13"/>
  <c r="P4353" i="13"/>
  <c r="P4352" i="13"/>
  <c r="P4351" i="13"/>
  <c r="P4350" i="13"/>
  <c r="P4349" i="13"/>
  <c r="P4348" i="13"/>
  <c r="P4347" i="13"/>
  <c r="P4346" i="13"/>
  <c r="P4345" i="13"/>
  <c r="P4343" i="13"/>
  <c r="P4342" i="13"/>
  <c r="P4341" i="13"/>
  <c r="P4340" i="13"/>
  <c r="P4339" i="13"/>
  <c r="P4338" i="13"/>
  <c r="P4337" i="13"/>
  <c r="P4336" i="13"/>
  <c r="P4335" i="13"/>
  <c r="P4334" i="13"/>
  <c r="P4332" i="13"/>
  <c r="P4331" i="13"/>
  <c r="P4330" i="13"/>
  <c r="P4329" i="13"/>
  <c r="P4328" i="13"/>
  <c r="P4327" i="13"/>
  <c r="P4326" i="13"/>
  <c r="P4325" i="13"/>
  <c r="P4324" i="13"/>
  <c r="P4323" i="13"/>
  <c r="P4321" i="13"/>
  <c r="P4320" i="13"/>
  <c r="P4319" i="13"/>
  <c r="P4318" i="13"/>
  <c r="P4317" i="13"/>
  <c r="P4316" i="13"/>
  <c r="P4315" i="13"/>
  <c r="P4314" i="13"/>
  <c r="P4313" i="13"/>
  <c r="P4312" i="13"/>
  <c r="V4303" i="13"/>
  <c r="V4306" i="13"/>
  <c r="V4305" i="13"/>
  <c r="V4304" i="13"/>
  <c r="V4302" i="13"/>
  <c r="V4301" i="13"/>
  <c r="V4300" i="13"/>
  <c r="V4299" i="13"/>
  <c r="V4298" i="13"/>
  <c r="V4297" i="13"/>
  <c r="V4296" i="13"/>
  <c r="V4295" i="13"/>
  <c r="V4294" i="13"/>
  <c r="V4293" i="13"/>
  <c r="V4292" i="13"/>
  <c r="Q4291" i="13"/>
  <c r="Q4290" i="13"/>
  <c r="Q4289" i="13"/>
  <c r="Q4288" i="13"/>
  <c r="O4287" i="13"/>
  <c r="O4286" i="13"/>
  <c r="O4285" i="13"/>
  <c r="O4284" i="13"/>
  <c r="Q4283" i="13"/>
  <c r="Q4282" i="13"/>
  <c r="Q4281" i="13"/>
  <c r="Q4280" i="13"/>
  <c r="O4279" i="13"/>
  <c r="O4278" i="13"/>
  <c r="O4277" i="13"/>
  <c r="O4276" i="13"/>
  <c r="Q4275" i="13"/>
  <c r="Q4274" i="13"/>
  <c r="Q4273" i="13"/>
  <c r="Q4272" i="13"/>
  <c r="O4271" i="13"/>
  <c r="O4270" i="13"/>
  <c r="O4269" i="13"/>
  <c r="O4268" i="13"/>
  <c r="Q4267" i="13"/>
  <c r="Q4266" i="13"/>
  <c r="Q4265" i="13"/>
  <c r="Q4264" i="13"/>
  <c r="O4263" i="13"/>
  <c r="O4262" i="13"/>
  <c r="O4261" i="13"/>
  <c r="O4260" i="13"/>
  <c r="Q4259" i="13"/>
  <c r="Q4258" i="13"/>
  <c r="Q4257" i="13"/>
  <c r="Q4256" i="13"/>
  <c r="O4255" i="13"/>
  <c r="O4254" i="13"/>
  <c r="O4253" i="13"/>
  <c r="O4252" i="13"/>
  <c r="Q4251" i="13"/>
  <c r="Q4250" i="13"/>
  <c r="Q4249" i="13"/>
  <c r="Q4248" i="13"/>
  <c r="O4247" i="13"/>
  <c r="O4246" i="13"/>
  <c r="O4245" i="13"/>
  <c r="O4244" i="13"/>
  <c r="Q4243" i="13"/>
  <c r="Q4242" i="13"/>
  <c r="Q4241" i="13"/>
  <c r="Q4240" i="13"/>
  <c r="O4239" i="13"/>
  <c r="O4238" i="13"/>
  <c r="O4237" i="13"/>
  <c r="O4236" i="13"/>
  <c r="Q4235" i="13"/>
  <c r="Q4234" i="13"/>
  <c r="Q4233" i="13"/>
  <c r="Q4232" i="13"/>
  <c r="O4231" i="13"/>
  <c r="O4230" i="13"/>
  <c r="O4229" i="13"/>
  <c r="O4228" i="13"/>
  <c r="Q4227" i="13"/>
  <c r="Q4226" i="13"/>
  <c r="Q4225" i="13"/>
  <c r="Q4224" i="13"/>
  <c r="O4223" i="13"/>
  <c r="O4222" i="13"/>
  <c r="O4221" i="13"/>
  <c r="O4220" i="13"/>
  <c r="Q4219" i="13"/>
  <c r="Q4218" i="13"/>
  <c r="Q4217" i="13"/>
  <c r="Q4216" i="13"/>
  <c r="O4215" i="13"/>
  <c r="O4214" i="13"/>
  <c r="O4213" i="13"/>
  <c r="O4212" i="13"/>
  <c r="Q4211" i="13"/>
  <c r="Q4210" i="13"/>
  <c r="Q4209" i="13"/>
  <c r="Q4208" i="13"/>
  <c r="O4207" i="13"/>
  <c r="O4206" i="13"/>
  <c r="O4205" i="13"/>
  <c r="O4204" i="13"/>
  <c r="Q4203" i="13"/>
  <c r="Q4202" i="13"/>
  <c r="Q4201" i="13"/>
  <c r="Q4200" i="13"/>
  <c r="O4199" i="13"/>
  <c r="O4198" i="13"/>
  <c r="O4197" i="13"/>
  <c r="O4196" i="13"/>
  <c r="Q4195" i="13"/>
  <c r="Q4194" i="13"/>
  <c r="Q4193" i="13"/>
  <c r="Q4192" i="13"/>
  <c r="O4191" i="13"/>
  <c r="O4190" i="13"/>
  <c r="O4189" i="13"/>
  <c r="O4188" i="13"/>
  <c r="Q4187" i="13"/>
  <c r="Q4186" i="13"/>
  <c r="Q4185" i="13"/>
  <c r="Q4184" i="13"/>
  <c r="O4183" i="13"/>
  <c r="O4182" i="13"/>
  <c r="O4181" i="13"/>
  <c r="O4180" i="13"/>
  <c r="Q4179" i="13"/>
  <c r="Q4178" i="13"/>
  <c r="Q4177" i="13"/>
  <c r="Q4176" i="13"/>
  <c r="O4175" i="13"/>
  <c r="O4174" i="13"/>
  <c r="O4173" i="13"/>
  <c r="O4172" i="13"/>
  <c r="Q4171" i="13"/>
  <c r="Q4170" i="13"/>
  <c r="Q4169" i="13"/>
  <c r="Q4168" i="13"/>
  <c r="O4167" i="13"/>
  <c r="O4166" i="13"/>
  <c r="O4165" i="13"/>
  <c r="O4164" i="13"/>
  <c r="Q4163" i="13"/>
  <c r="Q4162" i="13"/>
  <c r="Q4161" i="13"/>
  <c r="Q4160" i="13"/>
  <c r="O4159" i="13"/>
  <c r="O4158" i="13"/>
  <c r="O4157" i="13"/>
  <c r="O4156" i="13"/>
  <c r="Q4155" i="13"/>
  <c r="Q4154" i="13"/>
  <c r="Q4153" i="13"/>
  <c r="Q4152" i="13"/>
  <c r="O4151" i="13"/>
  <c r="O4150" i="13"/>
  <c r="O4149" i="13"/>
  <c r="O4148" i="13"/>
  <c r="Q4147" i="13"/>
  <c r="Q4146" i="13"/>
  <c r="Q4145" i="13"/>
  <c r="Q4144" i="13"/>
  <c r="O4143" i="13"/>
  <c r="O4142" i="13"/>
  <c r="O4141" i="13"/>
  <c r="O4140" i="13"/>
  <c r="Q4139" i="13"/>
  <c r="Q4138" i="13"/>
  <c r="Q4137" i="13"/>
  <c r="Q4136" i="13"/>
  <c r="O4135" i="13"/>
  <c r="O4134" i="13"/>
  <c r="O4133" i="13"/>
  <c r="O4132" i="13"/>
  <c r="Q4131" i="13"/>
  <c r="Q4130" i="13"/>
  <c r="Q4129" i="13"/>
  <c r="Q4128" i="13"/>
  <c r="O4127" i="13"/>
  <c r="O4126" i="13"/>
  <c r="O4125" i="13"/>
  <c r="O4124" i="13"/>
  <c r="Q4123" i="13"/>
  <c r="Q4122" i="13"/>
  <c r="Q4121" i="13"/>
  <c r="Q4120" i="13"/>
  <c r="O4119" i="13"/>
  <c r="O4118" i="13"/>
  <c r="O4117" i="13"/>
  <c r="O4116" i="13"/>
  <c r="Q4115" i="13"/>
  <c r="Q4114" i="13"/>
  <c r="Q4113" i="13"/>
  <c r="Q4112" i="13"/>
  <c r="O4111" i="13"/>
  <c r="O4110" i="13"/>
  <c r="O4109" i="13"/>
  <c r="O4108" i="13"/>
  <c r="Q4107" i="13"/>
  <c r="Q4106" i="13"/>
  <c r="Q4105" i="13"/>
  <c r="Q4104" i="13"/>
  <c r="O4103" i="13"/>
  <c r="O4102" i="13"/>
  <c r="O4101" i="13"/>
  <c r="O4100" i="13"/>
  <c r="Q4099" i="13"/>
  <c r="Q4098" i="13"/>
  <c r="Q4097" i="13"/>
  <c r="Q4096" i="13"/>
  <c r="O4095" i="13"/>
  <c r="O4094" i="13"/>
  <c r="O4093" i="13"/>
  <c r="O4092" i="13"/>
  <c r="Q4091" i="13"/>
  <c r="Q4090" i="13"/>
  <c r="Q4089" i="13"/>
  <c r="Q4088" i="13"/>
  <c r="O4087" i="13"/>
  <c r="O4086" i="13"/>
  <c r="O4085" i="13"/>
  <c r="O4084" i="13"/>
  <c r="Q4083" i="13"/>
  <c r="Q4082" i="13"/>
  <c r="Q4081" i="13"/>
  <c r="Q4080" i="13"/>
  <c r="O4079" i="13"/>
  <c r="O4078" i="13"/>
  <c r="O4077" i="13"/>
  <c r="O4076" i="13"/>
  <c r="Q4075" i="13"/>
  <c r="Q4074" i="13"/>
  <c r="Q4073" i="13"/>
  <c r="Q4072" i="13"/>
  <c r="O4071" i="13"/>
  <c r="O4070" i="13"/>
  <c r="O4069" i="13"/>
  <c r="O4068" i="13"/>
  <c r="Q4067" i="13"/>
  <c r="Q4066" i="13"/>
  <c r="Q4065" i="13"/>
  <c r="Q4064" i="13"/>
  <c r="O4063" i="13"/>
  <c r="O4062" i="13"/>
  <c r="O4061" i="13"/>
  <c r="O4060" i="13"/>
  <c r="Q4059" i="13"/>
  <c r="Q4058" i="13"/>
  <c r="Q4057" i="13"/>
  <c r="Q4056" i="13"/>
  <c r="O4055" i="13"/>
  <c r="O4054" i="13"/>
  <c r="O4053" i="13"/>
  <c r="O4052" i="13"/>
  <c r="Q4051" i="13"/>
  <c r="Q4050" i="13"/>
  <c r="Q4049" i="13"/>
  <c r="Q4048" i="13"/>
  <c r="O4047" i="13"/>
  <c r="O4046" i="13"/>
  <c r="O4045" i="13"/>
  <c r="O4044" i="13"/>
  <c r="Q4043" i="13"/>
  <c r="Q4042" i="13"/>
  <c r="Q4041" i="13"/>
  <c r="Q4040" i="13"/>
  <c r="O4039" i="13"/>
  <c r="O4038" i="13"/>
  <c r="O4037" i="13"/>
  <c r="O4036" i="13"/>
  <c r="Q4035" i="13"/>
  <c r="Q4034" i="13"/>
  <c r="Q4033" i="13"/>
  <c r="Q4032" i="13"/>
  <c r="O4031" i="13"/>
  <c r="O4030" i="13"/>
  <c r="O4029" i="13"/>
  <c r="O4028" i="13"/>
  <c r="Q4027" i="13"/>
  <c r="Q4026" i="13"/>
  <c r="Q4025" i="13"/>
  <c r="Q4024" i="13"/>
  <c r="O4023" i="13"/>
  <c r="O4022" i="13"/>
  <c r="O4021" i="13"/>
  <c r="O4020" i="13"/>
  <c r="Q4019" i="13"/>
  <c r="Q4018" i="13"/>
  <c r="Q4017" i="13"/>
  <c r="Q4016" i="13"/>
  <c r="O4015" i="13"/>
  <c r="O4014" i="13"/>
  <c r="O4013" i="13"/>
  <c r="O4012" i="13"/>
  <c r="Q4011" i="13"/>
  <c r="Q4010" i="13"/>
  <c r="Q4009" i="13"/>
  <c r="Q4008" i="13"/>
  <c r="O4007" i="13"/>
  <c r="O4006" i="13"/>
  <c r="O4005" i="13"/>
  <c r="O4004" i="13"/>
  <c r="Q4003" i="13"/>
  <c r="Q4002" i="13"/>
  <c r="Q4001" i="13"/>
  <c r="Q4000" i="13"/>
  <c r="O3999" i="13"/>
  <c r="O3998" i="13"/>
  <c r="O3997" i="13"/>
  <c r="O3996" i="13"/>
  <c r="Q3995" i="13"/>
  <c r="Q3994" i="13"/>
  <c r="Q3993" i="13"/>
  <c r="Q3992" i="13"/>
  <c r="O3991" i="13"/>
  <c r="O3990" i="13"/>
  <c r="O3989" i="13"/>
  <c r="O3988" i="13"/>
  <c r="Q3987" i="13"/>
  <c r="Q3986" i="13"/>
  <c r="Q3985" i="13"/>
  <c r="Q3984" i="13"/>
  <c r="O3983" i="13"/>
  <c r="O3982" i="13"/>
  <c r="O3981" i="13"/>
  <c r="O3980" i="13"/>
  <c r="Q3979" i="13"/>
  <c r="Q3978" i="13"/>
  <c r="Q3977" i="13"/>
  <c r="Q3976" i="13"/>
  <c r="O3975" i="13"/>
  <c r="O3974" i="13"/>
  <c r="O3973" i="13"/>
  <c r="O3972" i="13"/>
  <c r="Q3971" i="13"/>
  <c r="Q3970" i="13"/>
  <c r="Q3969" i="13"/>
  <c r="Q3968" i="13"/>
  <c r="O3967" i="13"/>
  <c r="O3966" i="13"/>
  <c r="O3965" i="13"/>
  <c r="O3964" i="13"/>
  <c r="Q3963" i="13"/>
  <c r="Q3962" i="13"/>
  <c r="Q3961" i="13"/>
  <c r="Q3960" i="13"/>
  <c r="O3959" i="13"/>
  <c r="O3958" i="13"/>
  <c r="O3957" i="13"/>
  <c r="O3956" i="13"/>
  <c r="Q3955" i="13"/>
  <c r="Q3954" i="13"/>
  <c r="Q3953" i="13"/>
  <c r="Q3952" i="13"/>
  <c r="O3951" i="13"/>
  <c r="O3950" i="13"/>
  <c r="O3949" i="13"/>
  <c r="O3948" i="13"/>
  <c r="Q3947" i="13"/>
  <c r="Q3946" i="13"/>
  <c r="Q3945" i="13"/>
  <c r="Q3944" i="13"/>
  <c r="O3943" i="13"/>
  <c r="O3942" i="13"/>
  <c r="O3941" i="13"/>
  <c r="O3940" i="13"/>
  <c r="Q3939" i="13"/>
  <c r="Q3938" i="13"/>
  <c r="Q3937" i="13"/>
  <c r="Q3936" i="13"/>
  <c r="O3935" i="13"/>
  <c r="O3934" i="13"/>
  <c r="O3933" i="13"/>
  <c r="O3932" i="13"/>
  <c r="Q3931" i="13"/>
  <c r="Q3930" i="13"/>
  <c r="Q3929" i="13"/>
  <c r="Q3928" i="13"/>
  <c r="O3927" i="13"/>
  <c r="O3926" i="13"/>
  <c r="O3925" i="13"/>
  <c r="O3924" i="13"/>
  <c r="Q3923" i="13"/>
  <c r="Q3922" i="13"/>
  <c r="Q3921" i="13"/>
  <c r="Q3920" i="13"/>
  <c r="O3919" i="13"/>
  <c r="O3918" i="13"/>
  <c r="O3917" i="13"/>
  <c r="O3916" i="13"/>
  <c r="Q3915" i="13"/>
  <c r="Q3914" i="13"/>
  <c r="Q3913" i="13"/>
  <c r="Q3912" i="13"/>
  <c r="O3911" i="13"/>
  <c r="O3910" i="13"/>
  <c r="O3909" i="13"/>
  <c r="O3908" i="13"/>
  <c r="Q3907" i="13"/>
  <c r="Q3906" i="13"/>
  <c r="Q3905" i="13"/>
  <c r="Q3904" i="13"/>
  <c r="O3903" i="13"/>
  <c r="O3902" i="13"/>
  <c r="O3901" i="13"/>
  <c r="O3900" i="13"/>
  <c r="Q3899" i="13"/>
  <c r="Q3898" i="13"/>
  <c r="Q3897" i="13"/>
  <c r="Q3896" i="13"/>
  <c r="O3895" i="13"/>
  <c r="O3894" i="13"/>
  <c r="O3893" i="13"/>
  <c r="O3892" i="13"/>
  <c r="Q3891" i="13"/>
  <c r="Q3890" i="13"/>
  <c r="Q3889" i="13"/>
  <c r="Q3888" i="13"/>
  <c r="O3887" i="13"/>
  <c r="O3886" i="13"/>
  <c r="O3885" i="13"/>
  <c r="O3884" i="13"/>
  <c r="Q3883" i="13"/>
  <c r="Q3882" i="13"/>
  <c r="Q3881" i="13"/>
  <c r="Q3880" i="13"/>
  <c r="O3879" i="13"/>
  <c r="O3878" i="13"/>
  <c r="O3877" i="13"/>
  <c r="O3876" i="13"/>
  <c r="Q3875" i="13"/>
  <c r="Q3874" i="13"/>
  <c r="Q3873" i="13"/>
  <c r="Q3872" i="13"/>
  <c r="O3871" i="13"/>
  <c r="O3870" i="13"/>
  <c r="O3869" i="13"/>
  <c r="O3868" i="13"/>
  <c r="Q3867" i="13"/>
  <c r="Q3866" i="13"/>
  <c r="Q3865" i="13"/>
  <c r="Q3864" i="13"/>
  <c r="O3863" i="13"/>
  <c r="O3862" i="13"/>
  <c r="O3861" i="13"/>
  <c r="O3860" i="13"/>
  <c r="Q3859" i="13"/>
  <c r="Q3858" i="13"/>
  <c r="Q3857" i="13"/>
  <c r="Q3856" i="13"/>
  <c r="O3855" i="13"/>
  <c r="O3854" i="13"/>
  <c r="O3853" i="13"/>
  <c r="O3852" i="13"/>
  <c r="Q3851" i="13"/>
  <c r="Q3850" i="13"/>
  <c r="Q3849" i="13"/>
  <c r="Q3848" i="13"/>
  <c r="O3847" i="13"/>
  <c r="O3846" i="13"/>
  <c r="O3845" i="13"/>
  <c r="O3844" i="13"/>
  <c r="Q3843" i="13"/>
  <c r="Q3842" i="13"/>
  <c r="Q3841" i="13"/>
  <c r="Q3840" i="13"/>
  <c r="O3839" i="13"/>
  <c r="O3838" i="13"/>
  <c r="O3837" i="13"/>
  <c r="O3836" i="13"/>
  <c r="Q3835" i="13"/>
  <c r="Q3834" i="13"/>
  <c r="Q3833" i="13"/>
  <c r="Q3832" i="13"/>
  <c r="O3831" i="13"/>
  <c r="O3830" i="13"/>
  <c r="O3829" i="13"/>
  <c r="O3828" i="13"/>
  <c r="Q3827" i="13"/>
  <c r="Q3826" i="13"/>
  <c r="Q3825" i="13"/>
  <c r="Q3824" i="13"/>
  <c r="O3823" i="13"/>
  <c r="O3822" i="13"/>
  <c r="O3821" i="13"/>
  <c r="O3820" i="13"/>
  <c r="Q3819" i="13"/>
  <c r="Q3818" i="13"/>
  <c r="Q3817" i="13"/>
  <c r="Q3816" i="13"/>
  <c r="O3815" i="13"/>
  <c r="O3814" i="13"/>
  <c r="O3813" i="13"/>
  <c r="O3812" i="13"/>
  <c r="Q3811" i="13"/>
  <c r="Q3810" i="13"/>
  <c r="Q3809" i="13"/>
  <c r="Q3808" i="13"/>
  <c r="O3807" i="13"/>
  <c r="O3806" i="13"/>
  <c r="O3805" i="13"/>
  <c r="O3804" i="13"/>
  <c r="Q3803" i="13"/>
  <c r="Q3802" i="13"/>
  <c r="Q3801" i="13"/>
  <c r="Q3800" i="13"/>
  <c r="O3799" i="13"/>
  <c r="O3798" i="13"/>
  <c r="O3797" i="13"/>
  <c r="O3796" i="13"/>
  <c r="Q3795" i="13"/>
  <c r="Q3794" i="13"/>
  <c r="Q3793" i="13"/>
  <c r="Q3792" i="13"/>
  <c r="O3791" i="13"/>
  <c r="O3790" i="13"/>
  <c r="O3789" i="13"/>
  <c r="O3788" i="13"/>
  <c r="Q3787" i="13"/>
  <c r="Q3786" i="13"/>
  <c r="Q3785" i="13"/>
  <c r="Q3784" i="13"/>
  <c r="O3783" i="13"/>
  <c r="O3782" i="13"/>
  <c r="O3781" i="13"/>
  <c r="O3780" i="13"/>
  <c r="Q3779" i="13"/>
  <c r="Q3778" i="13"/>
  <c r="Q3777" i="13"/>
  <c r="Q3776" i="13"/>
  <c r="O3775" i="13"/>
  <c r="O3774" i="13"/>
  <c r="O3773" i="13"/>
  <c r="O3772" i="13"/>
  <c r="Q3771" i="13"/>
  <c r="Q3770" i="13"/>
  <c r="Q3769" i="13"/>
  <c r="Q3768" i="13"/>
  <c r="O3767" i="13"/>
  <c r="O3766" i="13"/>
  <c r="O3765" i="13"/>
  <c r="O3764" i="13"/>
  <c r="Q3763" i="13"/>
  <c r="Q3762" i="13"/>
  <c r="Q3761" i="13"/>
  <c r="Q3760" i="13"/>
  <c r="O3759" i="13"/>
  <c r="O3758" i="13"/>
  <c r="O3757" i="13"/>
  <c r="O3756" i="13"/>
  <c r="Q3755" i="13"/>
  <c r="Q3754" i="13"/>
  <c r="Q3753" i="13"/>
  <c r="Q3752" i="13"/>
  <c r="O3751" i="13"/>
  <c r="O3750" i="13"/>
  <c r="O3749" i="13"/>
  <c r="O3748" i="13"/>
  <c r="Q3747" i="13"/>
  <c r="Q3746" i="13"/>
  <c r="Q3745" i="13"/>
  <c r="Q3744" i="13"/>
  <c r="O3743" i="13"/>
  <c r="O3742" i="13"/>
  <c r="O3741" i="13"/>
  <c r="O3740" i="13"/>
  <c r="Q3739" i="13"/>
  <c r="Q3738" i="13"/>
  <c r="Q3737" i="13"/>
  <c r="Q3736" i="13"/>
  <c r="O3735" i="13"/>
  <c r="O3734" i="13"/>
  <c r="O3733" i="13"/>
  <c r="O3732" i="13"/>
  <c r="Q3731" i="13"/>
  <c r="Q3730" i="13"/>
  <c r="Q3729" i="13"/>
  <c r="Q3728" i="13"/>
  <c r="O3727" i="13"/>
  <c r="O3726" i="13"/>
  <c r="O3725" i="13"/>
  <c r="O3724" i="13"/>
  <c r="Q3723" i="13"/>
  <c r="Q3722" i="13"/>
  <c r="Q3721" i="13"/>
  <c r="Q3720" i="13"/>
  <c r="O3719" i="13"/>
  <c r="O3718" i="13"/>
  <c r="O3717" i="13"/>
  <c r="O3716" i="13"/>
  <c r="Q3715" i="13"/>
  <c r="Q3714" i="13"/>
  <c r="Q3713" i="13"/>
  <c r="Q3712" i="13"/>
  <c r="O3711" i="13"/>
  <c r="O3710" i="13"/>
  <c r="O3709" i="13"/>
  <c r="O3708" i="13"/>
  <c r="Q3707" i="13"/>
  <c r="Q3706" i="13"/>
  <c r="Q3705" i="13"/>
  <c r="Q3704" i="13"/>
  <c r="O3703" i="13"/>
  <c r="O3702" i="13"/>
  <c r="O3701" i="13"/>
  <c r="O3700" i="13"/>
  <c r="Q3699" i="13"/>
  <c r="Q3698" i="13"/>
  <c r="Q3697" i="13"/>
  <c r="Q3696" i="13"/>
  <c r="O3695" i="13"/>
  <c r="O3694" i="13"/>
  <c r="O3693" i="13"/>
  <c r="O3692" i="13"/>
  <c r="Q3691" i="13"/>
  <c r="Q3690" i="13"/>
  <c r="Q3689" i="13"/>
  <c r="Q3688" i="13"/>
  <c r="O3687" i="13"/>
  <c r="O3686" i="13"/>
  <c r="O3685" i="13"/>
  <c r="O3684" i="13"/>
  <c r="Q3683" i="13"/>
  <c r="Q3682" i="13"/>
  <c r="Q3681" i="13"/>
  <c r="Q3680" i="13"/>
  <c r="O3679" i="13"/>
  <c r="O3678" i="13"/>
  <c r="O3677" i="13"/>
  <c r="O3676" i="13"/>
  <c r="Q3675" i="13"/>
  <c r="Q3674" i="13"/>
  <c r="Q3673" i="13"/>
  <c r="Q3672" i="13"/>
  <c r="O3671" i="13"/>
  <c r="O3670" i="13"/>
  <c r="O3669" i="13"/>
  <c r="O3668" i="13"/>
  <c r="Q3667" i="13"/>
  <c r="Q3666" i="13"/>
  <c r="Q3665" i="13"/>
  <c r="Q3664" i="13"/>
  <c r="O3663" i="13"/>
  <c r="O3662" i="13"/>
  <c r="O3661" i="13"/>
  <c r="O3660" i="13"/>
  <c r="Q3659" i="13"/>
  <c r="Q3658" i="13"/>
  <c r="Q3657" i="13"/>
  <c r="Q3656" i="13"/>
  <c r="O3655" i="13"/>
  <c r="O3654" i="13"/>
  <c r="O3653" i="13"/>
  <c r="O3652" i="13"/>
  <c r="Q3651" i="13"/>
  <c r="Q3650" i="13"/>
  <c r="Q3649" i="13"/>
  <c r="Q3648" i="13"/>
  <c r="O3647" i="13"/>
  <c r="O3646" i="13"/>
  <c r="O3645" i="13"/>
  <c r="O3644" i="13"/>
  <c r="Q3643" i="13"/>
  <c r="Q3642" i="13"/>
  <c r="Q3641" i="13"/>
  <c r="Q3640" i="13"/>
  <c r="O3639" i="13"/>
  <c r="O3638" i="13"/>
  <c r="O3637" i="13"/>
  <c r="O3636" i="13"/>
  <c r="Q3635" i="13"/>
  <c r="Q3634" i="13"/>
  <c r="Q3633" i="13"/>
  <c r="Q3632" i="13"/>
  <c r="O3631" i="13"/>
  <c r="O3630" i="13"/>
  <c r="O3629" i="13"/>
  <c r="O3628" i="13"/>
  <c r="Q3627" i="13"/>
  <c r="Q3626" i="13"/>
  <c r="Q3625" i="13"/>
  <c r="Q3624" i="13"/>
  <c r="O3623" i="13"/>
  <c r="O3622" i="13"/>
  <c r="O3621" i="13"/>
  <c r="O3620" i="13"/>
  <c r="Q3619" i="13"/>
  <c r="Q3618" i="13"/>
  <c r="Q3617" i="13"/>
  <c r="Q3616" i="13"/>
  <c r="O3615" i="13"/>
  <c r="O3614" i="13"/>
  <c r="O3613" i="13"/>
  <c r="O3612" i="13"/>
  <c r="Q3611" i="13"/>
  <c r="Q3610" i="13"/>
  <c r="Q3609" i="13"/>
  <c r="Q3608" i="13"/>
  <c r="O3607" i="13"/>
  <c r="O3606" i="13"/>
  <c r="O3605" i="13"/>
  <c r="O3604" i="13"/>
  <c r="Q3603" i="13"/>
  <c r="Q3602" i="13"/>
  <c r="Q3601" i="13"/>
  <c r="Q3600" i="13"/>
  <c r="O3599" i="13"/>
  <c r="O3598" i="13"/>
  <c r="O3597" i="13"/>
  <c r="O3596" i="13"/>
  <c r="Q3595" i="13"/>
  <c r="Q3594" i="13"/>
  <c r="Q3593" i="13"/>
  <c r="Q3592" i="13"/>
  <c r="O3591" i="13"/>
  <c r="O3590" i="13"/>
  <c r="O3589" i="13"/>
  <c r="O3588" i="13"/>
  <c r="Q3587" i="13"/>
  <c r="Q3586" i="13"/>
  <c r="Q3585" i="13"/>
  <c r="Q3584" i="13"/>
  <c r="O3583" i="13"/>
  <c r="O3582" i="13"/>
  <c r="O3581" i="13"/>
  <c r="O3580" i="13"/>
  <c r="Q3579" i="13"/>
  <c r="Q3578" i="13"/>
  <c r="Q3577" i="13"/>
  <c r="Q3576" i="13"/>
  <c r="O3575" i="13"/>
  <c r="O3574" i="13"/>
  <c r="O3573" i="13"/>
  <c r="O3572" i="13"/>
  <c r="Q3571" i="13"/>
  <c r="Q3570" i="13"/>
  <c r="Q3569" i="13"/>
  <c r="Q3568" i="13"/>
  <c r="O3567" i="13"/>
  <c r="O3566" i="13"/>
  <c r="O3565" i="13"/>
  <c r="O3564" i="13"/>
  <c r="Q3563" i="13"/>
  <c r="Q3562" i="13"/>
  <c r="Q3561" i="13"/>
  <c r="Q3560" i="13"/>
  <c r="O3559" i="13"/>
  <c r="O3558" i="13"/>
  <c r="O3557" i="13"/>
  <c r="O3556" i="13"/>
  <c r="Q3555" i="13"/>
  <c r="Q3554" i="13"/>
  <c r="Q3553" i="13"/>
  <c r="Q3552" i="13"/>
  <c r="O3551" i="13"/>
  <c r="O3550" i="13"/>
  <c r="O3549" i="13"/>
  <c r="O3548" i="13"/>
  <c r="Q3547" i="13"/>
  <c r="Q3546" i="13"/>
  <c r="Q3545" i="13"/>
  <c r="Q3544" i="13"/>
  <c r="O3543" i="13"/>
  <c r="O3542" i="13"/>
  <c r="O3541" i="13"/>
  <c r="O3540" i="13"/>
  <c r="Q3539" i="13"/>
  <c r="Q3538" i="13"/>
  <c r="Q3537" i="13"/>
  <c r="Q3536" i="13"/>
  <c r="O3535" i="13"/>
  <c r="O3534" i="13"/>
  <c r="O3533" i="13"/>
  <c r="O3532" i="13"/>
  <c r="Q3531" i="13"/>
  <c r="Q3530" i="13"/>
  <c r="Q3529" i="13"/>
  <c r="Q3528" i="13"/>
  <c r="O3527" i="13"/>
  <c r="O3526" i="13"/>
  <c r="O3525" i="13"/>
  <c r="O3524" i="13"/>
  <c r="Q3523" i="13"/>
  <c r="Q3522" i="13"/>
  <c r="Q3521" i="13"/>
  <c r="Q3520" i="13"/>
  <c r="O3519" i="13"/>
  <c r="O3518" i="13"/>
  <c r="O3517" i="13"/>
  <c r="O3516" i="13"/>
  <c r="Q3515" i="13"/>
  <c r="Q3514" i="13"/>
  <c r="Q3513" i="13"/>
  <c r="Q3512" i="13"/>
  <c r="O3511" i="13"/>
  <c r="O3510" i="13"/>
  <c r="O3509" i="13"/>
  <c r="O3508" i="13"/>
  <c r="Q3507" i="13"/>
  <c r="Q3506" i="13"/>
  <c r="Q3505" i="13"/>
  <c r="Q3504" i="13"/>
  <c r="O3503" i="13"/>
  <c r="O3502" i="13"/>
  <c r="O3501" i="13"/>
  <c r="O3500" i="13"/>
  <c r="Q3499" i="13"/>
  <c r="Q3498" i="13"/>
  <c r="Q3497" i="13"/>
  <c r="Q3496" i="13"/>
  <c r="O3495" i="13"/>
  <c r="O3494" i="13"/>
  <c r="O3493" i="13"/>
  <c r="O3492" i="13"/>
  <c r="Q3491" i="13"/>
  <c r="Q3490" i="13"/>
  <c r="Q3489" i="13"/>
  <c r="Q3488" i="13"/>
  <c r="O3487" i="13"/>
  <c r="O3486" i="13"/>
  <c r="O3485" i="13"/>
  <c r="O3484" i="13"/>
  <c r="Q3483" i="13"/>
  <c r="Q3482" i="13"/>
  <c r="Q3481" i="13"/>
  <c r="Q3480" i="13"/>
  <c r="O3479" i="13"/>
  <c r="O3478" i="13"/>
  <c r="O3477" i="13"/>
  <c r="O3476" i="13"/>
  <c r="Q3475" i="13"/>
  <c r="Q3474" i="13"/>
  <c r="Q3473" i="13"/>
  <c r="Q3472" i="13"/>
  <c r="O3471" i="13"/>
  <c r="O3470" i="13"/>
  <c r="O3469" i="13"/>
  <c r="O3468" i="13"/>
  <c r="Q3467" i="13"/>
  <c r="Q3466" i="13"/>
  <c r="Q3465" i="13"/>
  <c r="Q3464" i="13"/>
  <c r="O3463" i="13"/>
  <c r="O3462" i="13"/>
  <c r="O3461" i="13"/>
  <c r="O3460" i="13"/>
  <c r="Q3459" i="13"/>
  <c r="Q3458" i="13"/>
  <c r="Q3457" i="13"/>
  <c r="Q3456" i="13"/>
  <c r="O3455" i="13"/>
  <c r="O3454" i="13"/>
  <c r="O3453" i="13"/>
  <c r="O3452" i="13"/>
  <c r="Q3451" i="13"/>
  <c r="Q3450" i="13"/>
  <c r="Q3449" i="13"/>
  <c r="Q3448" i="13"/>
  <c r="O3447" i="13"/>
  <c r="O3446" i="13"/>
  <c r="O3445" i="13"/>
  <c r="O3444" i="13"/>
  <c r="Q3443" i="13"/>
  <c r="Q3442" i="13"/>
  <c r="Q3441" i="13"/>
  <c r="Q3440" i="13"/>
  <c r="O3439" i="13"/>
  <c r="O3438" i="13"/>
  <c r="O3437" i="13"/>
  <c r="O3436" i="13"/>
  <c r="Q3435" i="13"/>
  <c r="Q3434" i="13"/>
  <c r="Q3433" i="13"/>
  <c r="Q3432" i="13"/>
  <c r="O3431" i="13"/>
  <c r="O3430" i="13"/>
  <c r="O3429" i="13"/>
  <c r="O3428" i="13"/>
  <c r="Q3427" i="13"/>
  <c r="Q3426" i="13"/>
  <c r="Q3425" i="13"/>
  <c r="Q3424" i="13"/>
  <c r="O3423" i="13"/>
  <c r="O3422" i="13"/>
  <c r="O3421" i="13"/>
  <c r="O3420" i="13"/>
  <c r="Q3419" i="13"/>
  <c r="Q3418" i="13"/>
  <c r="Q3417" i="13"/>
  <c r="Q3416" i="13"/>
  <c r="O3415" i="13"/>
  <c r="O3414" i="13"/>
  <c r="O3413" i="13"/>
  <c r="O3412" i="13"/>
  <c r="Q3411" i="13"/>
  <c r="Q3410" i="13"/>
  <c r="Q3409" i="13"/>
  <c r="Q3408" i="13"/>
  <c r="O3407" i="13"/>
  <c r="O3406" i="13"/>
  <c r="O3405" i="13"/>
  <c r="O3404" i="13"/>
  <c r="Q3403" i="13"/>
  <c r="Q3402" i="13"/>
  <c r="Q3401" i="13"/>
  <c r="Q3400" i="13"/>
  <c r="O3399" i="13"/>
  <c r="O3398" i="13"/>
  <c r="O3397" i="13"/>
  <c r="O3396" i="13"/>
  <c r="Q3395" i="13"/>
  <c r="Q3394" i="13"/>
  <c r="Q3393" i="13"/>
  <c r="Q3392" i="13"/>
  <c r="O3391" i="13"/>
  <c r="O3390" i="13"/>
  <c r="O3389" i="13"/>
  <c r="O3388" i="13"/>
  <c r="Q3387" i="13"/>
  <c r="Q3386" i="13"/>
  <c r="Q3385" i="13"/>
  <c r="Q3384" i="13"/>
  <c r="O3383" i="13"/>
  <c r="O3382" i="13"/>
  <c r="O3381" i="13"/>
  <c r="O3380" i="13"/>
  <c r="Q3379" i="13"/>
  <c r="Q3378" i="13"/>
  <c r="Q3377" i="13"/>
  <c r="Q3376" i="13"/>
  <c r="O3375" i="13"/>
  <c r="O3374" i="13"/>
  <c r="O3373" i="13"/>
  <c r="O3372" i="13"/>
  <c r="Q3371" i="13"/>
  <c r="Q3370" i="13"/>
  <c r="Q3369" i="13"/>
  <c r="Q3368" i="13"/>
  <c r="O3367" i="13"/>
  <c r="O3366" i="13"/>
  <c r="O3365" i="13"/>
  <c r="O3364" i="13"/>
  <c r="Q3363" i="13"/>
  <c r="Q3362" i="13"/>
  <c r="Q3361" i="13"/>
  <c r="Q3360" i="13"/>
  <c r="O3359" i="13"/>
  <c r="O3358" i="13"/>
  <c r="O3357" i="13"/>
  <c r="O3356" i="13"/>
  <c r="Q3355" i="13"/>
  <c r="Q3354" i="13"/>
  <c r="Q3353" i="13"/>
  <c r="Q3352" i="13"/>
  <c r="O3351" i="13"/>
  <c r="O3350" i="13"/>
  <c r="O3349" i="13"/>
  <c r="O3348" i="13"/>
  <c r="Q3347" i="13"/>
  <c r="Q3346" i="13"/>
  <c r="Q3345" i="13"/>
  <c r="Q3344" i="13"/>
  <c r="O3343" i="13"/>
  <c r="O3342" i="13"/>
  <c r="O3341" i="13"/>
  <c r="O3340" i="13"/>
  <c r="Q3339" i="13"/>
  <c r="Q3338" i="13"/>
  <c r="Q3337" i="13"/>
  <c r="Q3336" i="13"/>
  <c r="O3335" i="13"/>
  <c r="O3334" i="13"/>
  <c r="O3333" i="13"/>
  <c r="O3332" i="13"/>
  <c r="Q3331" i="13"/>
  <c r="Q3330" i="13"/>
  <c r="Q3329" i="13"/>
  <c r="Q3328" i="13"/>
  <c r="O3327" i="13"/>
  <c r="O3326" i="13"/>
  <c r="O3325" i="13"/>
  <c r="O3324" i="13"/>
  <c r="Q3323" i="13"/>
  <c r="Q3322" i="13"/>
  <c r="Q3321" i="13"/>
  <c r="Q3320" i="13"/>
  <c r="O3319" i="13"/>
  <c r="O3318" i="13"/>
  <c r="O3317" i="13"/>
  <c r="O3316" i="13"/>
  <c r="Q3315" i="13"/>
  <c r="Q3314" i="13"/>
  <c r="Q3313" i="13"/>
  <c r="Q3312" i="13"/>
  <c r="O3311" i="13"/>
  <c r="O3310" i="13"/>
  <c r="O3309" i="13"/>
  <c r="O3308" i="13"/>
  <c r="Q3307" i="13"/>
  <c r="Q3306" i="13"/>
  <c r="Q3305" i="13"/>
  <c r="Q3304" i="13"/>
  <c r="O3303" i="13"/>
  <c r="O3302" i="13"/>
  <c r="O3301" i="13"/>
  <c r="O3300" i="13"/>
  <c r="Q3299" i="13"/>
  <c r="Q3298" i="13"/>
  <c r="Q3297" i="13"/>
  <c r="Q3296" i="13"/>
  <c r="O3295" i="13"/>
  <c r="O3294" i="13"/>
  <c r="O3293" i="13"/>
  <c r="O3292" i="13"/>
  <c r="Q3291" i="13"/>
  <c r="Q3290" i="13"/>
  <c r="Q3289" i="13"/>
  <c r="Q3288" i="13"/>
  <c r="O3287" i="13"/>
  <c r="O3286" i="13"/>
  <c r="O3285" i="13"/>
  <c r="O3284" i="13"/>
  <c r="Q3283" i="13"/>
  <c r="Q3282" i="13"/>
  <c r="Q3281" i="13"/>
  <c r="Q3280" i="13"/>
  <c r="O3279" i="13"/>
  <c r="O3278" i="13"/>
  <c r="O3277" i="13"/>
  <c r="O3276" i="13"/>
  <c r="Q3275" i="13"/>
  <c r="Q3274" i="13"/>
  <c r="Q3273" i="13"/>
  <c r="Q3272" i="13"/>
  <c r="O3271" i="13"/>
  <c r="O3270" i="13"/>
  <c r="O3269" i="13"/>
  <c r="O3268" i="13"/>
  <c r="Q3267" i="13"/>
  <c r="Q3266" i="13"/>
  <c r="Q3265" i="13"/>
  <c r="Q3264" i="13"/>
  <c r="O3263" i="13"/>
  <c r="O3262" i="13"/>
  <c r="O3261" i="13"/>
  <c r="O3260" i="13"/>
  <c r="Q3259" i="13"/>
  <c r="Q3258" i="13"/>
  <c r="Q3257" i="13"/>
  <c r="Q3256" i="13"/>
  <c r="O3255" i="13"/>
  <c r="O3254" i="13"/>
  <c r="O3253" i="13"/>
  <c r="O3252" i="13"/>
  <c r="Q3251" i="13"/>
  <c r="Q3250" i="13"/>
  <c r="Q3249" i="13"/>
  <c r="Q3248" i="13"/>
  <c r="O3247" i="13"/>
  <c r="O3246" i="13"/>
  <c r="O3245" i="13"/>
  <c r="O3244" i="13"/>
  <c r="Q3243" i="13"/>
  <c r="Q3242" i="13"/>
  <c r="Q3241" i="13"/>
  <c r="Q3240" i="13"/>
  <c r="O3239" i="13"/>
  <c r="O3238" i="13"/>
  <c r="O3237" i="13"/>
  <c r="O3236" i="13"/>
  <c r="Q3235" i="13"/>
  <c r="Q3234" i="13"/>
  <c r="Q3233" i="13"/>
  <c r="Q3232" i="13"/>
  <c r="O3231" i="13"/>
  <c r="O3230" i="13"/>
  <c r="O3229" i="13"/>
  <c r="O3228" i="13"/>
  <c r="Q3227" i="13"/>
  <c r="Q3226" i="13"/>
  <c r="Q3225" i="13"/>
  <c r="Q3224" i="13"/>
  <c r="O3223" i="13"/>
  <c r="O3222" i="13"/>
  <c r="O3221" i="13"/>
  <c r="O3220" i="13"/>
  <c r="Q3219" i="13"/>
  <c r="Q3218" i="13"/>
  <c r="Q3217" i="13"/>
  <c r="Q3216" i="13"/>
  <c r="O3215" i="13"/>
  <c r="O3214" i="13"/>
  <c r="O3213" i="13"/>
  <c r="O3212" i="13"/>
  <c r="Q3211" i="13"/>
  <c r="Q3210" i="13"/>
  <c r="Q3209" i="13"/>
  <c r="Q3208" i="13"/>
  <c r="O3207" i="13"/>
  <c r="O3206" i="13"/>
  <c r="O3205" i="13"/>
  <c r="O3204" i="13"/>
  <c r="Q3203" i="13"/>
  <c r="Q3202" i="13"/>
  <c r="Q3201" i="13"/>
  <c r="Q3200" i="13"/>
  <c r="O3199" i="13"/>
  <c r="O3198" i="13"/>
  <c r="O3197" i="13"/>
  <c r="O3196" i="13"/>
  <c r="Q3195" i="13"/>
  <c r="Q3194" i="13"/>
  <c r="Q3193" i="13"/>
  <c r="Q3192" i="13"/>
  <c r="O3191" i="13"/>
  <c r="O3190" i="13"/>
  <c r="O3189" i="13"/>
  <c r="O3188" i="13"/>
  <c r="Q3187" i="13"/>
  <c r="Q3186" i="13"/>
  <c r="Q3185" i="13"/>
  <c r="Q3184" i="13"/>
  <c r="O3183" i="13"/>
  <c r="O3182" i="13"/>
  <c r="O3181" i="13"/>
  <c r="O3180" i="13"/>
  <c r="Q3179" i="13"/>
  <c r="Q3178" i="13"/>
  <c r="Q3177" i="13"/>
  <c r="Q3176" i="13"/>
  <c r="O3175" i="13"/>
  <c r="O3174" i="13"/>
  <c r="O3173" i="13"/>
  <c r="O3172" i="13"/>
  <c r="Q3171" i="13"/>
  <c r="Q3170" i="13"/>
  <c r="Q3169" i="13"/>
  <c r="Q3168" i="13"/>
  <c r="O3167" i="13"/>
  <c r="O3166" i="13"/>
  <c r="O3165" i="13"/>
  <c r="O3164" i="13"/>
  <c r="Q3163" i="13"/>
  <c r="Q3162" i="13"/>
  <c r="Q3161" i="13"/>
  <c r="Q3160" i="13"/>
  <c r="O3159" i="13"/>
  <c r="O3158" i="13"/>
  <c r="O3157" i="13"/>
  <c r="O3156" i="13"/>
  <c r="Q3155" i="13"/>
  <c r="Q3154" i="13"/>
  <c r="Q3153" i="13"/>
  <c r="Q3152" i="13"/>
  <c r="O3151" i="13"/>
  <c r="O3150" i="13"/>
  <c r="O3149" i="13"/>
  <c r="O3148" i="13"/>
  <c r="Q3147" i="13"/>
  <c r="Q3146" i="13"/>
  <c r="Q3145" i="13"/>
  <c r="Q3144" i="13"/>
  <c r="O3143" i="13"/>
  <c r="O3142" i="13"/>
  <c r="O3141" i="13"/>
  <c r="O3140" i="13"/>
  <c r="Q3139" i="13"/>
  <c r="Q3138" i="13"/>
  <c r="Q3137" i="13"/>
  <c r="Q3136" i="13"/>
  <c r="O3135" i="13"/>
  <c r="O3134" i="13"/>
  <c r="O3133" i="13"/>
  <c r="O3132" i="13"/>
  <c r="Q3131" i="13"/>
  <c r="Q3130" i="13"/>
  <c r="Q3129" i="13"/>
  <c r="Q3128" i="13"/>
  <c r="O3127" i="13"/>
  <c r="O3126" i="13"/>
  <c r="O3125" i="13"/>
  <c r="O3124" i="13"/>
  <c r="Q3123" i="13"/>
  <c r="Q3122" i="13"/>
  <c r="Q3121" i="13"/>
  <c r="Q3120" i="13"/>
  <c r="O3119" i="13"/>
  <c r="O3118" i="13"/>
  <c r="O3117" i="13"/>
  <c r="O3116" i="13"/>
  <c r="Q3115" i="13"/>
  <c r="Q3114" i="13"/>
  <c r="Q3113" i="13"/>
  <c r="Q3112" i="13"/>
  <c r="O3111" i="13"/>
  <c r="O3110" i="13"/>
  <c r="O3109" i="13"/>
  <c r="O3108" i="13"/>
  <c r="Q3107" i="13"/>
  <c r="Q3106" i="13"/>
  <c r="Q3105" i="13"/>
  <c r="Q3104" i="13"/>
  <c r="O3103" i="13"/>
  <c r="O3102" i="13"/>
  <c r="O3101" i="13"/>
  <c r="O3100" i="13"/>
  <c r="Q3099" i="13"/>
  <c r="Q3098" i="13"/>
  <c r="Q3097" i="13"/>
  <c r="Q3096" i="13"/>
  <c r="O3095" i="13"/>
  <c r="O3094" i="13"/>
  <c r="O3093" i="13"/>
  <c r="O3092" i="13"/>
  <c r="Q3091" i="13"/>
  <c r="Q3090" i="13"/>
  <c r="Q3089" i="13"/>
  <c r="Q3088" i="13"/>
  <c r="O3087" i="13"/>
  <c r="O3086" i="13"/>
  <c r="O3085" i="13"/>
  <c r="O3084" i="13"/>
  <c r="Q3083" i="13"/>
  <c r="Q3082" i="13"/>
  <c r="Q3081" i="13"/>
  <c r="Q3080" i="13"/>
  <c r="O3079" i="13"/>
  <c r="O3078" i="13"/>
  <c r="O3077" i="13"/>
  <c r="O3076" i="13"/>
  <c r="Q3075" i="13"/>
  <c r="Q3074" i="13"/>
  <c r="Q3073" i="13"/>
  <c r="Q3072" i="13"/>
  <c r="O3071" i="13"/>
  <c r="O3070" i="13"/>
  <c r="O3069" i="13"/>
  <c r="O3068" i="13"/>
  <c r="Q3067" i="13"/>
  <c r="Q3066" i="13"/>
  <c r="Q3065" i="13"/>
  <c r="Q3064" i="13"/>
  <c r="O3063" i="13"/>
  <c r="O3062" i="13"/>
  <c r="O3061" i="13"/>
  <c r="O3060" i="13"/>
  <c r="Q3059" i="13"/>
  <c r="Q3058" i="13"/>
  <c r="Q3057" i="13"/>
  <c r="Q3056" i="13"/>
  <c r="O3055" i="13"/>
  <c r="O3054" i="13"/>
  <c r="O3053" i="13"/>
  <c r="O3052" i="13"/>
  <c r="Q3051" i="13"/>
  <c r="Q3050" i="13"/>
  <c r="Q3049" i="13"/>
  <c r="Q3048" i="13"/>
  <c r="O3047" i="13"/>
  <c r="O3046" i="13"/>
  <c r="O3045" i="13"/>
  <c r="O3044" i="13"/>
  <c r="Q3043" i="13"/>
  <c r="Q3042" i="13"/>
  <c r="Q3041" i="13"/>
  <c r="Q3040" i="13"/>
  <c r="O3039" i="13"/>
  <c r="O3038" i="13"/>
  <c r="O3037" i="13"/>
  <c r="O3036" i="13"/>
  <c r="Q3035" i="13"/>
  <c r="Q3034" i="13"/>
  <c r="Q3033" i="13"/>
  <c r="Q3032" i="13"/>
  <c r="O3031" i="13"/>
  <c r="O3030" i="13"/>
  <c r="O3029" i="13"/>
  <c r="O3028" i="13"/>
  <c r="Q3027" i="13"/>
  <c r="Q3026" i="13"/>
  <c r="Q3025" i="13"/>
  <c r="Q3024" i="13"/>
  <c r="O3023" i="13"/>
  <c r="O3022" i="13"/>
  <c r="O3021" i="13"/>
  <c r="O3020" i="13"/>
  <c r="Q3019" i="13"/>
  <c r="Q3018" i="13"/>
  <c r="Q3017" i="13"/>
  <c r="Q3016" i="13"/>
  <c r="O3015" i="13"/>
  <c r="O3014" i="13"/>
  <c r="O3013" i="13"/>
  <c r="O3012" i="13"/>
  <c r="Q3011" i="13"/>
  <c r="Q3010" i="13"/>
  <c r="Q3009" i="13"/>
  <c r="Q3008" i="13"/>
  <c r="O3007" i="13"/>
  <c r="O3006" i="13"/>
  <c r="O3005" i="13"/>
  <c r="O3004" i="13"/>
  <c r="Q3003" i="13"/>
  <c r="Q3002" i="13"/>
  <c r="Q3001" i="13"/>
  <c r="Q3000" i="13"/>
  <c r="O2999" i="13"/>
  <c r="O2998" i="13"/>
  <c r="O2997" i="13"/>
  <c r="O2996" i="13"/>
  <c r="Q2995" i="13"/>
  <c r="Q2994" i="13"/>
  <c r="Q2993" i="13"/>
  <c r="Q2992" i="13"/>
  <c r="O2991" i="13"/>
  <c r="O2990" i="13"/>
  <c r="O2989" i="13"/>
  <c r="O2988" i="13"/>
  <c r="Q2987" i="13"/>
  <c r="Q2986" i="13"/>
  <c r="Q2985" i="13"/>
  <c r="Q2984" i="13"/>
  <c r="Q2979" i="13"/>
  <c r="Q2978" i="13"/>
  <c r="Q2977" i="13"/>
  <c r="Q2976" i="13"/>
  <c r="O2983" i="13"/>
  <c r="O2982" i="13"/>
  <c r="O2981" i="13"/>
  <c r="O2980" i="13"/>
  <c r="O2975" i="13"/>
  <c r="O2974" i="13"/>
  <c r="O2973" i="13"/>
  <c r="O2972" i="13"/>
  <c r="O2970" i="13"/>
  <c r="O2969" i="13"/>
  <c r="O2968" i="13"/>
  <c r="O2967" i="13"/>
  <c r="O2966" i="13"/>
  <c r="O2965" i="13"/>
  <c r="O2964" i="13"/>
  <c r="O2956" i="13"/>
  <c r="O2955" i="13"/>
  <c r="O2954" i="13"/>
  <c r="O2953" i="13"/>
  <c r="O2952" i="13"/>
  <c r="O2951" i="13"/>
  <c r="O2950" i="13"/>
  <c r="O2949" i="13"/>
  <c r="O2940" i="13"/>
  <c r="O2939" i="13"/>
  <c r="O2938" i="13"/>
  <c r="O2937" i="13"/>
  <c r="O2936" i="13"/>
  <c r="O2935" i="13"/>
  <c r="O2934" i="13"/>
  <c r="O2926" i="13"/>
  <c r="O2925" i="13"/>
  <c r="O2924" i="13"/>
  <c r="O2923" i="13"/>
  <c r="O2922" i="13"/>
  <c r="O2921" i="13"/>
  <c r="O2920" i="13"/>
  <c r="O2919" i="13"/>
  <c r="O2911" i="13"/>
  <c r="O2910" i="13"/>
  <c r="O2909" i="13"/>
  <c r="O2908" i="13"/>
  <c r="O2907" i="13"/>
  <c r="O2906" i="13"/>
  <c r="O2905" i="13"/>
  <c r="O2904" i="13"/>
  <c r="O2896" i="13"/>
  <c r="O2895" i="13"/>
  <c r="O2894" i="13"/>
  <c r="O2893" i="13"/>
  <c r="O2892" i="13"/>
  <c r="O2891" i="13"/>
  <c r="O2890" i="13"/>
  <c r="O2889" i="13"/>
  <c r="O2880" i="13"/>
  <c r="O2879" i="13"/>
  <c r="O2878" i="13"/>
  <c r="O2877" i="13"/>
  <c r="O2876" i="13"/>
  <c r="O2875" i="13"/>
  <c r="O2874" i="13"/>
  <c r="O2865" i="13"/>
  <c r="O2864" i="13"/>
  <c r="O2863" i="13"/>
  <c r="O2862" i="13"/>
  <c r="O2861" i="13"/>
  <c r="O2860" i="13"/>
  <c r="O2859" i="13"/>
  <c r="O2851" i="13"/>
  <c r="O2850" i="13"/>
  <c r="O2849" i="13"/>
  <c r="O2848" i="13"/>
  <c r="O2847" i="13"/>
  <c r="O2846" i="13"/>
  <c r="O2845" i="13"/>
  <c r="O2844" i="13"/>
  <c r="O2836" i="13"/>
  <c r="O2835" i="13"/>
  <c r="O2834" i="13"/>
  <c r="O2833" i="13"/>
  <c r="O2832" i="13"/>
  <c r="O2831" i="13"/>
  <c r="O2830" i="13"/>
  <c r="O2829" i="13"/>
  <c r="O2821" i="13"/>
  <c r="O2820" i="13"/>
  <c r="O2819" i="13"/>
  <c r="O2818" i="13"/>
  <c r="O2817" i="13"/>
  <c r="O2816" i="13"/>
  <c r="O2815" i="13"/>
  <c r="O2814" i="13"/>
  <c r="O2806" i="13"/>
  <c r="O2805" i="13"/>
  <c r="O2804" i="13"/>
  <c r="O2803" i="13"/>
  <c r="O2802" i="13"/>
  <c r="O2801" i="13"/>
  <c r="O2800" i="13"/>
  <c r="O2799" i="13"/>
  <c r="O2791" i="13"/>
  <c r="O2790" i="13"/>
  <c r="O2789" i="13"/>
  <c r="O2788" i="13"/>
  <c r="O2786" i="13"/>
  <c r="O2785" i="13"/>
  <c r="O2784" i="13"/>
  <c r="O2776" i="13"/>
  <c r="O2775" i="13"/>
  <c r="O2774" i="13"/>
  <c r="O2773" i="13"/>
  <c r="O2772" i="13"/>
  <c r="O2771" i="13"/>
  <c r="O2770" i="13"/>
  <c r="O2769" i="13"/>
  <c r="O2761" i="13"/>
  <c r="O2760" i="13"/>
  <c r="O2759" i="13"/>
  <c r="O2758" i="13"/>
  <c r="O2757" i="13"/>
  <c r="O2756" i="13"/>
  <c r="O2755" i="13"/>
  <c r="O2754" i="13"/>
  <c r="O2746" i="13"/>
  <c r="O2745" i="13"/>
  <c r="O2744" i="13"/>
  <c r="O2743" i="13"/>
  <c r="O2742" i="13"/>
  <c r="O2741" i="13"/>
  <c r="O2740" i="13"/>
  <c r="O2739" i="13"/>
  <c r="O2730" i="13"/>
  <c r="O2729" i="13"/>
  <c r="O2728" i="13"/>
  <c r="O2727" i="13"/>
  <c r="O2726" i="13"/>
  <c r="O2725" i="13"/>
  <c r="O2724" i="13"/>
  <c r="O2716" i="13"/>
  <c r="O2715" i="13"/>
  <c r="O2714" i="13"/>
  <c r="O2713" i="13"/>
  <c r="O2712" i="13"/>
  <c r="O2711" i="13"/>
  <c r="O2710" i="13"/>
  <c r="O2709" i="13"/>
  <c r="O2700" i="13"/>
  <c r="O2699" i="13"/>
  <c r="O2698" i="13"/>
  <c r="O2697" i="13"/>
  <c r="O2696" i="13"/>
  <c r="O2695" i="13"/>
  <c r="O2694" i="13"/>
  <c r="O2685" i="13"/>
  <c r="O2684" i="13"/>
  <c r="O2683" i="13"/>
  <c r="O2682" i="13"/>
  <c r="O2681" i="13"/>
  <c r="O2680" i="13"/>
  <c r="O2679" i="13"/>
  <c r="O2671" i="13"/>
  <c r="O2670" i="13"/>
  <c r="O2669" i="13"/>
  <c r="O2668" i="13"/>
  <c r="O2667" i="13"/>
  <c r="O2666" i="13"/>
  <c r="O2665" i="13"/>
  <c r="O2664" i="13"/>
  <c r="O2656" i="13"/>
  <c r="O2655" i="13"/>
  <c r="O2654" i="13"/>
  <c r="O2653" i="13"/>
  <c r="O2652" i="13"/>
  <c r="O2651" i="13"/>
  <c r="O2650" i="13"/>
  <c r="O2649" i="13"/>
  <c r="O2641" i="13"/>
  <c r="O2640" i="13"/>
  <c r="O2639" i="13"/>
  <c r="O2638" i="13"/>
  <c r="O2637" i="13"/>
  <c r="O2636" i="13"/>
  <c r="O2635" i="13"/>
  <c r="O2634" i="13"/>
  <c r="O2625" i="13"/>
  <c r="O2624" i="13"/>
  <c r="O2623" i="13"/>
  <c r="O2622" i="13"/>
  <c r="O2621" i="13"/>
  <c r="O2620" i="13"/>
  <c r="O2619" i="13"/>
  <c r="O2610" i="13"/>
  <c r="O2609" i="13"/>
  <c r="O2608" i="13"/>
  <c r="O2607" i="13"/>
  <c r="O2606" i="13"/>
  <c r="O2605" i="13"/>
  <c r="O2604" i="13"/>
  <c r="O2596" i="13"/>
  <c r="O2595" i="13"/>
  <c r="O2594" i="13"/>
  <c r="O2593" i="13"/>
  <c r="O2592" i="13"/>
  <c r="O2591" i="13"/>
  <c r="O2590" i="13"/>
  <c r="O2589" i="13"/>
  <c r="O2581" i="13"/>
  <c r="O2580" i="13"/>
  <c r="O2579" i="13"/>
  <c r="O2578" i="13"/>
  <c r="O2577" i="13"/>
  <c r="O2576" i="13"/>
  <c r="O2575" i="13"/>
  <c r="O2574" i="13"/>
  <c r="O2566" i="13"/>
  <c r="O2565" i="13"/>
  <c r="O2564" i="13"/>
  <c r="O2563" i="13"/>
  <c r="O2562" i="13"/>
  <c r="O2561" i="13"/>
  <c r="O2560" i="13"/>
  <c r="O2559" i="13"/>
  <c r="O2551" i="13"/>
  <c r="O2550" i="13"/>
  <c r="O2549" i="13"/>
  <c r="O2548" i="13"/>
  <c r="O2547" i="13"/>
  <c r="O2546" i="13"/>
  <c r="O2545" i="13"/>
  <c r="O2544" i="13"/>
  <c r="O2536" i="13"/>
  <c r="O2535" i="13"/>
  <c r="O2534" i="13"/>
  <c r="O2533" i="13"/>
  <c r="O2532" i="13"/>
  <c r="O2531" i="13"/>
  <c r="O2530" i="13"/>
  <c r="O2529" i="13"/>
  <c r="O2520" i="13"/>
  <c r="O2519" i="13"/>
  <c r="O2518" i="13"/>
  <c r="O2517" i="13"/>
  <c r="O2516" i="13"/>
  <c r="O2515" i="13"/>
  <c r="O2514" i="13"/>
  <c r="O2505" i="13"/>
  <c r="O2504" i="13"/>
  <c r="O2503" i="13"/>
  <c r="O2501" i="13"/>
  <c r="O2500" i="13"/>
  <c r="O2499" i="13"/>
  <c r="O2491" i="13"/>
  <c r="O2490" i="13"/>
  <c r="O2489" i="13"/>
  <c r="O2488" i="13"/>
  <c r="O2487" i="13"/>
  <c r="O2486" i="13"/>
  <c r="O2485" i="13"/>
  <c r="O2484" i="13"/>
  <c r="O2475" i="13"/>
  <c r="O2474" i="13"/>
  <c r="O2473" i="13"/>
  <c r="O2472" i="13"/>
  <c r="O2471" i="13"/>
  <c r="O2470" i="13"/>
  <c r="O2469" i="13"/>
  <c r="O2461" i="13"/>
  <c r="O2460" i="13"/>
  <c r="O2459" i="13"/>
  <c r="O2458" i="13"/>
  <c r="O2457" i="13"/>
  <c r="O2456" i="13"/>
  <c r="O2455" i="13"/>
  <c r="O2454" i="13"/>
  <c r="O2446" i="13"/>
  <c r="O2445" i="13"/>
  <c r="O2444" i="13"/>
  <c r="O2443" i="13"/>
  <c r="O2442" i="13"/>
  <c r="O2441" i="13"/>
  <c r="O2440" i="13"/>
  <c r="O2439" i="13"/>
  <c r="O2431" i="13"/>
  <c r="O2430" i="13"/>
  <c r="O2429" i="13"/>
  <c r="O2428" i="13"/>
  <c r="O2426" i="13"/>
  <c r="O2425" i="13"/>
  <c r="O2424" i="13"/>
  <c r="O2416" i="13"/>
  <c r="O2415" i="13"/>
  <c r="O2414" i="13"/>
  <c r="O2413" i="13"/>
  <c r="O2412" i="13"/>
  <c r="O2411" i="13"/>
  <c r="O2410" i="13"/>
  <c r="O2409" i="13"/>
  <c r="O2401" i="13"/>
  <c r="O2400" i="13"/>
  <c r="O2399" i="13"/>
  <c r="O2398" i="13"/>
  <c r="O2397" i="13"/>
  <c r="O2396" i="13"/>
  <c r="O2395" i="13"/>
  <c r="O2394" i="13"/>
  <c r="O2386" i="13"/>
  <c r="O2385" i="13"/>
  <c r="O2384" i="13"/>
  <c r="O2383" i="13"/>
  <c r="O2382" i="13"/>
  <c r="O2381" i="13"/>
  <c r="O2380" i="13"/>
  <c r="O2379" i="13"/>
  <c r="O2371" i="13"/>
  <c r="O2370" i="13"/>
  <c r="O2369" i="13"/>
  <c r="O2368" i="13"/>
  <c r="O2367" i="13"/>
  <c r="O2366" i="13"/>
  <c r="O2365" i="13"/>
  <c r="O2364" i="13"/>
  <c r="O2356" i="13"/>
  <c r="O2355" i="13"/>
  <c r="O2354" i="13"/>
  <c r="O2353" i="13"/>
  <c r="O2352" i="13"/>
  <c r="O2351" i="13"/>
  <c r="O2350" i="13"/>
  <c r="O2349" i="13"/>
  <c r="O2341" i="13"/>
  <c r="O2340" i="13"/>
  <c r="O2339" i="13"/>
  <c r="O2338" i="13"/>
  <c r="O2337" i="13"/>
  <c r="O2336" i="13"/>
  <c r="O2335" i="13"/>
  <c r="O2334" i="13"/>
  <c r="O2326" i="13"/>
  <c r="O2325" i="13"/>
  <c r="O2324" i="13"/>
  <c r="O2323" i="13"/>
  <c r="O2322" i="13"/>
  <c r="O2321" i="13"/>
  <c r="O2320" i="13"/>
  <c r="O2319" i="13"/>
  <c r="O2311" i="13"/>
  <c r="O2310" i="13"/>
  <c r="O2309" i="13"/>
  <c r="O2308" i="13"/>
  <c r="O2307" i="13"/>
  <c r="O2306" i="13"/>
  <c r="O2305" i="13"/>
  <c r="O2304" i="13"/>
  <c r="O2296" i="13"/>
  <c r="O2295" i="13"/>
  <c r="O2294" i="13"/>
  <c r="O2293" i="13"/>
  <c r="O2292" i="13"/>
  <c r="O2291" i="13"/>
  <c r="O2290" i="13"/>
  <c r="O2289" i="13"/>
  <c r="O2281" i="13"/>
  <c r="O2280" i="13"/>
  <c r="O2279" i="13"/>
  <c r="O2278" i="13"/>
  <c r="O2277" i="13"/>
  <c r="O2276" i="13"/>
  <c r="O2275" i="13"/>
  <c r="O2274" i="13"/>
  <c r="O2266" i="13"/>
  <c r="O2265" i="13"/>
  <c r="O2264" i="13"/>
  <c r="O2263" i="13"/>
  <c r="O2262" i="13"/>
  <c r="O2261" i="13"/>
  <c r="O2260" i="13"/>
  <c r="O2259" i="13"/>
  <c r="O2251" i="13"/>
  <c r="O2250" i="13"/>
  <c r="O2249" i="13"/>
  <c r="O2248" i="13"/>
  <c r="O2247" i="13"/>
  <c r="O2246" i="13"/>
  <c r="O2245" i="13"/>
  <c r="O2244" i="13"/>
  <c r="O2236" i="13"/>
  <c r="O2235" i="13"/>
  <c r="O2234" i="13"/>
  <c r="O2233" i="13"/>
  <c r="O2232" i="13"/>
  <c r="O2231" i="13"/>
  <c r="O2230" i="13"/>
  <c r="O2229" i="13"/>
  <c r="O2220" i="13"/>
  <c r="O2219" i="13"/>
  <c r="O2218" i="13"/>
  <c r="O2217" i="13"/>
  <c r="O2216" i="13"/>
  <c r="O2215" i="13"/>
  <c r="O2214" i="13"/>
  <c r="O2206" i="13"/>
  <c r="O2205" i="13"/>
  <c r="O2204" i="13"/>
  <c r="O2203" i="13"/>
  <c r="O2201" i="13"/>
  <c r="O2200" i="13"/>
  <c r="O2199" i="13"/>
  <c r="O2191" i="13"/>
  <c r="O2190" i="13"/>
  <c r="O2189" i="13"/>
  <c r="O2188" i="13"/>
  <c r="O2187" i="13"/>
  <c r="O2186" i="13"/>
  <c r="O2185" i="13"/>
  <c r="O2184" i="13"/>
  <c r="O2176" i="13"/>
  <c r="O2175" i="13"/>
  <c r="O2174" i="13"/>
  <c r="O2173" i="13"/>
  <c r="O2172" i="13"/>
  <c r="O2171" i="13"/>
  <c r="O2170" i="13"/>
  <c r="O2169" i="13"/>
  <c r="O2161" i="13"/>
  <c r="O2160" i="13"/>
  <c r="O2159" i="13"/>
  <c r="O2158" i="13"/>
  <c r="O2157" i="13"/>
  <c r="O2156" i="13"/>
  <c r="O2155" i="13"/>
  <c r="O2154" i="13"/>
  <c r="O2146" i="13"/>
  <c r="O2145" i="13"/>
  <c r="O2144" i="13"/>
  <c r="O2143" i="13"/>
  <c r="O2142" i="13"/>
  <c r="O2141" i="13"/>
  <c r="O2140" i="13"/>
  <c r="O2139" i="13"/>
  <c r="O2131" i="13"/>
  <c r="O2130" i="13"/>
  <c r="O2129" i="13"/>
  <c r="O2128" i="13"/>
  <c r="O2127" i="13"/>
  <c r="O2126" i="13"/>
  <c r="O2125" i="13"/>
  <c r="O2124" i="13"/>
  <c r="O2115" i="13"/>
  <c r="O2114" i="13"/>
  <c r="O2113" i="13"/>
  <c r="O2112" i="13"/>
  <c r="O2111" i="13"/>
  <c r="O2110" i="13"/>
  <c r="O2109" i="13"/>
  <c r="O2101" i="13"/>
  <c r="O2100" i="13"/>
  <c r="O2099" i="13"/>
  <c r="O2098" i="13"/>
  <c r="O2097" i="13"/>
  <c r="O2096" i="13"/>
  <c r="O2095" i="13"/>
  <c r="O2094" i="13"/>
  <c r="O2086" i="13"/>
  <c r="O2085" i="13"/>
  <c r="O2084" i="13"/>
  <c r="O2083" i="13"/>
  <c r="O2082" i="13"/>
  <c r="O2081" i="13"/>
  <c r="O2080" i="13"/>
  <c r="O2079" i="13"/>
  <c r="O2071" i="13"/>
  <c r="O2070" i="13"/>
  <c r="O2069" i="13"/>
  <c r="O2068" i="13"/>
  <c r="O2066" i="13"/>
  <c r="O2065" i="13"/>
  <c r="O2064" i="13"/>
  <c r="O2056" i="13"/>
  <c r="O2055" i="13"/>
  <c r="O2054" i="13"/>
  <c r="O2053" i="13"/>
  <c r="O2052" i="13"/>
  <c r="O2051" i="13"/>
  <c r="O2050" i="13"/>
  <c r="O2049" i="13"/>
  <c r="O2041" i="13"/>
  <c r="O2040" i="13"/>
  <c r="O2039" i="13"/>
  <c r="O2038" i="13"/>
  <c r="O2037" i="13"/>
  <c r="O2036" i="13"/>
  <c r="O2035" i="13"/>
  <c r="O2034" i="13"/>
  <c r="O2026" i="13"/>
  <c r="O2025" i="13"/>
  <c r="O2024" i="13"/>
  <c r="O2023" i="13"/>
  <c r="O2022" i="13"/>
  <c r="O2021" i="13"/>
  <c r="O2020" i="13"/>
  <c r="O2019" i="13"/>
  <c r="O2011" i="13"/>
  <c r="O2010" i="13"/>
  <c r="O2009" i="13"/>
  <c r="O2008" i="13"/>
  <c r="O2007" i="13"/>
  <c r="O2006" i="13"/>
  <c r="O2005" i="13"/>
  <c r="O2004" i="13"/>
  <c r="O1996" i="13"/>
  <c r="O1995" i="13"/>
  <c r="O1994" i="13"/>
  <c r="O1993" i="13"/>
  <c r="O1992" i="13"/>
  <c r="O1991" i="13"/>
  <c r="O1990" i="13"/>
  <c r="O1989" i="13"/>
  <c r="O1981" i="13"/>
  <c r="O1980" i="13"/>
  <c r="O1979" i="13"/>
  <c r="O1978" i="13"/>
  <c r="O1977" i="13"/>
  <c r="O1976" i="13"/>
  <c r="O1975" i="13"/>
  <c r="O1974" i="13"/>
  <c r="O1966" i="13"/>
  <c r="O1965" i="13"/>
  <c r="O1964" i="13"/>
  <c r="O1963" i="13"/>
  <c r="O1962" i="13"/>
  <c r="O1961" i="13"/>
  <c r="O1960" i="13"/>
  <c r="O1959" i="13"/>
  <c r="O1951" i="13"/>
  <c r="O1950" i="13"/>
  <c r="O1949" i="13"/>
  <c r="O1948" i="13"/>
  <c r="O1946" i="13"/>
  <c r="O1945" i="13"/>
  <c r="O1944" i="13"/>
  <c r="O1936" i="13"/>
  <c r="O1935" i="13"/>
  <c r="O1934" i="13"/>
  <c r="O1933" i="13"/>
  <c r="O1931" i="13"/>
  <c r="O1930" i="13"/>
  <c r="O1929" i="13"/>
  <c r="O1921" i="13"/>
  <c r="O1920" i="13"/>
  <c r="O1919" i="13"/>
  <c r="O1918" i="13"/>
  <c r="O1917" i="13"/>
  <c r="O1916" i="13"/>
  <c r="O1915" i="13"/>
  <c r="O1914" i="13"/>
  <c r="O1906" i="13"/>
  <c r="O1905" i="13"/>
  <c r="O1904" i="13"/>
  <c r="O1903" i="13"/>
  <c r="O1901" i="13"/>
  <c r="O1900" i="13"/>
  <c r="O1899" i="13"/>
  <c r="O1891" i="13"/>
  <c r="O1890" i="13"/>
  <c r="O1889" i="13"/>
  <c r="O1888" i="13"/>
  <c r="O1886" i="13"/>
  <c r="O1885" i="13"/>
  <c r="O1884" i="13"/>
  <c r="O1876" i="13"/>
  <c r="O1875" i="13"/>
  <c r="O1874" i="13"/>
  <c r="O1873" i="13"/>
  <c r="O1872" i="13"/>
  <c r="O1871" i="13"/>
  <c r="O1870" i="13"/>
  <c r="O1869" i="13"/>
  <c r="O1860" i="13"/>
  <c r="O1859" i="13"/>
  <c r="O1858" i="13"/>
  <c r="O1857" i="13"/>
  <c r="O1856" i="13"/>
  <c r="O1855" i="13"/>
  <c r="O1854" i="13"/>
  <c r="O1846" i="13"/>
  <c r="O1845" i="13"/>
  <c r="O1844" i="13"/>
  <c r="O1843" i="13"/>
  <c r="O1841" i="13"/>
  <c r="O1840" i="13"/>
  <c r="O1839" i="13"/>
  <c r="O1831" i="13"/>
  <c r="O1830" i="13"/>
  <c r="O1829" i="13"/>
  <c r="O1828" i="13"/>
  <c r="O1827" i="13"/>
  <c r="O1826" i="13"/>
  <c r="O1825" i="13"/>
  <c r="O1824" i="13"/>
  <c r="O1815" i="13"/>
  <c r="O1814" i="13"/>
  <c r="O1813" i="13"/>
  <c r="O1812" i="13"/>
  <c r="O1811" i="13"/>
  <c r="O1810" i="13"/>
  <c r="O1809" i="13"/>
  <c r="O1801" i="13"/>
  <c r="O1800" i="13"/>
  <c r="O1799" i="13"/>
  <c r="O1798" i="13"/>
  <c r="O1797" i="13"/>
  <c r="O1796" i="13"/>
  <c r="O1795" i="13"/>
  <c r="O1794" i="13"/>
  <c r="O1786" i="13"/>
  <c r="O1785" i="13"/>
  <c r="O1784" i="13"/>
  <c r="O1783" i="13"/>
  <c r="O1782" i="13"/>
  <c r="O1781" i="13"/>
  <c r="O1780" i="13"/>
  <c r="O1779" i="13"/>
  <c r="O1770" i="13"/>
  <c r="O1769" i="13"/>
  <c r="O1768" i="13"/>
  <c r="O1766" i="13"/>
  <c r="O1765" i="13"/>
  <c r="O1764" i="13"/>
  <c r="O1755" i="13"/>
  <c r="O1754" i="13"/>
  <c r="O1753" i="13"/>
  <c r="O1751" i="13"/>
  <c r="O1750" i="13"/>
  <c r="O1749" i="13"/>
  <c r="O1740" i="13"/>
  <c r="O1739" i="13"/>
  <c r="O1738" i="13"/>
  <c r="O1737" i="13"/>
  <c r="O1736" i="13"/>
  <c r="O1735" i="13"/>
  <c r="O1734" i="13"/>
  <c r="O1725" i="13"/>
  <c r="O1724" i="13"/>
  <c r="O1723" i="13"/>
  <c r="O1721" i="13"/>
  <c r="O1720" i="13"/>
  <c r="O1719" i="13"/>
  <c r="O1711" i="13"/>
  <c r="O1710" i="13"/>
  <c r="O1709" i="13"/>
  <c r="O1708" i="13"/>
  <c r="O1707" i="13"/>
  <c r="O1706" i="13"/>
  <c r="O1705" i="13"/>
  <c r="O1704" i="13"/>
  <c r="O1695" i="13"/>
  <c r="O1694" i="13"/>
  <c r="O1693" i="13"/>
  <c r="O1691" i="13"/>
  <c r="O1690" i="13"/>
  <c r="O1689" i="13"/>
  <c r="O1681" i="13"/>
  <c r="O1680" i="13"/>
  <c r="O1679" i="13"/>
  <c r="O1678" i="13"/>
  <c r="O1677" i="13"/>
  <c r="O1676" i="13"/>
  <c r="O1675" i="13"/>
  <c r="O1674" i="13"/>
  <c r="O1666" i="13"/>
  <c r="O1665" i="13"/>
  <c r="O1664" i="13"/>
  <c r="O1663" i="13"/>
  <c r="O1662" i="13"/>
  <c r="O1661" i="13"/>
  <c r="O1660" i="13"/>
  <c r="O1659" i="13"/>
  <c r="O1651" i="13"/>
  <c r="O1650" i="13"/>
  <c r="O1649" i="13"/>
  <c r="O1648" i="13"/>
  <c r="O1646" i="13"/>
  <c r="O1645" i="13"/>
  <c r="O1644" i="13"/>
  <c r="O1636" i="13"/>
  <c r="O1635" i="13"/>
  <c r="O1634" i="13"/>
  <c r="O1633" i="13"/>
  <c r="O1632" i="13"/>
  <c r="O1631" i="13"/>
  <c r="O1630" i="13"/>
  <c r="O1629" i="13"/>
  <c r="O1621" i="13"/>
  <c r="O1620" i="13"/>
  <c r="O1619" i="13"/>
  <c r="O1618" i="13"/>
  <c r="O1617" i="13"/>
  <c r="O1616" i="13"/>
  <c r="O1615" i="13"/>
  <c r="O1614" i="13"/>
  <c r="O1606" i="13"/>
  <c r="O1605" i="13"/>
  <c r="O1604" i="13"/>
  <c r="O1603" i="13"/>
  <c r="O1602" i="13"/>
  <c r="O1601" i="13"/>
  <c r="O1600" i="13"/>
  <c r="O1599" i="13"/>
  <c r="O1590" i="13"/>
  <c r="O1589" i="13"/>
  <c r="O1588" i="13"/>
  <c r="O1586" i="13"/>
  <c r="O1585" i="13"/>
  <c r="O1584" i="13"/>
  <c r="O1576" i="13"/>
  <c r="O1575" i="13"/>
  <c r="O1574" i="13"/>
  <c r="O1573" i="13"/>
  <c r="O1572" i="13"/>
  <c r="O1571" i="13"/>
  <c r="O1570" i="13"/>
  <c r="O1569" i="13"/>
  <c r="O1561" i="13"/>
  <c r="O1560" i="13"/>
  <c r="O1559" i="13"/>
  <c r="O1558" i="13"/>
  <c r="O1557" i="13"/>
  <c r="O1556" i="13"/>
  <c r="O1555" i="13"/>
  <c r="O1554" i="13"/>
  <c r="O1546" i="13"/>
  <c r="O1545" i="13"/>
  <c r="O1544" i="13"/>
  <c r="O1543" i="13"/>
  <c r="O1542" i="13"/>
  <c r="O1541" i="13"/>
  <c r="O1540" i="13"/>
  <c r="O1539" i="13"/>
  <c r="O1530" i="13"/>
  <c r="O1529" i="13"/>
  <c r="O1528" i="13"/>
  <c r="O1526" i="13"/>
  <c r="O1525" i="13"/>
  <c r="O1524" i="13"/>
  <c r="O1516" i="13"/>
  <c r="O1515" i="13"/>
  <c r="O1514" i="13"/>
  <c r="O1513" i="13"/>
  <c r="O1512" i="13"/>
  <c r="O1511" i="13"/>
  <c r="O1510" i="13"/>
  <c r="O1509" i="13"/>
  <c r="O1501" i="13"/>
  <c r="O1500" i="13"/>
  <c r="O1499" i="13"/>
  <c r="O1498" i="13"/>
  <c r="O1497" i="13"/>
  <c r="O1496" i="13"/>
  <c r="O1495" i="13"/>
  <c r="O1494" i="13"/>
  <c r="O1485" i="13"/>
  <c r="O1484" i="13"/>
  <c r="O1483" i="13"/>
  <c r="O1481" i="13"/>
  <c r="O1480" i="13"/>
  <c r="O1479" i="13"/>
  <c r="O1470" i="13"/>
  <c r="O1469" i="13"/>
  <c r="O1468" i="13"/>
  <c r="O1466" i="13"/>
  <c r="O1465" i="13"/>
  <c r="O1464" i="13"/>
  <c r="O1455" i="13"/>
  <c r="O1454" i="13"/>
  <c r="O1453" i="13"/>
  <c r="O1451" i="13"/>
  <c r="O1450" i="13"/>
  <c r="O1449" i="13"/>
  <c r="O1441" i="13"/>
  <c r="O1440" i="13"/>
  <c r="O1439" i="13"/>
  <c r="O1438" i="13"/>
  <c r="O1437" i="13"/>
  <c r="O1436" i="13"/>
  <c r="O1435" i="13"/>
  <c r="O1434" i="13"/>
  <c r="O1426" i="13"/>
  <c r="O1425" i="13"/>
  <c r="O1424" i="13"/>
  <c r="O1423" i="13"/>
  <c r="O1422" i="13"/>
  <c r="O1421" i="13"/>
  <c r="O1420" i="13"/>
  <c r="O1419" i="13"/>
  <c r="O1411" i="13"/>
  <c r="O1410" i="13"/>
  <c r="O1409" i="13"/>
  <c r="O1408" i="13"/>
  <c r="O1406" i="13"/>
  <c r="O1405" i="13"/>
  <c r="O1404" i="13"/>
  <c r="O1396" i="13"/>
  <c r="O1395" i="13"/>
  <c r="O1394" i="13"/>
  <c r="O1393" i="13"/>
  <c r="O1392" i="13"/>
  <c r="O1391" i="13"/>
  <c r="O1390" i="13"/>
  <c r="O1389" i="13"/>
  <c r="O1381" i="13"/>
  <c r="O1380" i="13"/>
  <c r="O1379" i="13"/>
  <c r="O1378" i="13"/>
  <c r="O1377" i="13"/>
  <c r="O1376" i="13"/>
  <c r="O1375" i="13"/>
  <c r="O1374" i="13"/>
  <c r="O1366" i="13"/>
  <c r="O1365" i="13"/>
  <c r="O1364" i="13"/>
  <c r="O1363" i="13"/>
  <c r="O1362" i="13"/>
  <c r="O1361" i="13"/>
  <c r="O1360" i="13"/>
  <c r="O1359" i="13"/>
  <c r="O1350" i="13"/>
  <c r="O1349" i="13"/>
  <c r="O1348" i="13"/>
  <c r="O1347" i="13"/>
  <c r="O1346" i="13"/>
  <c r="O1345" i="13"/>
  <c r="O1344" i="13"/>
  <c r="O1336" i="13"/>
  <c r="O1335" i="13"/>
  <c r="O1334" i="13"/>
  <c r="O1333" i="13"/>
  <c r="O1332" i="13"/>
  <c r="O1331" i="13"/>
  <c r="O1330" i="13"/>
  <c r="O1329" i="13"/>
  <c r="O1321" i="13"/>
  <c r="O1320" i="13"/>
  <c r="O1319" i="13"/>
  <c r="O1318" i="13"/>
  <c r="O1317" i="13"/>
  <c r="O1316" i="13"/>
  <c r="O1315" i="13"/>
  <c r="O1314" i="13"/>
  <c r="O1306" i="13"/>
  <c r="O1305" i="13"/>
  <c r="O1304" i="13"/>
  <c r="O1303" i="13"/>
  <c r="O1302" i="13"/>
  <c r="O1301" i="13"/>
  <c r="O1300" i="13"/>
  <c r="O1299" i="13"/>
  <c r="O1290" i="13"/>
  <c r="O1289" i="13"/>
  <c r="O1288" i="13"/>
  <c r="O1286" i="13"/>
  <c r="O1285" i="13"/>
  <c r="O1284" i="13"/>
  <c r="O1275" i="13"/>
  <c r="O1274" i="13"/>
  <c r="O1273" i="13"/>
  <c r="O1271" i="13"/>
  <c r="O1270" i="13"/>
  <c r="O1269" i="13"/>
  <c r="O1261" i="13"/>
  <c r="O1260" i="13"/>
  <c r="O1259" i="13"/>
  <c r="O1258" i="13"/>
  <c r="O1257" i="13"/>
  <c r="O1256" i="13"/>
  <c r="O1255" i="13"/>
  <c r="O1254" i="13"/>
  <c r="O1245" i="13"/>
  <c r="O1244" i="13"/>
  <c r="O1243" i="13"/>
  <c r="O1241" i="13"/>
  <c r="O1240" i="13"/>
  <c r="O1239" i="13"/>
  <c r="O1230" i="13"/>
  <c r="O1229" i="13"/>
  <c r="O1228" i="13"/>
  <c r="O1227" i="13"/>
  <c r="O1226" i="13"/>
  <c r="O1225" i="13"/>
  <c r="O1224" i="13"/>
  <c r="O1216" i="13"/>
  <c r="O1215" i="13"/>
  <c r="O1214" i="13"/>
  <c r="O1213" i="13"/>
  <c r="O1212" i="13"/>
  <c r="O1211" i="13"/>
  <c r="O1210" i="13"/>
  <c r="O1209" i="13"/>
  <c r="O1201" i="13"/>
  <c r="O1200" i="13"/>
  <c r="O1199" i="13"/>
  <c r="O1198" i="13"/>
  <c r="O1197" i="13"/>
  <c r="O1196" i="13"/>
  <c r="O1195" i="13"/>
  <c r="O1194" i="13"/>
  <c r="O1186" i="13"/>
  <c r="O1185" i="13"/>
  <c r="O1184" i="13"/>
  <c r="O1183" i="13"/>
  <c r="O1182" i="13"/>
  <c r="O1181" i="13"/>
  <c r="O1180" i="13"/>
  <c r="O1179" i="13"/>
  <c r="O1170" i="13"/>
  <c r="O1169" i="13"/>
  <c r="O1168" i="13"/>
  <c r="O1166" i="13"/>
  <c r="O1165" i="13"/>
  <c r="O1164" i="13"/>
  <c r="O1156" i="13"/>
  <c r="O1155" i="13"/>
  <c r="O1154" i="13"/>
  <c r="O1153" i="13"/>
  <c r="O1152" i="13"/>
  <c r="O1151" i="13"/>
  <c r="O1150" i="13"/>
  <c r="O1149" i="13"/>
  <c r="O1141" i="13"/>
  <c r="O1140" i="13"/>
  <c r="O1139" i="13"/>
  <c r="O1138" i="13"/>
  <c r="O1137" i="13"/>
  <c r="O1136" i="13"/>
  <c r="O1135" i="13"/>
  <c r="O1134" i="13"/>
  <c r="O1126" i="13"/>
  <c r="O1125" i="13"/>
  <c r="O1124" i="13"/>
  <c r="O1123" i="13"/>
  <c r="O1122" i="13"/>
  <c r="O1121" i="13"/>
  <c r="O1120" i="13"/>
  <c r="O1119" i="13"/>
  <c r="O1111" i="13"/>
  <c r="O1110" i="13"/>
  <c r="O1109" i="13"/>
  <c r="O1108" i="13"/>
  <c r="O1107" i="13"/>
  <c r="O1106" i="13"/>
  <c r="O1105" i="13"/>
  <c r="O1104" i="13"/>
  <c r="O1096" i="13"/>
  <c r="O1095" i="13"/>
  <c r="O1094" i="13"/>
  <c r="O1093" i="13"/>
  <c r="O1092" i="13"/>
  <c r="O1091" i="13"/>
  <c r="O1090" i="13"/>
  <c r="O1089" i="13"/>
  <c r="O1081" i="13"/>
  <c r="O1080" i="13"/>
  <c r="O1079" i="13"/>
  <c r="O1078" i="13"/>
  <c r="O1077" i="13"/>
  <c r="O1076" i="13"/>
  <c r="O1075" i="13"/>
  <c r="O1074" i="13"/>
  <c r="O1066" i="13"/>
  <c r="O1065" i="13"/>
  <c r="O1064" i="13"/>
  <c r="O1063" i="13"/>
  <c r="O1062" i="13"/>
  <c r="O1061" i="13"/>
  <c r="O1060" i="13"/>
  <c r="O1059" i="13"/>
  <c r="O1050" i="13"/>
  <c r="O1049" i="13"/>
  <c r="O1048" i="13"/>
  <c r="O1046" i="13"/>
  <c r="O1045" i="13"/>
  <c r="O1044" i="13"/>
  <c r="O1036" i="13"/>
  <c r="O1035" i="13"/>
  <c r="O1034" i="13"/>
  <c r="O1033" i="13"/>
  <c r="O1032" i="13"/>
  <c r="O1031" i="13"/>
  <c r="O1030" i="13"/>
  <c r="O1029" i="13"/>
  <c r="O1021" i="13"/>
  <c r="O1020" i="13"/>
  <c r="O1019" i="13"/>
  <c r="O1018" i="13"/>
  <c r="O1017" i="13"/>
  <c r="O1016" i="13"/>
  <c r="O1015" i="13"/>
  <c r="O1014" i="13"/>
  <c r="O1005" i="13"/>
  <c r="O1004" i="13"/>
  <c r="O1003" i="13"/>
  <c r="O1001" i="13"/>
  <c r="O1000" i="13"/>
  <c r="O999" i="13"/>
  <c r="O990" i="13"/>
  <c r="O989" i="13"/>
  <c r="O988" i="13"/>
  <c r="O986" i="13"/>
  <c r="O985" i="13"/>
  <c r="O984" i="13"/>
  <c r="O975" i="13"/>
  <c r="O974" i="13"/>
  <c r="O973" i="13"/>
  <c r="O971" i="13"/>
  <c r="O970" i="13"/>
  <c r="O969" i="13"/>
  <c r="O960" i="13"/>
  <c r="O959" i="13"/>
  <c r="O958" i="13"/>
  <c r="O956" i="13"/>
  <c r="O955" i="13"/>
  <c r="O954" i="13"/>
  <c r="O945" i="13"/>
  <c r="O944" i="13"/>
  <c r="O943" i="13"/>
  <c r="O941" i="13"/>
  <c r="O940" i="13"/>
  <c r="O939" i="13"/>
  <c r="O931" i="13"/>
  <c r="O930" i="13"/>
  <c r="O929" i="13"/>
  <c r="O928" i="13"/>
  <c r="O927" i="13"/>
  <c r="O926" i="13"/>
  <c r="O925" i="13"/>
  <c r="O924" i="13"/>
  <c r="O916" i="13"/>
  <c r="O915" i="13"/>
  <c r="O914" i="13"/>
  <c r="O913" i="13"/>
  <c r="O912" i="13"/>
  <c r="O911" i="13"/>
  <c r="O910" i="13"/>
  <c r="O909" i="13"/>
  <c r="O901" i="13"/>
  <c r="O900" i="13"/>
  <c r="O899" i="13"/>
  <c r="O898" i="13"/>
  <c r="O897" i="13"/>
  <c r="O896" i="13"/>
  <c r="O895" i="13"/>
  <c r="O894" i="13"/>
  <c r="O886" i="13"/>
  <c r="O885" i="13"/>
  <c r="O884" i="13"/>
  <c r="O883" i="13"/>
  <c r="O882" i="13"/>
  <c r="O881" i="13"/>
  <c r="O880" i="13"/>
  <c r="O879" i="13"/>
  <c r="O870" i="13"/>
  <c r="O869" i="13"/>
  <c r="O868" i="13"/>
  <c r="O866" i="13"/>
  <c r="O865" i="13"/>
  <c r="O864" i="13"/>
  <c r="O856" i="13"/>
  <c r="O855" i="13"/>
  <c r="O854" i="13"/>
  <c r="O853" i="13"/>
  <c r="O852" i="13"/>
  <c r="O851" i="13"/>
  <c r="O850" i="13"/>
  <c r="O849" i="13"/>
  <c r="O840" i="13"/>
  <c r="O839" i="13"/>
  <c r="O838" i="13"/>
  <c r="O836" i="13"/>
  <c r="O835" i="13"/>
  <c r="O834" i="13"/>
  <c r="O826" i="13"/>
  <c r="O825" i="13"/>
  <c r="O824" i="13"/>
  <c r="O823" i="13"/>
  <c r="O822" i="13"/>
  <c r="O821" i="13"/>
  <c r="O820" i="13"/>
  <c r="O819" i="13"/>
  <c r="O810" i="13"/>
  <c r="O809" i="13"/>
  <c r="O808" i="13"/>
  <c r="O806" i="13"/>
  <c r="O805" i="13"/>
  <c r="O804" i="13"/>
  <c r="O796" i="13"/>
  <c r="O795" i="13"/>
  <c r="O794" i="13"/>
  <c r="O793" i="13"/>
  <c r="O792" i="13"/>
  <c r="O791" i="13"/>
  <c r="O790" i="13"/>
  <c r="O789" i="13"/>
  <c r="O781" i="13"/>
  <c r="O780" i="13"/>
  <c r="O779" i="13"/>
  <c r="O778" i="13"/>
  <c r="O777" i="13"/>
  <c r="O776" i="13"/>
  <c r="O775" i="13"/>
  <c r="O774" i="13"/>
  <c r="O765" i="13"/>
  <c r="O764" i="13"/>
  <c r="O763" i="13"/>
  <c r="O761" i="13"/>
  <c r="O760" i="13"/>
  <c r="O759" i="13"/>
  <c r="O750" i="13"/>
  <c r="O749" i="13"/>
  <c r="O748" i="13"/>
  <c r="O746" i="13"/>
  <c r="O745" i="13"/>
  <c r="O744" i="13"/>
  <c r="O735" i="13"/>
  <c r="O734" i="13"/>
  <c r="O733" i="13"/>
  <c r="O731" i="13"/>
  <c r="O730" i="13"/>
  <c r="O729" i="13"/>
  <c r="O720" i="13"/>
  <c r="O719" i="13"/>
  <c r="O718" i="13"/>
  <c r="O716" i="13"/>
  <c r="O715" i="13"/>
  <c r="O714" i="13"/>
  <c r="O705" i="13"/>
  <c r="O704" i="13"/>
  <c r="O703" i="13"/>
  <c r="O701" i="13"/>
  <c r="O700" i="13"/>
  <c r="O699" i="13"/>
  <c r="O690" i="13"/>
  <c r="O689" i="13"/>
  <c r="O688" i="13"/>
  <c r="O686" i="13"/>
  <c r="O685" i="13"/>
  <c r="O684" i="13"/>
  <c r="O675" i="13"/>
  <c r="O674" i="13"/>
  <c r="O673" i="13"/>
  <c r="O671" i="13"/>
  <c r="O670" i="13"/>
  <c r="O669" i="13"/>
  <c r="O660" i="13"/>
  <c r="O659" i="13"/>
  <c r="O658" i="13"/>
  <c r="O657" i="13"/>
  <c r="O656" i="13"/>
  <c r="O655" i="13"/>
  <c r="O654" i="13"/>
  <c r="O645" i="13"/>
  <c r="O644" i="13"/>
  <c r="O643" i="13"/>
  <c r="O641" i="13"/>
  <c r="O640" i="13"/>
  <c r="O639" i="13"/>
  <c r="O630" i="13"/>
  <c r="O629" i="13"/>
  <c r="O628" i="13"/>
  <c r="O626" i="13"/>
  <c r="O625" i="13"/>
  <c r="O624" i="13"/>
  <c r="O615" i="13"/>
  <c r="O614" i="13"/>
  <c r="O613" i="13"/>
  <c r="O612" i="13"/>
  <c r="O611" i="13"/>
  <c r="O610" i="13"/>
  <c r="O609" i="13"/>
  <c r="O600" i="13"/>
  <c r="O599" i="13"/>
  <c r="O598" i="13"/>
  <c r="O596" i="13"/>
  <c r="O595" i="13"/>
  <c r="O594" i="13"/>
  <c r="O585" i="13"/>
  <c r="O584" i="13"/>
  <c r="O583" i="13"/>
  <c r="O581" i="13"/>
  <c r="O580" i="13"/>
  <c r="O579" i="13"/>
  <c r="O570" i="13"/>
  <c r="O569" i="13"/>
  <c r="O568" i="13"/>
  <c r="O566" i="13"/>
  <c r="O565" i="13"/>
  <c r="O564" i="13"/>
  <c r="O555" i="13"/>
  <c r="O554" i="13"/>
  <c r="O553" i="13"/>
  <c r="O552" i="13"/>
  <c r="O551" i="13"/>
  <c r="O550" i="13"/>
  <c r="O549" i="13"/>
  <c r="O540" i="13"/>
  <c r="O539" i="13"/>
  <c r="O538" i="13"/>
  <c r="O536" i="13"/>
  <c r="O535" i="13"/>
  <c r="O534" i="13"/>
  <c r="O525" i="13"/>
  <c r="O524" i="13"/>
  <c r="O523" i="13"/>
  <c r="O522" i="13"/>
  <c r="O521" i="13"/>
  <c r="O520" i="13"/>
  <c r="O519" i="13"/>
  <c r="O510" i="13"/>
  <c r="O509" i="13"/>
  <c r="O508" i="13"/>
  <c r="O506" i="13"/>
  <c r="O505" i="13"/>
  <c r="O504" i="13"/>
  <c r="O495" i="13"/>
  <c r="O494" i="13"/>
  <c r="O492" i="13"/>
  <c r="O491" i="13"/>
  <c r="O489" i="13"/>
  <c r="O488" i="13"/>
  <c r="O487" i="13"/>
  <c r="O486" i="13"/>
  <c r="O485" i="13"/>
  <c r="O484" i="13"/>
  <c r="O483" i="13"/>
  <c r="O482" i="13"/>
  <c r="O481" i="13"/>
  <c r="O480" i="13"/>
  <c r="O479" i="13"/>
  <c r="O477" i="13"/>
  <c r="O476" i="13"/>
  <c r="O474" i="13"/>
  <c r="O473" i="13"/>
  <c r="O472" i="13"/>
  <c r="O471" i="13"/>
  <c r="O470" i="13"/>
  <c r="O469" i="13"/>
  <c r="O468" i="13"/>
  <c r="O467" i="13"/>
  <c r="O466" i="13"/>
  <c r="O465" i="13"/>
  <c r="O464" i="13"/>
  <c r="O463" i="13"/>
  <c r="O462" i="13"/>
  <c r="O461" i="13"/>
  <c r="O460" i="13"/>
  <c r="O459" i="13"/>
  <c r="O458" i="13"/>
  <c r="O457" i="13"/>
  <c r="O456" i="13"/>
  <c r="O455" i="13"/>
  <c r="O454" i="13"/>
  <c r="O453" i="13"/>
  <c r="O452" i="13"/>
  <c r="O451" i="13"/>
  <c r="O450" i="13"/>
  <c r="O449" i="13"/>
  <c r="O448" i="13"/>
  <c r="O447" i="13"/>
  <c r="O446" i="13"/>
  <c r="O445" i="13"/>
  <c r="O444" i="13"/>
  <c r="O443" i="13"/>
  <c r="O442" i="13"/>
  <c r="O441" i="13"/>
  <c r="O440" i="13"/>
  <c r="O438" i="13"/>
  <c r="O437" i="13"/>
  <c r="O436" i="13"/>
  <c r="O435" i="13"/>
  <c r="O434" i="13"/>
  <c r="O433" i="13"/>
  <c r="O432" i="13"/>
  <c r="O431" i="13"/>
  <c r="O430" i="13"/>
  <c r="O429" i="13"/>
  <c r="O428" i="13"/>
  <c r="O426" i="13"/>
  <c r="O425" i="13"/>
  <c r="O424" i="13"/>
  <c r="O423" i="13"/>
  <c r="O422" i="13"/>
  <c r="O421" i="13"/>
  <c r="O420" i="13"/>
  <c r="O419" i="13"/>
  <c r="O418" i="13"/>
  <c r="O417" i="13"/>
  <c r="O416" i="13"/>
  <c r="O415" i="13"/>
  <c r="O414" i="13"/>
  <c r="O413" i="13"/>
  <c r="O412" i="13"/>
  <c r="O411" i="13"/>
  <c r="O410" i="13"/>
  <c r="O408" i="13"/>
  <c r="O407" i="13"/>
  <c r="O405" i="13"/>
  <c r="O404" i="13"/>
  <c r="O402" i="13"/>
  <c r="O401" i="13"/>
  <c r="O400" i="13"/>
  <c r="O399" i="13"/>
  <c r="O398" i="13"/>
  <c r="O397" i="13"/>
  <c r="O396" i="13"/>
  <c r="O395" i="13"/>
  <c r="O394" i="13"/>
  <c r="O393" i="13"/>
  <c r="O392" i="13"/>
  <c r="O391" i="13"/>
  <c r="O390" i="13"/>
  <c r="O389" i="13"/>
  <c r="O387" i="13"/>
  <c r="O386" i="13"/>
  <c r="O385" i="13"/>
  <c r="O384" i="13"/>
  <c r="O383" i="13"/>
  <c r="O382" i="13"/>
  <c r="O381" i="13"/>
  <c r="O380" i="13"/>
  <c r="O379" i="13"/>
  <c r="O378" i="13"/>
  <c r="O377" i="13"/>
  <c r="O376" i="13"/>
  <c r="O375" i="13"/>
  <c r="O374" i="13"/>
  <c r="O373" i="13"/>
  <c r="O372" i="13"/>
  <c r="O371" i="13"/>
  <c r="O370" i="13"/>
  <c r="O369" i="13"/>
  <c r="O368" i="13"/>
  <c r="O367" i="13"/>
  <c r="O366" i="13"/>
  <c r="O365" i="13"/>
  <c r="O364" i="13"/>
  <c r="O363" i="13"/>
  <c r="O362" i="13"/>
  <c r="O361" i="13"/>
  <c r="O360" i="13"/>
  <c r="O359" i="13"/>
  <c r="O358" i="13"/>
  <c r="O357" i="13"/>
  <c r="O356" i="13"/>
  <c r="O355" i="13"/>
  <c r="O354" i="13"/>
  <c r="O353" i="13"/>
  <c r="O352" i="13"/>
  <c r="O351" i="13"/>
  <c r="O350" i="13"/>
  <c r="O349" i="13"/>
  <c r="O348" i="13"/>
  <c r="O347" i="13"/>
  <c r="O346" i="13"/>
  <c r="O345" i="13"/>
  <c r="O344" i="13"/>
  <c r="O343" i="13"/>
  <c r="O342" i="13"/>
  <c r="O341" i="13"/>
  <c r="O339" i="13"/>
  <c r="O338" i="13"/>
  <c r="O337" i="13"/>
  <c r="O336" i="13"/>
  <c r="O335" i="13"/>
  <c r="O334" i="13"/>
  <c r="O333" i="13"/>
  <c r="O332" i="13"/>
  <c r="O331" i="13"/>
  <c r="O330" i="13"/>
  <c r="O329" i="13"/>
  <c r="O328" i="13"/>
  <c r="O327" i="13"/>
  <c r="O326" i="13"/>
  <c r="O324" i="13"/>
  <c r="O323" i="13"/>
  <c r="O321" i="13"/>
  <c r="O320" i="13"/>
  <c r="O319" i="13"/>
  <c r="O318" i="13"/>
  <c r="O317" i="13"/>
  <c r="O315" i="13"/>
  <c r="O314" i="13"/>
  <c r="O313" i="13"/>
  <c r="O312" i="13"/>
  <c r="O311" i="13"/>
  <c r="O310" i="13"/>
  <c r="O309" i="13"/>
  <c r="O308" i="13"/>
  <c r="O306" i="13"/>
  <c r="O305" i="13"/>
  <c r="O304" i="13"/>
  <c r="O303" i="13"/>
  <c r="O302" i="13"/>
  <c r="O301" i="13"/>
  <c r="O300" i="13"/>
  <c r="O299" i="13"/>
  <c r="O298" i="13"/>
  <c r="O297" i="13"/>
  <c r="O296" i="13"/>
  <c r="O295" i="13"/>
  <c r="O294" i="13"/>
  <c r="O293" i="13"/>
  <c r="O292" i="13"/>
  <c r="O291" i="13"/>
  <c r="O290" i="13"/>
  <c r="O288" i="13"/>
  <c r="O287" i="13"/>
  <c r="O285" i="13"/>
  <c r="O284" i="13"/>
  <c r="O282" i="13"/>
  <c r="O281" i="13"/>
  <c r="O279" i="13"/>
  <c r="O278" i="13"/>
  <c r="O277" i="13"/>
  <c r="O276" i="13"/>
  <c r="O275" i="13"/>
  <c r="O274" i="13"/>
  <c r="O273" i="13"/>
  <c r="O272" i="13"/>
  <c r="O270" i="13"/>
  <c r="O269" i="13"/>
  <c r="O267" i="13"/>
  <c r="O266" i="13"/>
  <c r="O265" i="13"/>
  <c r="O264" i="13"/>
  <c r="O263" i="13"/>
  <c r="O262" i="13"/>
  <c r="O261" i="13"/>
  <c r="O260" i="13"/>
  <c r="O258" i="13"/>
  <c r="O257" i="13"/>
  <c r="O256" i="13"/>
  <c r="O255" i="13"/>
  <c r="O254" i="13"/>
  <c r="O252" i="13"/>
  <c r="O251" i="13"/>
  <c r="O249" i="13"/>
  <c r="O248" i="13"/>
  <c r="O247" i="13"/>
  <c r="O246" i="13"/>
  <c r="O245" i="13"/>
  <c r="O243" i="13"/>
  <c r="O242" i="13"/>
  <c r="O240" i="13"/>
  <c r="O239" i="13"/>
  <c r="O238" i="13"/>
  <c r="O237" i="13"/>
  <c r="O236" i="13"/>
  <c r="O235" i="13"/>
  <c r="O234" i="13"/>
  <c r="O233" i="13"/>
  <c r="O232" i="13"/>
  <c r="O231" i="13"/>
  <c r="O230" i="13"/>
  <c r="O229" i="13"/>
  <c r="O228" i="13"/>
  <c r="O227" i="13"/>
  <c r="O226" i="13"/>
  <c r="O225" i="13"/>
  <c r="O224" i="13"/>
  <c r="O223" i="13"/>
  <c r="O222" i="13"/>
  <c r="O221" i="13"/>
  <c r="O220" i="13"/>
  <c r="O219" i="13"/>
  <c r="O218" i="13"/>
  <c r="O217" i="13"/>
  <c r="O216" i="13"/>
  <c r="O215" i="13"/>
  <c r="O214" i="13"/>
  <c r="O213" i="13"/>
  <c r="O212" i="13"/>
  <c r="O211" i="13"/>
  <c r="O210" i="13"/>
  <c r="O209" i="13"/>
  <c r="O207" i="13"/>
  <c r="O206" i="13"/>
  <c r="O205" i="13"/>
  <c r="O204" i="13"/>
  <c r="O203" i="13"/>
  <c r="O202" i="13"/>
  <c r="O201" i="13"/>
  <c r="O200" i="13"/>
  <c r="O198" i="13"/>
  <c r="O197" i="13"/>
  <c r="O195" i="13"/>
  <c r="O194" i="13"/>
  <c r="O192" i="13"/>
  <c r="O191" i="13"/>
  <c r="O190" i="13"/>
  <c r="O189" i="13"/>
  <c r="O188" i="13"/>
  <c r="O187" i="13"/>
  <c r="O186" i="13"/>
  <c r="O185" i="13"/>
  <c r="O183" i="13"/>
  <c r="O182" i="13"/>
  <c r="O181" i="13"/>
  <c r="O180" i="13"/>
  <c r="O179" i="13"/>
  <c r="O178" i="13"/>
  <c r="O177" i="13"/>
  <c r="O176" i="13"/>
  <c r="O175" i="13"/>
  <c r="O174" i="13"/>
  <c r="O173" i="13"/>
  <c r="O172" i="13"/>
  <c r="O171" i="13"/>
  <c r="O170" i="13"/>
  <c r="O169" i="13"/>
  <c r="O168" i="13"/>
  <c r="O167" i="13"/>
  <c r="O166" i="13"/>
  <c r="O165" i="13"/>
  <c r="O164" i="13"/>
  <c r="O163" i="13"/>
  <c r="O162" i="13"/>
  <c r="O161" i="13"/>
  <c r="O159" i="13"/>
  <c r="O158" i="13"/>
  <c r="O157" i="13"/>
  <c r="O156" i="13"/>
  <c r="O155" i="13"/>
  <c r="O154" i="13"/>
  <c r="O153" i="13"/>
  <c r="O152" i="13"/>
  <c r="O151" i="13"/>
  <c r="O150" i="13"/>
  <c r="O149" i="13"/>
  <c r="O147" i="13"/>
  <c r="O146" i="13"/>
  <c r="O145" i="13"/>
  <c r="O144" i="13"/>
  <c r="O143" i="13"/>
  <c r="O142" i="13"/>
  <c r="O141" i="13"/>
  <c r="O140" i="13"/>
  <c r="O139" i="13"/>
  <c r="O138" i="13"/>
  <c r="O137" i="13"/>
  <c r="O136" i="13"/>
  <c r="O135" i="13"/>
  <c r="O134" i="13"/>
  <c r="O133" i="13"/>
  <c r="O132" i="13"/>
  <c r="O131" i="13"/>
  <c r="O130" i="13"/>
  <c r="O129" i="13"/>
  <c r="O128" i="13"/>
  <c r="O127" i="13"/>
  <c r="O126" i="13"/>
  <c r="O125" i="13"/>
  <c r="O124" i="13"/>
  <c r="O123" i="13"/>
  <c r="O122" i="13"/>
  <c r="O121" i="13"/>
  <c r="O120" i="13"/>
  <c r="O119" i="13"/>
  <c r="O118" i="13"/>
  <c r="O117" i="13"/>
  <c r="O116" i="13"/>
  <c r="O115" i="13"/>
  <c r="O114" i="13"/>
  <c r="O113" i="13"/>
  <c r="O111" i="13"/>
  <c r="O110" i="13"/>
  <c r="O109" i="13"/>
  <c r="O108" i="13"/>
  <c r="O107" i="13"/>
  <c r="O106" i="13"/>
  <c r="O105" i="13"/>
  <c r="O104" i="13"/>
  <c r="O102" i="13"/>
  <c r="O101" i="13"/>
  <c r="O99" i="13"/>
  <c r="O98" i="13"/>
  <c r="O97" i="13"/>
  <c r="O96" i="13"/>
  <c r="O95" i="13"/>
  <c r="O93" i="13"/>
  <c r="O92" i="13"/>
  <c r="O90" i="13"/>
  <c r="O89" i="13"/>
  <c r="O88" i="13"/>
  <c r="O87" i="13"/>
  <c r="O86" i="13"/>
  <c r="O85" i="13"/>
  <c r="O84" i="13"/>
  <c r="O83" i="13"/>
  <c r="O82" i="13"/>
  <c r="O81" i="13"/>
  <c r="O80" i="13"/>
  <c r="O79" i="13"/>
  <c r="O78" i="13"/>
  <c r="O77" i="13"/>
  <c r="O76" i="13"/>
  <c r="O75" i="13"/>
  <c r="O74" i="13"/>
  <c r="O72" i="13"/>
  <c r="O71" i="13"/>
  <c r="O69" i="13"/>
  <c r="O68" i="13"/>
  <c r="O67" i="13"/>
  <c r="O66" i="13"/>
  <c r="O65" i="13"/>
  <c r="O63" i="13"/>
  <c r="O62" i="13"/>
  <c r="O61" i="13"/>
  <c r="O60" i="13"/>
  <c r="O59" i="13"/>
  <c r="O58" i="13"/>
  <c r="O57" i="13"/>
  <c r="O56" i="13"/>
  <c r="O55" i="13"/>
  <c r="O54" i="13"/>
  <c r="O53" i="13"/>
  <c r="O52" i="13"/>
  <c r="O51" i="13"/>
  <c r="O50" i="13"/>
  <c r="O49" i="13"/>
  <c r="O48" i="13"/>
  <c r="O47" i="13"/>
  <c r="O45" i="13"/>
  <c r="O44" i="13"/>
  <c r="O43" i="13"/>
  <c r="O42" i="13"/>
  <c r="O41" i="13"/>
  <c r="O39" i="13"/>
  <c r="O38" i="13"/>
  <c r="O37" i="13"/>
  <c r="O36" i="13"/>
  <c r="O35" i="13"/>
  <c r="O34" i="13"/>
  <c r="O33" i="13"/>
  <c r="O32" i="13"/>
  <c r="O30" i="13"/>
  <c r="O29" i="13"/>
  <c r="O27" i="13"/>
  <c r="O26" i="13"/>
  <c r="O24" i="13"/>
  <c r="O23" i="13"/>
  <c r="O21" i="13"/>
  <c r="O20" i="13"/>
  <c r="O18" i="13"/>
  <c r="O17" i="13"/>
  <c r="O16" i="13"/>
  <c r="O15" i="13"/>
  <c r="O14" i="13"/>
  <c r="O12" i="13"/>
  <c r="O11" i="13"/>
  <c r="O10" i="13"/>
  <c r="O9" i="13"/>
  <c r="O8" i="13"/>
  <c r="O7" i="13"/>
  <c r="O6" i="13"/>
  <c r="O5" i="13"/>
  <c r="O3" i="13"/>
  <c r="O2" i="13"/>
  <c r="E4" i="4"/>
  <c r="D4" i="7"/>
  <c r="X14" i="6"/>
  <c r="P6135" i="13"/>
  <c r="W14" i="6"/>
  <c r="P6134" i="13"/>
  <c r="T500" i="13"/>
  <c r="T2963" i="13"/>
  <c r="T2962" i="13"/>
  <c r="T2961" i="13"/>
  <c r="T2960" i="13"/>
  <c r="T2948" i="13"/>
  <c r="T2947" i="13"/>
  <c r="T2946" i="13"/>
  <c r="T2945" i="13"/>
  <c r="T2933" i="13"/>
  <c r="T2932" i="13"/>
  <c r="T2931" i="13"/>
  <c r="T2930" i="13"/>
  <c r="T2918" i="13"/>
  <c r="T2917" i="13"/>
  <c r="T2916" i="13"/>
  <c r="T2915" i="13"/>
  <c r="T2903" i="13"/>
  <c r="T2902" i="13"/>
  <c r="T2901" i="13"/>
  <c r="T2900" i="13"/>
  <c r="T2888" i="13"/>
  <c r="T2887" i="13"/>
  <c r="T2886" i="13"/>
  <c r="T2885" i="13"/>
  <c r="T2873" i="13"/>
  <c r="T2872" i="13"/>
  <c r="T2871" i="13"/>
  <c r="T2870" i="13"/>
  <c r="T2858" i="13"/>
  <c r="T2857" i="13"/>
  <c r="T2856" i="13"/>
  <c r="T2855" i="13"/>
  <c r="T2843" i="13"/>
  <c r="T2842" i="13"/>
  <c r="T2841" i="13"/>
  <c r="T2840" i="13"/>
  <c r="T2828" i="13"/>
  <c r="T2827" i="13"/>
  <c r="T2826" i="13"/>
  <c r="T2825" i="13"/>
  <c r="T2813" i="13"/>
  <c r="T2812" i="13"/>
  <c r="T2811" i="13"/>
  <c r="T2810" i="13"/>
  <c r="T2798" i="13"/>
  <c r="T2797" i="13"/>
  <c r="T2796" i="13"/>
  <c r="T2795" i="13"/>
  <c r="T2783" i="13"/>
  <c r="T2782" i="13"/>
  <c r="T2781" i="13"/>
  <c r="T2780" i="13"/>
  <c r="T2768" i="13"/>
  <c r="T2767" i="13"/>
  <c r="T2766" i="13"/>
  <c r="T2765" i="13"/>
  <c r="T2753" i="13"/>
  <c r="T2752" i="13"/>
  <c r="T2751" i="13"/>
  <c r="T2750" i="13"/>
  <c r="T2738" i="13"/>
  <c r="T2737" i="13"/>
  <c r="T2736" i="13"/>
  <c r="T2735" i="13"/>
  <c r="T2723" i="13"/>
  <c r="T2722" i="13"/>
  <c r="T2721" i="13"/>
  <c r="T2720" i="13"/>
  <c r="T2708" i="13"/>
  <c r="T2707" i="13"/>
  <c r="T2706" i="13"/>
  <c r="T2705" i="13"/>
  <c r="T2693" i="13"/>
  <c r="T2692" i="13"/>
  <c r="T2691" i="13"/>
  <c r="T2690" i="13"/>
  <c r="T2678" i="13"/>
  <c r="T2677" i="13"/>
  <c r="T2676" i="13"/>
  <c r="T2675" i="13"/>
  <c r="T2663" i="13"/>
  <c r="T2662" i="13"/>
  <c r="T2661" i="13"/>
  <c r="T2660" i="13"/>
  <c r="T2648" i="13"/>
  <c r="T2647" i="13"/>
  <c r="T2646" i="13"/>
  <c r="T2645" i="13"/>
  <c r="T2633" i="13"/>
  <c r="T2632" i="13"/>
  <c r="T2631" i="13"/>
  <c r="T2630" i="13"/>
  <c r="T2618" i="13"/>
  <c r="T2617" i="13"/>
  <c r="T2616" i="13"/>
  <c r="T2615" i="13"/>
  <c r="T2603" i="13"/>
  <c r="T2602" i="13"/>
  <c r="T2601" i="13"/>
  <c r="T2600" i="13"/>
  <c r="T2588" i="13"/>
  <c r="T2587" i="13"/>
  <c r="T2586" i="13"/>
  <c r="T2585" i="13"/>
  <c r="T2573" i="13"/>
  <c r="T2572" i="13"/>
  <c r="T2571" i="13"/>
  <c r="T2570" i="13"/>
  <c r="T2558" i="13"/>
  <c r="T2557" i="13"/>
  <c r="T2556" i="13"/>
  <c r="T2555" i="13"/>
  <c r="T2543" i="13"/>
  <c r="T2542" i="13"/>
  <c r="T2541" i="13"/>
  <c r="T2540" i="13"/>
  <c r="T2528" i="13"/>
  <c r="T2527" i="13"/>
  <c r="T2526" i="13"/>
  <c r="T2525" i="13"/>
  <c r="T2513" i="13"/>
  <c r="T2512" i="13"/>
  <c r="T2511" i="13"/>
  <c r="T2510" i="13"/>
  <c r="T2498" i="13"/>
  <c r="T2497" i="13"/>
  <c r="T2496" i="13"/>
  <c r="T2495" i="13"/>
  <c r="T2483" i="13"/>
  <c r="T2482" i="13"/>
  <c r="T2481" i="13"/>
  <c r="T2480" i="13"/>
  <c r="T2468" i="13"/>
  <c r="T2467" i="13"/>
  <c r="T2466" i="13"/>
  <c r="T2465" i="13"/>
  <c r="T2453" i="13"/>
  <c r="T2452" i="13"/>
  <c r="T2451" i="13"/>
  <c r="T2450" i="13"/>
  <c r="T2438" i="13"/>
  <c r="T2437" i="13"/>
  <c r="T2436" i="13"/>
  <c r="T2435" i="13"/>
  <c r="T2423" i="13"/>
  <c r="T2422" i="13"/>
  <c r="T2421" i="13"/>
  <c r="T2420" i="13"/>
  <c r="T2408" i="13"/>
  <c r="T2407" i="13"/>
  <c r="T2406" i="13"/>
  <c r="T2405" i="13"/>
  <c r="T2393" i="13"/>
  <c r="T2392" i="13"/>
  <c r="T2391" i="13"/>
  <c r="T2390" i="13"/>
  <c r="T2378" i="13"/>
  <c r="T2377" i="13"/>
  <c r="T2376" i="13"/>
  <c r="T2375" i="13"/>
  <c r="T2363" i="13"/>
  <c r="T2362" i="13"/>
  <c r="T2361" i="13"/>
  <c r="T2360" i="13"/>
  <c r="T2348" i="13"/>
  <c r="T2347" i="13"/>
  <c r="T2346" i="13"/>
  <c r="T2345" i="13"/>
  <c r="T2333" i="13"/>
  <c r="T2332" i="13"/>
  <c r="T2331" i="13"/>
  <c r="T2330" i="13"/>
  <c r="T2318" i="13"/>
  <c r="T2317" i="13"/>
  <c r="T2316" i="13"/>
  <c r="T2315" i="13"/>
  <c r="T2303" i="13"/>
  <c r="T2302" i="13"/>
  <c r="T2301" i="13"/>
  <c r="T2300" i="13"/>
  <c r="T2288" i="13"/>
  <c r="T2287" i="13"/>
  <c r="T2286" i="13"/>
  <c r="T2285" i="13"/>
  <c r="T2273" i="13"/>
  <c r="T2272" i="13"/>
  <c r="T2271" i="13"/>
  <c r="T2270" i="13"/>
  <c r="T2258" i="13"/>
  <c r="T2257" i="13"/>
  <c r="T2256" i="13"/>
  <c r="T2255" i="13"/>
  <c r="T2243" i="13"/>
  <c r="T2242" i="13"/>
  <c r="T2241" i="13"/>
  <c r="T2240" i="13"/>
  <c r="T2228" i="13"/>
  <c r="T2227" i="13"/>
  <c r="T2226" i="13"/>
  <c r="T2225" i="13"/>
  <c r="T2213" i="13"/>
  <c r="T2212" i="13"/>
  <c r="T2211" i="13"/>
  <c r="T2210" i="13"/>
  <c r="T2198" i="13"/>
  <c r="T2197" i="13"/>
  <c r="T2196" i="13"/>
  <c r="T2195" i="13"/>
  <c r="T2183" i="13"/>
  <c r="T2182" i="13"/>
  <c r="T2181" i="13"/>
  <c r="T2180" i="13"/>
  <c r="T2168" i="13"/>
  <c r="T2167" i="13"/>
  <c r="T2166" i="13"/>
  <c r="T2165" i="13"/>
  <c r="T2153" i="13"/>
  <c r="T2152" i="13"/>
  <c r="T2151" i="13"/>
  <c r="T2150" i="13"/>
  <c r="T2138" i="13"/>
  <c r="T2137" i="13"/>
  <c r="T2136" i="13"/>
  <c r="T2135" i="13"/>
  <c r="T2123" i="13"/>
  <c r="T2122" i="13"/>
  <c r="T2121" i="13"/>
  <c r="T2120" i="13"/>
  <c r="T2108" i="13"/>
  <c r="T2107" i="13"/>
  <c r="T2106" i="13"/>
  <c r="T2105" i="13"/>
  <c r="T2093" i="13"/>
  <c r="T2092" i="13"/>
  <c r="T2091" i="13"/>
  <c r="T2090" i="13"/>
  <c r="T2078" i="13"/>
  <c r="T2077" i="13"/>
  <c r="T2076" i="13"/>
  <c r="T2075" i="13"/>
  <c r="T2063" i="13"/>
  <c r="T2062" i="13"/>
  <c r="T2061" i="13"/>
  <c r="T2060" i="13"/>
  <c r="T2048" i="13"/>
  <c r="T2047" i="13"/>
  <c r="T2046" i="13"/>
  <c r="T2045" i="13"/>
  <c r="T2033" i="13"/>
  <c r="T2032" i="13"/>
  <c r="T2031" i="13"/>
  <c r="T2030" i="13"/>
  <c r="T2018" i="13"/>
  <c r="T2017" i="13"/>
  <c r="T2016" i="13"/>
  <c r="T2015" i="13"/>
  <c r="T2003" i="13"/>
  <c r="T2002" i="13"/>
  <c r="T2001" i="13"/>
  <c r="T2000" i="13"/>
  <c r="T1988" i="13"/>
  <c r="T1987" i="13"/>
  <c r="T1986" i="13"/>
  <c r="T1985" i="13"/>
  <c r="T1973" i="13"/>
  <c r="T1972" i="13"/>
  <c r="T1971" i="13"/>
  <c r="T1970" i="13"/>
  <c r="T1958" i="13"/>
  <c r="T1957" i="13"/>
  <c r="T1956" i="13"/>
  <c r="T1955" i="13"/>
  <c r="T1943" i="13"/>
  <c r="T1942" i="13"/>
  <c r="T1941" i="13"/>
  <c r="T1940" i="13"/>
  <c r="T1928" i="13"/>
  <c r="T1927" i="13"/>
  <c r="T1926" i="13"/>
  <c r="T1925" i="13"/>
  <c r="T1913" i="13"/>
  <c r="T1912" i="13"/>
  <c r="T1911" i="13"/>
  <c r="T1910" i="13"/>
  <c r="T1898" i="13"/>
  <c r="T1897" i="13"/>
  <c r="T1896" i="13"/>
  <c r="T1895" i="13"/>
  <c r="T1883" i="13"/>
  <c r="T1882" i="13"/>
  <c r="T1881" i="13"/>
  <c r="T1880" i="13"/>
  <c r="T1868" i="13"/>
  <c r="T1867" i="13"/>
  <c r="T1866" i="13"/>
  <c r="T1865" i="13"/>
  <c r="T1853" i="13"/>
  <c r="T1852" i="13"/>
  <c r="T1851" i="13"/>
  <c r="T1850" i="13"/>
  <c r="T1838" i="13"/>
  <c r="T1837" i="13"/>
  <c r="T1836" i="13"/>
  <c r="T1835" i="13"/>
  <c r="T1823" i="13"/>
  <c r="T1822" i="13"/>
  <c r="T1821" i="13"/>
  <c r="T1820" i="13"/>
  <c r="T1808" i="13"/>
  <c r="T1807" i="13"/>
  <c r="T1806" i="13"/>
  <c r="T1805" i="13"/>
  <c r="T1793" i="13"/>
  <c r="T1792" i="13"/>
  <c r="T1791" i="13"/>
  <c r="T1790" i="13"/>
  <c r="T1778" i="13"/>
  <c r="T1777" i="13"/>
  <c r="T1776" i="13"/>
  <c r="T1775" i="13"/>
  <c r="T1763" i="13"/>
  <c r="T1762" i="13"/>
  <c r="T1761" i="13"/>
  <c r="T1760" i="13"/>
  <c r="T1748" i="13"/>
  <c r="T1747" i="13"/>
  <c r="T1746" i="13"/>
  <c r="T1745" i="13"/>
  <c r="T1733" i="13"/>
  <c r="T1732" i="13"/>
  <c r="T1731" i="13"/>
  <c r="T1730" i="13"/>
  <c r="T1718" i="13"/>
  <c r="T1717" i="13"/>
  <c r="T1716" i="13"/>
  <c r="T1715" i="13"/>
  <c r="T1703" i="13"/>
  <c r="T1702" i="13"/>
  <c r="T1701" i="13"/>
  <c r="T1700" i="13"/>
  <c r="T1688" i="13"/>
  <c r="T1687" i="13"/>
  <c r="T1686" i="13"/>
  <c r="T1685" i="13"/>
  <c r="T1673" i="13"/>
  <c r="T1672" i="13"/>
  <c r="T1671" i="13"/>
  <c r="T1670" i="13"/>
  <c r="T1658" i="13"/>
  <c r="T1657" i="13"/>
  <c r="T1656" i="13"/>
  <c r="T1655" i="13"/>
  <c r="T1643" i="13"/>
  <c r="T1642" i="13"/>
  <c r="T1641" i="13"/>
  <c r="T1640" i="13"/>
  <c r="T1628" i="13"/>
  <c r="T1627" i="13"/>
  <c r="T1626" i="13"/>
  <c r="T1625" i="13"/>
  <c r="T1613" i="13"/>
  <c r="T1612" i="13"/>
  <c r="T1611" i="13"/>
  <c r="T1610" i="13"/>
  <c r="T1598" i="13"/>
  <c r="T1597" i="13"/>
  <c r="T1596" i="13"/>
  <c r="T1595" i="13"/>
  <c r="T1583" i="13"/>
  <c r="T1582" i="13"/>
  <c r="T1581" i="13"/>
  <c r="T1580" i="13"/>
  <c r="T1568" i="13"/>
  <c r="T1567" i="13"/>
  <c r="T1566" i="13"/>
  <c r="T1565" i="13"/>
  <c r="T1553" i="13"/>
  <c r="T1552" i="13"/>
  <c r="T1551" i="13"/>
  <c r="T1550" i="13"/>
  <c r="T1538" i="13"/>
  <c r="T1537" i="13"/>
  <c r="T1536" i="13"/>
  <c r="T1535" i="13"/>
  <c r="T1523" i="13"/>
  <c r="T1522" i="13"/>
  <c r="T1521" i="13"/>
  <c r="T1520" i="13"/>
  <c r="T1508" i="13"/>
  <c r="T1507" i="13"/>
  <c r="T1506" i="13"/>
  <c r="T1505" i="13"/>
  <c r="T1493" i="13"/>
  <c r="T1492" i="13"/>
  <c r="T1491" i="13"/>
  <c r="T1490" i="13"/>
  <c r="T1478" i="13"/>
  <c r="T1477" i="13"/>
  <c r="T1476" i="13"/>
  <c r="T1475" i="13"/>
  <c r="T1463" i="13"/>
  <c r="T1462" i="13"/>
  <c r="T1461" i="13"/>
  <c r="T1460" i="13"/>
  <c r="T1448" i="13"/>
  <c r="T1447" i="13"/>
  <c r="T1446" i="13"/>
  <c r="T1445" i="13"/>
  <c r="T1433" i="13"/>
  <c r="T1432" i="13"/>
  <c r="T1431" i="13"/>
  <c r="T1430" i="13"/>
  <c r="T1418" i="13"/>
  <c r="T1417" i="13"/>
  <c r="T1416" i="13"/>
  <c r="T1415" i="13"/>
  <c r="T1403" i="13"/>
  <c r="T1402" i="13"/>
  <c r="T1401" i="13"/>
  <c r="T1400" i="13"/>
  <c r="T1388" i="13"/>
  <c r="T1387" i="13"/>
  <c r="T1386" i="13"/>
  <c r="T1385" i="13"/>
  <c r="T1373" i="13"/>
  <c r="T1372" i="13"/>
  <c r="T1371" i="13"/>
  <c r="T1370" i="13"/>
  <c r="T1358" i="13"/>
  <c r="T1357" i="13"/>
  <c r="T1356" i="13"/>
  <c r="T1355" i="13"/>
  <c r="T1343" i="13"/>
  <c r="T1342" i="13"/>
  <c r="T1341" i="13"/>
  <c r="T1340" i="13"/>
  <c r="T1328" i="13"/>
  <c r="T1327" i="13"/>
  <c r="T1326" i="13"/>
  <c r="T1325" i="13"/>
  <c r="T1313" i="13"/>
  <c r="T1312" i="13"/>
  <c r="T1311" i="13"/>
  <c r="T1310" i="13"/>
  <c r="T1298" i="13"/>
  <c r="T1297" i="13"/>
  <c r="T1296" i="13"/>
  <c r="T1295" i="13"/>
  <c r="T1283" i="13"/>
  <c r="T1282" i="13"/>
  <c r="T1281" i="13"/>
  <c r="T1280" i="13"/>
  <c r="T1268" i="13"/>
  <c r="T1267" i="13"/>
  <c r="T1266" i="13"/>
  <c r="T1265" i="13"/>
  <c r="T1253" i="13"/>
  <c r="T1252" i="13"/>
  <c r="T1251" i="13"/>
  <c r="T1250" i="13"/>
  <c r="T1238" i="13"/>
  <c r="T1237" i="13"/>
  <c r="T1236" i="13"/>
  <c r="T1235" i="13"/>
  <c r="T1223" i="13"/>
  <c r="T1222" i="13"/>
  <c r="T1221" i="13"/>
  <c r="T1220" i="13"/>
  <c r="T1208" i="13"/>
  <c r="T1207" i="13"/>
  <c r="T1206" i="13"/>
  <c r="T1205" i="13"/>
  <c r="T1193" i="13"/>
  <c r="T1192" i="13"/>
  <c r="T1191" i="13"/>
  <c r="T1190" i="13"/>
  <c r="T1178" i="13"/>
  <c r="T1177" i="13"/>
  <c r="T1176" i="13"/>
  <c r="T1175" i="13"/>
  <c r="T1163" i="13"/>
  <c r="T1162" i="13"/>
  <c r="T1161" i="13"/>
  <c r="T1160" i="13"/>
  <c r="T1148" i="13"/>
  <c r="T1147" i="13"/>
  <c r="T1146" i="13"/>
  <c r="T1145" i="13"/>
  <c r="T1133" i="13"/>
  <c r="T1132" i="13"/>
  <c r="T1131" i="13"/>
  <c r="T1130" i="13"/>
  <c r="T1118" i="13"/>
  <c r="T1117" i="13"/>
  <c r="T1116" i="13"/>
  <c r="T1115" i="13"/>
  <c r="T1103" i="13"/>
  <c r="T1102" i="13"/>
  <c r="T1101" i="13"/>
  <c r="T1100" i="13"/>
  <c r="T1088" i="13"/>
  <c r="T1087" i="13"/>
  <c r="T1086" i="13"/>
  <c r="T1085" i="13"/>
  <c r="T1073" i="13"/>
  <c r="T1072" i="13"/>
  <c r="T1071" i="13"/>
  <c r="T1070" i="13"/>
  <c r="T1058" i="13"/>
  <c r="T1057" i="13"/>
  <c r="T1056" i="13"/>
  <c r="T1055" i="13"/>
  <c r="T1043" i="13"/>
  <c r="T1042" i="13"/>
  <c r="T1041" i="13"/>
  <c r="T1040" i="13"/>
  <c r="T1028" i="13"/>
  <c r="T1027" i="13"/>
  <c r="T1026" i="13"/>
  <c r="T1025" i="13"/>
  <c r="T1013" i="13"/>
  <c r="T1012" i="13"/>
  <c r="T1011" i="13"/>
  <c r="T1010" i="13"/>
  <c r="T998" i="13"/>
  <c r="T997" i="13"/>
  <c r="T996" i="13"/>
  <c r="T995" i="13"/>
  <c r="T983" i="13"/>
  <c r="T982" i="13"/>
  <c r="T981" i="13"/>
  <c r="T980" i="13"/>
  <c r="T968" i="13"/>
  <c r="T967" i="13"/>
  <c r="T966" i="13"/>
  <c r="T965" i="13"/>
  <c r="T953" i="13"/>
  <c r="T952" i="13"/>
  <c r="T951" i="13"/>
  <c r="T950" i="13"/>
  <c r="T938" i="13"/>
  <c r="T937" i="13"/>
  <c r="T936" i="13"/>
  <c r="T935" i="13"/>
  <c r="T923" i="13"/>
  <c r="T922" i="13"/>
  <c r="T921" i="13"/>
  <c r="T920" i="13"/>
  <c r="T908" i="13"/>
  <c r="T907" i="13"/>
  <c r="T906" i="13"/>
  <c r="T905" i="13"/>
  <c r="T893" i="13"/>
  <c r="T892" i="13"/>
  <c r="T891" i="13"/>
  <c r="T890" i="13"/>
  <c r="T878" i="13"/>
  <c r="T877" i="13"/>
  <c r="T876" i="13"/>
  <c r="T875" i="13"/>
  <c r="T863" i="13"/>
  <c r="T862" i="13"/>
  <c r="T861" i="13"/>
  <c r="T860" i="13"/>
  <c r="T848" i="13"/>
  <c r="T847" i="13"/>
  <c r="T846" i="13"/>
  <c r="T845" i="13"/>
  <c r="T833" i="13"/>
  <c r="T832" i="13"/>
  <c r="T831" i="13"/>
  <c r="T830" i="13"/>
  <c r="T818" i="13"/>
  <c r="T817" i="13"/>
  <c r="T816" i="13"/>
  <c r="T815" i="13"/>
  <c r="T803" i="13"/>
  <c r="T802" i="13"/>
  <c r="T801" i="13"/>
  <c r="T800" i="13"/>
  <c r="T788" i="13"/>
  <c r="T787" i="13"/>
  <c r="T786" i="13"/>
  <c r="T785" i="13"/>
  <c r="T773" i="13"/>
  <c r="T772" i="13"/>
  <c r="T771" i="13"/>
  <c r="T770" i="13"/>
  <c r="T758" i="13"/>
  <c r="T757" i="13"/>
  <c r="T756" i="13"/>
  <c r="T755" i="13"/>
  <c r="T743" i="13"/>
  <c r="T742" i="13"/>
  <c r="T741" i="13"/>
  <c r="T740" i="13"/>
  <c r="T728" i="13"/>
  <c r="T727" i="13"/>
  <c r="T726" i="13"/>
  <c r="T725" i="13"/>
  <c r="T713" i="13"/>
  <c r="T712" i="13"/>
  <c r="T711" i="13"/>
  <c r="T710" i="13"/>
  <c r="T698" i="13"/>
  <c r="T697" i="13"/>
  <c r="T696" i="13"/>
  <c r="T695" i="13"/>
  <c r="T683" i="13"/>
  <c r="T682" i="13"/>
  <c r="T681" i="13"/>
  <c r="T680" i="13"/>
  <c r="T668" i="13"/>
  <c r="T667" i="13"/>
  <c r="T666" i="13"/>
  <c r="T665" i="13"/>
  <c r="T653" i="13"/>
  <c r="T652" i="13"/>
  <c r="T651" i="13"/>
  <c r="T650" i="13"/>
  <c r="T638" i="13"/>
  <c r="T637" i="13"/>
  <c r="T636" i="13"/>
  <c r="T635" i="13"/>
  <c r="T623" i="13"/>
  <c r="T622" i="13"/>
  <c r="T621" i="13"/>
  <c r="T620" i="13"/>
  <c r="T608" i="13"/>
  <c r="T607" i="13"/>
  <c r="T606" i="13"/>
  <c r="T605" i="13"/>
  <c r="T593" i="13"/>
  <c r="T592" i="13"/>
  <c r="T591" i="13"/>
  <c r="T590" i="13"/>
  <c r="T578" i="13"/>
  <c r="T577" i="13"/>
  <c r="T576" i="13"/>
  <c r="T575" i="13"/>
  <c r="T563" i="13"/>
  <c r="T562" i="13"/>
  <c r="T561" i="13"/>
  <c r="T560" i="13"/>
  <c r="T548" i="13"/>
  <c r="T547" i="13"/>
  <c r="T546" i="13"/>
  <c r="T545" i="13"/>
  <c r="T533" i="13"/>
  <c r="T532" i="13"/>
  <c r="T531" i="13"/>
  <c r="T530" i="13"/>
  <c r="T518" i="13"/>
  <c r="T517" i="13"/>
  <c r="T516" i="13"/>
  <c r="T515" i="13"/>
  <c r="T503" i="13"/>
  <c r="T502" i="13"/>
  <c r="T501" i="13"/>
  <c r="V6146" i="13"/>
  <c r="G12" i="4"/>
  <c r="E5" i="1"/>
  <c r="E4" i="6"/>
  <c r="AF18" i="1"/>
  <c r="O571" i="13"/>
  <c r="M32" i="1"/>
  <c r="M184" i="1"/>
  <c r="M183" i="1"/>
  <c r="M182" i="1"/>
  <c r="M181" i="1"/>
  <c r="M180" i="1"/>
  <c r="M178" i="1"/>
  <c r="O496" i="13"/>
  <c r="M177" i="1"/>
  <c r="O493" i="13"/>
  <c r="M176" i="1"/>
  <c r="O490" i="13"/>
  <c r="M175" i="1"/>
  <c r="M174" i="1"/>
  <c r="M173" i="1"/>
  <c r="M172" i="1"/>
  <c r="O478" i="13"/>
  <c r="M171" i="1"/>
  <c r="O475" i="13"/>
  <c r="M170" i="1"/>
  <c r="M169" i="1"/>
  <c r="M168" i="1"/>
  <c r="M167" i="1"/>
  <c r="M166" i="1"/>
  <c r="M165" i="1"/>
  <c r="M164" i="1"/>
  <c r="M163" i="1"/>
  <c r="M162" i="1"/>
  <c r="M161" i="1"/>
  <c r="M160" i="1"/>
  <c r="M159" i="1"/>
  <c r="O439" i="13"/>
  <c r="M158" i="1"/>
  <c r="M157" i="1"/>
  <c r="M156" i="1"/>
  <c r="M155" i="1"/>
  <c r="O427" i="13"/>
  <c r="M154" i="1"/>
  <c r="M153" i="1"/>
  <c r="M152" i="1"/>
  <c r="M151" i="1"/>
  <c r="M150" i="1"/>
  <c r="M149" i="1"/>
  <c r="O409" i="13"/>
  <c r="M148" i="1"/>
  <c r="O406" i="13"/>
  <c r="M147" i="1"/>
  <c r="O403" i="13"/>
  <c r="M146" i="1"/>
  <c r="M145" i="1"/>
  <c r="M144" i="1"/>
  <c r="M143" i="1"/>
  <c r="M142" i="1"/>
  <c r="O388" i="13"/>
  <c r="M141" i="1"/>
  <c r="M140" i="1"/>
  <c r="M139" i="1"/>
  <c r="M138" i="1"/>
  <c r="M137" i="1"/>
  <c r="M136" i="1"/>
  <c r="M135" i="1"/>
  <c r="M134" i="1"/>
  <c r="M133" i="1"/>
  <c r="M132" i="1"/>
  <c r="M131" i="1"/>
  <c r="M130" i="1"/>
  <c r="M129" i="1"/>
  <c r="M128" i="1"/>
  <c r="M127" i="1"/>
  <c r="M126" i="1"/>
  <c r="O340" i="13"/>
  <c r="M125" i="1"/>
  <c r="M124" i="1"/>
  <c r="M123" i="1"/>
  <c r="M122" i="1"/>
  <c r="M121" i="1"/>
  <c r="O325" i="13"/>
  <c r="M120" i="1"/>
  <c r="O322" i="13"/>
  <c r="M119" i="1"/>
  <c r="M118" i="1"/>
  <c r="O316" i="13"/>
  <c r="M117" i="1"/>
  <c r="M116" i="1"/>
  <c r="M115" i="1"/>
  <c r="O307" i="13"/>
  <c r="M114" i="1"/>
  <c r="M113" i="1"/>
  <c r="M112" i="1"/>
  <c r="M111" i="1"/>
  <c r="M110" i="1"/>
  <c r="M109" i="1"/>
  <c r="O289" i="13"/>
  <c r="M108" i="1"/>
  <c r="O286" i="13"/>
  <c r="M107" i="1"/>
  <c r="O283" i="13"/>
  <c r="M106" i="1"/>
  <c r="O280" i="13"/>
  <c r="M105" i="1"/>
  <c r="M104" i="1"/>
  <c r="M103" i="1"/>
  <c r="O271" i="13"/>
  <c r="M102" i="1"/>
  <c r="O268" i="13"/>
  <c r="M101" i="1"/>
  <c r="M100" i="1"/>
  <c r="M99" i="1"/>
  <c r="O259" i="13"/>
  <c r="M98" i="1"/>
  <c r="M97" i="1"/>
  <c r="O253" i="13"/>
  <c r="M96" i="1"/>
  <c r="O250" i="13"/>
  <c r="M95" i="1"/>
  <c r="M94" i="1"/>
  <c r="O244" i="13"/>
  <c r="M93" i="1"/>
  <c r="O241" i="13"/>
  <c r="M92" i="1"/>
  <c r="M91" i="1"/>
  <c r="M90" i="1"/>
  <c r="M89" i="1"/>
  <c r="M88" i="1"/>
  <c r="M87" i="1"/>
  <c r="M86" i="1"/>
  <c r="M85" i="1"/>
  <c r="M84" i="1"/>
  <c r="M83" i="1"/>
  <c r="M82" i="1"/>
  <c r="O208" i="13"/>
  <c r="M81" i="1"/>
  <c r="M80" i="1"/>
  <c r="M79" i="1"/>
  <c r="O199" i="13"/>
  <c r="M78" i="1"/>
  <c r="O196" i="13"/>
  <c r="M77" i="1"/>
  <c r="O193" i="13"/>
  <c r="M76" i="1"/>
  <c r="M75" i="1"/>
  <c r="M74" i="1"/>
  <c r="O184" i="13"/>
  <c r="M73" i="1"/>
  <c r="M72" i="1"/>
  <c r="M71" i="1"/>
  <c r="M70" i="1"/>
  <c r="M69" i="1"/>
  <c r="M68" i="1"/>
  <c r="M67" i="1"/>
  <c r="M66" i="1"/>
  <c r="O160" i="13"/>
  <c r="M65" i="1"/>
  <c r="M64" i="1"/>
  <c r="M63" i="1"/>
  <c r="M62" i="1"/>
  <c r="O148" i="13"/>
  <c r="M61" i="1"/>
  <c r="M60" i="1"/>
  <c r="M59" i="1"/>
  <c r="M58" i="1"/>
  <c r="M57" i="1"/>
  <c r="M56" i="1"/>
  <c r="M55" i="1"/>
  <c r="M54" i="1"/>
  <c r="M53" i="1"/>
  <c r="M52" i="1"/>
  <c r="M51" i="1"/>
  <c r="M50" i="1"/>
  <c r="O112" i="13"/>
  <c r="M49" i="1"/>
  <c r="M48" i="1"/>
  <c r="M47" i="1"/>
  <c r="O103" i="13"/>
  <c r="M46" i="1"/>
  <c r="O100" i="13"/>
  <c r="M45" i="1"/>
  <c r="M44" i="1"/>
  <c r="O94" i="13"/>
  <c r="M43" i="1"/>
  <c r="O91" i="13"/>
  <c r="M42" i="1"/>
  <c r="M41" i="1"/>
  <c r="M40" i="1"/>
  <c r="M39" i="1"/>
  <c r="M38" i="1"/>
  <c r="M37" i="1"/>
  <c r="O73" i="13"/>
  <c r="M36" i="1"/>
  <c r="O70" i="13"/>
  <c r="M35" i="1"/>
  <c r="M34" i="1"/>
  <c r="O64" i="13"/>
  <c r="M33" i="1"/>
  <c r="M31" i="1"/>
  <c r="M30" i="1"/>
  <c r="M29" i="1"/>
  <c r="M28" i="1"/>
  <c r="O46" i="13"/>
  <c r="M27" i="1"/>
  <c r="M26" i="1"/>
  <c r="O40" i="13"/>
  <c r="M25" i="1"/>
  <c r="M24" i="1"/>
  <c r="M23" i="1"/>
  <c r="O31" i="13"/>
  <c r="M22" i="1"/>
  <c r="O28" i="13"/>
  <c r="M21" i="1"/>
  <c r="O25" i="13"/>
  <c r="M20" i="1"/>
  <c r="O22" i="13"/>
  <c r="M19" i="1"/>
  <c r="O19" i="13"/>
  <c r="M18" i="1"/>
  <c r="M17" i="1"/>
  <c r="O13" i="13"/>
  <c r="M16" i="1"/>
  <c r="M15" i="1"/>
  <c r="M14" i="1"/>
  <c r="O4" i="13"/>
  <c r="AP12" i="1"/>
  <c r="Q4310" i="13"/>
  <c r="AO12" i="1"/>
  <c r="Q4309" i="13"/>
  <c r="AN12" i="1"/>
  <c r="Q4308" i="13"/>
  <c r="AM12" i="1"/>
  <c r="Q4307" i="13"/>
  <c r="AF14" i="1"/>
  <c r="O511" i="13"/>
  <c r="AA14" i="1"/>
  <c r="O507" i="13"/>
  <c r="Q14" i="6"/>
  <c r="P6130" i="13"/>
  <c r="P14" i="6"/>
  <c r="P6129" i="13"/>
  <c r="I186" i="6"/>
  <c r="I185" i="6"/>
  <c r="I184" i="6"/>
  <c r="I183" i="6"/>
  <c r="I182" i="6"/>
  <c r="G186" i="6"/>
  <c r="G185" i="6"/>
  <c r="G184" i="6"/>
  <c r="G183" i="6"/>
  <c r="G182" i="6"/>
  <c r="AF177" i="1"/>
  <c r="AF176" i="1"/>
  <c r="O2941" i="13"/>
  <c r="AF175" i="1"/>
  <c r="AF174" i="1"/>
  <c r="AF173" i="1"/>
  <c r="AA177" i="1"/>
  <c r="AA176" i="1"/>
  <c r="AA175" i="1"/>
  <c r="AA174" i="1"/>
  <c r="AA173" i="1"/>
  <c r="AF178" i="1"/>
  <c r="O2971" i="13"/>
  <c r="AA178" i="1"/>
  <c r="AF172" i="1"/>
  <c r="O2881" i="13"/>
  <c r="AA172" i="1"/>
  <c r="AF171" i="1"/>
  <c r="O2866" i="13"/>
  <c r="AA171" i="1"/>
  <c r="AF170" i="1"/>
  <c r="AA170" i="1"/>
  <c r="AF169" i="1"/>
  <c r="AA169" i="1"/>
  <c r="AF168" i="1"/>
  <c r="AA168" i="1"/>
  <c r="AF167" i="1"/>
  <c r="AA167" i="1"/>
  <c r="AF166" i="1"/>
  <c r="AA166" i="1"/>
  <c r="O2787" i="13"/>
  <c r="AF165" i="1"/>
  <c r="AA165" i="1"/>
  <c r="AF164" i="1"/>
  <c r="AA164" i="1"/>
  <c r="AF163" i="1"/>
  <c r="AA163" i="1"/>
  <c r="AF162" i="1"/>
  <c r="O2731" i="13"/>
  <c r="AA162" i="1"/>
  <c r="AF161" i="1"/>
  <c r="AA161" i="1"/>
  <c r="AF160" i="1"/>
  <c r="O2701" i="13"/>
  <c r="AA160" i="1"/>
  <c r="AF159" i="1"/>
  <c r="O2686" i="13"/>
  <c r="AA159" i="1"/>
  <c r="AF158" i="1"/>
  <c r="AA158" i="1"/>
  <c r="AF157" i="1"/>
  <c r="AA157" i="1"/>
  <c r="AF156" i="1"/>
  <c r="AA156" i="1"/>
  <c r="AF155" i="1"/>
  <c r="O2626" i="13"/>
  <c r="AA155" i="1"/>
  <c r="AF154" i="1"/>
  <c r="O2611" i="13"/>
  <c r="AA154" i="1"/>
  <c r="AF153" i="1"/>
  <c r="AA153" i="1"/>
  <c r="AF152" i="1"/>
  <c r="AA152" i="1"/>
  <c r="AF151" i="1"/>
  <c r="AA151" i="1"/>
  <c r="AF150" i="1"/>
  <c r="AA150" i="1"/>
  <c r="AF149" i="1"/>
  <c r="AA149" i="1"/>
  <c r="AF148" i="1"/>
  <c r="O2521" i="13"/>
  <c r="AA148" i="1"/>
  <c r="AF147" i="1"/>
  <c r="O2506" i="13"/>
  <c r="AA147" i="1"/>
  <c r="O2502" i="13"/>
  <c r="AF146" i="1"/>
  <c r="AA146" i="1"/>
  <c r="AF145" i="1"/>
  <c r="O2476" i="13"/>
  <c r="AA145" i="1"/>
  <c r="AF144" i="1"/>
  <c r="AA144" i="1"/>
  <c r="AF143" i="1"/>
  <c r="AA143" i="1"/>
  <c r="AF142" i="1"/>
  <c r="AA142" i="1"/>
  <c r="O2427" i="13"/>
  <c r="AF141" i="1"/>
  <c r="AA141" i="1"/>
  <c r="AF140" i="1"/>
  <c r="AA140" i="1"/>
  <c r="AF139" i="1"/>
  <c r="AA139" i="1"/>
  <c r="AF138" i="1"/>
  <c r="AA138" i="1"/>
  <c r="AF137" i="1"/>
  <c r="AA137" i="1"/>
  <c r="AF136" i="1"/>
  <c r="AA136" i="1"/>
  <c r="AF135" i="1"/>
  <c r="AA135" i="1"/>
  <c r="AF134" i="1"/>
  <c r="AA134" i="1"/>
  <c r="AF133" i="1"/>
  <c r="AA133" i="1"/>
  <c r="AF132" i="1"/>
  <c r="AA132" i="1"/>
  <c r="AF131" i="1"/>
  <c r="AA131" i="1"/>
  <c r="AF130" i="1"/>
  <c r="AA130" i="1"/>
  <c r="AF129" i="1"/>
  <c r="AA129" i="1"/>
  <c r="AF128" i="1"/>
  <c r="O2221" i="13"/>
  <c r="AA128" i="1"/>
  <c r="AF127" i="1"/>
  <c r="AA127" i="1"/>
  <c r="O2202" i="13"/>
  <c r="AF126" i="1"/>
  <c r="AA126" i="1"/>
  <c r="AF125" i="1"/>
  <c r="AA125" i="1"/>
  <c r="AF124" i="1"/>
  <c r="AA124" i="1"/>
  <c r="AF123" i="1"/>
  <c r="AA123" i="1"/>
  <c r="AF122" i="1"/>
  <c r="AA122" i="1"/>
  <c r="AF121" i="1"/>
  <c r="O2116" i="13"/>
  <c r="AA121" i="1"/>
  <c r="AF120" i="1"/>
  <c r="AA120" i="1"/>
  <c r="AF119" i="1"/>
  <c r="AA119" i="1"/>
  <c r="AF118" i="1"/>
  <c r="AA118" i="1"/>
  <c r="O2067" i="13"/>
  <c r="AF117" i="1"/>
  <c r="AA117" i="1"/>
  <c r="AF116" i="1"/>
  <c r="AA116" i="1"/>
  <c r="AF115" i="1"/>
  <c r="AA115" i="1"/>
  <c r="AF114" i="1"/>
  <c r="AA114" i="1"/>
  <c r="AF113" i="1"/>
  <c r="AA113" i="1"/>
  <c r="AF112" i="1"/>
  <c r="AA112" i="1"/>
  <c r="AF111" i="1"/>
  <c r="AA111" i="1"/>
  <c r="AF110" i="1"/>
  <c r="AA110" i="1"/>
  <c r="O1947" i="13"/>
  <c r="AF109" i="1"/>
  <c r="AA109" i="1"/>
  <c r="O1932" i="13"/>
  <c r="AF108" i="1"/>
  <c r="AA108" i="1"/>
  <c r="AF107" i="1"/>
  <c r="AA107" i="1"/>
  <c r="O1902" i="13"/>
  <c r="AF106" i="1"/>
  <c r="AA106" i="1"/>
  <c r="O1887" i="13"/>
  <c r="AF105" i="1"/>
  <c r="AA105" i="1"/>
  <c r="AF104" i="1"/>
  <c r="O1861" i="13"/>
  <c r="AA104" i="1"/>
  <c r="AF103" i="1"/>
  <c r="AA103" i="1"/>
  <c r="O1842" i="13"/>
  <c r="AF102" i="1"/>
  <c r="AA102" i="1"/>
  <c r="AF101" i="1"/>
  <c r="O1816" i="13"/>
  <c r="AA101" i="1"/>
  <c r="AF100" i="1"/>
  <c r="AA100" i="1"/>
  <c r="AF99" i="1"/>
  <c r="AA99" i="1"/>
  <c r="D5" i="7"/>
  <c r="E186" i="6"/>
  <c r="E185" i="6"/>
  <c r="E184" i="6"/>
  <c r="E183" i="6"/>
  <c r="E182" i="6"/>
  <c r="K184" i="6"/>
  <c r="K183" i="6"/>
  <c r="K182" i="6"/>
  <c r="AF183" i="1"/>
  <c r="AF182" i="1"/>
  <c r="AA183" i="1"/>
  <c r="AA182" i="1"/>
  <c r="AF181" i="1"/>
  <c r="AF180" i="1"/>
  <c r="AA181" i="1"/>
  <c r="AA180" i="1"/>
  <c r="AF184" i="1"/>
  <c r="AF98" i="1"/>
  <c r="O1771" i="13"/>
  <c r="AF97" i="1"/>
  <c r="O1756" i="13"/>
  <c r="AF96" i="1"/>
  <c r="O1741" i="13"/>
  <c r="AF95" i="1"/>
  <c r="O1726" i="13"/>
  <c r="AF94" i="1"/>
  <c r="AF93" i="1"/>
  <c r="O1696" i="13"/>
  <c r="AF92" i="1"/>
  <c r="AF91" i="1"/>
  <c r="AF90" i="1"/>
  <c r="AF89" i="1"/>
  <c r="AF88" i="1"/>
  <c r="AF87" i="1"/>
  <c r="AF86" i="1"/>
  <c r="O1591" i="13"/>
  <c r="AF85" i="1"/>
  <c r="AF84" i="1"/>
  <c r="AF83" i="1"/>
  <c r="AF82" i="1"/>
  <c r="O1531" i="13"/>
  <c r="AF81" i="1"/>
  <c r="AF80" i="1"/>
  <c r="AF79" i="1"/>
  <c r="O1486" i="13"/>
  <c r="AF78" i="1"/>
  <c r="O1471" i="13"/>
  <c r="AF77" i="1"/>
  <c r="O1456" i="13"/>
  <c r="AF76" i="1"/>
  <c r="AF75" i="1"/>
  <c r="AF74" i="1"/>
  <c r="AF73" i="1"/>
  <c r="AF72" i="1"/>
  <c r="AF71" i="1"/>
  <c r="AF70" i="1"/>
  <c r="O1351" i="13"/>
  <c r="AF69" i="1"/>
  <c r="AF68" i="1"/>
  <c r="AF67" i="1"/>
  <c r="AF66" i="1"/>
  <c r="O1291" i="13"/>
  <c r="AF65" i="1"/>
  <c r="O1276" i="13"/>
  <c r="AF64" i="1"/>
  <c r="AF63" i="1"/>
  <c r="O1246" i="13"/>
  <c r="AF62" i="1"/>
  <c r="O1231" i="13"/>
  <c r="AF61" i="1"/>
  <c r="AF60" i="1"/>
  <c r="AF59" i="1"/>
  <c r="AF58" i="1"/>
  <c r="O1171" i="13"/>
  <c r="AF57" i="1"/>
  <c r="AF56" i="1"/>
  <c r="AF55" i="1"/>
  <c r="AF54" i="1"/>
  <c r="AF53" i="1"/>
  <c r="AF52" i="1"/>
  <c r="AF51" i="1"/>
  <c r="AF50" i="1"/>
  <c r="O1051" i="13"/>
  <c r="AF49" i="1"/>
  <c r="AF48" i="1"/>
  <c r="AF47" i="1"/>
  <c r="O1006" i="13"/>
  <c r="AF46" i="1"/>
  <c r="O991" i="13"/>
  <c r="AF45" i="1"/>
  <c r="O976" i="13"/>
  <c r="AF44" i="1"/>
  <c r="O961" i="13"/>
  <c r="AF43" i="1"/>
  <c r="O946" i="13"/>
  <c r="AF42" i="1"/>
  <c r="AF41" i="1"/>
  <c r="AF40" i="1"/>
  <c r="AF39" i="1"/>
  <c r="AF38" i="1"/>
  <c r="O871" i="13"/>
  <c r="AF37" i="1"/>
  <c r="AF36" i="1"/>
  <c r="O841" i="13"/>
  <c r="AF35" i="1"/>
  <c r="AF34" i="1"/>
  <c r="O811" i="13"/>
  <c r="AF33" i="1"/>
  <c r="AF32" i="1"/>
  <c r="AF31" i="1"/>
  <c r="O766" i="13"/>
  <c r="AF30" i="1"/>
  <c r="O751" i="13"/>
  <c r="AF29" i="1"/>
  <c r="O736" i="13"/>
  <c r="AF28" i="1"/>
  <c r="O721" i="13"/>
  <c r="AF27" i="1"/>
  <c r="O706" i="13"/>
  <c r="AF26" i="1"/>
  <c r="O691" i="13"/>
  <c r="AF25" i="1"/>
  <c r="O676" i="13"/>
  <c r="AF24" i="1"/>
  <c r="O661" i="13"/>
  <c r="AF23" i="1"/>
  <c r="O646" i="13"/>
  <c r="AF22" i="1"/>
  <c r="O631" i="13"/>
  <c r="AF21" i="1"/>
  <c r="O616" i="13"/>
  <c r="AF20" i="1"/>
  <c r="O601" i="13"/>
  <c r="AF19" i="1"/>
  <c r="O586" i="13"/>
  <c r="AF17" i="1"/>
  <c r="O556" i="13"/>
  <c r="AF16" i="1"/>
  <c r="O541" i="13"/>
  <c r="AF15" i="1"/>
  <c r="O526" i="13"/>
  <c r="AA98" i="1"/>
  <c r="O1767" i="13"/>
  <c r="AA97" i="1"/>
  <c r="O1752" i="13"/>
  <c r="AA96" i="1"/>
  <c r="AA95" i="1"/>
  <c r="O1722" i="13"/>
  <c r="AA94" i="1"/>
  <c r="AA93" i="1"/>
  <c r="O1692" i="13"/>
  <c r="AA92" i="1"/>
  <c r="AA91" i="1"/>
  <c r="AA90" i="1"/>
  <c r="O1647" i="13"/>
  <c r="AA89" i="1"/>
  <c r="AA88" i="1"/>
  <c r="AA87" i="1"/>
  <c r="AA86" i="1"/>
  <c r="O1587" i="13"/>
  <c r="AA85" i="1"/>
  <c r="AA84" i="1"/>
  <c r="AA83" i="1"/>
  <c r="AA82" i="1"/>
  <c r="O1527" i="13"/>
  <c r="AA81" i="1"/>
  <c r="AA80" i="1"/>
  <c r="AA79" i="1"/>
  <c r="O1482" i="13"/>
  <c r="AA78" i="1"/>
  <c r="O1467" i="13"/>
  <c r="AA77" i="1"/>
  <c r="O1452" i="13"/>
  <c r="AA76" i="1"/>
  <c r="AA75" i="1"/>
  <c r="AA74" i="1"/>
  <c r="O1407" i="13"/>
  <c r="AA73" i="1"/>
  <c r="AA72" i="1"/>
  <c r="AA71" i="1"/>
  <c r="AA70" i="1"/>
  <c r="AA69" i="1"/>
  <c r="AA68" i="1"/>
  <c r="AA67" i="1"/>
  <c r="AA66" i="1"/>
  <c r="O1287" i="13"/>
  <c r="AA65" i="1"/>
  <c r="O1272" i="13"/>
  <c r="AA64" i="1"/>
  <c r="AA63" i="1"/>
  <c r="O1242" i="13"/>
  <c r="AA62" i="1"/>
  <c r="AA61" i="1"/>
  <c r="AA60" i="1"/>
  <c r="AA59" i="1"/>
  <c r="AA58" i="1"/>
  <c r="O1167" i="13"/>
  <c r="AA57" i="1"/>
  <c r="AA56" i="1"/>
  <c r="AA55" i="1"/>
  <c r="AA54" i="1"/>
  <c r="AA53" i="1"/>
  <c r="AA52" i="1"/>
  <c r="AA51" i="1"/>
  <c r="AA50" i="1"/>
  <c r="O1047" i="13"/>
  <c r="AA49" i="1"/>
  <c r="AA48" i="1"/>
  <c r="AA47" i="1"/>
  <c r="O1002" i="13"/>
  <c r="AA46" i="1"/>
  <c r="O987" i="13"/>
  <c r="AA45" i="1"/>
  <c r="O972" i="13"/>
  <c r="AA44" i="1"/>
  <c r="O957" i="13"/>
  <c r="AA43" i="1"/>
  <c r="O942" i="13"/>
  <c r="AA42" i="1"/>
  <c r="AA41" i="1"/>
  <c r="AA40" i="1"/>
  <c r="AA39" i="1"/>
  <c r="AA38" i="1"/>
  <c r="O867" i="13"/>
  <c r="AA37" i="1"/>
  <c r="AA36" i="1"/>
  <c r="O837" i="13"/>
  <c r="AA35" i="1"/>
  <c r="AA34" i="1"/>
  <c r="O807" i="13"/>
  <c r="AA33" i="1"/>
  <c r="AA32" i="1"/>
  <c r="AA31" i="1"/>
  <c r="O762" i="13"/>
  <c r="AA30" i="1"/>
  <c r="O747" i="13"/>
  <c r="AA29" i="1"/>
  <c r="O732" i="13"/>
  <c r="AA28" i="1"/>
  <c r="O717" i="13"/>
  <c r="AA27" i="1"/>
  <c r="O702" i="13"/>
  <c r="AA26" i="1"/>
  <c r="O687" i="13"/>
  <c r="AA25" i="1"/>
  <c r="O672" i="13"/>
  <c r="AA24" i="1"/>
  <c r="AA23" i="1"/>
  <c r="O642" i="13"/>
  <c r="AA22" i="1"/>
  <c r="O627" i="13"/>
  <c r="AA21" i="1"/>
  <c r="AA20" i="1"/>
  <c r="O597" i="13"/>
  <c r="AA19" i="1"/>
  <c r="O582" i="13"/>
  <c r="AA18" i="1"/>
  <c r="O567" i="13"/>
  <c r="AA17" i="1"/>
  <c r="AA16" i="1"/>
  <c r="O537" i="13"/>
  <c r="AA15" i="1"/>
  <c r="E5" i="6"/>
  <c r="K186" i="6"/>
  <c r="K185" i="6"/>
  <c r="S14" i="6"/>
  <c r="P6132" i="13"/>
  <c r="R14" i="6"/>
  <c r="P6131" i="13"/>
  <c r="O14" i="6"/>
  <c r="P6128" i="13"/>
  <c r="N14" i="6"/>
  <c r="P6127" i="13"/>
  <c r="C1201" i="11"/>
  <c r="C558" i="11"/>
  <c r="C599" i="11"/>
  <c r="C780" i="11"/>
  <c r="C1263" i="11"/>
  <c r="C1279" i="11"/>
  <c r="C1307" i="11"/>
  <c r="C1400" i="11"/>
  <c r="C1303" i="11"/>
  <c r="C1370" i="11"/>
  <c r="C380" i="11"/>
  <c r="C411" i="11"/>
  <c r="C784" i="11"/>
  <c r="C795" i="11"/>
  <c r="C1171" i="11"/>
  <c r="C1193" i="11"/>
  <c r="C1219" i="11"/>
  <c r="C1366" i="11"/>
  <c r="C449" i="11"/>
  <c r="C572" i="11"/>
  <c r="C1096" i="11"/>
  <c r="C351" i="11"/>
  <c r="C433" i="11"/>
  <c r="C480" i="11"/>
  <c r="C737" i="11"/>
  <c r="C744" i="11"/>
  <c r="C788" i="11"/>
  <c r="C1164" i="11"/>
  <c r="C31" i="11"/>
  <c r="C804" i="11"/>
  <c r="C816" i="11"/>
  <c r="C1085" i="11"/>
  <c r="C1123" i="11"/>
  <c r="C1213" i="11"/>
  <c r="C1236" i="11"/>
  <c r="C1395" i="11"/>
  <c r="C208" i="11"/>
  <c r="C236" i="11"/>
  <c r="C422" i="11"/>
  <c r="C445" i="11"/>
  <c r="C477" i="11"/>
  <c r="C514" i="11"/>
  <c r="C555" i="11"/>
  <c r="C585" i="11"/>
  <c r="C588" i="11"/>
  <c r="C609" i="11"/>
  <c r="C658" i="11"/>
  <c r="C721" i="11"/>
  <c r="C823" i="11"/>
  <c r="C1092" i="11"/>
  <c r="C1461" i="11"/>
  <c r="C57" i="11"/>
  <c r="C125" i="11"/>
  <c r="C191" i="11"/>
  <c r="C318" i="11"/>
  <c r="C328" i="11"/>
  <c r="C385" i="11"/>
  <c r="C491" i="11"/>
  <c r="C676" i="11"/>
  <c r="C703" i="11"/>
  <c r="C716" i="11"/>
  <c r="C6" i="11"/>
  <c r="C64" i="11"/>
  <c r="C86" i="11"/>
  <c r="C134" i="11"/>
  <c r="C156" i="11"/>
  <c r="C157" i="11"/>
  <c r="C164" i="11"/>
  <c r="C305" i="11"/>
  <c r="C339" i="11"/>
  <c r="C338" i="11"/>
  <c r="C474" i="11"/>
  <c r="C489" i="11"/>
  <c r="C494" i="11"/>
  <c r="C519" i="11"/>
  <c r="C518" i="11"/>
  <c r="C532" i="11"/>
  <c r="C551" i="11"/>
  <c r="C574" i="11"/>
  <c r="C583" i="11"/>
  <c r="C706" i="11"/>
  <c r="C705" i="11"/>
  <c r="C719" i="11"/>
  <c r="C718" i="11"/>
  <c r="C1091" i="11"/>
  <c r="C1090" i="11"/>
  <c r="C1110" i="11"/>
  <c r="C1143" i="11"/>
  <c r="C1142" i="11"/>
  <c r="C1149" i="11"/>
  <c r="C1148" i="11"/>
  <c r="C1338" i="11"/>
  <c r="C1339" i="11"/>
  <c r="C1371" i="11"/>
  <c r="C1372" i="11"/>
  <c r="C1417" i="11"/>
  <c r="C1416" i="11"/>
  <c r="C1446" i="11"/>
  <c r="C167" i="11"/>
  <c r="C166" i="11"/>
  <c r="C212" i="11"/>
  <c r="C211" i="11"/>
  <c r="C300" i="11"/>
  <c r="C301" i="11"/>
  <c r="C669" i="11"/>
  <c r="C668" i="11"/>
  <c r="C729" i="11"/>
  <c r="C728" i="11"/>
  <c r="C775" i="11"/>
  <c r="C774" i="11"/>
  <c r="C1115" i="11"/>
  <c r="C1114" i="11"/>
  <c r="C1203" i="11"/>
  <c r="C1204" i="11"/>
  <c r="C1368" i="11"/>
  <c r="C4" i="11"/>
  <c r="C71" i="11"/>
  <c r="C84" i="11"/>
  <c r="C107" i="11"/>
  <c r="C345" i="11"/>
  <c r="C471" i="11"/>
  <c r="C528" i="11"/>
  <c r="C634" i="11"/>
  <c r="C843" i="11"/>
  <c r="C1184" i="11"/>
  <c r="C1185" i="11"/>
  <c r="C1310" i="11"/>
  <c r="C1311" i="11"/>
  <c r="C1363" i="11"/>
  <c r="C1364" i="11"/>
  <c r="C1407" i="11"/>
  <c r="C1408" i="11"/>
  <c r="C1427" i="11"/>
  <c r="C1426" i="11"/>
  <c r="C1433" i="11"/>
  <c r="C1432" i="11"/>
  <c r="C642" i="11"/>
  <c r="C641" i="11"/>
  <c r="C657" i="11"/>
  <c r="C656" i="11"/>
  <c r="C50" i="11"/>
  <c r="C61" i="11"/>
  <c r="C246" i="11"/>
  <c r="C348" i="11"/>
  <c r="C347" i="11"/>
  <c r="C363" i="11"/>
  <c r="C396" i="11"/>
  <c r="C404" i="11"/>
  <c r="C409" i="11"/>
  <c r="C414" i="11"/>
  <c r="C427" i="11"/>
  <c r="C431" i="11"/>
  <c r="C447" i="11"/>
  <c r="C457" i="11"/>
  <c r="C513" i="11"/>
  <c r="C512" i="11"/>
  <c r="C594" i="11"/>
  <c r="C606" i="11"/>
  <c r="C611" i="11"/>
  <c r="C679" i="11"/>
  <c r="C682" i="11"/>
  <c r="C697" i="11"/>
  <c r="C736" i="11"/>
  <c r="C735" i="11"/>
  <c r="C761" i="11"/>
  <c r="C760" i="11"/>
  <c r="C772" i="11"/>
  <c r="C771" i="11"/>
  <c r="C770" i="11"/>
  <c r="C867" i="11"/>
  <c r="C866" i="11"/>
  <c r="C1078" i="11"/>
  <c r="C1077" i="11"/>
  <c r="C1095" i="11"/>
  <c r="C1094" i="11"/>
  <c r="C1156" i="11"/>
  <c r="C1155" i="11"/>
  <c r="C1247" i="11"/>
  <c r="C1439" i="11"/>
  <c r="C755" i="11"/>
  <c r="C776" i="11"/>
  <c r="C834" i="11"/>
  <c r="C838" i="11"/>
  <c r="C868" i="11"/>
  <c r="C1117" i="11"/>
  <c r="C1145" i="11"/>
  <c r="C1150" i="11"/>
  <c r="C1159" i="11"/>
  <c r="C1437" i="11"/>
  <c r="C1442" i="11"/>
  <c r="C692" i="11"/>
  <c r="C801" i="11"/>
  <c r="C813" i="11"/>
  <c r="C818" i="11"/>
  <c r="C821" i="11"/>
  <c r="C846" i="11"/>
  <c r="C854" i="11"/>
  <c r="C1038" i="11"/>
  <c r="C1042" i="11"/>
  <c r="C1045" i="11"/>
  <c r="C1134" i="11"/>
  <c r="C1463" i="11"/>
  <c r="C1392" i="11"/>
  <c r="C1393" i="11"/>
  <c r="C819" i="11"/>
  <c r="C275" i="11"/>
  <c r="C295" i="11"/>
  <c r="C857" i="11"/>
  <c r="C856" i="11"/>
  <c r="C855" i="11"/>
  <c r="C161" i="11"/>
  <c r="C181" i="11"/>
  <c r="C299" i="11"/>
  <c r="C458" i="11"/>
  <c r="C108" i="11"/>
  <c r="C109" i="11"/>
  <c r="C144" i="11"/>
  <c r="C146" i="11"/>
  <c r="C149" i="11"/>
  <c r="C151" i="11"/>
  <c r="C266" i="11"/>
  <c r="C267" i="11"/>
  <c r="C1308" i="11"/>
  <c r="C1309" i="11"/>
  <c r="C1336" i="11"/>
  <c r="C1337" i="11"/>
  <c r="C150" i="11"/>
  <c r="C192" i="11"/>
  <c r="C193" i="11"/>
  <c r="C280" i="11"/>
  <c r="C282" i="11"/>
  <c r="C507" i="11"/>
  <c r="C1240" i="11"/>
  <c r="C1241" i="11"/>
  <c r="C1332" i="11"/>
  <c r="C1333" i="11"/>
  <c r="C1412" i="11"/>
  <c r="C1413" i="11"/>
  <c r="C264" i="11"/>
  <c r="C265" i="11"/>
  <c r="C475" i="11"/>
  <c r="C495" i="11"/>
  <c r="C1180" i="11"/>
  <c r="C617" i="11"/>
  <c r="C618" i="11"/>
  <c r="C869" i="11"/>
  <c r="C1198" i="11"/>
  <c r="C1216" i="11"/>
  <c r="C1217" i="11"/>
  <c r="C1244" i="11"/>
  <c r="C1245" i="11"/>
  <c r="C1300" i="11"/>
  <c r="C1301" i="11"/>
  <c r="C589" i="11"/>
  <c r="C688" i="11"/>
  <c r="C751" i="11"/>
  <c r="C756" i="11"/>
  <c r="C757" i="11"/>
  <c r="C1043" i="11"/>
  <c r="C1173" i="11"/>
  <c r="C1175" i="11"/>
  <c r="C1289" i="11"/>
  <c r="C1304" i="11"/>
  <c r="C1305" i="11"/>
  <c r="C627" i="11"/>
  <c r="C782" i="11"/>
  <c r="C786" i="11"/>
  <c r="C1183" i="11"/>
  <c r="C1187" i="11"/>
  <c r="C1195" i="11"/>
  <c r="C1211" i="11"/>
  <c r="C1230" i="11"/>
  <c r="C1250" i="11"/>
  <c r="C1266" i="11"/>
  <c r="C1282" i="11"/>
  <c r="C1286" i="11"/>
  <c r="C1318" i="11"/>
  <c r="C1347" i="11"/>
  <c r="C1348" i="11"/>
  <c r="C1379" i="11"/>
  <c r="C1380" i="11"/>
  <c r="C586" i="11"/>
  <c r="C680" i="11"/>
  <c r="C1375" i="11"/>
  <c r="C1376" i="11"/>
  <c r="C1385" i="11"/>
  <c r="C1396" i="11"/>
  <c r="C1435" i="11"/>
  <c r="C1237" i="11"/>
  <c r="C173" i="11"/>
  <c r="C1402" i="11"/>
  <c r="C1404" i="11"/>
  <c r="C1205" i="11"/>
  <c r="C497" i="11"/>
  <c r="C1199" i="11"/>
  <c r="C623" i="11"/>
  <c r="C758" i="11"/>
  <c r="C140" i="11"/>
  <c r="C141" i="11"/>
  <c r="C1254" i="11"/>
  <c r="C1255" i="11"/>
  <c r="C1290" i="11"/>
  <c r="C1386" i="11"/>
  <c r="C1314" i="11"/>
  <c r="C1315" i="11"/>
  <c r="C29" i="11"/>
  <c r="C296" i="11"/>
  <c r="C297" i="11"/>
  <c r="C1403" i="11"/>
  <c r="C498" i="11"/>
  <c r="C1316" i="11"/>
  <c r="C842" i="11"/>
  <c r="C841" i="11"/>
  <c r="C499" i="11"/>
  <c r="C500" i="11"/>
  <c r="C845" i="11"/>
  <c r="C844" i="11"/>
  <c r="C335" i="11"/>
  <c r="C671" i="11"/>
  <c r="C670" i="11"/>
  <c r="C873" i="11"/>
  <c r="C872" i="11"/>
  <c r="C1223" i="11"/>
  <c r="C1224" i="11"/>
  <c r="C1342" i="11"/>
  <c r="C1357" i="11"/>
  <c r="C1118" i="11"/>
  <c r="C1179" i="11"/>
  <c r="C1221" i="11"/>
  <c r="C552" i="11"/>
  <c r="C323" i="11"/>
  <c r="C637" i="11"/>
  <c r="C636" i="11"/>
  <c r="C1161" i="11"/>
  <c r="C1162" i="11"/>
  <c r="C1387" i="11"/>
  <c r="C1111" i="11"/>
  <c r="C722" i="11"/>
  <c r="C1351" i="11"/>
  <c r="C1292" i="11"/>
  <c r="C877" i="11"/>
  <c r="C16" i="11"/>
  <c r="C169" i="11"/>
  <c r="C701" i="11"/>
  <c r="C1434" i="11"/>
  <c r="C1047" i="11"/>
  <c r="C840" i="11"/>
  <c r="C661" i="11"/>
  <c r="C508" i="11"/>
  <c r="C442" i="11"/>
  <c r="C420" i="11"/>
  <c r="C714" i="11"/>
  <c r="C521" i="11"/>
  <c r="C1415" i="11"/>
  <c r="C99" i="11"/>
  <c r="C724" i="11"/>
  <c r="C1382" i="11"/>
  <c r="C113" i="11"/>
  <c r="C1136" i="11"/>
  <c r="C46" i="11"/>
  <c r="C45" i="11"/>
  <c r="C314" i="11"/>
  <c r="C313" i="11"/>
  <c r="C1108" i="11"/>
  <c r="C643" i="11"/>
  <c r="C1037" i="11"/>
  <c r="C1036" i="11"/>
  <c r="C1238" i="11"/>
  <c r="C1239" i="11"/>
  <c r="C1453" i="11"/>
  <c r="C281" i="11"/>
  <c r="C1445" i="11"/>
  <c r="C1234" i="11"/>
  <c r="C341" i="11"/>
  <c r="C851" i="11"/>
  <c r="C533" i="11"/>
  <c r="C27" i="11"/>
  <c r="C1121" i="11"/>
  <c r="C875" i="11"/>
  <c r="C1420" i="11"/>
  <c r="C1120" i="11"/>
  <c r="C436" i="11"/>
  <c r="C168" i="11"/>
  <c r="C506" i="11"/>
  <c r="C14" i="11"/>
  <c r="C539" i="11"/>
  <c r="C1119" i="11"/>
  <c r="C52" i="11"/>
  <c r="C53" i="11"/>
  <c r="C74" i="11"/>
  <c r="C83" i="11"/>
  <c r="C82" i="11"/>
  <c r="C123" i="11"/>
  <c r="C122" i="11"/>
  <c r="C204" i="11"/>
  <c r="C331" i="11"/>
  <c r="C330" i="11"/>
  <c r="C690" i="11"/>
  <c r="C689" i="11"/>
  <c r="C862" i="11"/>
  <c r="C1334" i="11"/>
  <c r="C255" i="11"/>
  <c r="C174" i="11"/>
  <c r="C205" i="11"/>
  <c r="C733" i="11"/>
  <c r="C732" i="11"/>
  <c r="C878" i="11"/>
  <c r="C259" i="11"/>
  <c r="C258" i="11"/>
  <c r="C625" i="11"/>
  <c r="C624" i="11"/>
  <c r="C1113" i="11"/>
  <c r="C1112" i="11"/>
  <c r="C1248" i="11"/>
  <c r="C1225" i="11"/>
  <c r="C1341" i="11"/>
  <c r="C731" i="11"/>
  <c r="C849" i="11"/>
  <c r="C1277" i="11"/>
  <c r="C629" i="11"/>
  <c r="C685" i="11"/>
  <c r="C1424" i="11"/>
  <c r="C1391" i="11"/>
  <c r="C198" i="11"/>
  <c r="C747" i="11"/>
  <c r="C510" i="11"/>
  <c r="C1327" i="11"/>
  <c r="C615" i="11"/>
  <c r="C848" i="11"/>
  <c r="C322" i="11"/>
  <c r="C707" i="11"/>
  <c r="C225" i="11"/>
  <c r="C1422" i="11"/>
  <c r="C1209" i="11"/>
  <c r="C631" i="11"/>
  <c r="C243" i="11"/>
  <c r="C127" i="11"/>
  <c r="C126" i="11"/>
  <c r="C666" i="11"/>
  <c r="C665" i="11"/>
  <c r="C1353" i="11"/>
  <c r="C1354" i="11"/>
  <c r="C1405" i="11"/>
  <c r="C262" i="11"/>
  <c r="C1373" i="11"/>
  <c r="C1421" i="11"/>
  <c r="C1191" i="11"/>
  <c r="C686" i="11"/>
  <c r="C260" i="11"/>
  <c r="C201" i="11"/>
  <c r="C750" i="11"/>
  <c r="C356" i="11"/>
  <c r="C200" i="11"/>
  <c r="C1251" i="11"/>
  <c r="C1252" i="11"/>
  <c r="C1174" i="11"/>
  <c r="C1298" i="11"/>
  <c r="C876" i="11"/>
  <c r="C825" i="11"/>
  <c r="C762" i="11"/>
  <c r="C160" i="11"/>
  <c r="C121" i="11"/>
  <c r="C315" i="11"/>
  <c r="C455" i="11"/>
  <c r="C454" i="11"/>
  <c r="C469" i="11"/>
  <c r="C1388" i="11"/>
  <c r="C1389" i="11"/>
  <c r="C321" i="11"/>
  <c r="C320" i="11"/>
  <c r="C384" i="11"/>
  <c r="C383" i="11"/>
  <c r="C462" i="11"/>
  <c r="C461" i="11"/>
  <c r="C467" i="11"/>
  <c r="C468" i="11"/>
  <c r="C482" i="11"/>
  <c r="C582" i="11"/>
  <c r="C581" i="11"/>
  <c r="C830" i="11"/>
  <c r="C837" i="11"/>
  <c r="C836" i="11"/>
  <c r="C1131" i="11"/>
  <c r="C1130" i="11"/>
  <c r="C1431" i="11"/>
  <c r="C1430" i="11"/>
  <c r="C307" i="11"/>
  <c r="C306" i="11"/>
  <c r="C343" i="11"/>
  <c r="C342" i="11"/>
  <c r="C353" i="11"/>
  <c r="C354" i="11"/>
  <c r="C441" i="11"/>
  <c r="C440" i="11"/>
  <c r="C503" i="11"/>
  <c r="C534" i="11"/>
  <c r="C544" i="11"/>
  <c r="C545" i="11"/>
  <c r="C808" i="11"/>
  <c r="C807" i="11"/>
  <c r="C1041" i="11"/>
  <c r="C1040" i="11"/>
  <c r="C1083" i="11"/>
  <c r="C1082" i="11"/>
  <c r="C1086" i="11"/>
  <c r="C1105" i="11"/>
  <c r="C1106" i="11"/>
  <c r="C1451" i="11"/>
  <c r="C1450" i="11"/>
  <c r="C1454" i="11"/>
  <c r="C21" i="11"/>
  <c r="C620" i="11"/>
  <c r="C621" i="11"/>
  <c r="C752" i="11"/>
  <c r="C1049" i="11"/>
  <c r="C1268" i="11"/>
  <c r="C1269" i="11"/>
  <c r="C185" i="11"/>
  <c r="C290" i="11"/>
  <c r="C291" i="11"/>
  <c r="C129" i="11"/>
  <c r="C130" i="11"/>
  <c r="C36" i="11"/>
  <c r="C37" i="11"/>
  <c r="C39" i="11"/>
  <c r="C182" i="11"/>
  <c r="C183" i="11"/>
  <c r="C303" i="11"/>
  <c r="C304" i="11"/>
  <c r="C32" i="11"/>
  <c r="C33" i="11"/>
  <c r="C70" i="11"/>
  <c r="C69" i="11"/>
  <c r="C76" i="11"/>
  <c r="C75" i="11"/>
  <c r="C137" i="11"/>
  <c r="C138" i="11"/>
  <c r="C269" i="11"/>
  <c r="C270" i="11"/>
  <c r="C388" i="11"/>
  <c r="C387" i="11"/>
  <c r="C309" i="11"/>
  <c r="C419" i="11"/>
  <c r="C418" i="11"/>
  <c r="C464" i="11"/>
  <c r="C562" i="11"/>
  <c r="C568" i="11"/>
  <c r="C567" i="11"/>
  <c r="C710" i="11"/>
  <c r="C709" i="11"/>
  <c r="C742" i="11"/>
  <c r="C743" i="11"/>
  <c r="C451" i="11"/>
  <c r="C340" i="11"/>
  <c r="C546" i="11"/>
  <c r="C227" i="11"/>
  <c r="C78" i="11"/>
  <c r="C79" i="11"/>
  <c r="C81" i="11"/>
  <c r="C80" i="11"/>
  <c r="C89" i="11"/>
  <c r="C88" i="11"/>
  <c r="C104" i="11"/>
  <c r="C105" i="11"/>
  <c r="C217" i="11"/>
  <c r="C271" i="11"/>
  <c r="C272" i="11"/>
  <c r="C284" i="11"/>
  <c r="C285" i="11"/>
  <c r="C294" i="11"/>
  <c r="C293" i="11"/>
  <c r="C333" i="11"/>
  <c r="C332" i="11"/>
  <c r="C358" i="11"/>
  <c r="C359" i="11"/>
  <c r="C365" i="11"/>
  <c r="C408" i="11"/>
  <c r="C407" i="11"/>
  <c r="C430" i="11"/>
  <c r="C429" i="11"/>
  <c r="C590" i="11"/>
  <c r="C547" i="11"/>
  <c r="C56" i="11"/>
  <c r="C55" i="11"/>
  <c r="C90" i="11"/>
  <c r="C215" i="11"/>
  <c r="C214" i="11"/>
  <c r="C222" i="11"/>
  <c r="C239" i="11"/>
  <c r="C674" i="11"/>
  <c r="C675" i="11"/>
  <c r="C1377" i="11"/>
  <c r="C1378" i="11"/>
  <c r="C1080" i="11"/>
  <c r="C1081" i="11"/>
  <c r="C501" i="11"/>
  <c r="C337" i="11"/>
  <c r="C336" i="11"/>
  <c r="C766" i="11"/>
  <c r="C1343" i="11"/>
  <c r="C1344" i="11"/>
  <c r="C1358" i="11"/>
  <c r="C864" i="11"/>
  <c r="C863" i="11"/>
  <c r="C1256" i="11"/>
  <c r="C1257" i="11"/>
  <c r="C117" i="11"/>
  <c r="C118" i="11"/>
  <c r="C175" i="11"/>
  <c r="C1374" i="11"/>
  <c r="C1331" i="11"/>
  <c r="C1330" i="11"/>
  <c r="C326" i="11"/>
  <c r="C325" i="11"/>
  <c r="C276" i="11"/>
  <c r="C1166" i="11"/>
  <c r="C879" i="11"/>
  <c r="C207" i="11"/>
  <c r="C206" i="11"/>
  <c r="C1260" i="11"/>
  <c r="C1259" i="11"/>
  <c r="C366" i="11"/>
  <c r="C218" i="11"/>
  <c r="C40" i="11"/>
  <c r="C186" i="11"/>
  <c r="C1050" i="11"/>
  <c r="C1455" i="11"/>
  <c r="C536" i="11"/>
  <c r="C535" i="11"/>
  <c r="C91" i="11"/>
  <c r="C1226" i="11"/>
  <c r="C1227" i="11"/>
  <c r="C22" i="11"/>
  <c r="C754" i="11"/>
  <c r="C753" i="11"/>
  <c r="C224" i="11"/>
  <c r="C223" i="11"/>
  <c r="C563" i="11"/>
  <c r="C240" i="11"/>
  <c r="C591" i="11"/>
  <c r="C466" i="11"/>
  <c r="C465" i="11"/>
  <c r="C310" i="11"/>
  <c r="C1088" i="11"/>
  <c r="C1087" i="11"/>
  <c r="C505" i="11"/>
  <c r="C504" i="11"/>
  <c r="C832" i="11"/>
  <c r="C831" i="11"/>
  <c r="C483" i="11"/>
  <c r="C1359" i="11"/>
  <c r="C767" i="11"/>
  <c r="C880" i="11"/>
  <c r="C1167" i="11"/>
  <c r="C176" i="11"/>
  <c r="C277" i="11"/>
  <c r="C278" i="11"/>
  <c r="C312" i="11"/>
  <c r="C311" i="11"/>
  <c r="C187" i="11"/>
  <c r="C484" i="11"/>
  <c r="C592" i="11"/>
  <c r="C593" i="11"/>
  <c r="C1456" i="11"/>
  <c r="C41" i="11"/>
  <c r="C42" i="11"/>
  <c r="C23" i="11"/>
  <c r="C92" i="11"/>
  <c r="C220" i="11"/>
  <c r="C219" i="11"/>
  <c r="C242" i="11"/>
  <c r="C241" i="11"/>
  <c r="C564" i="11"/>
  <c r="C565" i="11"/>
  <c r="C1051" i="11"/>
  <c r="C367" i="11"/>
  <c r="C1360" i="11"/>
  <c r="C768" i="11"/>
  <c r="C769" i="11"/>
  <c r="C1168" i="11"/>
  <c r="C1169" i="11"/>
  <c r="C177" i="11"/>
  <c r="C881" i="11"/>
  <c r="C25" i="11"/>
  <c r="C24" i="11"/>
  <c r="C485" i="11"/>
  <c r="C1052" i="11"/>
  <c r="C189" i="11"/>
  <c r="C188" i="11"/>
  <c r="C368" i="11"/>
  <c r="C93" i="11"/>
  <c r="C1457" i="11"/>
  <c r="C1361" i="11"/>
  <c r="C1362" i="11"/>
  <c r="C179" i="11"/>
  <c r="C178" i="11"/>
  <c r="C882" i="11"/>
  <c r="C1459" i="11"/>
  <c r="C1458" i="11"/>
  <c r="C94" i="11"/>
  <c r="C95" i="11"/>
  <c r="C486" i="11"/>
  <c r="C369" i="11"/>
  <c r="C1053" i="11"/>
  <c r="C883" i="11"/>
  <c r="C1054" i="11"/>
  <c r="C488" i="11"/>
  <c r="C487" i="11"/>
  <c r="C370" i="11"/>
  <c r="C884" i="11"/>
  <c r="C1055" i="11"/>
  <c r="C371" i="11"/>
  <c r="C885" i="11"/>
  <c r="C372" i="11"/>
  <c r="C1056" i="11"/>
  <c r="C886" i="11"/>
  <c r="C373" i="11"/>
  <c r="C1057" i="11"/>
  <c r="C887" i="11"/>
  <c r="C1058" i="11"/>
  <c r="C374" i="11"/>
  <c r="C375" i="11"/>
  <c r="C888" i="11"/>
  <c r="C1059" i="11"/>
  <c r="C889" i="11"/>
  <c r="C1060" i="11"/>
  <c r="C890" i="11"/>
  <c r="C1061" i="11"/>
  <c r="C891" i="11"/>
  <c r="C1062" i="11"/>
  <c r="C892" i="11"/>
  <c r="C1063" i="11"/>
  <c r="C893" i="11"/>
  <c r="C1064" i="11"/>
  <c r="C894" i="11"/>
  <c r="C1065" i="11"/>
  <c r="C895" i="11"/>
  <c r="C1066" i="11"/>
  <c r="C896" i="11"/>
  <c r="C1067" i="11"/>
  <c r="C897" i="11"/>
  <c r="C1068" i="11"/>
  <c r="C898" i="11"/>
  <c r="C1069" i="11"/>
  <c r="C899" i="11"/>
  <c r="C1070" i="11"/>
  <c r="C900" i="11"/>
  <c r="C1071" i="11"/>
  <c r="C901" i="11"/>
  <c r="C1072" i="11"/>
  <c r="C902" i="11"/>
  <c r="C1073" i="11"/>
  <c r="C903" i="11"/>
  <c r="C1074" i="11"/>
  <c r="C904" i="11"/>
  <c r="C1076" i="11"/>
  <c r="C1075"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A1180" i="13"/>
  <c r="A4096" i="13"/>
  <c r="A2964" i="13"/>
  <c r="A5302" i="13"/>
  <c r="A2901" i="13"/>
  <c r="A2185" i="13"/>
  <c r="A247" i="13"/>
  <c r="H4998" i="4"/>
  <c r="H5235" i="4"/>
  <c r="I5001" i="4"/>
  <c r="I5127" i="4"/>
  <c r="H5176" i="4"/>
  <c r="H5257" i="4"/>
  <c r="I5227" i="4"/>
  <c r="H5237" i="4"/>
  <c r="I5085" i="4"/>
  <c r="H5111" i="4"/>
  <c r="I5021" i="4"/>
  <c r="I5260" i="4"/>
  <c r="H5133" i="4"/>
  <c r="I5197" i="4"/>
  <c r="I5090" i="4"/>
  <c r="I5099" i="4"/>
  <c r="I5074" i="4"/>
  <c r="I5231" i="4"/>
  <c r="I5221" i="4"/>
  <c r="H5062" i="4"/>
  <c r="A1937" i="13"/>
  <c r="A2468" i="13"/>
  <c r="A1054" i="13"/>
  <c r="A2588" i="13"/>
  <c r="A2663" i="13"/>
  <c r="A2688" i="13"/>
  <c r="A3645" i="13"/>
  <c r="I5199" i="4"/>
  <c r="I5266" i="4"/>
  <c r="I5061" i="4"/>
  <c r="H5222" i="4"/>
  <c r="I5222" i="4"/>
  <c r="I5065" i="4"/>
  <c r="I5006" i="4"/>
  <c r="I5116" i="4"/>
  <c r="H5060" i="4"/>
  <c r="H5155" i="4"/>
  <c r="I5102" i="4"/>
  <c r="H5272" i="4"/>
  <c r="H5036" i="4"/>
  <c r="H5142" i="4"/>
  <c r="I5057" i="4"/>
  <c r="H5204" i="4"/>
  <c r="H5086" i="4"/>
  <c r="H5217" i="4"/>
  <c r="A408" i="13"/>
  <c r="A3736" i="13"/>
  <c r="A5116" i="13"/>
  <c r="A6077" i="13"/>
  <c r="A928" i="13"/>
  <c r="A193" i="13"/>
  <c r="A4278" i="13"/>
  <c r="A3757" i="13"/>
  <c r="A5930" i="13"/>
  <c r="I5152" i="4"/>
  <c r="H5009" i="4"/>
  <c r="H5013" i="4"/>
  <c r="H5059" i="4"/>
  <c r="H5110" i="4"/>
  <c r="H5168" i="4"/>
  <c r="H5040" i="4"/>
  <c r="H5072" i="4"/>
  <c r="I5206" i="4"/>
  <c r="H5029" i="4"/>
  <c r="I5191" i="4"/>
  <c r="I5181" i="4"/>
  <c r="I5160" i="4"/>
  <c r="H5108" i="4"/>
  <c r="H5234" i="4"/>
  <c r="I5232" i="4"/>
  <c r="I5256" i="4"/>
  <c r="I5082" i="4"/>
  <c r="I5209" i="4"/>
  <c r="A1338" i="13"/>
  <c r="A4828" i="13"/>
  <c r="H5066" i="4"/>
  <c r="I5018" i="4"/>
  <c r="H5035" i="4"/>
  <c r="H5223" i="4"/>
  <c r="H5128" i="4"/>
  <c r="I5175" i="4"/>
  <c r="A984" i="13"/>
  <c r="A4969" i="13"/>
  <c r="A3469" i="13"/>
  <c r="H5032" i="4"/>
  <c r="I5098" i="4"/>
  <c r="I5040" i="4"/>
  <c r="I5034" i="4"/>
  <c r="I5055" i="4"/>
  <c r="H5212" i="4"/>
  <c r="A4898" i="13"/>
  <c r="H5011" i="4"/>
  <c r="I5238" i="4"/>
  <c r="H5058" i="4"/>
  <c r="H5127" i="4"/>
  <c r="I5101" i="4"/>
  <c r="I5119" i="4"/>
  <c r="A2173" i="13"/>
  <c r="A5853" i="13"/>
  <c r="E4" i="1"/>
  <c r="A3857" i="13"/>
  <c r="A139" i="13"/>
  <c r="A1373" i="13"/>
  <c r="A1612" i="13"/>
  <c r="A2980" i="13"/>
  <c r="A2731" i="13"/>
  <c r="A391" i="13"/>
  <c r="A3778" i="13"/>
  <c r="A2763" i="13"/>
  <c r="A2016" i="13"/>
  <c r="A2025" i="13"/>
  <c r="A551" i="13"/>
  <c r="A182" i="13"/>
  <c r="A20" i="13"/>
  <c r="A3895" i="13"/>
  <c r="A1709" i="13"/>
  <c r="A3294" i="13"/>
  <c r="A2241" i="13"/>
  <c r="A2618" i="13"/>
  <c r="A4854" i="13"/>
  <c r="A2776" i="13"/>
  <c r="A3314" i="13"/>
  <c r="A2024" i="13"/>
  <c r="A1614" i="13"/>
  <c r="A2003" i="13"/>
  <c r="A1627" i="13"/>
  <c r="A3233" i="13"/>
  <c r="A6036" i="13"/>
  <c r="A5249" i="13"/>
  <c r="A157" i="13"/>
  <c r="A430" i="13"/>
  <c r="A1359" i="13"/>
  <c r="A1543" i="13"/>
  <c r="A1753" i="13"/>
  <c r="A72" i="13"/>
  <c r="A2104" i="13"/>
  <c r="A1298" i="13"/>
  <c r="A1290" i="13"/>
  <c r="A4725" i="13"/>
  <c r="A134" i="13"/>
  <c r="A746" i="13"/>
  <c r="A1804" i="13"/>
  <c r="A5497" i="13"/>
  <c r="A2402" i="13"/>
  <c r="A4403" i="13"/>
  <c r="A1227" i="13"/>
  <c r="A3256" i="13"/>
  <c r="A1081" i="13"/>
  <c r="A2926" i="13"/>
  <c r="A3213" i="13"/>
  <c r="A4699" i="13"/>
  <c r="A414" i="13"/>
  <c r="A2549" i="13"/>
  <c r="A2433" i="13"/>
  <c r="A3221" i="13"/>
  <c r="A6079" i="13"/>
  <c r="A5758" i="13"/>
  <c r="A1896" i="13"/>
  <c r="A2765" i="13"/>
  <c r="A3325" i="13"/>
  <c r="A4137" i="13"/>
  <c r="A5216" i="13"/>
  <c r="A439" i="13"/>
  <c r="A938" i="13"/>
  <c r="A4542" i="13"/>
  <c r="A2029" i="13"/>
  <c r="A2930" i="13"/>
  <c r="A5431" i="13"/>
  <c r="A2825" i="13"/>
  <c r="A1442" i="13"/>
  <c r="A416" i="13"/>
  <c r="A1386" i="13"/>
  <c r="A2474" i="13"/>
  <c r="A4697" i="13"/>
  <c r="A1985" i="13"/>
  <c r="A1532" i="13"/>
  <c r="A2143" i="13"/>
  <c r="A4529" i="13"/>
  <c r="A2678" i="13"/>
  <c r="A3168" i="13"/>
  <c r="A2299" i="13"/>
  <c r="A3881" i="13"/>
  <c r="A3652" i="13"/>
  <c r="A1381" i="13"/>
  <c r="A3943" i="13"/>
  <c r="A2456" i="13"/>
  <c r="A2403" i="13"/>
  <c r="A3087" i="13"/>
  <c r="A4065" i="13"/>
  <c r="A1320" i="13"/>
  <c r="A1973" i="13"/>
  <c r="A1854" i="13"/>
  <c r="A3663" i="13"/>
  <c r="A789" i="13"/>
  <c r="A123" i="13"/>
  <c r="A2267" i="13"/>
  <c r="A4051" i="13"/>
  <c r="A4017" i="13"/>
  <c r="A1021" i="13"/>
  <c r="A3033" i="13"/>
  <c r="A1311" i="13"/>
  <c r="A2885" i="13"/>
  <c r="A830" i="13"/>
  <c r="A1383" i="13"/>
  <c r="A1170" i="13"/>
  <c r="A135" i="13"/>
  <c r="A595" i="13"/>
  <c r="A1002" i="13"/>
  <c r="A3166" i="13"/>
  <c r="A477" i="13"/>
  <c r="A661" i="13"/>
  <c r="A1272" i="13"/>
  <c r="A1915" i="13"/>
  <c r="A1283" i="13"/>
  <c r="A4093" i="13"/>
  <c r="A3161" i="13"/>
  <c r="A3208" i="13"/>
  <c r="A1833" i="13"/>
  <c r="A1060" i="13"/>
  <c r="A1266" i="13"/>
  <c r="A1288" i="13"/>
  <c r="A2852" i="13"/>
  <c r="A5" i="13"/>
  <c r="A3058" i="13"/>
  <c r="A4880" i="13"/>
  <c r="A4509" i="13"/>
  <c r="A2569" i="13"/>
  <c r="A624" i="13"/>
  <c r="A3044" i="13"/>
  <c r="A2421" i="13"/>
  <c r="A2067" i="13"/>
  <c r="A1486" i="13"/>
  <c r="A1583" i="13"/>
  <c r="A647" i="13"/>
  <c r="A1271" i="13"/>
  <c r="A1518" i="13"/>
  <c r="A1522" i="13"/>
  <c r="A3546" i="13"/>
  <c r="A5080" i="13"/>
  <c r="A1289" i="13"/>
  <c r="A366" i="13"/>
  <c r="A1992" i="13"/>
  <c r="A2920" i="13"/>
  <c r="A302" i="13"/>
  <c r="A1941" i="13"/>
  <c r="A1343" i="13"/>
  <c r="A4228" i="13"/>
  <c r="A587" i="13"/>
  <c r="A1252" i="13"/>
  <c r="A1586" i="13"/>
  <c r="A3399" i="13"/>
  <c r="A1946" i="13"/>
  <c r="A5412" i="13"/>
  <c r="A1463" i="13"/>
  <c r="A2831" i="13"/>
  <c r="A1007" i="13"/>
  <c r="A428" i="13"/>
  <c r="A3053" i="13"/>
  <c r="A5479" i="13"/>
  <c r="A5315" i="13"/>
  <c r="A3847" i="13"/>
  <c r="A5046" i="13"/>
  <c r="A1058" i="13"/>
  <c r="A4183" i="13"/>
  <c r="A1599" i="13"/>
  <c r="A6096" i="13"/>
  <c r="A6119" i="13"/>
  <c r="A3783" i="13"/>
  <c r="A2833" i="13"/>
  <c r="A737" i="13"/>
  <c r="A2994" i="13"/>
  <c r="A1553" i="13"/>
  <c r="A200" i="13"/>
  <c r="A284" i="13"/>
  <c r="A2012" i="13"/>
  <c r="A2587" i="13"/>
  <c r="A2851" i="13"/>
  <c r="A380" i="13"/>
  <c r="A3944" i="13"/>
  <c r="A2174" i="13"/>
  <c r="A262" i="13"/>
  <c r="A3005" i="13"/>
  <c r="A663" i="13"/>
  <c r="A3629" i="13"/>
  <c r="A3466" i="13"/>
  <c r="A4453" i="13"/>
  <c r="A3666" i="13"/>
  <c r="A1188" i="13"/>
  <c r="A4981" i="13"/>
  <c r="A5031" i="13"/>
  <c r="A2917" i="13"/>
  <c r="A495" i="13"/>
  <c r="A1701" i="13"/>
  <c r="A1350" i="13"/>
  <c r="A4427" i="13"/>
  <c r="A209" i="13"/>
  <c r="A1204" i="13"/>
  <c r="A3159" i="13"/>
  <c r="A383" i="13"/>
  <c r="A5886" i="13"/>
  <c r="A1507" i="13"/>
  <c r="A1707" i="13"/>
  <c r="A310" i="13"/>
  <c r="A2524" i="13"/>
  <c r="A278" i="13"/>
  <c r="A2051" i="13"/>
  <c r="A1218" i="13"/>
  <c r="A916" i="13"/>
  <c r="A3066" i="13"/>
  <c r="A5436" i="13"/>
  <c r="A5197" i="13"/>
  <c r="A4098" i="13"/>
  <c r="A2166" i="13"/>
  <c r="A633" i="13"/>
  <c r="A2661" i="13"/>
  <c r="A4021" i="13"/>
  <c r="A306" i="13"/>
  <c r="A980" i="13"/>
  <c r="A2889" i="13"/>
  <c r="A1646" i="13"/>
  <c r="A2167" i="13"/>
  <c r="A3548" i="13"/>
  <c r="A4332" i="13"/>
  <c r="A2037" i="13"/>
  <c r="A1951" i="13"/>
  <c r="A5368" i="13"/>
  <c r="A138" i="13"/>
  <c r="A2718" i="13"/>
  <c r="A3517" i="13"/>
  <c r="A2704" i="13"/>
  <c r="A4361" i="13"/>
  <c r="A1420" i="13"/>
  <c r="A3327" i="13"/>
  <c r="A5215" i="13"/>
  <c r="A5962" i="13"/>
  <c r="A4282" i="13"/>
  <c r="A3790" i="13"/>
  <c r="A6143" i="13"/>
  <c r="A4607" i="13"/>
  <c r="A3706" i="13"/>
  <c r="A4884" i="13"/>
  <c r="A4135" i="13"/>
  <c r="A3866" i="13"/>
  <c r="A2292" i="13"/>
  <c r="A2981" i="13"/>
  <c r="A313" i="13"/>
  <c r="A5757" i="13"/>
  <c r="A1551" i="13"/>
  <c r="A5376" i="13"/>
  <c r="A5740" i="13"/>
  <c r="A4294" i="13"/>
  <c r="A4968" i="13"/>
  <c r="A5710" i="13"/>
  <c r="A3884" i="13"/>
  <c r="A4299" i="13"/>
  <c r="A3905" i="13"/>
  <c r="A2084" i="13"/>
  <c r="A3934" i="13"/>
  <c r="A4121" i="13"/>
  <c r="A3861" i="13"/>
  <c r="A2890" i="13"/>
  <c r="A1735" i="13"/>
  <c r="A1496" i="13"/>
  <c r="A4480" i="13"/>
  <c r="A4475" i="13"/>
  <c r="A4871" i="13"/>
  <c r="A3486" i="13"/>
  <c r="A1828" i="13"/>
  <c r="A3582" i="13"/>
  <c r="A2762" i="13"/>
  <c r="A1328" i="13"/>
  <c r="A4411" i="13"/>
  <c r="A5023" i="13"/>
  <c r="A5062" i="13"/>
  <c r="A2138" i="13"/>
  <c r="A5178" i="13"/>
  <c r="A3465" i="13"/>
  <c r="A2199" i="13"/>
  <c r="A3363" i="13"/>
  <c r="A5028" i="13"/>
  <c r="A4642" i="13"/>
  <c r="A2220" i="13"/>
  <c r="A3414" i="13"/>
  <c r="A3193" i="13"/>
  <c r="A4808" i="13"/>
  <c r="A3946" i="13"/>
  <c r="A3296" i="13"/>
  <c r="A3080" i="13"/>
  <c r="A3356" i="13"/>
  <c r="A1346" i="13"/>
  <c r="A1678" i="13"/>
  <c r="A5735" i="13"/>
  <c r="A3592" i="13"/>
  <c r="A4295" i="13"/>
  <c r="A4273" i="13"/>
  <c r="A3547" i="13"/>
  <c r="A4535" i="13"/>
  <c r="A2450" i="13"/>
  <c r="A1138" i="13"/>
  <c r="A4712" i="13"/>
  <c r="A5668" i="13"/>
  <c r="A5502" i="13"/>
  <c r="A5384" i="13"/>
  <c r="A5119" i="13"/>
  <c r="A3699" i="13"/>
  <c r="A2828" i="13"/>
  <c r="A1668" i="13"/>
  <c r="A1626" i="13"/>
  <c r="A1696" i="13"/>
  <c r="A1687" i="13"/>
  <c r="A5717" i="13"/>
  <c r="A5334" i="13"/>
  <c r="A4622" i="13"/>
  <c r="A2204" i="13"/>
  <c r="A4391" i="13"/>
  <c r="A4215" i="13"/>
  <c r="A3075" i="13"/>
  <c r="A1291" i="13"/>
  <c r="A4804" i="13"/>
  <c r="A3139" i="13"/>
  <c r="A5636" i="13"/>
  <c r="A47" i="13"/>
  <c r="A3010" i="13"/>
  <c r="A1939" i="13"/>
  <c r="A685" i="13"/>
  <c r="A1561" i="13"/>
  <c r="A2499" i="13"/>
  <c r="A4109" i="13"/>
  <c r="A3512" i="13"/>
  <c r="A513" i="13"/>
  <c r="A2358" i="13"/>
  <c r="A839" i="13"/>
  <c r="A2942" i="13"/>
  <c r="A1325" i="13"/>
  <c r="A2371" i="13"/>
  <c r="A2132" i="13"/>
  <c r="A5923" i="13"/>
  <c r="A824" i="13"/>
  <c r="A1726" i="13"/>
  <c r="A514" i="13"/>
  <c r="A855" i="13"/>
  <c r="A2190" i="13"/>
  <c r="A4794" i="13"/>
  <c r="A3345" i="13"/>
  <c r="A5991" i="13"/>
  <c r="A6022" i="13"/>
  <c r="A4927" i="13"/>
  <c r="A4616" i="13"/>
  <c r="A5020" i="13"/>
  <c r="A4985" i="13"/>
  <c r="A4460" i="13"/>
  <c r="A3788" i="13"/>
  <c r="A4374" i="13"/>
  <c r="A3240" i="13"/>
  <c r="A2786" i="13"/>
  <c r="A5730" i="13"/>
  <c r="A4928" i="13"/>
  <c r="A5742" i="13"/>
  <c r="A4570" i="13"/>
  <c r="A4482" i="13"/>
  <c r="A4446" i="13"/>
  <c r="A5131" i="13"/>
  <c r="A4746" i="13"/>
  <c r="A4897" i="13"/>
  <c r="A6076" i="13"/>
  <c r="A185" i="13"/>
  <c r="A1609" i="13"/>
  <c r="A6112" i="13"/>
  <c r="A5500" i="13"/>
  <c r="A4473" i="13"/>
  <c r="A4957" i="13"/>
  <c r="A1354" i="13"/>
  <c r="A4738" i="13"/>
  <c r="A3950" i="13"/>
  <c r="A1808" i="13"/>
  <c r="A794" i="13"/>
  <c r="A4791" i="13"/>
  <c r="A3603" i="13"/>
  <c r="A2357" i="13"/>
  <c r="A2541" i="13"/>
  <c r="A1208" i="13"/>
  <c r="A3675" i="13"/>
  <c r="A3007" i="13"/>
  <c r="A3980" i="13"/>
  <c r="A292" i="13"/>
  <c r="A607" i="13"/>
  <c r="A749" i="13"/>
  <c r="A4351" i="13"/>
  <c r="A4481" i="13"/>
  <c r="A557" i="13"/>
  <c r="A3593" i="13"/>
  <c r="A1884" i="13"/>
  <c r="A1351" i="13"/>
  <c r="A3133" i="13"/>
  <c r="A4781" i="13"/>
  <c r="A2555" i="13"/>
  <c r="A3983" i="13"/>
  <c r="A734" i="13"/>
  <c r="A1799" i="13"/>
  <c r="A3813" i="13"/>
  <c r="A3487" i="13"/>
  <c r="A555" i="13"/>
  <c r="A1261" i="13"/>
  <c r="A2884" i="13"/>
  <c r="A2447" i="13"/>
  <c r="A4275" i="13"/>
  <c r="A4630" i="13"/>
  <c r="A5186" i="13"/>
  <c r="A6023" i="13"/>
  <c r="A5337" i="13"/>
  <c r="A1401" i="13"/>
  <c r="A5560" i="13"/>
  <c r="A5891" i="13"/>
  <c r="A327" i="13"/>
  <c r="A5021" i="13"/>
  <c r="A1708" i="13"/>
  <c r="A2713" i="13"/>
  <c r="A5428" i="13"/>
  <c r="A5336" i="13"/>
  <c r="A3065" i="13"/>
  <c r="A1712" i="13"/>
  <c r="A1991" i="13"/>
  <c r="A944" i="13"/>
  <c r="A2022" i="13"/>
  <c r="A5646" i="13"/>
  <c r="A5569" i="13"/>
  <c r="A18" i="13"/>
  <c r="A6039" i="13"/>
  <c r="A3672" i="13"/>
  <c r="A5720" i="13"/>
  <c r="A3624" i="13"/>
  <c r="A2732" i="13"/>
  <c r="A3037" i="13"/>
  <c r="A3720" i="13"/>
  <c r="A2556" i="13"/>
  <c r="A2804" i="13"/>
  <c r="A2736" i="13"/>
  <c r="A3004" i="13"/>
  <c r="A2568" i="13"/>
  <c r="A4916" i="13"/>
  <c r="A5090" i="13"/>
  <c r="A3366" i="13"/>
  <c r="A5494" i="13"/>
  <c r="A3852" i="13"/>
  <c r="A3877" i="13"/>
  <c r="A3442" i="13"/>
  <c r="A57" i="13"/>
  <c r="A3752" i="13"/>
  <c r="A2572" i="13"/>
  <c r="A1924" i="13"/>
  <c r="A3803" i="13"/>
  <c r="A768" i="13"/>
  <c r="A1952" i="13"/>
  <c r="A1186" i="13"/>
  <c r="A4394" i="13"/>
  <c r="A5424" i="13"/>
  <c r="A5584" i="13"/>
  <c r="A5979" i="13"/>
  <c r="A5863" i="13"/>
  <c r="A4668" i="13"/>
  <c r="A1200" i="13"/>
  <c r="A4555" i="13"/>
  <c r="A2436" i="13"/>
  <c r="A2855" i="13"/>
  <c r="A3919" i="13"/>
  <c r="A5545" i="13"/>
  <c r="A1918" i="13"/>
  <c r="A3727" i="13"/>
  <c r="A1364" i="13"/>
  <c r="A2479" i="13"/>
  <c r="A4568" i="13"/>
  <c r="A2449" i="13"/>
  <c r="A1371" i="13"/>
  <c r="A2566" i="13"/>
  <c r="A2571" i="13"/>
  <c r="A2273" i="13"/>
  <c r="A1015" i="13"/>
  <c r="A401" i="13"/>
  <c r="A3135" i="13"/>
  <c r="A4048" i="13"/>
  <c r="A1505" i="13"/>
  <c r="A2933" i="13"/>
  <c r="A105" i="13"/>
  <c r="A5811" i="13"/>
  <c r="A4718" i="13"/>
  <c r="A3928" i="13"/>
  <c r="A4422" i="13"/>
  <c r="A2340" i="13"/>
  <c r="A3073" i="13"/>
  <c r="A3676" i="13"/>
  <c r="A1971" i="13"/>
  <c r="A2463" i="13"/>
  <c r="A5658" i="13"/>
  <c r="A3622" i="13"/>
  <c r="A5115" i="13"/>
  <c r="A3445" i="13"/>
  <c r="A3604" i="13"/>
  <c r="A3332" i="13"/>
  <c r="A2984" i="13"/>
  <c r="A5493" i="13"/>
  <c r="A5237" i="13"/>
  <c r="A3384" i="13"/>
  <c r="A1339" i="13"/>
  <c r="A5049" i="13"/>
  <c r="A2983" i="13"/>
  <c r="A3253" i="13"/>
  <c r="A1160" i="13"/>
  <c r="A5884" i="13"/>
  <c r="A4587" i="13"/>
  <c r="A933" i="13"/>
  <c r="A3237" i="13"/>
  <c r="A3782" i="13"/>
  <c r="A4298" i="13"/>
  <c r="A970" i="13"/>
  <c r="A2208" i="13"/>
  <c r="A802" i="13"/>
  <c r="A3295" i="13"/>
  <c r="A4418" i="13"/>
  <c r="A3806" i="13"/>
  <c r="A4682" i="13"/>
  <c r="A1680" i="13"/>
  <c r="A730" i="13"/>
  <c r="A4842" i="13"/>
  <c r="A1810" i="13"/>
  <c r="A5194" i="13"/>
  <c r="A5793" i="13"/>
  <c r="A5271" i="13"/>
  <c r="A4739" i="13"/>
  <c r="A5698" i="13"/>
  <c r="A1968" i="13"/>
  <c r="A4120" i="13"/>
  <c r="A5308" i="13"/>
  <c r="A4111" i="13"/>
  <c r="A457" i="13"/>
  <c r="A4425" i="13"/>
  <c r="A674" i="13"/>
  <c r="A2702" i="13"/>
  <c r="A5690" i="13"/>
  <c r="A3454" i="13"/>
  <c r="A4042" i="13"/>
  <c r="A3045" i="13"/>
  <c r="A3068" i="13"/>
  <c r="A1368" i="13"/>
  <c r="A3568" i="13"/>
  <c r="A2322" i="13"/>
  <c r="A1010" i="13"/>
  <c r="A856" i="13"/>
  <c r="A5580" i="13"/>
  <c r="A235" i="13"/>
  <c r="A3575" i="13"/>
  <c r="A370" i="13"/>
  <c r="A4141" i="13"/>
  <c r="A5392" i="13"/>
  <c r="A3119" i="13"/>
  <c r="A2778" i="13"/>
  <c r="A4797" i="13"/>
  <c r="A2995" i="13"/>
  <c r="A770" i="13"/>
  <c r="A2968" i="13"/>
  <c r="A2011" i="13"/>
  <c r="A4717" i="13"/>
  <c r="A96" i="13"/>
  <c r="A5585" i="13"/>
  <c r="A4194" i="13"/>
  <c r="A4254" i="13"/>
  <c r="A5289" i="13"/>
  <c r="A5148" i="13"/>
  <c r="A1130" i="13"/>
  <c r="A2370" i="13"/>
  <c r="A3961" i="13"/>
  <c r="A4987" i="13"/>
  <c r="A5138" i="13"/>
  <c r="A2234" i="13"/>
  <c r="A4260" i="13"/>
  <c r="A2615" i="13"/>
  <c r="A5830" i="13"/>
  <c r="A3152" i="13"/>
  <c r="A827" i="13"/>
  <c r="A3970" i="13"/>
  <c r="A1269" i="13"/>
  <c r="A2252" i="13"/>
  <c r="A1402" i="13"/>
  <c r="A3189" i="13"/>
  <c r="A1154" i="13"/>
  <c r="A3203" i="13"/>
  <c r="A2477" i="13"/>
  <c r="A753" i="13"/>
  <c r="A3516" i="13"/>
  <c r="A1711" i="13"/>
  <c r="A331" i="13"/>
  <c r="A2601" i="13"/>
  <c r="A4557" i="13"/>
  <c r="A3092" i="13"/>
  <c r="A1353" i="13"/>
  <c r="A2652" i="13"/>
  <c r="A1690" i="13"/>
  <c r="A5378" i="13"/>
  <c r="A5641" i="13"/>
  <c r="A4763" i="13"/>
  <c r="A3113" i="13"/>
  <c r="A4663" i="13"/>
  <c r="A4167" i="13"/>
  <c r="A5546" i="13"/>
  <c r="A512" i="13"/>
  <c r="A1314" i="13"/>
  <c r="A1022" i="13"/>
  <c r="A4174" i="13"/>
  <c r="A2580" i="13"/>
  <c r="A1066" i="13"/>
  <c r="A2624" i="13"/>
  <c r="A113" i="13"/>
  <c r="A3705" i="13"/>
  <c r="A407" i="13"/>
  <c r="A913" i="13"/>
  <c r="A3409" i="13"/>
  <c r="A4680" i="13"/>
  <c r="A3509" i="13"/>
  <c r="A2675" i="13"/>
  <c r="A3377" i="13"/>
  <c r="A3128" i="13"/>
  <c r="A1515" i="13"/>
  <c r="A60" i="13"/>
  <c r="A1857" i="13"/>
  <c r="A4641" i="13"/>
  <c r="A5346" i="13"/>
  <c r="A2445" i="13"/>
  <c r="A1003" i="13"/>
  <c r="A1809" i="13"/>
  <c r="A3182" i="13"/>
  <c r="A5637" i="13"/>
  <c r="A3744" i="13"/>
  <c r="A5065" i="13"/>
  <c r="A1650" i="13"/>
  <c r="A1774" i="13"/>
  <c r="A740" i="13"/>
  <c r="A2605" i="13"/>
  <c r="A1051" i="13"/>
  <c r="A2324" i="13"/>
  <c r="A3760" i="13"/>
  <c r="A722" i="13"/>
  <c r="A1047" i="13"/>
  <c r="A410" i="13"/>
  <c r="A4449" i="13"/>
  <c r="A981" i="13"/>
  <c r="A1260" i="13"/>
  <c r="A11" i="13"/>
  <c r="A171" i="13"/>
  <c r="A4285" i="13"/>
  <c r="A5331" i="13"/>
  <c r="A1063" i="13"/>
  <c r="A1467" i="13"/>
  <c r="A906" i="13"/>
  <c r="A4907" i="13"/>
  <c r="A5977" i="13"/>
  <c r="A4704" i="13"/>
  <c r="A5480" i="13"/>
  <c r="A2993" i="13"/>
  <c r="A4614" i="13"/>
  <c r="A4225" i="13"/>
  <c r="A3260" i="13"/>
  <c r="A2397" i="13"/>
  <c r="A452" i="13"/>
  <c r="A4368" i="13"/>
  <c r="A4830" i="13"/>
  <c r="A3476" i="13"/>
  <c r="A4315" i="13"/>
  <c r="A3616" i="13"/>
  <c r="A1482" i="13"/>
  <c r="A2856" i="13"/>
  <c r="A5538" i="13"/>
  <c r="A3393" i="13"/>
  <c r="A2036" i="13"/>
  <c r="A5469" i="13"/>
  <c r="A3637" i="13"/>
  <c r="A1747" i="13"/>
  <c r="A4389" i="13"/>
  <c r="A3695" i="13"/>
  <c r="A5395" i="13"/>
  <c r="A4971" i="13"/>
  <c r="A2300" i="13"/>
  <c r="A570" i="13"/>
  <c r="A3397" i="13"/>
  <c r="A2832" i="13"/>
  <c r="A255" i="13"/>
  <c r="A2242" i="13"/>
  <c r="A776" i="13"/>
  <c r="A510" i="13"/>
  <c r="A3974" i="13"/>
  <c r="A2460" i="13"/>
  <c r="A1812" i="13"/>
  <c r="A2074" i="13"/>
  <c r="A720" i="13"/>
  <c r="A1856" i="13"/>
  <c r="A2103" i="13"/>
  <c r="A5954" i="13"/>
  <c r="A5593" i="13"/>
  <c r="A5961" i="13"/>
  <c r="A5839" i="13"/>
  <c r="A4247" i="13"/>
  <c r="A2247" i="13"/>
  <c r="A5544" i="13"/>
  <c r="A4835" i="13"/>
  <c r="A2810" i="13"/>
  <c r="A3527" i="13"/>
  <c r="A1986" i="13"/>
  <c r="A1443" i="13"/>
  <c r="A5107" i="13"/>
  <c r="A3638" i="13"/>
  <c r="A3685" i="13"/>
  <c r="A5628" i="13"/>
  <c r="A2746" i="13"/>
  <c r="A393" i="13"/>
  <c r="A3218" i="13"/>
  <c r="A1600" i="13"/>
  <c r="A3116" i="13"/>
  <c r="A3096" i="13"/>
  <c r="A2392" i="13"/>
  <c r="A4061" i="13"/>
  <c r="A124" i="13"/>
  <c r="A4685" i="13"/>
  <c r="A1656" i="13"/>
  <c r="A3459" i="13"/>
  <c r="A3518" i="13"/>
  <c r="A5040" i="13"/>
  <c r="A409" i="13"/>
  <c r="A3268" i="13"/>
  <c r="A4045" i="13"/>
  <c r="A1827" i="13"/>
  <c r="A3755" i="13"/>
  <c r="A2797" i="13"/>
  <c r="A3703" i="13"/>
  <c r="A5875" i="13"/>
  <c r="A5179" i="13"/>
  <c r="A5024" i="13"/>
  <c r="A3441" i="13"/>
  <c r="A4366" i="13"/>
  <c r="A3173" i="13"/>
  <c r="A4604" i="13"/>
  <c r="A161" i="13"/>
  <c r="A1228" i="13"/>
  <c r="A5854" i="13"/>
  <c r="A4242" i="13"/>
  <c r="A5644" i="13"/>
  <c r="A3673" i="13"/>
  <c r="A2819" i="13"/>
  <c r="A2094" i="13"/>
  <c r="A2413" i="13"/>
  <c r="A2817" i="13"/>
  <c r="A1694" i="13"/>
  <c r="A3656" i="13"/>
  <c r="A4458" i="13"/>
  <c r="A479" i="13"/>
  <c r="A2338" i="13"/>
  <c r="A1400" i="13"/>
  <c r="A3395" i="13"/>
  <c r="A2121" i="13"/>
  <c r="A791" i="13"/>
  <c r="A2750" i="13"/>
  <c r="A2235" i="13"/>
  <c r="A1053" i="13"/>
  <c r="A4037" i="13"/>
  <c r="A5452" i="13"/>
  <c r="A2312" i="13"/>
  <c r="A3894" i="13"/>
  <c r="A2004" i="13"/>
  <c r="A976" i="13"/>
  <c r="A2039" i="13"/>
  <c r="A5170" i="13"/>
  <c r="A5183" i="13"/>
  <c r="A5174" i="13"/>
  <c r="A2483" i="13"/>
  <c r="A2316" i="13"/>
  <c r="A1450" i="13"/>
  <c r="A4281" i="13"/>
  <c r="A3906" i="13"/>
  <c r="A5154" i="13"/>
  <c r="A1692" i="13"/>
  <c r="A3865" i="13"/>
  <c r="A335" i="13"/>
  <c r="A1426" i="13"/>
  <c r="A1112" i="13"/>
  <c r="A926" i="13"/>
  <c r="A2761" i="13"/>
  <c r="A102" i="13"/>
  <c r="A782" i="13"/>
  <c r="A3754" i="13"/>
  <c r="A3155" i="13"/>
  <c r="A3922" i="13"/>
  <c r="A2903" i="13"/>
  <c r="A4127" i="13"/>
  <c r="A363" i="13"/>
  <c r="A2101" i="13"/>
  <c r="A4478" i="13"/>
  <c r="A3435" i="13"/>
  <c r="A820" i="13"/>
  <c r="A4845" i="13"/>
  <c r="A2295" i="13"/>
  <c r="A3141" i="13"/>
  <c r="A2152" i="13"/>
  <c r="A3302" i="13"/>
  <c r="A560" i="13"/>
  <c r="A178" i="13"/>
  <c r="A1845" i="13"/>
  <c r="A4195" i="13"/>
  <c r="A4114" i="13"/>
  <c r="A4888" i="13"/>
  <c r="A5390" i="13"/>
  <c r="A5051" i="13"/>
  <c r="A5064" i="13"/>
  <c r="A5800" i="13"/>
  <c r="A6122" i="13"/>
  <c r="A4308" i="13"/>
  <c r="A4428" i="13"/>
  <c r="A5227" i="13"/>
  <c r="A3272" i="13"/>
  <c r="A5523" i="13"/>
  <c r="A2095" i="13"/>
  <c r="A3181" i="13"/>
  <c r="A2482" i="13"/>
  <c r="A3101" i="13"/>
  <c r="A2973" i="13"/>
  <c r="A1641" i="13"/>
  <c r="A2176" i="13"/>
  <c r="A4108" i="13"/>
  <c r="A4821" i="13"/>
  <c r="A5997" i="13"/>
  <c r="A4838" i="13"/>
  <c r="A4056" i="13"/>
  <c r="A3027" i="13"/>
  <c r="A6004" i="13"/>
  <c r="A4158" i="13"/>
  <c r="A6035" i="13"/>
  <c r="A4233" i="13"/>
  <c r="A5775" i="13"/>
  <c r="A3553" i="13"/>
  <c r="A4185" i="13"/>
  <c r="A2498" i="13"/>
  <c r="A3990" i="13"/>
  <c r="A5330" i="13"/>
  <c r="A5245" i="13"/>
  <c r="A1088" i="13"/>
  <c r="A5432" i="13"/>
  <c r="A5238" i="13"/>
  <c r="A3413" i="13"/>
  <c r="A3318" i="13"/>
  <c r="A3963" i="13"/>
  <c r="A1190" i="13"/>
  <c r="A1964" i="13"/>
  <c r="A1994" i="13"/>
  <c r="A3183" i="13"/>
  <c r="A2771" i="13"/>
  <c r="A3192" i="13"/>
  <c r="A4548" i="13"/>
  <c r="A3828" i="13"/>
  <c r="A1445" i="13"/>
  <c r="A2880" i="13"/>
  <c r="A241" i="13"/>
  <c r="A1472" i="13"/>
  <c r="A1169" i="13"/>
  <c r="A1038" i="13"/>
  <c r="A3892" i="13"/>
  <c r="A4286" i="13"/>
  <c r="A3475" i="13"/>
  <c r="A584" i="13"/>
  <c r="A6117" i="13"/>
  <c r="A4726" i="13"/>
  <c r="A4054" i="13"/>
  <c r="A1453" i="13"/>
  <c r="A2639" i="13"/>
  <c r="A3925" i="13"/>
  <c r="A4081" i="13"/>
  <c r="A4737" i="13"/>
  <c r="A1455" i="13"/>
  <c r="A5738" i="13"/>
  <c r="A73" i="13"/>
  <c r="A129" i="13"/>
  <c r="A412" i="13"/>
  <c r="A1720" i="13"/>
  <c r="A2701" i="13"/>
  <c r="A515" i="13"/>
  <c r="A5058" i="13"/>
  <c r="A345" i="13"/>
  <c r="A851" i="13"/>
  <c r="A5790" i="13"/>
  <c r="A5357" i="13"/>
  <c r="A3538" i="13"/>
  <c r="A5650" i="13"/>
  <c r="A3888" i="13"/>
  <c r="A2834" i="13"/>
  <c r="A1582" i="13"/>
  <c r="A2305" i="13"/>
  <c r="A5149" i="13"/>
  <c r="A351" i="13"/>
  <c r="A1128" i="13"/>
  <c r="A1115" i="13"/>
  <c r="A2238" i="13"/>
  <c r="A925" i="13"/>
  <c r="A2209" i="13"/>
  <c r="A84" i="13"/>
  <c r="A5010" i="13"/>
  <c r="A3355" i="13"/>
  <c r="A978" i="13"/>
  <c r="A451" i="13"/>
  <c r="A721" i="13"/>
  <c r="A4656" i="13"/>
  <c r="A5530" i="13"/>
  <c r="A3041" i="13"/>
  <c r="A5442" i="13"/>
  <c r="A2800" i="13"/>
  <c r="A2471" i="13"/>
  <c r="A1056" i="13"/>
  <c r="A3312" i="13"/>
  <c r="A2098" i="13"/>
  <c r="A786" i="13"/>
  <c r="A760" i="13"/>
  <c r="A3076" i="13"/>
  <c r="A604" i="13"/>
  <c r="A5011" i="13"/>
  <c r="A1329" i="13"/>
  <c r="A503" i="13"/>
  <c r="A5038" i="13"/>
  <c r="A1262" i="13"/>
  <c r="A852" i="13"/>
  <c r="A1085" i="13"/>
  <c r="A1035" i="13"/>
  <c r="A673" i="13"/>
  <c r="A711" i="13"/>
  <c r="A569" i="13"/>
  <c r="A917" i="13"/>
  <c r="A646" i="13"/>
  <c r="A4899" i="13"/>
  <c r="A62" i="13"/>
  <c r="A841" i="13"/>
  <c r="A1953" i="13"/>
  <c r="A889" i="13"/>
  <c r="A812" i="13"/>
  <c r="A4005" i="13"/>
  <c r="A190" i="13"/>
  <c r="A5629" i="13"/>
  <c r="A3404" i="13"/>
  <c r="A2972" i="13"/>
  <c r="A3824" i="13"/>
  <c r="A850" i="13"/>
  <c r="A3371" i="13"/>
  <c r="A188" i="13"/>
  <c r="A567" i="13"/>
  <c r="A2891" i="13"/>
  <c r="A1405" i="13"/>
  <c r="A927" i="13"/>
  <c r="A2069" i="13"/>
  <c r="A2637" i="13"/>
  <c r="A5360" i="13"/>
  <c r="A3785" i="13"/>
  <c r="A3588" i="13"/>
  <c r="A289" i="13"/>
  <c r="A4936" i="13"/>
  <c r="A217" i="13"/>
  <c r="A3411" i="13"/>
  <c r="A2925" i="13"/>
  <c r="A2206" i="13"/>
  <c r="A2372" i="13"/>
  <c r="A2466" i="13"/>
  <c r="A4533" i="13"/>
  <c r="A951" i="13"/>
  <c r="A2992" i="13"/>
  <c r="A242" i="13"/>
  <c r="A901" i="13"/>
  <c r="A2772" i="13"/>
  <c r="A2551" i="13"/>
  <c r="A3" i="13"/>
  <c r="A759" i="13"/>
  <c r="A3382" i="13"/>
  <c r="A2780" i="13"/>
  <c r="A1876" i="13"/>
  <c r="A1770" i="13"/>
  <c r="A896" i="13"/>
  <c r="A1920" i="13"/>
  <c r="A1911" i="13"/>
  <c r="A4316" i="13"/>
  <c r="A237" i="13"/>
  <c r="A973" i="13"/>
  <c r="A1137" i="13"/>
  <c r="A4650" i="13"/>
  <c r="A3691" i="13"/>
  <c r="A724" i="13"/>
  <c r="A76" i="13"/>
  <c r="A1732" i="13"/>
  <c r="A2870" i="13"/>
  <c r="A5162" i="13"/>
  <c r="A2008" i="13"/>
  <c r="A4395" i="13"/>
  <c r="A5778" i="13"/>
  <c r="A1652" i="13"/>
  <c r="A4728" i="13"/>
  <c r="A2164" i="13"/>
  <c r="A5621" i="13"/>
  <c r="A1831" i="13"/>
  <c r="A4974" i="13"/>
  <c r="A4771" i="13"/>
  <c r="A3826" i="13"/>
  <c r="A1943" i="13"/>
  <c r="A5141" i="13"/>
  <c r="A2922" i="13"/>
  <c r="A3337" i="13"/>
  <c r="A5120" i="13"/>
  <c r="A2044" i="13"/>
  <c r="A3614" i="13"/>
  <c r="A4091" i="13"/>
  <c r="A1422" i="13"/>
  <c r="A3071" i="13"/>
  <c r="A2963" i="13"/>
  <c r="A1682" i="13"/>
  <c r="A2606" i="13"/>
  <c r="A1111" i="13"/>
  <c r="A5603" i="13"/>
  <c r="A1389" i="13"/>
  <c r="A744" i="13"/>
  <c r="A1275" i="13"/>
  <c r="A5514" i="13"/>
  <c r="A3909" i="13"/>
  <c r="A2711" i="13"/>
  <c r="A2716" i="13"/>
  <c r="A1938" i="13"/>
  <c r="A564" i="13"/>
  <c r="A1647" i="13"/>
  <c r="A4949" i="13"/>
  <c r="A1999" i="13"/>
  <c r="A5914" i="13"/>
  <c r="A300" i="13"/>
  <c r="A1913" i="13"/>
  <c r="A2640" i="13"/>
  <c r="A4984" i="13"/>
  <c r="A1866" i="13"/>
  <c r="A281" i="13"/>
  <c r="A4575" i="13"/>
  <c r="A2643" i="13"/>
  <c r="A3984" i="13"/>
  <c r="A4177" i="13"/>
  <c r="A3634" i="13"/>
  <c r="A1026" i="13"/>
  <c r="A448" i="13"/>
  <c r="A1979" i="13"/>
  <c r="A1281" i="13"/>
  <c r="A39" i="13"/>
  <c r="A5007" i="13"/>
  <c r="A3929" i="13"/>
  <c r="A1069" i="13"/>
  <c r="A1849" i="13"/>
  <c r="A4735" i="13"/>
  <c r="A1756" i="13"/>
  <c r="A4196" i="13"/>
  <c r="A1594" i="13"/>
  <c r="A367" i="13"/>
  <c r="A4201" i="13"/>
  <c r="A1456" i="13"/>
  <c r="A3472" i="13"/>
  <c r="A3651" i="13"/>
  <c r="A813" i="13"/>
  <c r="A480" i="13"/>
  <c r="A5153" i="13"/>
  <c r="A3108" i="13"/>
  <c r="A355" i="13"/>
  <c r="A3551" i="13"/>
  <c r="A1313" i="13"/>
  <c r="A579" i="13"/>
  <c r="A771" i="13"/>
  <c r="A2603" i="13"/>
  <c r="A5000" i="13"/>
  <c r="A2937" i="13"/>
  <c r="A144" i="13"/>
  <c r="A490" i="13"/>
  <c r="A3915" i="13"/>
  <c r="A152" i="13"/>
  <c r="A5583" i="13"/>
  <c r="A2960" i="13"/>
  <c r="A3090" i="13"/>
  <c r="A3032" i="13"/>
  <c r="A540" i="13"/>
  <c r="A4429" i="13"/>
  <c r="A3682" i="13"/>
  <c r="A1436" i="13"/>
  <c r="A496" i="13"/>
  <c r="A660" i="13"/>
  <c r="A5728" i="13"/>
  <c r="A6087" i="13"/>
  <c r="A5692" i="13"/>
  <c r="A4872" i="13"/>
  <c r="A2871" i="13"/>
  <c r="A1083" i="13"/>
  <c r="A3702" i="13"/>
  <c r="A3612" i="13"/>
  <c r="A23" i="13"/>
  <c r="A2910" i="13"/>
  <c r="A3102" i="13"/>
  <c r="A837" i="13"/>
  <c r="A1312" i="13"/>
  <c r="A109" i="13"/>
  <c r="A5880" i="13"/>
  <c r="A3886" i="13"/>
  <c r="A4097" i="13"/>
  <c r="A2151" i="13"/>
  <c r="A4977" i="13"/>
  <c r="A3579" i="13"/>
  <c r="A3021" i="13"/>
  <c r="A500" i="13"/>
  <c r="A3831" i="13"/>
  <c r="A3709" i="13"/>
  <c r="A4189" i="13"/>
  <c r="A829" i="13"/>
  <c r="A1685" i="13"/>
  <c r="A438" i="13"/>
  <c r="A4701" i="13"/>
  <c r="A2091" i="13"/>
  <c r="A3836" i="13"/>
  <c r="A3433" i="13"/>
  <c r="A400" i="13"/>
  <c r="A4667" i="13"/>
  <c r="A3889" i="13"/>
  <c r="A5316" i="13"/>
  <c r="A509" i="13"/>
  <c r="A475" i="13"/>
  <c r="A3070" i="13"/>
  <c r="A4773" i="13"/>
  <c r="A3797" i="13"/>
  <c r="A165" i="13"/>
  <c r="A1423" i="13"/>
  <c r="A2909" i="13"/>
  <c r="A362" i="13"/>
  <c r="A1447" i="13"/>
  <c r="A2430" i="13"/>
  <c r="A621" i="13"/>
  <c r="A273" i="13"/>
  <c r="A3507" i="13"/>
  <c r="A4300" i="13"/>
  <c r="A1412" i="13"/>
  <c r="A4155" i="13"/>
  <c r="A3935" i="13"/>
  <c r="A1691" i="13"/>
  <c r="A4578" i="13"/>
  <c r="A5086" i="13"/>
  <c r="A3801" i="13"/>
  <c r="A3786" i="13"/>
  <c r="A4970" i="13"/>
  <c r="A1927" i="13"/>
  <c r="A706" i="13"/>
  <c r="A2633" i="13"/>
  <c r="A3322" i="13"/>
  <c r="A311" i="13"/>
  <c r="A993" i="13"/>
  <c r="A899" i="13"/>
  <c r="A4380" i="13"/>
  <c r="A1729" i="13"/>
  <c r="A343" i="13"/>
  <c r="A3795" i="13"/>
  <c r="A4435" i="13"/>
  <c r="A1616" i="13"/>
  <c r="A4779" i="13"/>
  <c r="A1071" i="13"/>
  <c r="A1398" i="13"/>
  <c r="A3607" i="13"/>
  <c r="A1153" i="13"/>
  <c r="A472" i="13"/>
  <c r="A405" i="13"/>
  <c r="A1733" i="13"/>
  <c r="A3094" i="13"/>
  <c r="A2665" i="13"/>
  <c r="A1236" i="13"/>
  <c r="A3223" i="13"/>
  <c r="A320" i="13"/>
  <c r="A1535" i="13"/>
  <c r="A1902" i="13"/>
  <c r="A914" i="13"/>
  <c r="A2944" i="13"/>
  <c r="A425" i="13"/>
  <c r="A4755" i="13"/>
  <c r="A4665" i="13"/>
  <c r="A5700" i="13"/>
  <c r="A717" i="13"/>
  <c r="A2418" i="13"/>
  <c r="A5072" i="13"/>
  <c r="A1025" i="13"/>
  <c r="A718" i="13"/>
  <c r="A763" i="13"/>
  <c r="A2135" i="13"/>
  <c r="A4579" i="13"/>
  <c r="A1793" i="13"/>
  <c r="A728" i="13"/>
  <c r="A2727" i="13"/>
  <c r="A5808" i="13"/>
  <c r="A3196" i="13"/>
  <c r="A2548" i="13"/>
  <c r="A5898" i="13"/>
  <c r="A4474" i="13"/>
  <c r="A4369" i="13"/>
  <c r="A2784" i="13"/>
  <c r="A4982" i="13"/>
  <c r="A2313" i="13"/>
  <c r="A5006" i="13"/>
  <c r="A814" i="13"/>
  <c r="A2573" i="13"/>
  <c r="A675" i="13"/>
  <c r="A1825" i="13"/>
  <c r="A1273" i="13"/>
  <c r="A1491" i="13"/>
  <c r="A3938" i="13"/>
  <c r="A3252" i="13"/>
  <c r="A487" i="13"/>
  <c r="A943" i="13"/>
  <c r="A1963" i="13"/>
  <c r="A1605" i="13"/>
  <c r="A1569" i="13"/>
  <c r="A378" i="13"/>
  <c r="A2317" i="13"/>
  <c r="A3694" i="13"/>
  <c r="A2858" i="13"/>
  <c r="A1760" i="13"/>
  <c r="A2712" i="13"/>
  <c r="A1179" i="13"/>
  <c r="A3245" i="13"/>
  <c r="A445" i="13"/>
  <c r="A2061" i="13"/>
  <c r="A751" i="13"/>
  <c r="A24" i="13"/>
  <c r="A2757" i="13"/>
  <c r="A676" i="13"/>
  <c r="A4653" i="13"/>
  <c r="A5236" i="13"/>
  <c r="A1448" i="13"/>
  <c r="A4148" i="13"/>
  <c r="A389" i="13"/>
  <c r="A5726" i="13"/>
  <c r="A546" i="13"/>
  <c r="A5471" i="13"/>
  <c r="A4816" i="13"/>
  <c r="A4414" i="13"/>
  <c r="A2127" i="13"/>
  <c r="A3873" i="13"/>
  <c r="A4541" i="13"/>
  <c r="A218" i="13"/>
  <c r="A5399" i="13"/>
  <c r="A3991" i="13"/>
  <c r="A2512" i="13"/>
  <c r="A3212" i="13"/>
  <c r="A5335" i="13"/>
  <c r="A4705" i="13"/>
  <c r="A4198" i="13"/>
  <c r="A1795" i="13"/>
  <c r="A1449" i="13"/>
  <c r="A2462" i="13"/>
  <c r="A3077" i="13"/>
  <c r="A2210" i="13"/>
  <c r="A461" i="13"/>
  <c r="A4610" i="13"/>
  <c r="A1780" i="13"/>
  <c r="A2298" i="13"/>
  <c r="A5189" i="13"/>
  <c r="A2055" i="13"/>
  <c r="A1240" i="13"/>
  <c r="A599" i="13"/>
  <c r="A5394" i="13"/>
  <c r="A3148" i="13"/>
  <c r="A3114" i="13"/>
  <c r="A349" i="13"/>
  <c r="A1433" i="13"/>
  <c r="A3374" i="13"/>
  <c r="A1906" i="13"/>
  <c r="A3690" i="13"/>
  <c r="A3386" i="13"/>
  <c r="A2915" i="13"/>
  <c r="A4387" i="13"/>
  <c r="A1591" i="13"/>
  <c r="A1165" i="13"/>
  <c r="A5457" i="13"/>
  <c r="A2912" i="13"/>
  <c r="A2331" i="13"/>
  <c r="A4393" i="13"/>
  <c r="A2089" i="13"/>
  <c r="A1068" i="13"/>
  <c r="A5027" i="13"/>
  <c r="A431" i="13"/>
  <c r="A4787" i="13"/>
  <c r="A74" i="13"/>
  <c r="A5440" i="13"/>
  <c r="A5510" i="13"/>
  <c r="A3802" i="13"/>
  <c r="A3529" i="13"/>
  <c r="A265" i="13"/>
  <c r="A3986" i="13"/>
  <c r="A1458" i="13"/>
  <c r="A2627" i="13"/>
  <c r="A2414" i="13"/>
  <c r="A43" i="13"/>
  <c r="A795" i="13"/>
  <c r="A1335" i="13"/>
  <c r="A2622" i="13"/>
  <c r="A3056" i="13"/>
  <c r="A1997" i="13"/>
  <c r="A44" i="13"/>
  <c r="A2529" i="13"/>
  <c r="A2193" i="13"/>
  <c r="A2941" i="13"/>
  <c r="A2102" i="13"/>
  <c r="A787" i="13"/>
  <c r="A979" i="13"/>
  <c r="A114" i="13"/>
  <c r="A2557" i="13"/>
  <c r="A1285" i="13"/>
  <c r="A4320" i="13"/>
  <c r="A3263" i="13"/>
  <c r="A522" i="13"/>
  <c r="A2290" i="13"/>
  <c r="A4385" i="13"/>
  <c r="A891" i="13"/>
  <c r="A1867" i="13"/>
  <c r="A1286" i="13"/>
  <c r="A374" i="13"/>
  <c r="A3038" i="13"/>
  <c r="A3408" i="13"/>
  <c r="A5835" i="13"/>
  <c r="A5905" i="13"/>
  <c r="A5098" i="13"/>
  <c r="A5223" i="13"/>
  <c r="A2350" i="13"/>
  <c r="A4310" i="13"/>
  <c r="A1754" i="13"/>
  <c r="A2083" i="13"/>
  <c r="A945" i="13"/>
  <c r="A419" i="13"/>
  <c r="A392" i="13"/>
  <c r="A4129" i="13"/>
  <c r="A1731" i="13"/>
  <c r="A723" i="13"/>
  <c r="A5570" i="13"/>
  <c r="A3489" i="13"/>
  <c r="A2128" i="13"/>
  <c r="A3048" i="13"/>
  <c r="A3015" i="13"/>
  <c r="A3539" i="13"/>
  <c r="A2575" i="13"/>
  <c r="A3198" i="13"/>
  <c r="A1921" i="13"/>
  <c r="A2270" i="13"/>
  <c r="A99" i="13"/>
  <c r="A907" i="13"/>
  <c r="A3407" i="13"/>
  <c r="A1681" i="13"/>
  <c r="A1173" i="13"/>
  <c r="A6075" i="13"/>
  <c r="A726" i="13"/>
  <c r="A1663" i="13"/>
  <c r="A150" i="13"/>
  <c r="A2346" i="13"/>
  <c r="A2203" i="13"/>
  <c r="A2287" i="13"/>
  <c r="A1159" i="13"/>
  <c r="A1606" i="13"/>
  <c r="A3282" i="13"/>
  <c r="A2899" i="13"/>
  <c r="A5002" i="13"/>
  <c r="A1222" i="13"/>
  <c r="A3791" i="13"/>
  <c r="A1887" i="13"/>
  <c r="A2017" i="13"/>
  <c r="A532" i="13"/>
  <c r="A2625" i="13"/>
  <c r="A1390" i="13"/>
  <c r="A4833" i="13"/>
  <c r="A3175" i="13"/>
  <c r="A4039" i="13"/>
  <c r="A4912" i="13"/>
  <c r="A710" i="13"/>
  <c r="A2360" i="13"/>
  <c r="A4623" i="13"/>
  <c r="A909" i="13"/>
  <c r="A3904" i="13"/>
  <c r="A4052" i="13"/>
  <c r="A446" i="13"/>
  <c r="A4505" i="13"/>
  <c r="A3061" i="13"/>
  <c r="A2255" i="13"/>
  <c r="A390" i="13"/>
  <c r="A846" i="13"/>
  <c r="A3807" i="13"/>
  <c r="A118" i="13"/>
  <c r="A3555" i="13"/>
  <c r="A3042" i="13"/>
  <c r="A1673" i="13"/>
  <c r="A2542" i="13"/>
  <c r="A2034" i="13"/>
  <c r="A858" i="13"/>
  <c r="A5298" i="13"/>
  <c r="A4250" i="13"/>
  <c r="A3601" i="13"/>
  <c r="A263" i="13"/>
  <c r="A30" i="13"/>
  <c r="A1334" i="13"/>
  <c r="A2408" i="13"/>
  <c r="A1917" i="13"/>
  <c r="A38" i="13"/>
  <c r="A2197" i="13"/>
  <c r="A1741" i="13"/>
  <c r="A1775" i="13"/>
  <c r="A314" i="13"/>
  <c r="A987" i="13"/>
  <c r="A2459" i="13"/>
  <c r="A1016" i="13"/>
  <c r="A1842" i="13"/>
  <c r="A111" i="13"/>
  <c r="A2282" i="13"/>
  <c r="A5588" i="13"/>
  <c r="A5687" i="13"/>
  <c r="A2753" i="13"/>
  <c r="A2798" i="13"/>
  <c r="A2714" i="13"/>
  <c r="A3426" i="13"/>
  <c r="A541" i="13"/>
  <c r="A4659" i="13"/>
  <c r="A1358" i="13"/>
  <c r="A3289" i="13"/>
  <c r="A526" i="13"/>
  <c r="A1028" i="13"/>
  <c r="A2706" i="13"/>
  <c r="A4785" i="13"/>
  <c r="A2967" i="13"/>
  <c r="A4588" i="13"/>
  <c r="A3654" i="13"/>
  <c r="A5607" i="13"/>
  <c r="A5169" i="13"/>
  <c r="A2835" i="13"/>
  <c r="A1751" i="13"/>
  <c r="A1819" i="13"/>
  <c r="A1665" i="13"/>
  <c r="A2142" i="13"/>
  <c r="A1140" i="13"/>
  <c r="A2" i="13"/>
  <c r="A961" i="13"/>
  <c r="A4" i="13"/>
  <c r="A356" i="13"/>
  <c r="A1526" i="13"/>
  <c r="A2310" i="13"/>
  <c r="A3110" i="13"/>
  <c r="A1171" i="13"/>
  <c r="A1782" i="13"/>
  <c r="A597" i="13"/>
  <c r="A238" i="13"/>
  <c r="A833" i="13"/>
  <c r="A4333" i="13"/>
  <c r="A5423" i="13"/>
  <c r="A4119" i="13"/>
  <c r="A1517" i="13"/>
  <c r="A1090" i="13"/>
  <c r="A964" i="13"/>
  <c r="A887" i="13"/>
  <c r="A1790" i="13"/>
  <c r="A884" i="13"/>
  <c r="A3679" i="13"/>
  <c r="A3832" i="13"/>
  <c r="A5025" i="13"/>
  <c r="A476" i="13"/>
  <c r="A1536" i="13"/>
  <c r="A1195" i="13"/>
  <c r="A86" i="13"/>
  <c r="A2301" i="13"/>
  <c r="A4606" i="13"/>
  <c r="A4222" i="13"/>
  <c r="A905" i="13"/>
  <c r="A1196" i="13"/>
  <c r="A1247" i="13"/>
  <c r="A1749" i="13"/>
  <c r="A2829" i="13"/>
  <c r="A1326" i="13"/>
  <c r="A3330" i="13"/>
  <c r="A156" i="13"/>
  <c r="A936" i="13"/>
  <c r="A3780" i="13"/>
  <c r="A3271" i="13"/>
  <c r="A4857" i="13"/>
  <c r="A3583" i="13"/>
  <c r="A5543" i="13"/>
  <c r="A2859" i="13"/>
  <c r="A2501" i="13"/>
  <c r="A1287" i="13"/>
  <c r="A5075" i="13"/>
  <c r="A1869" i="13"/>
  <c r="A317" i="13"/>
  <c r="A2989" i="13"/>
  <c r="A1019" i="13"/>
  <c r="A2200" i="13"/>
  <c r="A5166" i="13"/>
  <c r="A2682" i="13"/>
  <c r="A3358" i="13"/>
  <c r="O7" i="7"/>
  <c r="A1893" i="13"/>
  <c r="A2760" i="13"/>
  <c r="A5168" i="13"/>
  <c r="A3815" i="13"/>
  <c r="A4573" i="13"/>
  <c r="A649" i="13"/>
  <c r="A1487" i="13"/>
  <c r="A1498" i="13"/>
  <c r="A3999" i="13"/>
  <c r="A2500" i="13"/>
  <c r="A3216" i="13"/>
  <c r="A93" i="13"/>
  <c r="A464" i="13"/>
  <c r="A3903" i="13"/>
  <c r="A534" i="13"/>
  <c r="A3979" i="13"/>
  <c r="A582" i="13"/>
  <c r="A282" i="13"/>
  <c r="A2217" i="13"/>
  <c r="A285" i="13"/>
  <c r="A4700" i="13"/>
  <c r="A2523" i="13"/>
  <c r="A4417" i="13"/>
  <c r="A4895" i="13"/>
  <c r="A6017" i="13"/>
  <c r="A4149" i="13"/>
  <c r="A1132" i="13"/>
  <c r="A1183" i="13"/>
  <c r="A2325" i="13"/>
  <c r="A2893" i="13"/>
  <c r="A287" i="13"/>
  <c r="A1416" i="13"/>
  <c r="W7" i="6"/>
  <c r="A3229" i="13"/>
  <c r="A3876" i="13"/>
  <c r="A100" i="13"/>
  <c r="A4765" i="13"/>
  <c r="A974" i="13"/>
  <c r="A2293" i="13"/>
  <c r="A1506" i="13"/>
  <c r="A3380" i="13"/>
  <c r="A2342" i="13"/>
  <c r="A518" i="13"/>
  <c r="A202" i="13"/>
  <c r="A2281" i="13"/>
  <c r="A1006" i="13"/>
  <c r="A70" i="13"/>
  <c r="A3270" i="13"/>
  <c r="A3853" i="13"/>
  <c r="A3277" i="13"/>
  <c r="A3543" i="13"/>
  <c r="A1969" i="13"/>
  <c r="A2789" i="13"/>
  <c r="A1512" i="13"/>
  <c r="A1267" i="13"/>
  <c r="A2609" i="13"/>
  <c r="A2950" i="13"/>
  <c r="A3238" i="13"/>
  <c r="A3118" i="13"/>
  <c r="A1649" i="13"/>
  <c r="A2175" i="13"/>
  <c r="A1573" i="13"/>
  <c r="A5388" i="13"/>
  <c r="A3851" i="13"/>
  <c r="A895" i="13"/>
  <c r="A3002" i="13"/>
  <c r="A1141" i="13"/>
  <c r="A3232" i="13"/>
  <c r="A2454" i="13"/>
  <c r="A2405" i="13"/>
  <c r="A340" i="13"/>
  <c r="A1319" i="13"/>
  <c r="A4496" i="13"/>
  <c r="A1082" i="13"/>
  <c r="A826" i="13"/>
  <c r="A5947" i="13"/>
  <c r="A2506" i="13"/>
  <c r="A3901" i="13"/>
  <c r="A1703" i="13"/>
  <c r="A6059" i="13"/>
  <c r="A4289" i="13"/>
  <c r="A5916" i="13"/>
  <c r="A463" i="13"/>
  <c r="A1284" i="13"/>
  <c r="A3287" i="13"/>
  <c r="A2638" i="13"/>
  <c r="A4346" i="13"/>
  <c r="A904" i="13"/>
  <c r="A626" i="13"/>
  <c r="A4574" i="13"/>
  <c r="A868" i="13"/>
  <c r="A1131" i="13"/>
  <c r="A4066" i="13"/>
  <c r="A5253" i="13"/>
  <c r="A4695" i="13"/>
  <c r="A2651" i="13"/>
  <c r="A2087" i="13"/>
  <c r="A454" i="13"/>
  <c r="A1091" i="13"/>
  <c r="A1936" i="13"/>
  <c r="A2697" i="13"/>
  <c r="A5234" i="13"/>
  <c r="A3972" i="13"/>
  <c r="A5128" i="13"/>
  <c r="A145" i="13"/>
  <c r="A1480" i="13"/>
  <c r="A3254" i="13"/>
  <c r="A413" i="13"/>
  <c r="A2153" i="13"/>
  <c r="A543" i="13"/>
  <c r="A2911" i="13"/>
  <c r="A809" i="13"/>
  <c r="A228" i="13"/>
  <c r="A402" i="13"/>
  <c r="A2538" i="13"/>
  <c r="A952" i="13"/>
  <c r="A3280" i="13"/>
  <c r="A1209" i="13"/>
  <c r="A5969" i="13"/>
  <c r="A1531" i="13"/>
  <c r="A2410" i="13"/>
  <c r="A160" i="13"/>
  <c r="A1623" i="13"/>
  <c r="A2031" i="13"/>
  <c r="A4206" i="13"/>
  <c r="A348" i="13"/>
  <c r="A3818" i="13"/>
  <c r="A602" i="13"/>
  <c r="A658" i="13"/>
  <c r="A2861" i="13"/>
  <c r="A3577" i="13"/>
  <c r="A2409" i="13"/>
  <c r="A354" i="13"/>
  <c r="A1158" i="13"/>
  <c r="A1107" i="13"/>
  <c r="A4470" i="13"/>
  <c r="A2616" i="13"/>
  <c r="A1611" i="13"/>
  <c r="A3405" i="13"/>
  <c r="A4851" i="13"/>
  <c r="A5067" i="13"/>
  <c r="A1213" i="13"/>
  <c r="A1092" i="13"/>
  <c r="A4709" i="13"/>
  <c r="A2733" i="13"/>
  <c r="A1723" i="13"/>
  <c r="A5724" i="13"/>
  <c r="A4073" i="13"/>
  <c r="A2636" i="13"/>
  <c r="A4531" i="13"/>
  <c r="A1502" i="13"/>
  <c r="A2913" i="13"/>
  <c r="A2182" i="13"/>
  <c r="A365" i="13"/>
  <c r="A816" i="13"/>
  <c r="A4415" i="13"/>
  <c r="A3307" i="13"/>
  <c r="A28" i="13"/>
  <c r="A1004" i="13"/>
  <c r="A801" i="13"/>
  <c r="A3331" i="13"/>
  <c r="A2229" i="13"/>
  <c r="A3773" i="13"/>
  <c r="A3474" i="13"/>
  <c r="A2900" i="13"/>
  <c r="A6133" i="13"/>
  <c r="A3911" i="13"/>
  <c r="A1259" i="13"/>
  <c r="A131" i="13"/>
  <c r="A4258" i="13"/>
  <c r="A754" i="13"/>
  <c r="A4599" i="13"/>
  <c r="A3766" i="13"/>
  <c r="A3525" i="13"/>
  <c r="A2274" i="13"/>
  <c r="A1589" i="13"/>
  <c r="A2875" i="13"/>
  <c r="A2517" i="13"/>
  <c r="A963" i="13"/>
  <c r="A1495" i="13"/>
  <c r="A2047" i="13"/>
  <c r="A7" i="13"/>
  <c r="A4085" i="13"/>
  <c r="A203" i="13"/>
  <c r="A1575" i="13"/>
  <c r="A1743" i="13"/>
  <c r="A3269" i="13"/>
  <c r="A733" i="13"/>
  <c r="A4465" i="13"/>
  <c r="A1192" i="13"/>
  <c r="A2814" i="13"/>
  <c r="A1519" i="13"/>
  <c r="A2117" i="13"/>
  <c r="A3083" i="13"/>
  <c r="A713" i="13"/>
  <c r="A2806" i="13"/>
  <c r="A1017" i="13"/>
  <c r="A811" i="13"/>
  <c r="A1595" i="13"/>
  <c r="A2232" i="13"/>
  <c r="A195" i="13"/>
  <c r="A3281" i="13"/>
  <c r="A1834" i="13"/>
  <c r="A5605" i="13"/>
  <c r="A1555" i="13"/>
  <c r="A1631" i="13"/>
  <c r="A5054" i="13"/>
  <c r="A609" i="13"/>
  <c r="A637" i="13"/>
  <c r="A1967" i="13"/>
  <c r="A695" i="13"/>
  <c r="A1344" i="13"/>
  <c r="A4002" i="13"/>
  <c r="A3724" i="13"/>
  <c r="A146" i="13"/>
  <c r="A1862" i="13"/>
  <c r="A635" i="13"/>
  <c r="A2827" i="13"/>
  <c r="A286" i="13"/>
  <c r="A1637" i="13"/>
  <c r="A3765" i="13"/>
  <c r="A198" i="13"/>
  <c r="A3545" i="13"/>
  <c r="A2494" i="13"/>
  <c r="A1127" i="13"/>
  <c r="A1355" i="13"/>
  <c r="A216" i="13"/>
  <c r="A347" i="13"/>
  <c r="A577" i="13"/>
  <c r="A1268" i="13"/>
  <c r="A2369" i="13"/>
  <c r="A2467" i="13"/>
  <c r="A2522" i="13"/>
  <c r="A2161" i="13"/>
  <c r="A2742" i="13"/>
  <c r="A953" i="13"/>
  <c r="A843" i="13"/>
  <c r="A2683" i="13"/>
  <c r="A1470" i="13"/>
  <c r="A3194" i="13"/>
  <c r="A4723" i="13"/>
  <c r="A3040" i="13"/>
  <c r="A108" i="13"/>
  <c r="A3837" i="13"/>
  <c r="A1485" i="13"/>
  <c r="A3308" i="13"/>
  <c r="A1800" i="13"/>
  <c r="A456" i="13"/>
  <c r="A1149" i="13"/>
  <c r="A3833" i="13"/>
  <c r="A299" i="13"/>
  <c r="A672" i="13"/>
  <c r="A4724" i="13"/>
  <c r="A741" i="13"/>
  <c r="A822" i="13"/>
  <c r="A719" i="13"/>
  <c r="A3019" i="13"/>
  <c r="A598" i="13"/>
  <c r="A1193" i="13"/>
  <c r="A1125" i="13"/>
  <c r="A956" i="13"/>
  <c r="A1396" i="13"/>
  <c r="A502" i="13"/>
  <c r="A2385" i="13"/>
  <c r="A2329" i="13"/>
  <c r="A1363" i="13"/>
  <c r="A2141" i="13"/>
  <c r="A2507" i="13"/>
  <c r="A694" i="13"/>
  <c r="A2790" i="13"/>
  <c r="A360" i="13"/>
  <c r="A1977" i="13"/>
  <c r="A4087" i="13"/>
  <c r="A1629" i="13"/>
  <c r="A1270" i="13"/>
  <c r="A1745" i="13"/>
  <c r="A2457" i="13"/>
  <c r="A2027" i="13"/>
  <c r="A3043" i="13"/>
  <c r="A5922" i="13"/>
  <c r="A6006" i="13"/>
  <c r="A6116" i="13"/>
  <c r="A5966" i="13"/>
  <c r="A5903" i="13"/>
  <c r="A5294" i="13"/>
  <c r="A3799" i="13"/>
  <c r="A78" i="13"/>
  <c r="A2493" i="13"/>
  <c r="A2326" i="13"/>
  <c r="A6016" i="13"/>
  <c r="A5701" i="13"/>
  <c r="A5643" i="13"/>
  <c r="A5617" i="13"/>
  <c r="A6123" i="13"/>
  <c r="A5299" i="13"/>
  <c r="A3490" i="13"/>
  <c r="A5806" i="13"/>
  <c r="A2949" i="13"/>
  <c r="A3104" i="13"/>
  <c r="A613" i="13"/>
  <c r="A1113" i="13"/>
  <c r="A2600" i="13"/>
  <c r="A5942" i="13"/>
  <c r="A5659" i="13"/>
  <c r="A5794" i="13"/>
  <c r="A1215" i="13"/>
  <c r="A4146" i="13"/>
  <c r="A6072" i="13"/>
  <c r="A5377" i="13"/>
  <c r="A5836" i="13"/>
  <c r="A6121" i="13"/>
  <c r="A5398" i="13"/>
  <c r="A4608" i="13"/>
  <c r="A2775" i="13"/>
  <c r="A3106" i="13"/>
  <c r="A3759" i="13"/>
  <c r="A4903" i="13"/>
  <c r="A2315" i="13"/>
  <c r="A4229" i="13"/>
  <c r="A1323" i="13"/>
  <c r="A3236" i="13"/>
  <c r="A2953" i="13"/>
  <c r="A2530" i="13"/>
  <c r="A1868" i="13"/>
  <c r="A1478" i="13"/>
  <c r="A1835" i="13"/>
  <c r="A775" i="13"/>
  <c r="A140" i="13"/>
  <c r="A2607" i="13"/>
  <c r="A2689" i="13"/>
  <c r="A3031" i="13"/>
  <c r="A5746" i="13"/>
  <c r="A3587" i="13"/>
  <c r="A2550" i="13"/>
  <c r="A1109" i="13"/>
  <c r="A622" i="13"/>
  <c r="A1349" i="13"/>
  <c r="A5287" i="13"/>
  <c r="A174" i="13"/>
  <c r="A686" i="13"/>
  <c r="A333" i="13"/>
  <c r="A3885" i="13"/>
  <c r="A5161" i="13"/>
  <c r="A585" i="13"/>
  <c r="A1504" i="13"/>
  <c r="A3536" i="13"/>
  <c r="A4101" i="13"/>
  <c r="A350" i="13"/>
  <c r="A969" i="13"/>
  <c r="A3200" i="13"/>
  <c r="A2801" i="13"/>
  <c r="A3107" i="13"/>
  <c r="A3357" i="13"/>
  <c r="A1848" i="13"/>
  <c r="A3811" i="13"/>
  <c r="A85" i="13"/>
  <c r="A1012" i="13"/>
  <c r="A4734" i="13"/>
  <c r="A2725" i="13"/>
  <c r="A1508" i="13"/>
  <c r="A1300" i="13"/>
  <c r="A3495" i="13"/>
  <c r="A2010" i="13"/>
  <c r="A32" i="13"/>
  <c r="A254" i="13"/>
  <c r="A2758" i="13"/>
  <c r="A747" i="13"/>
  <c r="A2097" i="13"/>
  <c r="A1189" i="13"/>
  <c r="A1821" i="13"/>
  <c r="A3711" i="13"/>
  <c r="A94" i="13"/>
  <c r="A2239" i="13"/>
  <c r="A4689" i="13"/>
  <c r="A2974" i="13"/>
  <c r="A2065" i="13"/>
  <c r="A4307" i="13"/>
  <c r="A2657" i="13"/>
  <c r="A1064" i="13"/>
  <c r="A158" i="13"/>
  <c r="A764" i="13"/>
  <c r="A2374" i="13"/>
  <c r="A2059" i="13"/>
  <c r="A3034" i="13"/>
  <c r="A162" i="13"/>
  <c r="A539" i="13"/>
  <c r="A612" i="13"/>
  <c r="A1942" i="13"/>
  <c r="A2440" i="13"/>
  <c r="A2687" i="13"/>
  <c r="A234" i="13"/>
  <c r="A1945" i="13"/>
  <c r="A4353" i="13"/>
  <c r="A1542" i="13"/>
  <c r="A627" i="13"/>
  <c r="A3022" i="13"/>
  <c r="A1126" i="13"/>
  <c r="A4778" i="13"/>
  <c r="A5918" i="13"/>
  <c r="A5733" i="13"/>
  <c r="A5451" i="13"/>
  <c r="A346" i="13"/>
  <c r="A3513" i="13"/>
  <c r="A3519" i="13"/>
  <c r="A2710" i="13"/>
  <c r="A6021" i="13"/>
  <c r="A6101" i="13"/>
  <c r="A5521" i="13"/>
  <c r="A5837" i="13"/>
  <c r="A3174" i="13"/>
  <c r="A1052" i="13"/>
  <c r="A1698" i="13"/>
  <c r="A4889" i="13"/>
  <c r="A4560" i="13"/>
  <c r="A6136" i="13"/>
  <c r="A2224" i="13"/>
  <c r="A3416" i="13"/>
  <c r="A1786" i="13"/>
  <c r="A4406" i="13"/>
  <c r="A498" i="13"/>
  <c r="A2676" i="13"/>
  <c r="A2882" i="13"/>
  <c r="A3570" i="13"/>
  <c r="A1847" i="13"/>
  <c r="A4687" i="13"/>
  <c r="A1888" i="13"/>
  <c r="A1497" i="13"/>
  <c r="A2692" i="13"/>
  <c r="A2384" i="13"/>
  <c r="A4461" i="13"/>
  <c r="A4105" i="13"/>
  <c r="A1374" i="13"/>
  <c r="A715" i="13"/>
  <c r="A4611" i="13"/>
  <c r="A1730" i="13"/>
  <c r="A3858" i="13"/>
  <c r="A1438" i="13"/>
  <c r="A2382" i="13"/>
  <c r="A75" i="13"/>
  <c r="A5074" i="13"/>
  <c r="A2243" i="13"/>
  <c r="A5528" i="13"/>
  <c r="A5383" i="13"/>
  <c r="A1114" i="13"/>
  <c r="A2866" i="13"/>
  <c r="A5145" i="13"/>
  <c r="A1865" i="13"/>
  <c r="A3117" i="13"/>
  <c r="A3431" i="13"/>
  <c r="A48" i="13"/>
  <c r="A3214" i="13"/>
  <c r="A1043" i="13"/>
  <c r="A807" i="13"/>
  <c r="A2934" i="13"/>
  <c r="A3557" i="13"/>
  <c r="A4497" i="13"/>
  <c r="A2349" i="13"/>
  <c r="A2486" i="13"/>
  <c r="A707" i="13"/>
  <c r="A5667" i="13"/>
  <c r="A1675" i="13"/>
  <c r="A5634" i="13"/>
  <c r="A2764" i="13"/>
  <c r="A2441" i="13"/>
  <c r="A272" i="13"/>
  <c r="A3093" i="13"/>
  <c r="A5696" i="13"/>
  <c r="A4839" i="13"/>
  <c r="A3661" i="13"/>
  <c r="A2670" i="13"/>
  <c r="A5410" i="13"/>
  <c r="A2043" i="13"/>
  <c r="A545" i="13"/>
  <c r="A2137" i="13"/>
  <c r="A394" i="13"/>
  <c r="A1697" i="13"/>
  <c r="A2211" i="13"/>
  <c r="A2581" i="13"/>
  <c r="A1565" i="13"/>
  <c r="A4267" i="13"/>
  <c r="A935" i="13"/>
  <c r="A799" i="13"/>
  <c r="A5340" i="13"/>
  <c r="A5718" i="13"/>
  <c r="A5041" i="13"/>
  <c r="A5455" i="13"/>
  <c r="A257" i="13"/>
  <c r="A3131" i="13"/>
  <c r="A517" i="13"/>
  <c r="A960" i="13"/>
  <c r="A1009" i="13"/>
  <c r="A1613" i="13"/>
  <c r="A3170" i="13"/>
  <c r="A1233" i="13"/>
  <c r="A1783" i="13"/>
  <c r="A1748" i="13"/>
  <c r="A2417" i="13"/>
  <c r="A4493" i="13"/>
  <c r="A1885" i="13"/>
  <c r="A3142" i="13"/>
  <c r="A573" i="13"/>
  <c r="A3600" i="13"/>
  <c r="A279" i="13"/>
  <c r="A2423" i="13"/>
  <c r="A3164" i="13"/>
  <c r="A5142" i="13"/>
  <c r="A996" i="13"/>
  <c r="A2822" i="13"/>
  <c r="A2046" i="13"/>
  <c r="A1632" i="13"/>
  <c r="A2249" i="13"/>
  <c r="A3420" i="13"/>
  <c r="A2948" i="13"/>
  <c r="A3028" i="13"/>
  <c r="A2951" i="13"/>
  <c r="A4485" i="13"/>
  <c r="A4305" i="13"/>
  <c r="A989" i="13"/>
  <c r="A615" i="13"/>
  <c r="A838" i="13"/>
  <c r="A1721" i="13"/>
  <c r="A1768" i="13"/>
  <c r="A3014" i="13"/>
  <c r="A1705" i="13"/>
  <c r="A2380" i="13"/>
  <c r="A1762" i="13"/>
  <c r="A849" i="13"/>
  <c r="A2363" i="13"/>
  <c r="A106" i="13"/>
  <c r="A842" i="13"/>
  <c r="A192" i="13"/>
  <c r="A4477" i="13"/>
  <c r="A1399" i="13"/>
  <c r="A2475" i="13"/>
  <c r="A2431" i="13"/>
  <c r="A298" i="13"/>
  <c r="A1789" i="13"/>
  <c r="A2081" i="13"/>
  <c r="A605" i="13"/>
  <c r="A4873" i="13"/>
  <c r="A4213" i="13"/>
  <c r="A2766" i="13"/>
  <c r="A544" i="13"/>
  <c r="A3247" i="13"/>
  <c r="A3975" i="13"/>
  <c r="A2664" i="13"/>
  <c r="A1045" i="13"/>
  <c r="A246" i="13"/>
  <c r="A1361" i="13"/>
  <c r="A788" i="13"/>
  <c r="A3095" i="13"/>
  <c r="A1005" i="13"/>
  <c r="A962" i="13"/>
  <c r="A1360" i="13"/>
  <c r="A3526" i="13"/>
  <c r="A4003" i="13"/>
  <c r="A3415" i="13"/>
  <c r="A3769" i="13"/>
  <c r="A1231" i="13"/>
  <c r="A732" i="13"/>
  <c r="A147" i="13"/>
  <c r="A578" i="13"/>
  <c r="A5109" i="13"/>
  <c r="A338" i="13"/>
  <c r="A236" i="13"/>
  <c r="A761" i="13"/>
  <c r="A2854" i="13"/>
  <c r="A1203" i="13"/>
  <c r="A505" i="13"/>
  <c r="A1117" i="13"/>
  <c r="A2302" i="13"/>
  <c r="A1581" i="13"/>
  <c r="A4861" i="13"/>
  <c r="A5319" i="13"/>
  <c r="A1452" i="13"/>
  <c r="A1661" i="13"/>
  <c r="A2145" i="13"/>
  <c r="A893" i="13"/>
  <c r="A3449" i="13"/>
  <c r="A3018" i="13"/>
  <c r="A341" i="13"/>
  <c r="A1078" i="13"/>
  <c r="A743" i="13"/>
  <c r="A2107" i="13"/>
  <c r="A2978" i="13"/>
  <c r="A2163" i="13"/>
  <c r="A2865" i="13"/>
  <c r="A4733" i="13"/>
  <c r="A865" i="13"/>
  <c r="A1659" i="13"/>
  <c r="A1369" i="13"/>
  <c r="A449" i="13"/>
  <c r="A2256" i="13"/>
  <c r="A1427" i="13"/>
  <c r="A2233" i="13"/>
  <c r="A1414" i="13"/>
  <c r="AI7" i="1"/>
  <c r="A1331" i="13"/>
  <c r="A98" i="13"/>
  <c r="A4867" i="13"/>
  <c r="A4205" i="13"/>
  <c r="A1537" i="13"/>
  <c r="A3708" i="13"/>
  <c r="A3792" i="13"/>
  <c r="A1241" i="13"/>
  <c r="A2877" i="13"/>
  <c r="A2079" i="13"/>
  <c r="A258" i="13"/>
  <c r="A1011" i="13"/>
  <c r="A1469" i="13"/>
  <c r="A334" i="13"/>
  <c r="A659" i="13"/>
  <c r="A2469" i="13"/>
  <c r="A478" i="13"/>
  <c r="A1672" i="13"/>
  <c r="A4255" i="13"/>
  <c r="A1797" i="13"/>
  <c r="A2237" i="13"/>
  <c r="A2207" i="13"/>
  <c r="A3920" i="13"/>
  <c r="A5801" i="13"/>
  <c r="A5725" i="13"/>
  <c r="A5885" i="13"/>
  <c r="A5671" i="13"/>
  <c r="A5281" i="13"/>
  <c r="A553" i="13"/>
  <c r="A924" i="13"/>
  <c r="A154" i="13"/>
  <c r="A4853" i="13"/>
  <c r="A4175" i="13"/>
  <c r="A5771" i="13"/>
  <c r="A6144" i="13"/>
  <c r="A5651" i="13"/>
  <c r="A5614" i="13"/>
  <c r="A5791" i="13"/>
  <c r="A5449" i="13"/>
  <c r="A4365" i="13"/>
  <c r="A6" i="13"/>
  <c r="A1725" i="13"/>
  <c r="A2006" i="13"/>
  <c r="A1990" i="13"/>
  <c r="A1643" i="13"/>
  <c r="A6032" i="13"/>
  <c r="A5910" i="13"/>
  <c r="A5419" i="13"/>
  <c r="A1276" i="13"/>
  <c r="A2923" i="13"/>
  <c r="A5755" i="13"/>
  <c r="A5773" i="13"/>
  <c r="A4932" i="13"/>
  <c r="A5689" i="13"/>
  <c r="A5685" i="13"/>
  <c r="A5213" i="13"/>
  <c r="A4962" i="13"/>
  <c r="A2552" i="13"/>
  <c r="A705" i="13"/>
  <c r="A940" i="13"/>
  <c r="A357" i="13"/>
  <c r="A2783" i="13"/>
  <c r="A2593" i="13"/>
  <c r="A756" i="13"/>
  <c r="A4050" i="13"/>
  <c r="A4521" i="13"/>
  <c r="A2279" i="13"/>
  <c r="A6055" i="13"/>
  <c r="A3933" i="13"/>
  <c r="A3863" i="13"/>
  <c r="A1391" i="13"/>
  <c r="A1044" i="13"/>
  <c r="A2296" i="13"/>
  <c r="A1965" i="13"/>
  <c r="A2519" i="13"/>
  <c r="A800" i="13"/>
  <c r="A342" i="13"/>
  <c r="A1529" i="13"/>
  <c r="A2773" i="13"/>
  <c r="A1201" i="13"/>
  <c r="A1988" i="13"/>
  <c r="A2655" i="13"/>
  <c r="A1769" i="13"/>
  <c r="A186" i="13"/>
  <c r="A2528" i="13"/>
  <c r="A4062" i="13"/>
  <c r="A2489" i="13"/>
  <c r="A116" i="13"/>
  <c r="A222" i="13"/>
  <c r="A1547" i="13"/>
  <c r="A3595" i="13"/>
  <c r="A2845" i="13"/>
  <c r="A2943" i="13"/>
  <c r="A4469" i="13"/>
  <c r="A709" i="13"/>
  <c r="A1014" i="13"/>
  <c r="A4399" i="13"/>
  <c r="A3535" i="13"/>
  <c r="A828" i="13"/>
  <c r="A3158" i="13"/>
  <c r="A66" i="13"/>
  <c r="A3931" i="13"/>
  <c r="A1640" i="13"/>
  <c r="A2837" i="13"/>
  <c r="A3965" i="13"/>
  <c r="A3771" i="13"/>
  <c r="A3756" i="13"/>
  <c r="A1919" i="13"/>
  <c r="A1225" i="13"/>
  <c r="A805" i="13"/>
  <c r="A3162" i="13"/>
  <c r="A5464" i="13"/>
  <c r="A571" i="13"/>
  <c r="A1065" i="13"/>
  <c r="A4421" i="13"/>
  <c r="A3054" i="13"/>
  <c r="A2955" i="13"/>
  <c r="A639" i="13"/>
  <c r="A2277" i="13"/>
  <c r="A3051" i="13"/>
  <c r="A2809" i="13"/>
  <c r="A2014" i="13"/>
  <c r="A4043" i="13"/>
  <c r="A5715" i="13"/>
  <c r="A1736" i="13"/>
  <c r="A248" i="13"/>
  <c r="A5134" i="13"/>
  <c r="A251" i="13"/>
  <c r="A488" i="13"/>
  <c r="A629" i="13"/>
  <c r="A437" i="13"/>
  <c r="A4958" i="13"/>
  <c r="A745" i="13"/>
  <c r="A758" i="13"/>
  <c r="A665" i="13"/>
  <c r="A211" i="13"/>
  <c r="A2341" i="13"/>
  <c r="A2367" i="13"/>
  <c r="A921" i="13"/>
  <c r="A199" i="13"/>
  <c r="A3473" i="13"/>
  <c r="A5985" i="13"/>
  <c r="A5783" i="13"/>
  <c r="A6044" i="13"/>
  <c r="A5409" i="13"/>
  <c r="A2598" i="13"/>
  <c r="A767" i="13"/>
  <c r="A2155" i="13"/>
  <c r="A5470" i="13"/>
  <c r="A5949" i="13"/>
  <c r="A5727" i="13"/>
  <c r="A5172" i="13"/>
  <c r="A5235" i="13"/>
  <c r="A3202" i="13"/>
  <c r="A1617" i="13"/>
  <c r="A117" i="13"/>
  <c r="A212" i="13"/>
  <c r="A1823" i="13"/>
  <c r="A6084" i="13"/>
  <c r="A2337" i="13"/>
  <c r="A1089" i="13"/>
  <c r="A1904" i="13"/>
  <c r="A442" i="13"/>
  <c r="A2658" i="13"/>
  <c r="A2379" i="13"/>
  <c r="A266" i="13"/>
  <c r="A1926" i="13"/>
  <c r="A915" i="13"/>
  <c r="A29" i="13"/>
  <c r="A1151" i="13"/>
  <c r="A1393" i="13"/>
  <c r="A1100" i="13"/>
  <c r="A2745" i="13"/>
  <c r="A1574" i="13"/>
  <c r="A2886" i="13"/>
  <c r="A703" i="13"/>
  <c r="A3823" i="13"/>
  <c r="A1302" i="13"/>
  <c r="A4559" i="13"/>
  <c r="A959" i="13"/>
  <c r="A196" i="13"/>
  <c r="A2847" i="13"/>
  <c r="A6050" i="13"/>
  <c r="A6040" i="13"/>
  <c r="A5795" i="13"/>
  <c r="A5259" i="13"/>
  <c r="A421" i="13"/>
  <c r="A3136" i="13"/>
  <c r="A1013" i="13"/>
  <c r="A3817" i="13"/>
  <c r="A6110" i="13"/>
  <c r="A6007" i="13"/>
  <c r="A5361" i="13"/>
  <c r="A5975" i="13"/>
  <c r="A3265" i="13"/>
  <c r="A1142" i="13"/>
  <c r="A2621" i="13"/>
  <c r="A14" i="13"/>
  <c r="A5097" i="13"/>
  <c r="A5904" i="13"/>
  <c r="A5731" i="13"/>
  <c r="A636" i="13"/>
  <c r="A2018" i="13"/>
  <c r="A1998" i="13"/>
  <c r="A790" i="13"/>
  <c r="A2673" i="13"/>
  <c r="A4251" i="13"/>
  <c r="A243" i="13"/>
  <c r="A1995" i="13"/>
  <c r="A5434" i="13"/>
  <c r="A4513" i="13"/>
  <c r="A82" i="13"/>
  <c r="A806" i="13"/>
  <c r="A6090" i="13"/>
  <c r="A5515" i="13"/>
  <c r="A2996" i="13"/>
  <c r="A1878" i="13"/>
  <c r="A5777" i="13"/>
  <c r="A5896" i="13"/>
  <c r="A4217" i="13"/>
  <c r="A2838" i="13"/>
  <c r="A6098" i="13"/>
  <c r="A5531" i="13"/>
  <c r="A5512" i="13"/>
  <c r="A5921" i="13"/>
  <c r="A5631" i="13"/>
  <c r="A5747" i="13"/>
  <c r="A5391" i="13"/>
  <c r="A5037" i="13"/>
  <c r="A5146" i="13"/>
  <c r="A1217" i="13"/>
  <c r="A1178" i="13"/>
  <c r="A1520" i="13"/>
  <c r="A2205" i="13"/>
  <c r="A1263" i="13"/>
  <c r="A398" i="13"/>
  <c r="A844" i="13"/>
  <c r="A3279" i="13"/>
  <c r="A25" i="13"/>
  <c r="A1734" i="13"/>
  <c r="A575" i="13"/>
  <c r="A1483" i="13"/>
  <c r="A6124" i="13"/>
  <c r="A5323" i="13"/>
  <c r="A4082" i="13"/>
  <c r="A3127" i="13"/>
  <c r="A5751" i="13"/>
  <c r="A6045" i="13"/>
  <c r="A3491" i="13"/>
  <c r="A1960" i="13"/>
  <c r="A5874" i="13"/>
  <c r="A6095" i="13"/>
  <c r="A424" i="13"/>
  <c r="A5753" i="13"/>
  <c r="A5483" i="13"/>
  <c r="A5663" i="13"/>
  <c r="A5263" i="13"/>
  <c r="A4951" i="13"/>
  <c r="A5061" i="13"/>
  <c r="A5779" i="13"/>
  <c r="A3967" i="13"/>
  <c r="A1622" i="13"/>
  <c r="A6008" i="13"/>
  <c r="A5140" i="13"/>
  <c r="A5465" i="13"/>
  <c r="A5350" i="13"/>
  <c r="A4248" i="13"/>
  <c r="A4186" i="13"/>
  <c r="A5016" i="13"/>
  <c r="A4392" i="13"/>
  <c r="A5472" i="13"/>
  <c r="A4806" i="13"/>
  <c r="A4603" i="13"/>
  <c r="A395" i="13"/>
  <c r="A2461" i="13"/>
  <c r="A3283" i="13"/>
  <c r="A796" i="13"/>
  <c r="A2443" i="13"/>
  <c r="A6064" i="13"/>
  <c r="A3191" i="13"/>
  <c r="A5932" i="13"/>
  <c r="A1524" i="13"/>
  <c r="A652" i="13"/>
  <c r="A1367" i="13"/>
  <c r="A5973" i="13"/>
  <c r="A6135" i="13"/>
  <c r="A4088" i="13"/>
  <c r="A6047" i="13"/>
  <c r="A803" i="13"/>
  <c r="A6038" i="13"/>
  <c r="A5980" i="13"/>
  <c r="A5653" i="13"/>
  <c r="A4336" i="13"/>
  <c r="A5375" i="13"/>
  <c r="A4776" i="13"/>
  <c r="A4924" i="13"/>
  <c r="A4378" i="13"/>
  <c r="A2495" i="13"/>
  <c r="A2216" i="13"/>
  <c r="A6134" i="13"/>
  <c r="A4948" i="13"/>
  <c r="A5257" i="13"/>
  <c r="A5088" i="13"/>
  <c r="A4104" i="13"/>
  <c r="A6140" i="13"/>
  <c r="A4864" i="13"/>
  <c r="A4288" i="13"/>
  <c r="A5042" i="13"/>
  <c r="A4654" i="13"/>
  <c r="A4379" i="13"/>
  <c r="A5078" i="13"/>
  <c r="A3480" i="13"/>
  <c r="A4988" i="13"/>
  <c r="A4943" i="13"/>
  <c r="A4715" i="13"/>
  <c r="A1210" i="13"/>
  <c r="A4688" i="13"/>
  <c r="A4252" i="13"/>
  <c r="A5506" i="13"/>
  <c r="A3157" i="13"/>
  <c r="A2183" i="13"/>
  <c r="A2962" i="13"/>
  <c r="A2791" i="13"/>
  <c r="A698" i="13"/>
  <c r="A1935" i="13"/>
  <c r="A2177" i="13"/>
  <c r="A1093" i="13"/>
  <c r="A1562" i="13"/>
  <c r="A1826" i="13"/>
  <c r="A3255" i="13"/>
  <c r="A2113" i="13"/>
  <c r="A2458" i="13"/>
  <c r="A1421" i="13"/>
  <c r="A17" i="13"/>
  <c r="A2709" i="13"/>
  <c r="A3729" i="13"/>
  <c r="A469" i="13"/>
  <c r="A1152" i="13"/>
  <c r="A683" i="13"/>
  <c r="A5202" i="13"/>
  <c r="A4025" i="13"/>
  <c r="A4910" i="13"/>
  <c r="A2362" i="13"/>
  <c r="A4170" i="13"/>
  <c r="A1603" i="13"/>
  <c r="A1102" i="13"/>
  <c r="A825" i="13"/>
  <c r="A2118" i="13"/>
  <c r="A1172" i="13"/>
  <c r="A3317" i="13"/>
  <c r="A51" i="13"/>
  <c r="A4262" i="13"/>
  <c r="A3917" i="13"/>
  <c r="A2904" i="13"/>
  <c r="A5564" i="13"/>
  <c r="A2427" i="13"/>
  <c r="A1444" i="13"/>
  <c r="A1850" i="13"/>
  <c r="A484" i="13"/>
  <c r="A1625" i="13"/>
  <c r="A1598" i="13"/>
  <c r="A3160" i="13"/>
  <c r="A5102" i="13"/>
  <c r="A4812" i="13"/>
  <c r="A872" i="13"/>
  <c r="A207" i="13"/>
  <c r="A4472" i="13"/>
  <c r="A3000" i="13"/>
  <c r="A291" i="13"/>
  <c r="A3367" i="13"/>
  <c r="A815" i="13"/>
  <c r="A2261" i="13"/>
  <c r="A4586" i="13"/>
  <c r="A2223" i="13"/>
  <c r="A5660" i="13"/>
  <c r="A1851" i="13"/>
  <c r="A2521" i="13"/>
  <c r="A2169" i="13"/>
  <c r="A214" i="13"/>
  <c r="A4405" i="13"/>
  <c r="A77" i="13"/>
  <c r="A3017" i="13"/>
  <c r="A56" i="13"/>
  <c r="A671" i="13"/>
  <c r="A55" i="13"/>
  <c r="A689" i="13"/>
  <c r="A1296" i="13"/>
  <c r="A467" i="13"/>
  <c r="A1084" i="13"/>
  <c r="A819" i="13"/>
  <c r="A4681" i="13"/>
  <c r="A65" i="13"/>
  <c r="A494" i="13"/>
  <c r="A4883" i="13"/>
  <c r="A3278" i="13"/>
  <c r="A859" i="13"/>
  <c r="A5284" i="13"/>
  <c r="A1030" i="13"/>
  <c r="A2793" i="13"/>
  <c r="A1245" i="13"/>
  <c r="A4253" i="13"/>
  <c r="A3591" i="13"/>
  <c r="A3341" i="13"/>
  <c r="A3385" i="13"/>
  <c r="A227" i="13"/>
  <c r="A5159" i="13"/>
  <c r="A4218" i="13"/>
  <c r="A3741" i="13"/>
  <c r="A687" i="13"/>
  <c r="A2824" i="13"/>
  <c r="A677" i="13"/>
  <c r="A3147" i="13"/>
  <c r="A132" i="13"/>
  <c r="A3315" i="13"/>
  <c r="A2504" i="13"/>
  <c r="A1925" i="13"/>
  <c r="A3072" i="13"/>
  <c r="A2534" i="13"/>
  <c r="A501" i="13"/>
  <c r="A2344" i="13"/>
  <c r="A5956" i="13"/>
  <c r="A6093" i="13"/>
  <c r="A2533" i="13"/>
  <c r="A104" i="13"/>
  <c r="A1704" i="13"/>
  <c r="A6058" i="13"/>
  <c r="A5265" i="13"/>
  <c r="A5712" i="13"/>
  <c r="A3339" i="13"/>
  <c r="A1695" i="13"/>
  <c r="A757" i="13"/>
  <c r="A5745" i="13"/>
  <c r="A655" i="13"/>
  <c r="A5952" i="13"/>
  <c r="A5358" i="13"/>
  <c r="A5519" i="13"/>
  <c r="A4352" i="13"/>
  <c r="A2473" i="13"/>
  <c r="A1500" i="13"/>
  <c r="A735" i="13"/>
  <c r="A3665" i="13"/>
  <c r="A31" i="13"/>
  <c r="A1702" i="13"/>
  <c r="A4301" i="13"/>
  <c r="A2366" i="13"/>
  <c r="A2723" i="13"/>
  <c r="A939" i="13"/>
  <c r="A643" i="13"/>
  <c r="A1120" i="13"/>
  <c r="A112" i="13"/>
  <c r="A4437" i="13"/>
  <c r="A3098" i="13"/>
  <c r="A295" i="13"/>
  <c r="A3874" i="13"/>
  <c r="A1567" i="13"/>
  <c r="A322" i="13"/>
  <c r="A142" i="13"/>
  <c r="A1097" i="13"/>
  <c r="A1630" i="13"/>
  <c r="A644" i="13"/>
  <c r="A3313" i="13"/>
  <c r="A2244" i="13"/>
  <c r="A982" i="13"/>
  <c r="A1670" i="13"/>
  <c r="A1777" i="13"/>
  <c r="A5019" i="13"/>
  <c r="A5093" i="13"/>
  <c r="A226" i="13"/>
  <c r="A4747" i="13"/>
  <c r="A2515" i="13"/>
  <c r="A10" i="13"/>
  <c r="A4621" i="13"/>
  <c r="A1873" i="13"/>
  <c r="A2283" i="13"/>
  <c r="A403" i="13"/>
  <c r="A1345" i="13"/>
  <c r="A1949" i="13"/>
  <c r="A2513" i="13"/>
  <c r="A1494" i="13"/>
  <c r="A5913" i="13"/>
  <c r="A5760" i="13"/>
  <c r="A3060" i="13"/>
  <c r="A3165" i="13"/>
  <c r="A5563" i="13"/>
  <c r="A5639" i="13"/>
  <c r="A1608" i="13"/>
  <c r="A3531" i="13"/>
  <c r="A3479" i="13"/>
  <c r="A5817" i="13"/>
  <c r="A3403" i="13"/>
  <c r="A1207" i="13"/>
  <c r="A2961" i="13"/>
  <c r="A3697" i="13"/>
  <c r="A1657" i="13"/>
  <c r="A88" i="13"/>
  <c r="A3310" i="13"/>
  <c r="A5022" i="13"/>
  <c r="A3735" i="13"/>
  <c r="A4341" i="13"/>
  <c r="A911" i="13"/>
  <c r="A1148" i="13"/>
  <c r="A3375" i="13"/>
  <c r="A1244" i="13"/>
  <c r="A2635" i="13"/>
  <c r="A4749" i="13"/>
  <c r="A1036" i="13"/>
  <c r="A5652" i="13"/>
  <c r="A6037" i="13"/>
  <c r="A5857" i="13"/>
  <c r="A5550" i="13"/>
  <c r="A4713" i="13"/>
  <c r="A550" i="13"/>
  <c r="A5889" i="13"/>
  <c r="A5960" i="13"/>
  <c r="A4980" i="13"/>
  <c r="A5385" i="13"/>
  <c r="A206" i="13"/>
  <c r="A1062" i="13"/>
  <c r="A1087" i="13"/>
  <c r="A5787" i="13"/>
  <c r="A5307" i="13"/>
  <c r="A1839" i="13"/>
  <c r="A4796" i="13"/>
  <c r="A581" i="13"/>
  <c r="A2056" i="13"/>
  <c r="A181" i="13"/>
  <c r="A3008" i="13"/>
  <c r="A2502" i="13"/>
  <c r="A601" i="13"/>
  <c r="A4595" i="13"/>
  <c r="A6127" i="13"/>
  <c r="A5908" i="13"/>
  <c r="A5705" i="13"/>
  <c r="A5262" i="13"/>
  <c r="A831" i="13"/>
  <c r="A3887" i="13"/>
  <c r="A6094" i="13"/>
  <c r="A1333" i="13"/>
  <c r="A5994" i="13"/>
  <c r="A5482" i="13"/>
  <c r="A5429" i="13"/>
  <c r="A4280" i="13"/>
  <c r="A4933" i="13"/>
  <c r="A4018" i="13"/>
  <c r="A3235" i="13"/>
  <c r="A2085" i="13"/>
  <c r="A729" i="13"/>
  <c r="A2198" i="13"/>
  <c r="A2879" i="13"/>
  <c r="A2361" i="13"/>
  <c r="A4053" i="13"/>
  <c r="A5865" i="13"/>
  <c r="A5345" i="13"/>
  <c r="A565" i="13"/>
  <c r="A5807" i="13"/>
  <c r="A6063" i="13"/>
  <c r="A1077" i="13"/>
  <c r="A2070" i="13"/>
  <c r="A5522" i="13"/>
  <c r="A1750" i="13"/>
  <c r="A5579" i="13"/>
  <c r="A5203" i="13"/>
  <c r="A5225" i="13"/>
  <c r="A5632" i="13"/>
  <c r="A5311" i="13"/>
  <c r="A2129" i="13"/>
  <c r="A5976" i="13"/>
  <c r="A6030" i="13"/>
  <c r="A5327" i="13"/>
  <c r="A4592" i="13"/>
  <c r="A5535" i="13"/>
  <c r="A4919" i="13"/>
  <c r="A5662" i="13"/>
  <c r="A4462" i="13"/>
  <c r="A375" i="13"/>
  <c r="A2853" i="13"/>
  <c r="A2795" i="13"/>
  <c r="A315" i="13"/>
  <c r="A2134" i="13"/>
  <c r="A4041" i="13"/>
  <c r="A5850" i="13"/>
  <c r="A1461" i="13"/>
  <c r="A1564" i="13"/>
  <c r="A5872" i="13"/>
  <c r="A4736" i="13"/>
  <c r="A5810" i="13"/>
  <c r="A6034" i="13"/>
  <c r="A5326" i="13"/>
  <c r="A5606" i="13"/>
  <c r="A4706" i="13"/>
  <c r="A5175" i="13"/>
  <c r="A4580" i="13"/>
  <c r="A4731" i="13"/>
  <c r="A2539" i="13"/>
  <c r="A5813" i="13"/>
  <c r="A5507" i="13"/>
  <c r="A5562" i="13"/>
  <c r="A5125" i="13"/>
  <c r="A5907" i="13"/>
  <c r="A4536" i="13"/>
  <c r="A4484" i="13"/>
  <c r="A4038" i="13"/>
  <c r="A3430" i="13"/>
  <c r="A5356" i="13"/>
  <c r="A4372" i="13"/>
  <c r="A5490" i="13"/>
  <c r="A3342" i="13"/>
  <c r="A5050" i="13"/>
  <c r="A3402" i="13"/>
  <c r="A3284" i="13"/>
  <c r="A6046" i="13"/>
  <c r="A5411" i="13"/>
  <c r="A4720" i="13"/>
  <c r="A5626" i="13"/>
  <c r="A6067" i="13"/>
  <c r="A5915" i="13"/>
  <c r="A4799" i="13"/>
  <c r="A5852" i="13"/>
  <c r="A5476" i="13"/>
  <c r="A4491" i="13"/>
  <c r="A5686" i="13"/>
  <c r="A3850" i="13"/>
  <c r="A4825" i="13"/>
  <c r="A2796" i="13"/>
  <c r="A1772" i="13"/>
  <c r="A3151" i="13"/>
  <c r="A4906" i="13"/>
  <c r="A6107" i="13"/>
  <c r="A5750" i="13"/>
  <c r="A2916" i="13"/>
  <c r="A1892" i="13"/>
  <c r="A2262" i="13"/>
  <c r="A5124" i="13"/>
  <c r="A5310" i="13"/>
  <c r="A5978" i="13"/>
  <c r="A4376" i="13"/>
  <c r="A4782" i="13"/>
  <c r="A3510" i="13"/>
  <c r="A3464" i="13"/>
  <c r="A4692" i="13"/>
  <c r="A4046" i="13"/>
  <c r="A3326" i="13"/>
  <c r="A4090" i="13"/>
  <c r="A3732" i="13"/>
  <c r="A3137" i="13"/>
  <c r="A2108" i="13"/>
  <c r="A3681" i="13"/>
  <c r="A4684" i="13"/>
  <c r="A3994" i="13"/>
  <c r="A1742" i="13"/>
  <c r="A2248" i="13"/>
  <c r="A2662" i="13"/>
  <c r="A3439" i="13"/>
  <c r="A2041" i="13"/>
  <c r="A3427" i="13"/>
  <c r="A5820" i="13"/>
  <c r="A3291" i="13"/>
  <c r="A6118" i="13"/>
  <c r="A1558" i="13"/>
  <c r="A5695" i="13"/>
  <c r="A6080" i="13"/>
  <c r="A5709" i="13"/>
  <c r="A5122" i="13"/>
  <c r="A6062" i="13"/>
  <c r="A1116" i="13"/>
  <c r="A5888" i="13"/>
  <c r="A5682" i="13"/>
  <c r="A5241" i="13"/>
  <c r="A5079" i="13"/>
  <c r="A4450" i="13"/>
  <c r="A5995" i="13"/>
  <c r="A5495" i="13"/>
  <c r="A5130" i="13"/>
  <c r="A4347" i="13"/>
  <c r="A2109" i="13"/>
  <c r="A5996" i="13"/>
  <c r="A5425" i="13"/>
  <c r="A5267" i="13"/>
  <c r="A5365" i="13"/>
  <c r="A4624" i="13"/>
  <c r="A4546" i="13"/>
  <c r="A5670" i="13"/>
  <c r="A4664" i="13"/>
  <c r="A5802" i="13"/>
  <c r="A5328" i="13"/>
  <c r="A5276" i="13"/>
  <c r="A3558" i="13"/>
  <c r="A3864" i="13"/>
  <c r="A5693" i="13"/>
  <c r="A4128" i="13"/>
  <c r="A4094" i="13"/>
  <c r="A3726" i="13"/>
  <c r="A5095" i="13"/>
  <c r="A4355" i="13"/>
  <c r="A3796" i="13"/>
  <c r="A309" i="13"/>
  <c r="A5486" i="13"/>
  <c r="A5694" i="13"/>
  <c r="A4322" i="13"/>
  <c r="A4488" i="13"/>
  <c r="A4959" i="13"/>
  <c r="A3574" i="13"/>
  <c r="A3528" i="13"/>
  <c r="A4820" i="13"/>
  <c r="A4110" i="13"/>
  <c r="A3390" i="13"/>
  <c r="A4230" i="13"/>
  <c r="A3820" i="13"/>
  <c r="A3185" i="13"/>
  <c r="A2156" i="13"/>
  <c r="A3777" i="13"/>
  <c r="A4882" i="13"/>
  <c r="A4171" i="13"/>
  <c r="A3764" i="13"/>
  <c r="A3319" i="13"/>
  <c r="A2276" i="13"/>
  <c r="A1376" i="13"/>
  <c r="A5595" i="13"/>
  <c r="A5825" i="13"/>
  <c r="A5380" i="13"/>
  <c r="A5268" i="13"/>
  <c r="A4676" i="13"/>
  <c r="A4067" i="13"/>
  <c r="A3976" i="13"/>
  <c r="A5622" i="13"/>
  <c r="A4686" i="13"/>
  <c r="A3838" i="13"/>
  <c r="A4124" i="13"/>
  <c r="A4823" i="13"/>
  <c r="A3749" i="13"/>
  <c r="A2492" i="13"/>
  <c r="A4931" i="13"/>
  <c r="A5951" i="13"/>
  <c r="A4106" i="13"/>
  <c r="A4589" i="13"/>
  <c r="A1817" i="13"/>
  <c r="A83" i="13"/>
  <c r="A325" i="13"/>
  <c r="A184" i="13"/>
  <c r="A2559" i="13"/>
  <c r="A5273" i="13"/>
  <c r="A5439" i="13"/>
  <c r="A5827" i="13"/>
  <c r="A6111" i="13"/>
  <c r="A5869" i="13"/>
  <c r="A5096" i="13"/>
  <c r="A122" i="13"/>
  <c r="A6025" i="13"/>
  <c r="A5369" i="13"/>
  <c r="A4184" i="13"/>
  <c r="A4952" i="13"/>
  <c r="A5221" i="13"/>
  <c r="A4507" i="13"/>
  <c r="A3544" i="13"/>
  <c r="A5055" i="13"/>
  <c r="A3406" i="13"/>
  <c r="A3530" i="13"/>
  <c r="A5721" i="13"/>
  <c r="A4909" i="13"/>
  <c r="A5752" i="13"/>
  <c r="A4993" i="13"/>
  <c r="A4020" i="13"/>
  <c r="A5784" i="13"/>
  <c r="A5596" i="13"/>
  <c r="A1836" i="13"/>
  <c r="A5135" i="13"/>
  <c r="A3340" i="13"/>
  <c r="A1956" i="13"/>
  <c r="A5518" i="13"/>
  <c r="A4338" i="13"/>
  <c r="A4986" i="13"/>
  <c r="A3560" i="13"/>
  <c r="A4126" i="13"/>
  <c r="A4274" i="13"/>
  <c r="A3201" i="13"/>
  <c r="A3809" i="13"/>
  <c r="A4235" i="13"/>
  <c r="A3532" i="13"/>
  <c r="A3129" i="13"/>
  <c r="A2100" i="13"/>
  <c r="A4714" i="13"/>
  <c r="A4963" i="13"/>
  <c r="A1840" i="13"/>
  <c r="A2826" i="13"/>
  <c r="A1802" i="13"/>
  <c r="A2887" i="13"/>
  <c r="A1146" i="13"/>
  <c r="A121" i="13"/>
  <c r="A2099" i="13"/>
  <c r="A2187" i="13"/>
  <c r="A5959" i="13"/>
  <c r="A5133" i="13"/>
  <c r="A3958" i="13"/>
  <c r="A5278" i="13"/>
  <c r="A3774" i="13"/>
  <c r="A4655" i="13"/>
  <c r="A2444" i="13"/>
  <c r="A5421" i="13"/>
  <c r="A4287" i="13"/>
  <c r="A2564" i="13"/>
  <c r="A4283" i="13"/>
  <c r="A2672" i="13"/>
  <c r="A2906" i="13"/>
  <c r="A1530" i="13"/>
  <c r="A1671" i="13"/>
  <c r="A201" i="13"/>
  <c r="A1560" i="13"/>
  <c r="A319" i="13"/>
  <c r="A4758" i="13"/>
  <c r="A5070" i="13"/>
  <c r="A1824" i="13"/>
  <c r="A2818" i="13"/>
  <c r="A1794" i="13"/>
  <c r="A2839" i="13"/>
  <c r="A1122" i="13"/>
  <c r="A97" i="13"/>
  <c r="A2019" i="13"/>
  <c r="A712" i="13"/>
  <c r="A2840" i="13"/>
  <c r="A2318" i="13"/>
  <c r="A1871" i="13"/>
  <c r="A2181" i="13"/>
  <c r="A5864" i="13"/>
  <c r="A4824" i="13"/>
  <c r="A3798" i="13"/>
  <c r="A4860" i="13"/>
  <c r="A3630" i="13"/>
  <c r="A4223" i="13"/>
  <c r="A2332" i="13"/>
  <c r="A5254" i="13"/>
  <c r="A4000" i="13"/>
  <c r="A2452" i="13"/>
  <c r="A3890" i="13"/>
  <c r="A2544" i="13"/>
  <c r="A2842" i="13"/>
  <c r="A1466" i="13"/>
  <c r="A1552" i="13"/>
  <c r="A137" i="13"/>
  <c r="A1475" i="13"/>
  <c r="A271" i="13"/>
  <c r="A4502" i="13"/>
  <c r="A4553" i="13"/>
  <c r="A1728" i="13"/>
  <c r="A2770" i="13"/>
  <c r="A1746" i="13"/>
  <c r="A2743" i="13"/>
  <c r="A1074" i="13"/>
  <c r="A49" i="13"/>
  <c r="A1923" i="13"/>
  <c r="A664" i="13"/>
  <c r="A2648" i="13"/>
  <c r="A2222" i="13"/>
  <c r="A1679" i="13"/>
  <c r="A2907" i="13"/>
  <c r="A323" i="13"/>
  <c r="A1037" i="13"/>
  <c r="A1993" i="13"/>
  <c r="A2677" i="13"/>
  <c r="A37" i="13"/>
  <c r="A727" i="13"/>
  <c r="A3458" i="13"/>
  <c r="A3753" i="13"/>
  <c r="A5222" i="13"/>
  <c r="A654" i="13"/>
  <c r="A6012" i="13"/>
  <c r="A4163" i="13"/>
  <c r="A3870" i="13"/>
  <c r="A2508" i="13"/>
  <c r="A4613" i="13"/>
  <c r="A4168" i="13"/>
  <c r="A3085" i="13"/>
  <c r="A6125" i="13"/>
  <c r="A5774" i="13"/>
  <c r="A3626" i="13"/>
  <c r="A1737" i="13"/>
  <c r="A1101" i="13"/>
  <c r="A4978" i="13"/>
  <c r="A3913" i="13"/>
  <c r="A435" i="13"/>
  <c r="A5123" i="13"/>
  <c r="A474" i="13"/>
  <c r="A1408" i="13"/>
  <c r="A3484" i="13"/>
  <c r="A4929" i="13"/>
  <c r="A2432" i="13"/>
  <c r="A1837" i="13"/>
  <c r="A1544" i="13"/>
  <c r="A2245" i="13"/>
  <c r="A2645" i="13"/>
  <c r="A4874" i="13"/>
  <c r="A3907" i="13"/>
  <c r="A1889" i="13"/>
  <c r="A2754" i="13"/>
  <c r="A4937" i="13"/>
  <c r="A1309" i="13"/>
  <c r="A384" i="13"/>
  <c r="A5118" i="13"/>
  <c r="A1307" i="13"/>
  <c r="A3210" i="13"/>
  <c r="A3171" i="13"/>
  <c r="A3176" i="13"/>
  <c r="A224" i="13"/>
  <c r="A2045" i="13"/>
  <c r="A590" i="13"/>
  <c r="A1620" i="13"/>
  <c r="A1781" i="13"/>
  <c r="A3365" i="13"/>
  <c r="A520" i="13"/>
  <c r="A3503" i="13"/>
  <c r="A4922" i="13"/>
  <c r="A2149" i="13"/>
  <c r="A482" i="13"/>
  <c r="A779" i="13"/>
  <c r="A92" i="13"/>
  <c r="A1683" i="13"/>
  <c r="A2741" i="13"/>
  <c r="A596" i="13"/>
  <c r="A2680" i="13"/>
  <c r="A3696" i="13"/>
  <c r="A5351" i="13"/>
  <c r="A5325" i="13"/>
  <c r="A5139" i="13"/>
  <c r="A2269" i="13"/>
  <c r="A1219" i="13"/>
  <c r="A3862" i="13"/>
  <c r="A1197" i="13"/>
  <c r="A1489" i="13"/>
  <c r="A574" i="13"/>
  <c r="A208" i="13"/>
  <c r="A3188" i="13"/>
  <c r="A1759" i="13"/>
  <c r="A2729" i="13"/>
  <c r="A41" i="13"/>
  <c r="A3079" i="13"/>
  <c r="A773" i="13"/>
  <c r="A307" i="13"/>
  <c r="A1813" i="13"/>
  <c r="A1662" i="13"/>
  <c r="A1699" i="13"/>
  <c r="A2124" i="13"/>
  <c r="A148" i="13"/>
  <c r="A308" i="13"/>
  <c r="A3964" i="13"/>
  <c r="A462" i="13"/>
  <c r="A459" i="13"/>
  <c r="A2280" i="13"/>
  <c r="A3086" i="13"/>
  <c r="A2543" i="13"/>
  <c r="A2263" i="13"/>
  <c r="A937" i="13"/>
  <c r="A519" i="13"/>
  <c r="A5834" i="13"/>
  <c r="A1375" i="13"/>
  <c r="A21" i="13"/>
  <c r="A535" i="13"/>
  <c r="A5367" i="13"/>
  <c r="A1633" i="13"/>
  <c r="A3856" i="13"/>
  <c r="A2599" i="13"/>
  <c r="A2525" i="13"/>
  <c r="A1129" i="13"/>
  <c r="A59" i="13"/>
  <c r="A1075" i="13"/>
  <c r="A2251" i="13"/>
  <c r="A232" i="13"/>
  <c r="A742" i="13"/>
  <c r="A591" i="13"/>
  <c r="A4918" i="13"/>
  <c r="A5240" i="13"/>
  <c r="A485" i="13"/>
  <c r="A296" i="13"/>
  <c r="A373" i="13"/>
  <c r="A5936" i="13"/>
  <c r="A5937" i="13"/>
  <c r="A5537" i="13"/>
  <c r="A3747" i="13"/>
  <c r="A908" i="13"/>
  <c r="A5785" i="13"/>
  <c r="A5929" i="13"/>
  <c r="A6068" i="13"/>
  <c r="A2438" i="13"/>
  <c r="A3775" i="13"/>
  <c r="A1061" i="13"/>
  <c r="A4164" i="13"/>
  <c r="A5917" i="13"/>
  <c r="A324" i="13"/>
  <c r="A6142" i="13"/>
  <c r="A5379" i="13"/>
  <c r="A4960" i="13"/>
  <c r="A4669" i="13"/>
  <c r="A1521" i="13"/>
  <c r="A4329" i="13"/>
  <c r="A1385" i="13"/>
  <c r="A1316" i="13"/>
  <c r="A4084" i="13"/>
  <c r="A533" i="13"/>
  <c r="A2381" i="13"/>
  <c r="A22" i="13"/>
  <c r="A4757" i="13"/>
  <c r="A1161" i="13"/>
  <c r="A5292" i="13"/>
  <c r="A2737" i="13"/>
  <c r="A2686" i="13"/>
  <c r="A4748" i="13"/>
  <c r="A1409" i="13"/>
  <c r="A1046" i="13"/>
  <c r="A1001" i="13"/>
  <c r="A3063" i="13"/>
  <c r="A668" i="13"/>
  <c r="A1556" i="13"/>
  <c r="A2629" i="13"/>
  <c r="A2272" i="13"/>
  <c r="A1031" i="13"/>
  <c r="A3728" i="13"/>
  <c r="A280" i="13"/>
  <c r="A101" i="13"/>
  <c r="A197" i="13"/>
  <c r="A2751" i="13"/>
  <c r="A873" i="13"/>
  <c r="A4764" i="13"/>
  <c r="A364" i="13"/>
  <c r="A1428" i="13"/>
  <c r="A2696" i="13"/>
  <c r="A1803" i="13"/>
  <c r="A892" i="13"/>
  <c r="A2841" i="13"/>
  <c r="A69" i="13"/>
  <c r="A167" i="13"/>
  <c r="A2630" i="13"/>
  <c r="A580" i="13"/>
  <c r="A1205" i="13"/>
  <c r="A6139" i="13"/>
  <c r="A5943" i="13"/>
  <c r="A3567" i="13"/>
  <c r="A3559" i="13"/>
  <c r="A5878" i="13"/>
  <c r="A5618" i="13"/>
  <c r="A777" i="13"/>
  <c r="A693" i="13"/>
  <c r="A1039" i="13"/>
  <c r="A3805" i="13"/>
  <c r="A2576" i="13"/>
  <c r="A684" i="13"/>
  <c r="A879" i="13"/>
  <c r="A3586" i="13"/>
  <c r="A2726" i="13"/>
  <c r="A5453" i="13"/>
  <c r="A1415" i="13"/>
  <c r="A847" i="13"/>
  <c r="A3631" i="13"/>
  <c r="A1417" i="13"/>
  <c r="A4077" i="13"/>
  <c r="A180" i="13"/>
  <c r="A1382" i="13"/>
  <c r="A995" i="13"/>
  <c r="A2289" i="13"/>
  <c r="A1894" i="13"/>
  <c r="A1251" i="13"/>
  <c r="A2518" i="13"/>
  <c r="A5737" i="13"/>
  <c r="A6105" i="13"/>
  <c r="A5601" i="13"/>
  <c r="A418" i="13"/>
  <c r="A1059" i="13"/>
  <c r="A3810" i="13"/>
  <c r="A6146" i="13"/>
  <c r="A5856" i="13"/>
  <c r="A5427" i="13"/>
  <c r="A58" i="13"/>
  <c r="A2201" i="13"/>
  <c r="A3124" i="13"/>
  <c r="A2902" i="13"/>
  <c r="A6052" i="13"/>
  <c r="A3664" i="13"/>
  <c r="A9" i="13"/>
  <c r="A2589" i="13"/>
  <c r="A4727" i="13"/>
  <c r="A33" i="13"/>
  <c r="A947" i="13"/>
  <c r="A42" i="13"/>
  <c r="A1727" i="13"/>
  <c r="A5208" i="13"/>
  <c r="A5873" i="13"/>
  <c r="A5422" i="13"/>
  <c r="A1292" i="13"/>
  <c r="A6005" i="13"/>
  <c r="A5321" i="13"/>
  <c r="A2411" i="13"/>
  <c r="A6070" i="13"/>
  <c r="A3362" i="13"/>
  <c r="A4471" i="13"/>
  <c r="A5553" i="13"/>
  <c r="A5529" i="13"/>
  <c r="A4876" i="13"/>
  <c r="A4818" i="13"/>
  <c r="A999" i="13"/>
  <c r="A1592" i="13"/>
  <c r="A1785" i="13"/>
  <c r="A1139" i="13"/>
  <c r="A885" i="13"/>
  <c r="A2597" i="13"/>
  <c r="A3150" i="13"/>
  <c r="A4677" i="13"/>
  <c r="A4609" i="13"/>
  <c r="A6061" i="13"/>
  <c r="A4947" i="13"/>
  <c r="A6002" i="13"/>
  <c r="A5441" i="13"/>
  <c r="A667" i="13"/>
  <c r="A1384" i="13"/>
  <c r="A5861" i="13"/>
  <c r="A1174" i="13"/>
  <c r="A5892" i="13"/>
  <c r="A5092" i="13"/>
  <c r="A6109" i="13"/>
  <c r="A4544" i="13"/>
  <c r="A4498" i="13"/>
  <c r="A5818" i="13"/>
  <c r="A5210" i="13"/>
  <c r="A5499" i="13"/>
  <c r="A5251" i="13"/>
  <c r="A5838" i="13"/>
  <c r="A4869" i="13"/>
  <c r="A5630" i="13"/>
  <c r="A4144" i="13"/>
  <c r="A4204" i="13"/>
  <c r="A5205" i="13"/>
  <c r="A5474" i="13"/>
  <c r="A918" i="13"/>
  <c r="A1693" i="13"/>
  <c r="A3206" i="13"/>
  <c r="A5675" i="13"/>
  <c r="A4585" i="13"/>
  <c r="A3452" i="13"/>
  <c r="A5844" i="13"/>
  <c r="A6026" i="13"/>
  <c r="A5557" i="13"/>
  <c r="A4370" i="13"/>
  <c r="A423" i="13"/>
  <c r="A5882" i="13"/>
  <c r="A5561" i="13"/>
  <c r="A4768" i="13"/>
  <c r="A5714" i="13"/>
  <c r="A5993" i="13"/>
  <c r="A4901" i="13"/>
  <c r="A1855" i="13"/>
  <c r="A5819" i="13"/>
  <c r="A5786" i="13"/>
  <c r="A5828" i="13"/>
  <c r="A4784" i="13"/>
  <c r="A4386" i="13"/>
  <c r="A5111" i="13"/>
  <c r="A5405" i="13"/>
  <c r="A5045" i="13"/>
  <c r="A3942" i="13"/>
  <c r="A3992" i="13"/>
  <c r="A5877" i="13"/>
  <c r="A4582" i="13"/>
  <c r="A3854" i="13"/>
  <c r="A5193" i="13"/>
  <c r="A4870" i="13"/>
  <c r="A3968" i="13"/>
  <c r="A2969" i="13"/>
  <c r="A5649" i="13"/>
  <c r="A5589" i="13"/>
  <c r="A4658" i="13"/>
  <c r="A4744" i="13"/>
  <c r="A5664" i="13"/>
  <c r="A3734" i="13"/>
  <c r="A3704" i="13"/>
  <c r="A5344" i="13"/>
  <c r="A4302" i="13"/>
  <c r="A3566" i="13"/>
  <c r="A4702" i="13"/>
  <c r="A4055" i="13"/>
  <c r="A3333" i="13"/>
  <c r="A2284" i="13"/>
  <c r="A4057" i="13"/>
  <c r="A4976" i="13"/>
  <c r="A4707" i="13"/>
  <c r="A3936" i="13"/>
  <c r="A3573" i="13"/>
  <c r="A2404" i="13"/>
  <c r="A2990" i="13"/>
  <c r="A5964" i="13"/>
  <c r="A5417" i="13"/>
  <c r="A4232" i="13"/>
  <c r="A4992" i="13"/>
  <c r="A5386" i="13"/>
  <c r="A4571" i="13"/>
  <c r="A4319" i="13"/>
  <c r="A5501" i="13"/>
  <c r="A4917" i="13"/>
  <c r="A4019" i="13"/>
  <c r="A4844" i="13"/>
  <c r="A3370" i="13"/>
  <c r="A4007" i="13"/>
  <c r="A2620" i="13"/>
  <c r="A1596" i="13"/>
  <c r="A2975" i="13"/>
  <c r="A4426" i="13"/>
  <c r="A4343" i="13"/>
  <c r="A316" i="13"/>
  <c r="A1341" i="13"/>
  <c r="A3879" i="13"/>
  <c r="A2120" i="13"/>
  <c r="A3069" i="13"/>
  <c r="A5803" i="13"/>
  <c r="A1029" i="13"/>
  <c r="A5988" i="13"/>
  <c r="A229" i="13"/>
  <c r="A3748" i="13"/>
  <c r="A2918" i="13"/>
  <c r="A6128" i="13"/>
  <c r="A5679" i="13"/>
  <c r="A5252" i="13"/>
  <c r="A5573" i="13"/>
  <c r="A780" i="13"/>
  <c r="A6013" i="13"/>
  <c r="A5831" i="13"/>
  <c r="A5762" i="13"/>
  <c r="A4072" i="13"/>
  <c r="A5669" i="13"/>
  <c r="A4584" i="13"/>
  <c r="A4999" i="13"/>
  <c r="A4226" i="13"/>
  <c r="A3463" i="13"/>
  <c r="A5190" i="13"/>
  <c r="A5691" i="13"/>
  <c r="A6074" i="13"/>
  <c r="A5928" i="13"/>
  <c r="A6132" i="13"/>
  <c r="A5508" i="13"/>
  <c r="A5615" i="13"/>
  <c r="A5354" i="13"/>
  <c r="A4160" i="13"/>
  <c r="A4740" i="13"/>
  <c r="A4486" i="13"/>
  <c r="A4131" i="13"/>
  <c r="A4767" i="13"/>
  <c r="A3352" i="13"/>
  <c r="A5258" i="13"/>
  <c r="A4750" i="13"/>
  <c r="A4459" i="13"/>
  <c r="A5185" i="13"/>
  <c r="A4662" i="13"/>
  <c r="A5003" i="13"/>
  <c r="A4745" i="13"/>
  <c r="A6131" i="13"/>
  <c r="A5625" i="13"/>
  <c r="A4384" i="13"/>
  <c r="A5144" i="13"/>
  <c r="A5008" i="13"/>
  <c r="A4795" i="13"/>
  <c r="A4447" i="13"/>
  <c r="A5816" i="13"/>
  <c r="A5029" i="13"/>
  <c r="A4147" i="13"/>
  <c r="A5181" i="13"/>
  <c r="A3498" i="13"/>
  <c r="A4193" i="13"/>
  <c r="A2668" i="13"/>
  <c r="A1644" i="13"/>
  <c r="A3023" i="13"/>
  <c r="A4554" i="13"/>
  <c r="A4847" i="13"/>
  <c r="A4633" i="13"/>
  <c r="A2788" i="13"/>
  <c r="A1764" i="13"/>
  <c r="A4636" i="13"/>
  <c r="A5902" i="13"/>
  <c r="A5688" i="13"/>
  <c r="A5503" i="13"/>
  <c r="A5958" i="13"/>
  <c r="A4442" i="13"/>
  <c r="A3334" i="13"/>
  <c r="A3304" i="13"/>
  <c r="A4340" i="13"/>
  <c r="A5094" i="13"/>
  <c r="A5057" i="13"/>
  <c r="A4803" i="13"/>
  <c r="A3500" i="13"/>
  <c r="A3009" i="13"/>
  <c r="A1980" i="13"/>
  <c r="A3425" i="13"/>
  <c r="A4212" i="13"/>
  <c r="A3738" i="13"/>
  <c r="A1791" i="13"/>
  <c r="A3746" i="13"/>
  <c r="A5986" i="13"/>
  <c r="A5982" i="13"/>
  <c r="A1981" i="13"/>
  <c r="A5797" i="13"/>
  <c r="A4152" i="13"/>
  <c r="A1177" i="13"/>
  <c r="A5656" i="13"/>
  <c r="A4432" i="13"/>
  <c r="A4840" i="13"/>
  <c r="A4550" i="13"/>
  <c r="A2646" i="13"/>
  <c r="A5060" i="13"/>
  <c r="A5198" i="13"/>
  <c r="A6056" i="13"/>
  <c r="A4344" i="13"/>
  <c r="A4742" i="13"/>
  <c r="A5288" i="13"/>
  <c r="A5160" i="13"/>
  <c r="A4843" i="13"/>
  <c r="A5348" i="13"/>
  <c r="A3372" i="13"/>
  <c r="A5683" i="13"/>
  <c r="A5413" i="13"/>
  <c r="A4118" i="13"/>
  <c r="A4729" i="13"/>
  <c r="A4651" i="13"/>
  <c r="A4013" i="13"/>
  <c r="A2860" i="13"/>
  <c r="A3215" i="13"/>
  <c r="A3450" i="13"/>
  <c r="A2985" i="13"/>
  <c r="A245" i="13"/>
  <c r="A5867" i="13"/>
  <c r="A4504" i="13"/>
  <c r="A3590" i="13"/>
  <c r="A4852" i="13"/>
  <c r="A3422" i="13"/>
  <c r="A3840" i="13"/>
  <c r="A2172" i="13"/>
  <c r="A4967" i="13"/>
  <c r="A4375" i="13"/>
  <c r="A3989" i="13"/>
  <c r="A2612" i="13"/>
  <c r="A1588" i="13"/>
  <c r="A5110" i="13"/>
  <c r="A2864" i="13"/>
  <c r="A3609" i="13"/>
  <c r="A2314" i="13"/>
  <c r="A5001" i="13"/>
  <c r="A1863" i="13"/>
  <c r="A634" i="13"/>
  <c r="A3112" i="13"/>
  <c r="A1264" i="13"/>
  <c r="A6097" i="13"/>
  <c r="A5167" i="13"/>
  <c r="A4516" i="13"/>
  <c r="A3912" i="13"/>
  <c r="A4602" i="13"/>
  <c r="A5600" i="13"/>
  <c r="A3653" i="13"/>
  <c r="A4721" i="13"/>
  <c r="A4010" i="13"/>
  <c r="A3893" i="13"/>
  <c r="A5420" i="13"/>
  <c r="A3376" i="13"/>
  <c r="A4545" i="13"/>
  <c r="A2218" i="13"/>
  <c r="A3036" i="13"/>
  <c r="A874" i="13"/>
  <c r="A2931" i="13"/>
  <c r="A832" i="13"/>
  <c r="A3154" i="13"/>
  <c r="A5524" i="13"/>
  <c r="A2848" i="13"/>
  <c r="A3633" i="13"/>
  <c r="A2306" i="13"/>
  <c r="A4915" i="13"/>
  <c r="A1815" i="13"/>
  <c r="A610" i="13"/>
  <c r="A3064" i="13"/>
  <c r="A1224" i="13"/>
  <c r="A3394" i="13"/>
  <c r="A3625" i="13"/>
  <c r="A5043" i="13"/>
  <c r="A638" i="13"/>
  <c r="A5243" i="13"/>
  <c r="A4770" i="13"/>
  <c r="A4076" i="13"/>
  <c r="A3768" i="13"/>
  <c r="A4390" i="13"/>
  <c r="A4879" i="13"/>
  <c r="A3429" i="13"/>
  <c r="A4249" i="13"/>
  <c r="A4913" i="13"/>
  <c r="A3669" i="13"/>
  <c r="A5261" i="13"/>
  <c r="A5177" i="13"/>
  <c r="A4153" i="13"/>
  <c r="A2154" i="13"/>
  <c r="A2919" i="13"/>
  <c r="A810" i="13"/>
  <c r="A2803" i="13"/>
  <c r="A784" i="13"/>
  <c r="A6086" i="13"/>
  <c r="A4886" i="13"/>
  <c r="A2752" i="13"/>
  <c r="A3505" i="13"/>
  <c r="A2258" i="13"/>
  <c r="A4517" i="13"/>
  <c r="A1719" i="13"/>
  <c r="A562" i="13"/>
  <c r="A2947" i="13"/>
  <c r="A1176" i="13"/>
  <c r="A4775" i="13"/>
  <c r="A3369" i="13"/>
  <c r="A4269" i="13"/>
  <c r="A542" i="13"/>
  <c r="A1156" i="13"/>
  <c r="A2669" i="13"/>
  <c r="A13" i="13"/>
  <c r="A691" i="13"/>
  <c r="A1041" i="13"/>
  <c r="A2049" i="13"/>
  <c r="A130" i="13"/>
  <c r="A2936" i="13"/>
  <c r="A2334" i="13"/>
  <c r="A1903" i="13"/>
  <c r="A2333" i="13"/>
  <c r="A5396" i="13"/>
  <c r="A5706" i="13"/>
  <c r="A4875" i="13"/>
  <c r="A5255" i="13"/>
  <c r="A2628" i="13"/>
  <c r="A2768" i="13"/>
  <c r="A1578" i="13"/>
  <c r="A233" i="13"/>
  <c r="A991" i="13"/>
  <c r="A2184" i="13"/>
  <c r="A1023" i="13"/>
  <c r="A6089" i="13"/>
  <c r="A5748" i="13"/>
  <c r="A5953" i="13"/>
  <c r="A6031" i="13"/>
  <c r="A4975" i="13"/>
  <c r="A3939" i="13"/>
  <c r="A5599" i="13"/>
  <c r="A5822" i="13"/>
  <c r="A4520" i="13"/>
  <c r="A4086" i="13"/>
  <c r="A6066" i="13"/>
  <c r="A6108" i="13"/>
  <c r="A5460" i="13"/>
  <c r="A5407" i="13"/>
  <c r="A5948" i="13"/>
  <c r="A4398" i="13"/>
  <c r="A4639" i="13"/>
  <c r="A5063" i="13"/>
  <c r="A4331" i="13"/>
  <c r="A4490" i="13"/>
  <c r="A1199" i="13"/>
  <c r="A5401" i="13"/>
  <c r="A4972" i="13"/>
  <c r="A4539" i="13"/>
  <c r="A5373" i="13"/>
  <c r="A3998" i="13"/>
  <c r="A3338" i="13"/>
  <c r="A2604" i="13"/>
  <c r="A6073" i="13"/>
  <c r="A4679" i="13"/>
  <c r="A2724" i="13"/>
  <c r="A6048" i="13"/>
  <c r="A5165" i="13"/>
  <c r="A5764" i="13"/>
  <c r="A5372" i="13"/>
  <c r="A4188" i="13"/>
  <c r="A5799" i="13"/>
  <c r="A3392" i="13"/>
  <c r="A1916" i="13"/>
  <c r="A5680" i="13"/>
  <c r="A4079" i="13"/>
  <c r="A3733" i="13"/>
  <c r="A2484" i="13"/>
  <c r="A5848" i="13"/>
  <c r="A4327" i="13"/>
  <c r="A2608" i="13"/>
  <c r="A3290" i="13"/>
  <c r="A2186" i="13"/>
  <c r="A3995" i="13"/>
  <c r="A1607" i="13"/>
  <c r="A506" i="13"/>
  <c r="A2867" i="13"/>
  <c r="A1136" i="13"/>
  <c r="A6083" i="13"/>
  <c r="A4402" i="13"/>
  <c r="A5071" i="13"/>
  <c r="A3576" i="13"/>
  <c r="A4142" i="13"/>
  <c r="A4362" i="13"/>
  <c r="A3217" i="13"/>
  <c r="A3841" i="13"/>
  <c r="A4323" i="13"/>
  <c r="A3381" i="13"/>
  <c r="A5117" i="13"/>
  <c r="A4145" i="13"/>
  <c r="A3825" i="13"/>
  <c r="A2042" i="13"/>
  <c r="A2695" i="13"/>
  <c r="A714" i="13"/>
  <c r="A2579" i="13"/>
  <c r="A704" i="13"/>
  <c r="A5645" i="13"/>
  <c r="A4455" i="13"/>
  <c r="A2592" i="13"/>
  <c r="A3301" i="13"/>
  <c r="A2178" i="13"/>
  <c r="A3899" i="13"/>
  <c r="A1563" i="13"/>
  <c r="A481" i="13"/>
  <c r="A2787" i="13"/>
  <c r="A1096" i="13"/>
  <c r="A3900" i="13"/>
  <c r="A3115" i="13"/>
  <c r="A3499" i="13"/>
  <c r="A397" i="13"/>
  <c r="A4996" i="13"/>
  <c r="A6033" i="13"/>
  <c r="A4698" i="13"/>
  <c r="A3432" i="13"/>
  <c r="A5766" i="13"/>
  <c r="A6043" i="13"/>
  <c r="A3105" i="13"/>
  <c r="A3617" i="13"/>
  <c r="A3930" i="13"/>
  <c r="A3225" i="13"/>
  <c r="A4540" i="13"/>
  <c r="A3821" i="13"/>
  <c r="A3657" i="13"/>
  <c r="A1978" i="13"/>
  <c r="A2567" i="13"/>
  <c r="A650" i="13"/>
  <c r="A2451" i="13"/>
  <c r="A656" i="13"/>
  <c r="A5754" i="13"/>
  <c r="A4151" i="13"/>
  <c r="A2496" i="13"/>
  <c r="A3227" i="13"/>
  <c r="A2130" i="13"/>
  <c r="A3707" i="13"/>
  <c r="A1499" i="13"/>
  <c r="A433" i="13"/>
  <c r="A2691" i="13"/>
  <c r="A1048" i="13"/>
  <c r="A3644" i="13"/>
  <c r="A2987" i="13"/>
  <c r="A3204" i="13"/>
  <c r="A301" i="13"/>
  <c r="A900" i="13"/>
  <c r="A2157" i="13"/>
  <c r="A3743" i="13"/>
  <c r="A210" i="13"/>
  <c r="A785" i="13"/>
  <c r="A107" i="13"/>
  <c r="A4761" i="13"/>
  <c r="A5704" i="13"/>
  <c r="A3522" i="13"/>
  <c r="A2720" i="13"/>
  <c r="A1076" i="13"/>
  <c r="A2307" i="13"/>
  <c r="A2140" i="13"/>
  <c r="A2387" i="13"/>
  <c r="A1758" i="13"/>
  <c r="A4926" i="13"/>
  <c r="A3323" i="13"/>
  <c r="A4814" i="13"/>
  <c r="A3714" i="13"/>
  <c r="A2970" i="13"/>
  <c r="A2253" i="13"/>
  <c r="A1119" i="13"/>
  <c r="A5230" i="13"/>
  <c r="A4476" i="13"/>
  <c r="A4015" i="13"/>
  <c r="A170" i="13"/>
  <c r="A2908" i="13"/>
  <c r="A967" i="13"/>
  <c r="A3187" i="13"/>
  <c r="A5782" i="13"/>
  <c r="A5366" i="13"/>
  <c r="A2285" i="13"/>
  <c r="A4433" i="13"/>
  <c r="A861" i="13"/>
  <c r="A119" i="13"/>
  <c r="A492" i="13"/>
  <c r="A4647" i="13"/>
  <c r="A2654" i="13"/>
  <c r="A4203" i="13"/>
  <c r="A3222" i="13"/>
  <c r="A804" i="13"/>
  <c r="A4261" i="13"/>
  <c r="A600" i="13"/>
  <c r="A434" i="13"/>
  <c r="A3561" i="13"/>
  <c r="A1688" i="13"/>
  <c r="A1155" i="13"/>
  <c r="A2849" i="13"/>
  <c r="A1982" i="13"/>
  <c r="A2905" i="13"/>
  <c r="A2146" i="13"/>
  <c r="A1317" i="13"/>
  <c r="A50" i="13"/>
  <c r="A499" i="13"/>
  <c r="A3620" i="13"/>
  <c r="A2585" i="13"/>
  <c r="A270" i="13"/>
  <c r="A5280" i="13"/>
  <c r="A5387" i="13"/>
  <c r="A68" i="13"/>
  <c r="A5859" i="13"/>
  <c r="A3875" i="13"/>
  <c r="A3985" i="13"/>
  <c r="A5713" i="13"/>
  <c r="A5789" i="13"/>
  <c r="A5842" i="13"/>
  <c r="A871" i="13"/>
  <c r="A1348" i="13"/>
  <c r="A4279" i="13"/>
  <c r="A1099" i="13"/>
  <c r="A3251" i="13"/>
  <c r="A1805" i="13"/>
  <c r="A3751" i="13"/>
  <c r="A854" i="13"/>
  <c r="A620" i="13"/>
  <c r="A5516" i="13"/>
  <c r="A3261" i="13"/>
  <c r="A632" i="13"/>
  <c r="A4846" i="13"/>
  <c r="A531" i="13"/>
  <c r="A187" i="13"/>
  <c r="A1327" i="13"/>
  <c r="A4424" i="13"/>
  <c r="A2717" i="13"/>
  <c r="A2591" i="13"/>
  <c r="A3258" i="13"/>
  <c r="A4445" i="13"/>
  <c r="A6028" i="13"/>
  <c r="A1465" i="13"/>
  <c r="A5371" i="13"/>
  <c r="A290" i="13"/>
  <c r="A27" i="13"/>
  <c r="A12" i="13"/>
  <c r="A3184" i="13"/>
  <c r="A2086" i="13"/>
  <c r="A950" i="13"/>
  <c r="A4525" i="13"/>
  <c r="A2553" i="13"/>
  <c r="A1380" i="13"/>
  <c r="A4004" i="13"/>
  <c r="A53" i="13"/>
  <c r="A6014" i="13"/>
  <c r="A997" i="13"/>
  <c r="A1366" i="13"/>
  <c r="A5547" i="13"/>
  <c r="A4694" i="13"/>
  <c r="A2390" i="13"/>
  <c r="A5876" i="13"/>
  <c r="A1905" i="13"/>
  <c r="A975" i="13"/>
  <c r="A1686" i="13"/>
  <c r="A376" i="13"/>
  <c r="A6113" i="13"/>
  <c r="A2073" i="13"/>
  <c r="A5363" i="13"/>
  <c r="A678" i="13"/>
  <c r="A2719" i="13"/>
  <c r="A5283" i="13"/>
  <c r="A4024" i="13"/>
  <c r="A1121" i="13"/>
  <c r="A2246" i="13"/>
  <c r="A3623" i="13"/>
  <c r="A2694" i="13"/>
  <c r="A6102" i="13"/>
  <c r="A2976" i="13"/>
  <c r="A1321" i="13"/>
  <c r="A5912" i="13"/>
  <c r="A6137" i="13"/>
  <c r="A5433" i="13"/>
  <c r="A4754" i="13"/>
  <c r="A2749" i="13"/>
  <c r="A5796" i="13"/>
  <c r="A5466" i="13"/>
  <c r="A4648" i="13"/>
  <c r="A4150" i="13"/>
  <c r="A3226" i="13"/>
  <c r="A436" i="13"/>
  <c r="A155" i="13"/>
  <c r="A5925" i="13"/>
  <c r="A5459" i="13"/>
  <c r="A5246" i="13"/>
  <c r="A5475" i="13"/>
  <c r="A4266" i="13"/>
  <c r="A6091" i="13"/>
  <c r="A5890" i="13"/>
  <c r="A5744" i="13"/>
  <c r="A4722" i="13"/>
  <c r="A5759" i="13"/>
  <c r="A4902" i="13"/>
  <c r="A5527" i="13"/>
  <c r="A4211" i="13"/>
  <c r="A4318" i="13"/>
  <c r="A1103" i="13"/>
  <c r="A6106" i="13"/>
  <c r="A5640" i="13"/>
  <c r="A4291" i="13"/>
  <c r="A5610" i="13"/>
  <c r="A3902" i="13"/>
  <c r="A5089" i="13"/>
  <c r="A2540" i="13"/>
  <c r="A5511" i="13"/>
  <c r="A4503" i="13"/>
  <c r="A2660" i="13"/>
  <c r="A5769" i="13"/>
  <c r="A4930" i="13"/>
  <c r="A5887" i="13"/>
  <c r="A5035" i="13"/>
  <c r="A4064" i="13"/>
  <c r="A5191" i="13"/>
  <c r="A3264" i="13"/>
  <c r="A1852" i="13"/>
  <c r="A3248" i="13"/>
  <c r="A4451" i="13"/>
  <c r="A5085" i="13"/>
  <c r="A5397" i="13"/>
  <c r="A848" i="13"/>
  <c r="A4510" i="13"/>
  <c r="A3969" i="13"/>
  <c r="A3286" i="13"/>
  <c r="A2935" i="13"/>
  <c r="A332" i="13"/>
  <c r="A2321" i="13"/>
  <c r="A1717" i="13"/>
  <c r="A5549" i="13"/>
  <c r="A1525" i="13"/>
  <c r="A1970" i="13"/>
  <c r="A1527" i="13"/>
  <c r="A651" i="13"/>
  <c r="A2077" i="13"/>
  <c r="A6100" i="13"/>
  <c r="A4304" i="13"/>
  <c r="A1974" i="13"/>
  <c r="A2536" i="13"/>
  <c r="A183" i="13"/>
  <c r="A1776" i="13"/>
  <c r="A3190" i="13"/>
  <c r="A2227" i="13"/>
  <c r="A2863" i="13"/>
  <c r="A1238" i="13"/>
  <c r="A4027" i="13"/>
  <c r="A2005" i="13"/>
  <c r="A1559" i="13"/>
  <c r="A2009" i="13"/>
  <c r="A3959" i="13"/>
  <c r="A1295" i="13"/>
  <c r="A3305" i="13"/>
  <c r="A1634" i="13"/>
  <c r="A2929" i="13"/>
  <c r="A5032" i="13"/>
  <c r="A3767" i="13"/>
  <c r="A1255" i="13"/>
  <c r="A3763" i="13"/>
  <c r="A368" i="13"/>
  <c r="A1765" i="13"/>
  <c r="A2767" i="13"/>
  <c r="A3383" i="13"/>
  <c r="A3153" i="13"/>
  <c r="A1157" i="13"/>
  <c r="A1928" i="13"/>
  <c r="A867" i="13"/>
  <c r="A2013" i="13"/>
  <c r="A1957" i="13"/>
  <c r="A426" i="13"/>
  <c r="A5868" i="13"/>
  <c r="A5955" i="13"/>
  <c r="A2335" i="13"/>
  <c r="A5291" i="13"/>
  <c r="A536" i="13"/>
  <c r="A2632" i="13"/>
  <c r="A5633" i="13"/>
  <c r="A5339" i="13"/>
  <c r="A4866" i="13"/>
  <c r="A2038" i="13"/>
  <c r="A3120" i="13"/>
  <c r="A860" i="13"/>
  <c r="A4661" i="13"/>
  <c r="A2986" i="13"/>
  <c r="A1086" i="13"/>
  <c r="A1929" i="13"/>
  <c r="A5266" i="13"/>
  <c r="A1446" i="13"/>
  <c r="A2150" i="13"/>
  <c r="A3230" i="13"/>
  <c r="A396" i="13"/>
  <c r="A312" i="13"/>
  <c r="A3619" i="13"/>
  <c r="A231" i="13"/>
  <c r="A628" i="13"/>
  <c r="A3997" i="13"/>
  <c r="A1638" i="13"/>
  <c r="A36" i="13"/>
  <c r="A2481" i="13"/>
  <c r="A2667" i="13"/>
  <c r="A6103" i="13"/>
  <c r="A1397" i="13"/>
  <c r="A5592" i="13"/>
  <c r="A283" i="13"/>
  <c r="A5970" i="13"/>
  <c r="A2619" i="13"/>
  <c r="A1523" i="13"/>
  <c r="A4068" i="13"/>
  <c r="A2214" i="13"/>
  <c r="A71" i="13"/>
  <c r="A2617" i="13"/>
  <c r="A1299" i="13"/>
  <c r="A4522" i="13"/>
  <c r="A1832" i="13"/>
  <c r="A5611" i="13"/>
  <c r="A379" i="13"/>
  <c r="A5906" i="13"/>
  <c r="A5454" i="13"/>
  <c r="A3723" i="13"/>
  <c r="A339" i="13"/>
  <c r="A6009" i="13"/>
  <c r="A1365" i="13"/>
  <c r="A120" i="13"/>
  <c r="A2545" i="13"/>
  <c r="A630" i="13"/>
  <c r="A5821" i="13"/>
  <c r="A4438" i="13"/>
  <c r="A293" i="13"/>
  <c r="A5900" i="13"/>
  <c r="A6104" i="13"/>
  <c r="A6129" i="13"/>
  <c r="A4562" i="13"/>
  <c r="A3713" i="13"/>
  <c r="A1931" i="13"/>
  <c r="A1798" i="13"/>
  <c r="A1305" i="13"/>
  <c r="A6130" i="13"/>
  <c r="A5851" i="13"/>
  <c r="A168" i="13"/>
  <c r="A6088" i="13"/>
  <c r="A6065" i="13"/>
  <c r="A5301" i="13"/>
  <c r="A4234" i="13"/>
  <c r="A5833" i="13"/>
  <c r="A5945" i="13"/>
  <c r="A4530" i="13"/>
  <c r="A5239" i="13"/>
  <c r="A179" i="13"/>
  <c r="A2897" i="13"/>
  <c r="A1597" i="13"/>
  <c r="A5926" i="13"/>
  <c r="A5505" i="13"/>
  <c r="A5048" i="13"/>
  <c r="A1318" i="13"/>
  <c r="A5823" i="13"/>
  <c r="A5100" i="13"/>
  <c r="A4022" i="13"/>
  <c r="A5847" i="13"/>
  <c r="A5736" i="13"/>
  <c r="A5247" i="13"/>
  <c r="A5136" i="13"/>
  <c r="A3686" i="13"/>
  <c r="A4893" i="13"/>
  <c r="A3598" i="13"/>
  <c r="A3914" i="13"/>
  <c r="A4113" i="13"/>
  <c r="A5004" i="13"/>
  <c r="A4240" i="13"/>
  <c r="A3398" i="13"/>
  <c r="A4468" i="13"/>
  <c r="A5244" i="13"/>
  <c r="A3584" i="13"/>
  <c r="A2028" i="13"/>
  <c r="A4364" i="13"/>
  <c r="A3596" i="13"/>
  <c r="A2148" i="13"/>
  <c r="A5435" i="13"/>
  <c r="A4850" i="13"/>
  <c r="A4172" i="13"/>
  <c r="A3816" i="13"/>
  <c r="A4454" i="13"/>
  <c r="A4991" i="13"/>
  <c r="A3493" i="13"/>
  <c r="A4401" i="13"/>
  <c r="A5083" i="13"/>
  <c r="A5548" i="13"/>
  <c r="A3156" i="13"/>
  <c r="A931" i="13"/>
  <c r="A2821" i="13"/>
  <c r="A1187" i="13"/>
  <c r="A870" i="13"/>
  <c r="A5770" i="13"/>
  <c r="A5590" i="13"/>
  <c r="A5772" i="13"/>
  <c r="A5068" i="13"/>
  <c r="A5374" i="13"/>
  <c r="A4324" i="13"/>
  <c r="A511" i="13"/>
  <c r="A5567" i="13"/>
  <c r="A5359" i="13"/>
  <c r="A4911" i="13"/>
  <c r="A4941" i="13"/>
  <c r="A4236" i="13"/>
  <c r="A3814" i="13"/>
  <c r="A6042" i="13"/>
  <c r="A4410" i="13"/>
  <c r="A5613" i="13"/>
  <c r="A4271" i="13"/>
  <c r="A5767" i="13"/>
  <c r="A5039" i="13"/>
  <c r="A4388" i="13"/>
  <c r="A3880" i="13"/>
  <c r="A4538" i="13"/>
  <c r="A5232" i="13"/>
  <c r="A3589" i="13"/>
  <c r="A4593" i="13"/>
  <c r="A5468" i="13"/>
  <c r="A3829" i="13"/>
  <c r="A5901" i="13"/>
  <c r="A5219" i="13"/>
  <c r="A5542" i="13"/>
  <c r="A5158" i="13"/>
  <c r="A5463" i="13"/>
  <c r="A4363" i="13"/>
  <c r="A3722" i="13"/>
  <c r="A2748" i="13"/>
  <c r="A3103" i="13"/>
  <c r="A1067" i="13"/>
  <c r="A3455" i="13"/>
  <c r="A5858" i="13"/>
  <c r="A5012" i="13"/>
  <c r="A3580" i="13"/>
  <c r="A4786" i="13"/>
  <c r="A4859" i="13"/>
  <c r="A5619" i="13"/>
  <c r="A5381" i="13"/>
  <c r="A4102" i="13"/>
  <c r="A4500" i="13"/>
  <c r="A5218" i="13"/>
  <c r="A5231" i="13"/>
  <c r="A3830" i="13"/>
  <c r="A3646" i="13"/>
  <c r="A2348" i="13"/>
  <c r="A4031" i="13"/>
  <c r="A5763" i="13"/>
  <c r="A5052" i="13"/>
  <c r="A5087" i="13"/>
  <c r="A4257" i="13"/>
  <c r="A4598" i="13"/>
  <c r="A3477" i="13"/>
  <c r="A5364" i="13"/>
  <c r="A2352" i="13"/>
  <c r="A2058" i="13"/>
  <c r="A1424" i="13"/>
  <c r="A2611" i="13"/>
  <c r="A6057" i="13"/>
  <c r="A4334" i="13"/>
  <c r="A4923" i="13"/>
  <c r="A2956" i="13"/>
  <c r="A3642" i="13"/>
  <c r="A5264" i="13"/>
  <c r="A3353" i="13"/>
  <c r="A2343" i="13"/>
  <c r="A2259" i="13"/>
  <c r="A5206" i="13"/>
  <c r="A2336" i="13"/>
  <c r="A2050" i="13"/>
  <c r="A1392" i="13"/>
  <c r="A2531" i="13"/>
  <c r="A5272" i="13"/>
  <c r="A2895" i="13"/>
  <c r="A5575" i="13"/>
  <c r="A4070" i="13"/>
  <c r="A4619" i="13"/>
  <c r="A2844" i="13"/>
  <c r="A3418" i="13"/>
  <c r="A4798" i="13"/>
  <c r="A3239" i="13"/>
  <c r="A2215" i="13"/>
  <c r="A2131" i="13"/>
  <c r="A4732" i="13"/>
  <c r="A2240" i="13"/>
  <c r="A2002" i="13"/>
  <c r="A1330" i="13"/>
  <c r="A2435" i="13"/>
  <c r="A4049" i="13"/>
  <c r="A2703" i="13"/>
  <c r="A648" i="13"/>
  <c r="A3006" i="13"/>
  <c r="A529" i="13"/>
  <c r="A5034" i="13"/>
  <c r="A1822" i="13"/>
  <c r="A5812" i="13"/>
  <c r="A4710" i="13"/>
  <c r="A4138" i="13"/>
  <c r="A4627" i="13"/>
  <c r="A2266" i="13"/>
  <c r="A3016" i="13"/>
  <c r="A4239" i="13"/>
  <c r="A1110" i="13"/>
  <c r="A5195" i="13"/>
  <c r="A2406" i="13"/>
  <c r="A5957" i="13"/>
  <c r="A5972" i="13"/>
  <c r="A6071" i="13"/>
  <c r="A4848" i="13"/>
  <c r="A5597" i="13"/>
  <c r="A3485" i="13"/>
  <c r="A5971" i="13"/>
  <c r="A4528" i="13"/>
  <c r="A5200" i="13"/>
  <c r="A5157" i="13"/>
  <c r="A3800" i="13"/>
  <c r="A4666" i="13"/>
  <c r="A4780" i="13"/>
  <c r="A2582" i="13"/>
  <c r="A4200" i="13"/>
  <c r="A4762" i="13"/>
  <c r="A4660" i="13"/>
  <c r="A4716" i="13"/>
  <c r="A3121" i="13"/>
  <c r="A4620" i="13"/>
  <c r="A4377" i="13"/>
  <c r="A1766" i="13"/>
  <c r="A5082" i="13"/>
  <c r="A4290" i="13"/>
  <c r="A5204" i="13"/>
  <c r="A5456" i="13"/>
  <c r="A2940" i="13"/>
  <c r="A5293" i="13"/>
  <c r="A3700" i="13"/>
  <c r="A3001" i="13"/>
  <c r="A1716" i="13"/>
  <c r="A3504" i="13"/>
  <c r="A1584" i="13"/>
  <c r="A2442" i="13"/>
  <c r="A3132" i="13"/>
  <c r="A1018" i="13"/>
  <c r="A3443" i="13"/>
  <c r="A880" i="13"/>
  <c r="A5642" i="13"/>
  <c r="A5180" i="13"/>
  <c r="A5207" i="13"/>
  <c r="A3438" i="13"/>
  <c r="A4345" i="13"/>
  <c r="A3055" i="13"/>
  <c r="A3808" i="13"/>
  <c r="A1796" i="13"/>
  <c r="A3013" i="13"/>
  <c r="A2730" i="13"/>
  <c r="A3419" i="13"/>
  <c r="A361" i="13"/>
  <c r="A1347" i="13"/>
  <c r="A4069" i="13"/>
  <c r="A3524" i="13"/>
  <c r="A6011" i="13"/>
  <c r="A2434" i="13"/>
  <c r="A3084" i="13"/>
  <c r="A994" i="13"/>
  <c r="A5404" i="13"/>
  <c r="A2584" i="13"/>
  <c r="A4169" i="13"/>
  <c r="A2093" i="13"/>
  <c r="A990" i="13"/>
  <c r="A1457" i="13"/>
  <c r="A429" i="13"/>
  <c r="A2075" i="13"/>
  <c r="A1989" i="13"/>
  <c r="A2389" i="13"/>
  <c r="A877" i="13"/>
  <c r="A1175" i="13"/>
  <c r="A2090" i="13"/>
  <c r="A1961" i="13"/>
  <c r="A1955" i="13"/>
  <c r="A2271" i="13"/>
  <c r="A321" i="13"/>
  <c r="A2171" i="13"/>
  <c r="A2815" i="13"/>
  <c r="A504" i="13"/>
  <c r="A4182" i="13"/>
  <c r="A2294" i="13"/>
  <c r="A1342" i="13"/>
  <c r="A4863" i="13"/>
  <c r="A411" i="13"/>
  <c r="A883" i="13"/>
  <c r="A5703" i="13"/>
  <c r="A6082" i="13"/>
  <c r="A3078" i="13"/>
  <c r="A4457" i="13"/>
  <c r="A2170" i="13"/>
  <c r="A497" i="13"/>
  <c r="A4989" i="13"/>
  <c r="A5121" i="13"/>
  <c r="A1829" i="13"/>
  <c r="A680" i="13"/>
  <c r="A16" i="13"/>
  <c r="A521" i="13"/>
  <c r="A2685" i="13"/>
  <c r="A2053" i="13"/>
  <c r="A4605" i="13"/>
  <c r="A5586" i="13"/>
  <c r="A5577" i="13"/>
  <c r="A5743" i="13"/>
  <c r="A4122" i="13"/>
  <c r="A2376" i="13"/>
  <c r="A2699" i="13"/>
  <c r="A2437" i="13"/>
  <c r="A5587" i="13"/>
  <c r="A6001" i="13"/>
  <c r="A857" i="13"/>
  <c r="A5393" i="13"/>
  <c r="A5612" i="13"/>
  <c r="A1689" i="13"/>
  <c r="A5829" i="13"/>
  <c r="A5297" i="13"/>
  <c r="A5566" i="13"/>
  <c r="A344" i="13"/>
  <c r="A1049" i="13"/>
  <c r="A1585" i="13"/>
  <c r="A614" i="13"/>
  <c r="A5233" i="13"/>
  <c r="A5445" i="13"/>
  <c r="A5333" i="13"/>
  <c r="A4708" i="13"/>
  <c r="A2054" i="13"/>
  <c r="A5491" i="13"/>
  <c r="A4890" i="13"/>
  <c r="A5418" i="13"/>
  <c r="A4099" i="13"/>
  <c r="A5248" i="13"/>
  <c r="A4032" i="13"/>
  <c r="A5616" i="13"/>
  <c r="A4615" i="13"/>
  <c r="A4040" i="13"/>
  <c r="A4071" i="13"/>
  <c r="A4396" i="13"/>
  <c r="A5187" i="13"/>
  <c r="A4161" i="13"/>
  <c r="A5708" i="13"/>
  <c r="A4134" i="13"/>
  <c r="A4683" i="13"/>
  <c r="A2876" i="13"/>
  <c r="A5196" i="13"/>
  <c r="A1958" i="13"/>
  <c r="A4990" i="13"/>
  <c r="A5678" i="13"/>
  <c r="A330" i="13"/>
  <c r="A5582" i="13"/>
  <c r="A5571" i="13"/>
  <c r="A4900" i="13"/>
  <c r="A4997" i="13"/>
  <c r="A5318" i="13"/>
  <c r="A5129" i="13"/>
  <c r="A5895" i="13"/>
  <c r="A4264" i="13"/>
  <c r="A4408" i="13"/>
  <c r="A4166" i="13"/>
  <c r="A3608" i="13"/>
  <c r="A5009" i="13"/>
  <c r="A4026" i="13"/>
  <c r="A5984" i="13"/>
  <c r="A5832" i="13"/>
  <c r="A3910" i="13"/>
  <c r="A4156" i="13"/>
  <c r="A4419" i="13"/>
  <c r="A2412" i="13"/>
  <c r="A5520" i="13"/>
  <c r="A3049" i="13"/>
  <c r="A6041" i="13"/>
  <c r="A4514" i="13"/>
  <c r="A3670" i="13"/>
  <c r="A5242" i="13"/>
  <c r="A4534" i="13"/>
  <c r="A2236" i="13"/>
  <c r="A4766" i="13"/>
  <c r="A2297" i="13"/>
  <c r="A4413" i="13"/>
  <c r="A4434" i="13"/>
  <c r="A4940" i="13"/>
  <c r="A537" i="13"/>
  <c r="A4887" i="13"/>
  <c r="A4116" i="13"/>
  <c r="A4326" i="13"/>
  <c r="A4277" i="13"/>
  <c r="A4140" i="13"/>
  <c r="A4938" i="13"/>
  <c r="A5430" i="13"/>
  <c r="A5517" i="13"/>
  <c r="A4827" i="13"/>
  <c r="A5322" i="13"/>
  <c r="A3039" i="13"/>
  <c r="A2868" i="13"/>
  <c r="A3844" i="13"/>
  <c r="A2570" i="13"/>
  <c r="A890" i="13"/>
  <c r="A1008" i="13"/>
  <c r="A5981" i="13"/>
  <c r="A5992" i="13"/>
  <c r="A3329" i="13"/>
  <c r="A2052" i="13"/>
  <c r="A2554" i="13"/>
  <c r="A538" i="13"/>
  <c r="A63" i="13"/>
  <c r="A4577" i="13"/>
  <c r="A3387" i="13"/>
  <c r="A3859" i="13"/>
  <c r="A1816" i="13"/>
  <c r="A141" i="13"/>
  <c r="A5533" i="13"/>
  <c r="A5485" i="13"/>
  <c r="A3199" i="13"/>
  <c r="A1940" i="13"/>
  <c r="A2490" i="13"/>
  <c r="A473" i="13"/>
  <c r="A15" i="13"/>
  <c r="A4321" i="13"/>
  <c r="A3244" i="13"/>
  <c r="A3667" i="13"/>
  <c r="A1624" i="13"/>
  <c r="A5846" i="13"/>
  <c r="A525" i="13"/>
  <c r="A3062" i="13"/>
  <c r="A1912" i="13"/>
  <c r="A125" i="13"/>
  <c r="A4180" i="13"/>
  <c r="A4033" i="13"/>
  <c r="A2938" i="13"/>
  <c r="A1651" i="13"/>
  <c r="A1431" i="13"/>
  <c r="A3787" i="13"/>
  <c r="A276" i="13"/>
  <c r="A5983" i="13"/>
  <c r="A6053" i="13"/>
  <c r="A4354" i="13"/>
  <c r="A5013" i="13"/>
  <c r="A6010" i="13"/>
  <c r="A5296" i="13"/>
  <c r="A5406" i="13"/>
  <c r="A3494" i="13"/>
  <c r="A4030" i="13"/>
  <c r="A4783" i="13"/>
  <c r="A5270" i="13"/>
  <c r="A3478" i="13"/>
  <c r="A4014" i="13"/>
  <c r="A3973" i="13"/>
  <c r="A4382" i="13"/>
  <c r="A2212" i="13"/>
  <c r="A5635" i="13"/>
  <c r="A3926" i="13"/>
  <c r="A4881" i="13"/>
  <c r="A3621" i="13"/>
  <c r="A5702" i="13"/>
  <c r="A4441" i="13"/>
  <c r="A1972" i="13"/>
  <c r="A3949" i="13"/>
  <c r="A2954" i="13"/>
  <c r="A1418" i="13"/>
  <c r="A762" i="13"/>
  <c r="A1843" i="13"/>
  <c r="A5776" i="13"/>
  <c r="A4945" i="13"/>
  <c r="A5114" i="13"/>
  <c r="A3860" i="13"/>
  <c r="A5053" i="13"/>
  <c r="A2820" i="13"/>
  <c r="A3804" i="13"/>
  <c r="A2394" i="13"/>
  <c r="A1403" i="13"/>
  <c r="A1907" i="13"/>
  <c r="A4132" i="13"/>
  <c r="A3125" i="13"/>
  <c r="A2690" i="13"/>
  <c r="A2583" i="13"/>
  <c r="A225" i="13"/>
  <c r="A1763" i="13"/>
  <c r="A5105" i="13"/>
  <c r="A2574" i="13"/>
  <c r="A1429" i="13"/>
  <c r="A5841" i="13"/>
  <c r="A4908" i="13"/>
  <c r="A3462" i="13"/>
  <c r="A4858" i="13"/>
  <c r="A5734" i="13"/>
  <c r="A2076" i="13"/>
  <c r="A4342" i="13"/>
  <c r="A2708" i="13"/>
  <c r="A5352" i="13"/>
  <c r="A5250" i="13"/>
  <c r="A1642" i="13"/>
  <c r="A1322" i="13"/>
  <c r="A3144" i="13"/>
  <c r="A399" i="13"/>
  <c r="A5426" i="13"/>
  <c r="A3029" i="13"/>
  <c r="A2898" i="13"/>
  <c r="A1618" i="13"/>
  <c r="A1975" i="13"/>
  <c r="A177" i="13"/>
  <c r="A1667" i="13"/>
  <c r="A4059" i="13"/>
  <c r="A2478" i="13"/>
  <c r="A1310" i="13"/>
  <c r="A1437" i="13"/>
  <c r="A1293" i="13"/>
  <c r="A1511" i="13"/>
  <c r="A1297" i="13"/>
  <c r="A1548" i="13"/>
  <c r="A5084" i="13"/>
  <c r="A2424" i="13"/>
  <c r="A2078" i="13"/>
  <c r="A1451" i="13"/>
  <c r="A3554" i="13"/>
  <c r="A4176" i="13"/>
  <c r="A4404" i="13"/>
  <c r="A3520" i="13"/>
  <c r="A4276" i="13"/>
  <c r="A2116" i="13"/>
  <c r="A2064" i="13"/>
  <c r="A4581" i="13"/>
  <c r="A4157" i="13"/>
  <c r="A95" i="13"/>
  <c r="A3597" i="13"/>
  <c r="A2594" i="13"/>
  <c r="A2391" i="13"/>
  <c r="A3987" i="13"/>
  <c r="A4112" i="13"/>
  <c r="A1870" i="13"/>
  <c r="A2715" i="13"/>
  <c r="A3138" i="13"/>
  <c r="A3134" i="13"/>
  <c r="A2485" i="13"/>
  <c r="A2497" i="13"/>
  <c r="A4028" i="13"/>
  <c r="A3497" i="13"/>
  <c r="A2351" i="13"/>
  <c r="A2491" i="13"/>
  <c r="A163" i="13"/>
  <c r="A669" i="13"/>
  <c r="A1404" i="13"/>
  <c r="A1621" i="13"/>
  <c r="A863" i="13"/>
  <c r="A4597" i="13"/>
  <c r="A1167" i="13"/>
  <c r="A8" i="13"/>
  <c r="A3848" i="13"/>
  <c r="A3745" i="13"/>
  <c r="A3292" i="13"/>
  <c r="A682" i="13"/>
  <c r="A4367" i="13"/>
  <c r="A3835" i="13"/>
  <c r="A1080" i="13"/>
  <c r="A606" i="13"/>
  <c r="A5565" i="13"/>
  <c r="A2928" i="13"/>
  <c r="A3440" i="13"/>
  <c r="A808" i="13"/>
  <c r="A5496" i="13"/>
  <c r="A4519" i="13"/>
  <c r="A1198" i="13"/>
  <c r="A3186" i="13"/>
  <c r="A971" i="13"/>
  <c r="A2401" i="13"/>
  <c r="A697" i="13"/>
  <c r="A876" i="13"/>
  <c r="A3492" i="13"/>
  <c r="A2303" i="13"/>
  <c r="A3126" i="13"/>
  <c r="A4245" i="13"/>
  <c r="A2971" i="13"/>
  <c r="A696" i="13"/>
  <c r="A2807" i="13"/>
  <c r="A4841" i="13"/>
  <c r="A169" i="13"/>
  <c r="A2288" i="13"/>
  <c r="A5594" i="13"/>
  <c r="A4788" i="13"/>
  <c r="A6081" i="13"/>
  <c r="A2425" i="13"/>
  <c r="A3897" i="13"/>
  <c r="A1324" i="13"/>
  <c r="A835" i="13"/>
  <c r="A450" i="13"/>
  <c r="A26" i="13"/>
  <c r="A2681" i="13"/>
  <c r="A783" i="13"/>
  <c r="A386" i="13"/>
  <c r="A4769" i="13"/>
  <c r="A902" i="13"/>
  <c r="A3719" i="13"/>
  <c r="A1027" i="13"/>
  <c r="A2705" i="13"/>
  <c r="A583" i="13"/>
  <c r="A4813" i="13"/>
  <c r="A2453" i="13"/>
  <c r="A1897" i="13"/>
  <c r="A957" i="13"/>
  <c r="A267" i="13"/>
  <c r="A2811" i="13"/>
  <c r="A2799" i="13"/>
  <c r="A4012" i="13"/>
  <c r="A5638" i="13"/>
  <c r="A2945" i="13"/>
  <c r="A2869" i="13"/>
  <c r="A3871" i="13"/>
  <c r="A4349" i="13"/>
  <c r="A3088" i="13"/>
  <c r="A2158" i="13"/>
  <c r="A5415" i="13"/>
  <c r="A5150" i="13"/>
  <c r="A2679" i="13"/>
  <c r="A2738" i="13"/>
  <c r="A4297" i="13"/>
  <c r="A239" i="13"/>
  <c r="A89" i="13"/>
  <c r="A1434" i="13"/>
  <c r="A2448" i="13"/>
  <c r="A2388" i="13"/>
  <c r="A4892" i="13"/>
  <c r="A4016" i="13"/>
  <c r="A5192" i="13"/>
  <c r="A4696" i="13"/>
  <c r="A949" i="13"/>
  <c r="A3447" i="13"/>
  <c r="A215" i="13"/>
  <c r="A4809" i="13"/>
  <c r="A1394" i="13"/>
  <c r="A175" i="13"/>
  <c r="A3067" i="13"/>
  <c r="A1628" i="13"/>
  <c r="A4983" i="13"/>
  <c r="A3951" i="13"/>
  <c r="A2219" i="13"/>
  <c r="A1484" i="13"/>
  <c r="A739" i="13"/>
  <c r="A797" i="13"/>
  <c r="A692" i="13"/>
  <c r="A1070" i="13"/>
  <c r="A3921" i="13"/>
  <c r="A294" i="13"/>
  <c r="A1105" i="13"/>
  <c r="A3615" i="13"/>
  <c r="A471" i="13"/>
  <c r="A2511" i="13"/>
  <c r="A5581" i="13"/>
  <c r="A642" i="13"/>
  <c r="A1954" i="13"/>
  <c r="A4209" i="13"/>
  <c r="A1040" i="13"/>
  <c r="A2426" i="13"/>
  <c r="A5229" i="13"/>
  <c r="A5342" i="13"/>
  <c r="A4640" i="13"/>
  <c r="A3172" i="13"/>
  <c r="A3684" i="13"/>
  <c r="A3343" i="13"/>
  <c r="A1340" i="13"/>
  <c r="A67" i="13"/>
  <c r="A1182" i="13"/>
  <c r="A1880" i="13"/>
  <c r="A1549" i="13"/>
  <c r="A882" i="13"/>
  <c r="A1554" i="13"/>
  <c r="A4673" i="13"/>
  <c r="A4691" i="13"/>
  <c r="A1184" i="13"/>
  <c r="A1242" i="13"/>
  <c r="A2586" i="13"/>
  <c r="A4583" i="13"/>
  <c r="A3488" i="13"/>
  <c r="A1948" i="13"/>
  <c r="A5998" i="13"/>
  <c r="A5556" i="13"/>
  <c r="A5332" i="13"/>
  <c r="A1278" i="13"/>
  <c r="A2072" i="13"/>
  <c r="A1635" i="13"/>
  <c r="A930" i="13"/>
  <c r="A1602" i="13"/>
  <c r="A4953" i="13"/>
  <c r="A5147" i="13"/>
  <c r="A1248" i="13"/>
  <c r="A1306" i="13"/>
  <c r="A2650" i="13"/>
  <c r="A4939" i="13"/>
  <c r="A3636" i="13"/>
  <c r="A2060" i="13"/>
  <c r="A5416" i="13"/>
  <c r="A3446" i="13"/>
  <c r="A5112" i="13"/>
  <c r="A1715" i="13"/>
  <c r="A954" i="13"/>
  <c r="A1610" i="13"/>
  <c r="A4995" i="13"/>
  <c r="A4891" i="13"/>
  <c r="A2932" i="13"/>
  <c r="A3354" i="13"/>
  <c r="A2812" i="13"/>
  <c r="A4523" i="13"/>
  <c r="A4006" i="13"/>
  <c r="A5443" i="13"/>
  <c r="A3957" i="13"/>
  <c r="A4849" i="13"/>
  <c r="A4080" i="13"/>
  <c r="A3960" i="13"/>
  <c r="A5338" i="13"/>
  <c r="A4439" i="13"/>
  <c r="A4494" i="13"/>
  <c r="A3878" i="13"/>
  <c r="A5026" i="13"/>
  <c r="A5551" i="13"/>
  <c r="A2888" i="13"/>
  <c r="A6115" i="13"/>
  <c r="A5729" i="13"/>
  <c r="A5602" i="13"/>
  <c r="A1669" i="13"/>
  <c r="A3130" i="13"/>
  <c r="A3496" i="13"/>
  <c r="G16" i="4"/>
  <c r="B2297" i="13"/>
  <c r="A3035" i="13"/>
  <c r="A1879" i="13"/>
  <c r="A3444" i="13"/>
  <c r="A4526" i="13"/>
  <c r="A1356" i="13"/>
  <c r="A1301" i="13"/>
  <c r="A1752" i="13"/>
  <c r="A219" i="13"/>
  <c r="A1185" i="13"/>
  <c r="A1890" i="13"/>
  <c r="A2721" i="13"/>
  <c r="A5448" i="13"/>
  <c r="A4268" i="13"/>
  <c r="A1094" i="13"/>
  <c r="A4645" i="13"/>
  <c r="A336" i="13"/>
  <c r="A2230" i="13"/>
  <c r="A5862" i="13"/>
  <c r="A2254" i="13"/>
  <c r="A35" i="13"/>
  <c r="A572" i="13"/>
  <c r="A3259" i="13"/>
  <c r="A988" i="13"/>
  <c r="A2105" i="13"/>
  <c r="A1419" i="13"/>
  <c r="A455" i="13"/>
  <c r="A453" i="13"/>
  <c r="A5108" i="13"/>
  <c r="A4549" i="13"/>
  <c r="A6024" i="13"/>
  <c r="A4350" i="13"/>
  <c r="A4293" i="13"/>
  <c r="A853" i="13"/>
  <c r="A666" i="13"/>
  <c r="A1033" i="13"/>
  <c r="A845" i="13"/>
  <c r="A1830" i="13"/>
  <c r="A2623" i="13"/>
  <c r="A1372" i="13"/>
  <c r="A869" i="13"/>
  <c r="A3549" i="13"/>
  <c r="A5920" i="13"/>
  <c r="A3211" i="13"/>
  <c r="A3731" i="13"/>
  <c r="A549" i="13"/>
  <c r="A1254" i="13"/>
  <c r="A556" i="13"/>
  <c r="A6000" i="13"/>
  <c r="A2769" i="13"/>
  <c r="A5946" i="13"/>
  <c r="A3683" i="13"/>
  <c r="A681" i="13"/>
  <c r="A133" i="13"/>
  <c r="A5473" i="13"/>
  <c r="A260" i="13"/>
  <c r="A5716" i="13"/>
  <c r="A3046" i="13"/>
  <c r="A1123" i="13"/>
  <c r="A716" i="13"/>
  <c r="A5860" i="13"/>
  <c r="A244" i="13"/>
  <c r="A5608" i="13"/>
  <c r="A5627" i="13"/>
  <c r="A5509" i="13"/>
  <c r="A5015" i="13"/>
  <c r="A5809" i="13"/>
  <c r="A3303" i="13"/>
  <c r="A5723" i="13"/>
  <c r="A4456" i="13"/>
  <c r="A5967" i="13"/>
  <c r="A5214" i="13"/>
  <c r="A4511" i="13"/>
  <c r="A5805" i="13"/>
  <c r="A5815" i="13"/>
  <c r="A4914" i="13"/>
  <c r="A4774" i="13"/>
  <c r="A3845" i="13"/>
  <c r="A4210" i="13"/>
  <c r="A1636" i="13"/>
  <c r="A5477" i="13"/>
  <c r="A4793" i="13"/>
  <c r="A4139" i="13"/>
  <c r="A3231" i="13"/>
  <c r="A4805" i="13"/>
  <c r="A2565" i="13"/>
  <c r="A5484" i="13"/>
  <c r="A5211" i="13"/>
  <c r="A4397" i="13"/>
  <c r="A4416" i="13"/>
  <c r="A2728" i="13"/>
  <c r="A5487" i="13"/>
  <c r="A5005" i="13"/>
  <c r="A5030" i="13"/>
  <c r="A5866" i="13"/>
  <c r="A5438" i="13"/>
  <c r="A5541" i="13"/>
  <c r="A5624" i="13"/>
  <c r="A5684" i="13"/>
  <c r="A4628" i="13"/>
  <c r="A3470" i="13"/>
  <c r="A3456" i="13"/>
  <c r="A5591" i="13"/>
  <c r="A5647" i="13"/>
  <c r="A5113" i="13"/>
  <c r="A3742" i="13"/>
  <c r="A3348" i="13"/>
  <c r="A3285" i="13"/>
  <c r="A4207" i="13"/>
  <c r="A2020" i="13"/>
  <c r="A5269" i="13"/>
  <c r="A5574" i="13"/>
  <c r="A3640" i="13"/>
  <c r="A3502" i="13"/>
  <c r="A4537" i="13"/>
  <c r="A3937" i="13"/>
  <c r="A507" i="13"/>
  <c r="A5711" i="13"/>
  <c r="A2088" i="13"/>
  <c r="A5275" i="13"/>
  <c r="A4208" i="13"/>
  <c r="A5355" i="13"/>
  <c r="A4856" i="13"/>
  <c r="A4103" i="13"/>
  <c r="A5674" i="13"/>
  <c r="A4834" i="13"/>
  <c r="A4904" i="13"/>
  <c r="A3461" i="13"/>
  <c r="A3701" i="13"/>
  <c r="A4400" i="13"/>
  <c r="A6015" i="13"/>
  <c r="A2684" i="13"/>
  <c r="A3872" i="13"/>
  <c r="A1844" i="13"/>
  <c r="A4625" i="13"/>
  <c r="A3483" i="13"/>
  <c r="A3955" i="13"/>
  <c r="A5290" i="13"/>
  <c r="A5532" i="13"/>
  <c r="A3412" i="13"/>
  <c r="A3468" i="13"/>
  <c r="A3373" i="13"/>
  <c r="A4237" i="13"/>
  <c r="A1168" i="13"/>
  <c r="A3868" i="13"/>
  <c r="A2562" i="13"/>
  <c r="A866" i="13"/>
  <c r="A968" i="13"/>
  <c r="A1806" i="13"/>
  <c r="A4832" i="13"/>
  <c r="A5870" i="13"/>
  <c r="A5314" i="13"/>
  <c r="A3316" i="13"/>
  <c r="A3205" i="13"/>
  <c r="A3867" i="13"/>
  <c r="A1104" i="13"/>
  <c r="A3740" i="13"/>
  <c r="A2514" i="13"/>
  <c r="A818" i="13"/>
  <c r="A920" i="13"/>
  <c r="A1710" i="13"/>
  <c r="A5033" i="13"/>
  <c r="A4165" i="13"/>
  <c r="A230" i="13"/>
  <c r="A2927" i="13"/>
  <c r="A4772" i="13"/>
  <c r="A5017" i="13"/>
  <c r="A3460" i="13"/>
  <c r="A1767" i="13"/>
  <c r="A3514" i="13"/>
  <c r="A516" i="13"/>
  <c r="A2472" i="13"/>
  <c r="A2309" i="13"/>
  <c r="A5317" i="13"/>
  <c r="A5934" i="13"/>
  <c r="A5492" i="13"/>
  <c r="A371" i="13"/>
  <c r="A5941" i="13"/>
  <c r="A5462" i="13"/>
  <c r="A5073" i="13"/>
  <c r="A5437" i="13"/>
  <c r="A5014" i="13"/>
  <c r="A5924" i="13"/>
  <c r="A4360" i="13"/>
  <c r="A3448" i="13"/>
  <c r="A4058" i="13"/>
  <c r="A1580" i="13"/>
  <c r="A3680" i="13"/>
  <c r="A5855" i="13"/>
  <c r="A5069" i="13"/>
  <c r="A5201" i="13"/>
  <c r="A4483" i="13"/>
  <c r="A4657" i="13"/>
  <c r="A4719" i="13"/>
  <c r="A2740" i="13"/>
  <c r="A4034" i="13"/>
  <c r="A2096" i="13"/>
  <c r="A1930" i="13"/>
  <c r="A2119" i="13"/>
  <c r="A4894" i="13"/>
  <c r="A1899" i="13"/>
  <c r="A5286" i="13"/>
  <c r="A4543" i="13"/>
  <c r="A5504" i="13"/>
  <c r="A2188" i="13"/>
  <c r="A4961" i="13"/>
  <c r="A4162" i="13"/>
  <c r="A1648" i="13"/>
  <c r="A1370" i="13"/>
  <c r="A5260" i="13"/>
  <c r="A447" i="13"/>
  <c r="A3794" i="13"/>
  <c r="A3977" i="13"/>
  <c r="A1666" i="13"/>
  <c r="A1250" i="13"/>
  <c r="A3347" i="13"/>
  <c r="A840" i="13"/>
  <c r="A2328" i="13"/>
  <c r="A1550" i="13"/>
  <c r="A2952" i="13"/>
  <c r="A5152" i="13"/>
  <c r="A5127" i="13"/>
  <c r="A5309" i="13"/>
  <c r="A5620" i="13"/>
  <c r="A3941" i="13"/>
  <c r="A6069" i="13"/>
  <c r="A3660" i="13"/>
  <c r="A1684" i="13"/>
  <c r="A2896" i="13"/>
  <c r="A2666" i="13"/>
  <c r="A3228" i="13"/>
  <c r="A297" i="13"/>
  <c r="A1280" i="13"/>
  <c r="A3655" i="13"/>
  <c r="A3396" i="13"/>
  <c r="A5059" i="13"/>
  <c r="A2386" i="13"/>
  <c r="A2988" i="13"/>
  <c r="A946" i="13"/>
  <c r="A3224" i="13"/>
  <c r="A792" i="13"/>
  <c r="A2136" i="13"/>
  <c r="A1454" i="13"/>
  <c r="A3523" i="13"/>
  <c r="A151" i="13"/>
  <c r="A252" i="13"/>
  <c r="A3178" i="13"/>
  <c r="A3855" i="13"/>
  <c r="A486" i="13"/>
  <c r="A4047" i="13"/>
  <c r="A3179" i="13"/>
  <c r="A3563" i="13"/>
  <c r="A381" i="13"/>
  <c r="A4896" i="13"/>
  <c r="A3350" i="13"/>
  <c r="A5099" i="13"/>
  <c r="A1996" i="13"/>
  <c r="A3552" i="13"/>
  <c r="A4751" i="13"/>
  <c r="A2602" i="13"/>
  <c r="A1258" i="13"/>
  <c r="A1216" i="13"/>
  <c r="A4819" i="13"/>
  <c r="A4753" i="13"/>
  <c r="A1570" i="13"/>
  <c r="A898" i="13"/>
  <c r="A1571" i="13"/>
  <c r="A1944" i="13"/>
  <c r="A1214" i="13"/>
  <c r="A708" i="13"/>
  <c r="A941" i="13"/>
  <c r="A923" i="13"/>
  <c r="A593" i="13"/>
  <c r="A631" i="13"/>
  <c r="A3453" i="13"/>
  <c r="A1886" i="13"/>
  <c r="A558" i="13"/>
  <c r="A948" i="13"/>
  <c r="A1933" i="13"/>
  <c r="A3423" i="13"/>
  <c r="A5676" i="13"/>
  <c r="A3030" i="13"/>
  <c r="A2265" i="13"/>
  <c r="A3677" i="13"/>
  <c r="A1757" i="13"/>
  <c r="A4954" i="13"/>
  <c r="A4190" i="13"/>
  <c r="A3298" i="13"/>
  <c r="A2026" i="13"/>
  <c r="A688" i="13"/>
  <c r="A3274" i="13"/>
  <c r="A465" i="13"/>
  <c r="A3537" i="13"/>
  <c r="A3364" i="13"/>
  <c r="A2991" i="13"/>
  <c r="A329" i="13"/>
  <c r="A3020" i="13"/>
  <c r="A3779" i="13"/>
  <c r="A3471" i="13"/>
  <c r="A2526" i="13"/>
  <c r="A1459" i="13"/>
  <c r="A268" i="13"/>
  <c r="A1249" i="13"/>
  <c r="A466" i="13"/>
  <c r="A3647" i="13"/>
  <c r="A3220" i="13"/>
  <c r="A2213" i="13"/>
  <c r="A2225" i="13"/>
  <c r="A3050" i="13"/>
  <c r="A3687" i="13"/>
  <c r="A2030" i="13"/>
  <c r="A81" i="13"/>
  <c r="A2802" i="13"/>
  <c r="A303" i="13"/>
  <c r="A1514" i="13"/>
  <c r="A2260" i="13"/>
  <c r="A4487" i="13"/>
  <c r="A4440" i="13"/>
  <c r="A2021" i="13"/>
  <c r="A1020" i="13"/>
  <c r="A2015" i="13"/>
  <c r="A1237" i="13"/>
  <c r="A136" i="13"/>
  <c r="A1191" i="13"/>
  <c r="A1135" i="13"/>
  <c r="A3122" i="13"/>
  <c r="A1206" i="13"/>
  <c r="A4339" i="13"/>
  <c r="A1590" i="13"/>
  <c r="A1579" i="13"/>
  <c r="A420" i="13"/>
  <c r="A1337" i="13"/>
  <c r="A46" i="13"/>
  <c r="A1761" i="13"/>
  <c r="A929" i="13"/>
  <c r="A619" i="13"/>
  <c r="A5182" i="13"/>
  <c r="A2509" i="13"/>
  <c r="A1108" i="13"/>
  <c r="A750" i="13"/>
  <c r="A2110" i="13"/>
  <c r="A4649" i="13"/>
  <c r="A823" i="13"/>
  <c r="A817" i="13"/>
  <c r="A1147" i="13"/>
  <c r="A1133" i="13"/>
  <c r="A932" i="13"/>
  <c r="A1557" i="13"/>
  <c r="A2520" i="13"/>
  <c r="A1859" i="13"/>
  <c r="A1042" i="13"/>
  <c r="A1714" i="13"/>
  <c r="A1664" i="13"/>
  <c r="A4330" i="13"/>
  <c r="A1432" i="13"/>
  <c r="A1488" i="13"/>
  <c r="A2794" i="13"/>
  <c r="A3762" i="13"/>
  <c r="A3916" i="13"/>
  <c r="A2268" i="13"/>
  <c r="A3550" i="13"/>
  <c r="A3718" i="13"/>
  <c r="A5461" i="13"/>
  <c r="A3599" i="13"/>
  <c r="A34" i="13"/>
  <c r="A1118" i="13"/>
  <c r="A4565" i="13"/>
  <c r="A2048" i="13"/>
  <c r="A1034" i="13"/>
  <c r="A2516" i="13"/>
  <c r="A4115" i="13"/>
  <c r="A645" i="13"/>
  <c r="A5939" i="13"/>
  <c r="A2373" i="13"/>
  <c r="A1877" i="13"/>
  <c r="A2857" i="13"/>
  <c r="A2957" i="13"/>
  <c r="A2747" i="13"/>
  <c r="A1534" i="13"/>
  <c r="A3940" i="13"/>
  <c r="A2881" i="13"/>
  <c r="A523" i="13"/>
  <c r="A1492" i="13"/>
  <c r="A3024" i="13"/>
  <c r="A3793" i="13"/>
  <c r="A2339" i="13"/>
  <c r="A2647" i="13"/>
  <c r="A3721" i="13"/>
  <c r="A4348" i="13"/>
  <c r="A1098" i="13"/>
  <c r="A3932" i="13"/>
  <c r="A1740" i="13"/>
  <c r="A4703" i="13"/>
  <c r="A253" i="13"/>
  <c r="A3011" i="13"/>
  <c r="A358" i="13"/>
  <c r="A1909" i="13"/>
  <c r="A653" i="13"/>
  <c r="A2139" i="13"/>
  <c r="A1838" i="13"/>
  <c r="A5552" i="13"/>
  <c r="A3923" i="13"/>
  <c r="A2359" i="13"/>
  <c r="A2578" i="13"/>
  <c r="A3533" i="13"/>
  <c r="A79" i="13"/>
  <c r="A4029" i="13"/>
  <c r="A4325" i="13"/>
  <c r="A2032" i="13"/>
  <c r="A2068" i="13"/>
  <c r="A4100" i="13"/>
  <c r="A3436" i="13"/>
  <c r="A4284" i="13"/>
  <c r="A5761" i="13"/>
  <c r="A6018" i="13"/>
  <c r="A1934" i="13"/>
  <c r="A4572" i="13"/>
  <c r="A4221" i="13"/>
  <c r="A2455" i="13"/>
  <c r="A2626" i="13"/>
  <c r="A3725" i="13"/>
  <c r="A127" i="13"/>
  <c r="A4501" i="13"/>
  <c r="A4837" i="13"/>
  <c r="A2160" i="13"/>
  <c r="A2180" i="13"/>
  <c r="A4492" i="13"/>
  <c r="A3648" i="13"/>
  <c r="A4564" i="13"/>
  <c r="A4296" i="13"/>
  <c r="A1576" i="13"/>
  <c r="A4373" i="13"/>
  <c r="A2503" i="13"/>
  <c r="A2634" i="13"/>
  <c r="A3693" i="13"/>
  <c r="A1908" i="13"/>
  <c r="A3276" i="13"/>
  <c r="A3167" i="13"/>
  <c r="A3882" i="13"/>
  <c r="A5845" i="13"/>
  <c r="A5666" i="13"/>
  <c r="A1572" i="13"/>
  <c r="A4074" i="13"/>
  <c r="A3717" i="13"/>
  <c r="A4646" i="13"/>
  <c r="A4644" i="13"/>
  <c r="A6054" i="13"/>
  <c r="A5447" i="13"/>
  <c r="A4942" i="13"/>
  <c r="A4356" i="13"/>
  <c r="A5018" i="13"/>
  <c r="A5927" i="13"/>
  <c r="A4452" i="13"/>
  <c r="A5176" i="13"/>
  <c r="A5578" i="13"/>
  <c r="A1164" i="13"/>
  <c r="A793" i="13"/>
  <c r="A1568" i="13"/>
  <c r="A4532" i="13"/>
  <c r="A3650" i="13"/>
  <c r="A3242" i="13"/>
  <c r="A736" i="13"/>
  <c r="A594" i="13"/>
  <c r="A2304" i="13"/>
  <c r="A3627" i="13"/>
  <c r="A4822" i="13"/>
  <c r="A489" i="13"/>
  <c r="A617" i="13"/>
  <c r="A4303" i="13"/>
  <c r="A3359" i="13"/>
  <c r="A1430" i="13"/>
  <c r="A5780" i="13"/>
  <c r="A568" i="13"/>
  <c r="A1134" i="13"/>
  <c r="A2843" i="13"/>
  <c r="A275" i="13"/>
  <c r="A159" i="13"/>
  <c r="A2613" i="13"/>
  <c r="A1864" i="13"/>
  <c r="A1221" i="13"/>
  <c r="A1713" i="13"/>
  <c r="A3869" i="13"/>
  <c r="A6099" i="13"/>
  <c r="A1533" i="13"/>
  <c r="A388" i="13"/>
  <c r="A5697" i="13"/>
  <c r="A4672" i="13"/>
  <c r="A559" i="13"/>
  <c r="A1479" i="13"/>
  <c r="A1739" i="13"/>
  <c r="A5274" i="13"/>
  <c r="A972" i="13"/>
  <c r="A5217" i="13"/>
  <c r="A4448" i="13"/>
  <c r="A4238" i="13"/>
  <c r="A5699" i="13"/>
  <c r="A5126" i="13"/>
  <c r="A3177" i="13"/>
  <c r="A3846" i="13"/>
  <c r="A2364" i="13"/>
  <c r="A52" i="13"/>
  <c r="A6049" i="13"/>
  <c r="A5609" i="13"/>
  <c r="A5935" i="13"/>
  <c r="A4634" i="13"/>
  <c r="A5481" i="13"/>
  <c r="A5303" i="13"/>
  <c r="A5446" i="13"/>
  <c r="A3658" i="13"/>
  <c r="A5047" i="13"/>
  <c r="A4811" i="13"/>
  <c r="A1900" i="13"/>
  <c r="A2532" i="13"/>
  <c r="A4632" i="13"/>
  <c r="A4214" i="13"/>
  <c r="A1724" i="13"/>
  <c r="A821" i="13"/>
  <c r="A5414" i="13"/>
  <c r="A6085" i="13"/>
  <c r="A3750" i="13"/>
  <c r="A5403" i="13"/>
  <c r="A4311" i="13"/>
  <c r="A5657" i="13"/>
  <c r="A3562" i="13"/>
  <c r="A2356" i="13"/>
  <c r="A1546" i="13"/>
  <c r="A5938" i="13"/>
  <c r="A4547" i="13"/>
  <c r="A4495" i="13"/>
  <c r="A3891" i="13"/>
  <c r="A3123" i="13"/>
  <c r="A1528" i="13"/>
  <c r="A5893" i="13"/>
  <c r="A3978" i="13"/>
  <c r="A4191" i="13"/>
  <c r="A3635" i="13"/>
  <c r="A3059" i="13"/>
  <c r="A1464" i="13"/>
  <c r="A1883" i="13"/>
  <c r="A1239" i="13"/>
  <c r="A5568" i="13"/>
  <c r="A1604" i="13"/>
  <c r="A864" i="13"/>
  <c r="A886" i="13"/>
  <c r="A4800" i="13"/>
  <c r="A5349" i="13"/>
  <c r="A5999" i="13"/>
  <c r="A4612" i="13"/>
  <c r="A3662" i="13"/>
  <c r="A5894" i="13"/>
  <c r="A5798" i="13"/>
  <c r="A3962" i="13"/>
  <c r="A5919" i="13"/>
  <c r="A3758" i="13"/>
  <c r="A3610" i="13"/>
  <c r="A4092" i="13"/>
  <c r="A2698" i="13"/>
  <c r="A249" i="13"/>
  <c r="A4464" i="13"/>
  <c r="A4243" i="13"/>
  <c r="A4638" i="13"/>
  <c r="A2320" i="13"/>
  <c r="A1050" i="13"/>
  <c r="A4130" i="13"/>
  <c r="A1922" i="13"/>
  <c r="A4693" i="13"/>
  <c r="A3389" i="13"/>
  <c r="A894" i="13"/>
  <c r="A4312" i="13"/>
  <c r="A3966" i="13"/>
  <c r="A5814" i="13"/>
  <c r="A2196" i="13"/>
  <c r="A3003" i="13"/>
  <c r="A986" i="13"/>
  <c r="A143" i="13"/>
  <c r="A1984" i="13"/>
  <c r="A1362" i="13"/>
  <c r="A4309" i="13"/>
  <c r="A3149" i="13"/>
  <c r="A798" i="13"/>
  <c r="A781" i="13"/>
  <c r="A288" i="13"/>
  <c r="A4934" i="13"/>
  <c r="A1566" i="13"/>
  <c r="A6145" i="13"/>
  <c r="A5137" i="13"/>
  <c r="A3770" i="13"/>
  <c r="A3481" i="13"/>
  <c r="A2323" i="13"/>
  <c r="A2400" i="13"/>
  <c r="A1435" i="13"/>
  <c r="A3388" i="13"/>
  <c r="A1395" i="13"/>
  <c r="A1801" i="13"/>
  <c r="A1303" i="13"/>
  <c r="A2558" i="13"/>
  <c r="A1501" i="13"/>
  <c r="A172" i="13"/>
  <c r="A897" i="13"/>
  <c r="A1654" i="13"/>
  <c r="A5732" i="13"/>
  <c r="A4107" i="13"/>
  <c r="A2547" i="13"/>
  <c r="A1541" i="13"/>
  <c r="A1947" i="13"/>
  <c r="A1658" i="13"/>
  <c r="A2510" i="13"/>
  <c r="A1976" i="13"/>
  <c r="A1277" i="13"/>
  <c r="A903" i="13"/>
  <c r="A277" i="13"/>
  <c r="A5324" i="13"/>
  <c r="A1229" i="13"/>
  <c r="A1987" i="13"/>
  <c r="A4670" i="13"/>
  <c r="A3378" i="13"/>
  <c r="A3542" i="13"/>
  <c r="A5081" i="13"/>
  <c r="A91" i="13"/>
  <c r="A406" i="13"/>
  <c r="A566" i="13"/>
  <c r="A126" i="13"/>
  <c r="A4125" i="13"/>
  <c r="A3351" i="13"/>
  <c r="A1095" i="13"/>
  <c r="A3639" i="13"/>
  <c r="A1513" i="13"/>
  <c r="A61" i="13"/>
  <c r="A2488" i="13"/>
  <c r="A128" i="13"/>
  <c r="A444" i="13"/>
  <c r="A493" i="13"/>
  <c r="A1144" i="13"/>
  <c r="A4173" i="13"/>
  <c r="A4711" i="13"/>
  <c r="A778" i="13"/>
  <c r="A4617" i="13"/>
  <c r="A4001" i="13"/>
  <c r="A3688" i="13"/>
  <c r="A1079" i="13"/>
  <c r="A1352" i="13"/>
  <c r="A2674" i="13"/>
  <c r="A4407" i="13"/>
  <c r="A5707" i="13"/>
  <c r="A725" i="13"/>
  <c r="A1577" i="13"/>
  <c r="A1332" i="13"/>
  <c r="A2744" i="13"/>
  <c r="A2805" i="13"/>
  <c r="A1220" i="13"/>
  <c r="A1256" i="13"/>
  <c r="A2722" i="13"/>
  <c r="A3379" i="13"/>
  <c r="A4810" i="13"/>
  <c r="A6020" i="13"/>
  <c r="A4444" i="13"/>
  <c r="A3262" i="13"/>
  <c r="A2959" i="13"/>
  <c r="A2563" i="13"/>
  <c r="A2066" i="13"/>
  <c r="A5576" i="13"/>
  <c r="A2407" i="13"/>
  <c r="A5488" i="13"/>
  <c r="A2977" i="13"/>
  <c r="A4358" i="13"/>
  <c r="A3140" i="13"/>
  <c r="A2659" i="13"/>
  <c r="A2114" i="13"/>
  <c r="A5382" i="13"/>
  <c r="A2535" i="13"/>
  <c r="A4412" i="13"/>
  <c r="A3089" i="13"/>
  <c r="A4678" i="13"/>
  <c r="A2739" i="13"/>
  <c r="A2122" i="13"/>
  <c r="A5558" i="13"/>
  <c r="A4965" i="13"/>
  <c r="A5536" i="13"/>
  <c r="A6141" i="13"/>
  <c r="A2476" i="13"/>
  <c r="A4035" i="13"/>
  <c r="A4154" i="13"/>
  <c r="A4246" i="13"/>
  <c r="A5879" i="13"/>
  <c r="A5103" i="13"/>
  <c r="A5554" i="13"/>
  <c r="A2693" i="13"/>
  <c r="A4499" i="13"/>
  <c r="A2446" i="13"/>
  <c r="A748" i="13"/>
  <c r="A4436" i="13"/>
  <c r="A4905" i="13"/>
  <c r="A1846" i="13"/>
  <c r="A3026" i="13"/>
  <c r="A4187" i="13"/>
  <c r="A1881" i="13"/>
  <c r="A153" i="13"/>
  <c r="A2998" i="13"/>
  <c r="A527" i="13"/>
  <c r="A2001" i="13"/>
  <c r="A2278" i="13"/>
  <c r="A6126" i="13"/>
  <c r="A2813" i="13"/>
  <c r="A2792" i="13"/>
  <c r="A1481" i="13"/>
  <c r="A2982" i="13"/>
  <c r="A662" i="13"/>
  <c r="A5989" i="13"/>
  <c r="A1510" i="13"/>
  <c r="A4829" i="13"/>
  <c r="A3839" i="13"/>
  <c r="A524" i="13"/>
  <c r="A4123" i="13"/>
  <c r="A1315" i="13"/>
  <c r="A1257" i="13"/>
  <c r="A3772" i="13"/>
  <c r="A6114" i="13"/>
  <c r="A115" i="13"/>
  <c r="A5329" i="13"/>
  <c r="A1212" i="13"/>
  <c r="A5681" i="13"/>
  <c r="A5341" i="13"/>
  <c r="A4792" i="13"/>
  <c r="A4524" i="13"/>
  <c r="A4590" i="13"/>
  <c r="A3057" i="13"/>
  <c r="A2257" i="13"/>
  <c r="A4944" i="13"/>
  <c r="A5598" i="13"/>
  <c r="A103" i="13"/>
  <c r="A5513" i="13"/>
  <c r="A4626" i="13"/>
  <c r="A4512" i="13"/>
  <c r="A4241" i="13"/>
  <c r="A4994" i="13"/>
  <c r="A4826" i="13"/>
  <c r="A5173" i="13"/>
  <c r="A2979" i="13"/>
  <c r="A4270" i="13"/>
  <c r="A5804" i="13"/>
  <c r="A5826" i="13"/>
  <c r="A3250" i="13"/>
  <c r="A5224" i="13"/>
  <c r="A5104" i="13"/>
  <c r="A5408" i="13"/>
  <c r="A1503" i="13"/>
  <c r="A5673" i="13"/>
  <c r="A5199" i="13"/>
  <c r="A5843" i="13"/>
  <c r="A4877" i="13"/>
  <c r="A4337" i="13"/>
  <c r="A5164" i="13"/>
  <c r="A1660" i="13"/>
  <c r="A4371" i="13"/>
  <c r="A2375" i="13"/>
  <c r="A5279" i="13"/>
  <c r="A1932" i="13"/>
  <c r="A2000" i="13"/>
  <c r="A576" i="13"/>
  <c r="A1538" i="13"/>
  <c r="A5151" i="13"/>
  <c r="A5285" i="13"/>
  <c r="A1820" i="13"/>
  <c r="A1872" i="13"/>
  <c r="A528" i="13"/>
  <c r="A1490" i="13"/>
  <c r="A4566" i="13"/>
  <c r="A1645" i="13"/>
  <c r="A3344" i="13"/>
  <c r="A4011" i="13"/>
  <c r="A4801" i="13"/>
  <c r="A2033" i="13"/>
  <c r="A5756" i="13"/>
  <c r="A1593" i="13"/>
  <c r="A4836" i="13"/>
  <c r="A6003" i="13"/>
  <c r="A4008" i="13"/>
  <c r="A4075" i="13"/>
  <c r="A5300" i="13"/>
  <c r="A3692" i="13"/>
  <c r="A3241" i="13"/>
  <c r="A4420" i="13"/>
  <c r="A4567" i="13"/>
  <c r="A3360" i="13"/>
  <c r="A3698" i="13"/>
  <c r="A1674" i="13"/>
  <c r="A2355" i="13"/>
  <c r="A4552" i="13"/>
  <c r="A3594" i="13"/>
  <c r="A4777" i="13"/>
  <c r="A3091" i="13"/>
  <c r="A3275" i="13"/>
  <c r="A3981" i="13"/>
  <c r="A1410" i="13"/>
  <c r="A2275" i="13"/>
  <c r="A4561" i="13"/>
  <c r="A3641" i="13"/>
  <c r="A4443" i="13"/>
  <c r="A4652" i="13"/>
  <c r="A4556" i="13"/>
  <c r="A5256" i="13"/>
  <c r="A2330" i="13"/>
  <c r="A4629" i="13"/>
  <c r="A5370" i="13"/>
  <c r="A3849" i="13"/>
  <c r="A2487" i="13"/>
  <c r="A2179" i="13"/>
  <c r="A4089" i="13"/>
  <c r="A2395" i="13"/>
  <c r="A2505" i="13"/>
  <c r="A2561" i="13"/>
  <c r="A3581" i="13"/>
  <c r="A2415" i="13"/>
  <c r="A5655" i="13"/>
  <c r="A4955" i="13"/>
  <c r="A3145" i="13"/>
  <c r="A1914" i="13"/>
  <c r="A608" i="13"/>
  <c r="A3163" i="13"/>
  <c r="A385" i="13"/>
  <c r="A2894" i="13"/>
  <c r="A259" i="13"/>
  <c r="A4637" i="13"/>
  <c r="A611" i="13"/>
  <c r="A4357" i="13"/>
  <c r="A508" i="13"/>
  <c r="A2345" i="13"/>
  <c r="A679" i="13"/>
  <c r="A623" i="13"/>
  <c r="A4292" i="13"/>
  <c r="A5623" i="13"/>
  <c r="A5389" i="13"/>
  <c r="A2755" i="13"/>
  <c r="A5056" i="13"/>
  <c r="A415" i="13"/>
  <c r="A87" i="13"/>
  <c r="A3947" i="13"/>
  <c r="A2537" i="13"/>
  <c r="A1473" i="13"/>
  <c r="A2999" i="13"/>
  <c r="A919" i="13"/>
  <c r="A836" i="13"/>
  <c r="A1106" i="13"/>
  <c r="A1539" i="13"/>
  <c r="A4159" i="13"/>
  <c r="A5526" i="13"/>
  <c r="A3324" i="13"/>
  <c r="A3391" i="13"/>
  <c r="A2465" i="13"/>
  <c r="A4467" i="13"/>
  <c r="A3421" i="13"/>
  <c r="A548" i="13"/>
  <c r="A328" i="13"/>
  <c r="A2785" i="13"/>
  <c r="A1163" i="13"/>
  <c r="A4197" i="13"/>
  <c r="A1493" i="13"/>
  <c r="A3842" i="13"/>
  <c r="A1540" i="13"/>
  <c r="A2221" i="13"/>
  <c r="A3883" i="13"/>
  <c r="A2883" i="13"/>
  <c r="A2226" i="13"/>
  <c r="A5911" i="13"/>
  <c r="A2823" i="13"/>
  <c r="A5220" i="13"/>
  <c r="A3309" i="13"/>
  <c r="A5444" i="13"/>
  <c r="A1073" i="13"/>
  <c r="A2286" i="13"/>
  <c r="A3730" i="13"/>
  <c r="A4807" i="13"/>
  <c r="A318" i="13"/>
  <c r="A110" i="13"/>
  <c r="A45" i="13"/>
  <c r="A189" i="13"/>
  <c r="A5450" i="13"/>
  <c r="A1468" i="13"/>
  <c r="A702" i="13"/>
  <c r="A4979" i="13"/>
  <c r="A2144" i="13"/>
  <c r="A3611" i="13"/>
  <c r="A4601" i="13"/>
  <c r="A1294" i="13"/>
  <c r="A1377" i="13"/>
  <c r="A1901" i="13"/>
  <c r="A2862" i="13"/>
  <c r="A369" i="13"/>
  <c r="A3143" i="13"/>
  <c r="A592" i="13"/>
  <c r="A1898" i="13"/>
  <c r="A3097" i="13"/>
  <c r="A4675" i="13"/>
  <c r="A5343" i="13"/>
  <c r="A2958" i="13"/>
  <c r="A417" i="13"/>
  <c r="A3207" i="13"/>
  <c r="A640" i="13"/>
  <c r="A1962" i="13"/>
  <c r="A3209" i="13"/>
  <c r="A5572" i="13"/>
  <c r="A5871" i="13"/>
  <c r="A441" i="13"/>
  <c r="A3195" i="13"/>
  <c r="A2420" i="13"/>
  <c r="A1788" i="13"/>
  <c r="A4831" i="13"/>
  <c r="A2596" i="13"/>
  <c r="A4743" i="13"/>
  <c r="A5228" i="13"/>
  <c r="A4083" i="13"/>
  <c r="A5559" i="13"/>
  <c r="A5968" i="13"/>
  <c r="A5347" i="13"/>
  <c r="A5909" i="13"/>
  <c r="A2123" i="13"/>
  <c r="G15" i="4"/>
  <c r="A1722" i="13"/>
  <c r="A4946" i="13"/>
  <c r="A4489" i="13"/>
  <c r="A2577" i="13"/>
  <c r="A4178" i="13"/>
  <c r="A80" i="13"/>
  <c r="A1308" i="13"/>
  <c r="A2966" i="13"/>
  <c r="A40" i="13"/>
  <c r="A382" i="13"/>
  <c r="A2873" i="13"/>
  <c r="A985" i="13"/>
  <c r="A5897" i="13"/>
  <c r="A2774" i="13"/>
  <c r="A3197" i="13"/>
  <c r="A5990" i="13"/>
  <c r="A2641" i="13"/>
  <c r="A731" i="13"/>
  <c r="A3628" i="13"/>
  <c r="A3521" i="13"/>
  <c r="A3678" i="13"/>
  <c r="A700" i="13"/>
  <c r="A3618" i="13"/>
  <c r="A5849" i="13"/>
  <c r="A4635" i="13"/>
  <c r="A5965" i="13"/>
  <c r="A4527" i="13"/>
  <c r="A5313" i="13"/>
  <c r="A3948" i="13"/>
  <c r="A5933" i="13"/>
  <c r="A4802" i="13"/>
  <c r="A3784" i="13"/>
  <c r="A4479" i="13"/>
  <c r="A3437" i="13"/>
  <c r="A5458" i="13"/>
  <c r="A1882" i="13"/>
  <c r="A2327" i="13"/>
  <c r="A4950" i="13"/>
  <c r="A1818" i="13"/>
  <c r="A2231" i="13"/>
  <c r="A1211" i="13"/>
  <c r="A3781" i="13"/>
  <c r="A1771" i="13"/>
  <c r="A5722" i="13"/>
  <c r="A4466" i="13"/>
  <c r="A3712" i="13"/>
  <c r="A2092" i="13"/>
  <c r="A3896" i="13"/>
  <c r="A3257" i="13"/>
  <c r="A2631" i="13"/>
  <c r="A3606" i="13"/>
  <c r="A2308" i="13"/>
  <c r="A992" i="13"/>
  <c r="A2071" i="13"/>
  <c r="A2062" i="13"/>
  <c r="A4199" i="13"/>
  <c r="A4631" i="13"/>
  <c r="A5171" i="13"/>
  <c r="A3602" i="13"/>
  <c r="A1202" i="13"/>
  <c r="A1966" i="13"/>
  <c r="A955" i="13"/>
  <c r="A4817" i="13"/>
  <c r="A4506" i="13"/>
  <c r="A5963" i="13"/>
  <c r="A4956" i="13"/>
  <c r="A2595" i="13"/>
  <c r="A1773" i="13"/>
  <c r="A4855" i="13"/>
  <c r="A3267" i="13"/>
  <c r="A1145" i="13"/>
  <c r="A4078" i="13"/>
  <c r="A2560" i="13"/>
  <c r="A3434" i="13"/>
  <c r="A3321" i="13"/>
  <c r="A3082" i="13"/>
  <c r="A359" i="13"/>
  <c r="A1387" i="13"/>
  <c r="A1639" i="13"/>
  <c r="A1841" i="13"/>
  <c r="A1861" i="13"/>
  <c r="A4181" i="13"/>
  <c r="A1460" i="13"/>
  <c r="A432" i="13"/>
  <c r="A616" i="13"/>
  <c r="A166" i="13"/>
  <c r="A387" i="13"/>
  <c r="A530" i="13"/>
  <c r="A752" i="13"/>
  <c r="A3541" i="13"/>
  <c r="A4594" i="13"/>
  <c r="A1336" i="13"/>
  <c r="A3776" i="13"/>
  <c r="A641" i="13"/>
  <c r="A2735" i="13"/>
  <c r="A589" i="13"/>
  <c r="A1282" i="13"/>
  <c r="A1744" i="13"/>
  <c r="A1950" i="13"/>
  <c r="A772" i="13"/>
  <c r="A1413" i="13"/>
  <c r="A2291" i="13"/>
  <c r="A3674" i="13"/>
  <c r="A5940" i="13"/>
  <c r="A1477" i="13"/>
  <c r="A2419" i="13"/>
  <c r="A3898" i="13"/>
  <c r="A4964" i="13"/>
  <c r="A2480" i="13"/>
  <c r="A4921" i="13"/>
  <c r="A4335" i="13"/>
  <c r="A5741" i="13"/>
  <c r="A5768" i="13"/>
  <c r="A3311" i="13"/>
  <c r="A19" i="13"/>
  <c r="A3146" i="13"/>
  <c r="A326" i="13"/>
  <c r="A1246" i="13"/>
  <c r="A443" i="13"/>
  <c r="A3246" i="13"/>
  <c r="A3299" i="13"/>
  <c r="A6060" i="13"/>
  <c r="A834" i="13"/>
  <c r="A264" i="13"/>
  <c r="A2365" i="13"/>
  <c r="A3819" i="13"/>
  <c r="A3074" i="13"/>
  <c r="A699" i="13"/>
  <c r="A372" i="13"/>
  <c r="A1516" i="13"/>
  <c r="A4973" i="13"/>
  <c r="A5781" i="13"/>
  <c r="A4314" i="13"/>
  <c r="A3368" i="13"/>
  <c r="A5295" i="13"/>
  <c r="A3482" i="13"/>
  <c r="A6078" i="13"/>
  <c r="A6029" i="13"/>
  <c r="A4202" i="13"/>
  <c r="A3982" i="13"/>
  <c r="A5212" i="13"/>
  <c r="A3578" i="13"/>
  <c r="A4671" i="13"/>
  <c r="A4515" i="13"/>
  <c r="A5184" i="13"/>
  <c r="A3918" i="13"/>
  <c r="A4998" i="13"/>
  <c r="A5226" i="13"/>
  <c r="A377" i="13"/>
  <c r="A4060" i="13"/>
  <c r="A4563" i="13"/>
  <c r="A2830" i="13"/>
  <c r="A5077" i="13"/>
  <c r="A4219" i="13"/>
  <c r="A2734" i="13"/>
  <c r="A2846" i="13"/>
  <c r="A3100" i="13"/>
  <c r="A5792" i="13"/>
  <c r="A4227" i="13"/>
  <c r="A3288" i="13"/>
  <c r="A4263" i="13"/>
  <c r="A1700" i="13"/>
  <c r="A2428" i="13"/>
  <c r="A3109" i="13"/>
  <c r="A1411" i="13"/>
  <c r="A2700" i="13"/>
  <c r="A1706" i="13"/>
  <c r="A2080" i="13"/>
  <c r="A1357" i="13"/>
  <c r="A5305" i="13"/>
  <c r="A3668" i="13"/>
  <c r="A3632" i="13"/>
  <c r="A1779" i="13"/>
  <c r="A2642" i="13"/>
  <c r="A1304" i="13"/>
  <c r="A491" i="13"/>
  <c r="A983" i="13"/>
  <c r="A910" i="13"/>
  <c r="A3025" i="13"/>
  <c r="A2439" i="13"/>
  <c r="A2082" i="13"/>
  <c r="A3012" i="13"/>
  <c r="A1265" i="13"/>
  <c r="A1230" i="13"/>
  <c r="A875" i="13"/>
  <c r="A3671" i="13"/>
  <c r="A3737" i="13"/>
  <c r="A3812" i="13"/>
  <c r="A2914" i="13"/>
  <c r="A3715" i="13"/>
  <c r="A90" i="13"/>
  <c r="A881" i="13"/>
  <c r="A1778" i="13"/>
  <c r="A2396" i="13"/>
  <c r="A1910" i="13"/>
  <c r="A769" i="13"/>
  <c r="A2614" i="13"/>
  <c r="A1055" i="13"/>
  <c r="A2921" i="13"/>
  <c r="A1406" i="13"/>
  <c r="A274" i="13"/>
  <c r="A3243" i="13"/>
  <c r="A3417" i="13"/>
  <c r="A2106" i="13"/>
  <c r="A4618" i="13"/>
  <c r="A1425" i="13"/>
  <c r="A1875" i="13"/>
  <c r="A468" i="13"/>
  <c r="A1471" i="13"/>
  <c r="A1143" i="13"/>
  <c r="A2126" i="13"/>
  <c r="A3410" i="13"/>
  <c r="A5306" i="13"/>
  <c r="A657" i="13"/>
  <c r="A3300" i="13"/>
  <c r="A2368" i="13"/>
  <c r="A3401" i="13"/>
  <c r="A4966" i="13"/>
  <c r="A3556" i="13"/>
  <c r="A2464" i="13"/>
  <c r="A3569" i="13"/>
  <c r="A5604" i="13"/>
  <c r="A1509" i="13"/>
  <c r="A3605" i="13"/>
  <c r="A5277" i="13"/>
  <c r="A3822" i="13"/>
  <c r="A4756" i="13"/>
  <c r="A5540" i="13"/>
  <c r="A5467" i="13"/>
  <c r="I4998" i="4"/>
  <c r="H4999" i="4"/>
  <c r="H5002" i="4"/>
  <c r="H5097" i="4"/>
  <c r="I5228" i="4"/>
  <c r="I5271" i="4"/>
  <c r="I5062" i="4"/>
  <c r="H5170" i="4"/>
  <c r="H5156" i="4"/>
  <c r="I5245" i="4"/>
  <c r="H5139" i="4"/>
  <c r="I5190" i="4"/>
  <c r="I5120" i="4"/>
  <c r="H5191" i="4"/>
  <c r="I5274" i="4"/>
  <c r="H5067" i="4"/>
  <c r="H5021" i="4"/>
  <c r="I5224" i="4"/>
  <c r="H5024" i="4"/>
  <c r="H5190" i="4"/>
  <c r="H5150" i="4"/>
  <c r="I5147" i="4"/>
  <c r="I5049" i="4"/>
  <c r="H5121" i="4"/>
  <c r="I5198" i="4"/>
  <c r="H5194" i="4"/>
  <c r="I5048" i="4"/>
  <c r="H5269" i="4"/>
  <c r="H5010" i="4"/>
  <c r="H5137" i="4"/>
  <c r="I5136" i="4"/>
  <c r="H5259" i="4"/>
  <c r="H5151" i="4"/>
  <c r="H5252" i="4"/>
  <c r="H5158" i="4"/>
  <c r="I5046" i="4"/>
  <c r="H5095" i="4"/>
  <c r="I5045" i="4"/>
  <c r="H5180" i="4"/>
  <c r="I5174" i="4"/>
  <c r="I5178" i="4"/>
  <c r="I5250" i="4"/>
  <c r="I5125" i="4"/>
  <c r="H5015" i="4"/>
  <c r="I5003" i="4"/>
  <c r="I5212" i="4"/>
  <c r="I5124" i="4"/>
  <c r="I5030" i="4"/>
  <c r="H5196" i="4"/>
  <c r="H5006" i="4"/>
  <c r="I5262" i="4"/>
  <c r="I5138" i="4"/>
  <c r="H5149" i="4"/>
  <c r="I5004" i="4"/>
  <c r="I5182" i="4"/>
  <c r="H5008" i="4"/>
  <c r="I5201" i="4"/>
  <c r="H5172" i="4"/>
  <c r="I5194" i="4"/>
  <c r="I5106" i="4"/>
  <c r="I5044" i="4"/>
  <c r="H5213" i="4"/>
  <c r="I5014" i="4"/>
  <c r="H5169" i="4"/>
  <c r="H5221" i="4"/>
  <c r="I5002" i="4"/>
  <c r="I5087" i="4"/>
  <c r="I5168" i="4"/>
  <c r="H5202" i="4"/>
  <c r="H5209" i="4"/>
  <c r="H5160" i="4"/>
  <c r="H5014" i="4"/>
  <c r="I5229" i="4"/>
  <c r="I5072" i="4"/>
  <c r="H5038" i="4"/>
  <c r="I5056" i="4"/>
  <c r="H5277" i="4"/>
  <c r="I5251" i="4"/>
  <c r="I5255" i="4"/>
  <c r="H5045" i="4"/>
  <c r="I5235" i="4"/>
  <c r="I5273" i="4"/>
  <c r="I5031" i="4"/>
  <c r="H5208" i="4"/>
  <c r="I5269" i="4"/>
  <c r="I5129" i="4"/>
  <c r="H5227" i="4"/>
  <c r="I5171" i="4"/>
  <c r="I5218" i="4"/>
  <c r="H5054" i="4"/>
  <c r="I5121" i="4"/>
  <c r="H5230" i="4"/>
  <c r="I5039" i="4"/>
  <c r="I5202" i="4"/>
  <c r="H5023" i="4"/>
  <c r="I5058" i="4"/>
  <c r="H5205" i="4"/>
  <c r="H5188" i="4"/>
  <c r="H5079" i="4"/>
  <c r="I5105" i="4"/>
  <c r="I5038" i="4"/>
  <c r="I5043" i="4"/>
  <c r="I5019" i="4"/>
  <c r="H4997" i="4"/>
  <c r="A4690" i="13"/>
  <c r="A2470" i="13"/>
  <c r="A6138" i="13"/>
  <c r="A1072" i="13"/>
  <c r="A618" i="13"/>
  <c r="A269" i="13"/>
  <c r="A554" i="13"/>
  <c r="A173" i="13"/>
  <c r="A1860" i="13"/>
  <c r="A4009" i="13"/>
  <c r="A3511" i="13"/>
  <c r="A1234" i="13"/>
  <c r="A4643" i="13"/>
  <c r="A1655" i="13"/>
  <c r="A1601" i="13"/>
  <c r="A1476" i="13"/>
  <c r="A965" i="13"/>
  <c r="A194" i="13"/>
  <c r="A2264" i="13"/>
  <c r="A240" i="13"/>
  <c r="A2756" i="13"/>
  <c r="A3169" i="13"/>
  <c r="A1181" i="13"/>
  <c r="A220" i="13"/>
  <c r="A3952" i="13"/>
  <c r="A3320" i="13"/>
  <c r="A2165" i="13"/>
  <c r="A690" i="13"/>
  <c r="A1895" i="13"/>
  <c r="A4596" i="13"/>
  <c r="A738" i="13"/>
  <c r="A3506" i="13"/>
  <c r="A1274" i="13"/>
  <c r="A4558" i="13"/>
  <c r="A5076" i="13"/>
  <c r="A6019" i="13"/>
  <c r="A4423" i="13"/>
  <c r="A305" i="13"/>
  <c r="A5899" i="13"/>
  <c r="A1226" i="13"/>
  <c r="A3111" i="13"/>
  <c r="A4430" i="13"/>
  <c r="A5132" i="13"/>
  <c r="A4576" i="13"/>
  <c r="A5143" i="13"/>
  <c r="A5156" i="13"/>
  <c r="A5944" i="13"/>
  <c r="A3834" i="13"/>
  <c r="A5881" i="13"/>
  <c r="A4216" i="13"/>
  <c r="A5987" i="13"/>
  <c r="A2781" i="13"/>
  <c r="A427" i="13"/>
  <c r="A5353" i="13"/>
  <c r="A2353" i="13"/>
  <c r="A470" i="13"/>
  <c r="A765" i="13"/>
  <c r="I5196" i="4"/>
  <c r="H5068" i="4"/>
  <c r="I5137" i="4"/>
  <c r="H5031" i="4"/>
  <c r="H5081" i="4"/>
  <c r="H5144" i="4"/>
  <c r="H5265" i="4"/>
  <c r="H5195" i="4"/>
  <c r="I5208" i="4"/>
  <c r="I5239" i="4"/>
  <c r="I5193" i="4"/>
  <c r="H5016" i="4"/>
  <c r="H5163" i="4"/>
  <c r="I5156" i="4"/>
  <c r="H5177" i="4"/>
  <c r="H5030" i="4"/>
  <c r="I5145" i="4"/>
  <c r="I5100" i="4"/>
  <c r="I5016" i="4"/>
  <c r="H5100" i="4"/>
  <c r="H5084" i="4"/>
  <c r="I5025" i="4"/>
  <c r="I5103" i="4"/>
  <c r="I5012" i="4"/>
  <c r="H5199" i="4"/>
  <c r="I5270" i="4"/>
  <c r="I5095" i="4"/>
  <c r="I5024" i="4"/>
  <c r="I5180" i="4"/>
  <c r="H5219" i="4"/>
  <c r="H5065" i="4"/>
  <c r="H5154" i="4"/>
  <c r="H5182" i="4"/>
  <c r="I5248" i="4"/>
  <c r="H5271" i="4"/>
  <c r="I5113" i="4"/>
  <c r="I5252" i="4"/>
  <c r="H5049" i="4"/>
  <c r="H5076" i="4"/>
  <c r="I5066" i="4"/>
  <c r="H5279" i="4"/>
  <c r="H5134" i="4"/>
  <c r="I5015" i="4"/>
  <c r="I5092" i="4"/>
  <c r="H5075" i="4"/>
  <c r="I5037" i="4"/>
  <c r="I5241" i="4"/>
  <c r="I5042" i="4"/>
  <c r="I5069" i="4"/>
  <c r="H5159" i="4"/>
  <c r="H5025" i="4"/>
  <c r="I5230" i="4"/>
  <c r="H5226" i="4"/>
  <c r="H5186" i="4"/>
  <c r="I5111" i="4"/>
  <c r="I5204" i="4"/>
  <c r="H5203" i="4"/>
  <c r="H5026" i="4"/>
  <c r="I5041" i="4"/>
  <c r="I5022" i="4"/>
  <c r="I5189" i="4"/>
  <c r="H5175" i="4"/>
  <c r="I5051" i="4"/>
  <c r="H5074" i="4"/>
  <c r="I5188" i="4"/>
  <c r="I5243" i="4"/>
  <c r="H5052" i="4"/>
  <c r="H5147" i="4"/>
  <c r="H5092" i="4"/>
  <c r="H5088" i="4"/>
  <c r="H5157" i="4"/>
  <c r="H5185" i="4"/>
  <c r="H5089" i="4"/>
  <c r="I5211" i="4"/>
  <c r="I5064" i="4"/>
  <c r="H5103" i="4"/>
  <c r="H5071" i="4"/>
  <c r="H5238" i="4"/>
  <c r="I5104" i="4"/>
  <c r="I5237" i="4"/>
  <c r="H5171" i="4"/>
  <c r="I5142" i="4"/>
  <c r="H5184" i="4"/>
  <c r="I5010" i="4"/>
  <c r="I5008" i="4"/>
  <c r="H5033" i="4"/>
  <c r="H5214" i="4"/>
  <c r="H5096" i="4"/>
  <c r="H5053" i="4"/>
  <c r="I5109" i="4"/>
  <c r="H5106" i="4"/>
  <c r="I5033" i="4"/>
  <c r="I5164" i="4"/>
  <c r="H5120" i="4"/>
  <c r="I5246" i="4"/>
  <c r="H5239" i="4"/>
  <c r="I5132" i="4"/>
  <c r="I5149" i="4"/>
  <c r="H5083" i="4"/>
  <c r="I5073" i="4"/>
  <c r="H5020" i="4"/>
  <c r="I5078" i="4"/>
  <c r="I5213" i="4"/>
  <c r="H5173" i="4"/>
  <c r="I5091" i="4"/>
  <c r="I5162" i="4"/>
  <c r="H5122" i="4"/>
  <c r="I5094" i="4"/>
  <c r="H5050" i="4"/>
  <c r="H5211" i="4"/>
  <c r="H5242" i="4"/>
  <c r="I5183" i="4"/>
  <c r="I5203" i="4"/>
  <c r="I5128" i="4"/>
  <c r="I5139" i="4"/>
  <c r="H5099" i="4"/>
  <c r="H5267" i="4"/>
  <c r="I5075" i="4"/>
  <c r="H5037" i="4"/>
  <c r="H5022" i="4"/>
  <c r="H5248" i="4"/>
  <c r="H5166" i="4"/>
  <c r="H5201" i="4"/>
  <c r="H5047" i="4"/>
  <c r="I5242" i="4"/>
  <c r="H5078" i="4"/>
  <c r="I5000" i="4"/>
  <c r="I5131" i="4"/>
  <c r="I5207" i="4"/>
  <c r="H5153" i="4"/>
  <c r="I5150" i="4"/>
  <c r="H5018" i="4"/>
  <c r="I4997" i="4"/>
  <c r="A4328" i="13"/>
  <c r="A5534" i="13"/>
  <c r="A3956" i="13"/>
  <c r="A3400" i="13"/>
  <c r="A4063" i="13"/>
  <c r="A5883" i="13"/>
  <c r="A3908" i="13"/>
  <c r="A5282" i="13"/>
  <c r="A223" i="13"/>
  <c r="A256" i="13"/>
  <c r="A2422" i="13"/>
  <c r="A1407" i="13"/>
  <c r="A3993" i="13"/>
  <c r="A4431" i="13"/>
  <c r="A2782" i="13"/>
  <c r="A54" i="13"/>
  <c r="A3467" i="13"/>
  <c r="A3710" i="13"/>
  <c r="A1243" i="13"/>
  <c r="A483" i="13"/>
  <c r="A4741" i="13"/>
  <c r="A1439" i="13"/>
  <c r="A3843" i="13"/>
  <c r="A205" i="13"/>
  <c r="A586" i="13"/>
  <c r="A3971" i="13"/>
  <c r="A3234" i="13"/>
  <c r="A1874" i="13"/>
  <c r="A2192" i="13"/>
  <c r="A4136" i="13"/>
  <c r="A2946" i="13"/>
  <c r="A1676" i="13"/>
  <c r="A3953" i="13"/>
  <c r="A5749" i="13"/>
  <c r="A4044" i="13"/>
  <c r="A5539" i="13"/>
  <c r="A1166" i="13"/>
  <c r="A3293" i="13"/>
  <c r="A1150" i="13"/>
  <c r="A3081" i="13"/>
  <c r="A5091" i="13"/>
  <c r="A4095" i="13"/>
  <c r="A2653" i="13"/>
  <c r="A3424" i="13"/>
  <c r="A4036" i="13"/>
  <c r="A4272" i="13"/>
  <c r="A603" i="13"/>
  <c r="A5320" i="13"/>
  <c r="A5824" i="13"/>
  <c r="A5044" i="13"/>
  <c r="A458" i="13"/>
  <c r="A1718" i="13"/>
  <c r="A2892" i="13"/>
  <c r="A5555" i="13"/>
  <c r="A2872" i="13"/>
  <c r="A3297" i="13"/>
  <c r="A2644" i="13"/>
  <c r="I5167" i="4"/>
  <c r="I5083" i="4"/>
  <c r="I5247" i="4"/>
  <c r="H5164" i="4"/>
  <c r="I5158" i="4"/>
  <c r="H5258" i="4"/>
  <c r="H5114" i="4"/>
  <c r="I5177" i="4"/>
  <c r="I5141" i="4"/>
  <c r="I5088" i="4"/>
  <c r="H5266" i="4"/>
  <c r="H5105" i="4"/>
  <c r="I5047" i="4"/>
  <c r="H5019" i="4"/>
  <c r="H5254" i="4"/>
  <c r="H5042" i="4"/>
  <c r="H5260" i="4"/>
  <c r="H5001" i="4"/>
  <c r="I5166" i="4"/>
  <c r="I5185" i="4"/>
  <c r="H5263" i="4"/>
  <c r="H5098" i="4"/>
  <c r="I5186" i="4"/>
  <c r="I5079" i="4"/>
  <c r="H5243" i="4"/>
  <c r="H5003" i="4"/>
  <c r="I5276" i="4"/>
  <c r="I5093" i="4"/>
  <c r="I5170" i="4"/>
  <c r="H5200" i="4"/>
  <c r="I5272" i="4"/>
  <c r="I5257" i="4"/>
  <c r="I5023" i="4"/>
  <c r="H5041" i="4"/>
  <c r="H5206" i="4"/>
  <c r="H5028" i="4"/>
  <c r="H5228" i="4"/>
  <c r="I5117" i="4"/>
  <c r="I5148" i="4"/>
  <c r="H5070" i="4"/>
  <c r="H5073" i="4"/>
  <c r="I5176" i="4"/>
  <c r="I5118" i="4"/>
  <c r="I5172" i="4"/>
  <c r="H5005" i="4"/>
  <c r="H5115" i="4"/>
  <c r="I5027" i="4"/>
  <c r="I5086" i="4"/>
  <c r="I5219" i="4"/>
  <c r="I5108" i="4"/>
  <c r="H5063" i="4"/>
  <c r="H5179" i="4"/>
  <c r="H5116" i="4"/>
  <c r="H5148" i="4"/>
  <c r="I5081" i="4"/>
  <c r="I5236" i="4"/>
  <c r="H5187" i="4"/>
  <c r="H5117" i="4"/>
  <c r="H5253" i="4"/>
  <c r="H5274" i="4"/>
  <c r="I5226" i="4"/>
  <c r="H5107" i="4"/>
  <c r="I5210" i="4"/>
  <c r="H5231" i="4"/>
  <c r="H5232" i="4"/>
  <c r="I5107" i="4"/>
  <c r="I5067" i="4"/>
  <c r="H5135" i="4"/>
  <c r="I5220" i="4"/>
  <c r="H5043" i="4"/>
  <c r="I5215" i="4"/>
  <c r="I5279" i="4"/>
  <c r="I5157" i="4"/>
  <c r="I5144" i="4"/>
  <c r="H5249" i="4"/>
  <c r="H5125" i="4"/>
  <c r="I5054" i="4"/>
  <c r="I5261" i="4"/>
  <c r="H5161" i="4"/>
  <c r="I5265" i="4"/>
  <c r="I5151" i="4"/>
  <c r="I5020" i="4"/>
  <c r="H5270" i="4"/>
  <c r="I5187" i="4"/>
  <c r="H5061" i="4"/>
  <c r="H5167" i="4"/>
  <c r="I5017" i="4"/>
  <c r="I5244" i="4"/>
  <c r="H5039" i="4"/>
  <c r="I5217" i="4"/>
  <c r="H5207" i="4"/>
  <c r="H5131" i="4"/>
  <c r="H5216" i="4"/>
  <c r="H5210" i="4"/>
  <c r="H5102" i="4"/>
  <c r="I5026" i="4"/>
  <c r="H5152" i="4"/>
  <c r="I5140" i="4"/>
  <c r="H5224" i="4"/>
  <c r="H5141" i="4"/>
  <c r="H5240" i="4"/>
  <c r="I5254" i="4"/>
  <c r="I5225" i="4"/>
  <c r="I5028" i="4"/>
  <c r="I5214" i="4"/>
  <c r="H5051" i="4"/>
  <c r="I5259" i="4"/>
  <c r="H5104" i="4"/>
  <c r="H5124" i="4"/>
  <c r="I5253" i="4"/>
  <c r="I5096" i="4"/>
  <c r="I5134" i="4"/>
  <c r="H5094" i="4"/>
  <c r="H5183" i="4"/>
  <c r="I5076" i="4"/>
  <c r="H5256" i="4"/>
  <c r="I5200" i="4"/>
  <c r="I5032" i="4"/>
  <c r="H5123" i="4"/>
  <c r="H5048" i="4"/>
  <c r="I5089" i="4"/>
  <c r="I5080" i="4"/>
  <c r="I5179" i="4"/>
  <c r="H5165" i="4"/>
  <c r="I5070" i="4"/>
  <c r="H5090" i="4"/>
  <c r="I5050" i="4"/>
  <c r="H5140" i="4"/>
  <c r="I5063" i="4"/>
  <c r="H5113" i="4"/>
  <c r="H5233" i="4"/>
  <c r="H5246" i="4"/>
  <c r="I5267" i="4"/>
  <c r="H5004" i="4"/>
  <c r="I5143" i="4"/>
  <c r="I5060" i="4"/>
  <c r="H5138" i="4"/>
  <c r="I5077" i="4"/>
  <c r="I5112" i="4"/>
  <c r="H5229" i="4"/>
  <c r="I5130" i="4"/>
  <c r="I5052" i="4"/>
  <c r="H5193" i="4"/>
  <c r="I5233" i="4"/>
  <c r="H5118" i="4"/>
  <c r="H5218" i="4"/>
  <c r="H5017" i="4"/>
  <c r="I5159" i="4"/>
  <c r="I5192" i="4"/>
  <c r="I5114" i="4"/>
  <c r="I5277" i="4"/>
  <c r="H5247" i="4"/>
  <c r="I5122" i="4"/>
  <c r="I5240" i="4"/>
  <c r="H5112" i="4"/>
  <c r="I5133" i="4"/>
  <c r="I5126" i="4"/>
  <c r="I5153" i="4"/>
  <c r="I5155" i="4"/>
  <c r="H5215" i="4"/>
  <c r="I5036" i="4"/>
  <c r="I5110" i="4"/>
  <c r="H5064" i="4"/>
  <c r="I5005" i="4"/>
  <c r="H5250" i="4"/>
  <c r="H5085" i="4"/>
  <c r="H5189" i="4"/>
  <c r="H5255" i="4"/>
  <c r="H5034" i="4"/>
  <c r="I5234" i="4"/>
  <c r="I5268" i="4"/>
  <c r="I5146" i="4"/>
  <c r="H5126" i="4"/>
  <c r="H5109" i="4"/>
  <c r="H5197" i="4"/>
  <c r="H5119" i="4"/>
  <c r="I5195" i="4"/>
  <c r="H5055" i="4"/>
  <c r="H5225" i="4"/>
  <c r="H5087" i="4"/>
  <c r="I5169" i="4"/>
  <c r="H5012" i="4"/>
  <c r="I5084" i="4"/>
  <c r="H5129" i="4"/>
  <c r="H5145" i="4"/>
  <c r="H5101" i="4"/>
  <c r="H5093" i="4"/>
  <c r="I5013" i="4"/>
  <c r="I5173" i="4"/>
  <c r="H5082" i="4"/>
  <c r="I5115" i="4"/>
  <c r="I5097" i="4"/>
  <c r="H5136" i="4"/>
  <c r="H5178" i="4"/>
  <c r="H5236" i="4"/>
  <c r="I5165" i="4"/>
  <c r="I4999" i="4"/>
  <c r="A5101" i="13"/>
  <c r="A5677" i="13"/>
  <c r="A4023" i="13"/>
  <c r="A3585" i="13"/>
  <c r="A3643" i="13"/>
  <c r="A3361" i="13"/>
  <c r="A3451" i="13"/>
  <c r="A2168" i="13"/>
  <c r="A5304" i="13"/>
  <c r="A2398" i="13"/>
  <c r="A5163" i="13"/>
  <c r="A5489" i="13"/>
  <c r="A2707" i="13"/>
  <c r="A1755" i="13"/>
  <c r="A1787" i="13"/>
  <c r="A2649" i="13"/>
  <c r="A1388" i="13"/>
  <c r="A2874" i="13"/>
  <c r="A4508" i="13"/>
  <c r="A547" i="13"/>
  <c r="A2162" i="13"/>
  <c r="A4133" i="13"/>
  <c r="A2040" i="13"/>
  <c r="A1000" i="13"/>
  <c r="A3565" i="13"/>
  <c r="A2590" i="13"/>
  <c r="A2191" i="13"/>
  <c r="A3789" i="13"/>
  <c r="A4313" i="13"/>
  <c r="A2383" i="13"/>
  <c r="A191" i="13"/>
  <c r="A4935" i="13"/>
  <c r="A2228" i="13"/>
  <c r="A3649" i="13"/>
  <c r="A4600" i="13"/>
  <c r="A1279" i="13"/>
  <c r="A1653" i="13"/>
  <c r="A1162" i="13"/>
  <c r="A353" i="13"/>
  <c r="A4220" i="13"/>
  <c r="A4179" i="13"/>
  <c r="A5661" i="13"/>
  <c r="A3266" i="13"/>
  <c r="A2924" i="13"/>
  <c r="A4231" i="13"/>
  <c r="A5765" i="13"/>
  <c r="A4359" i="13"/>
  <c r="A4868" i="13"/>
  <c r="A5665" i="13"/>
  <c r="A998" i="13"/>
  <c r="A5840" i="13"/>
  <c r="A6092" i="13"/>
  <c r="A5209" i="13"/>
  <c r="A1814" i="13"/>
  <c r="A5478" i="13"/>
  <c r="A3428" i="13"/>
  <c r="A4224" i="13"/>
  <c r="G7" i="1"/>
  <c r="B4265" i="13"/>
  <c r="B4920" i="13"/>
  <c r="B167" i="13"/>
  <c r="B3816" i="13"/>
  <c r="B6131" i="13"/>
  <c r="B5680" i="13"/>
  <c r="B5495" i="13"/>
  <c r="B431" i="13"/>
  <c r="B3686" i="13"/>
  <c r="B4631" i="13"/>
  <c r="B5838" i="13"/>
  <c r="B5075" i="13"/>
  <c r="B3299" i="13"/>
  <c r="B1957" i="13"/>
  <c r="B5535" i="13"/>
  <c r="B4363" i="13"/>
  <c r="B1814" i="13"/>
  <c r="B3363" i="13"/>
  <c r="B2885" i="13"/>
  <c r="B739" i="13"/>
  <c r="B6071" i="13"/>
  <c r="B2437" i="13"/>
  <c r="B2150" i="13"/>
  <c r="B3697" i="13"/>
  <c r="B4617" i="13"/>
  <c r="B5714" i="13"/>
  <c r="B2649" i="13"/>
  <c r="B4530" i="13"/>
  <c r="B2008" i="13"/>
  <c r="B1520" i="13"/>
  <c r="B5174" i="13"/>
  <c r="B2833" i="13"/>
  <c r="B2663" i="13"/>
  <c r="B5967" i="13"/>
  <c r="B4182" i="13"/>
  <c r="B1576" i="13"/>
  <c r="B5248" i="13"/>
  <c r="B1194" i="13"/>
  <c r="B5137" i="13"/>
  <c r="B1797" i="13"/>
  <c r="B4454" i="13"/>
  <c r="B3311" i="13"/>
  <c r="B3449" i="13"/>
  <c r="B5117" i="13"/>
  <c r="B5611" i="13"/>
  <c r="B2835" i="13"/>
  <c r="B1920" i="13"/>
  <c r="B5840" i="13"/>
  <c r="B5177" i="13"/>
  <c r="B4442" i="13"/>
  <c r="B478" i="13"/>
  <c r="B2819" i="13"/>
  <c r="B110" i="13"/>
  <c r="B4776" i="13"/>
  <c r="B4796" i="13"/>
  <c r="B5907" i="13"/>
  <c r="B4172" i="13"/>
  <c r="B3855" i="13"/>
  <c r="B5292" i="13"/>
  <c r="B3884" i="13"/>
  <c r="B561" i="13"/>
  <c r="B3015" i="13"/>
  <c r="B5483" i="13"/>
  <c r="B968" i="13"/>
  <c r="B1300" i="13"/>
  <c r="B2917" i="13"/>
  <c r="B378" i="13"/>
  <c r="B2956" i="13"/>
  <c r="B3747" i="13"/>
  <c r="B1889" i="13"/>
  <c r="B1411" i="13"/>
  <c r="B1126" i="13"/>
  <c r="B2378" i="13"/>
  <c r="B1514" i="13"/>
  <c r="B4715" i="13"/>
  <c r="B2707" i="13"/>
  <c r="B762" i="13"/>
  <c r="B4111" i="13"/>
  <c r="B2003" i="13"/>
  <c r="B4171" i="13"/>
  <c r="B299" i="13"/>
  <c r="B819" i="13"/>
  <c r="B3709" i="13"/>
  <c r="B202" i="13"/>
  <c r="B4209" i="13"/>
  <c r="B1335" i="13"/>
  <c r="B1593" i="13"/>
  <c r="B6029" i="13"/>
  <c r="B5903" i="13"/>
  <c r="B4462" i="13"/>
  <c r="B5685" i="13"/>
  <c r="B5091" i="13"/>
  <c r="B258" i="13"/>
  <c r="B4281" i="13"/>
  <c r="B3523" i="13"/>
  <c r="B2498" i="13"/>
  <c r="B2196" i="13"/>
  <c r="B1346" i="13"/>
  <c r="B5270" i="13"/>
  <c r="B3201" i="13"/>
  <c r="B1170" i="13"/>
  <c r="B5531" i="13"/>
  <c r="B4052" i="13"/>
  <c r="B4475" i="13"/>
  <c r="B1628" i="13"/>
  <c r="B4335" i="13"/>
  <c r="B1675" i="13"/>
  <c r="B2444" i="13"/>
  <c r="B1569" i="13"/>
  <c r="B590" i="13"/>
  <c r="B2808" i="13"/>
  <c r="B666" i="13"/>
  <c r="B3710" i="13"/>
  <c r="B5608" i="13"/>
  <c r="B4915" i="13"/>
  <c r="B5229" i="13"/>
  <c r="B3497" i="13"/>
  <c r="B4126" i="13"/>
  <c r="B1780" i="13"/>
  <c r="B125" i="13"/>
  <c r="B793" i="13"/>
  <c r="B1686" i="13"/>
  <c r="B2676" i="13"/>
  <c r="B1306" i="13"/>
  <c r="B534" i="13"/>
  <c r="B5256" i="13"/>
  <c r="B5189" i="13"/>
  <c r="B5023" i="13"/>
  <c r="B5710" i="13"/>
  <c r="B2987" i="13"/>
  <c r="B1280" i="13"/>
  <c r="B1151" i="13"/>
  <c r="B4813" i="13"/>
  <c r="B3099" i="13"/>
  <c r="B4887" i="13"/>
  <c r="B1478" i="13"/>
  <c r="B2117" i="13"/>
  <c r="B970" i="13"/>
  <c r="B823" i="13"/>
  <c r="B251" i="13"/>
  <c r="B2112" i="13"/>
  <c r="B4376" i="13"/>
  <c r="B3188" i="13"/>
  <c r="B3862" i="13"/>
  <c r="B5804" i="13"/>
  <c r="B4633" i="13"/>
  <c r="B2104" i="13"/>
  <c r="B1331" i="13"/>
  <c r="B1782" i="13"/>
  <c r="B4070" i="13"/>
  <c r="B662" i="13"/>
  <c r="B1460" i="13"/>
  <c r="B5688" i="13"/>
  <c r="B2208" i="13"/>
  <c r="B2625" i="13"/>
  <c r="B2414" i="13"/>
  <c r="B1491" i="13"/>
  <c r="B1721" i="13"/>
  <c r="B1678" i="13"/>
  <c r="B2778" i="13"/>
  <c r="B3699" i="13"/>
  <c r="B1559" i="13"/>
  <c r="B4731" i="13"/>
  <c r="B2527" i="13"/>
  <c r="B7" i="13"/>
  <c r="B3537" i="13"/>
  <c r="B1582" i="13"/>
  <c r="B673" i="13"/>
  <c r="B4333" i="13"/>
  <c r="B820" i="13"/>
  <c r="B2172" i="13"/>
  <c r="B5573" i="13"/>
  <c r="B3333" i="13"/>
  <c r="B3783" i="13"/>
  <c r="B5352" i="13"/>
  <c r="B2178" i="13"/>
  <c r="B1793" i="13"/>
  <c r="B1769" i="13"/>
  <c r="B5657" i="13"/>
  <c r="B712" i="13"/>
  <c r="B1134" i="13"/>
  <c r="B5381" i="13"/>
  <c r="B4059" i="13"/>
  <c r="B3294" i="13"/>
  <c r="B711" i="13"/>
  <c r="B5504" i="13"/>
  <c r="B5543" i="13"/>
  <c r="B2944" i="13"/>
  <c r="B2820" i="13"/>
  <c r="B5704" i="13"/>
  <c r="B3073" i="13"/>
  <c r="B2055" i="13"/>
  <c r="B604" i="13"/>
  <c r="B6144" i="13"/>
  <c r="B4734" i="13"/>
  <c r="B2516" i="13"/>
  <c r="B1819" i="13"/>
  <c r="B1090" i="13"/>
  <c r="B1850" i="13"/>
  <c r="B580" i="13"/>
  <c r="B1289" i="13"/>
  <c r="B4460" i="13"/>
  <c r="B1545" i="13"/>
  <c r="B4988" i="13"/>
  <c r="B3337" i="13"/>
  <c r="B772" i="13"/>
  <c r="B3703" i="13"/>
  <c r="B3295" i="13"/>
  <c r="B3034" i="13"/>
  <c r="B2100" i="13"/>
  <c r="B1136" i="13"/>
  <c r="B4431" i="13"/>
  <c r="B882" i="13"/>
  <c r="B1619" i="13"/>
  <c r="B1060" i="13"/>
  <c r="B2736" i="13"/>
  <c r="B2309" i="13"/>
  <c r="B877" i="13"/>
  <c r="B507" i="13"/>
  <c r="B5033" i="13"/>
  <c r="B5347" i="13"/>
  <c r="B2106" i="13"/>
  <c r="B1059" i="13"/>
  <c r="B2293" i="13"/>
  <c r="B3090" i="13"/>
  <c r="B2908" i="13"/>
  <c r="B6129" i="13"/>
  <c r="B1412" i="13"/>
  <c r="B2400" i="13"/>
  <c r="B3086" i="13"/>
  <c r="B3660" i="13"/>
  <c r="B533" i="13"/>
  <c r="B4843" i="13"/>
  <c r="B5107" i="13"/>
  <c r="B445" i="13"/>
  <c r="B2660" i="13"/>
  <c r="B1374" i="13"/>
  <c r="B789" i="13"/>
  <c r="B1101" i="13"/>
  <c r="B3605" i="13"/>
  <c r="B1223" i="13"/>
  <c r="B2495" i="13"/>
  <c r="B2031" i="13"/>
  <c r="B1349" i="13"/>
  <c r="B5662" i="13"/>
  <c r="B2751" i="13"/>
  <c r="B3604" i="13"/>
  <c r="B3840" i="13"/>
  <c r="B3842" i="13"/>
  <c r="B1363" i="13"/>
  <c r="B1519" i="13"/>
  <c r="B2603" i="13"/>
  <c r="B5742" i="13"/>
  <c r="B2240" i="13"/>
  <c r="B2763" i="13"/>
  <c r="B5187" i="13"/>
  <c r="B565" i="13"/>
  <c r="B670" i="13"/>
  <c r="B1118" i="13"/>
  <c r="B5427" i="13"/>
  <c r="B280" i="13"/>
  <c r="B1062" i="13"/>
  <c r="B4658" i="13"/>
  <c r="B910" i="13"/>
  <c r="B451" i="13"/>
  <c r="B4690" i="13"/>
  <c r="B6060" i="13"/>
  <c r="B1651" i="13"/>
  <c r="B3832" i="13"/>
  <c r="B2163" i="13"/>
  <c r="B1079" i="13"/>
  <c r="B2110" i="13"/>
  <c r="B5009" i="13"/>
  <c r="B4179" i="13"/>
  <c r="B1388" i="13"/>
  <c r="B5577" i="13"/>
  <c r="B4327" i="13"/>
  <c r="B2474" i="13"/>
  <c r="B99" i="13"/>
  <c r="B4232" i="13"/>
  <c r="B4852" i="13"/>
  <c r="B3776" i="13"/>
  <c r="B5536" i="13"/>
  <c r="B4445" i="13"/>
  <c r="B35" i="13"/>
  <c r="B3103" i="13"/>
  <c r="B5407" i="13"/>
  <c r="B1888" i="13"/>
  <c r="B1866" i="13"/>
  <c r="B694" i="13"/>
  <c r="B1386" i="13"/>
  <c r="B1421" i="13"/>
  <c r="B2435" i="13"/>
  <c r="B1861" i="13"/>
  <c r="B3867" i="13"/>
  <c r="B1279" i="13"/>
  <c r="B455" i="13"/>
  <c r="B3290" i="13"/>
  <c r="B5178" i="13"/>
  <c r="B717" i="13"/>
  <c r="B1369" i="13"/>
  <c r="B4597" i="13"/>
  <c r="B1215" i="13"/>
  <c r="B5593" i="13"/>
  <c r="B3573" i="13"/>
  <c r="B2650" i="13"/>
  <c r="B393" i="13"/>
  <c r="B4415" i="13"/>
  <c r="B684" i="13"/>
  <c r="B3476" i="13"/>
  <c r="B2787" i="13"/>
  <c r="B1187" i="13"/>
  <c r="B5133" i="13"/>
  <c r="B631" i="13"/>
  <c r="B4889" i="13"/>
  <c r="B396" i="13"/>
  <c r="B5161" i="13"/>
  <c r="B4736" i="13"/>
  <c r="B4728" i="13"/>
  <c r="B3230" i="13"/>
  <c r="B3551" i="13"/>
  <c r="B4224" i="13"/>
  <c r="B3411" i="13"/>
  <c r="B5951" i="13"/>
  <c r="B416" i="13"/>
  <c r="B5517" i="13"/>
  <c r="B1573" i="13"/>
  <c r="B2241" i="13"/>
  <c r="B4490" i="13"/>
  <c r="B5549" i="13"/>
  <c r="B2385" i="13"/>
  <c r="B790" i="13"/>
  <c r="B3930" i="13"/>
  <c r="B5094" i="13"/>
  <c r="B745" i="13"/>
  <c r="B80" i="13"/>
  <c r="B4900" i="13"/>
  <c r="B5329" i="13"/>
  <c r="B201" i="13"/>
  <c r="B5620" i="13"/>
  <c r="B5288" i="13"/>
  <c r="B487" i="13"/>
  <c r="B3735" i="13"/>
  <c r="B4766" i="13"/>
  <c r="B336" i="13"/>
  <c r="B2455" i="13"/>
  <c r="B2605" i="13"/>
  <c r="B5390" i="13"/>
  <c r="B3875" i="13"/>
  <c r="B45" i="13"/>
  <c r="B5950" i="13"/>
  <c r="B1697" i="13"/>
  <c r="B3380" i="13"/>
  <c r="B1181" i="13"/>
  <c r="B166" i="13"/>
  <c r="B4905" i="13"/>
  <c r="B4389" i="13"/>
  <c r="B1932" i="13"/>
  <c r="B27" i="13"/>
  <c r="B1784" i="13"/>
  <c r="B4128" i="13"/>
  <c r="B3610" i="13"/>
  <c r="B2422" i="13"/>
  <c r="B5739" i="13"/>
  <c r="B3185" i="13"/>
  <c r="B5147" i="13"/>
  <c r="B4010" i="13"/>
  <c r="B4604" i="13"/>
  <c r="B912" i="13"/>
  <c r="B3193" i="13"/>
  <c r="B4537" i="13"/>
  <c r="B2814" i="13"/>
  <c r="B5948" i="13"/>
  <c r="B3869" i="13"/>
  <c r="B501" i="13"/>
  <c r="B3190" i="13"/>
  <c r="B159" i="13"/>
  <c r="B234" i="13"/>
  <c r="B5916" i="13"/>
  <c r="B4812" i="13"/>
  <c r="B1812" i="13"/>
  <c r="B1036" i="13"/>
  <c r="B644" i="13"/>
  <c r="B1811" i="13"/>
  <c r="B3402" i="13"/>
  <c r="B797" i="13"/>
  <c r="B3396" i="13"/>
  <c r="B340" i="13"/>
  <c r="B3522" i="13"/>
  <c r="B5140" i="13"/>
  <c r="B781" i="13"/>
  <c r="B5695" i="13"/>
  <c r="B4300" i="13"/>
  <c r="B2994" i="13"/>
  <c r="B5863" i="13"/>
  <c r="B4023" i="13"/>
  <c r="B1325" i="13"/>
  <c r="B3148" i="13"/>
  <c r="B2397" i="13"/>
  <c r="B3446" i="13"/>
  <c r="B1755" i="13"/>
  <c r="B6130" i="13"/>
  <c r="B5618" i="13"/>
  <c r="B679" i="13"/>
  <c r="B2716" i="13"/>
  <c r="B556" i="13"/>
  <c r="B4455" i="13"/>
  <c r="B626" i="13"/>
  <c r="B50" i="13"/>
  <c r="B1720" i="13"/>
  <c r="B1518" i="13"/>
  <c r="B5159" i="13"/>
  <c r="B4839" i="13"/>
  <c r="B5216" i="13"/>
  <c r="B5763" i="13"/>
  <c r="B4558" i="13"/>
  <c r="B2314" i="13"/>
  <c r="B5843" i="13"/>
  <c r="B348" i="13"/>
  <c r="B1031" i="13"/>
  <c r="B5587" i="13"/>
  <c r="B4592" i="13"/>
  <c r="B2965" i="13"/>
  <c r="B3560" i="13"/>
  <c r="B3519" i="13"/>
  <c r="B1926" i="13"/>
  <c r="B3540" i="13"/>
  <c r="B3210" i="13"/>
  <c r="B438" i="13"/>
  <c r="B5988" i="13"/>
  <c r="B3561" i="13"/>
  <c r="B3340" i="13"/>
  <c r="B2765" i="13"/>
  <c r="B43" i="13"/>
  <c r="B3579" i="13"/>
  <c r="B4941" i="13"/>
  <c r="B2166" i="13"/>
  <c r="B1562" i="13"/>
  <c r="B2973" i="13"/>
  <c r="B2323" i="13"/>
  <c r="B2615" i="13"/>
  <c r="B2066" i="13"/>
  <c r="B671" i="13"/>
  <c r="B2337" i="13"/>
  <c r="B4998" i="13"/>
  <c r="B285" i="13"/>
  <c r="B1179" i="13"/>
  <c r="B311" i="13"/>
  <c r="B2695" i="13"/>
  <c r="B6053" i="13"/>
  <c r="B1821" i="13"/>
  <c r="B4264" i="13"/>
  <c r="B4547" i="13"/>
  <c r="B4566" i="13"/>
  <c r="B2156" i="13"/>
  <c r="B3982" i="13"/>
  <c r="B4122" i="13"/>
  <c r="B936" i="13"/>
  <c r="B2033" i="13"/>
  <c r="B2705" i="13"/>
  <c r="B1270" i="13"/>
  <c r="B5397" i="13"/>
  <c r="B17" i="13"/>
  <c r="B1707" i="13"/>
  <c r="B1574" i="13"/>
  <c r="B5802" i="13"/>
  <c r="B5041" i="13"/>
  <c r="B5556" i="13"/>
  <c r="B3260" i="13"/>
  <c r="B827" i="13"/>
  <c r="B5541" i="13"/>
  <c r="B2086" i="13"/>
  <c r="B1234" i="13"/>
  <c r="B4714" i="13"/>
  <c r="B3713" i="13"/>
  <c r="B195" i="13"/>
  <c r="B5202" i="13"/>
  <c r="B2977" i="13"/>
  <c r="B5221" i="13"/>
  <c r="B764" i="13"/>
  <c r="B689" i="13"/>
  <c r="B3471" i="13"/>
  <c r="B4235" i="13"/>
  <c r="B1665" i="13"/>
  <c r="B5621" i="13"/>
  <c r="B5912" i="13"/>
  <c r="B5223" i="13"/>
  <c r="B24" i="13"/>
  <c r="B2879" i="13"/>
  <c r="B3803" i="13"/>
  <c r="B3252" i="13"/>
  <c r="B638" i="13"/>
  <c r="B3046" i="13"/>
  <c r="B1464" i="13"/>
  <c r="B371" i="13"/>
  <c r="B2921" i="13"/>
  <c r="B498" i="13"/>
  <c r="B4564" i="13"/>
  <c r="B327" i="13"/>
  <c r="B1633" i="13"/>
  <c r="B2502" i="13"/>
  <c r="B3456" i="13"/>
  <c r="B2095" i="13"/>
  <c r="B2748" i="13"/>
  <c r="B722" i="13"/>
  <c r="B1599" i="13"/>
  <c r="B1296" i="13"/>
  <c r="B1558" i="13"/>
  <c r="B5787" i="13"/>
  <c r="B1939" i="13"/>
  <c r="B4494" i="13"/>
  <c r="B1337" i="13"/>
  <c r="B2492" i="13"/>
  <c r="B1231" i="13"/>
  <c r="B862" i="13"/>
  <c r="B4939" i="13"/>
  <c r="B4697" i="13"/>
  <c r="B1809" i="13"/>
  <c r="B6065" i="13"/>
  <c r="B5195" i="13"/>
  <c r="B831" i="13"/>
  <c r="B1466" i="13"/>
  <c r="B1056" i="13"/>
  <c r="B771" i="13"/>
  <c r="B3342" i="13"/>
  <c r="B1529" i="13"/>
  <c r="B2386" i="13"/>
  <c r="B3039" i="13"/>
  <c r="B6137" i="13"/>
  <c r="B4929" i="13"/>
  <c r="B1104" i="13"/>
  <c r="B5973" i="13"/>
  <c r="B5829" i="13"/>
  <c r="B5977" i="13"/>
  <c r="B751" i="13"/>
  <c r="B4577" i="13"/>
  <c r="B3084" i="13"/>
  <c r="B3989" i="13"/>
  <c r="B2089" i="13"/>
  <c r="B3173" i="13"/>
  <c r="B1852" i="13"/>
  <c r="B3375" i="13"/>
  <c r="B1256" i="13"/>
  <c r="B3109" i="13"/>
  <c r="B4877" i="13"/>
  <c r="B3282" i="13"/>
  <c r="B2278" i="13"/>
  <c r="B4689" i="13"/>
  <c r="B3470" i="13"/>
  <c r="B3095" i="13"/>
  <c r="B5360" i="13"/>
  <c r="B2280" i="13"/>
  <c r="B1646" i="13"/>
  <c r="B1011" i="13"/>
  <c r="B5341" i="13"/>
  <c r="B4724" i="13"/>
  <c r="B1634" i="13"/>
  <c r="B5953" i="13"/>
  <c r="B5832" i="13"/>
  <c r="B5230" i="13"/>
  <c r="B4478" i="13"/>
  <c r="B4374" i="13"/>
  <c r="B1202" i="13"/>
  <c r="B32" i="13"/>
  <c r="B1365" i="13"/>
  <c r="B4704" i="13"/>
  <c r="B6020" i="13"/>
  <c r="B4974" i="13"/>
  <c r="B6093" i="13"/>
  <c r="B5078" i="13"/>
  <c r="B3" i="13"/>
  <c r="B4957" i="13"/>
  <c r="B5753" i="13"/>
  <c r="B3011" i="13"/>
  <c r="B2872" i="13"/>
  <c r="B4805" i="13"/>
  <c r="B6121" i="13"/>
  <c r="B4791" i="13"/>
  <c r="B3279" i="13"/>
  <c r="B4072" i="13"/>
  <c r="B4746" i="13"/>
  <c r="B2807" i="13"/>
  <c r="B4105" i="13"/>
  <c r="B4575" i="13"/>
  <c r="B4980" i="13"/>
  <c r="B3754" i="13"/>
  <c r="B4627" i="13"/>
  <c r="B5367" i="13"/>
  <c r="B3636" i="13"/>
  <c r="B2075" i="13"/>
  <c r="B5452" i="13"/>
  <c r="B1642" i="13"/>
  <c r="B2149" i="13"/>
  <c r="B2200" i="13"/>
  <c r="B368" i="13"/>
  <c r="B5185" i="13"/>
  <c r="B718" i="13"/>
  <c r="B3283" i="13"/>
  <c r="B1938" i="13"/>
  <c r="B1630" i="13"/>
  <c r="B5853" i="13"/>
  <c r="B3858" i="13"/>
  <c r="B5029" i="13"/>
  <c r="B3726" i="13"/>
  <c r="B5314" i="13"/>
  <c r="B175" i="13"/>
  <c r="B2653" i="13"/>
  <c r="B63" i="13"/>
  <c r="B2617" i="13"/>
  <c r="B4468" i="13"/>
  <c r="B4358" i="13"/>
  <c r="B5530" i="13"/>
  <c r="B982" i="13"/>
  <c r="B1650" i="13"/>
  <c r="B2759" i="13"/>
  <c r="B2236" i="13"/>
  <c r="B3177" i="13"/>
  <c r="B4048" i="13"/>
  <c r="B2458" i="13"/>
  <c r="B2672" i="13"/>
  <c r="B4217" i="13"/>
  <c r="B2843" i="13"/>
  <c r="B3285" i="13"/>
  <c r="B3853" i="13"/>
  <c r="B2508" i="13"/>
  <c r="B5918" i="13"/>
  <c r="B2496" i="13"/>
  <c r="B1663" i="13"/>
  <c r="B1058" i="13"/>
  <c r="B5822" i="13"/>
  <c r="B4758" i="13"/>
  <c r="B3431" i="13"/>
  <c r="B5640" i="13"/>
  <c r="B1844" i="13"/>
  <c r="B2907" i="13"/>
  <c r="B624" i="13"/>
  <c r="B1671" i="13"/>
  <c r="B21" i="13"/>
  <c r="B3959" i="13"/>
  <c r="B5301" i="13"/>
  <c r="B5884" i="13"/>
  <c r="B4546" i="13"/>
  <c r="B3814" i="13"/>
  <c r="B5792" i="13"/>
  <c r="B4457" i="13"/>
  <c r="B2932" i="13"/>
  <c r="B4693" i="13"/>
  <c r="B4884" i="13"/>
  <c r="B648" i="13"/>
  <c r="B3958" i="13"/>
  <c r="B1903" i="13"/>
  <c r="B1199" i="13"/>
  <c r="B1997" i="13"/>
  <c r="B1614" i="13"/>
  <c r="B692" i="13"/>
  <c r="B3952" i="13"/>
  <c r="B1212" i="13"/>
  <c r="B141" i="13"/>
  <c r="B5116" i="13"/>
  <c r="B5436" i="13"/>
  <c r="B4400" i="13"/>
  <c r="B3587" i="13"/>
  <c r="B1975" i="13"/>
  <c r="B1976" i="13"/>
  <c r="B2391" i="13"/>
  <c r="B788" i="13"/>
  <c r="B316" i="13"/>
  <c r="B1263" i="13"/>
  <c r="B3430" i="13"/>
  <c r="B5165" i="13"/>
  <c r="B5468" i="13"/>
  <c r="B5106" i="13"/>
  <c r="B1754" i="13"/>
  <c r="B6010" i="13"/>
  <c r="B2878" i="13"/>
  <c r="B4743" i="13"/>
  <c r="B156" i="13"/>
  <c r="B3032" i="13"/>
  <c r="B2732" i="13"/>
  <c r="B364" i="13"/>
  <c r="B2028" i="13"/>
  <c r="B435" i="13"/>
  <c r="B433" i="13"/>
  <c r="B654" i="13"/>
  <c r="B1277" i="13"/>
  <c r="B2818" i="13"/>
  <c r="B1718" i="13"/>
  <c r="B5599" i="13"/>
  <c r="B5072" i="13"/>
  <c r="B1818" i="13"/>
  <c r="B5928" i="13"/>
  <c r="B1728" i="13"/>
  <c r="B2506" i="13"/>
  <c r="B2639" i="13"/>
  <c r="B1488" i="13"/>
  <c r="B811" i="13"/>
  <c r="B2675" i="13"/>
  <c r="B784" i="13"/>
  <c r="B579" i="13"/>
  <c r="B174" i="13"/>
  <c r="B950" i="13"/>
  <c r="B1585" i="13"/>
  <c r="B2618" i="13"/>
  <c r="B3065" i="13"/>
  <c r="B1485" i="13"/>
  <c r="B4786" i="13"/>
  <c r="B3881" i="13"/>
  <c r="B3465" i="13"/>
  <c r="B2634" i="13"/>
  <c r="B524" i="13"/>
  <c r="B129" i="13"/>
  <c r="B942" i="13"/>
  <c r="B1468" i="13"/>
  <c r="B3983" i="13"/>
  <c r="B4228" i="13"/>
  <c r="B1706" i="13"/>
  <c r="B3198" i="13"/>
  <c r="B3614" i="13"/>
  <c r="B2440" i="13"/>
  <c r="B1274" i="13"/>
  <c r="B491" i="13"/>
  <c r="B3817" i="13"/>
  <c r="B587" i="13"/>
  <c r="B1635" i="13"/>
  <c r="B5801" i="13"/>
  <c r="B3315" i="13"/>
  <c r="B2487" i="13"/>
  <c r="B5089" i="13"/>
  <c r="B1756" i="13"/>
  <c r="B2920" i="13"/>
  <c r="B5149" i="13"/>
  <c r="B5958" i="13"/>
  <c r="B3558" i="13"/>
  <c r="B2411" i="13"/>
  <c r="B571" i="13"/>
  <c r="B2137" i="13"/>
  <c r="B591" i="13"/>
  <c r="B3717" i="13"/>
  <c r="B1548" i="13"/>
  <c r="B5246" i="13"/>
  <c r="B4345" i="13"/>
  <c r="B746" i="13"/>
  <c r="B724" i="13"/>
  <c r="B4979" i="13"/>
  <c r="B2027" i="13"/>
  <c r="B5019" i="13"/>
  <c r="B3041" i="13"/>
  <c r="B2954" i="13"/>
  <c r="B864" i="13"/>
  <c r="B199" i="13"/>
  <c r="B815" i="13"/>
  <c r="B1283" i="13"/>
  <c r="B18" i="13"/>
  <c r="B2077" i="13"/>
  <c r="B3966" i="13"/>
  <c r="B628" i="13"/>
  <c r="B410" i="13"/>
  <c r="B538" i="13"/>
  <c r="B6063" i="13"/>
  <c r="B776" i="13"/>
  <c r="B802" i="13"/>
  <c r="B226" i="13"/>
  <c r="B1792" i="13"/>
  <c r="B818" i="13"/>
  <c r="B3091" i="13"/>
  <c r="B3286" i="13"/>
  <c r="B5637" i="13"/>
  <c r="B3619" i="13"/>
  <c r="B3025" i="13"/>
  <c r="B4578" i="13"/>
  <c r="B2389" i="13"/>
  <c r="B921" i="13"/>
  <c r="B1451" i="13"/>
  <c r="B1259" i="13"/>
  <c r="B3080" i="13"/>
  <c r="B98" i="13"/>
  <c r="B3324" i="13"/>
  <c r="B1166" i="13"/>
  <c r="B2863" i="13"/>
  <c r="B578" i="13"/>
  <c r="B4411" i="13"/>
  <c r="B2465" i="13"/>
  <c r="B5157" i="13"/>
  <c r="B4768" i="13"/>
  <c r="B5095" i="13"/>
  <c r="B2862" i="13"/>
  <c r="B5839" i="13"/>
  <c r="B5701" i="13"/>
  <c r="B2305" i="13"/>
  <c r="B972" i="13"/>
  <c r="B649" i="13"/>
  <c r="B3116" i="13"/>
  <c r="B544" i="13"/>
  <c r="B3445" i="13"/>
  <c r="B4379" i="13"/>
  <c r="B5523" i="13"/>
  <c r="B5422" i="13"/>
  <c r="B5756" i="13"/>
  <c r="B3211" i="13"/>
  <c r="B6068" i="13"/>
  <c r="B6001" i="13"/>
  <c r="B2252" i="13"/>
  <c r="B2197" i="13"/>
  <c r="B2721" i="13"/>
  <c r="B4742" i="13"/>
  <c r="B2211" i="13"/>
  <c r="B1427" i="13"/>
  <c r="B4559" i="13"/>
  <c r="B5066" i="13"/>
  <c r="B4908" i="13"/>
  <c r="B3267" i="13"/>
  <c r="B3797" i="13"/>
  <c r="B1130" i="13"/>
  <c r="B4018" i="13"/>
  <c r="B1637" i="13"/>
  <c r="B3407" i="13"/>
  <c r="B1205" i="13"/>
  <c r="B3469" i="13"/>
  <c r="B1473" i="13"/>
  <c r="B5472" i="13"/>
  <c r="B4373" i="13"/>
  <c r="B5675" i="13"/>
  <c r="B5103" i="13"/>
  <c r="B2430" i="13"/>
  <c r="B3638" i="13"/>
  <c r="B5589" i="13"/>
  <c r="B1876" i="13"/>
  <c r="B3195" i="13"/>
  <c r="B3910" i="13"/>
  <c r="B4674" i="13"/>
  <c r="B1594" i="13"/>
  <c r="B2218" i="13"/>
  <c r="B3646" i="13"/>
  <c r="B2152" i="13"/>
  <c r="B617" i="13"/>
  <c r="B1762" i="13"/>
  <c r="B2079" i="13"/>
  <c r="B899" i="13"/>
  <c r="B2281" i="13"/>
  <c r="B4953" i="13"/>
  <c r="B4104" i="13"/>
  <c r="B2215" i="13"/>
  <c r="B3567" i="13"/>
  <c r="B2553" i="13"/>
  <c r="B1694" i="13"/>
  <c r="B3464" i="13"/>
  <c r="B1474" i="13"/>
  <c r="B2303" i="13"/>
  <c r="B2262" i="13"/>
  <c r="B852" i="13"/>
  <c r="B5024" i="13"/>
  <c r="B990" i="13"/>
  <c r="B103" i="13"/>
  <c r="B693" i="13"/>
  <c r="B2986" i="13"/>
  <c r="B4814" i="13"/>
  <c r="B10" i="13"/>
  <c r="B1010" i="13"/>
  <c r="B3014" i="13"/>
  <c r="B914" i="13"/>
  <c r="B5466" i="13"/>
  <c r="B3338" i="13"/>
  <c r="B1178" i="13"/>
  <c r="B4116" i="13"/>
  <c r="B397" i="13"/>
  <c r="B2626" i="13"/>
  <c r="B2642" i="13"/>
  <c r="B1221" i="13"/>
  <c r="B983" i="13"/>
  <c r="B5299" i="13"/>
  <c r="B2946" i="13"/>
  <c r="B2816" i="13"/>
  <c r="B2549" i="13"/>
  <c r="B3031" i="13"/>
  <c r="B599" i="13"/>
  <c r="B1045" i="13"/>
  <c r="B2826" i="13"/>
  <c r="B105" i="13"/>
  <c r="B5379" i="13"/>
  <c r="B5579" i="13"/>
  <c r="B301" i="13"/>
  <c r="B1741" i="13"/>
  <c r="B5814" i="13"/>
  <c r="B6061" i="13"/>
  <c r="B3895" i="13"/>
  <c r="B893" i="13"/>
  <c r="B2109" i="13"/>
  <c r="B1802" i="13"/>
  <c r="B5691" i="13"/>
  <c r="B3398" i="13"/>
  <c r="B3706" i="13"/>
  <c r="B2291" i="13"/>
  <c r="B3478" i="13"/>
  <c r="B426" i="13"/>
  <c r="B605" i="13"/>
  <c r="B4762" i="13"/>
  <c r="B927" i="13"/>
  <c r="B4832" i="13"/>
  <c r="B209" i="13"/>
  <c r="B4215" i="13"/>
  <c r="B3848" i="13"/>
  <c r="B756" i="13"/>
  <c r="B2745" i="13"/>
  <c r="B4137" i="13"/>
  <c r="B1737" i="13"/>
  <c r="B4301" i="13"/>
  <c r="B5991" i="13"/>
  <c r="B3462" i="13"/>
  <c r="B720" i="13"/>
  <c r="B2575" i="13"/>
  <c r="B6024" i="13"/>
  <c r="B113" i="13"/>
  <c r="B1616" i="13"/>
  <c r="B2205" i="13"/>
  <c r="B2779" i="13"/>
  <c r="B1368" i="13"/>
  <c r="B76" i="13"/>
  <c r="B2868" i="13"/>
  <c r="B3236" i="13"/>
  <c r="B4151" i="13"/>
  <c r="B5881" i="13"/>
  <c r="B1609" i="13"/>
  <c r="B2912" i="13"/>
  <c r="B5394" i="13"/>
  <c r="B5551" i="13"/>
  <c r="B305" i="13"/>
  <c r="B193" i="13"/>
  <c r="B2007" i="13"/>
  <c r="B5875" i="13"/>
  <c r="B2730" i="13"/>
  <c r="B95" i="13"/>
  <c r="B2700" i="13"/>
  <c r="B3114" i="13"/>
  <c r="B2190" i="13"/>
  <c r="B1941" i="13"/>
  <c r="B2403" i="13"/>
  <c r="B3049" i="13"/>
  <c r="B5649" i="13"/>
  <c r="B5932" i="13"/>
  <c r="B5727" i="13"/>
  <c r="B2934" i="13"/>
  <c r="B949" i="13"/>
  <c r="B4227" i="13"/>
  <c r="B3656" i="13"/>
  <c r="B1617" i="13"/>
  <c r="B2264" i="13"/>
  <c r="B4792" i="13"/>
  <c r="B4713" i="13"/>
  <c r="B4368" i="13"/>
  <c r="B5380" i="13"/>
  <c r="B5516" i="13"/>
  <c r="B1931" i="13"/>
  <c r="B3438" i="13"/>
  <c r="B170" i="13"/>
  <c r="B3394" i="13"/>
  <c r="B4477" i="13"/>
  <c r="B4027" i="13"/>
  <c r="B1496" i="13"/>
  <c r="B2059" i="13"/>
  <c r="B15" i="13"/>
  <c r="B1906" i="13"/>
  <c r="B4208" i="13"/>
  <c r="B3351" i="13"/>
  <c r="B2072" i="13"/>
  <c r="B1175" i="13"/>
  <c r="B719" i="13"/>
  <c r="B2817" i="13"/>
  <c r="B6086" i="13"/>
  <c r="B5522" i="13"/>
  <c r="B3546" i="13"/>
  <c r="B1626" i="13"/>
  <c r="B5212" i="13"/>
  <c r="B2729" i="13"/>
  <c r="B314" i="13"/>
  <c r="B5735" i="13"/>
  <c r="B725" i="13"/>
  <c r="B5501" i="13"/>
  <c r="B2998" i="13"/>
  <c r="B2668" i="13"/>
  <c r="B5855" i="13"/>
  <c r="B1073" i="13"/>
  <c r="B3997" i="13"/>
  <c r="B1154" i="13"/>
  <c r="B3936" i="13"/>
  <c r="B3770" i="13"/>
  <c r="B1389" i="13"/>
  <c r="B2226" i="13"/>
  <c r="B221" i="13"/>
  <c r="B2861" i="13"/>
  <c r="B2457" i="13"/>
  <c r="B2528" i="13"/>
  <c r="B2693" i="13"/>
  <c r="B255" i="13"/>
  <c r="B3578" i="13"/>
  <c r="B3088" i="13"/>
  <c r="B5026" i="13"/>
  <c r="B2206" i="13"/>
  <c r="B3876" i="13"/>
  <c r="B456" i="13"/>
  <c r="B3621" i="13"/>
  <c r="B342" i="13"/>
  <c r="B541" i="13"/>
  <c r="B974" i="13"/>
  <c r="B504" i="13"/>
  <c r="B281" i="13"/>
  <c r="B564" i="13"/>
  <c r="B603" i="13"/>
  <c r="B1075" i="13"/>
  <c r="B2696" i="13"/>
  <c r="B1290" i="13"/>
  <c r="B261" i="13"/>
  <c r="B4912" i="13"/>
  <c r="B1870" i="13"/>
  <c r="B3635" i="13"/>
  <c r="B531" i="13"/>
  <c r="B1211" i="13"/>
  <c r="B2877" i="13"/>
  <c r="B2237" i="13"/>
  <c r="B1385" i="13"/>
  <c r="B20" i="13"/>
  <c r="B2239" i="13"/>
  <c r="B5286" i="13"/>
  <c r="B3642" i="13"/>
  <c r="B5672" i="13"/>
  <c r="B4770" i="13"/>
  <c r="B2560" i="13"/>
  <c r="B3892" i="13"/>
  <c r="B6113" i="13"/>
  <c r="B1877" i="13"/>
  <c r="B3586" i="13"/>
  <c r="B439" i="13"/>
  <c r="B3119" i="13"/>
  <c r="B1666" i="13"/>
  <c r="B5757" i="13"/>
  <c r="B5293" i="13"/>
  <c r="B999" i="13"/>
  <c r="B350" i="13"/>
  <c r="B2871" i="13"/>
  <c r="B4021" i="13"/>
  <c r="B1493" i="13"/>
  <c r="B2666" i="13"/>
  <c r="B3693" i="13"/>
  <c r="B5648" i="13"/>
  <c r="B5786" i="13"/>
  <c r="B5386" i="13"/>
  <c r="B207" i="13"/>
  <c r="B1854" i="13"/>
  <c r="B3922" i="13"/>
  <c r="B2000" i="13"/>
  <c r="B2776" i="13"/>
  <c r="B2530" i="13"/>
  <c r="B4495" i="13"/>
  <c r="B2371" i="13"/>
  <c r="B2048" i="13"/>
  <c r="B3543" i="13"/>
  <c r="B2940" i="13"/>
  <c r="B766" i="13"/>
  <c r="B5010" i="13"/>
  <c r="B2216" i="13"/>
  <c r="B1523" i="13"/>
  <c r="B197" i="13"/>
  <c r="B3784" i="13"/>
  <c r="B4669" i="13"/>
  <c r="B1103" i="13"/>
  <c r="B2665" i="13"/>
  <c r="B118" i="13"/>
  <c r="B2006" i="13"/>
  <c r="B1461" i="13"/>
  <c r="B4334" i="13"/>
  <c r="B715" i="13"/>
  <c r="B1353" i="13"/>
  <c r="B5222" i="13"/>
  <c r="B1477" i="13"/>
  <c r="B1248" i="13"/>
  <c r="B1230" i="13"/>
  <c r="B4274" i="13"/>
  <c r="B3739" i="13"/>
  <c r="B727" i="13"/>
  <c r="B1329" i="13"/>
  <c r="B2119" i="13"/>
  <c r="B3763" i="13"/>
  <c r="B3668" i="13"/>
  <c r="B3957" i="13"/>
  <c r="B4964" i="13"/>
  <c r="B1260" i="13"/>
  <c r="B1826" i="13"/>
  <c r="B3728" i="13"/>
  <c r="B3512" i="13"/>
  <c r="B935" i="13"/>
  <c r="B6037" i="13"/>
  <c r="B3378" i="13"/>
  <c r="B4995" i="13"/>
  <c r="B887" i="13"/>
  <c r="B951" i="13"/>
  <c r="B5564" i="13"/>
  <c r="B4318" i="13"/>
  <c r="B1544" i="13"/>
  <c r="B2034" i="13"/>
  <c r="B5874" i="13"/>
  <c r="B3570" i="13"/>
  <c r="B572" i="13"/>
  <c r="B4875" i="13"/>
  <c r="B906" i="13"/>
  <c r="B139" i="13"/>
  <c r="B701" i="13"/>
  <c r="B5038" i="13"/>
  <c r="B5057" i="13"/>
  <c r="B1406" i="13"/>
  <c r="B2090" i="13"/>
  <c r="B4991" i="13"/>
  <c r="B1282" i="13"/>
  <c r="B731" i="13"/>
  <c r="B326" i="13"/>
  <c r="B4732" i="13"/>
  <c r="B3929" i="13"/>
  <c r="B3454" i="13"/>
  <c r="B4020" i="13"/>
  <c r="B1763" i="13"/>
  <c r="B213" i="13"/>
  <c r="B5713" i="13"/>
  <c r="B4039" i="13"/>
  <c r="B2550" i="13"/>
  <c r="B513" i="13"/>
  <c r="B4352" i="13"/>
  <c r="B3265" i="13"/>
  <c r="B4756" i="13"/>
  <c r="B3205" i="13"/>
  <c r="B1099" i="13"/>
  <c r="B2709" i="13"/>
  <c r="B2442" i="13"/>
  <c r="B1842" i="13"/>
  <c r="B2694" i="13"/>
  <c r="B1440" i="13"/>
  <c r="B5550" i="13"/>
  <c r="B2187" i="13"/>
  <c r="B4053" i="13"/>
  <c r="B4372" i="13"/>
  <c r="B3468" i="13"/>
  <c r="B4772" i="13"/>
  <c r="B4001" i="13"/>
  <c r="B2183" i="13"/>
  <c r="B3317" i="13"/>
  <c r="B2559" i="13"/>
  <c r="B557" i="13"/>
  <c r="B5263" i="13"/>
  <c r="B5711" i="13"/>
  <c r="B5371" i="13"/>
  <c r="B3390" i="13"/>
  <c r="B463" i="13"/>
  <c r="B2757" i="13"/>
  <c r="B467" i="13"/>
  <c r="B2600" i="13"/>
  <c r="B2308" i="13"/>
  <c r="B4787" i="13"/>
  <c r="B2020" i="13"/>
  <c r="B2138" i="13"/>
  <c r="B4492" i="13"/>
  <c r="B2037" i="13"/>
  <c r="B4383" i="13"/>
  <c r="B2532" i="13"/>
  <c r="B3700" i="13"/>
  <c r="B3533" i="13"/>
  <c r="B5707" i="13"/>
  <c r="B3327" i="13"/>
  <c r="B2044" i="13"/>
  <c r="B2655" i="13"/>
  <c r="B320" i="13"/>
  <c r="B1901" i="13"/>
  <c r="B1709" i="13"/>
  <c r="B2958" i="13"/>
  <c r="B2689" i="13"/>
  <c r="B5962" i="13"/>
  <c r="B5260" i="13"/>
  <c r="B1001" i="13"/>
  <c r="B607" i="13"/>
  <c r="B1241" i="13"/>
  <c r="B1487" i="13"/>
  <c r="B3227" i="13"/>
  <c r="B2591" i="13"/>
  <c r="B1475" i="13"/>
  <c r="B1952" i="13"/>
  <c r="B1902" i="13"/>
  <c r="B945" i="13"/>
  <c r="B5775" i="13"/>
  <c r="B1392" i="13"/>
  <c r="B2753" i="13"/>
  <c r="B2443" i="13"/>
  <c r="B5369" i="13"/>
  <c r="B4569" i="13"/>
  <c r="B180" i="13"/>
  <c r="B5830" i="13"/>
  <c r="B2105" i="13"/>
  <c r="B512" i="13"/>
  <c r="B1736" i="13"/>
  <c r="B2541" i="13"/>
  <c r="B3704" i="13"/>
  <c r="B2047" i="13"/>
  <c r="B2081" i="13"/>
  <c r="B6126" i="13"/>
  <c r="B106" i="13"/>
  <c r="B4825" i="13"/>
  <c r="B4696" i="13"/>
  <c r="B2774" i="13"/>
  <c r="B2897" i="13"/>
  <c r="B5558" i="13"/>
  <c r="B775" i="13"/>
  <c r="B1156" i="13"/>
  <c r="B4099" i="13"/>
  <c r="B2501" i="13"/>
  <c r="B3408" i="13"/>
  <c r="B5540" i="13"/>
  <c r="B4582" i="13"/>
  <c r="B857" i="13"/>
  <c r="B3182" i="13"/>
  <c r="B4638" i="13"/>
  <c r="B3724" i="13"/>
  <c r="B3254" i="13"/>
  <c r="B663" i="13"/>
  <c r="B2554" i="13"/>
  <c r="B5641" i="13"/>
  <c r="B3503" i="13"/>
  <c r="B4367" i="13"/>
  <c r="B1922" i="13"/>
  <c r="B3257" i="13"/>
  <c r="B3711" i="13"/>
  <c r="B2702" i="13"/>
  <c r="B3669" i="13"/>
  <c r="B2772" i="13"/>
  <c r="B2357" i="13"/>
  <c r="B5279" i="13"/>
  <c r="B1003" i="13"/>
  <c r="B650" i="13"/>
  <c r="B3733" i="13"/>
  <c r="B4163" i="13"/>
  <c r="B2607" i="13"/>
  <c r="B53" i="13"/>
  <c r="B3928" i="13"/>
  <c r="B3256" i="13"/>
  <c r="B4024" i="13"/>
  <c r="B228" i="13"/>
  <c r="B4851" i="13"/>
  <c r="B2168" i="13"/>
  <c r="B828" i="13"/>
  <c r="B128" i="13"/>
  <c r="B3865" i="13"/>
  <c r="B2767" i="13"/>
  <c r="B2265" i="13"/>
  <c r="B3204" i="13"/>
  <c r="B3346" i="13"/>
  <c r="B1579" i="13"/>
  <c r="B1161" i="13"/>
  <c r="B1443" i="13"/>
  <c r="B3493" i="13"/>
  <c r="B1020" i="13"/>
  <c r="B3650" i="13"/>
  <c r="B1969" i="13"/>
  <c r="B1398" i="13"/>
  <c r="B957" i="13"/>
  <c r="B4194" i="13"/>
  <c r="B142" i="13"/>
  <c r="B1498" i="13"/>
  <c r="B3222" i="13"/>
  <c r="B3174" i="13"/>
  <c r="B5626" i="13"/>
  <c r="B2701" i="13"/>
  <c r="B5120" i="13"/>
  <c r="B6041" i="13"/>
  <c r="B3200" i="13"/>
  <c r="B5778" i="13"/>
  <c r="B4788" i="13"/>
  <c r="B3998" i="13"/>
  <c r="B2813" i="13"/>
  <c r="B4779" i="13"/>
  <c r="B783" i="13"/>
  <c r="B4346" i="13"/>
  <c r="B3308" i="13"/>
  <c r="B412" i="13"/>
  <c r="B4748" i="13"/>
  <c r="B360" i="13"/>
  <c r="B993" i="13"/>
  <c r="B5404" i="13"/>
  <c r="B357" i="13"/>
  <c r="B4273" i="13"/>
  <c r="B3753" i="13"/>
  <c r="B2285" i="13"/>
  <c r="B4117" i="13"/>
  <c r="B1052" i="13"/>
  <c r="B1731" i="13"/>
  <c r="B3432" i="13"/>
  <c r="B3320" i="13"/>
  <c r="B2433" i="13"/>
  <c r="B1724" i="13"/>
  <c r="B5716" i="13"/>
  <c r="B1960" i="13"/>
  <c r="B3491" i="13"/>
  <c r="B2766" i="13"/>
  <c r="B2715" i="13"/>
  <c r="B2983" i="13"/>
  <c r="B1053" i="13"/>
  <c r="B3820" i="13"/>
  <c r="B4211" i="13"/>
  <c r="B5664" i="13"/>
  <c r="B5614" i="13"/>
  <c r="B2099" i="13"/>
  <c r="B2489" i="13"/>
  <c r="B782" i="13"/>
  <c r="B211" i="13"/>
  <c r="B6016" i="13"/>
  <c r="B1143" i="13"/>
  <c r="B6123" i="13"/>
  <c r="B4200" i="13"/>
  <c r="B4091" i="13"/>
  <c r="B3293" i="13"/>
  <c r="B380" i="13"/>
  <c r="B521" i="13"/>
  <c r="B5300" i="13"/>
  <c r="B1456" i="13"/>
  <c r="B939" i="13"/>
  <c r="B1692" i="13"/>
  <c r="B3556" i="13"/>
  <c r="B4867" i="13"/>
  <c r="B2154" i="13"/>
  <c r="B5318" i="13"/>
  <c r="B130" i="13"/>
  <c r="B687" i="13"/>
  <c r="B3991" i="13"/>
  <c r="B539" i="13"/>
  <c r="B2217" i="13"/>
  <c r="B3622" i="13"/>
  <c r="B834" i="13"/>
  <c r="B4060" i="13"/>
  <c r="B4940" i="13"/>
  <c r="B4410" i="13"/>
  <c r="B5533" i="13"/>
  <c r="B6096" i="13"/>
  <c r="B749" i="13"/>
  <c r="B3258" i="13"/>
  <c r="B567" i="13"/>
  <c r="B1955" i="13"/>
  <c r="B2794" i="13"/>
  <c r="B5738" i="13"/>
  <c r="B5457" i="13"/>
  <c r="B3911" i="13"/>
  <c r="B798" i="13"/>
  <c r="B5542" i="13"/>
  <c r="B3924" i="13"/>
  <c r="B3055" i="13"/>
  <c r="B1182" i="13"/>
  <c r="B5465" i="13"/>
  <c r="B2067" i="13"/>
  <c r="B5665" i="13"/>
  <c r="B2964" i="13"/>
  <c r="B5261" i="13"/>
  <c r="B4880" i="13"/>
  <c r="B5275" i="13"/>
  <c r="B4344" i="13"/>
  <c r="B3165" i="13"/>
  <c r="B841" i="13"/>
  <c r="B6112" i="13"/>
  <c r="B3007" i="13"/>
  <c r="B5821" i="13"/>
  <c r="B4138" i="13"/>
  <c r="B2032" i="13"/>
  <c r="B5406" i="13"/>
  <c r="B5434" i="13"/>
  <c r="B5226" i="13"/>
  <c r="B4510" i="13"/>
  <c r="B3232" i="13"/>
  <c r="B4837" i="13"/>
  <c r="B6108" i="13"/>
  <c r="B5751" i="13"/>
  <c r="B4230" i="13"/>
  <c r="B5122" i="13"/>
  <c r="B747" i="13"/>
  <c r="B4579" i="13"/>
  <c r="B257" i="13"/>
  <c r="B1603" i="13"/>
  <c r="B4753" i="13"/>
  <c r="B5114" i="13"/>
  <c r="B5234" i="13"/>
  <c r="B4150" i="13"/>
  <c r="B5214" i="13"/>
  <c r="B4184" i="13"/>
  <c r="B3805" i="13"/>
  <c r="B4775" i="13"/>
  <c r="B3849" i="13"/>
  <c r="B2004" i="13"/>
  <c r="B2896" i="13"/>
  <c r="B1220" i="13"/>
  <c r="B5451" i="13"/>
  <c r="B5366" i="13"/>
  <c r="B1972" i="13"/>
  <c r="B386" i="13"/>
  <c r="B1098" i="13"/>
  <c r="B2746" i="13"/>
  <c r="B2800" i="13"/>
  <c r="B5631" i="13"/>
  <c r="B3098" i="13"/>
  <c r="B425" i="13"/>
  <c r="B5655" i="13"/>
  <c r="B1704" i="13"/>
  <c r="B2844" i="13"/>
  <c r="B4482" i="13"/>
  <c r="B2083" i="13"/>
  <c r="B3809" i="13"/>
  <c r="B3921" i="13"/>
  <c r="B4935" i="13"/>
  <c r="B2497" i="13"/>
  <c r="B4321" i="13"/>
  <c r="B4473" i="13"/>
  <c r="B3155" i="13"/>
  <c r="B131" i="13"/>
  <c r="B2588" i="13"/>
  <c r="B3594" i="13"/>
  <c r="B1664" i="13"/>
  <c r="B3923" i="13"/>
  <c r="B363" i="13"/>
  <c r="B5846" i="13"/>
  <c r="B3919" i="13"/>
  <c r="B2629" i="13"/>
  <c r="B67" i="13"/>
  <c r="B2336" i="13"/>
  <c r="B5696" i="13"/>
  <c r="B3976" i="13"/>
  <c r="B1682" i="13"/>
  <c r="B5227" i="13"/>
  <c r="B2616" i="13"/>
  <c r="B860" i="13"/>
  <c r="B5888" i="13"/>
  <c r="B1967" i="13"/>
  <c r="B1304" i="13"/>
  <c r="B4472" i="13"/>
  <c r="B1662" i="13"/>
  <c r="B399" i="13"/>
  <c r="B5634" i="13"/>
  <c r="B1799" i="13"/>
  <c r="B3624" i="13"/>
  <c r="B4287" i="13"/>
  <c r="B4115" i="13"/>
  <c r="B263" i="13"/>
  <c r="B3878" i="13"/>
  <c r="B865" i="13"/>
  <c r="B3821" i="13"/>
  <c r="B2570" i="13"/>
  <c r="B495" i="13"/>
  <c r="B2451" i="13"/>
  <c r="B5119" i="13"/>
  <c r="B606" i="13"/>
  <c r="B2128" i="13"/>
  <c r="B4169" i="13"/>
  <c r="B1307" i="13"/>
  <c r="B642" i="13"/>
  <c r="B337" i="13"/>
  <c r="B3123" i="13"/>
  <c r="B4992" i="13"/>
  <c r="B4781" i="13"/>
  <c r="B5313" i="13"/>
  <c r="B2633" i="13"/>
  <c r="B1817" i="13"/>
  <c r="B4986" i="13"/>
  <c r="B2585" i="13"/>
  <c r="B5478" i="13"/>
  <c r="B3967" i="13"/>
  <c r="B3458" i="13"/>
  <c r="B458" i="13"/>
  <c r="B2556" i="13"/>
  <c r="B5703" i="13"/>
  <c r="B4849" i="13"/>
  <c r="B2669" i="13"/>
  <c r="B277" i="13"/>
  <c r="B1937" i="13"/>
  <c r="B126" i="13"/>
  <c r="B5824" i="13"/>
  <c r="B1420" i="13"/>
  <c r="B3654" i="13"/>
  <c r="B3026" i="13"/>
  <c r="B2030" i="13"/>
  <c r="B2594" i="13"/>
  <c r="B5205" i="13"/>
  <c r="B505" i="13"/>
  <c r="B5132" i="13"/>
  <c r="B5086" i="13"/>
  <c r="B1087" i="13"/>
  <c r="B4977" i="13"/>
  <c r="B5109" i="13"/>
  <c r="B4325" i="13"/>
  <c r="B5073" i="13"/>
  <c r="B528" i="13"/>
  <c r="B4508" i="13"/>
  <c r="B2749" i="13"/>
  <c r="B3542" i="13"/>
  <c r="B2368" i="13"/>
  <c r="B1284" i="13"/>
  <c r="B881" i="13"/>
  <c r="B5715" i="13"/>
  <c r="B3056" i="13"/>
  <c r="B3684" i="13"/>
  <c r="B2396" i="13"/>
  <c r="B468" i="13"/>
  <c r="B2258" i="13"/>
  <c r="B1362" i="13"/>
  <c r="B5374" i="13"/>
  <c r="B1508" i="13"/>
  <c r="B6011" i="13"/>
  <c r="B160" i="13"/>
  <c r="B1299" i="13"/>
  <c r="B5905" i="13"/>
  <c r="B1127" i="13"/>
  <c r="B3496" i="13"/>
  <c r="B938" i="13"/>
  <c r="B1898" i="13"/>
  <c r="B300" i="13"/>
  <c r="B4688" i="13"/>
  <c r="B3589" i="13"/>
  <c r="B3455" i="13"/>
  <c r="B349" i="13"/>
  <c r="B2289" i="13"/>
  <c r="B4278" i="13"/>
  <c r="B4645" i="13"/>
  <c r="B5892" i="13"/>
  <c r="B3326" i="13"/>
  <c r="B3064" i="13"/>
  <c r="B8" i="13"/>
  <c r="B158" i="13"/>
  <c r="B3692" i="13"/>
  <c r="B5370" i="13"/>
  <c r="B2539" i="13"/>
  <c r="B3846" i="13"/>
  <c r="B3181" i="13"/>
  <c r="B2657" i="13"/>
  <c r="B5324" i="13"/>
  <c r="B2107" i="13"/>
  <c r="B3270" i="13"/>
  <c r="B1100" i="13"/>
  <c r="B3439" i="13"/>
  <c r="B192" i="13"/>
  <c r="B5959" i="13"/>
  <c r="B1822" i="13"/>
  <c r="B5639" i="13"/>
  <c r="B5946" i="13"/>
  <c r="B2222" i="13"/>
  <c r="B3387" i="13"/>
  <c r="B1120" i="13"/>
  <c r="B3162" i="13"/>
  <c r="B450" i="13"/>
  <c r="B5571" i="13"/>
  <c r="B1441" i="13"/>
  <c r="B1184" i="13"/>
  <c r="B4037" i="13"/>
  <c r="B568" i="13"/>
  <c r="B5459" i="13"/>
  <c r="B602" i="13"/>
  <c r="B5280" i="13"/>
  <c r="B3243" i="13"/>
  <c r="B3580" i="13"/>
  <c r="B1149" i="13"/>
  <c r="B1083" i="13"/>
  <c r="B4245" i="13"/>
  <c r="B5449" i="13"/>
  <c r="B1765" i="13"/>
  <c r="B2061" i="13"/>
  <c r="B2604" i="13"/>
  <c r="B661" i="13"/>
  <c r="B5232" i="13"/>
  <c r="B773" i="13"/>
  <c r="B1648" i="13"/>
  <c r="B4897" i="13"/>
  <c r="B5883" i="13"/>
  <c r="B958" i="13"/>
  <c r="B1923" i="13"/>
  <c r="B4387" i="13"/>
  <c r="B94" i="13"/>
  <c r="B1238" i="13"/>
  <c r="B3670" i="13"/>
  <c r="B1904" i="13"/>
  <c r="B5765" i="13"/>
  <c r="B3019" i="13"/>
  <c r="B2346" i="13"/>
  <c r="B4239" i="13"/>
  <c r="B3792" i="13"/>
  <c r="B5200" i="13"/>
  <c r="B1172" i="13"/>
  <c r="B2198" i="13"/>
  <c r="B5596" i="13"/>
  <c r="B1652" i="13"/>
  <c r="B969" i="13"/>
  <c r="B2223" i="13"/>
  <c r="B39" i="13"/>
  <c r="B696" i="13"/>
  <c r="B878" i="13"/>
  <c r="B2488" i="13"/>
  <c r="B5692" i="13"/>
  <c r="B4878" i="13"/>
  <c r="B4317" i="13"/>
  <c r="B6099" i="13"/>
  <c r="B2322" i="13"/>
  <c r="B114" i="13"/>
  <c r="B2113" i="13"/>
  <c r="B3233" i="13"/>
  <c r="B1958" i="13"/>
  <c r="B2548" i="13"/>
  <c r="B4080" i="13"/>
  <c r="B3719" i="13"/>
  <c r="B3526" i="13"/>
  <c r="B5737" i="13"/>
  <c r="B3780" i="13"/>
  <c r="B3627" i="13"/>
  <c r="B3608" i="13"/>
  <c r="B576" i="13"/>
  <c r="B838" i="13"/>
  <c r="B296" i="13"/>
  <c r="B4102" i="13"/>
  <c r="B3074" i="13"/>
  <c r="B2472" i="13"/>
  <c r="B2969" i="13"/>
  <c r="B592" i="13"/>
  <c r="B2159" i="13"/>
  <c r="B3314" i="13"/>
  <c r="B3909" i="13"/>
  <c r="B1687" i="13"/>
  <c r="B890" i="13"/>
  <c r="B5433" i="13"/>
  <c r="B2367" i="13"/>
  <c r="B2108" i="13"/>
  <c r="B2232" i="13"/>
  <c r="B4754" i="13"/>
  <c r="B3344" i="13"/>
  <c r="B3217" i="13"/>
  <c r="B66" i="13"/>
  <c r="B4086" i="13"/>
  <c r="B5808" i="13"/>
  <c r="B3498" i="13"/>
  <c r="B6097" i="13"/>
  <c r="B5926" i="13"/>
  <c r="B4620" i="13"/>
  <c r="B1265" i="13"/>
  <c r="B3641" i="13"/>
  <c r="B849" i="13"/>
  <c r="B5777" i="13"/>
  <c r="B1910" i="13"/>
  <c r="B807" i="13"/>
  <c r="B1482" i="13"/>
  <c r="B846" i="13"/>
  <c r="B3559" i="13"/>
  <c r="B569" i="13"/>
  <c r="B464" i="13"/>
  <c r="B4876" i="13"/>
  <c r="B4777" i="13"/>
  <c r="B3980" i="13"/>
  <c r="B1405" i="13"/>
  <c r="B4913" i="13"/>
  <c r="B5207" i="13"/>
  <c r="B4637" i="13"/>
  <c r="B4933" i="13"/>
  <c r="B2526" i="13"/>
  <c r="B4005" i="13"/>
  <c r="B4263" i="13"/>
  <c r="B86" i="13"/>
  <c r="B5176" i="13"/>
  <c r="B427" i="13"/>
  <c r="B3507" i="13"/>
  <c r="B2302" i="13"/>
  <c r="B1201" i="13"/>
  <c r="B328" i="13"/>
  <c r="B222" i="13"/>
  <c r="B3304" i="13"/>
  <c r="B1597" i="13"/>
  <c r="B1145" i="13"/>
  <c r="B1857" i="13"/>
  <c r="B2374" i="13"/>
  <c r="B2307" i="13"/>
  <c r="B92" i="13"/>
  <c r="B2272" i="13"/>
  <c r="B4177" i="13"/>
  <c r="B4685" i="13"/>
  <c r="B5764" i="13"/>
  <c r="B1578" i="13"/>
  <c r="B4241" i="13"/>
  <c r="B941" i="13"/>
  <c r="B1846" i="13"/>
  <c r="B5032" i="13"/>
  <c r="B2613" i="13"/>
  <c r="B1512" i="13"/>
  <c r="B1026" i="13"/>
  <c r="B3838" i="13"/>
  <c r="B1180" i="13"/>
  <c r="B4063" i="13"/>
  <c r="B2589" i="13"/>
  <c r="B5155" i="13"/>
  <c r="B5302" i="13"/>
  <c r="B3666" i="13"/>
  <c r="B2479" i="13"/>
  <c r="B1390" i="13"/>
  <c r="B2999" i="13"/>
  <c r="B2500" i="13"/>
  <c r="B5249" i="13"/>
  <c r="B3208" i="13"/>
  <c r="B369" i="13"/>
  <c r="B6101" i="13"/>
  <c r="B295" i="13"/>
  <c r="B4012" i="13"/>
  <c r="B3548" i="13"/>
  <c r="B5697" i="13"/>
  <c r="B743" i="13"/>
  <c r="B3410" i="13"/>
  <c r="B2319" i="13"/>
  <c r="B2277" i="13"/>
  <c r="B3490" i="13"/>
  <c r="B3036" i="13"/>
  <c r="B2947" i="13"/>
  <c r="B2253" i="13"/>
  <c r="B3851" i="13"/>
  <c r="B4916" i="13"/>
  <c r="B3362" i="13"/>
  <c r="B855" i="13"/>
  <c r="B2678" i="13"/>
  <c r="B3891" i="13"/>
  <c r="B978" i="13"/>
  <c r="B1567" i="13"/>
  <c r="B2888" i="13"/>
  <c r="B527" i="13"/>
  <c r="B655" i="13"/>
  <c r="B405" i="13"/>
  <c r="B2384" i="13"/>
  <c r="B1091" i="13"/>
  <c r="B4298" i="13"/>
  <c r="B2250" i="13"/>
  <c r="B5419" i="13"/>
  <c r="B5606" i="13"/>
  <c r="B3524" i="13"/>
  <c r="B4044" i="13"/>
  <c r="B4601" i="13"/>
  <c r="B5396" i="13"/>
  <c r="B1914" i="13"/>
  <c r="B585" i="13"/>
  <c r="B4248" i="13"/>
  <c r="B5636" i="13"/>
  <c r="B3574" i="13"/>
  <c r="B1944" i="13"/>
  <c r="B4866" i="13"/>
  <c r="B3677" i="13"/>
  <c r="B3087" i="13"/>
  <c r="B3189" i="13"/>
  <c r="B3434" i="13"/>
  <c r="B1950" i="13"/>
  <c r="B2886" i="13"/>
  <c r="B1543" i="13"/>
  <c r="B4119" i="13"/>
  <c r="B1657" i="13"/>
  <c r="B5694" i="13"/>
  <c r="B1152" i="13"/>
  <c r="B2565" i="13"/>
  <c r="B2014" i="13"/>
  <c r="B2583" i="13"/>
  <c r="B5809" i="13"/>
  <c r="B2233" i="13"/>
  <c r="B894" i="13"/>
  <c r="B1115" i="13"/>
  <c r="B4453" i="13"/>
  <c r="B5008" i="13"/>
  <c r="B634" i="13"/>
  <c r="B3611" i="13"/>
  <c r="B2298" i="13"/>
  <c r="B4187" i="13"/>
  <c r="B401" i="13"/>
  <c r="B4778" i="13"/>
  <c r="B2449" i="13"/>
  <c r="B5184" i="13"/>
  <c r="B3632" i="13"/>
  <c r="B417" i="13"/>
  <c r="B62" i="13"/>
  <c r="B2292" i="13"/>
  <c r="B5471" i="13"/>
  <c r="B5060" i="13"/>
  <c r="B1017" i="13"/>
  <c r="B1141" i="13"/>
  <c r="B2184" i="13"/>
  <c r="B4605" i="13"/>
  <c r="B699" i="13"/>
  <c r="B5902" i="13"/>
  <c r="B1502" i="13"/>
  <c r="B1772" i="13"/>
  <c r="B3857" i="13"/>
  <c r="B1081" i="13"/>
  <c r="B4007" i="13"/>
  <c r="B1082" i="13"/>
  <c r="B2182" i="13"/>
  <c r="B460" i="13"/>
  <c r="B678" i="13"/>
  <c r="B3057" i="13"/>
  <c r="B1506" i="13"/>
  <c r="B127" i="13"/>
  <c r="B5198" i="13"/>
  <c r="B2060" i="13"/>
  <c r="B252" i="13"/>
  <c r="B674" i="13"/>
  <c r="B1708" i="13"/>
  <c r="B2375" i="13"/>
  <c r="B2568" i="13"/>
  <c r="B432" i="13"/>
  <c r="B6050" i="13"/>
  <c r="B4993" i="13"/>
  <c r="B2906" i="13"/>
  <c r="B4178" i="13"/>
  <c r="B3178" i="13"/>
  <c r="B3453" i="13"/>
  <c r="B3811" i="13"/>
  <c r="B4223" i="13"/>
  <c r="B1517" i="13"/>
  <c r="B2662" i="13"/>
  <c r="B153" i="13"/>
  <c r="B1380" i="13"/>
  <c r="B5062" i="13"/>
  <c r="B876" i="13"/>
  <c r="B5668" i="13"/>
  <c r="B279" i="13"/>
  <c r="B5690" i="13"/>
  <c r="B1602" i="13"/>
  <c r="B2564" i="13"/>
  <c r="B5410" i="13"/>
  <c r="B1499" i="13"/>
  <c r="B4382" i="13"/>
  <c r="B2345" i="13"/>
  <c r="B3565" i="13"/>
  <c r="B866" i="13"/>
  <c r="B2572" i="13"/>
  <c r="B2349" i="13"/>
  <c r="B1293" i="13"/>
  <c r="B5904" i="13"/>
  <c r="B2167" i="13"/>
  <c r="B2899" i="13"/>
  <c r="B2126" i="13"/>
  <c r="B1413" i="13"/>
  <c r="B3932" i="13"/>
  <c r="B2394" i="13"/>
  <c r="B5311" i="13"/>
  <c r="B3769" i="13"/>
  <c r="B4303" i="13"/>
  <c r="B700" i="13"/>
  <c r="B5841" i="13"/>
  <c r="B482" i="13"/>
  <c r="B714" i="13"/>
  <c r="B4990" i="13"/>
  <c r="B5555" i="13"/>
  <c r="B466" i="13"/>
  <c r="B1532" i="13"/>
  <c r="B5289" i="13"/>
  <c r="B5025" i="13"/>
  <c r="B138" i="13"/>
  <c r="B1705" i="13"/>
  <c r="B2809" i="13"/>
  <c r="B2688" i="13"/>
  <c r="B111" i="13"/>
  <c r="B4120" i="13"/>
  <c r="B943" i="13"/>
  <c r="B1684" i="13"/>
  <c r="B4313" i="13"/>
  <c r="B2473" i="13"/>
  <c r="B4144" i="13"/>
  <c r="B4483" i="13"/>
  <c r="B601" i="13"/>
  <c r="B2123" i="13"/>
  <c r="B932" i="13"/>
  <c r="B3945" i="13"/>
  <c r="B2304" i="13"/>
  <c r="B2390" i="13"/>
  <c r="B5443" i="13"/>
  <c r="B3926" i="13"/>
  <c r="B2546" i="13"/>
  <c r="B2621" i="13"/>
  <c r="B1219" i="13"/>
  <c r="B4085" i="13"/>
  <c r="B165" i="13"/>
  <c r="B4503" i="13"/>
  <c r="B3841" i="13"/>
  <c r="B2073" i="13"/>
  <c r="B1645" i="13"/>
  <c r="B5188" i="13"/>
  <c r="B3951" i="13"/>
  <c r="B1640" i="13"/>
  <c r="B1552" i="13"/>
  <c r="B621" i="13"/>
  <c r="B5762" i="13"/>
  <c r="B2015" i="13"/>
  <c r="B3097" i="13"/>
  <c r="B2792" i="13"/>
  <c r="B2970" i="13"/>
  <c r="B3793" i="13"/>
  <c r="B147" i="13"/>
  <c r="B3220" i="13"/>
  <c r="B2332" i="13"/>
  <c r="B3767" i="13"/>
  <c r="B5944" i="13"/>
  <c r="B5528" i="13"/>
  <c r="B1415" i="13"/>
  <c r="B3591" i="13"/>
  <c r="B3715" i="13"/>
  <c r="B3035" i="13"/>
  <c r="B3905" i="13"/>
  <c r="B4424" i="13"/>
  <c r="B1005" i="13"/>
  <c r="B3744" i="13"/>
  <c r="B4270" i="13"/>
  <c r="B2784" i="13"/>
  <c r="B5645" i="13"/>
  <c r="B4362" i="13"/>
  <c r="B1596" i="13"/>
  <c r="B3328" i="13"/>
  <c r="B1607" i="13"/>
  <c r="B3045" i="13"/>
  <c r="B1428" i="13"/>
  <c r="B3536" i="13"/>
  <c r="B4040" i="13"/>
  <c r="B136" i="13"/>
  <c r="B1378" i="13"/>
  <c r="B4294" i="13"/>
  <c r="B3883" i="13"/>
  <c r="B3718" i="13"/>
  <c r="B483" i="13"/>
  <c r="B4894" i="13"/>
  <c r="B1216" i="13"/>
  <c r="B2228" i="13"/>
  <c r="B4725" i="13"/>
  <c r="B1884" i="13"/>
  <c r="B3655" i="13"/>
  <c r="B313" i="13"/>
  <c r="B1312" i="13"/>
  <c r="B1174" i="13"/>
  <c r="B5569" i="13"/>
  <c r="B1102" i="13"/>
  <c r="B3637" i="13"/>
  <c r="B5203" i="13"/>
  <c r="B1980" i="13"/>
  <c r="B2984" i="13"/>
  <c r="B408" i="13"/>
  <c r="B5074" i="13"/>
  <c r="B265" i="13"/>
  <c r="B1344" i="13"/>
  <c r="B6114" i="13"/>
  <c r="B1309" i="13"/>
  <c r="B861" i="13"/>
  <c r="B1949" i="13"/>
  <c r="B5580" i="13"/>
  <c r="B1909" i="13"/>
  <c r="B4324" i="13"/>
  <c r="B4332" i="13"/>
  <c r="B582" i="13"/>
  <c r="B3005" i="13"/>
  <c r="B4396" i="13"/>
  <c r="B5646" i="13"/>
  <c r="B1966" i="13"/>
  <c r="B5518" i="13"/>
  <c r="B4339" i="13"/>
  <c r="B4984" i="13"/>
  <c r="B4255" i="13"/>
  <c r="B4364" i="13"/>
  <c r="B3609" i="13"/>
  <c r="B3154" i="13"/>
  <c r="B1879" i="13"/>
  <c r="B3352" i="13"/>
  <c r="B377" i="13"/>
  <c r="B3603" i="13"/>
  <c r="B2697" i="13"/>
  <c r="B2434" i="13"/>
  <c r="B525" i="13"/>
  <c r="B1373" i="13"/>
  <c r="B5096" i="13"/>
  <c r="B4136" i="13"/>
  <c r="B4589" i="13"/>
  <c r="B3678" i="13"/>
  <c r="B730" i="13"/>
  <c r="B1429" i="13"/>
  <c r="B428" i="13"/>
  <c r="B2569" i="13"/>
  <c r="B1086" i="13"/>
  <c r="B1314" i="13"/>
  <c r="B593" i="13"/>
  <c r="B5460" i="13"/>
  <c r="B2980" i="13"/>
  <c r="B1719" i="13"/>
  <c r="B6004" i="13"/>
  <c r="B5799" i="13"/>
  <c r="B506" i="13"/>
  <c r="B2670" i="13"/>
  <c r="B4515" i="13"/>
  <c r="B283" i="13"/>
  <c r="B351" i="13"/>
  <c r="B4207" i="13"/>
  <c r="B3076" i="13"/>
  <c r="B651" i="13"/>
  <c r="B5399" i="13"/>
  <c r="B2476" i="13"/>
  <c r="B2088" i="13"/>
  <c r="B1095" i="13"/>
  <c r="B5071" i="13"/>
  <c r="B4975" i="13"/>
  <c r="B5635" i="13"/>
  <c r="B829" i="13"/>
  <c r="B5453" i="13"/>
  <c r="B3682" i="13"/>
  <c r="B5789" i="13"/>
  <c r="B2517" i="13"/>
  <c r="B2641" i="13"/>
  <c r="B36" i="13"/>
  <c r="B5784" i="13"/>
  <c r="B5833" i="13"/>
  <c r="B1266" i="13"/>
  <c r="B2975" i="13"/>
  <c r="B4629" i="13"/>
  <c r="B3135" i="13"/>
  <c r="B4293" i="13"/>
  <c r="B4229" i="13"/>
  <c r="B851" i="13"/>
  <c r="B5570" i="13"/>
  <c r="B484" i="13"/>
  <c r="B821" i="13"/>
  <c r="B1897" i="13"/>
  <c r="B2209" i="13"/>
  <c r="B1807" i="13"/>
  <c r="B3251" i="13"/>
  <c r="B133" i="13"/>
  <c r="B1557" i="13"/>
  <c r="B4922" i="13"/>
  <c r="B3050" i="13"/>
  <c r="B5027" i="13"/>
  <c r="B2741" i="13"/>
  <c r="B4810" i="13"/>
  <c r="B835" i="13"/>
  <c r="B3553" i="13"/>
  <c r="B913" i="13"/>
  <c r="B4507" i="13"/>
  <c r="B1696" i="13"/>
  <c r="B3310" i="13"/>
  <c r="B4580" i="13"/>
  <c r="B4864" i="13"/>
  <c r="B995" i="13"/>
  <c r="B3028" i="13"/>
  <c r="B4739" i="13"/>
  <c r="B3737" i="13"/>
  <c r="B4009" i="13"/>
  <c r="B5022" i="13"/>
  <c r="B5930" i="13"/>
  <c r="B3331" i="13"/>
  <c r="B5004" i="13"/>
  <c r="B3518" i="13"/>
  <c r="B4585" i="13"/>
  <c r="B2523" i="13"/>
  <c r="B3277" i="13"/>
  <c r="B1255" i="13"/>
  <c r="B5142" i="13"/>
  <c r="B2720" i="13"/>
  <c r="B5866" i="13"/>
  <c r="B2191" i="13"/>
  <c r="B4560" i="13"/>
  <c r="B6023" i="13"/>
  <c r="B4836" i="13"/>
  <c r="B1503" i="13"/>
  <c r="B5438" i="13"/>
  <c r="B4967" i="13"/>
  <c r="B3140" i="13"/>
  <c r="B2515" i="13"/>
  <c r="B1561" i="13"/>
  <c r="B1253" i="13"/>
  <c r="B5817" i="13"/>
  <c r="B2850" i="13"/>
  <c r="B1009" i="13"/>
  <c r="B3269" i="13"/>
  <c r="B750" i="13"/>
  <c r="B3752" i="13"/>
  <c r="B2428" i="13"/>
  <c r="B4093" i="13"/>
  <c r="B3804" i="13"/>
  <c r="B4188" i="13"/>
  <c r="B1197" i="13"/>
  <c r="B2573" i="13"/>
  <c r="B2883" i="13"/>
  <c r="B2129" i="13"/>
  <c r="B3350" i="13"/>
  <c r="B5656" i="13"/>
  <c r="B5136" i="13"/>
  <c r="B3343" i="13"/>
  <c r="B5340" i="13"/>
  <c r="B3330" i="13"/>
  <c r="B4841" i="13"/>
  <c r="B4342" i="13"/>
  <c r="B3355" i="13"/>
  <c r="B581" i="13"/>
  <c r="B1013" i="13"/>
  <c r="B2623" i="13"/>
  <c r="B4881" i="13"/>
  <c r="B4087" i="13"/>
  <c r="B4750" i="13"/>
  <c r="B3954" i="13"/>
  <c r="B3100" i="13"/>
  <c r="B2507" i="13"/>
  <c r="B948" i="13"/>
  <c r="B801" i="13"/>
  <c r="B3424" i="13"/>
  <c r="B1467" i="13"/>
  <c r="B4438" i="13"/>
  <c r="B3544" i="13"/>
  <c r="B4078" i="13"/>
  <c r="B517" i="13"/>
  <c r="B344" i="13"/>
  <c r="B3149" i="13"/>
  <c r="B1539" i="13"/>
  <c r="B395" i="13"/>
  <c r="B3356" i="13"/>
  <c r="B979" i="13"/>
  <c r="B453" i="13"/>
  <c r="B4201" i="13"/>
  <c r="B3944" i="13"/>
  <c r="B2904" i="13"/>
  <c r="B1500" i="13"/>
  <c r="B1015" i="13"/>
  <c r="B1989" i="13"/>
  <c r="B1028" i="13"/>
  <c r="B542" i="13"/>
  <c r="B2429" i="13"/>
  <c r="B1432" i="13"/>
  <c r="B2493" i="13"/>
  <c r="B4873" i="13"/>
  <c r="B4292" i="13"/>
  <c r="B1774" i="13"/>
  <c r="B4955" i="13"/>
  <c r="B1177" i="13"/>
  <c r="B4961" i="13"/>
  <c r="B5046" i="13"/>
  <c r="B3247" i="13"/>
  <c r="B3212" i="13"/>
  <c r="B1563" i="13"/>
  <c r="B4616" i="13"/>
  <c r="B3673" i="13"/>
  <c r="B2318" i="13"/>
  <c r="B4819" i="13"/>
  <c r="B3079" i="13"/>
  <c r="B4874" i="13"/>
  <c r="B2799" i="13"/>
  <c r="B2313" i="13"/>
  <c r="B4404" i="13"/>
  <c r="B4008" i="13"/>
  <c r="B2462" i="13"/>
  <c r="B3584" i="13"/>
  <c r="B151" i="13"/>
  <c r="B2157" i="13"/>
  <c r="B4191" i="13"/>
  <c r="B493" i="13"/>
  <c r="B3750" i="13"/>
  <c r="B2525" i="13"/>
  <c r="B1434" i="13"/>
  <c r="B4625" i="13"/>
  <c r="B1589" i="13"/>
  <c r="B1292" i="13"/>
  <c r="B47" i="13"/>
  <c r="B5766" i="13"/>
  <c r="B2335" i="13"/>
  <c r="B3368" i="13"/>
  <c r="B5475" i="13"/>
  <c r="B1116" i="13"/>
  <c r="B1796" i="13"/>
  <c r="B4075" i="13"/>
  <c r="B4956" i="13"/>
  <c r="B3142" i="13"/>
  <c r="B3061" i="13"/>
  <c r="B1022" i="13"/>
  <c r="B2950" i="13"/>
  <c r="B1183" i="13"/>
  <c r="B6088" i="13"/>
  <c r="B4162" i="13"/>
  <c r="B1394" i="13"/>
  <c r="B367" i="13"/>
  <c r="B1586" i="13"/>
  <c r="B1069" i="13"/>
  <c r="B3245" i="13"/>
  <c r="B1849" i="13"/>
  <c r="B3541" i="13"/>
  <c r="B4146" i="13"/>
  <c r="B3306" i="13"/>
  <c r="B3196" i="13"/>
  <c r="B3701" i="13"/>
  <c r="B559" i="13"/>
  <c r="B4890" i="13"/>
  <c r="B4427" i="13"/>
  <c r="B1863" i="13"/>
  <c r="B1125" i="13"/>
  <c r="B5473" i="13"/>
  <c r="B1890" i="13"/>
  <c r="B4784" i="13"/>
  <c r="B1990" i="13"/>
  <c r="B3213" i="13"/>
  <c r="B6017" i="13"/>
  <c r="B5511" i="13"/>
  <c r="B4681" i="13"/>
  <c r="B2402" i="13"/>
  <c r="B3528" i="13"/>
  <c r="B3313" i="13"/>
  <c r="B5482" i="13"/>
  <c r="B2176" i="13"/>
  <c r="B5105" i="13"/>
  <c r="B4656" i="13"/>
  <c r="B1418" i="13"/>
  <c r="B34" i="13"/>
  <c r="B3514" i="13"/>
  <c r="B5420" i="13"/>
  <c r="B1806" i="13"/>
  <c r="B3120" i="13"/>
  <c r="B2953" i="13"/>
  <c r="B1551" i="13"/>
  <c r="B971" i="13"/>
  <c r="B5961" i="13"/>
  <c r="B2513" i="13"/>
  <c r="B2512" i="13"/>
  <c r="B3082" i="13"/>
  <c r="B2825" i="13"/>
  <c r="B2712" i="13"/>
  <c r="B4011" i="13"/>
  <c r="B6018" i="13"/>
  <c r="B2243" i="13"/>
  <c r="B5064" i="13"/>
  <c r="B1043" i="13"/>
  <c r="B3600" i="13"/>
  <c r="B4056" i="13"/>
  <c r="B3374" i="13"/>
  <c r="B1624" i="13"/>
  <c r="B231" i="13"/>
  <c r="B2363" i="13"/>
  <c r="B2632" i="13"/>
  <c r="B4121" i="13"/>
  <c r="B3988" i="13"/>
  <c r="B2905" i="13"/>
  <c r="B1239" i="13"/>
  <c r="B3250" i="13"/>
  <c r="B3897" i="13"/>
  <c r="B2747" i="13"/>
  <c r="B284" i="13"/>
  <c r="B3336" i="13"/>
  <c r="B2017" i="13"/>
  <c r="B4808" i="13"/>
  <c r="B499" i="13"/>
  <c r="B3852" i="13"/>
  <c r="B225" i="13"/>
  <c r="B3062" i="13"/>
  <c r="B3184" i="13"/>
  <c r="B1679" i="13"/>
  <c r="B2382" i="13"/>
  <c r="B2155" i="13"/>
  <c r="B2734" i="13"/>
  <c r="B2300" i="13"/>
  <c r="B2562" i="13"/>
  <c r="B69" i="13"/>
  <c r="B3898" i="13"/>
  <c r="B3186" i="13"/>
  <c r="B4886" i="13"/>
  <c r="B5441" i="13"/>
  <c r="B5006" i="13"/>
  <c r="B668" i="13"/>
  <c r="B6038" i="13"/>
  <c r="B404" i="13"/>
  <c r="B5239" i="13"/>
  <c r="B4943" i="13"/>
  <c r="B461" i="13"/>
  <c r="B5806" i="13"/>
  <c r="B1775" i="13"/>
  <c r="B5054" i="13"/>
  <c r="B1894" i="13"/>
  <c r="B1076" i="13"/>
  <c r="B2094" i="13"/>
  <c r="B6128" i="13"/>
  <c r="B3112" i="13"/>
  <c r="B1195" i="13"/>
  <c r="B3748" i="13"/>
  <c r="B872" i="13"/>
  <c r="B5345" i="13"/>
  <c r="B4666" i="13"/>
  <c r="B5152" i="13"/>
  <c r="B3502" i="13"/>
  <c r="B3377" i="13"/>
  <c r="B3662" i="13"/>
  <c r="B3372" i="13"/>
  <c r="B5337" i="13"/>
  <c r="B4488" i="13"/>
  <c r="B3955" i="13"/>
  <c r="B5128" i="13"/>
  <c r="B2981" i="13"/>
  <c r="B4222" i="13"/>
  <c r="B2010" i="13"/>
  <c r="B3834" i="13"/>
  <c r="B5755" i="13"/>
  <c r="B4042" i="13"/>
  <c r="B552" i="13"/>
  <c r="B523" i="13"/>
  <c r="B4969" i="13"/>
  <c r="B760" i="13"/>
  <c r="B1442" i="13"/>
  <c r="B4280" i="13"/>
  <c r="B1700" i="13"/>
  <c r="B5491" i="13"/>
  <c r="B1710" i="13"/>
  <c r="B2069" i="13"/>
  <c r="B2398" i="13"/>
  <c r="B1092" i="13"/>
  <c r="B204" i="13"/>
  <c r="B6118" i="13"/>
  <c r="B3844" i="13"/>
  <c r="B5291" i="13"/>
  <c r="B1945" i="13"/>
  <c r="B235" i="13"/>
  <c r="B5283" i="13"/>
  <c r="B778" i="13"/>
  <c r="B5941" i="13"/>
  <c r="B2703" i="13"/>
  <c r="B5879" i="13"/>
  <c r="B5931" i="13"/>
  <c r="B4710" i="13"/>
  <c r="B988" i="13"/>
  <c r="B4414" i="13"/>
  <c r="B3534" i="13"/>
  <c r="B2783" i="13"/>
  <c r="B3096" i="13"/>
  <c r="B1105" i="13"/>
  <c r="B4130" i="13"/>
  <c r="B448" i="13"/>
  <c r="B2880" i="13"/>
  <c r="B6087" i="13"/>
  <c r="B1191" i="13"/>
  <c r="B2743" i="13"/>
  <c r="B2547" i="13"/>
  <c r="B5867" i="13"/>
  <c r="B2990" i="13"/>
  <c r="B1908" i="13"/>
  <c r="B6009" i="13"/>
  <c r="B503" i="13"/>
  <c r="B1190" i="13"/>
  <c r="B769" i="13"/>
  <c r="B1135" i="13"/>
  <c r="B4644" i="13"/>
  <c r="B929" i="13"/>
  <c r="B5055" i="13"/>
  <c r="B814" i="13"/>
  <c r="B1400" i="13"/>
  <c r="B5970" i="13"/>
  <c r="B3054" i="13"/>
  <c r="B4354" i="13"/>
  <c r="B5092" i="13"/>
  <c r="B5305" i="13"/>
  <c r="B2858" i="13"/>
  <c r="B907" i="13"/>
  <c r="B4385" i="13"/>
  <c r="B5539" i="13"/>
  <c r="B4513" i="13"/>
  <c r="B1070" i="13"/>
  <c r="B4554" i="13"/>
  <c r="B2782" i="13"/>
  <c r="B2136" i="13"/>
  <c r="B1286" i="13"/>
  <c r="B5215" i="13"/>
  <c r="B329" i="13"/>
  <c r="B1454" i="13"/>
  <c r="B868" i="13"/>
  <c r="B4927" i="13"/>
  <c r="B4774" i="13"/>
  <c r="B5712" i="13"/>
  <c r="B26" i="13"/>
  <c r="B4145" i="13"/>
  <c r="B806" i="13"/>
  <c r="B470" i="13"/>
  <c r="B4204" i="13"/>
  <c r="B2764" i="13"/>
  <c r="B1722" i="13"/>
  <c r="B2855" i="13"/>
  <c r="B3984" i="13"/>
  <c r="B1917" i="13"/>
  <c r="B4095" i="13"/>
  <c r="B3063" i="13"/>
  <c r="B963" i="13"/>
  <c r="B414" i="13"/>
  <c r="B1815" i="13"/>
  <c r="B1999" i="13"/>
  <c r="B352" i="13"/>
  <c r="B161" i="13"/>
  <c r="B4657" i="13"/>
  <c r="B22" i="13"/>
  <c r="B2122" i="13"/>
  <c r="B2438" i="13"/>
  <c r="B2602" i="13"/>
  <c r="B2684" i="13"/>
  <c r="B208" i="13"/>
  <c r="B1647" i="13"/>
  <c r="B1746" i="13"/>
  <c r="B119" i="13"/>
  <c r="B6027" i="13"/>
  <c r="B3146" i="13"/>
  <c r="B3597" i="13"/>
  <c r="B2087" i="13"/>
  <c r="B218" i="13"/>
  <c r="B1712" i="13"/>
  <c r="B51" i="13"/>
  <c r="B5002" i="13"/>
  <c r="B765" i="13"/>
  <c r="B2661" i="13"/>
  <c r="B657" i="13"/>
  <c r="B2873" i="13"/>
  <c r="B3167" i="13"/>
  <c r="B4183" i="13"/>
  <c r="B774" i="13"/>
  <c r="B5264" i="13"/>
  <c r="B2054" i="13"/>
  <c r="B516" i="13"/>
  <c r="B1236" i="13"/>
  <c r="B583" i="13"/>
  <c r="B6026" i="13"/>
  <c r="B2622" i="13"/>
  <c r="B4737" i="13"/>
  <c r="B2174" i="13"/>
  <c r="B4131" i="13"/>
  <c r="B5183" i="13"/>
  <c r="B3649" i="13"/>
  <c r="B4738" i="13"/>
  <c r="B2164" i="13"/>
  <c r="B1566" i="13"/>
  <c r="B2796" i="13"/>
  <c r="B3495" i="13"/>
  <c r="B3987" i="13"/>
  <c r="B2406" i="13"/>
  <c r="B4450" i="13"/>
  <c r="B5781" i="13"/>
  <c r="B2259" i="13"/>
  <c r="B1871" i="13"/>
  <c r="B4216" i="13"/>
  <c r="B1426" i="13"/>
  <c r="B1629" i="13"/>
  <c r="B5454" i="13"/>
  <c r="B4675" i="13"/>
  <c r="B2103" i="13"/>
  <c r="B5364" i="13"/>
  <c r="B2545" i="13"/>
  <c r="B3018" i="13"/>
  <c r="B2586" i="13"/>
  <c r="B3369" i="13"/>
  <c r="B3843" i="13"/>
  <c r="B5592" i="13"/>
  <c r="B1025" i="13"/>
  <c r="B2360" i="13"/>
  <c r="B269" i="13"/>
  <c r="B3800" i="13"/>
  <c r="B5268" i="13"/>
  <c r="B1495" i="13"/>
  <c r="B4899" i="13"/>
  <c r="B241" i="13"/>
  <c r="B6116" i="13"/>
  <c r="B3215" i="13"/>
  <c r="B5544" i="13"/>
  <c r="B4576" i="13"/>
  <c r="B5891" i="13"/>
  <c r="B3599" i="13"/>
  <c r="B2009" i="13"/>
  <c r="B3822" i="13"/>
  <c r="B6117" i="13"/>
  <c r="B4520" i="13"/>
  <c r="B2461" i="13"/>
  <c r="B2723" i="13"/>
  <c r="B3288" i="13"/>
  <c r="B5633" i="13"/>
  <c r="B5250" i="13"/>
  <c r="B3287" i="13"/>
  <c r="B1527" i="13"/>
  <c r="B1483" i="13"/>
  <c r="B3083" i="13"/>
  <c r="B2859" i="13"/>
  <c r="B5273" i="13"/>
  <c r="B4659" i="13"/>
  <c r="B6102" i="13"/>
  <c r="B1445" i="13"/>
  <c r="B446" i="13"/>
  <c r="B3795" i="13"/>
  <c r="B4134" i="13"/>
  <c r="B4173" i="13"/>
  <c r="B6025" i="13"/>
  <c r="B5028" i="13"/>
  <c r="B630" i="13"/>
  <c r="B3429" i="13"/>
  <c r="B4705" i="13"/>
  <c r="B272" i="13"/>
  <c r="B302" i="13"/>
  <c r="B1785" i="13"/>
  <c r="B492" i="13"/>
  <c r="B5037" i="13"/>
  <c r="B4447" i="13"/>
  <c r="B1777" i="13"/>
  <c r="B1883" i="13"/>
  <c r="B4094" i="13"/>
  <c r="B3289" i="13"/>
  <c r="B3301" i="13"/>
  <c r="B2179" i="13"/>
  <c r="B3889" i="13"/>
  <c r="B4740" i="13"/>
  <c r="B817" i="13"/>
  <c r="B6036" i="13"/>
  <c r="B2810" i="13"/>
  <c r="B4331" i="13"/>
  <c r="B4417" i="13"/>
  <c r="B4057" i="13"/>
  <c r="B1288" i="13"/>
  <c r="B3758" i="13"/>
  <c r="B4712" i="13"/>
  <c r="B5619" i="13"/>
  <c r="B4917" i="13"/>
  <c r="B6021" i="13"/>
  <c r="B5825" i="13"/>
  <c r="B1032" i="13"/>
  <c r="B3323" i="13"/>
  <c r="B2951" i="13"/>
  <c r="B409" i="13"/>
  <c r="B382" i="13"/>
  <c r="B2993" i="13"/>
  <c r="B930" i="13"/>
  <c r="B5456" i="13"/>
  <c r="B5365" i="13"/>
  <c r="B2677" i="13"/>
  <c r="B2827" i="13"/>
  <c r="B4954" i="13"/>
  <c r="B859" i="13"/>
  <c r="B4535" i="13"/>
  <c r="B3156" i="13"/>
  <c r="B4815" i="13"/>
  <c r="B3791" i="13"/>
  <c r="B4458" i="13"/>
  <c r="B1224" i="13"/>
  <c r="B3059" i="13"/>
  <c r="B1808" i="13"/>
  <c r="B1133" i="13"/>
  <c r="B384" i="13"/>
  <c r="B1054" i="13"/>
  <c r="B6140" i="13"/>
  <c r="B1534" i="13"/>
  <c r="B3183" i="13"/>
  <c r="B5135" i="13"/>
  <c r="B2891" i="13"/>
  <c r="B2801" i="13"/>
  <c r="B706" i="13"/>
  <c r="B1855" i="13"/>
  <c r="B4481" i="13"/>
  <c r="B5794" i="13"/>
  <c r="B2685" i="13"/>
  <c r="B5056" i="13"/>
  <c r="B4430" i="13"/>
  <c r="B3854" i="13"/>
  <c r="B4703" i="13"/>
  <c r="B5235" i="13"/>
  <c r="B2627" i="13"/>
  <c r="B555" i="13"/>
  <c r="B4987" i="13"/>
  <c r="B4532" i="13"/>
  <c r="B394" i="13"/>
  <c r="B4630" i="13"/>
  <c r="B2989" i="13"/>
  <c r="B3202" i="13"/>
  <c r="B2229" i="13"/>
  <c r="B1138" i="13"/>
  <c r="B1157" i="13"/>
  <c r="B4394" i="13"/>
  <c r="B1840" i="13"/>
  <c r="B5003" i="13"/>
  <c r="B1226" i="13"/>
  <c r="B3013" i="13"/>
  <c r="B1622" i="13"/>
  <c r="B3353" i="13"/>
  <c r="B1971" i="13"/>
  <c r="B1987" i="13"/>
  <c r="B117" i="13"/>
  <c r="B5247" i="13"/>
  <c r="B508" i="13"/>
  <c r="B4596" i="13"/>
  <c r="B434" i="13"/>
  <c r="B4467" i="13"/>
  <c r="B984" i="13"/>
  <c r="B2070" i="13"/>
  <c r="B398" i="13"/>
  <c r="B4948" i="13"/>
  <c r="B1291" i="13"/>
  <c r="B3060" i="13"/>
  <c r="B537" i="13"/>
  <c r="B3281" i="13"/>
  <c r="B4504" i="13"/>
  <c r="B2916" i="13"/>
  <c r="B2424" i="13"/>
  <c r="B1233" i="13"/>
  <c r="B1122" i="13"/>
  <c r="B5994" i="13"/>
  <c r="B2139" i="13"/>
  <c r="B4219" i="13"/>
  <c r="B4101" i="13"/>
  <c r="B3467" i="13"/>
  <c r="B4823" i="13"/>
  <c r="B3300" i="13"/>
  <c r="B3971" i="13"/>
  <c r="B2967" i="13"/>
  <c r="B3105" i="13"/>
  <c r="B2381" i="13"/>
  <c r="B4161" i="13"/>
  <c r="B515" i="13"/>
  <c r="B1319" i="13"/>
  <c r="B1497" i="13"/>
  <c r="B1109" i="13"/>
  <c r="B757" i="13"/>
  <c r="B4587" i="13"/>
  <c r="B2823" i="13"/>
  <c r="B5503" i="13"/>
  <c r="B5355" i="13"/>
  <c r="B2245" i="13"/>
  <c r="B2478" i="13"/>
  <c r="B4856" i="13"/>
  <c r="B734" i="13"/>
  <c r="B900" i="13"/>
  <c r="B3517" i="13"/>
  <c r="B5000" i="13"/>
  <c r="B4951" i="13"/>
  <c r="B1547" i="13"/>
  <c r="B5733" i="13"/>
  <c r="B5421" i="13"/>
  <c r="B2851" i="13"/>
  <c r="B3981" i="13"/>
  <c r="B2347" i="13"/>
  <c r="B321" i="13"/>
  <c r="B3727" i="13"/>
  <c r="B3131" i="13"/>
  <c r="B4097" i="13"/>
  <c r="B3968" i="13"/>
  <c r="B1836" i="13"/>
  <c r="B697" i="13"/>
  <c r="B6044" i="13"/>
  <c r="B4432" i="13"/>
  <c r="B667" i="13"/>
  <c r="B4236" i="13"/>
  <c r="B690" i="13"/>
  <c r="B3334" i="13"/>
  <c r="B3228" i="13"/>
  <c r="B2637" i="13"/>
  <c r="B1361" i="13"/>
  <c r="B1521" i="13"/>
  <c r="B3118" i="13"/>
  <c r="B1813" i="13"/>
  <c r="B1516" i="13"/>
  <c r="B4745" i="13"/>
  <c r="B3765" i="13"/>
  <c r="B1018" i="13"/>
  <c r="B4871" i="13"/>
  <c r="B5746" i="13"/>
  <c r="B442" i="13"/>
  <c r="B5287" i="13"/>
  <c r="B2584" i="13"/>
  <c r="B89" i="13"/>
  <c r="B2467" i="13"/>
  <c r="B3940" i="13"/>
  <c r="B5729" i="13"/>
  <c r="B4783" i="13"/>
  <c r="B1853" i="13"/>
  <c r="B3771" i="13"/>
  <c r="B994" i="13"/>
  <c r="B4888" i="13"/>
  <c r="B1959" i="13"/>
  <c r="B1605" i="13"/>
  <c r="B5686" i="13"/>
  <c r="B1395" i="13"/>
  <c r="B1954" i="13"/>
  <c r="B4061" i="13"/>
  <c r="B2531" i="13"/>
  <c r="B5623" i="13"/>
  <c r="B3280" i="13"/>
  <c r="B3749" i="13"/>
  <c r="B2966" i="13"/>
  <c r="B4310" i="13"/>
  <c r="B1397" i="13"/>
  <c r="B883" i="13"/>
  <c r="B5088" i="13"/>
  <c r="B1892" i="13"/>
  <c r="B2356" i="13"/>
  <c r="B2690" i="13"/>
  <c r="B2679" i="13"/>
  <c r="B500" i="13"/>
  <c r="B1162" i="13"/>
  <c r="B5255" i="13"/>
  <c r="B5609" i="13"/>
  <c r="B5097" i="13"/>
  <c r="B4572" i="13"/>
  <c r="B891" i="13"/>
  <c r="B660" i="13"/>
  <c r="B1315" i="13"/>
  <c r="B4003" i="13"/>
  <c r="B2025" i="13"/>
  <c r="B2373" i="13"/>
  <c r="B2454" i="13"/>
  <c r="B3617" i="13"/>
  <c r="B2246" i="13"/>
  <c r="B3272" i="13"/>
  <c r="B5826" i="13"/>
  <c r="B5124" i="13"/>
  <c r="B298" i="13"/>
  <c r="B1014" i="13"/>
  <c r="B3549" i="13"/>
  <c r="B3400" i="13"/>
  <c r="B5524" i="13"/>
  <c r="B713" i="13"/>
  <c r="B5251" i="13"/>
  <c r="B2574" i="13"/>
  <c r="B5020" i="13"/>
  <c r="B1933" i="13"/>
  <c r="B5455" i="13"/>
  <c r="B3127" i="13"/>
  <c r="B1275" i="13"/>
  <c r="B2202" i="13"/>
  <c r="B1546" i="13"/>
  <c r="B1839" i="13"/>
  <c r="B2535" i="13"/>
  <c r="B2370" i="13"/>
  <c r="B4493" i="13"/>
  <c r="B726" i="13"/>
  <c r="B2918" i="13"/>
  <c r="B5718" i="13"/>
  <c r="B143" i="13"/>
  <c r="B1970" i="13"/>
  <c r="B1061" i="13"/>
  <c r="B5061" i="13"/>
  <c r="B3712" i="13"/>
  <c r="B2074" i="13"/>
  <c r="B1693" i="13"/>
  <c r="B2409" i="13"/>
  <c r="B1410" i="13"/>
  <c r="B3058" i="13"/>
  <c r="B3309" i="13"/>
  <c r="B317" i="13"/>
  <c r="B1078" i="13"/>
  <c r="B4041" i="13"/>
  <c r="B1862" i="13"/>
  <c r="B2699" i="13"/>
  <c r="B683" i="13"/>
  <c r="B5632" i="13"/>
  <c r="B5651" i="13"/>
  <c r="B245" i="13"/>
  <c r="B3799" i="13"/>
  <c r="B5361" i="13"/>
  <c r="B1250" i="13"/>
  <c r="B3101" i="13"/>
  <c r="B447" i="13"/>
  <c r="B3437" i="13"/>
  <c r="B1012" i="13"/>
  <c r="B863" i="13"/>
  <c r="B3447" i="13"/>
  <c r="B940" i="13"/>
  <c r="B753" i="13"/>
  <c r="B975" i="13"/>
  <c r="B5476" i="13"/>
  <c r="B985" i="13"/>
  <c r="B4491" i="13"/>
  <c r="B5605" i="13"/>
  <c r="B217" i="13"/>
  <c r="B4212" i="13"/>
  <c r="B5424" i="13"/>
  <c r="B1831" i="13"/>
  <c r="B5772" i="13"/>
  <c r="B1568" i="13"/>
  <c r="B3393" i="13"/>
  <c r="B1919" i="13"/>
  <c r="B1006" i="13"/>
  <c r="B5241" i="13"/>
  <c r="B4936" i="13"/>
  <c r="B4459" i="13"/>
  <c r="B1655" i="13"/>
  <c r="B1155" i="13"/>
  <c r="B2445" i="13"/>
  <c r="B4538" i="13"/>
  <c r="B5774" i="13"/>
  <c r="B5949" i="13"/>
  <c r="B1942" i="13"/>
  <c r="B240" i="13"/>
  <c r="B5346" i="13"/>
  <c r="B3481" i="13"/>
  <c r="B5418" i="13"/>
  <c r="B2040" i="13"/>
  <c r="B227" i="13"/>
  <c r="B1921" i="13"/>
  <c r="B4067" i="13"/>
  <c r="B4436" i="13"/>
  <c r="B4189" i="13"/>
  <c r="B3409" i="13"/>
  <c r="B4958" i="13"/>
  <c r="B5975" i="13"/>
  <c r="B2132" i="13"/>
  <c r="B3037" i="13"/>
  <c r="B1845" i="13"/>
  <c r="B3810" i="13"/>
  <c r="B2927" i="13"/>
  <c r="B4930" i="13"/>
  <c r="B343" i="13"/>
  <c r="B1387" i="13"/>
  <c r="B5377" i="13"/>
  <c r="B3755" i="13"/>
  <c r="B5412" i="13"/>
  <c r="B5336" i="13"/>
  <c r="B4552" i="13"/>
  <c r="B3506" i="13"/>
  <c r="B4304" i="13"/>
  <c r="B2595" i="13"/>
  <c r="B5237" i="13"/>
  <c r="B2376" i="13"/>
  <c r="B4127" i="13"/>
  <c r="B3207" i="13"/>
  <c r="B5872" i="13"/>
  <c r="B2771" i="13"/>
  <c r="B2043" i="13"/>
  <c r="B4291" i="13"/>
  <c r="B392" i="13"/>
  <c r="B5834" i="13"/>
  <c r="B2483" i="13"/>
  <c r="B2839" i="13"/>
  <c r="B5628" i="13"/>
  <c r="B5373" i="13"/>
  <c r="B5479" i="13"/>
  <c r="B5051" i="13"/>
  <c r="B3778" i="13"/>
  <c r="B2310" i="13"/>
  <c r="B4152" i="13"/>
  <c r="B3671" i="13"/>
  <c r="B4082" i="13"/>
  <c r="B3484" i="13"/>
  <c r="B1764" i="13"/>
  <c r="B5782" i="13"/>
  <c r="B4423" i="13"/>
  <c r="B4058" i="13"/>
  <c r="B2914" i="13"/>
  <c r="B4540" i="13"/>
  <c r="B2773" i="13"/>
  <c r="B437" i="13"/>
  <c r="B5731" i="13"/>
  <c r="B1117" i="13"/>
  <c r="B1838" i="13"/>
  <c r="B1214" i="13"/>
  <c r="B1050" i="13"/>
  <c r="B150" i="13"/>
  <c r="B844" i="13"/>
  <c r="B530" i="13"/>
  <c r="B954" i="13"/>
  <c r="B6111" i="13"/>
  <c r="B4729" i="13"/>
  <c r="B4539" i="13"/>
  <c r="B2894" i="13"/>
  <c r="B5554" i="13"/>
  <c r="B5236" i="13"/>
  <c r="B4496" i="13"/>
  <c r="B5983" i="13"/>
  <c r="B3903" i="13"/>
  <c r="B3008" i="13"/>
  <c r="B2875" i="13"/>
  <c r="B2755" i="13"/>
  <c r="B163" i="13"/>
  <c r="B4186" i="13"/>
  <c r="B19" i="13"/>
  <c r="B4038" i="13"/>
  <c r="B33" i="13"/>
  <c r="B2706" i="13"/>
  <c r="B901" i="13"/>
  <c r="B4804" i="13"/>
  <c r="B1907" i="13"/>
  <c r="B1788" i="13"/>
  <c r="B2731" i="13"/>
  <c r="B286" i="13"/>
  <c r="B612" i="13"/>
  <c r="B4785" i="13"/>
  <c r="B4233" i="13"/>
  <c r="B3819" i="13"/>
  <c r="B665" i="13"/>
  <c r="B2635" i="13"/>
  <c r="B4730" i="13"/>
  <c r="B4420" i="13"/>
  <c r="B4635" i="13"/>
  <c r="B3033" i="13"/>
  <c r="B5435" i="13"/>
  <c r="B353" i="13"/>
  <c r="B4506" i="13"/>
  <c r="B4033" i="13"/>
  <c r="B5080" i="13"/>
  <c r="B2567" i="13"/>
  <c r="B5986" i="13"/>
  <c r="B925" i="13"/>
  <c r="B1716" i="13"/>
  <c r="B2436" i="13"/>
  <c r="B5144" i="13"/>
  <c r="B5847" i="13"/>
  <c r="B4464" i="13"/>
  <c r="B5112" i="13"/>
  <c r="B4261" i="13"/>
  <c r="B3643" i="13"/>
  <c r="B494" i="13"/>
  <c r="B164" i="13"/>
  <c r="B3836" i="13"/>
  <c r="B3163" i="13"/>
  <c r="B3705" i="13"/>
  <c r="B40" i="13"/>
  <c r="B1285" i="13"/>
  <c r="B4142" i="13"/>
  <c r="B102" i="13"/>
  <c r="B341" i="13"/>
  <c r="B407" i="13"/>
  <c r="B5447" i="13"/>
  <c r="B3009" i="13"/>
  <c r="B2" i="13"/>
  <c r="B1905" i="13"/>
  <c r="B55" i="13"/>
  <c r="B2359" i="13"/>
  <c r="B5445" i="13"/>
  <c r="B931" i="13"/>
  <c r="B3788" i="13"/>
  <c r="B3986" i="13"/>
  <c r="B183" i="13"/>
  <c r="B5332" i="13"/>
  <c r="B5486" i="13"/>
  <c r="B2158" i="13"/>
  <c r="B3111" i="13"/>
  <c r="B3680" i="13"/>
  <c r="B3296" i="13"/>
  <c r="B3516" i="13"/>
  <c r="B1360" i="13"/>
  <c r="B2842" i="13"/>
  <c r="B611" i="13"/>
  <c r="B374" i="13"/>
  <c r="B324" i="13"/>
  <c r="B82" i="13"/>
  <c r="B5862" i="13"/>
  <c r="B5339" i="13"/>
  <c r="B2829" i="13"/>
  <c r="B2353" i="13"/>
  <c r="B4035" i="13"/>
  <c r="B742" i="13"/>
  <c r="B1330" i="13"/>
  <c r="B196" i="13"/>
  <c r="B4611" i="13"/>
  <c r="B4234" i="13"/>
  <c r="B5871" i="13"/>
  <c r="B370" i="13"/>
  <c r="B6019" i="13"/>
  <c r="B6141" i="13"/>
  <c r="B4700" i="13"/>
  <c r="B123" i="13"/>
  <c r="B1408" i="13"/>
  <c r="B4343" i="13"/>
  <c r="B5681" i="13"/>
  <c r="B5895" i="13"/>
  <c r="B3017" i="13"/>
  <c r="B4359" i="13"/>
  <c r="B1019" i="13"/>
  <c r="B4861" i="13"/>
  <c r="B4154" i="13"/>
  <c r="B955" i="13"/>
  <c r="B1961" i="13"/>
  <c r="B3157" i="13"/>
  <c r="B1823" i="13"/>
  <c r="B1094" i="13"/>
  <c r="B2399" i="13"/>
  <c r="B2936" i="13"/>
  <c r="B238" i="13"/>
  <c r="B4898" i="13"/>
  <c r="B1794" i="13"/>
  <c r="B1327" i="13"/>
  <c r="B1111" i="13"/>
  <c r="B459" i="13"/>
  <c r="B1198" i="13"/>
  <c r="B1382" i="13"/>
  <c r="B4907" i="13"/>
  <c r="B3588" i="13"/>
  <c r="B3442" i="13"/>
  <c r="B85" i="13"/>
  <c r="B4380" i="13"/>
  <c r="B2681" i="13"/>
  <c r="B880" i="13"/>
  <c r="B1311" i="13"/>
  <c r="B5987" i="13"/>
  <c r="B1242" i="13"/>
  <c r="B77" i="13"/>
  <c r="B2247" i="13"/>
  <c r="B3187" i="13"/>
  <c r="B1449" i="13"/>
  <c r="B339" i="13"/>
  <c r="B308" i="13"/>
  <c r="B4722" i="13"/>
  <c r="B4687" i="13"/>
  <c r="B4480" i="13"/>
  <c r="B2270" i="13"/>
  <c r="B2938" i="13"/>
  <c r="B3995" i="13"/>
  <c r="B6127" i="13"/>
  <c r="B2832" i="13"/>
  <c r="B3777" i="13"/>
  <c r="B5992" i="13"/>
  <c r="B5282" i="13"/>
  <c r="B2383" i="13"/>
  <c r="B809" i="13"/>
  <c r="B1760" i="13"/>
  <c r="B1988" i="13"/>
  <c r="B4850" i="13"/>
  <c r="B5998" i="13"/>
  <c r="B1147" i="13"/>
  <c r="B4156" i="13"/>
  <c r="B1885" i="13"/>
  <c r="B3550" i="13"/>
  <c r="B1469" i="13"/>
  <c r="B2306" i="13"/>
  <c r="B303" i="13"/>
  <c r="B4066" i="13"/>
  <c r="B1873" i="13"/>
  <c r="B3316" i="13"/>
  <c r="B5798" i="13"/>
  <c r="B1766" i="13"/>
  <c r="B3663" i="13"/>
  <c r="B3322" i="13"/>
  <c r="B3089" i="13"/>
  <c r="B3422" i="13"/>
  <c r="B1620" i="13"/>
  <c r="B1459" i="13"/>
  <c r="B474" i="13"/>
  <c r="B3136" i="13"/>
  <c r="B4744" i="13"/>
  <c r="B2221" i="13"/>
  <c r="B4534" i="13"/>
  <c r="B220" i="13"/>
  <c r="B5854" i="13"/>
  <c r="B2418" i="13"/>
  <c r="B1830" i="13"/>
  <c r="B2464" i="13"/>
  <c r="B2210" i="13"/>
  <c r="B2263" i="13"/>
  <c r="B4612" i="13"/>
  <c r="B5513" i="13"/>
  <c r="B6081" i="13"/>
  <c r="B5317" i="13"/>
  <c r="B1992" i="13"/>
  <c r="B4976" i="13"/>
  <c r="B4985" i="13"/>
  <c r="B5644" i="13"/>
  <c r="B5031" i="13"/>
  <c r="B4855" i="13"/>
  <c r="B3004" i="13"/>
  <c r="B1553" i="13"/>
  <c r="B5267" i="13"/>
  <c r="B5180" i="13"/>
  <c r="B3785" i="13"/>
  <c r="B574" i="13"/>
  <c r="B2803" i="13"/>
  <c r="B5477" i="13"/>
  <c r="B3847" i="13"/>
  <c r="B5797" i="13"/>
  <c r="B854" i="13"/>
  <c r="B4469" i="13"/>
  <c r="B2777" i="13"/>
  <c r="B2288" i="13"/>
  <c r="B2979" i="13"/>
  <c r="B643" i="13"/>
  <c r="B3457" i="13"/>
  <c r="B3912" i="13"/>
  <c r="B5342" i="13"/>
  <c r="B1584" i="13"/>
  <c r="B1848" i="13"/>
  <c r="B3081" i="13"/>
  <c r="B171" i="13"/>
  <c r="B3197" i="13"/>
  <c r="B5578" i="13"/>
  <c r="B334" i="13"/>
  <c r="B5925" i="13"/>
  <c r="B5705" i="13"/>
  <c r="B1347" i="13"/>
  <c r="B1588" i="13"/>
  <c r="B627" i="13"/>
  <c r="B2867" i="13"/>
  <c r="B1715" i="13"/>
  <c r="B4632" i="13"/>
  <c r="B1251" i="13"/>
  <c r="B3939" i="13"/>
  <c r="B49" i="13"/>
  <c r="B4760" i="13"/>
  <c r="B3672" i="13"/>
  <c r="B6100" i="13"/>
  <c r="B2578" i="13"/>
  <c r="B1271" i="13"/>
  <c r="B4709" i="13"/>
  <c r="B2935" i="13"/>
  <c r="B2644" i="13"/>
  <c r="B2447" i="13"/>
  <c r="B1856" i="13"/>
  <c r="B1375" i="13"/>
  <c r="B2470" i="13"/>
  <c r="B5630" i="13"/>
  <c r="B187" i="13"/>
  <c r="B1510" i="13"/>
  <c r="B3482" i="13"/>
  <c r="B1983" i="13"/>
  <c r="B3010" i="13"/>
  <c r="B146" i="13"/>
  <c r="B373" i="13"/>
  <c r="B5887" i="13"/>
  <c r="B4220" i="13"/>
  <c r="B2812" i="13"/>
  <c r="B61" i="13"/>
  <c r="B3020" i="13"/>
  <c r="B3144" i="13"/>
  <c r="B3532" i="13"/>
  <c r="B2582" i="13"/>
  <c r="B3500" i="13"/>
  <c r="B1490" i="13"/>
  <c r="B1359" i="13"/>
  <c r="B3513" i="13"/>
  <c r="B250" i="13"/>
  <c r="B1745" i="13"/>
  <c r="B2269" i="13"/>
  <c r="B5678" i="13"/>
  <c r="B3268" i="13"/>
  <c r="B3888" i="13"/>
  <c r="B5030" i="13"/>
  <c r="B553" i="13"/>
  <c r="B2327" i="13"/>
  <c r="B2005" i="13"/>
  <c r="B48" i="13"/>
  <c r="B275" i="13"/>
  <c r="B1672" i="13"/>
  <c r="B618" i="13"/>
  <c r="B3150" i="13"/>
  <c r="B4014" i="13"/>
  <c r="B1447" i="13"/>
  <c r="B4036" i="13"/>
  <c r="B3639" i="13"/>
  <c r="B4470" i="13"/>
  <c r="B1333" i="13"/>
  <c r="B3707" i="13"/>
  <c r="B5600" i="13"/>
  <c r="B4206" i="13"/>
  <c r="B1570" i="13"/>
  <c r="B200" i="13"/>
  <c r="B6091" i="13"/>
  <c r="B2485" i="13"/>
  <c r="B1209" i="13"/>
  <c r="B1348" i="13"/>
  <c r="B1317" i="13"/>
  <c r="B5752" i="13"/>
  <c r="B2413" i="13"/>
  <c r="B6125" i="13"/>
  <c r="B1874" i="13"/>
  <c r="B6006" i="13"/>
  <c r="B3122" i="13"/>
  <c r="B5954" i="13"/>
  <c r="B267" i="13"/>
  <c r="B3807" i="13"/>
  <c r="B4571" i="13"/>
  <c r="B2120" i="13"/>
  <c r="B2762" i="13"/>
  <c r="B867" i="13"/>
  <c r="B3203" i="13"/>
  <c r="B2909" i="13"/>
  <c r="B996" i="13"/>
  <c r="B2421" i="13"/>
  <c r="B2667" i="13"/>
  <c r="B1448" i="13"/>
  <c r="B3899" i="13"/>
  <c r="B669" i="13"/>
  <c r="B2960" i="13"/>
  <c r="B1287" i="13"/>
  <c r="B2760" i="13"/>
  <c r="B3950" i="13"/>
  <c r="B5660" i="13"/>
  <c r="B3110" i="13"/>
  <c r="B1816" i="13"/>
  <c r="B934" i="13"/>
  <c r="B2962" i="13"/>
  <c r="B1352" i="13"/>
  <c r="B4838" i="13"/>
  <c r="B1554" i="13"/>
  <c r="B1444" i="13"/>
  <c r="B4598" i="13"/>
  <c r="B1859" i="13"/>
  <c r="B989" i="13"/>
  <c r="B987" i="13"/>
  <c r="B3942" i="13"/>
  <c r="B4106" i="13"/>
  <c r="B5957" i="13"/>
  <c r="B3395" i="13"/>
  <c r="B2486" i="13"/>
  <c r="B4909" i="13"/>
  <c r="B2224" i="13"/>
  <c r="B3472" i="13"/>
  <c r="B1351" i="13"/>
  <c r="B1918" i="13"/>
  <c r="B6058" i="13"/>
  <c r="B510" i="13"/>
  <c r="B5297" i="13"/>
  <c r="B471" i="13"/>
  <c r="B5487" i="13"/>
  <c r="B3901" i="13"/>
  <c r="B5730" i="13"/>
  <c r="B1168" i="13"/>
  <c r="B4831" i="13"/>
  <c r="B3366" i="13"/>
  <c r="B1505" i="13"/>
  <c r="B4409" i="13"/>
  <c r="B2312" i="13"/>
  <c r="B1759" i="13"/>
  <c r="B2481" i="13"/>
  <c r="J22" i="4"/>
  <c r="K24" i="4"/>
  <c r="B1977" i="13"/>
  <c r="B28" i="13"/>
  <c r="B6057" i="13"/>
  <c r="B5494" i="13"/>
  <c r="B5138" i="13"/>
  <c r="B5835" i="13"/>
  <c r="B3915" i="13"/>
  <c r="B5771" i="13"/>
  <c r="B5709" i="13"/>
  <c r="B5125" i="13"/>
  <c r="B2417" i="13"/>
  <c r="B3990" i="13"/>
  <c r="B2238" i="13"/>
  <c r="B4463" i="13"/>
  <c r="B4290" i="13"/>
  <c r="B2078" i="13"/>
  <c r="B5448" i="13"/>
  <c r="B4543" i="13"/>
  <c r="B937" i="13"/>
  <c r="B4221" i="13"/>
  <c r="B5816" i="13"/>
  <c r="B4421" i="13"/>
  <c r="B2256" i="13"/>
  <c r="B2135" i="13"/>
  <c r="B5576" i="13"/>
  <c r="B2188" i="13"/>
  <c r="B3463" i="13"/>
  <c r="B5499" i="13"/>
  <c r="B6094" i="13"/>
  <c r="B4456" i="13"/>
  <c r="B4670" i="13"/>
  <c r="B5527" i="13"/>
  <c r="B791" i="13"/>
  <c r="B3234" i="13"/>
  <c r="B805" i="13"/>
  <c r="B4952" i="13"/>
  <c r="B5588" i="13"/>
  <c r="B4664" i="13"/>
  <c r="B5885" i="13"/>
  <c r="B5416" i="13"/>
  <c r="B4590" i="13"/>
  <c r="B4759" i="13"/>
  <c r="B4353" i="13"/>
  <c r="B808" i="13"/>
  <c r="B4959" i="13"/>
  <c r="B4946" i="13"/>
  <c r="B391" i="13"/>
  <c r="B1393" i="13"/>
  <c r="B4606" i="13"/>
  <c r="B1316" i="13"/>
  <c r="B4032" i="13"/>
  <c r="B4868" i="13"/>
  <c r="B5760" i="13"/>
  <c r="B2133" i="13"/>
  <c r="B639" i="13"/>
  <c r="B2890" i="13"/>
  <c r="B4718" i="13"/>
  <c r="B4175" i="13"/>
  <c r="B2011" i="13"/>
  <c r="B5190" i="13"/>
  <c r="B2333" i="13"/>
  <c r="B1947" i="13"/>
  <c r="B664" i="13"/>
  <c r="B680" i="13"/>
  <c r="B5285" i="13"/>
  <c r="B6107" i="13"/>
  <c r="B3873" i="13"/>
  <c r="B2416" i="13"/>
  <c r="B5914" i="13"/>
  <c r="B5303" i="13"/>
  <c r="B5496" i="13"/>
  <c r="B4802" i="13"/>
  <c r="B1882" i="13"/>
  <c r="B5134" i="13"/>
  <c r="B3529" i="13"/>
  <c r="B2854" i="13"/>
  <c r="B6069" i="13"/>
  <c r="B5908" i="13"/>
  <c r="B6056" i="13"/>
  <c r="B5158" i="13"/>
  <c r="B2185" i="13"/>
  <c r="B5845" i="13"/>
  <c r="B4662" i="13"/>
  <c r="B3691" i="13"/>
  <c r="K26" i="4"/>
  <c r="E7" i="6"/>
  <c r="B54" i="13"/>
  <c r="B685" i="13"/>
  <c r="B1305" i="13"/>
  <c r="B5262" i="13"/>
  <c r="B5653" i="13"/>
  <c r="B5615" i="13"/>
  <c r="B1869" i="13"/>
  <c r="B3962" i="13"/>
  <c r="B1345" i="13"/>
  <c r="B3141" i="13"/>
  <c r="B5115" i="13"/>
  <c r="B5796" i="13"/>
  <c r="B1106" i="13"/>
  <c r="B3229" i="13"/>
  <c r="B5682" i="13"/>
  <c r="B799" i="13"/>
  <c r="B5583" i="13"/>
  <c r="B1027" i="13"/>
  <c r="B4260" i="13"/>
  <c r="B4251" i="13"/>
  <c r="B4123" i="13"/>
  <c r="B223" i="13"/>
  <c r="B4155" i="13"/>
  <c r="B6134" i="13"/>
  <c r="B2733" i="13"/>
  <c r="B1229" i="13"/>
  <c r="B5357" i="13"/>
  <c r="B5547" i="13"/>
  <c r="B5349" i="13"/>
  <c r="B4827" i="13"/>
  <c r="B6047" i="13"/>
  <c r="B402" i="13"/>
  <c r="B926" i="13"/>
  <c r="B3452" i="13"/>
  <c r="B1833" i="13"/>
  <c r="B4820" i="13"/>
  <c r="B6085" i="13"/>
  <c r="B3040" i="13"/>
  <c r="B5415" i="13"/>
  <c r="B3618" i="13"/>
  <c r="B3598" i="13"/>
  <c r="B4642" i="13"/>
  <c r="B5363" i="13"/>
  <c r="B5995" i="13"/>
  <c r="B3612" i="13"/>
  <c r="B5170" i="13"/>
  <c r="B2893" i="13"/>
  <c r="B6132" i="13"/>
  <c r="B4847" i="13"/>
  <c r="B5093" i="13"/>
  <c r="B4125" i="13"/>
  <c r="B5053" i="13"/>
  <c r="B4341" i="13"/>
  <c r="B4573" i="13"/>
  <c r="B702" i="13"/>
  <c r="B1268" i="13"/>
  <c r="B5168" i="13"/>
  <c r="B4550" i="13"/>
  <c r="B1507" i="13"/>
  <c r="B2097" i="13"/>
  <c r="B3053" i="13"/>
  <c r="B1049" i="13"/>
  <c r="B4197" i="13"/>
  <c r="B6104" i="13"/>
  <c r="B3436" i="13"/>
  <c r="B375" i="13"/>
  <c r="B30" i="13"/>
  <c r="B4806" i="13"/>
  <c r="B4096" i="13"/>
  <c r="B5850" i="13"/>
  <c r="B2268" i="13"/>
  <c r="B1000" i="13"/>
  <c r="B3933" i="13"/>
  <c r="B2718" i="13"/>
  <c r="B2599" i="13"/>
  <c r="B2144" i="13"/>
  <c r="B198" i="13"/>
  <c r="B5723" i="13"/>
  <c r="B4166" i="13"/>
  <c r="B1581" i="13"/>
  <c r="B4296" i="13"/>
  <c r="B59" i="13"/>
  <c r="B3835" i="13"/>
  <c r="B5747" i="13"/>
  <c r="B2902" i="13"/>
  <c r="B1725" i="13"/>
  <c r="B3092" i="13"/>
  <c r="B276" i="13"/>
  <c r="B953" i="13"/>
  <c r="B1956" i="13"/>
  <c r="B2311" i="13"/>
  <c r="B2251" i="13"/>
  <c r="B960" i="13"/>
  <c r="B3856" i="13"/>
  <c r="B709" i="13"/>
  <c r="B1943" i="13"/>
  <c r="B2021" i="13"/>
  <c r="B5335" i="13"/>
  <c r="B4226" i="13"/>
  <c r="B2036" i="13"/>
  <c r="B3474" i="13"/>
  <c r="B3494" i="13"/>
  <c r="B856" i="13"/>
  <c r="B4517" i="13"/>
  <c r="B5304" i="13"/>
  <c r="B3708" i="13"/>
  <c r="B5758" i="13"/>
  <c r="B3960" i="13"/>
  <c r="B2180" i="13"/>
  <c r="B1690" i="13"/>
  <c r="B3938" i="13"/>
  <c r="B4395" i="13"/>
  <c r="B4749" i="13"/>
  <c r="B3175" i="13"/>
  <c r="B4551" i="13"/>
  <c r="B4553" i="13"/>
  <c r="B2441" i="13"/>
  <c r="B3789" i="13"/>
  <c r="B2828" i="13"/>
  <c r="B1206" i="13"/>
  <c r="B842" i="13"/>
  <c r="B870" i="13"/>
  <c r="B70" i="13"/>
  <c r="B4542" i="13"/>
  <c r="B2334" i="13"/>
  <c r="B3223" i="13"/>
  <c r="B4817" i="13"/>
  <c r="B6092" i="13"/>
  <c r="B3385" i="13"/>
  <c r="B4795" i="13"/>
  <c r="B5059" i="13"/>
  <c r="B2711" i="13"/>
  <c r="B3616" i="13"/>
  <c r="B2039" i="13"/>
  <c r="B5224" i="13"/>
  <c r="B4683" i="13"/>
  <c r="B436" i="13"/>
  <c r="B2058" i="13"/>
  <c r="B3917" i="13"/>
  <c r="B2798" i="13"/>
  <c r="B2146" i="13"/>
  <c r="B273" i="13"/>
  <c r="B4677" i="13"/>
  <c r="B91" i="13"/>
  <c r="B4782" i="13"/>
  <c r="B2002" i="13"/>
  <c r="B4401" i="13"/>
  <c r="B5271" i="13"/>
  <c r="B4326" i="13"/>
  <c r="B2494" i="13"/>
  <c r="B1257" i="13"/>
  <c r="B4891" i="13"/>
  <c r="B2933" i="13"/>
  <c r="B4098" i="13"/>
  <c r="B5081" i="13"/>
  <c r="B4392" i="13"/>
  <c r="B3902" i="13"/>
  <c r="B315" i="13"/>
  <c r="B5968" i="13"/>
  <c r="B5717" i="13"/>
  <c r="B1533" i="13"/>
  <c r="B108" i="13"/>
  <c r="B1781" i="13"/>
  <c r="B5744" i="13"/>
  <c r="B4378" i="13"/>
  <c r="B2834" i="13"/>
  <c r="B185" i="13"/>
  <c r="B3525" i="13"/>
  <c r="B347" i="13"/>
  <c r="B90" i="13"/>
  <c r="B4649" i="13"/>
  <c r="B6072" i="13"/>
  <c r="B38" i="13"/>
  <c r="B5788" i="13"/>
  <c r="B6034" i="13"/>
  <c r="B2901" i="13"/>
  <c r="B5627" i="13"/>
  <c r="B4210" i="13"/>
  <c r="B5943" i="13"/>
  <c r="B4065" i="13"/>
  <c r="B2331" i="13"/>
  <c r="B5192" i="13"/>
  <c r="B5401" i="13"/>
  <c r="B5602" i="13"/>
  <c r="B6139" i="13"/>
  <c r="B1735" i="13"/>
  <c r="B4667" i="13"/>
  <c r="B596" i="13"/>
  <c r="B1535" i="13"/>
  <c r="B2231" i="13"/>
  <c r="B977" i="13"/>
  <c r="B922" i="13"/>
  <c r="B3607" i="13"/>
  <c r="B5679" i="13"/>
  <c r="B3629" i="13"/>
  <c r="B3683" i="13"/>
  <c r="B2283" i="13"/>
  <c r="B4246" i="13"/>
  <c r="B4673" i="13"/>
  <c r="B2619" i="13"/>
  <c r="B4268" i="13"/>
  <c r="B5358" i="13"/>
  <c r="B4174" i="13"/>
  <c r="B1339" i="13"/>
  <c r="B6098" i="13"/>
  <c r="B6089" i="13"/>
  <c r="B1295" i="13"/>
  <c r="B4435" i="13"/>
  <c r="B4733" i="13"/>
  <c r="B3206" i="13"/>
  <c r="B1767" i="13"/>
  <c r="B3158" i="13"/>
  <c r="B5831" i="13"/>
  <c r="B5607" i="13"/>
  <c r="B959" i="13"/>
  <c r="B14" i="13"/>
  <c r="B4828" i="13"/>
  <c r="B944" i="13"/>
  <c r="B656" i="13"/>
  <c r="B3347" i="13"/>
  <c r="B4133" i="13"/>
  <c r="B2571" i="13"/>
  <c r="E7" i="7"/>
  <c r="J24" i="4"/>
  <c r="L24" i="4"/>
  <c r="K21" i="4"/>
  <c r="J25" i="4"/>
  <c r="B2739" i="13"/>
  <c r="B1887" i="13"/>
  <c r="B359" i="13"/>
  <c r="B5431" i="13"/>
  <c r="B25" i="13"/>
  <c r="B4549" i="13"/>
  <c r="B5040" i="13"/>
  <c r="B5238" i="13"/>
  <c r="B6115" i="13"/>
  <c r="B5534" i="13"/>
  <c r="B4157" i="13"/>
  <c r="B5372" i="13"/>
  <c r="B5130" i="13"/>
  <c r="B5617" i="13"/>
  <c r="B2939" i="13"/>
  <c r="B845" i="13"/>
  <c r="B5974" i="13"/>
  <c r="B3226" i="13"/>
  <c r="B832" i="13"/>
  <c r="B1278" i="13"/>
  <c r="B2849" i="13"/>
  <c r="B1953" i="13"/>
  <c r="B2659" i="13"/>
  <c r="B917" i="13"/>
  <c r="B4029" i="13"/>
  <c r="B1137" i="13"/>
  <c r="B2143" i="13"/>
  <c r="B5343" i="13"/>
  <c r="B5625" i="13"/>
  <c r="B3927" i="13"/>
  <c r="B4514" i="13"/>
  <c r="B2147" i="13"/>
  <c r="B2840" i="13"/>
  <c r="B5869" i="13"/>
  <c r="B4835" i="13"/>
  <c r="B4586" i="13"/>
  <c r="B5312" i="13"/>
  <c r="B3246" i="13"/>
  <c r="B4350" i="13"/>
  <c r="B5807" i="13"/>
  <c r="B2230" i="13"/>
  <c r="B2761" i="13"/>
  <c r="B5642" i="13"/>
  <c r="B2092" i="13"/>
  <c r="B3634" i="13"/>
  <c r="B4619" i="13"/>
  <c r="B5861" i="13"/>
  <c r="B4381" i="13"/>
  <c r="B4607" i="13"/>
  <c r="B2466" i="13"/>
  <c r="B4653" i="13"/>
  <c r="B4054" i="13"/>
  <c r="B3866" i="13"/>
  <c r="B4272" i="13"/>
  <c r="B5896" i="13"/>
  <c r="B1376" i="13"/>
  <c r="B1193" i="13"/>
  <c r="B514" i="13"/>
  <c r="B2173" i="13"/>
  <c r="B509" i="13"/>
  <c r="B3918" i="13"/>
  <c r="B6055" i="13"/>
  <c r="B3946" i="13"/>
  <c r="B2534" i="13"/>
  <c r="B2768" i="13"/>
  <c r="B4238" i="13"/>
  <c r="B1039" i="13"/>
  <c r="B5972" i="13"/>
  <c r="B4203" i="13"/>
  <c r="B4449" i="13"/>
  <c r="B2085" i="13"/>
  <c r="B3389" i="13"/>
  <c r="B3730" i="13"/>
  <c r="B140" i="13"/>
  <c r="B1979" i="13"/>
  <c r="B5179" i="13"/>
  <c r="B2225" i="13"/>
  <c r="B1065" i="13"/>
  <c r="B2018" i="13"/>
  <c r="B586" i="13"/>
  <c r="B4834" i="13"/>
  <c r="B2710" i="13"/>
  <c r="B1085" i="13"/>
  <c r="B4862" i="13"/>
  <c r="B5591" i="13"/>
  <c r="B4671" i="13"/>
  <c r="B5870" i="13"/>
  <c r="B698" i="13"/>
  <c r="B2925" i="13"/>
  <c r="B5467" i="13"/>
  <c r="B5034" i="13"/>
  <c r="B5378" i="13"/>
  <c r="B4702" i="13"/>
  <c r="B5677" i="13"/>
  <c r="B5127" i="13"/>
  <c r="B4634" i="13"/>
  <c r="B5818" i="13"/>
  <c r="B4780" i="13"/>
  <c r="B3696" i="13"/>
  <c r="B6012" i="13"/>
  <c r="B5562" i="13"/>
  <c r="B3348" i="13"/>
  <c r="B5012" i="13"/>
  <c r="B5480" i="13"/>
  <c r="B4928" i="13"/>
  <c r="B2744" i="13"/>
  <c r="B4716" i="13"/>
  <c r="B3861" i="13"/>
  <c r="B4994" i="13"/>
  <c r="B4647" i="13"/>
  <c r="B2790" i="13"/>
  <c r="B2199" i="13"/>
  <c r="B615" i="13"/>
  <c r="B4735" i="13"/>
  <c r="B5622" i="13"/>
  <c r="B3006" i="13"/>
  <c r="B1677" i="13"/>
  <c r="B4679" i="13"/>
  <c r="B4250" i="13"/>
  <c r="B2341" i="13"/>
  <c r="B6040" i="13"/>
  <c r="B3545" i="13"/>
  <c r="B4505" i="13"/>
  <c r="B5785" i="13"/>
  <c r="B2892" i="13"/>
  <c r="B1843" i="13"/>
  <c r="B1893" i="13"/>
  <c r="B2194" i="13"/>
  <c r="B2284" i="13"/>
  <c r="B3937" i="13"/>
  <c r="B625" i="13"/>
  <c r="B5920" i="13"/>
  <c r="B132" i="13"/>
  <c r="B4741" i="13"/>
  <c r="B5565" i="13"/>
  <c r="B4218" i="13"/>
  <c r="B5458" i="13"/>
  <c r="B5927" i="13"/>
  <c r="B2098" i="13"/>
  <c r="B1680" i="13"/>
  <c r="B1509" i="13"/>
  <c r="B2529" i="13"/>
  <c r="B71" i="13"/>
  <c r="B5780" i="13"/>
  <c r="B2805" i="13"/>
  <c r="B1658" i="13"/>
  <c r="B3732" i="13"/>
  <c r="B1472" i="13"/>
  <c r="B1538" i="13"/>
  <c r="B205" i="13"/>
  <c r="B1338" i="13"/>
  <c r="B4755" i="13"/>
  <c r="B4439" i="13"/>
  <c r="B4727" i="13"/>
  <c r="B5981" i="13"/>
  <c r="B4329" i="13"/>
  <c r="B4661" i="13"/>
  <c r="B5199" i="13"/>
  <c r="B247" i="13"/>
  <c r="B5141" i="13"/>
  <c r="B723" i="13"/>
  <c r="B2093" i="13"/>
  <c r="B526" i="13"/>
  <c r="B4932" i="13"/>
  <c r="B5952" i="13"/>
  <c r="B1835" i="13"/>
  <c r="B4370" i="13"/>
  <c r="B1749" i="13"/>
  <c r="B5545" i="13"/>
  <c r="B3725" i="13"/>
  <c r="B5043" i="13"/>
  <c r="B5999" i="13"/>
  <c r="B1096" i="13"/>
  <c r="B4422" i="13"/>
  <c r="B4640" i="13"/>
  <c r="B4168" i="13"/>
  <c r="B2171" i="13"/>
  <c r="B5598" i="13"/>
  <c r="B6030" i="13"/>
  <c r="B5595" i="13"/>
  <c r="B2552" i="13"/>
  <c r="B5395" i="13"/>
  <c r="B4901" i="13"/>
  <c r="B3139" i="13"/>
  <c r="B5308" i="13"/>
  <c r="B3652" i="13"/>
  <c r="B4822" i="13"/>
  <c r="B2963" i="13"/>
  <c r="B1336" i="13"/>
  <c r="B2051" i="13"/>
  <c r="B1176" i="13"/>
  <c r="B1399" i="13"/>
  <c r="B3418" i="13"/>
  <c r="B5403" i="13"/>
  <c r="B5745" i="13"/>
  <c r="B2941" i="13"/>
  <c r="B3255" i="13"/>
  <c r="B4574" i="13"/>
  <c r="B3359" i="13"/>
  <c r="B2145" i="13"/>
  <c r="B58" i="13"/>
  <c r="B4818" i="13"/>
  <c r="B4982" i="13"/>
  <c r="B3078" i="13"/>
  <c r="B2287" i="13"/>
  <c r="B5240" i="13"/>
  <c r="B5919" i="13"/>
  <c r="B2887" i="13"/>
  <c r="B1542" i="13"/>
  <c r="B2831" i="13"/>
  <c r="B1695" i="13"/>
  <c r="B2023" i="13"/>
  <c r="B1113" i="13"/>
  <c r="B5320" i="13"/>
  <c r="B1384" i="13"/>
  <c r="B5098" i="13"/>
  <c r="B4135" i="13"/>
  <c r="B2638" i="13"/>
  <c r="B6059" i="13"/>
  <c r="B4511" i="13"/>
  <c r="B5537" i="13"/>
  <c r="B5392" i="13"/>
  <c r="B2212" i="13"/>
  <c r="B3772" i="13"/>
  <c r="B5333" i="13"/>
  <c r="B239" i="13"/>
  <c r="B754" i="13"/>
  <c r="B4593" i="13"/>
  <c r="B5732" i="13"/>
  <c r="B5984" i="13"/>
  <c r="B1668" i="13"/>
  <c r="B4286" i="13"/>
  <c r="B5553" i="13"/>
  <c r="B3024" i="13"/>
  <c r="B5281" i="13"/>
  <c r="B3764" i="13"/>
  <c r="B5848" i="13"/>
  <c r="B5045" i="13"/>
  <c r="B5296" i="13"/>
  <c r="B1089" i="13"/>
  <c r="B1699" i="13"/>
  <c r="B4426" i="13"/>
  <c r="B4193" i="13"/>
  <c r="B4893" i="13"/>
  <c r="B5803" i="13"/>
  <c r="B6103" i="13"/>
  <c r="B3364" i="13"/>
  <c r="B4921" i="13"/>
  <c r="B4088" i="13"/>
  <c r="B2551" i="13"/>
  <c r="B4555" i="13"/>
  <c r="B2992" i="13"/>
  <c r="B543" i="13"/>
  <c r="B2609" i="13"/>
  <c r="B430" i="13"/>
  <c r="B4441" i="13"/>
  <c r="B3170" i="13"/>
  <c r="B3775" i="13"/>
  <c r="B5005" i="13"/>
  <c r="B5426" i="13"/>
  <c r="B4947" i="13"/>
  <c r="B2052" i="13"/>
  <c r="B4153" i="13"/>
  <c r="B2448" i="13"/>
  <c r="B5077" i="13"/>
  <c r="B5917" i="13"/>
  <c r="B3569" i="13"/>
  <c r="B3071" i="13"/>
  <c r="B1355" i="13"/>
  <c r="B1504" i="13"/>
  <c r="B5330" i="13"/>
  <c r="B4013" i="13"/>
  <c r="B134" i="13"/>
  <c r="B2450" i="13"/>
  <c r="B4249" i="13"/>
  <c r="B419" i="13"/>
  <c r="B3159" i="13"/>
  <c r="B388" i="13"/>
  <c r="B2658" i="13"/>
  <c r="B4536" i="13"/>
  <c r="B6133" i="13"/>
  <c r="B4107" i="13"/>
  <c r="B2101" i="13"/>
  <c r="B2996" i="13"/>
  <c r="B1996" i="13"/>
  <c r="B84" i="13"/>
  <c r="B1717" i="13"/>
  <c r="B3833" i="13"/>
  <c r="B5444" i="13"/>
  <c r="B4349" i="13"/>
  <c r="B5389" i="13"/>
  <c r="B1402" i="13"/>
  <c r="B2131" i="13"/>
  <c r="B444" i="13"/>
  <c r="B2881" i="13"/>
  <c r="B4030" i="13"/>
  <c r="B2255" i="13"/>
  <c r="B4691" i="13"/>
  <c r="B5408" i="13"/>
  <c r="B584" i="13"/>
  <c r="B1872" i="13"/>
  <c r="B4461" i="13"/>
  <c r="B597" i="13"/>
  <c r="B5209" i="13"/>
  <c r="B4139" i="13"/>
  <c r="B3102" i="13"/>
  <c r="B3628" i="13"/>
  <c r="B490" i="13"/>
  <c r="B4253" i="13"/>
  <c r="B522" i="13"/>
  <c r="B1713" i="13"/>
  <c r="B4355" i="13"/>
  <c r="B5350" i="13"/>
  <c r="B2431" i="13"/>
  <c r="B919" i="13"/>
  <c r="B2203" i="13"/>
  <c r="B824" i="13"/>
  <c r="B3688" i="13"/>
  <c r="B4989" i="13"/>
  <c r="B1912" i="13"/>
  <c r="B3121" i="13"/>
  <c r="B1185" i="13"/>
  <c r="B2919" i="13"/>
  <c r="B3401" i="13"/>
  <c r="B3435" i="13"/>
  <c r="B4829" i="13"/>
  <c r="B242" i="13"/>
  <c r="B5244" i="13"/>
  <c r="B4904" i="13"/>
  <c r="B3022" i="13"/>
  <c r="B4267" i="13"/>
  <c r="B636" i="13"/>
  <c r="B3349" i="13"/>
  <c r="B1034" i="13"/>
  <c r="B1080" i="13"/>
  <c r="B3690" i="13"/>
  <c r="B4997" i="13"/>
  <c r="B5213" i="13"/>
  <c r="K25" i="4"/>
  <c r="L25" i="4"/>
  <c r="B2273" i="13"/>
  <c r="B3305" i="13"/>
  <c r="B1217" i="13"/>
  <c r="B3531" i="13"/>
  <c r="B5498" i="13"/>
  <c r="B4981" i="13"/>
  <c r="B5597" i="13"/>
  <c r="B5065" i="13"/>
  <c r="B3613" i="13"/>
  <c r="B5148" i="13"/>
  <c r="B3582" i="13"/>
  <c r="B2175" i="13"/>
  <c r="B6035" i="13"/>
  <c r="B270" i="13"/>
  <c r="B3216" i="13"/>
  <c r="B1779" i="13"/>
  <c r="B879" i="13"/>
  <c r="B4148" i="13"/>
  <c r="B911" i="13"/>
  <c r="B609" i="13"/>
  <c r="B3585" i="13"/>
  <c r="B5323" i="13"/>
  <c r="B2419" i="13"/>
  <c r="B2244" i="13"/>
  <c r="B598" i="13"/>
  <c r="B5461" i="13"/>
  <c r="B645" i="13"/>
  <c r="B5368" i="13"/>
  <c r="B5409" i="13"/>
  <c r="B5960" i="13"/>
  <c r="B1258" i="13"/>
  <c r="B5525" i="13"/>
  <c r="B5629" i="13"/>
  <c r="B5104" i="13"/>
  <c r="B3069" i="13"/>
  <c r="B5526" i="13"/>
  <c r="B2949" i="13"/>
  <c r="B3935" i="13"/>
  <c r="B4544" i="13"/>
  <c r="B3808" i="13"/>
  <c r="B3166" i="13"/>
  <c r="B3237" i="13"/>
  <c r="B3745" i="13"/>
  <c r="B1245" i="13"/>
  <c r="B210" i="13"/>
  <c r="B12" i="13"/>
  <c r="B4863" i="13"/>
  <c r="B4386" i="13"/>
  <c r="B5997" i="13"/>
  <c r="B5145" i="13"/>
  <c r="B486" i="13"/>
  <c r="B4798" i="13"/>
  <c r="B5050" i="13"/>
  <c r="B2945" i="13"/>
  <c r="B5689" i="13"/>
  <c r="B4668" i="13"/>
  <c r="B2722" i="13"/>
  <c r="B2876" i="13"/>
  <c r="B1511" i="13"/>
  <c r="B4533" i="13"/>
  <c r="B3786" i="13"/>
  <c r="B1107" i="13"/>
  <c r="B752" i="13"/>
  <c r="B3806" i="13"/>
  <c r="B1801" i="13"/>
  <c r="B4797" i="13"/>
  <c r="B2511" i="13"/>
  <c r="B5898" i="13"/>
  <c r="B5654" i="13"/>
  <c r="B5243" i="13"/>
  <c r="B600" i="13"/>
  <c r="B4523" i="13"/>
  <c r="B2651" i="13"/>
  <c r="B4996" i="13"/>
  <c r="B5955" i="13"/>
  <c r="B3554" i="13"/>
  <c r="B4064" i="13"/>
  <c r="B5382" i="13"/>
  <c r="B3562" i="13"/>
  <c r="B5666" i="13"/>
  <c r="B4858" i="13"/>
  <c r="B5484" i="13"/>
  <c r="B4092" i="13"/>
  <c r="B5319" i="13"/>
  <c r="B5674" i="13"/>
  <c r="B5118" i="13"/>
  <c r="B4050" i="13"/>
  <c r="B5601" i="13"/>
  <c r="B4299" i="13"/>
  <c r="B3244" i="13"/>
  <c r="B5574" i="13"/>
  <c r="B4433" i="13"/>
  <c r="B2997" i="13"/>
  <c r="B3051" i="13"/>
  <c r="B4170" i="13"/>
  <c r="B3535" i="13"/>
  <c r="B1726" i="13"/>
  <c r="B2242" i="13"/>
  <c r="B5146" i="13"/>
  <c r="B5400" i="13"/>
  <c r="B5167" i="13"/>
  <c r="B4769" i="13"/>
  <c r="B1232" i="13"/>
  <c r="B400" i="13"/>
  <c r="B2415" i="13"/>
  <c r="B1446" i="13"/>
  <c r="B3067" i="13"/>
  <c r="B1246" i="13"/>
  <c r="B5506" i="13"/>
  <c r="B323" i="13"/>
  <c r="B2727" i="13"/>
  <c r="B3964" i="13"/>
  <c r="B1771" i="13"/>
  <c r="B4205" i="13"/>
  <c r="B5068" i="13"/>
  <c r="B366" i="13"/>
  <c r="B2080" i="13"/>
  <c r="B4502" i="13"/>
  <c r="B5546" i="13"/>
  <c r="B6124" i="13"/>
  <c r="B293" i="13"/>
  <c r="B3695" i="13"/>
  <c r="B4489" i="13"/>
  <c r="B5939" i="13"/>
  <c r="B1916" i="13"/>
  <c r="B5387" i="13"/>
  <c r="B5044" i="13"/>
  <c r="B1608" i="13"/>
  <c r="B4141" i="13"/>
  <c r="B4701" i="13"/>
  <c r="B5151" i="13"/>
  <c r="B5938" i="13"/>
  <c r="B1973" i="13"/>
  <c r="B5868" i="13"/>
  <c r="B4132" i="13"/>
  <c r="B4720" i="13"/>
  <c r="B3630" i="13"/>
  <c r="B3339" i="13"/>
  <c r="B5220" i="13"/>
  <c r="B2985" i="13"/>
  <c r="B1524" i="13"/>
  <c r="B3679" i="13"/>
  <c r="B3391" i="13"/>
  <c r="B3461" i="13"/>
  <c r="B4682" i="13"/>
  <c r="B3824" i="13"/>
  <c r="B3970" i="13"/>
  <c r="B5021" i="13"/>
  <c r="B1077" i="13"/>
  <c r="B1627" i="13"/>
  <c r="B2165" i="13"/>
  <c r="B3992" i="13"/>
  <c r="B3729" i="13"/>
  <c r="B2249" i="13"/>
  <c r="B2186" i="13"/>
  <c r="B6074" i="13"/>
  <c r="B3117" i="13"/>
  <c r="B1476" i="13"/>
  <c r="B5156" i="13"/>
  <c r="B2412" i="13"/>
  <c r="B658" i="13"/>
  <c r="B5557" i="13"/>
  <c r="B5837" i="13"/>
  <c r="B4860" i="13"/>
  <c r="B5791" i="13"/>
  <c r="B5321" i="13"/>
  <c r="B3716" i="13"/>
  <c r="B3483" i="13"/>
  <c r="B3125" i="13"/>
  <c r="B3169" i="13"/>
  <c r="B5859" i="13"/>
  <c r="B4570" i="13"/>
  <c r="B5013" i="13"/>
  <c r="B1688" i="13"/>
  <c r="B5767" i="13"/>
  <c r="B1676" i="13"/>
  <c r="B4314" i="13"/>
  <c r="B5858" i="13"/>
  <c r="B1450" i="13"/>
  <c r="B3164" i="13"/>
  <c r="B2952" i="13"/>
  <c r="B1828" i="13"/>
  <c r="B5354" i="13"/>
  <c r="B5375" i="13"/>
  <c r="B5014" i="13"/>
  <c r="B4031" i="13"/>
  <c r="B3714" i="13"/>
  <c r="B3047" i="13"/>
  <c r="B1896" i="13"/>
  <c r="B1636" i="13"/>
  <c r="B4807" i="13"/>
  <c r="B5947" i="13"/>
  <c r="B5894" i="13"/>
  <c r="B5197" i="13"/>
  <c r="B4923" i="13"/>
  <c r="B1738" i="13"/>
  <c r="B1964" i="13"/>
  <c r="B1612" i="13"/>
  <c r="B3321" i="13"/>
  <c r="B4641" i="13"/>
  <c r="B2469" i="13"/>
  <c r="B973" i="13"/>
  <c r="B681" i="13"/>
  <c r="B3383" i="13"/>
  <c r="B266" i="13"/>
  <c r="B4767" i="13"/>
  <c r="B4557" i="13"/>
  <c r="B2922" i="13"/>
  <c r="B5736" i="13"/>
  <c r="B3152" i="13"/>
  <c r="B4425" i="13"/>
  <c r="B1656" i="13"/>
  <c r="B923" i="13"/>
  <c r="B1924" i="13"/>
  <c r="B5761" i="13"/>
  <c r="B2687" i="13"/>
  <c r="B4719" i="13"/>
  <c r="B2601" i="13"/>
  <c r="B4051" i="13"/>
  <c r="B2471" i="13"/>
  <c r="B4541" i="13"/>
  <c r="B1423" i="13"/>
  <c r="B1618" i="13"/>
  <c r="B4833" i="13"/>
  <c r="B4926" i="13"/>
  <c r="B4487" i="13"/>
  <c r="B4323" i="13"/>
  <c r="B4451" i="13"/>
  <c r="B4962" i="13"/>
  <c r="B5284" i="13"/>
  <c r="B4934" i="13"/>
  <c r="B2557" i="13"/>
  <c r="B1683" i="13"/>
  <c r="B206" i="13"/>
  <c r="B5108" i="13"/>
  <c r="B2446" i="13"/>
  <c r="B4529" i="13"/>
  <c r="B6106" i="13"/>
  <c r="B888" i="13"/>
  <c r="B1471" i="13"/>
  <c r="B4397" i="13"/>
  <c r="B462" i="13"/>
  <c r="B5430" i="13"/>
  <c r="B2499" i="13"/>
  <c r="B3441" i="13"/>
  <c r="B418" i="13"/>
  <c r="B4723" i="13"/>
  <c r="B3297" i="13"/>
  <c r="B6110" i="13"/>
  <c r="B545" i="13"/>
  <c r="B2207" i="13"/>
  <c r="B5700" i="13"/>
  <c r="B4413" i="13"/>
  <c r="B4399" i="13"/>
  <c r="B2648" i="13"/>
  <c r="B5462" i="13"/>
  <c r="B3801" i="13"/>
  <c r="B5328" i="13"/>
  <c r="B4650" i="13"/>
  <c r="B5306" i="13"/>
  <c r="B3480" i="13"/>
  <c r="B1761" i="13"/>
  <c r="B6051" i="13"/>
  <c r="B4972" i="13"/>
  <c r="B5706" i="13"/>
  <c r="B532" i="13"/>
  <c r="B4448" i="13"/>
  <c r="B4405" i="13"/>
  <c r="B1350" i="13"/>
  <c r="B2929" i="13"/>
  <c r="B2423" i="13"/>
  <c r="B346" i="13"/>
  <c r="B4581" i="13"/>
  <c r="B475" i="13"/>
  <c r="B5581" i="13"/>
  <c r="B2024" i="13"/>
  <c r="B6049" i="13"/>
  <c r="B307" i="13"/>
  <c r="B2071" i="13"/>
  <c r="B5099" i="13"/>
  <c r="B1186" i="13"/>
  <c r="B5937" i="13"/>
  <c r="B5481" i="13"/>
  <c r="B4242" i="13"/>
  <c r="B3332" i="13"/>
  <c r="B3761" i="13"/>
  <c r="B758" i="13"/>
  <c r="B4025" i="13"/>
  <c r="B4603" i="13"/>
  <c r="B3880" i="13"/>
  <c r="B3813" i="13"/>
  <c r="B2013" i="13"/>
  <c r="B2692" i="13"/>
  <c r="B836" i="13"/>
  <c r="B3658" i="13"/>
  <c r="B3675" i="13"/>
  <c r="B1276" i="13"/>
  <c r="B2937" i="13"/>
  <c r="B2377" i="13"/>
  <c r="B3376" i="13"/>
  <c r="B1417" i="13"/>
  <c r="B4621" i="13"/>
  <c r="B6043" i="13"/>
  <c r="B2543" i="13"/>
  <c r="B965" i="13"/>
  <c r="B1927" i="13"/>
  <c r="B2372" i="13"/>
  <c r="B4277" i="13"/>
  <c r="B2943" i="13"/>
  <c r="B5776" i="13"/>
  <c r="B1294" i="13"/>
  <c r="B3292" i="13"/>
  <c r="B5827" i="13"/>
  <c r="B4247" i="13"/>
  <c r="B3890" i="13"/>
  <c r="B1088" i="13"/>
  <c r="B1436" i="13"/>
  <c r="B3381" i="13"/>
  <c r="B2459" i="13"/>
  <c r="B1016" i="13"/>
  <c r="B691" i="13"/>
  <c r="B3977" i="13"/>
  <c r="B1035" i="13"/>
  <c r="B5253" i="13"/>
  <c r="B2316" i="13"/>
  <c r="B2468" i="13"/>
  <c r="B4158" i="13"/>
  <c r="B3687" i="13"/>
  <c r="B271" i="13"/>
  <c r="B3000" i="13"/>
  <c r="B1701" i="13"/>
  <c r="B5790" i="13"/>
  <c r="B2329" i="13"/>
  <c r="B4614" i="13"/>
  <c r="B3488" i="13"/>
  <c r="B535" i="13"/>
  <c r="B1320" i="13"/>
  <c r="B1732" i="13"/>
  <c r="B2724" i="13"/>
  <c r="B249" i="13"/>
  <c r="B839" i="13"/>
  <c r="B3044" i="13"/>
  <c r="B1649" i="13"/>
  <c r="B1776" i="13"/>
  <c r="B5667" i="13"/>
  <c r="B4308" i="13"/>
  <c r="B420" i="13"/>
  <c r="B748" i="13"/>
  <c r="B892" i="13"/>
  <c r="B3941" i="13"/>
  <c r="B256" i="13"/>
  <c r="B1131" i="13"/>
  <c r="B1577" i="13"/>
  <c r="B4615" i="13"/>
  <c r="B5325" i="13"/>
  <c r="B3423" i="13"/>
  <c r="B1800" i="13"/>
  <c r="B3134" i="13"/>
  <c r="B792" i="13"/>
  <c r="B1805" i="13"/>
  <c r="B5278" i="13"/>
  <c r="B3948" i="13"/>
  <c r="B443" i="13"/>
  <c r="B6007" i="13"/>
  <c r="B3325" i="13"/>
  <c r="B65" i="13"/>
  <c r="B1783" i="13"/>
  <c r="B2959" i="13"/>
  <c r="B3741" i="13"/>
  <c r="B1146" i="13"/>
  <c r="B1526" i="13"/>
  <c r="B2640" i="13"/>
  <c r="B549" i="13"/>
  <c r="B1494" i="13"/>
  <c r="B5" i="13"/>
  <c r="B4402" i="13"/>
  <c r="B903" i="13"/>
  <c r="B3539" i="13"/>
  <c r="B3972" i="13"/>
  <c r="B2012" i="13"/>
  <c r="B4103" i="13"/>
  <c r="B947" i="13"/>
  <c r="B1698" i="13"/>
  <c r="B3931" i="13"/>
  <c r="B5515" i="13"/>
  <c r="B2853" i="13"/>
  <c r="B4164" i="13"/>
  <c r="B1207" i="13"/>
  <c r="B5721" i="13"/>
  <c r="B4643" i="13"/>
  <c r="B3070" i="13"/>
  <c r="B2063" i="13"/>
  <c r="B3373" i="13"/>
  <c r="B3030" i="13"/>
  <c r="B5519" i="13"/>
  <c r="B3303" i="13"/>
  <c r="B1740" i="13"/>
  <c r="B2134" i="13"/>
  <c r="B2542" i="13"/>
  <c r="B918" i="13"/>
  <c r="B1685" i="13"/>
  <c r="B5659" i="13"/>
  <c r="B5489" i="13"/>
  <c r="B1055" i="13"/>
  <c r="B1729" i="13"/>
  <c r="B2053" i="13"/>
  <c r="B2713" i="13"/>
  <c r="B6039" i="13"/>
  <c r="B2791" i="13"/>
  <c r="B1565" i="13"/>
  <c r="B5175" i="13"/>
  <c r="B4726" i="13"/>
  <c r="B1739" i="13"/>
  <c r="B3527" i="13"/>
  <c r="B2577" i="13"/>
  <c r="B5143" i="13"/>
  <c r="B3384" i="13"/>
  <c r="B5980" i="13"/>
  <c r="B1465" i="13"/>
  <c r="B3547" i="13"/>
  <c r="B2590" i="13"/>
  <c r="B4361" i="13"/>
  <c r="B3239" i="13"/>
  <c r="B1121" i="13"/>
  <c r="B3450" i="13"/>
  <c r="B2865" i="13"/>
  <c r="B5936" i="13"/>
  <c r="B3261" i="13"/>
  <c r="B4" i="13"/>
  <c r="B5989" i="13"/>
  <c r="B1047" i="13"/>
  <c r="B2971" i="13"/>
  <c r="B178" i="13"/>
  <c r="B1963" i="13"/>
  <c r="B884" i="13"/>
  <c r="B5413" i="13"/>
  <c r="B1318" i="13"/>
  <c r="B2213" i="13"/>
  <c r="B1791" i="13"/>
  <c r="B6120" i="13"/>
  <c r="B4765" i="13"/>
  <c r="B4213" i="13"/>
  <c r="B5913" i="13"/>
  <c r="B5398" i="13"/>
  <c r="B2978" i="13"/>
  <c r="B2788" i="13"/>
  <c r="B3648" i="13"/>
  <c r="B2957" i="13"/>
  <c r="B672" i="13"/>
  <c r="B6045" i="13"/>
  <c r="B2062" i="13"/>
  <c r="B4809" i="13"/>
  <c r="B1984" i="13"/>
  <c r="B122" i="13"/>
  <c r="B16" i="13"/>
  <c r="B5878" i="13"/>
  <c r="B5206" i="13"/>
  <c r="B5844" i="13"/>
  <c r="B1580" i="13"/>
  <c r="B2608" i="13"/>
  <c r="B2838" i="13"/>
  <c r="B3904" i="13"/>
  <c r="B2537" i="13"/>
  <c r="B3370" i="13"/>
  <c r="B415" i="13"/>
  <c r="B3459" i="13"/>
  <c r="B2544" i="13"/>
  <c r="B4516" i="13"/>
  <c r="B13" i="13"/>
  <c r="B5965" i="13"/>
  <c r="B2587" i="13"/>
  <c r="B2793" i="13"/>
  <c r="B4949" i="13"/>
  <c r="B1962" i="13"/>
  <c r="B3191" i="13"/>
  <c r="B361" i="13"/>
  <c r="B1267" i="13"/>
  <c r="B705" i="13"/>
  <c r="B737" i="13"/>
  <c r="B2393" i="13"/>
  <c r="B1281" i="13"/>
  <c r="B5567" i="13"/>
  <c r="B2728" i="13"/>
  <c r="B5857" i="13"/>
  <c r="B236" i="13"/>
  <c r="B4196" i="13"/>
  <c r="B4960" i="13"/>
  <c r="B4328" i="13"/>
  <c r="B786" i="13"/>
  <c r="B4545" i="13"/>
  <c r="B2257" i="13"/>
  <c r="B4129" i="13"/>
  <c r="B5673" i="13"/>
  <c r="B2624" i="13"/>
  <c r="B5561" i="13"/>
  <c r="B2870" i="13"/>
  <c r="B3242" i="13"/>
  <c r="B1795" i="13"/>
  <c r="B1723" i="13"/>
  <c r="B728" i="13"/>
  <c r="B233" i="13"/>
  <c r="B4109" i="13"/>
  <c r="B2664" i="13"/>
  <c r="B4556" i="13"/>
  <c r="B116" i="13"/>
  <c r="B5882" i="13"/>
  <c r="B5218" i="13"/>
  <c r="B4071" i="13"/>
  <c r="B5492" i="13"/>
  <c r="B3815" i="13"/>
  <c r="B3427" i="13"/>
  <c r="B287" i="13"/>
  <c r="B1571" i="13"/>
  <c r="B1673" i="13"/>
  <c r="B594" i="13"/>
  <c r="B3218" i="13"/>
  <c r="B4398" i="13"/>
  <c r="B3130" i="13"/>
  <c r="B2475" i="13"/>
  <c r="B3961" i="13"/>
  <c r="B2317" i="13"/>
  <c r="B1550" i="13"/>
  <c r="B3863" i="13"/>
  <c r="B3593" i="13"/>
  <c r="B3723" i="13"/>
  <c r="B803" i="13"/>
  <c r="B622" i="13"/>
  <c r="B2737" i="13"/>
  <c r="B3341" i="13"/>
  <c r="B2324" i="13"/>
  <c r="B1974" i="13"/>
  <c r="B3685" i="13"/>
  <c r="B6146" i="13"/>
  <c r="B4764" i="13"/>
  <c r="B4181" i="13"/>
  <c r="B372" i="13"/>
  <c r="B2358" i="13"/>
  <c r="B306" i="13"/>
  <c r="B230" i="13"/>
  <c r="B137" i="13"/>
  <c r="B1377" i="13"/>
  <c r="B4113" i="13"/>
  <c r="B5993" i="13"/>
  <c r="B3908" i="13"/>
  <c r="B4485" i="13"/>
  <c r="B4471" i="13"/>
  <c r="B1008" i="13"/>
  <c r="B3530" i="13"/>
  <c r="B4237" i="13"/>
  <c r="B1773" i="13"/>
  <c r="B3192" i="13"/>
  <c r="B2864" i="13"/>
  <c r="B5566" i="13"/>
  <c r="B5082" i="13"/>
  <c r="B5610" i="13"/>
  <c r="B3415" i="13"/>
  <c r="B1171" i="13"/>
  <c r="B1851" i="13"/>
  <c r="B1537" i="13"/>
  <c r="B4708" i="13"/>
  <c r="B1858" i="13"/>
  <c r="B795" i="13"/>
  <c r="B3298" i="13"/>
  <c r="B4365" i="13"/>
  <c r="B1407" i="13"/>
  <c r="B1786" i="13"/>
  <c r="B4680" i="13"/>
  <c r="B4865" i="13"/>
  <c r="B1747" i="13"/>
  <c r="B4348" i="13"/>
  <c r="B1934" i="13"/>
  <c r="B6105" i="13"/>
  <c r="B4357" i="13"/>
  <c r="B6076" i="13"/>
  <c r="B4747" i="13"/>
  <c r="B3826" i="13"/>
  <c r="B1946" i="13"/>
  <c r="B2889" i="13"/>
  <c r="B3762" i="13"/>
  <c r="B4002" i="13"/>
  <c r="B4613" i="13"/>
  <c r="B991" i="13"/>
  <c r="B4165" i="13"/>
  <c r="B5969" i="13"/>
  <c r="B1911" i="13"/>
  <c r="B441" i="13"/>
  <c r="B4360" i="13"/>
  <c r="B4149" i="13"/>
  <c r="B5309" i="13"/>
  <c r="B6142" i="13"/>
  <c r="B312" i="13"/>
  <c r="B5087" i="13"/>
  <c r="B5563" i="13"/>
  <c r="B6077" i="13"/>
  <c r="B566" i="13"/>
  <c r="B1742" i="13"/>
  <c r="B2049" i="13"/>
  <c r="B5783" i="13"/>
  <c r="B895" i="13"/>
  <c r="B4512" i="13"/>
  <c r="B2631" i="13"/>
  <c r="B3492" i="13"/>
  <c r="B5211" i="13"/>
  <c r="B3906" i="13"/>
  <c r="B4000" i="13"/>
  <c r="B3176" i="13"/>
  <c r="B551" i="13"/>
  <c r="B5942" i="13"/>
  <c r="B2042" i="13"/>
  <c r="B2029" i="13"/>
  <c r="B2928" i="13"/>
  <c r="B1752" i="13"/>
  <c r="B2248" i="13"/>
  <c r="B1298" i="13"/>
  <c r="B3520" i="13"/>
  <c r="B1847" i="13"/>
  <c r="B3850" i="13"/>
  <c r="B4371" i="13"/>
  <c r="B5849" i="13"/>
  <c r="B1481" i="13"/>
  <c r="B2538" i="13"/>
  <c r="B1038" i="13"/>
  <c r="B5532" i="13"/>
  <c r="B2647" i="13"/>
  <c r="B2597" i="13"/>
  <c r="B5811" i="13"/>
  <c r="B1734" i="13"/>
  <c r="B177" i="13"/>
  <c r="B2220" i="13"/>
  <c r="B5383" i="13"/>
  <c r="B3644" i="13"/>
  <c r="B1787" i="13"/>
  <c r="B2161" i="13"/>
  <c r="B2351" i="13"/>
  <c r="B1886" i="13"/>
  <c r="B5172" i="13"/>
  <c r="B613" i="13"/>
  <c r="B2343" i="13"/>
  <c r="B1484" i="13"/>
  <c r="B1489" i="13"/>
  <c r="B3996" i="13"/>
  <c r="B5880" i="13"/>
  <c r="B2364" i="13"/>
  <c r="B2652" i="13"/>
  <c r="B5852" i="13"/>
  <c r="B962" i="13"/>
  <c r="B1323" i="13"/>
  <c r="B1110" i="13"/>
  <c r="B2482" i="13"/>
  <c r="B1188" i="13"/>
  <c r="B4919" i="13"/>
  <c r="B3860" i="13"/>
  <c r="B1881" i="13"/>
  <c r="B6032" i="13"/>
  <c r="B2636" i="13"/>
  <c r="B889" i="13"/>
  <c r="B2540" i="13"/>
  <c r="B6078" i="13"/>
  <c r="B1572" i="13"/>
  <c r="B6015" i="13"/>
  <c r="B3766" i="13"/>
  <c r="B4336" i="13"/>
  <c r="B3066" i="13"/>
  <c r="B4548" i="13"/>
  <c r="B1891" i="13"/>
  <c r="B4377" i="13"/>
  <c r="B3291" i="13"/>
  <c r="B1564" i="13"/>
  <c r="B3620" i="13"/>
  <c r="B3221" i="13"/>
  <c r="B2064" i="13"/>
  <c r="B5671" i="13"/>
  <c r="B479" i="13"/>
  <c r="B2789" i="13"/>
  <c r="B2847" i="13"/>
  <c r="B6143" i="13"/>
  <c r="B6003" i="13"/>
  <c r="B635" i="13"/>
  <c r="B1515" i="13"/>
  <c r="B511" i="13"/>
  <c r="B5915" i="13"/>
  <c r="B4618" i="13"/>
  <c r="B1798" i="13"/>
  <c r="B101" i="13"/>
  <c r="B986" i="13"/>
  <c r="B5876" i="13"/>
  <c r="B3736" i="13"/>
  <c r="B3124" i="13"/>
  <c r="B2769" i="13"/>
  <c r="B4895" i="13"/>
  <c r="B345" i="13"/>
  <c r="B4147" i="13"/>
  <c r="B741" i="13"/>
  <c r="B5779" i="13"/>
  <c r="B1200" i="13"/>
  <c r="B1604" i="13"/>
  <c r="B686" i="13"/>
  <c r="B476" i="13"/>
  <c r="B135" i="13"/>
  <c r="B246" i="13"/>
  <c r="B4017" i="13"/>
  <c r="B813" i="13"/>
  <c r="B4271" i="13"/>
  <c r="B3357" i="13"/>
  <c r="B5770" i="13"/>
  <c r="B905" i="13"/>
  <c r="B1357" i="13"/>
  <c r="B3676" i="13"/>
  <c r="B2982" i="13"/>
  <c r="B5860" i="13"/>
  <c r="B3974" i="13"/>
  <c r="B4288" i="13"/>
  <c r="B1832" i="13"/>
  <c r="B1864" i="13"/>
  <c r="B703" i="13"/>
  <c r="B5011" i="13"/>
  <c r="B2593" i="13"/>
  <c r="B2084" i="13"/>
  <c r="B4486" i="13"/>
  <c r="B2860" i="13"/>
  <c r="B1744" i="13"/>
  <c r="B4390" i="13"/>
  <c r="B1824" i="13"/>
  <c r="B5586" i="13"/>
  <c r="B2846" i="13"/>
  <c r="B3231" i="13"/>
  <c r="B2408" i="13"/>
  <c r="B3661" i="13"/>
  <c r="B41" i="13"/>
  <c r="B5442" i="13"/>
  <c r="B2974" i="13"/>
  <c r="B546" i="13"/>
  <c r="B1829" i="13"/>
  <c r="B633" i="13"/>
  <c r="B2514" i="13"/>
  <c r="B2405" i="13"/>
  <c r="B518" i="13"/>
  <c r="B3249" i="13"/>
  <c r="B2192" i="13"/>
  <c r="B2519" i="13"/>
  <c r="B2320" i="13"/>
  <c r="B869" i="13"/>
  <c r="B5186" i="13"/>
  <c r="B2857" i="13"/>
  <c r="B3746" i="13"/>
  <c r="B6046" i="13"/>
  <c r="B767" i="13"/>
  <c r="B1595" i="13"/>
  <c r="B214" i="13"/>
  <c r="B1536" i="13"/>
  <c r="B3681" i="13"/>
  <c r="B3466" i="13"/>
  <c r="B2521" i="13"/>
  <c r="B1598" i="13"/>
  <c r="B629" i="13"/>
  <c r="B5196" i="13"/>
  <c r="B3451" i="13"/>
  <c r="B1748" i="13"/>
  <c r="B676" i="13"/>
  <c r="B332" i="13"/>
  <c r="B2102" i="13"/>
  <c r="B325" i="13"/>
  <c r="B282" i="13"/>
  <c r="B2038" i="13"/>
  <c r="B1210" i="13"/>
  <c r="B768" i="13"/>
  <c r="B1632" i="13"/>
  <c r="B3576" i="13"/>
  <c r="B1021" i="13"/>
  <c r="B2366" i="13"/>
  <c r="B5603" i="13"/>
  <c r="B1340" i="13"/>
  <c r="B1457" i="13"/>
  <c r="B5906" i="13"/>
  <c r="B4501" i="13"/>
  <c r="B5376" i="13"/>
  <c r="B5793" i="13"/>
  <c r="B1470" i="13"/>
  <c r="B96" i="13"/>
  <c r="B4973" i="13"/>
  <c r="B2181" i="13"/>
  <c r="B4407" i="13"/>
  <c r="B4707" i="13"/>
  <c r="B5490" i="13"/>
  <c r="B4180" i="13"/>
  <c r="B4531" i="13"/>
  <c r="B1751" i="13"/>
  <c r="B5964" i="13"/>
  <c r="B822" i="13"/>
  <c r="B2682" i="13"/>
  <c r="B57" i="13"/>
  <c r="B5500" i="13"/>
  <c r="B254" i="13"/>
  <c r="B1391" i="13"/>
  <c r="B429" i="13"/>
  <c r="B5725" i="13"/>
  <c r="B1940" i="13"/>
  <c r="B4403" i="13"/>
  <c r="B4049" i="13"/>
  <c r="B976" i="13"/>
  <c r="B5842" i="13"/>
  <c r="B4811" i="13"/>
  <c r="B176" i="13"/>
  <c r="B2533" i="13"/>
  <c r="B2352" i="13"/>
  <c r="B2477" i="13"/>
  <c r="B1727" i="13"/>
  <c r="B4498" i="13"/>
  <c r="B2111" i="13"/>
  <c r="B2913" i="13"/>
  <c r="B519" i="13"/>
  <c r="B1342" i="13"/>
  <c r="B2785" i="13"/>
  <c r="B2453" i="13"/>
  <c r="B2866" i="13"/>
  <c r="B1046" i="13"/>
  <c r="B2026" i="13"/>
  <c r="B3473" i="13"/>
  <c r="B4034" i="13"/>
  <c r="B1128" i="13"/>
  <c r="B4252" i="13"/>
  <c r="B4406" i="13"/>
  <c r="B2911" i="13"/>
  <c r="B4199" i="13"/>
  <c r="B2520" i="13"/>
  <c r="B2115" i="13"/>
  <c r="B488" i="13"/>
  <c r="B3153" i="13"/>
  <c r="B148" i="13"/>
  <c r="B2276" i="13"/>
  <c r="B833" i="13"/>
  <c r="B6138" i="13"/>
  <c r="B2261" i="13"/>
  <c r="B3137" i="13"/>
  <c r="B288" i="13"/>
  <c r="B3312" i="13"/>
  <c r="B1600" i="13"/>
  <c r="B5945" i="13"/>
  <c r="B1643" i="13"/>
  <c r="B5934" i="13"/>
  <c r="B1247" i="13"/>
  <c r="B184" i="13"/>
  <c r="B4077" i="13"/>
  <c r="B1322" i="13"/>
  <c r="B2750" i="13"/>
  <c r="B5405" i="13"/>
  <c r="B3796" i="13"/>
  <c r="B1613" i="13"/>
  <c r="B3653" i="13"/>
  <c r="B3943" i="13"/>
  <c r="B2204" i="13"/>
  <c r="B3790" i="13"/>
  <c r="B1439" i="13"/>
  <c r="B560" i="13"/>
  <c r="B1753" i="13"/>
  <c r="B548" i="13"/>
  <c r="B1297" i="13"/>
  <c r="B997" i="13"/>
  <c r="B2348" i="13"/>
  <c r="B5924" i="13"/>
  <c r="B800" i="13"/>
  <c r="B3916" i="13"/>
  <c r="B1254" i="13"/>
  <c r="B1433" i="13"/>
  <c r="B11" i="13"/>
  <c r="B1951" i="13"/>
  <c r="B1804" i="13"/>
  <c r="B154" i="13"/>
  <c r="B4083" i="13"/>
  <c r="B3421" i="13"/>
  <c r="B5353" i="13"/>
  <c r="B4437" i="13"/>
  <c r="B4965" i="13"/>
  <c r="B2704" i="13"/>
  <c r="B1463" i="13"/>
  <c r="B5102" i="13"/>
  <c r="B5749" i="13"/>
  <c r="B3012" i="13"/>
  <c r="B563" i="13"/>
  <c r="B4910" i="13"/>
  <c r="B2388" i="13"/>
  <c r="B1606" i="13"/>
  <c r="B3581" i="13"/>
  <c r="B3698" i="13"/>
  <c r="B1370" i="13"/>
  <c r="B3552" i="13"/>
  <c r="B5754" i="13"/>
  <c r="B1986" i="13"/>
  <c r="B2931" i="13"/>
  <c r="B4266" i="13"/>
  <c r="B1313" i="13"/>
  <c r="B5624" i="13"/>
  <c r="B3511" i="13"/>
  <c r="B2279" i="13"/>
  <c r="B4312" i="13"/>
  <c r="B4509" i="13"/>
  <c r="B422" i="13"/>
  <c r="B2484" i="13"/>
  <c r="B5647" i="13"/>
  <c r="B5560" i="13"/>
  <c r="B1119" i="13"/>
  <c r="B3505" i="13"/>
  <c r="B873" i="13"/>
  <c r="B1040" i="13"/>
  <c r="B4654" i="13"/>
  <c r="B1435" i="13"/>
  <c r="B2480" i="13"/>
  <c r="B3956" i="13"/>
  <c r="B1383" i="13"/>
  <c r="B4295" i="13"/>
  <c r="B4198" i="13"/>
  <c r="B3419" i="13"/>
  <c r="B3555" i="13"/>
  <c r="B4608" i="13"/>
  <c r="B5820" i="13"/>
  <c r="B6054" i="13"/>
  <c r="B5812" i="13"/>
  <c r="B4665" i="13"/>
  <c r="B5402" i="13"/>
  <c r="B4015" i="13"/>
  <c r="B5897" i="13"/>
  <c r="B5520" i="13"/>
  <c r="B2124" i="13"/>
  <c r="B3413" i="13"/>
  <c r="B2802" i="13"/>
  <c r="B1878" i="13"/>
  <c r="B173" i="13"/>
  <c r="B2770" i="13"/>
  <c r="B4879" i="13"/>
  <c r="B6052" i="13"/>
  <c r="B253" i="13"/>
  <c r="B3428" i="13"/>
  <c r="B3659" i="13"/>
  <c r="B2836" i="13"/>
  <c r="B472" i="13"/>
  <c r="B81" i="13"/>
  <c r="B6000" i="13"/>
  <c r="B168" i="13"/>
  <c r="B1272" i="13"/>
  <c r="B570" i="13"/>
  <c r="B318" i="13"/>
  <c r="B2738" i="13"/>
  <c r="B4190" i="13"/>
  <c r="B3479" i="13"/>
  <c r="B44" i="13"/>
  <c r="B1789" i="13"/>
  <c r="B825" i="13"/>
  <c r="B335" i="13"/>
  <c r="B952" i="13"/>
  <c r="B1123" i="13"/>
  <c r="B5331" i="13"/>
  <c r="B5911" i="13"/>
  <c r="B3002" i="13"/>
  <c r="B1235" i="13"/>
  <c r="B5052" i="13"/>
  <c r="B4761" i="13"/>
  <c r="B37" i="13"/>
  <c r="B4854" i="13"/>
  <c r="B3138" i="13"/>
  <c r="B5100" i="13"/>
  <c r="B916" i="13"/>
  <c r="B4114" i="13"/>
  <c r="B3172" i="13"/>
  <c r="B647" i="13"/>
  <c r="B4043" i="13"/>
  <c r="B4384" i="13"/>
  <c r="B4276" i="13"/>
  <c r="B5111" i="13"/>
  <c r="B3021" i="13"/>
  <c r="B1196" i="13"/>
  <c r="B6008" i="13"/>
  <c r="B3263" i="13"/>
  <c r="B3590" i="13"/>
  <c r="B1354" i="13"/>
  <c r="B5512" i="13"/>
  <c r="B3147" i="13"/>
  <c r="B3757" i="13"/>
  <c r="B9" i="13"/>
  <c r="B5181" i="13"/>
  <c r="B52" i="13"/>
  <c r="B5773" i="13"/>
  <c r="B5470" i="13"/>
  <c r="B120" i="13"/>
  <c r="B1834" i="13"/>
  <c r="B309" i="13"/>
  <c r="B3515" i="13"/>
  <c r="B93" i="13"/>
  <c r="B1575" i="13"/>
  <c r="B4484" i="13"/>
  <c r="B4466" i="13"/>
  <c r="B4028" i="13"/>
  <c r="B358" i="13"/>
  <c r="B2758" i="13"/>
  <c r="B4004" i="13"/>
  <c r="B6064" i="13"/>
  <c r="B2401" i="13"/>
  <c r="B1150" i="13"/>
  <c r="B5129" i="13"/>
  <c r="B2091" i="13"/>
  <c r="B1067" i="13"/>
  <c r="B5001" i="13"/>
  <c r="B3038" i="13"/>
  <c r="B2361" i="13"/>
  <c r="B5658" i="13"/>
  <c r="B1356" i="13"/>
  <c r="B3870" i="13"/>
  <c r="B2387" i="13"/>
  <c r="B1993" i="13"/>
  <c r="B2674" i="13"/>
  <c r="B6033" i="13"/>
  <c r="B5590" i="13"/>
  <c r="B4525" i="13"/>
  <c r="B4192" i="13"/>
  <c r="B2714" i="13"/>
  <c r="B5113" i="13"/>
  <c r="B2326" i="13"/>
  <c r="B4801" i="13"/>
  <c r="B387" i="13"/>
  <c r="B88" i="13"/>
  <c r="B796" i="13"/>
  <c r="B2910" i="13"/>
  <c r="B2628" i="13"/>
  <c r="B5488" i="13"/>
  <c r="B2815" i="13"/>
  <c r="B4069" i="13"/>
  <c r="B1243" i="13"/>
  <c r="B3371" i="13"/>
  <c r="B759" i="13"/>
  <c r="B5290" i="13"/>
  <c r="B1269" i="13"/>
  <c r="B547" i="13"/>
  <c r="B5307" i="13"/>
  <c r="B3224" i="13"/>
  <c r="B188" i="13"/>
  <c r="B3379" i="13"/>
  <c r="B1416" i="13"/>
  <c r="B858" i="13"/>
  <c r="B5996" i="13"/>
  <c r="B4306" i="13"/>
  <c r="B1093" i="13"/>
  <c r="B496" i="13"/>
  <c r="B1631" i="13"/>
  <c r="B3839" i="13"/>
  <c r="B5090" i="13"/>
  <c r="B5805" i="13"/>
  <c r="B1841" i="13"/>
  <c r="B3557" i="13"/>
  <c r="B3566" i="13"/>
  <c r="B3564" i="13"/>
  <c r="B4636" i="13"/>
  <c r="B4706" i="13"/>
  <c r="B1915" i="13"/>
  <c r="B3160" i="13"/>
  <c r="B4983" i="13"/>
  <c r="B5356" i="13"/>
  <c r="B60" i="13"/>
  <c r="B2114" i="13"/>
  <c r="B4942" i="13"/>
  <c r="B6066" i="13"/>
  <c r="B4699" i="13"/>
  <c r="B2576" i="13"/>
  <c r="B2432" i="13"/>
  <c r="B3665" i="13"/>
  <c r="B3426" i="13"/>
  <c r="B3318" i="13"/>
  <c r="B3276" i="13"/>
  <c r="B5391" i="13"/>
  <c r="B3885" i="13"/>
  <c r="B4803" i="13"/>
  <c r="B736" i="13"/>
  <c r="B575" i="13"/>
  <c r="B1169" i="13"/>
  <c r="B4678" i="13"/>
  <c r="B2592" i="13"/>
  <c r="B5485" i="13"/>
  <c r="B4285" i="13"/>
  <c r="B1108" i="13"/>
  <c r="B2580" i="13"/>
  <c r="B4522" i="13"/>
  <c r="B3274" i="13"/>
  <c r="B5110" i="13"/>
  <c r="B4567" i="13"/>
  <c r="B5741" i="13"/>
  <c r="B1326" i="13"/>
  <c r="B3963" i="13"/>
  <c r="B5724" i="13"/>
  <c r="B3993" i="13"/>
  <c r="B810" i="13"/>
  <c r="B229" i="13"/>
  <c r="B1189" i="13"/>
  <c r="B3042" i="13"/>
  <c r="B4773" i="13"/>
  <c r="B5344" i="13"/>
  <c r="B2286" i="13"/>
  <c r="B2227" i="13"/>
  <c r="B1213" i="13"/>
  <c r="B3085" i="13"/>
  <c r="B4254" i="13"/>
  <c r="B707" i="13"/>
  <c r="B3900" i="13"/>
  <c r="B4842" i="13"/>
  <c r="B1264" i="13"/>
  <c r="B3510" i="13"/>
  <c r="B5976" i="13"/>
  <c r="B1590" i="13"/>
  <c r="B2392" i="13"/>
  <c r="B2955" i="13"/>
  <c r="B915" i="13"/>
  <c r="B5815" i="13"/>
  <c r="B1452" i="13"/>
  <c r="B5160" i="13"/>
  <c r="B6119" i="13"/>
  <c r="B385" i="13"/>
  <c r="B5643" i="13"/>
  <c r="B1978" i="13"/>
  <c r="B2852" i="13"/>
  <c r="B896" i="13"/>
  <c r="B5956" i="13"/>
  <c r="B4225" i="13"/>
  <c r="B1560" i="13"/>
  <c r="B1825" i="13"/>
  <c r="B1341" i="13"/>
  <c r="B2845" i="13"/>
  <c r="B5315" i="13"/>
  <c r="B933" i="13"/>
  <c r="B3406" i="13"/>
  <c r="B1669" i="13"/>
  <c r="B1929" i="13"/>
  <c r="B310" i="13"/>
  <c r="B3829" i="13"/>
  <c r="B4721" i="13"/>
  <c r="B5210" i="13"/>
  <c r="B465" i="13"/>
  <c r="B4412" i="13"/>
  <c r="B4243" i="13"/>
  <c r="B589" i="13"/>
  <c r="B3094" i="13"/>
  <c r="B956" i="13"/>
  <c r="B1037" i="13"/>
  <c r="B1691" i="13"/>
  <c r="B1689" i="13"/>
  <c r="B421" i="13"/>
  <c r="B5521" i="13"/>
  <c r="B1733" i="13"/>
  <c r="B1072" i="13"/>
  <c r="B5982" i="13"/>
  <c r="B477" i="13"/>
  <c r="B3412" i="13"/>
  <c r="B212" i="13"/>
  <c r="B2082" i="13"/>
  <c r="B4282" i="13"/>
  <c r="B5877" i="13"/>
  <c r="B3168" i="13"/>
  <c r="B2234" i="13"/>
  <c r="B4622" i="13"/>
  <c r="B2195" i="13"/>
  <c r="B1641" i="13"/>
  <c r="B1928" i="13"/>
  <c r="B3235" i="13"/>
  <c r="B5469" i="13"/>
  <c r="B4259" i="13"/>
  <c r="B785" i="13"/>
  <c r="B5437" i="13"/>
  <c r="B4978" i="13"/>
  <c r="B4160" i="13"/>
  <c r="B3887" i="13"/>
  <c r="B489" i="13"/>
  <c r="B5940" i="13"/>
  <c r="B5463" i="13"/>
  <c r="B2045" i="13"/>
  <c r="B3896" i="13"/>
  <c r="B4885" i="13"/>
  <c r="B3521" i="13"/>
  <c r="B2344" i="13"/>
  <c r="B1002" i="13"/>
  <c r="B497" i="13"/>
  <c r="B738" i="13"/>
  <c r="B2340" i="13"/>
  <c r="B1023" i="13"/>
  <c r="B5509" i="13"/>
  <c r="B1261" i="13"/>
  <c r="B2339" i="13"/>
  <c r="B3664" i="13"/>
  <c r="B1778" i="13"/>
  <c r="B909" i="13"/>
  <c r="B5497" i="13"/>
  <c r="B2691" i="13"/>
  <c r="B2509" i="13"/>
  <c r="B550" i="13"/>
  <c r="B5719" i="13"/>
  <c r="B1159" i="13"/>
  <c r="B4337" i="13"/>
  <c r="B5411" i="13"/>
  <c r="B83" i="13"/>
  <c r="B4143" i="13"/>
  <c r="B4375" i="13"/>
  <c r="B992" i="13"/>
  <c r="B1057" i="13"/>
  <c r="B2201" i="13"/>
  <c r="B2579" i="13"/>
  <c r="B5225" i="13"/>
  <c r="B529" i="13"/>
  <c r="B608" i="13"/>
  <c r="B2046" i="13"/>
  <c r="B2754" i="13"/>
  <c r="B2786" i="13"/>
  <c r="B4771" i="13"/>
  <c r="B3787" i="13"/>
  <c r="B1528" i="13"/>
  <c r="B115" i="13"/>
  <c r="B2142" i="13"/>
  <c r="B383" i="13"/>
  <c r="B5722" i="13"/>
  <c r="B4167" i="13"/>
  <c r="B897" i="13"/>
  <c r="B5322" i="13"/>
  <c r="B981" i="13"/>
  <c r="B5316" i="13"/>
  <c r="B56" i="13"/>
  <c r="B1029" i="13"/>
  <c r="B4623" i="13"/>
  <c r="B79" i="13"/>
  <c r="B3104" i="13"/>
  <c r="B2874" i="13"/>
  <c r="B871" i="13"/>
  <c r="B5683" i="13"/>
  <c r="B1458" i="13"/>
  <c r="B2756" i="13"/>
  <c r="B4655" i="13"/>
  <c r="B4639" i="13"/>
  <c r="B4971" i="13"/>
  <c r="B695" i="13"/>
  <c r="B2275" i="13"/>
  <c r="B1084" i="13"/>
  <c r="B3872" i="13"/>
  <c r="B2561" i="13"/>
  <c r="B2096" i="13"/>
  <c r="B2898" i="13"/>
  <c r="B4844" i="13"/>
  <c r="B2824" i="13"/>
  <c r="B2991" i="13"/>
  <c r="B4322" i="13"/>
  <c r="B2611" i="13"/>
  <c r="B29" i="13"/>
  <c r="B850" i="13"/>
  <c r="B2160" i="13"/>
  <c r="B2380" i="13"/>
  <c r="B3879" i="13"/>
  <c r="B3126" i="13"/>
  <c r="B4892" i="13"/>
  <c r="B3563" i="13"/>
  <c r="B1899" i="13"/>
  <c r="B1930" i="13"/>
  <c r="B3596" i="13"/>
  <c r="B2811" i="13"/>
  <c r="B3623" i="13"/>
  <c r="B189" i="13"/>
  <c r="B732" i="13"/>
  <c r="B1556" i="13"/>
  <c r="B1144" i="13"/>
  <c r="B4652" i="13"/>
  <c r="B3416" i="13"/>
  <c r="B4446" i="13"/>
  <c r="B2717" i="13"/>
  <c r="B2518" i="13"/>
  <c r="B440" i="13"/>
  <c r="B3072" i="13"/>
  <c r="B5734" i="13"/>
  <c r="B3504" i="13"/>
  <c r="B5326" i="13"/>
  <c r="B1249" i="13"/>
  <c r="B4794" i="13"/>
  <c r="B3509" i="13"/>
  <c r="B3319" i="13"/>
  <c r="B3774" i="13"/>
  <c r="B1129" i="13"/>
  <c r="B1158" i="13"/>
  <c r="B4393" i="13"/>
  <c r="B4840" i="13"/>
  <c r="B232" i="13"/>
  <c r="B3278" i="13"/>
  <c r="B1758" i="13"/>
  <c r="B2614" i="13"/>
  <c r="B2671" i="13"/>
  <c r="B1074" i="13"/>
  <c r="B4244" i="13"/>
  <c r="B904" i="13"/>
  <c r="B4924" i="13"/>
  <c r="B2035" i="13"/>
  <c r="B4016" i="13"/>
  <c r="B1610" i="13"/>
  <c r="B3108" i="13"/>
  <c r="B4076" i="13"/>
  <c r="B5899" i="13"/>
  <c r="B5514" i="13"/>
  <c r="B389" i="13"/>
  <c r="B5768" i="13"/>
  <c r="B1024" i="13"/>
  <c r="B6095" i="13"/>
  <c r="B331" i="13"/>
  <c r="B1757" i="13"/>
  <c r="B5769" i="13"/>
  <c r="B4340" i="13"/>
  <c r="B1555" i="13"/>
  <c r="B763" i="13"/>
  <c r="B1868" i="13"/>
  <c r="B3645" i="13"/>
  <c r="B908" i="13"/>
  <c r="B4108" i="13"/>
  <c r="B2050" i="13"/>
  <c r="B5910" i="13"/>
  <c r="B3985" i="13"/>
  <c r="B169" i="13"/>
  <c r="B1404" i="13"/>
  <c r="B2338" i="13"/>
  <c r="B2235" i="13"/>
  <c r="B1379" i="13"/>
  <c r="B2780" i="13"/>
  <c r="B1262" i="13"/>
  <c r="B3106" i="13"/>
  <c r="B2581" i="13"/>
  <c r="B1541" i="13"/>
  <c r="B1591" i="13"/>
  <c r="B1730" i="13"/>
  <c r="B1044" i="13"/>
  <c r="B5743" i="13"/>
  <c r="B1419" i="13"/>
  <c r="B1112" i="13"/>
  <c r="B6002" i="13"/>
  <c r="B5007" i="13"/>
  <c r="B5277" i="13"/>
  <c r="B354" i="13"/>
  <c r="B3448" i="13"/>
  <c r="B3029" i="13"/>
  <c r="B4195" i="13"/>
  <c r="B3667" i="13"/>
  <c r="B885" i="13"/>
  <c r="B1334" i="13"/>
  <c r="B1302" i="13"/>
  <c r="B677" i="13"/>
  <c r="B847" i="13"/>
  <c r="B1371" i="13"/>
  <c r="B155" i="13"/>
  <c r="B588" i="13"/>
  <c r="B3129" i="13"/>
  <c r="B755" i="13"/>
  <c r="B152" i="13"/>
  <c r="B78" i="13"/>
  <c r="B1549" i="13"/>
  <c r="B2725" i="13"/>
  <c r="B4648" i="13"/>
  <c r="B928" i="13"/>
  <c r="B616" i="13"/>
  <c r="B1222" i="13"/>
  <c r="B1750" i="13"/>
  <c r="B4330" i="13"/>
  <c r="B215" i="13"/>
  <c r="B4950" i="13"/>
  <c r="B5670" i="13"/>
  <c r="B1066" i="13"/>
  <c r="B2698" i="13"/>
  <c r="B875" i="13"/>
  <c r="B1132" i="13"/>
  <c r="B356" i="13"/>
  <c r="B1711" i="13"/>
  <c r="B2856" i="13"/>
  <c r="B2673" i="13"/>
  <c r="B2968" i="13"/>
  <c r="B2266" i="13"/>
  <c r="B4338" i="13"/>
  <c r="B3399" i="13"/>
  <c r="B4388" i="13"/>
  <c r="B848" i="13"/>
  <c r="B1867" i="13"/>
  <c r="B2558" i="13"/>
  <c r="B637" i="13"/>
  <c r="B5259" i="13"/>
  <c r="B2598" i="13"/>
  <c r="B3360" i="13"/>
  <c r="B68" i="13"/>
  <c r="B4045" i="13"/>
  <c r="B641" i="13"/>
  <c r="B3953" i="13"/>
  <c r="B4309" i="13"/>
  <c r="B1623" i="13"/>
  <c r="B3738" i="13"/>
  <c r="B1431" i="13"/>
  <c r="B2620" i="13"/>
  <c r="B4185" i="13"/>
  <c r="B4316" i="13"/>
  <c r="B1308" i="13"/>
  <c r="B3768" i="13"/>
  <c r="B2130" i="13"/>
  <c r="B268" i="13"/>
  <c r="B4112" i="13"/>
  <c r="B1153" i="13"/>
  <c r="B4214" i="13"/>
  <c r="B4444" i="13"/>
  <c r="B4660" i="13"/>
  <c r="B322" i="13"/>
  <c r="B5423" i="13"/>
  <c r="B1252" i="13"/>
  <c r="B2294" i="13"/>
  <c r="B2797" i="13"/>
  <c r="B1985" i="13"/>
  <c r="B172" i="13"/>
  <c r="B1051" i="13"/>
  <c r="B1364" i="13"/>
  <c r="B2596" i="13"/>
  <c r="B3818" i="13"/>
  <c r="B194" i="13"/>
  <c r="B5559" i="13"/>
  <c r="B733" i="13"/>
  <c r="B3925" i="13"/>
  <c r="B5242" i="13"/>
  <c r="B403" i="13"/>
  <c r="B2926" i="13"/>
  <c r="B4711" i="13"/>
  <c r="B3001" i="13"/>
  <c r="B5084" i="13"/>
  <c r="B1140" i="13"/>
  <c r="B3392" i="13"/>
  <c r="B224" i="13"/>
  <c r="B290" i="13"/>
  <c r="B2153" i="13"/>
  <c r="B4176" i="13"/>
  <c r="B5085" i="13"/>
  <c r="B902" i="13"/>
  <c r="B3602" i="13"/>
  <c r="B162" i="13"/>
  <c r="B5568" i="13"/>
  <c r="B1525" i="13"/>
  <c r="B1681" i="13"/>
  <c r="B469" i="13"/>
  <c r="B2726" i="13"/>
  <c r="B1654" i="13"/>
  <c r="B5139" i="13"/>
  <c r="B5929" i="13"/>
  <c r="B457" i="13"/>
  <c r="B2162" i="13"/>
  <c r="B1401" i="13"/>
  <c r="B72" i="13"/>
  <c r="B1004" i="13"/>
  <c r="B64" i="13"/>
  <c r="B4906" i="13"/>
  <c r="B3782" i="13"/>
  <c r="B794" i="13"/>
  <c r="B843" i="13"/>
  <c r="B1167" i="13"/>
  <c r="B3444" i="13"/>
  <c r="B5720" i="13"/>
  <c r="B3271" i="13"/>
  <c r="B2342" i="13"/>
  <c r="B2781" i="13"/>
  <c r="B3093" i="13"/>
  <c r="B2148" i="13"/>
  <c r="B319" i="13"/>
  <c r="B2315" i="13"/>
  <c r="B708" i="13"/>
  <c r="B2321" i="13"/>
  <c r="B4047" i="13"/>
  <c r="B721" i="13"/>
  <c r="B179" i="13"/>
  <c r="B1328" i="13"/>
  <c r="B5121" i="13"/>
  <c r="B423" i="13"/>
  <c r="B620" i="13"/>
  <c r="B2362" i="13"/>
  <c r="B1358" i="13"/>
  <c r="B2016" i="13"/>
  <c r="B1587" i="13"/>
  <c r="B3831" i="13"/>
  <c r="B4717" i="13"/>
  <c r="B2170" i="13"/>
  <c r="B2972" i="13"/>
  <c r="B6" i="13"/>
  <c r="B3828" i="13"/>
  <c r="B3367" i="13"/>
  <c r="B338" i="13"/>
  <c r="B5699" i="13"/>
  <c r="B1228" i="13"/>
  <c r="B2019" i="13"/>
  <c r="B2536" i="13"/>
  <c r="B1531" i="13"/>
  <c r="B1982" i="13"/>
  <c r="B3702" i="13"/>
  <c r="B2076" i="13"/>
  <c r="B4479" i="13"/>
  <c r="B5193" i="13"/>
  <c r="B1409" i="13"/>
  <c r="B2151" i="13"/>
  <c r="B480" i="13"/>
  <c r="B4568" i="13"/>
  <c r="B1124" i="13"/>
  <c r="B2942" i="13"/>
  <c r="B5819" i="13"/>
  <c r="B1324" i="13"/>
  <c r="B2503" i="13"/>
  <c r="B1925" i="13"/>
  <c r="B2708" i="13"/>
  <c r="B619" i="13"/>
  <c r="B3302" i="13"/>
  <c r="B1301" i="13"/>
  <c r="B452" i="13"/>
  <c r="B3238" i="13"/>
  <c r="B3433" i="13"/>
  <c r="B1768" i="13"/>
  <c r="B4019" i="13"/>
  <c r="B4896" i="13"/>
  <c r="B3329" i="13"/>
  <c r="B4563" i="13"/>
  <c r="B1522" i="13"/>
  <c r="B1425" i="13"/>
  <c r="B5582" i="13"/>
  <c r="B2656" i="13"/>
  <c r="B4695" i="13"/>
  <c r="B107" i="13"/>
  <c r="B1160" i="13"/>
  <c r="B1486" i="13"/>
  <c r="B1674" i="13"/>
  <c r="B675" i="13"/>
  <c r="B2271" i="13"/>
  <c r="B704" i="13"/>
  <c r="B3802" i="13"/>
  <c r="B5856" i="13"/>
  <c r="B3209" i="13"/>
  <c r="B1453" i="13"/>
  <c r="B5676" i="13"/>
  <c r="B3253" i="13"/>
  <c r="B964" i="13"/>
  <c r="B3133" i="13"/>
  <c r="B5294" i="13"/>
  <c r="B4089" i="13"/>
  <c r="B4140" i="13"/>
  <c r="B1991" i="13"/>
  <c r="B2189" i="13"/>
  <c r="B4307" i="13"/>
  <c r="B2328" i="13"/>
  <c r="B5851" i="13"/>
  <c r="B4584" i="13"/>
  <c r="B1071" i="13"/>
  <c r="B1936" i="13"/>
  <c r="B5759" i="13"/>
  <c r="B4429" i="13"/>
  <c r="B1743" i="13"/>
  <c r="B4159" i="13"/>
  <c r="B1770" i="13"/>
  <c r="B5219" i="13"/>
  <c r="B4672" i="13"/>
  <c r="B5693" i="13"/>
  <c r="B2410" i="13"/>
  <c r="B5864" i="13"/>
  <c r="B1492" i="13"/>
  <c r="B3760" i="13"/>
  <c r="B5233" i="13"/>
  <c r="B1621" i="13"/>
  <c r="B145" i="13"/>
  <c r="B4118" i="13"/>
  <c r="B4694" i="13"/>
  <c r="B2848" i="13"/>
  <c r="B1659" i="13"/>
  <c r="B4231" i="13"/>
  <c r="B5228" i="13"/>
  <c r="B1968" i="13"/>
  <c r="B5900" i="13"/>
  <c r="B3145" i="13"/>
  <c r="B454" i="13"/>
  <c r="B1343" i="13"/>
  <c r="B5425" i="13"/>
  <c r="B5272" i="13"/>
  <c r="B2804" i="13"/>
  <c r="B4937" i="13"/>
  <c r="B1601" i="13"/>
  <c r="B4752" i="13"/>
  <c r="B787" i="13"/>
  <c r="B3386" i="13"/>
  <c r="B2463" i="13"/>
  <c r="B2566" i="13"/>
  <c r="B424" i="13"/>
  <c r="B5750" i="13"/>
  <c r="B4320" i="13"/>
  <c r="B1208" i="13"/>
  <c r="B244" i="13"/>
  <c r="B2524" i="13"/>
  <c r="B3485" i="13"/>
  <c r="B2001" i="13"/>
  <c r="B3460" i="13"/>
  <c r="B5428" i="13"/>
  <c r="B623" i="13"/>
  <c r="B5417" i="13"/>
  <c r="B2427" i="13"/>
  <c r="B1653" i="13"/>
  <c r="B3128" i="13"/>
  <c r="B4440" i="13"/>
  <c r="B3194" i="13"/>
  <c r="B779" i="13"/>
  <c r="B365" i="13"/>
  <c r="B3365" i="13"/>
  <c r="B4500" i="13"/>
  <c r="B3179" i="13"/>
  <c r="B2282" i="13"/>
  <c r="B157" i="13"/>
  <c r="B4419" i="13"/>
  <c r="B3759" i="13"/>
  <c r="B1142" i="13"/>
  <c r="B3345" i="13"/>
  <c r="B4676" i="13"/>
  <c r="B3969" i="13"/>
  <c r="B4870" i="13"/>
  <c r="B573" i="13"/>
  <c r="B886" i="13"/>
  <c r="B1007" i="13"/>
  <c r="B2118" i="13"/>
  <c r="B1367" i="13"/>
  <c r="B2923" i="13"/>
  <c r="B4240" i="13"/>
  <c r="B3043" i="13"/>
  <c r="B333" i="13"/>
  <c r="B2822" i="13"/>
  <c r="B5748" i="13"/>
  <c r="B5274" i="13"/>
  <c r="B1995" i="13"/>
  <c r="B2169" i="13"/>
  <c r="B3240" i="13"/>
  <c r="B1810" i="13"/>
  <c r="B304" i="13"/>
  <c r="B1438" i="13"/>
  <c r="B2490" i="13"/>
  <c r="B5015" i="13"/>
  <c r="B3830" i="13"/>
  <c r="B109" i="13"/>
  <c r="B4902" i="13"/>
  <c r="B3994" i="13"/>
  <c r="B1625" i="13"/>
  <c r="B274" i="13"/>
  <c r="B5058" i="13"/>
  <c r="B5985" i="13"/>
  <c r="B640" i="13"/>
  <c r="B4518" i="13"/>
  <c r="B3405" i="13"/>
  <c r="B2420" i="13"/>
  <c r="B1227" i="13"/>
  <c r="B4443" i="13"/>
  <c r="B1173" i="13"/>
  <c r="B1513" i="13"/>
  <c r="B1661" i="13"/>
  <c r="B5048" i="13"/>
  <c r="B1430" i="13"/>
  <c r="B473" i="13"/>
  <c r="B536" i="13"/>
  <c r="B5585" i="13"/>
  <c r="B3443" i="13"/>
  <c r="B1372" i="13"/>
  <c r="B2395" i="13"/>
  <c r="B4859" i="13"/>
  <c r="B46" i="13"/>
  <c r="B5572" i="13"/>
  <c r="B5042" i="13"/>
  <c r="B5963" i="13"/>
  <c r="B5362" i="13"/>
  <c r="B3273" i="13"/>
  <c r="B2355" i="13"/>
  <c r="B2735" i="13"/>
  <c r="B6048" i="13"/>
  <c r="B924" i="13"/>
  <c r="B3077" i="13"/>
  <c r="B1865" i="13"/>
  <c r="B3882" i="13"/>
  <c r="B3571" i="13"/>
  <c r="B3397" i="13"/>
  <c r="B4297" i="13"/>
  <c r="B5508" i="13"/>
  <c r="B2369" i="13"/>
  <c r="B1501" i="13"/>
  <c r="B558" i="13"/>
  <c r="B97" i="13"/>
  <c r="B2752" i="13"/>
  <c r="B4914" i="13"/>
  <c r="B4526" i="13"/>
  <c r="B259" i="13"/>
  <c r="B3568" i="13"/>
  <c r="B3812" i="13"/>
  <c r="B182" i="13"/>
  <c r="B294" i="13"/>
  <c r="B3414" i="13"/>
  <c r="B804" i="13"/>
  <c r="B966" i="13"/>
  <c r="B4100" i="13"/>
  <c r="B3779" i="13"/>
  <c r="B1424" i="13"/>
  <c r="B3720" i="13"/>
  <c r="B826" i="13"/>
  <c r="B219" i="13"/>
  <c r="B3335" i="13"/>
  <c r="B3572" i="13"/>
  <c r="B6084" i="13"/>
  <c r="B355" i="13"/>
  <c r="B75" i="13"/>
  <c r="B5813" i="13"/>
  <c r="B3048" i="13"/>
  <c r="B2740" i="13"/>
  <c r="B1437" i="13"/>
  <c r="B1139" i="13"/>
  <c r="B2775" i="13"/>
  <c r="B5909" i="13"/>
  <c r="B4319" i="13"/>
  <c r="B4882" i="13"/>
  <c r="B3825" i="13"/>
  <c r="B3731" i="13"/>
  <c r="B5018" i="13"/>
  <c r="B2425" i="13"/>
  <c r="B6022" i="13"/>
  <c r="B413" i="13"/>
  <c r="B1042" i="13"/>
  <c r="B3949" i="13"/>
  <c r="B2645" i="13"/>
  <c r="B4588" i="13"/>
  <c r="B5893" i="13"/>
  <c r="B4084" i="13"/>
  <c r="B3225" i="13"/>
  <c r="B5385" i="13"/>
  <c r="B330" i="13"/>
  <c r="B3487" i="13"/>
  <c r="B2924" i="13"/>
  <c r="B5204" i="13"/>
  <c r="B5035" i="13"/>
  <c r="B946" i="13"/>
  <c r="B411" i="13"/>
  <c r="B3640" i="13"/>
  <c r="B4763" i="13"/>
  <c r="B5245" i="13"/>
  <c r="B31" i="13"/>
  <c r="B4790" i="13"/>
  <c r="B2683" i="13"/>
  <c r="B4347" i="13"/>
  <c r="B1714" i="13"/>
  <c r="B3934" i="13"/>
  <c r="B5163" i="13"/>
  <c r="B3689" i="13"/>
  <c r="B3823" i="13"/>
  <c r="B520" i="13"/>
  <c r="B1702" i="13"/>
  <c r="B2841" i="13"/>
  <c r="B4684" i="13"/>
  <c r="B3113" i="13"/>
  <c r="B2193" i="13"/>
  <c r="B2140" i="13"/>
  <c r="B1225" i="13"/>
  <c r="B4519" i="13"/>
  <c r="B4497" i="13"/>
  <c r="B4284" i="13"/>
  <c r="B5552" i="13"/>
  <c r="B4966" i="13"/>
  <c r="B3845" i="13"/>
  <c r="B5663" i="13"/>
  <c r="B3248" i="13"/>
  <c r="B5901" i="13"/>
  <c r="B2330" i="13"/>
  <c r="B3068" i="13"/>
  <c r="B2379" i="13"/>
  <c r="B3734" i="13"/>
  <c r="B816" i="13"/>
  <c r="B1414" i="13"/>
  <c r="B4311" i="13"/>
  <c r="B1303" i="13"/>
  <c r="B449" i="13"/>
  <c r="B1670" i="13"/>
  <c r="B5126" i="13"/>
  <c r="B4262" i="13"/>
  <c r="B502" i="13"/>
  <c r="B4663" i="13"/>
  <c r="B5728" i="13"/>
  <c r="B3403" i="13"/>
  <c r="B4279" i="13"/>
  <c r="B5231" i="13"/>
  <c r="B4452" i="13"/>
  <c r="B6070" i="13"/>
  <c r="B1273" i="13"/>
  <c r="B4800" i="13"/>
  <c r="B1703" i="13"/>
  <c r="B3864" i="13"/>
  <c r="B3592" i="13"/>
  <c r="B3266" i="13"/>
  <c r="B485" i="13"/>
  <c r="B3417" i="13"/>
  <c r="B595" i="13"/>
  <c r="B2325" i="13"/>
  <c r="B243" i="13"/>
  <c r="B3161" i="13"/>
  <c r="B2795" i="13"/>
  <c r="B614" i="13"/>
  <c r="B3354" i="13"/>
  <c r="B5702" i="13"/>
  <c r="B3075" i="13"/>
  <c r="B124" i="13"/>
  <c r="B2646" i="13"/>
  <c r="B2068" i="13"/>
  <c r="B4628" i="13"/>
  <c r="B3284" i="13"/>
  <c r="B3781" i="13"/>
  <c r="B4944" i="13"/>
  <c r="B4315" i="13"/>
  <c r="B2299" i="13"/>
  <c r="B6067" i="13"/>
  <c r="B2719" i="13"/>
  <c r="B2350" i="13"/>
  <c r="B1041" i="13"/>
  <c r="B3756" i="13"/>
  <c r="B920" i="13"/>
  <c r="B5510" i="13"/>
  <c r="B1422" i="13"/>
  <c r="B840" i="13"/>
  <c r="B5933" i="13"/>
  <c r="B830" i="13"/>
  <c r="B2643" i="13"/>
  <c r="B6005" i="13"/>
  <c r="B3893" i="13"/>
  <c r="B610" i="13"/>
  <c r="B5083" i="13"/>
  <c r="B1165" i="13"/>
  <c r="B3382" i="13"/>
  <c r="B3475" i="13"/>
  <c r="B2125" i="13"/>
  <c r="B4692" i="13"/>
  <c r="B4561" i="13"/>
  <c r="B3794" i="13"/>
  <c r="B4595" i="13"/>
  <c r="B2439" i="13"/>
  <c r="B2630" i="13"/>
  <c r="B998" i="13"/>
  <c r="B5795" i="13"/>
  <c r="B4258" i="13"/>
  <c r="B2930" i="13"/>
  <c r="B4391" i="13"/>
  <c r="B87" i="13"/>
  <c r="B2903" i="13"/>
  <c r="B2116" i="13"/>
  <c r="B3721" i="13"/>
  <c r="B5171" i="13"/>
  <c r="B3538" i="13"/>
  <c r="B653" i="13"/>
  <c r="B2510" i="13"/>
  <c r="B2219" i="13"/>
  <c r="B2214" i="13"/>
  <c r="B1064" i="13"/>
  <c r="B2522" i="13"/>
  <c r="B2354" i="13"/>
  <c r="B4602" i="13"/>
  <c r="B1321" i="13"/>
  <c r="B2407" i="13"/>
  <c r="B2295" i="13"/>
  <c r="B3615" i="13"/>
  <c r="B4816" i="13"/>
  <c r="B5669" i="13"/>
  <c r="B149" i="13"/>
  <c r="B740" i="13"/>
  <c r="B3219" i="13"/>
  <c r="B6031" i="13"/>
  <c r="B3259" i="13"/>
  <c r="B5613" i="13"/>
  <c r="B5698" i="13"/>
  <c r="B5836" i="13"/>
  <c r="B3837" i="13"/>
  <c r="B3262" i="13"/>
  <c r="B4963" i="13"/>
  <c r="B6135" i="13"/>
  <c r="B5800" i="13"/>
  <c r="B4583" i="13"/>
  <c r="B5201" i="13"/>
  <c r="B5873" i="13"/>
  <c r="B6075" i="13"/>
  <c r="B1164" i="13"/>
  <c r="B4826" i="13"/>
  <c r="B4416" i="13"/>
  <c r="B6082" i="13"/>
  <c r="B5584" i="13"/>
  <c r="B3307" i="13"/>
  <c r="B4565" i="13"/>
  <c r="B1204" i="13"/>
  <c r="B5446" i="13"/>
  <c r="B4999" i="13"/>
  <c r="B632" i="13"/>
  <c r="B2900" i="13"/>
  <c r="B744" i="13"/>
  <c r="B5327" i="13"/>
  <c r="B5388" i="13"/>
  <c r="B729" i="13"/>
  <c r="B5208" i="13"/>
  <c r="B961" i="13"/>
  <c r="B1455" i="13"/>
  <c r="B2806" i="13"/>
  <c r="B4600" i="13"/>
  <c r="B6145" i="13"/>
  <c r="B4046" i="13"/>
  <c r="B5269" i="13"/>
  <c r="B4090" i="13"/>
  <c r="B4793" i="13"/>
  <c r="B5538" i="13"/>
  <c r="B5182" i="13"/>
  <c r="B1530" i="13"/>
  <c r="B3877" i="13"/>
  <c r="B6028" i="13"/>
  <c r="B4624" i="13"/>
  <c r="B5169" i="13"/>
  <c r="B5063" i="13"/>
  <c r="B5604" i="13"/>
  <c r="B1148" i="13"/>
  <c r="B2995" i="13"/>
  <c r="B4626" i="13"/>
  <c r="B181" i="13"/>
  <c r="B4911" i="13"/>
  <c r="B1063" i="13"/>
  <c r="B3874" i="13"/>
  <c r="B710" i="13"/>
  <c r="B2065" i="13"/>
  <c r="B6083" i="13"/>
  <c r="B5047" i="13"/>
  <c r="B1803" i="13"/>
  <c r="B2884" i="13"/>
  <c r="B3425" i="13"/>
  <c r="B4055" i="13"/>
  <c r="B4594" i="13"/>
  <c r="B4845" i="13"/>
  <c r="B4869" i="13"/>
  <c r="B4609" i="13"/>
  <c r="B1827" i="13"/>
  <c r="B5217" i="13"/>
  <c r="B1583" i="13"/>
  <c r="B4079" i="13"/>
  <c r="B2610" i="13"/>
  <c r="B5505" i="13"/>
  <c r="B5254" i="13"/>
  <c r="B4110" i="13"/>
  <c r="B3827" i="13"/>
  <c r="B5393" i="13"/>
  <c r="B3264" i="13"/>
  <c r="B5921" i="13"/>
  <c r="B5594" i="13"/>
  <c r="B1998" i="13"/>
  <c r="B3999" i="13"/>
  <c r="B4026" i="13"/>
  <c r="B716" i="13"/>
  <c r="B5036" i="13"/>
  <c r="B2948" i="13"/>
  <c r="B5039" i="13"/>
  <c r="B5131" i="13"/>
  <c r="B3577" i="13"/>
  <c r="B379" i="13"/>
  <c r="B3595" i="13"/>
  <c r="B4925" i="13"/>
  <c r="B682" i="13"/>
  <c r="B3626" i="13"/>
  <c r="B5154" i="13"/>
  <c r="B3003" i="13"/>
  <c r="B4434" i="13"/>
  <c r="B5070" i="13"/>
  <c r="B104" i="13"/>
  <c r="B5650" i="13"/>
  <c r="B5166" i="13"/>
  <c r="B3647" i="13"/>
  <c r="B1163" i="13"/>
  <c r="K23" i="4"/>
  <c r="J21" i="4"/>
  <c r="J26" i="4"/>
  <c r="L26" i="4"/>
  <c r="A5188" i="13"/>
  <c r="A4885" i="13"/>
  <c r="A1792" i="13"/>
  <c r="A4752" i="13"/>
  <c r="I5009" i="4"/>
  <c r="I5275" i="4"/>
  <c r="H5192" i="4"/>
  <c r="I5264" i="4"/>
  <c r="H5198" i="4"/>
  <c r="I5068" i="4"/>
  <c r="H5046" i="4"/>
  <c r="I5154" i="4"/>
  <c r="A5312" i="13"/>
  <c r="A3306" i="13"/>
  <c r="A213" i="13"/>
  <c r="A4383" i="13"/>
  <c r="H5174" i="4"/>
  <c r="H5220" i="4"/>
  <c r="I5161" i="4"/>
  <c r="H5245" i="4"/>
  <c r="I5278" i="4"/>
  <c r="I5123" i="4"/>
  <c r="I5053" i="4"/>
  <c r="H5268" i="4"/>
  <c r="A1587" i="13"/>
  <c r="A3515" i="13"/>
  <c r="A6051" i="13"/>
  <c r="H5091" i="4"/>
  <c r="I5071" i="4"/>
  <c r="I5059" i="4"/>
  <c r="I5258" i="4"/>
  <c r="H5264" i="4"/>
  <c r="I5205" i="4"/>
  <c r="H5077" i="4"/>
  <c r="H5278" i="4"/>
  <c r="H5241" i="4"/>
  <c r="A5106" i="13"/>
  <c r="I5011" i="4"/>
  <c r="H5275" i="4"/>
  <c r="I5029" i="4"/>
  <c r="A3689" i="13"/>
  <c r="H5130" i="4"/>
  <c r="H5044" i="4"/>
  <c r="A2023" i="13"/>
  <c r="H5027" i="4"/>
  <c r="I5007" i="4"/>
  <c r="A3739" i="13"/>
  <c r="A2189" i="13"/>
  <c r="A404" i="13"/>
  <c r="A221" i="13"/>
  <c r="A1784" i="13"/>
  <c r="A5402" i="13"/>
  <c r="A2354" i="13"/>
  <c r="A3328" i="13"/>
  <c r="A3761" i="13"/>
  <c r="A64" i="13"/>
  <c r="A1677" i="13"/>
  <c r="A2159" i="13"/>
  <c r="A1474" i="13"/>
  <c r="A4265" i="13"/>
  <c r="A2319" i="13"/>
  <c r="A1235" i="13"/>
  <c r="A3335" i="13"/>
  <c r="A1807" i="13"/>
  <c r="A670" i="13"/>
  <c r="A3716" i="13"/>
  <c r="A2939" i="13"/>
  <c r="A4518" i="13"/>
  <c r="A1441" i="13"/>
  <c r="A1057" i="13"/>
  <c r="A149" i="13"/>
  <c r="A2546" i="13"/>
  <c r="A2779" i="13"/>
  <c r="A2816" i="13"/>
  <c r="A2063" i="13"/>
  <c r="A4920" i="13"/>
  <c r="A2133" i="13"/>
  <c r="A5672" i="13"/>
  <c r="A766" i="13"/>
  <c r="A5648" i="13"/>
  <c r="A4381" i="13"/>
  <c r="A1983" i="13"/>
  <c r="A977" i="13"/>
  <c r="A422" i="13"/>
  <c r="A2671" i="13"/>
  <c r="A4569" i="13"/>
  <c r="A2610" i="13"/>
  <c r="A304" i="13"/>
  <c r="A3945" i="13"/>
  <c r="A2347" i="13"/>
  <c r="A2115" i="13"/>
  <c r="A2416" i="13"/>
  <c r="A2965" i="13"/>
  <c r="A1858" i="13"/>
  <c r="A4591" i="13"/>
  <c r="A4551" i="13"/>
  <c r="A5654" i="13"/>
  <c r="A2250" i="13"/>
  <c r="A4674" i="13"/>
  <c r="A3534" i="13"/>
  <c r="A5788" i="13"/>
  <c r="A2378" i="13"/>
  <c r="A4760" i="13"/>
  <c r="A4244" i="13"/>
  <c r="A4306" i="13"/>
  <c r="A3346" i="13"/>
  <c r="A1545" i="13"/>
  <c r="A3996" i="13"/>
  <c r="A204" i="13"/>
  <c r="A966" i="13"/>
  <c r="A1253" i="13"/>
  <c r="A4192" i="13"/>
  <c r="A1024" i="13"/>
  <c r="A3047" i="13"/>
  <c r="A2836" i="13"/>
  <c r="A1615" i="13"/>
  <c r="A912" i="13"/>
  <c r="A4865" i="13"/>
  <c r="A3508" i="13"/>
  <c r="A934" i="13"/>
  <c r="A1619" i="13"/>
  <c r="A4409" i="13"/>
  <c r="A1891" i="13"/>
  <c r="A3219" i="13"/>
  <c r="A2759" i="13"/>
  <c r="A5155" i="13"/>
  <c r="A2147" i="13"/>
  <c r="A3571" i="13"/>
  <c r="A4790" i="13"/>
  <c r="A3349" i="13"/>
  <c r="A3540" i="13"/>
  <c r="A1853" i="13"/>
  <c r="A3954" i="13"/>
  <c r="A4256" i="13"/>
  <c r="A6120" i="13"/>
  <c r="A5525" i="13"/>
  <c r="A5950" i="13"/>
  <c r="A1738" i="13"/>
  <c r="A4143" i="13"/>
  <c r="A3924" i="13"/>
  <c r="A4259" i="13"/>
  <c r="A2111" i="13"/>
  <c r="A2997" i="13"/>
  <c r="A2850" i="13"/>
  <c r="A3052" i="13"/>
  <c r="A1232" i="13"/>
  <c r="A2808" i="13"/>
  <c r="A1440" i="13"/>
  <c r="A5974" i="13"/>
  <c r="A4317" i="13"/>
  <c r="A5498" i="13"/>
  <c r="A4789" i="13"/>
  <c r="A4862" i="13"/>
  <c r="A2656" i="13"/>
  <c r="A2035" i="13"/>
  <c r="A3613" i="13"/>
  <c r="A352" i="13"/>
  <c r="A3988" i="13"/>
  <c r="A164" i="13"/>
  <c r="A6027" i="13"/>
  <c r="A3273" i="13"/>
  <c r="A2777" i="13"/>
  <c r="A563" i="13"/>
  <c r="A2393" i="13"/>
  <c r="A3249" i="13"/>
  <c r="A2194" i="13"/>
  <c r="A958" i="13"/>
  <c r="A1959" i="13"/>
  <c r="A4463" i="13"/>
  <c r="A888" i="13"/>
  <c r="A942" i="13"/>
  <c r="A2429" i="13"/>
  <c r="A588" i="13"/>
  <c r="A3827" i="13"/>
  <c r="A1462" i="13"/>
  <c r="A4759" i="13"/>
  <c r="A2057" i="13"/>
  <c r="A3927" i="13"/>
  <c r="A2007" i="13"/>
  <c r="A5362" i="13"/>
  <c r="A4815" i="13"/>
  <c r="A2202" i="13"/>
  <c r="A1194" i="13"/>
  <c r="A701" i="13"/>
  <c r="A2527" i="13"/>
  <c r="A3180" i="13"/>
  <c r="A625" i="13"/>
  <c r="A561" i="13"/>
  <c r="A2125" i="13"/>
  <c r="A1811" i="13"/>
  <c r="A5400" i="13"/>
  <c r="A3572" i="13"/>
  <c r="A176" i="13"/>
  <c r="A3099" i="13"/>
  <c r="A261" i="13"/>
  <c r="A1379" i="13"/>
  <c r="A878" i="13"/>
  <c r="A3564" i="13"/>
  <c r="A3659" i="13"/>
  <c r="A5931" i="13"/>
  <c r="A774" i="13"/>
  <c r="A5066" i="13"/>
  <c r="A862" i="13"/>
  <c r="A440" i="13"/>
  <c r="A1124" i="13"/>
  <c r="A4878" i="13"/>
  <c r="A4730" i="13"/>
  <c r="A4117" i="13"/>
  <c r="A2311" i="13"/>
  <c r="A4925" i="13"/>
  <c r="A2112" i="13"/>
  <c r="A250" i="13"/>
  <c r="A3336" i="13"/>
  <c r="A1223" i="13"/>
  <c r="A1378" i="13"/>
  <c r="A2377" i="13"/>
  <c r="A2878" i="13"/>
  <c r="A2195" i="13"/>
  <c r="A337" i="13"/>
  <c r="A5739" i="13"/>
  <c r="H5080" i="4"/>
  <c r="H5057" i="4"/>
  <c r="A460" i="13"/>
  <c r="I5223" i="4"/>
  <c r="H5276" i="4"/>
  <c r="H5251" i="4"/>
  <c r="H5261" i="4"/>
  <c r="A552" i="13"/>
  <c r="I5035" i="4"/>
  <c r="H5143" i="4"/>
  <c r="H5000" i="4"/>
  <c r="H5244" i="4"/>
  <c r="H5132" i="4"/>
  <c r="H5056" i="4"/>
  <c r="H5162" i="4"/>
  <c r="A2399" i="13"/>
  <c r="A922" i="13"/>
  <c r="H5146" i="4"/>
  <c r="H5181" i="4"/>
  <c r="I5249" i="4"/>
  <c r="I5163" i="4"/>
  <c r="H5262" i="4"/>
  <c r="I5184" i="4"/>
  <c r="A1032" i="13"/>
  <c r="A3457" i="13"/>
  <c r="A5036" i="13"/>
  <c r="H5273" i="4"/>
  <c r="I5263" i="4"/>
  <c r="I5216" i="4"/>
  <c r="H5069" i="4"/>
  <c r="I5135" i="4"/>
  <c r="H5007" i="4"/>
  <c r="A3501" i="13"/>
  <c r="A755" i="13"/>
  <c r="A5719" i="13"/>
  <c r="L21" i="4"/>
  <c r="B3773" i="13"/>
  <c r="B1381" i="13"/>
  <c r="B6062" i="13"/>
  <c r="B3798" i="13"/>
  <c r="B3975" i="13"/>
  <c r="B5923" i="13"/>
  <c r="B3894" i="13"/>
  <c r="B1935" i="13"/>
  <c r="B1237" i="13"/>
  <c r="B2365" i="13"/>
  <c r="B3016" i="13"/>
  <c r="B3978" i="13"/>
  <c r="B3508" i="13"/>
  <c r="B6080" i="13"/>
  <c r="B1639" i="13"/>
  <c r="B1965" i="13"/>
  <c r="B3132" i="13"/>
  <c r="B5990" i="13"/>
  <c r="B2254" i="13"/>
  <c r="B1366" i="13"/>
  <c r="B2961" i="13"/>
  <c r="B1030" i="13"/>
  <c r="B5348" i="13"/>
  <c r="B42" i="13"/>
  <c r="B2563" i="13"/>
  <c r="B5616" i="13"/>
  <c r="B5067" i="13"/>
  <c r="B6079" i="13"/>
  <c r="B5298" i="13"/>
  <c r="B3606" i="13"/>
  <c r="B3740" i="13"/>
  <c r="B4418" i="13"/>
  <c r="B292" i="13"/>
  <c r="B1192" i="13"/>
  <c r="B5069" i="13"/>
  <c r="B5257" i="13"/>
  <c r="B2022" i="13"/>
  <c r="B3868" i="13"/>
  <c r="B967" i="13"/>
  <c r="B6073" i="13"/>
  <c r="B554" i="13"/>
  <c r="B4275" i="13"/>
  <c r="B837" i="13"/>
  <c r="B3171" i="13"/>
  <c r="B2505" i="13"/>
  <c r="B4846" i="13"/>
  <c r="B874" i="13"/>
  <c r="B5310" i="13"/>
  <c r="B1033" i="13"/>
  <c r="B4074" i="13"/>
  <c r="B1913" i="13"/>
  <c r="B1790" i="13"/>
  <c r="B3361" i="13"/>
  <c r="B1462" i="13"/>
  <c r="B291" i="13"/>
  <c r="B260" i="13"/>
  <c r="B646" i="13"/>
  <c r="B264" i="13"/>
  <c r="B3914" i="13"/>
  <c r="B6136" i="13"/>
  <c r="B5153" i="13"/>
  <c r="B1048" i="13"/>
  <c r="B4918" i="13"/>
  <c r="B3742" i="13"/>
  <c r="B6122" i="13"/>
  <c r="B5414" i="13"/>
  <c r="B4698" i="13"/>
  <c r="B2452" i="13"/>
  <c r="B652" i="13"/>
  <c r="B5049" i="13"/>
  <c r="B2680" i="13"/>
  <c r="B5979" i="13"/>
  <c r="B5687" i="13"/>
  <c r="B3499" i="13"/>
  <c r="B216" i="13"/>
  <c r="B4269" i="13"/>
  <c r="B4022" i="13"/>
  <c r="B5474" i="13"/>
  <c r="B4883" i="13"/>
  <c r="B540" i="13"/>
  <c r="B5684" i="13"/>
  <c r="B3631" i="13"/>
  <c r="B5828" i="13"/>
  <c r="B4474" i="13"/>
  <c r="K22" i="4"/>
  <c r="L22" i="4"/>
  <c r="B1403" i="13"/>
  <c r="B5266" i="13"/>
  <c r="B2882" i="13"/>
  <c r="B1895" i="13"/>
  <c r="B2127" i="13"/>
  <c r="B3633" i="13"/>
  <c r="B5359" i="13"/>
  <c r="B1097" i="13"/>
  <c r="B1660" i="13"/>
  <c r="B2491" i="13"/>
  <c r="B381" i="13"/>
  <c r="B2821" i="13"/>
  <c r="B3920" i="13"/>
  <c r="B3859" i="13"/>
  <c r="B3489" i="13"/>
  <c r="B1860" i="13"/>
  <c r="B4528" i="13"/>
  <c r="B3027" i="13"/>
  <c r="B3947" i="13"/>
  <c r="B3180" i="13"/>
  <c r="B4202" i="13"/>
  <c r="B1837" i="13"/>
  <c r="B770" i="13"/>
  <c r="B121" i="13"/>
  <c r="B5432" i="13"/>
  <c r="B2041" i="13"/>
  <c r="B2121" i="13"/>
  <c r="B2404" i="13"/>
  <c r="B2612" i="13"/>
  <c r="B3907" i="13"/>
  <c r="B4562" i="13"/>
  <c r="B5334" i="13"/>
  <c r="B5978" i="13"/>
  <c r="B4081" i="13"/>
  <c r="B1218" i="13"/>
  <c r="B2296" i="13"/>
  <c r="B4824" i="13"/>
  <c r="B853" i="13"/>
  <c r="B144" i="13"/>
  <c r="B3743" i="13"/>
  <c r="B2869" i="13"/>
  <c r="B5079" i="13"/>
  <c r="B3052" i="13"/>
  <c r="B2426" i="13"/>
  <c r="B3694" i="13"/>
  <c r="B4305" i="13"/>
  <c r="B5726" i="13"/>
  <c r="B1332" i="13"/>
  <c r="B2654" i="13"/>
  <c r="B4366" i="13"/>
  <c r="B4646" i="13"/>
  <c r="B5173" i="13"/>
  <c r="B4651" i="13"/>
  <c r="B4970" i="13"/>
  <c r="B1396" i="13"/>
  <c r="B3143" i="13"/>
  <c r="B4931" i="13"/>
  <c r="B2830" i="13"/>
  <c r="B1638" i="13"/>
  <c r="B190" i="13"/>
  <c r="B4356" i="13"/>
  <c r="B2915" i="13"/>
  <c r="B5440" i="13"/>
  <c r="B659" i="13"/>
  <c r="B191" i="13"/>
  <c r="B2274" i="13"/>
  <c r="B3151" i="13"/>
  <c r="B262" i="13"/>
  <c r="B777" i="13"/>
  <c r="B5502" i="13"/>
  <c r="B390" i="13"/>
  <c r="B1900" i="13"/>
  <c r="B4938" i="13"/>
  <c r="B5708" i="13"/>
  <c r="B5017" i="13"/>
  <c r="B4903" i="13"/>
  <c r="B4124" i="13"/>
  <c r="B4848" i="13"/>
  <c r="B2504" i="13"/>
  <c r="B4351" i="13"/>
  <c r="B2686" i="13"/>
  <c r="B4830" i="13"/>
  <c r="B5865" i="13"/>
  <c r="B5889" i="13"/>
  <c r="B1644" i="13"/>
  <c r="B5548" i="13"/>
  <c r="B4857" i="13"/>
  <c r="B186" i="13"/>
  <c r="B237" i="13"/>
  <c r="B1615" i="13"/>
  <c r="B3722" i="13"/>
  <c r="B5612" i="13"/>
  <c r="B4853" i="13"/>
  <c r="B1479" i="13"/>
  <c r="B4789" i="13"/>
  <c r="B2988" i="13"/>
  <c r="B4524" i="13"/>
  <c r="B3651" i="13"/>
  <c r="B6014" i="13"/>
  <c r="B4610" i="13"/>
  <c r="B4686" i="13"/>
  <c r="B5740" i="13"/>
  <c r="B3107" i="13"/>
  <c r="B5276" i="13"/>
  <c r="B3241" i="13"/>
  <c r="B3486" i="13"/>
  <c r="B4591" i="13"/>
  <c r="B688" i="13"/>
  <c r="B5507" i="13"/>
  <c r="B74" i="13"/>
  <c r="B481" i="13"/>
  <c r="B3657" i="13"/>
  <c r="B5429" i="13"/>
  <c r="B761" i="13"/>
  <c r="B5338" i="13"/>
  <c r="B1820" i="13"/>
  <c r="B1994" i="13"/>
  <c r="B5164" i="13"/>
  <c r="B1480" i="13"/>
  <c r="B2606" i="13"/>
  <c r="B4006" i="13"/>
  <c r="B23" i="13"/>
  <c r="B1667" i="13"/>
  <c r="B1203" i="13"/>
  <c r="B3625" i="13"/>
  <c r="B2177" i="13"/>
  <c r="B2260" i="13"/>
  <c r="B3404" i="13"/>
  <c r="B4062" i="13"/>
  <c r="B203" i="13"/>
  <c r="B289" i="13"/>
  <c r="B5575" i="13"/>
  <c r="B4499" i="13"/>
  <c r="B5966" i="13"/>
  <c r="B4757" i="13"/>
  <c r="B376" i="13"/>
  <c r="B3913" i="13"/>
  <c r="B5295" i="13"/>
  <c r="B4599" i="13"/>
  <c r="B278" i="13"/>
  <c r="B4821" i="13"/>
  <c r="B4289" i="13"/>
  <c r="B2976" i="13"/>
  <c r="B3358" i="13"/>
  <c r="B2267" i="13"/>
  <c r="B73" i="13"/>
  <c r="B100" i="13"/>
  <c r="B4256" i="13"/>
  <c r="B362" i="13"/>
  <c r="B5661" i="13"/>
  <c r="B3973" i="13"/>
  <c r="B735" i="13"/>
  <c r="B5922" i="13"/>
  <c r="B2895" i="13"/>
  <c r="B406" i="13"/>
  <c r="B5890" i="13"/>
  <c r="B4369" i="13"/>
  <c r="B5191" i="13"/>
  <c r="B5886" i="13"/>
  <c r="B1981" i="13"/>
  <c r="B2460" i="13"/>
  <c r="B1948" i="13"/>
  <c r="B5162" i="13"/>
  <c r="B980" i="13"/>
  <c r="B5810" i="13"/>
  <c r="B3501" i="13"/>
  <c r="B5265" i="13"/>
  <c r="B5935" i="13"/>
  <c r="B4283" i="13"/>
  <c r="J23" i="4"/>
  <c r="B898" i="13"/>
  <c r="B297" i="13"/>
  <c r="B4872" i="13"/>
  <c r="B3477" i="13"/>
  <c r="B6042" i="13"/>
  <c r="B5652" i="13"/>
  <c r="B3751" i="13"/>
  <c r="B2837" i="13"/>
  <c r="B4408" i="13"/>
  <c r="B2056" i="13"/>
  <c r="B5150" i="13"/>
  <c r="B4302" i="13"/>
  <c r="B2290" i="13"/>
  <c r="B5971" i="13"/>
  <c r="B2742" i="13"/>
  <c r="B248" i="13"/>
  <c r="B4476" i="13"/>
  <c r="B4073" i="13"/>
  <c r="B3388" i="13"/>
  <c r="B3115" i="13"/>
  <c r="B4945" i="13"/>
  <c r="B2301" i="13"/>
  <c r="B4428" i="13"/>
  <c r="B812" i="13"/>
  <c r="B4527" i="13"/>
  <c r="B1244" i="13"/>
  <c r="B5351" i="13"/>
  <c r="B4799" i="13"/>
  <c r="B112" i="13"/>
  <c r="B3420" i="13"/>
  <c r="B3023" i="13"/>
  <c r="B5194" i="13"/>
  <c r="B3583" i="13"/>
  <c r="B5252" i="13"/>
  <c r="B3199" i="13"/>
  <c r="B1540" i="13"/>
  <c r="B5016" i="13"/>
  <c r="B1611" i="13"/>
  <c r="B5101" i="13"/>
  <c r="B2057" i="13"/>
  <c r="B4257" i="13"/>
  <c r="B2456" i="13"/>
  <c r="B1068" i="13"/>
  <c r="B5439" i="13"/>
  <c r="B6090" i="13"/>
  <c r="B1310" i="13"/>
  <c r="B1880" i="13"/>
  <c r="B5450" i="13"/>
  <c r="B6013" i="13"/>
  <c r="B4521" i="13"/>
  <c r="B1592" i="13"/>
  <c r="B6109" i="13"/>
  <c r="B3886" i="13"/>
  <c r="B1240" i="13"/>
  <c r="B3440" i="13"/>
  <c r="B5464" i="13"/>
  <c r="B3979" i="13"/>
  <c r="B2555" i="13"/>
  <c r="B5384" i="13"/>
  <c r="B3965" i="13"/>
  <c r="B577" i="13"/>
  <c r="B3575" i="13"/>
  <c r="B5258" i="13"/>
  <c r="B3871" i="13"/>
  <c r="B2141" i="13"/>
  <c r="B4751" i="13"/>
  <c r="B3601" i="13"/>
  <c r="B562" i="13"/>
  <c r="B3674" i="13"/>
  <c r="B3214" i="13"/>
  <c r="B4068" i="13"/>
  <c r="B1875" i="13"/>
  <c r="B4465" i="13"/>
  <c r="B5076" i="13"/>
  <c r="B3275" i="13"/>
  <c r="B5638" i="13"/>
  <c r="B780" i="13"/>
  <c r="B5529" i="13"/>
  <c r="B5493" i="13"/>
  <c r="B1114" i="13"/>
  <c r="B5823" i="13"/>
  <c r="B5123" i="13"/>
  <c r="B4968" i="13"/>
  <c r="K27" i="4"/>
  <c r="J27" i="4"/>
  <c r="L23" i="4"/>
  <c r="L27" i="4"/>
</calcChain>
</file>

<file path=xl/sharedStrings.xml><?xml version="1.0" encoding="utf-8"?>
<sst xmlns="http://schemas.openxmlformats.org/spreadsheetml/2006/main" count="46232" uniqueCount="15091">
  <si>
    <t>W</t>
  </si>
  <si>
    <t>Year of Elimination</t>
  </si>
  <si>
    <t xml:space="preserve">Year of Demotion </t>
  </si>
  <si>
    <t>Trainer 1</t>
  </si>
  <si>
    <t>Trainer 2</t>
  </si>
  <si>
    <t>Trainer 3</t>
  </si>
  <si>
    <t>Trainer 4</t>
  </si>
  <si>
    <t>F</t>
  </si>
  <si>
    <t>S</t>
  </si>
  <si>
    <t>TEAM MEMBERSHIP</t>
  </si>
  <si>
    <t>ATHLETIC EXPENDITURES</t>
  </si>
  <si>
    <t>COACHES &amp; TRAINERS</t>
  </si>
  <si>
    <t xml:space="preserve">SCHOOL'S ANNUAL EXPENDITURES FOR EACH TEAM </t>
  </si>
  <si>
    <t xml:space="preserve"> PERCENTAGE OF TIME SPENT BY EACH
  ATHLETIC TRAINER WITH EACH TEAM</t>
  </si>
  <si>
    <t>AUN</t>
  </si>
  <si>
    <t>000000000</t>
  </si>
  <si>
    <t>124150002</t>
  </si>
  <si>
    <t>21st Century Cyber CS</t>
  </si>
  <si>
    <t>CS</t>
  </si>
  <si>
    <t>103020407</t>
  </si>
  <si>
    <t>A W Beattie Career Center</t>
  </si>
  <si>
    <t>119350303</t>
  </si>
  <si>
    <t>Abington Heights SD</t>
  </si>
  <si>
    <t>SD</t>
  </si>
  <si>
    <t>123460302</t>
  </si>
  <si>
    <t>Abington SD</t>
  </si>
  <si>
    <t>102020003</t>
  </si>
  <si>
    <t>Academy CS</t>
  </si>
  <si>
    <t>125230001</t>
  </si>
  <si>
    <t>Achievement House CS</t>
  </si>
  <si>
    <t>126510015</t>
  </si>
  <si>
    <t>Ad Prima CS</t>
  </si>
  <si>
    <t>108110307</t>
  </si>
  <si>
    <t>Admiral Peary AVTS</t>
  </si>
  <si>
    <t>OCCCTC</t>
  </si>
  <si>
    <t>126510020</t>
  </si>
  <si>
    <t>Agora Cyber CS</t>
  </si>
  <si>
    <t>101260303</t>
  </si>
  <si>
    <t>Albert Gallatin Area SD</t>
  </si>
  <si>
    <t>127040503</t>
  </si>
  <si>
    <t>Aliquippa SD</t>
  </si>
  <si>
    <t>103020603</t>
  </si>
  <si>
    <t>Allegheny Valley SD</t>
  </si>
  <si>
    <t>106160303</t>
  </si>
  <si>
    <t>Allegheny-Clarion Valley SD</t>
  </si>
  <si>
    <t>121390302</t>
  </si>
  <si>
    <t>Allentown City SD</t>
  </si>
  <si>
    <t>126512990</t>
  </si>
  <si>
    <t>Alliance for Progress CS</t>
  </si>
  <si>
    <t>108070502</t>
  </si>
  <si>
    <t>Altoona Area SD</t>
  </si>
  <si>
    <t>127040703</t>
  </si>
  <si>
    <t>Ambridge Area SD</t>
  </si>
  <si>
    <t>113380303</t>
  </si>
  <si>
    <t>Annville-Cleona SD</t>
  </si>
  <si>
    <t>114060503</t>
  </si>
  <si>
    <t>Antietam SD</t>
  </si>
  <si>
    <t>104510394</t>
  </si>
  <si>
    <t>Antonia Pantoja Community Charter School</t>
  </si>
  <si>
    <t>128030603</t>
  </si>
  <si>
    <t>Apollo-Ridge SD</t>
  </si>
  <si>
    <t>168518013</t>
  </si>
  <si>
    <t>ARISE Academy Charter High School</t>
  </si>
  <si>
    <t>128030852</t>
  </si>
  <si>
    <t>Armstrong SD</t>
  </si>
  <si>
    <t>181519176</t>
  </si>
  <si>
    <t>ASPIRA Bilingual Cyber Charter School</t>
  </si>
  <si>
    <t>117080503</t>
  </si>
  <si>
    <t>Athens Area SD</t>
  </si>
  <si>
    <t>109530304</t>
  </si>
  <si>
    <t>Austin Area SD</t>
  </si>
  <si>
    <t>101630504</t>
  </si>
  <si>
    <t>Avella Area SD</t>
  </si>
  <si>
    <t>124150003</t>
  </si>
  <si>
    <t>Avon Grove CS</t>
  </si>
  <si>
    <t>124150503</t>
  </si>
  <si>
    <t>Avon Grove SD</t>
  </si>
  <si>
    <t>103020753</t>
  </si>
  <si>
    <t>Avonworth SD</t>
  </si>
  <si>
    <t>110141003</t>
  </si>
  <si>
    <t>Bald Eagle Area SD</t>
  </si>
  <si>
    <t>103021102</t>
  </si>
  <si>
    <t>Baldwin-Whitehall SD</t>
  </si>
  <si>
    <t>120480803</t>
  </si>
  <si>
    <t>Bangor Area SD</t>
  </si>
  <si>
    <t>118400001</t>
  </si>
  <si>
    <t>Bear Creek Community CS</t>
  </si>
  <si>
    <t>127040001</t>
  </si>
  <si>
    <t>Beaver Area Academic CS</t>
  </si>
  <si>
    <t>127041203</t>
  </si>
  <si>
    <t>Beaver Area SD</t>
  </si>
  <si>
    <t>127041307</t>
  </si>
  <si>
    <t>Beaver County CTC</t>
  </si>
  <si>
    <t>108051003</t>
  </si>
  <si>
    <t>Bedford Area SD</t>
  </si>
  <si>
    <t>108051307</t>
  </si>
  <si>
    <t>Bedford County Technical Center</t>
  </si>
  <si>
    <t>107650603</t>
  </si>
  <si>
    <t>Belle Vernon Area SD</t>
  </si>
  <si>
    <t>110141103</t>
  </si>
  <si>
    <t>Bellefonte Area SD</t>
  </si>
  <si>
    <t>108071003</t>
  </si>
  <si>
    <t>Bellwood-Antis SD</t>
  </si>
  <si>
    <t>126510010</t>
  </si>
  <si>
    <t>Belmont Charter School</t>
  </si>
  <si>
    <t>122091002</t>
  </si>
  <si>
    <t>Bensalem Township SD</t>
  </si>
  <si>
    <t>116191004</t>
  </si>
  <si>
    <t>Benton Area SD</t>
  </si>
  <si>
    <t>101630903</t>
  </si>
  <si>
    <t>Bentworth SD</t>
  </si>
  <si>
    <t>114060557</t>
  </si>
  <si>
    <t>Berks CTC</t>
  </si>
  <si>
    <t>108561003</t>
  </si>
  <si>
    <t>Berlin Brothersvalley SD</t>
  </si>
  <si>
    <t>112011103</t>
  </si>
  <si>
    <t>Bermudian Springs SD</t>
  </si>
  <si>
    <t>116191103</t>
  </si>
  <si>
    <t>Berwick Area SD</t>
  </si>
  <si>
    <t>103021252</t>
  </si>
  <si>
    <t>Bethel Park SD</t>
  </si>
  <si>
    <t>120481002</t>
  </si>
  <si>
    <t>Bethlehem Area SD</t>
  </si>
  <si>
    <t>120481107</t>
  </si>
  <si>
    <t>Bethlehem AVTS</t>
  </si>
  <si>
    <t>101631003</t>
  </si>
  <si>
    <t>Bethlehem-Center SD</t>
  </si>
  <si>
    <t>127041503</t>
  </si>
  <si>
    <t>Big Beaver Falls Area SD</t>
  </si>
  <si>
    <t>115210503</t>
  </si>
  <si>
    <t>Big Spring SD</t>
  </si>
  <si>
    <t>126519476</t>
  </si>
  <si>
    <t>Birney Preparatory Academy</t>
  </si>
  <si>
    <t>127041603</t>
  </si>
  <si>
    <t>Blackhawk SD</t>
  </si>
  <si>
    <t>108110603</t>
  </si>
  <si>
    <t>Blacklick Valley SD</t>
  </si>
  <si>
    <t>128321103</t>
  </si>
  <si>
    <t>Blairsville-Saltsburg SD</t>
  </si>
  <si>
    <t>116191203</t>
  </si>
  <si>
    <t>Bloomsburg Area SD</t>
  </si>
  <si>
    <t>129540803</t>
  </si>
  <si>
    <t>Blue Mountain SD</t>
  </si>
  <si>
    <t>119581003</t>
  </si>
  <si>
    <t>Blue Ridge SD</t>
  </si>
  <si>
    <t>114060753</t>
  </si>
  <si>
    <t>Boyertown Area SD</t>
  </si>
  <si>
    <t>185515523</t>
  </si>
  <si>
    <t>Boys Latin of Philadelphia CS</t>
  </si>
  <si>
    <t>109420803</t>
  </si>
  <si>
    <t>Bradford Area SD</t>
  </si>
  <si>
    <t>114060853</t>
  </si>
  <si>
    <t>Brandywine Heights Area SD</t>
  </si>
  <si>
    <t>103021453</t>
  </si>
  <si>
    <t>Brentwood Borough SD</t>
  </si>
  <si>
    <t>122091303</t>
  </si>
  <si>
    <t>Bristol Borough SD</t>
  </si>
  <si>
    <t>122091352</t>
  </si>
  <si>
    <t>Bristol Township SD</t>
  </si>
  <si>
    <t>106330703</t>
  </si>
  <si>
    <t>Brockway Area SD</t>
  </si>
  <si>
    <t>106330803</t>
  </si>
  <si>
    <t>Brookville Area SD</t>
  </si>
  <si>
    <t>101260803</t>
  </si>
  <si>
    <t>Brownsville Area SD</t>
  </si>
  <si>
    <t>122091457</t>
  </si>
  <si>
    <t>Bucks County Technical High School</t>
  </si>
  <si>
    <t>COMCTC</t>
  </si>
  <si>
    <t>101631203</t>
  </si>
  <si>
    <t>Burgettstown Area SD</t>
  </si>
  <si>
    <t>107650703</t>
  </si>
  <si>
    <t>Burrell SD</t>
  </si>
  <si>
    <t>104101252</t>
  </si>
  <si>
    <t>Butler Area SD</t>
  </si>
  <si>
    <t>104101307</t>
  </si>
  <si>
    <t>Butler County AVTS</t>
  </si>
  <si>
    <t>101631503</t>
  </si>
  <si>
    <t>California Area SD</t>
  </si>
  <si>
    <t>108111203</t>
  </si>
  <si>
    <t>Cambria Heights SD</t>
  </si>
  <si>
    <t>109122703</t>
  </si>
  <si>
    <t>Cameron County SD</t>
  </si>
  <si>
    <t>115211003</t>
  </si>
  <si>
    <t>Camp Hill SD</t>
  </si>
  <si>
    <t>101631703</t>
  </si>
  <si>
    <t>Canon-McMillan SD</t>
  </si>
  <si>
    <t>117081003</t>
  </si>
  <si>
    <t>Canton Area SD</t>
  </si>
  <si>
    <t>121131507</t>
  </si>
  <si>
    <t>Carbon Career &amp; Technical Institute</t>
  </si>
  <si>
    <t>119351303</t>
  </si>
  <si>
    <t>Carbondale Area SD</t>
  </si>
  <si>
    <t>102023180</t>
  </si>
  <si>
    <t>Career Connections CHS</t>
  </si>
  <si>
    <t>120483007</t>
  </si>
  <si>
    <t>Career Institute of Technology</t>
  </si>
  <si>
    <t>115211103</t>
  </si>
  <si>
    <t>Carlisle Area SD</t>
  </si>
  <si>
    <t>103021603</t>
  </si>
  <si>
    <t>Carlynton SD</t>
  </si>
  <si>
    <t>101301303</t>
  </si>
  <si>
    <t>Carmichaels Area SD</t>
  </si>
  <si>
    <t>121391303</t>
  </si>
  <si>
    <t>Catasauqua Area SD</t>
  </si>
  <si>
    <t>122092002</t>
  </si>
  <si>
    <t>Centennial SD</t>
  </si>
  <si>
    <t>122090001</t>
  </si>
  <si>
    <t>122092102</t>
  </si>
  <si>
    <t>Central Bucks SD</t>
  </si>
  <si>
    <t>108111303</t>
  </si>
  <si>
    <t>Central Cambria SD</t>
  </si>
  <si>
    <t>116191503</t>
  </si>
  <si>
    <t>Central Columbia SD</t>
  </si>
  <si>
    <t>115221402</t>
  </si>
  <si>
    <t>Central Dauphin SD</t>
  </si>
  <si>
    <t>111291304</t>
  </si>
  <si>
    <t>Central Fulton SD</t>
  </si>
  <si>
    <t>101301403</t>
  </si>
  <si>
    <t>Central Greene SD</t>
  </si>
  <si>
    <t>123460957</t>
  </si>
  <si>
    <t>Central Montco Technical High School</t>
  </si>
  <si>
    <t>108070001</t>
  </si>
  <si>
    <t>110141607</t>
  </si>
  <si>
    <t>127042003</t>
  </si>
  <si>
    <t>Central Valley SD</t>
  </si>
  <si>
    <t>107651207</t>
  </si>
  <si>
    <t>Central Westmoreland CTC</t>
  </si>
  <si>
    <t>112671303</t>
  </si>
  <si>
    <t>Central York SD</t>
  </si>
  <si>
    <t>110143060</t>
  </si>
  <si>
    <t>Centre Learning Community CS</t>
  </si>
  <si>
    <t>112281302</t>
  </si>
  <si>
    <t>Chambersburg Area SD</t>
  </si>
  <si>
    <t>101631803</t>
  </si>
  <si>
    <t>Charleroi SD</t>
  </si>
  <si>
    <t>103021752</t>
  </si>
  <si>
    <t>Chartiers Valley SD</t>
  </si>
  <si>
    <t>101631903</t>
  </si>
  <si>
    <t>Chartiers-Houston SD</t>
  </si>
  <si>
    <t>123461302</t>
  </si>
  <si>
    <t>Cheltenham Township SD</t>
  </si>
  <si>
    <t>125232950</t>
  </si>
  <si>
    <t>Chester Community CS</t>
  </si>
  <si>
    <t>124151607</t>
  </si>
  <si>
    <t>125231232</t>
  </si>
  <si>
    <t>Chester-Upland SD</t>
  </si>
  <si>
    <t>108051503</t>
  </si>
  <si>
    <t>Chestnut Ridge SD</t>
  </si>
  <si>
    <t>125231303</t>
  </si>
  <si>
    <t>Chichester SD</t>
  </si>
  <si>
    <t>126513160</t>
  </si>
  <si>
    <t>Christopher Columbus CS</t>
  </si>
  <si>
    <t>102020001</t>
  </si>
  <si>
    <t>City CHS</t>
  </si>
  <si>
    <t>103021903</t>
  </si>
  <si>
    <t>Clairton City SD</t>
  </si>
  <si>
    <t>106161203</t>
  </si>
  <si>
    <t>Clarion Area SD</t>
  </si>
  <si>
    <t>106161357</t>
  </si>
  <si>
    <t>Clarion County Career Center</t>
  </si>
  <si>
    <t>106161703</t>
  </si>
  <si>
    <t>Clarion-Limestone Area SD</t>
  </si>
  <si>
    <t>108071504</t>
  </si>
  <si>
    <t>Claysburg-Kimmel SD</t>
  </si>
  <si>
    <t>110171003</t>
  </si>
  <si>
    <t>Clearfield Area SD</t>
  </si>
  <si>
    <t>110171607</t>
  </si>
  <si>
    <t>Clearfield County CTC</t>
  </si>
  <si>
    <t>124151902</t>
  </si>
  <si>
    <t>Coatesville Area SD</t>
  </si>
  <si>
    <t>113361303</t>
  </si>
  <si>
    <t>Cocalico SD</t>
  </si>
  <si>
    <t>124153320</t>
  </si>
  <si>
    <t>Collegium CS</t>
  </si>
  <si>
    <t>123461602</t>
  </si>
  <si>
    <t>Colonial SD</t>
  </si>
  <si>
    <t>113361503</t>
  </si>
  <si>
    <t>Columbia Borough SD</t>
  </si>
  <si>
    <t>116191757</t>
  </si>
  <si>
    <t>Columbia-Montour AVTS</t>
  </si>
  <si>
    <t>104431304</t>
  </si>
  <si>
    <t>Commodore Perry SD</t>
  </si>
  <si>
    <t>115220002</t>
  </si>
  <si>
    <t>Commonwealth Connections Academy CS</t>
  </si>
  <si>
    <t>126512840</t>
  </si>
  <si>
    <t>Community Academy of Philadelphia CS</t>
  </si>
  <si>
    <t>108561803</t>
  </si>
  <si>
    <t>Conemaugh Township Area SD</t>
  </si>
  <si>
    <t>108111403</t>
  </si>
  <si>
    <t>Conemaugh Valley SD</t>
  </si>
  <si>
    <t>113361703</t>
  </si>
  <si>
    <t>Conestoga Valley SD</t>
  </si>
  <si>
    <t>112011603</t>
  </si>
  <si>
    <t>Conewago Valley SD</t>
  </si>
  <si>
    <t>105201033</t>
  </si>
  <si>
    <t>Conneaut SD</t>
  </si>
  <si>
    <t>101266007</t>
  </si>
  <si>
    <t>101261302</t>
  </si>
  <si>
    <t>Connellsville Area SD</t>
  </si>
  <si>
    <t>114061103</t>
  </si>
  <si>
    <t>Conrad Weiser Area SD</t>
  </si>
  <si>
    <t>103022103</t>
  </si>
  <si>
    <t>Cornell SD</t>
  </si>
  <si>
    <t>113381303</t>
  </si>
  <si>
    <t>Cornwall-Lebanon SD</t>
  </si>
  <si>
    <t>105251453</t>
  </si>
  <si>
    <t>Corry Area SD</t>
  </si>
  <si>
    <t>109531304</t>
  </si>
  <si>
    <t>Coudersport Area SD</t>
  </si>
  <si>
    <t>122092353</t>
  </si>
  <si>
    <t>Council Rock SD</t>
  </si>
  <si>
    <t>106611303</t>
  </si>
  <si>
    <t>Cranberry Area SD</t>
  </si>
  <si>
    <t>105201352</t>
  </si>
  <si>
    <t>Crawford Central SD</t>
  </si>
  <si>
    <t>105201407</t>
  </si>
  <si>
    <t>Crawford County CTC</t>
  </si>
  <si>
    <t>118401403</t>
  </si>
  <si>
    <t>Crestwood SD</t>
  </si>
  <si>
    <t>112673300</t>
  </si>
  <si>
    <t>Crispus Attucks Youthbuild CS</t>
  </si>
  <si>
    <t>119354207</t>
  </si>
  <si>
    <t>CTC of Lackawanna County</t>
  </si>
  <si>
    <t>115211603</t>
  </si>
  <si>
    <t>Cumberland Valley SD</t>
  </si>
  <si>
    <t>115211657</t>
  </si>
  <si>
    <t>110171803</t>
  </si>
  <si>
    <t>Curwensville Area SD</t>
  </si>
  <si>
    <t>118401603</t>
  </si>
  <si>
    <t>Dallas SD</t>
  </si>
  <si>
    <t>112671603</t>
  </si>
  <si>
    <t>Dallastown Area SD</t>
  </si>
  <si>
    <t>114061503</t>
  </si>
  <si>
    <t>Daniel Boone Area SD</t>
  </si>
  <si>
    <t>116471803</t>
  </si>
  <si>
    <t>Danville Area SD</t>
  </si>
  <si>
    <t>115221607</t>
  </si>
  <si>
    <t>Dauphin County Technical School</t>
  </si>
  <si>
    <t>103022253</t>
  </si>
  <si>
    <t>Deer Lakes SD</t>
  </si>
  <si>
    <t>125232407</t>
  </si>
  <si>
    <t>Delaware County Technical High School</t>
  </si>
  <si>
    <t>126513470</t>
  </si>
  <si>
    <t>Delaware Valley CHS</t>
  </si>
  <si>
    <t>120522003</t>
  </si>
  <si>
    <t>Delaware Valley SD</t>
  </si>
  <si>
    <t>107651603</t>
  </si>
  <si>
    <t>Derry Area SD</t>
  </si>
  <si>
    <t>115221753</t>
  </si>
  <si>
    <t>Derry Township SD</t>
  </si>
  <si>
    <t>126510011</t>
  </si>
  <si>
    <t>Discovery Charter School</t>
  </si>
  <si>
    <t>113362203</t>
  </si>
  <si>
    <t>Donegal SD</t>
  </si>
  <si>
    <t>112671803</t>
  </si>
  <si>
    <t>Dover Area SD</t>
  </si>
  <si>
    <t>124152003</t>
  </si>
  <si>
    <t>Downingtown Area SD</t>
  </si>
  <si>
    <t>107653040</t>
  </si>
  <si>
    <t>106172003</t>
  </si>
  <si>
    <t>Dubois Area SD</t>
  </si>
  <si>
    <t>119352203</t>
  </si>
  <si>
    <t>Dunmore SD</t>
  </si>
  <si>
    <t>103022803</t>
  </si>
  <si>
    <t>East Allegheny SD</t>
  </si>
  <si>
    <t>117412003</t>
  </si>
  <si>
    <t>East Lycoming SD</t>
  </si>
  <si>
    <t>121392303</t>
  </si>
  <si>
    <t>East Penn SD</t>
  </si>
  <si>
    <t>115212503</t>
  </si>
  <si>
    <t>East Pennsboro Area SD</t>
  </si>
  <si>
    <t>120452003</t>
  </si>
  <si>
    <t>East Stroudsburg Area SD</t>
  </si>
  <si>
    <t>123463507</t>
  </si>
  <si>
    <t>Eastern Center for Arts &amp; Technology</t>
  </si>
  <si>
    <t>113362303</t>
  </si>
  <si>
    <t>Eastern Lancaster County SD</t>
  </si>
  <si>
    <t>113382303</t>
  </si>
  <si>
    <t>Eastern Lebanon County SD</t>
  </si>
  <si>
    <t>177518712</t>
  </si>
  <si>
    <t>107652207</t>
  </si>
  <si>
    <t>Eastern Westmoreland CTC</t>
  </si>
  <si>
    <t>112672203</t>
  </si>
  <si>
    <t>Eastern York SD</t>
  </si>
  <si>
    <t>120483302</t>
  </si>
  <si>
    <t>Easton Area SD</t>
  </si>
  <si>
    <t>103023153</t>
  </si>
  <si>
    <t>Elizabeth Forward SD</t>
  </si>
  <si>
    <t>113362403</t>
  </si>
  <si>
    <t>Elizabethtown Area SD</t>
  </si>
  <si>
    <t>119582503</t>
  </si>
  <si>
    <t>Elk Lake SD</t>
  </si>
  <si>
    <t>104372003</t>
  </si>
  <si>
    <t>Ellwood City Area SD</t>
  </si>
  <si>
    <t>199025446</t>
  </si>
  <si>
    <t>113362603</t>
  </si>
  <si>
    <t>Ephrata Area SD</t>
  </si>
  <si>
    <t>105252602</t>
  </si>
  <si>
    <t>Erie City SD</t>
  </si>
  <si>
    <t>105252807</t>
  </si>
  <si>
    <t>Erie County Technical School</t>
  </si>
  <si>
    <t>126513440</t>
  </si>
  <si>
    <t>Esperanza Academy Charter High School</t>
  </si>
  <si>
    <t>126513100</t>
  </si>
  <si>
    <t>Eugenio Maria De Hostos CS</t>
  </si>
  <si>
    <t>108053003</t>
  </si>
  <si>
    <t>Everett Area SD</t>
  </si>
  <si>
    <t>120450003</t>
  </si>
  <si>
    <t>Evergreen Community CS</t>
  </si>
  <si>
    <t>114062003</t>
  </si>
  <si>
    <t>Exeter Township SD</t>
  </si>
  <si>
    <t>112013054</t>
  </si>
  <si>
    <t>Fairfield Area SD</t>
  </si>
  <si>
    <t>105253303</t>
  </si>
  <si>
    <t>Fairview SD</t>
  </si>
  <si>
    <t>112282004</t>
  </si>
  <si>
    <t>Fannett-Metal SD</t>
  </si>
  <si>
    <t>104432503</t>
  </si>
  <si>
    <t>Farrell Area SD</t>
  </si>
  <si>
    <t>101262507</t>
  </si>
  <si>
    <t>119350001</t>
  </si>
  <si>
    <t>Fell CS</t>
  </si>
  <si>
    <t>108112003</t>
  </si>
  <si>
    <t>Ferndale Area SD</t>
  </si>
  <si>
    <t>100510000</t>
  </si>
  <si>
    <t>First Phila CS For Literacy</t>
  </si>
  <si>
    <t>114062503</t>
  </si>
  <si>
    <t>Fleetwood Area SD</t>
  </si>
  <si>
    <t>126510021</t>
  </si>
  <si>
    <t>Folk Arts-Cultural Treasures CS</t>
  </si>
  <si>
    <t>103023807</t>
  </si>
  <si>
    <t>Forbes Road CTC</t>
  </si>
  <si>
    <t>111292304</t>
  </si>
  <si>
    <t>Forbes Road SD</t>
  </si>
  <si>
    <t>106272003</t>
  </si>
  <si>
    <t>Forest Area SD</t>
  </si>
  <si>
    <t>119583003</t>
  </si>
  <si>
    <t>Forest City Regional SD</t>
  </si>
  <si>
    <t>108112203</t>
  </si>
  <si>
    <t>Forest Hills SD</t>
  </si>
  <si>
    <t>101632403</t>
  </si>
  <si>
    <t>Fort Cherry SD</t>
  </si>
  <si>
    <t>105253553</t>
  </si>
  <si>
    <t>Fort LeBoeuf SD</t>
  </si>
  <si>
    <t>103023912</t>
  </si>
  <si>
    <t>Fox Chapel Area SD</t>
  </si>
  <si>
    <t>106612203</t>
  </si>
  <si>
    <t>Franklin Area SD</t>
  </si>
  <si>
    <t>112282307</t>
  </si>
  <si>
    <t>Franklin County CTC</t>
  </si>
  <si>
    <t>107652603</t>
  </si>
  <si>
    <t>Franklin Regional SD</t>
  </si>
  <si>
    <t>147513703</t>
  </si>
  <si>
    <t>Franklin Towne Charter Elementary School</t>
  </si>
  <si>
    <t>126513450</t>
  </si>
  <si>
    <t>Franklin Towne CHS</t>
  </si>
  <si>
    <t>101262903</t>
  </si>
  <si>
    <t>Frazier SD</t>
  </si>
  <si>
    <t>127042853</t>
  </si>
  <si>
    <t>Freedom Area SD</t>
  </si>
  <si>
    <t>128033053</t>
  </si>
  <si>
    <t>Freeport Area SD</t>
  </si>
  <si>
    <t>126513270</t>
  </si>
  <si>
    <t>Freire CS</t>
  </si>
  <si>
    <t>111292507</t>
  </si>
  <si>
    <t>Fulton County AVTS</t>
  </si>
  <si>
    <t>109532804</t>
  </si>
  <si>
    <t>Galeton Area SD</t>
  </si>
  <si>
    <t>125234103</t>
  </si>
  <si>
    <t>Garnet Valley SD</t>
  </si>
  <si>
    <t>103024102</t>
  </si>
  <si>
    <t>Gateway SD</t>
  </si>
  <si>
    <t>105253903</t>
  </si>
  <si>
    <t>General McLane SD</t>
  </si>
  <si>
    <t>112013753</t>
  </si>
  <si>
    <t>Gettysburg Area SD</t>
  </si>
  <si>
    <t>129544907</t>
  </si>
  <si>
    <t>Gillingham Charter School</t>
  </si>
  <si>
    <t>105254053</t>
  </si>
  <si>
    <t>Girard SD</t>
  </si>
  <si>
    <t>110173003</t>
  </si>
  <si>
    <t>Glendale SD</t>
  </si>
  <si>
    <t>126513380</t>
  </si>
  <si>
    <t>Global Leadership Academy CS</t>
  </si>
  <si>
    <t>114063003</t>
  </si>
  <si>
    <t>Governor Mifflin SD</t>
  </si>
  <si>
    <t>124153503</t>
  </si>
  <si>
    <t>Great Valley SD</t>
  </si>
  <si>
    <t>108070607</t>
  </si>
  <si>
    <t>Greater Altoona CTC</t>
  </si>
  <si>
    <t>108112607</t>
  </si>
  <si>
    <t>Greater Johnstown CTC</t>
  </si>
  <si>
    <t>108112502</t>
  </si>
  <si>
    <t>Greater Johnstown SD</t>
  </si>
  <si>
    <t>107653102</t>
  </si>
  <si>
    <t>Greater Latrobe SD</t>
  </si>
  <si>
    <t>118402603</t>
  </si>
  <si>
    <t>Greater Nanticoke Area SD</t>
  </si>
  <si>
    <t>126510005</t>
  </si>
  <si>
    <t>Green Woods CS</t>
  </si>
  <si>
    <t>112283003</t>
  </si>
  <si>
    <t>Greencastle-Antrim SD</t>
  </si>
  <si>
    <t>101302607</t>
  </si>
  <si>
    <t>Greene County CTC</t>
  </si>
  <si>
    <t>107653203</t>
  </si>
  <si>
    <t>Greensburg Salem SD</t>
  </si>
  <si>
    <t>104432803</t>
  </si>
  <si>
    <t>Greenville Area SD</t>
  </si>
  <si>
    <t>115503004</t>
  </si>
  <si>
    <t>Greenwood SD</t>
  </si>
  <si>
    <t>104432903</t>
  </si>
  <si>
    <t>Grove City Area SD</t>
  </si>
  <si>
    <t>115222504</t>
  </si>
  <si>
    <t>Halifax Area SD</t>
  </si>
  <si>
    <t>114063503</t>
  </si>
  <si>
    <t>Hamburg Area SD</t>
  </si>
  <si>
    <t>103024603</t>
  </si>
  <si>
    <t>Hampton Township SD</t>
  </si>
  <si>
    <t>118403003</t>
  </si>
  <si>
    <t>Hanover Area SD</t>
  </si>
  <si>
    <t>112672803</t>
  </si>
  <si>
    <t>Hanover Public SD</t>
  </si>
  <si>
    <t>105254353</t>
  </si>
  <si>
    <t>Harbor Creek SD</t>
  </si>
  <si>
    <t>126513290</t>
  </si>
  <si>
    <t>Hardy Williams Academy CS</t>
  </si>
  <si>
    <t>110173504</t>
  </si>
  <si>
    <t>Harmony Area SD</t>
  </si>
  <si>
    <t>115222752</t>
  </si>
  <si>
    <t>Harrisburg City SD</t>
  </si>
  <si>
    <t>123463603</t>
  </si>
  <si>
    <t>Hatboro-Horsham SD</t>
  </si>
  <si>
    <t>125234502</t>
  </si>
  <si>
    <t>Haverford Township SD</t>
  </si>
  <si>
    <t>118403207</t>
  </si>
  <si>
    <t>Hazleton Area Career Center</t>
  </si>
  <si>
    <t>118403302</t>
  </si>
  <si>
    <t>Hazleton Area SD</t>
  </si>
  <si>
    <t>134677866</t>
  </si>
  <si>
    <t>Helen Thackston Charter School</t>
  </si>
  <si>
    <t>113363103</t>
  </si>
  <si>
    <t>Hempfield  SD</t>
  </si>
  <si>
    <t>107653802</t>
  </si>
  <si>
    <t>Hempfield Area SD</t>
  </si>
  <si>
    <t>104433303</t>
  </si>
  <si>
    <t>Hermitage SD</t>
  </si>
  <si>
    <t>103024753</t>
  </si>
  <si>
    <t>Highlands SD</t>
  </si>
  <si>
    <t>108073503</t>
  </si>
  <si>
    <t>Hollidaysburg Area SD</t>
  </si>
  <si>
    <t>128323303</t>
  </si>
  <si>
    <t>Homer-Center SD</t>
  </si>
  <si>
    <t>108057079</t>
  </si>
  <si>
    <t>HOPE for Hyndman CS</t>
  </si>
  <si>
    <t>127044103</t>
  </si>
  <si>
    <t>Hopewell Area SD</t>
  </si>
  <si>
    <t>111312503</t>
  </si>
  <si>
    <t>Huntingdon Area SD</t>
  </si>
  <si>
    <t>111312607</t>
  </si>
  <si>
    <t>Huntingdon County CTC</t>
  </si>
  <si>
    <t>114060392</t>
  </si>
  <si>
    <t>I-LEAD Charter School</t>
  </si>
  <si>
    <t>126513200</t>
  </si>
  <si>
    <t>Imani Education Circle CS</t>
  </si>
  <si>
    <t>126512980</t>
  </si>
  <si>
    <t>Imhotep Institute CHS</t>
  </si>
  <si>
    <t>126513510</t>
  </si>
  <si>
    <t>Independence CS</t>
  </si>
  <si>
    <t>128323703</t>
  </si>
  <si>
    <t>Indiana Area SD</t>
  </si>
  <si>
    <t>128324207</t>
  </si>
  <si>
    <t>Indiana County Technology Center</t>
  </si>
  <si>
    <t>115220001</t>
  </si>
  <si>
    <t>Infinity CS</t>
  </si>
  <si>
    <t>125235103</t>
  </si>
  <si>
    <t>Interboro SD</t>
  </si>
  <si>
    <t>105256553</t>
  </si>
  <si>
    <t>Iroquois SD</t>
  </si>
  <si>
    <t>104433604</t>
  </si>
  <si>
    <t>Jamestown Area SD</t>
  </si>
  <si>
    <t>107654103</t>
  </si>
  <si>
    <t>Jeannette City SD</t>
  </si>
  <si>
    <t>106333407</t>
  </si>
  <si>
    <t>Jefferson County-DuBois AVTS</t>
  </si>
  <si>
    <t>101303503</t>
  </si>
  <si>
    <t>Jefferson-Morgan SD</t>
  </si>
  <si>
    <t>123463803</t>
  </si>
  <si>
    <t>Jenkintown SD</t>
  </si>
  <si>
    <t>117414003</t>
  </si>
  <si>
    <t>Jersey Shore Area SD</t>
  </si>
  <si>
    <t>121135003</t>
  </si>
  <si>
    <t>Jim Thorpe Area SD</t>
  </si>
  <si>
    <t>133513315</t>
  </si>
  <si>
    <t>John B. Stetson Charter School</t>
  </si>
  <si>
    <t>109243503</t>
  </si>
  <si>
    <t>Johnsonburg Area SD</t>
  </si>
  <si>
    <t>111343603</t>
  </si>
  <si>
    <t>Juniata County SD</t>
  </si>
  <si>
    <t>111312804</t>
  </si>
  <si>
    <t>Juniata Valley SD</t>
  </si>
  <si>
    <t>109422303</t>
  </si>
  <si>
    <t>Kane Area SD</t>
  </si>
  <si>
    <t>104103603</t>
  </si>
  <si>
    <t>Karns City Area SD</t>
  </si>
  <si>
    <t>124154003</t>
  </si>
  <si>
    <t>Kennett Consolidated SD</t>
  </si>
  <si>
    <t>106166503</t>
  </si>
  <si>
    <t>Keystone  SD</t>
  </si>
  <si>
    <t>110183707</t>
  </si>
  <si>
    <t>Keystone Central CTC</t>
  </si>
  <si>
    <t>110183602</t>
  </si>
  <si>
    <t>Keystone Central SD</t>
  </si>
  <si>
    <t>104432830</t>
  </si>
  <si>
    <t>Keystone Education Center CS</t>
  </si>
  <si>
    <t>103025002</t>
  </si>
  <si>
    <t>Keystone Oaks SD</t>
  </si>
  <si>
    <t>126510017</t>
  </si>
  <si>
    <t>Khepera CS</t>
  </si>
  <si>
    <t>126510013</t>
  </si>
  <si>
    <t>KIPP Philadelphia Charter School</t>
  </si>
  <si>
    <t>172510793</t>
  </si>
  <si>
    <t>107654403</t>
  </si>
  <si>
    <t>Kiski Area SD</t>
  </si>
  <si>
    <t>114064003</t>
  </si>
  <si>
    <t>Kutztown Area SD</t>
  </si>
  <si>
    <t>113362940</t>
  </si>
  <si>
    <t>La Academia Partnership Charter School</t>
  </si>
  <si>
    <t>126513110</t>
  </si>
  <si>
    <t>Laboratory CS</t>
  </si>
  <si>
    <t>119665003</t>
  </si>
  <si>
    <t>Lackawanna Trail SD</t>
  </si>
  <si>
    <t>119354603</t>
  </si>
  <si>
    <t>Lakeland SD</t>
  </si>
  <si>
    <t>118403903</t>
  </si>
  <si>
    <t>Lake-Lehman SD</t>
  </si>
  <si>
    <t>104433903</t>
  </si>
  <si>
    <t>Lakeview SD</t>
  </si>
  <si>
    <t>113363603</t>
  </si>
  <si>
    <t>Lampeter-Strasburg SD</t>
  </si>
  <si>
    <t>113363807</t>
  </si>
  <si>
    <t>Lancaster County CTC</t>
  </si>
  <si>
    <t>113364002</t>
  </si>
  <si>
    <t>Lancaster SD</t>
  </si>
  <si>
    <t>101264003</t>
  </si>
  <si>
    <t>Laurel Highlands SD</t>
  </si>
  <si>
    <t>104374003</t>
  </si>
  <si>
    <t>Laurel SD</t>
  </si>
  <si>
    <t>104374207</t>
  </si>
  <si>
    <t>Lawrence County CTC</t>
  </si>
  <si>
    <t>113384307</t>
  </si>
  <si>
    <t>Lebanon County CTC</t>
  </si>
  <si>
    <t>113384603</t>
  </si>
  <si>
    <t>Lebanon SD</t>
  </si>
  <si>
    <t>128034503</t>
  </si>
  <si>
    <t>Leechburg Area SD</t>
  </si>
  <si>
    <t>121393007</t>
  </si>
  <si>
    <t>Lehigh Career &amp; Technical Institute</t>
  </si>
  <si>
    <t>120480002</t>
  </si>
  <si>
    <t>Lehigh Valley Academy Regional CS</t>
  </si>
  <si>
    <t>120483170</t>
  </si>
  <si>
    <t>121135503</t>
  </si>
  <si>
    <t>Lehighton Area SD</t>
  </si>
  <si>
    <t>128034607</t>
  </si>
  <si>
    <t>Lenape Tech</t>
  </si>
  <si>
    <t>116604003</t>
  </si>
  <si>
    <t>Lewisburg Area SD</t>
  </si>
  <si>
    <t>107654903</t>
  </si>
  <si>
    <t>Ligonier Valley SD</t>
  </si>
  <si>
    <t>175390169</t>
  </si>
  <si>
    <t>127040002</t>
  </si>
  <si>
    <t>Lincoln Park Performing Arts CS</t>
  </si>
  <si>
    <t>116493503</t>
  </si>
  <si>
    <t>Line Mountain SD</t>
  </si>
  <si>
    <t>112015203</t>
  </si>
  <si>
    <t>Littlestown Area SD</t>
  </si>
  <si>
    <t>115224003</t>
  </si>
  <si>
    <t>Lower Dauphin SD</t>
  </si>
  <si>
    <t>123464502</t>
  </si>
  <si>
    <t>Lower Merion SD</t>
  </si>
  <si>
    <t>123464603</t>
  </si>
  <si>
    <t>Lower Moreland Township SD</t>
  </si>
  <si>
    <t>117414203</t>
  </si>
  <si>
    <t>Loyalsock Township SD</t>
  </si>
  <si>
    <t>117414807</t>
  </si>
  <si>
    <t>Lycoming CTC</t>
  </si>
  <si>
    <t>129544503</t>
  </si>
  <si>
    <t>Mahanoy Area SD</t>
  </si>
  <si>
    <t>102023030</t>
  </si>
  <si>
    <t>Manchester Academic CS</t>
  </si>
  <si>
    <t>113364403</t>
  </si>
  <si>
    <t>Manheim Central SD</t>
  </si>
  <si>
    <t>113364503</t>
  </si>
  <si>
    <t>Manheim Township SD</t>
  </si>
  <si>
    <t>126513480</t>
  </si>
  <si>
    <t>Mariana Bracetti Academy CS</t>
  </si>
  <si>
    <t>128325203</t>
  </si>
  <si>
    <t>Marion Center Area SD</t>
  </si>
  <si>
    <t>126510014</t>
  </si>
  <si>
    <t>Maritime Academy Charter School</t>
  </si>
  <si>
    <t>125235502</t>
  </si>
  <si>
    <t>Marple Newtown SD</t>
  </si>
  <si>
    <t>104105003</t>
  </si>
  <si>
    <t>Mars Area SD</t>
  </si>
  <si>
    <t>126513150</t>
  </si>
  <si>
    <t>MAST Community Charter School</t>
  </si>
  <si>
    <t>126510002</t>
  </si>
  <si>
    <t>Mastery Charter High School</t>
  </si>
  <si>
    <t>126511748</t>
  </si>
  <si>
    <t>Mastery CS-Clymer Elementary</t>
  </si>
  <si>
    <t>126513734</t>
  </si>
  <si>
    <t>Mastery CS-Gratz Campus</t>
  </si>
  <si>
    <t>126516457</t>
  </si>
  <si>
    <t>Mastery CS-Harrity Campus</t>
  </si>
  <si>
    <t>151514721</t>
  </si>
  <si>
    <t>Mastery CS-Pickett Campus</t>
  </si>
  <si>
    <t>126510022</t>
  </si>
  <si>
    <t>Mastery CS-Shoemaker Campus</t>
  </si>
  <si>
    <t>126510023</t>
  </si>
  <si>
    <t>Mastery CS-Thomas Campus</t>
  </si>
  <si>
    <t>126513230</t>
  </si>
  <si>
    <t>Math Civics and Sciences CS</t>
  </si>
  <si>
    <t>101633903</t>
  </si>
  <si>
    <t>McGuffey SD</t>
  </si>
  <si>
    <t>103026002</t>
  </si>
  <si>
    <t>McKeesport Area SD</t>
  </si>
  <si>
    <t>103026037</t>
  </si>
  <si>
    <t>McKeesport Area Tech Ctr</t>
  </si>
  <si>
    <t>115216503</t>
  </si>
  <si>
    <t>Mechanicsburg Area SD</t>
  </si>
  <si>
    <t>104435003</t>
  </si>
  <si>
    <t>Mercer Area SD</t>
  </si>
  <si>
    <t>104435107</t>
  </si>
  <si>
    <t>Mercer County Career Center</t>
  </si>
  <si>
    <t>123465303</t>
  </si>
  <si>
    <t>Methacton SD</t>
  </si>
  <si>
    <t>108565203</t>
  </si>
  <si>
    <t>Meyersdale Area SD</t>
  </si>
  <si>
    <t>119355503</t>
  </si>
  <si>
    <t>Mid Valley SD</t>
  </si>
  <si>
    <t>122097007</t>
  </si>
  <si>
    <t>Middle Bucks Institute of Technology</t>
  </si>
  <si>
    <t>115226003</t>
  </si>
  <si>
    <t>Middletown Area SD</t>
  </si>
  <si>
    <t>116555003</t>
  </si>
  <si>
    <t>Midd-West SD</t>
  </si>
  <si>
    <t>127045303</t>
  </si>
  <si>
    <t>Midland Borough SD</t>
  </si>
  <si>
    <t>111444602</t>
  </si>
  <si>
    <t>Mifflin County SD</t>
  </si>
  <si>
    <t>116605003</t>
  </si>
  <si>
    <t>Mifflinburg Area SD</t>
  </si>
  <si>
    <t>111444207</t>
  </si>
  <si>
    <t>Mifflin-Juniata CTC</t>
  </si>
  <si>
    <t>105257602</t>
  </si>
  <si>
    <t>Millcreek Township SD</t>
  </si>
  <si>
    <t>115226103</t>
  </si>
  <si>
    <t>Millersburg Area SD</t>
  </si>
  <si>
    <t>116195004</t>
  </si>
  <si>
    <t>Millville Area SD</t>
  </si>
  <si>
    <t>116495003</t>
  </si>
  <si>
    <t>Milton Area SD</t>
  </si>
  <si>
    <t>129544703</t>
  </si>
  <si>
    <t>Minersville Area SD</t>
  </si>
  <si>
    <t>104375003</t>
  </si>
  <si>
    <t>Mohawk Area SD</t>
  </si>
  <si>
    <t>101634207</t>
  </si>
  <si>
    <t>Mon Valley CTC</t>
  </si>
  <si>
    <t>107655803</t>
  </si>
  <si>
    <t>Monessen City SD</t>
  </si>
  <si>
    <t>104105353</t>
  </si>
  <si>
    <t>Moniteau SD</t>
  </si>
  <si>
    <t>120454507</t>
  </si>
  <si>
    <t>Monroe Career &amp; Tech Inst</t>
  </si>
  <si>
    <t>117415004</t>
  </si>
  <si>
    <t>Montgomery Area SD</t>
  </si>
  <si>
    <t>103026303</t>
  </si>
  <si>
    <t>Montour SD</t>
  </si>
  <si>
    <t>117415103</t>
  </si>
  <si>
    <t>Montoursville Area SD</t>
  </si>
  <si>
    <t>119584503</t>
  </si>
  <si>
    <t>Montrose Area SD</t>
  </si>
  <si>
    <t>103026343</t>
  </si>
  <si>
    <t>Moon Area SD</t>
  </si>
  <si>
    <t>122097203</t>
  </si>
  <si>
    <t>Morrisville Borough SD</t>
  </si>
  <si>
    <t>110175003</t>
  </si>
  <si>
    <t>Moshannon Valley SD</t>
  </si>
  <si>
    <t>116495103</t>
  </si>
  <si>
    <t>Mount Carmel Area SD</t>
  </si>
  <si>
    <t>107655903</t>
  </si>
  <si>
    <t>Mount Pleasant Area SD</t>
  </si>
  <si>
    <t>111316003</t>
  </si>
  <si>
    <t>Mount Union Area SD</t>
  </si>
  <si>
    <t>119584603</t>
  </si>
  <si>
    <t>Mountain View SD</t>
  </si>
  <si>
    <t>103026402</t>
  </si>
  <si>
    <t>Mt Lebanon SD</t>
  </si>
  <si>
    <t>114065503</t>
  </si>
  <si>
    <t>Muhlenberg SD</t>
  </si>
  <si>
    <t>126513000</t>
  </si>
  <si>
    <t>Multi-Cultural Academy CS</t>
  </si>
  <si>
    <t>117415303</t>
  </si>
  <si>
    <t>Muncy SD</t>
  </si>
  <si>
    <t>120484803</t>
  </si>
  <si>
    <t>Nazareth Area SD</t>
  </si>
  <si>
    <t>122097502</t>
  </si>
  <si>
    <t>Neshaminy SD</t>
  </si>
  <si>
    <t>104375203</t>
  </si>
  <si>
    <t>Neshannock Township SD</t>
  </si>
  <si>
    <t>127045653</t>
  </si>
  <si>
    <t>New Brighton Area SD</t>
  </si>
  <si>
    <t>104375302</t>
  </si>
  <si>
    <t>New Castle Area SD</t>
  </si>
  <si>
    <t>111440001</t>
  </si>
  <si>
    <t>New Day Charter School</t>
  </si>
  <si>
    <t>126513420</t>
  </si>
  <si>
    <t>New Foundations CS</t>
  </si>
  <si>
    <t>181677919</t>
  </si>
  <si>
    <t>New Hope Academy CS</t>
  </si>
  <si>
    <t>122097604</t>
  </si>
  <si>
    <t>New Hope-Solebury SD</t>
  </si>
  <si>
    <t>107656303</t>
  </si>
  <si>
    <t>New Kensington-Arnold SD</t>
  </si>
  <si>
    <t>126510018</t>
  </si>
  <si>
    <t>New Media Technology CS</t>
  </si>
  <si>
    <t>115504003</t>
  </si>
  <si>
    <t>Newport SD</t>
  </si>
  <si>
    <t>110143120</t>
  </si>
  <si>
    <t>Nittany Valley CS</t>
  </si>
  <si>
    <t>123465602</t>
  </si>
  <si>
    <t>Norristown Area SD</t>
  </si>
  <si>
    <t>103026852</t>
  </si>
  <si>
    <t>North Allegheny SD</t>
  </si>
  <si>
    <t>106167504</t>
  </si>
  <si>
    <t>North Clarion County SD</t>
  </si>
  <si>
    <t>105258303</t>
  </si>
  <si>
    <t>North East SD</t>
  </si>
  <si>
    <t>103026902</t>
  </si>
  <si>
    <t>North Hills SD</t>
  </si>
  <si>
    <t>123465507</t>
  </si>
  <si>
    <t>North Montco Tech Career Center</t>
  </si>
  <si>
    <t>123465702</t>
  </si>
  <si>
    <t>North Penn SD</t>
  </si>
  <si>
    <t>119356503</t>
  </si>
  <si>
    <t>North Pocono SD</t>
  </si>
  <si>
    <t>129545003</t>
  </si>
  <si>
    <t>North Schuylkill SD</t>
  </si>
  <si>
    <t>108565503</t>
  </si>
  <si>
    <t>North Star SD</t>
  </si>
  <si>
    <t>120484903</t>
  </si>
  <si>
    <t>Northampton Area SD</t>
  </si>
  <si>
    <t>117083004</t>
  </si>
  <si>
    <t>Northeast Bradford SD</t>
  </si>
  <si>
    <t>112674403</t>
  </si>
  <si>
    <t>Northeastern York SD</t>
  </si>
  <si>
    <t>108056004</t>
  </si>
  <si>
    <t>Northern Bedford County SD</t>
  </si>
  <si>
    <t>108114503</t>
  </si>
  <si>
    <t>Northern Cambria SD</t>
  </si>
  <si>
    <t>113385003</t>
  </si>
  <si>
    <t>Northern Lebanon SD</t>
  </si>
  <si>
    <t>121394503</t>
  </si>
  <si>
    <t>Northern Lehigh SD</t>
  </si>
  <si>
    <t>109535504</t>
  </si>
  <si>
    <t>Northern Potter SD</t>
  </si>
  <si>
    <t>117080607</t>
  </si>
  <si>
    <t>Northern Tier Career Center</t>
  </si>
  <si>
    <t>117596003</t>
  </si>
  <si>
    <t>Northern Tioga SD</t>
  </si>
  <si>
    <t>107656407</t>
  </si>
  <si>
    <t>Northern Westmoreland CTC</t>
  </si>
  <si>
    <t>115674603</t>
  </si>
  <si>
    <t>Northern York County SD</t>
  </si>
  <si>
    <t>103026873</t>
  </si>
  <si>
    <t>Northgate SD</t>
  </si>
  <si>
    <t>102023080</t>
  </si>
  <si>
    <t>116495207</t>
  </si>
  <si>
    <t>Northumberland County CTC</t>
  </si>
  <si>
    <t>118406003</t>
  </si>
  <si>
    <t>Northwest Area SD</t>
  </si>
  <si>
    <t>105258503</t>
  </si>
  <si>
    <t>Northwestern  SD</t>
  </si>
  <si>
    <t>121394603</t>
  </si>
  <si>
    <t>Northwestern Lehigh SD</t>
  </si>
  <si>
    <t>126510019</t>
  </si>
  <si>
    <t>Northwood Academy CS</t>
  </si>
  <si>
    <t>107656502</t>
  </si>
  <si>
    <t>Norwin SD</t>
  </si>
  <si>
    <t>124156503</t>
  </si>
  <si>
    <t>Octorara Area SD</t>
  </si>
  <si>
    <t>106616203</t>
  </si>
  <si>
    <t>Oil City Area SD</t>
  </si>
  <si>
    <t>119356603</t>
  </si>
  <si>
    <t>Old Forge SD</t>
  </si>
  <si>
    <t>114066503</t>
  </si>
  <si>
    <t>Oley Valley SD</t>
  </si>
  <si>
    <t>126513452</t>
  </si>
  <si>
    <t>Olney Charter High School</t>
  </si>
  <si>
    <t>109537504</t>
  </si>
  <si>
    <t>Oswayo Valley SD</t>
  </si>
  <si>
    <t>109426003</t>
  </si>
  <si>
    <t>Otto-Eldred SD</t>
  </si>
  <si>
    <t>124156603</t>
  </si>
  <si>
    <t>Owen J Roberts SD</t>
  </si>
  <si>
    <t>124156703</t>
  </si>
  <si>
    <t>Oxford Area SD</t>
  </si>
  <si>
    <t>122098003</t>
  </si>
  <si>
    <t>Palisades SD</t>
  </si>
  <si>
    <t>121136503</t>
  </si>
  <si>
    <t>Palmerton Area SD</t>
  </si>
  <si>
    <t>113385303</t>
  </si>
  <si>
    <t>Palmyra Area SD</t>
  </si>
  <si>
    <t>173515368</t>
  </si>
  <si>
    <t>Pan American Academy CS</t>
  </si>
  <si>
    <t>121136603</t>
  </si>
  <si>
    <t>Panther Valley SD</t>
  </si>
  <si>
    <t>121395103</t>
  </si>
  <si>
    <t>Parkland SD</t>
  </si>
  <si>
    <t>103027307</t>
  </si>
  <si>
    <t>Parkway West CTC</t>
  </si>
  <si>
    <t>120485603</t>
  </si>
  <si>
    <t>Pen Argyl Area SD</t>
  </si>
  <si>
    <t>108116003</t>
  </si>
  <si>
    <t>Penn Cambria SD</t>
  </si>
  <si>
    <t>103027352</t>
  </si>
  <si>
    <t>Penn Hills SD</t>
  </si>
  <si>
    <t>113365203</t>
  </si>
  <si>
    <t>Penn Manor SD</t>
  </si>
  <si>
    <t>105204703</t>
  </si>
  <si>
    <t>Penncrest SD</t>
  </si>
  <si>
    <t>125236903</t>
  </si>
  <si>
    <t>Penn-Delco SD</t>
  </si>
  <si>
    <t>122098103</t>
  </si>
  <si>
    <t>Pennridge SD</t>
  </si>
  <si>
    <t>128326303</t>
  </si>
  <si>
    <t>Penns Manor Area SD</t>
  </si>
  <si>
    <t>110147003</t>
  </si>
  <si>
    <t>Penns Valley Area SD</t>
  </si>
  <si>
    <t>122098202</t>
  </si>
  <si>
    <t>Pennsbury SD</t>
  </si>
  <si>
    <t>127043430</t>
  </si>
  <si>
    <t>Pennsylvania Cyber CS</t>
  </si>
  <si>
    <t>115220003</t>
  </si>
  <si>
    <t>Pennsylvania Distance Learning CS</t>
  </si>
  <si>
    <t>124150004</t>
  </si>
  <si>
    <t>Pennsylvania Leadership Charter School</t>
  </si>
  <si>
    <t>123460001</t>
  </si>
  <si>
    <t>Pennsylvania Virtual CS</t>
  </si>
  <si>
    <t>107657103</t>
  </si>
  <si>
    <t>Penn-Trafford SD</t>
  </si>
  <si>
    <t>126510004</t>
  </si>
  <si>
    <t>People for People CS</t>
  </si>
  <si>
    <t>113365303</t>
  </si>
  <si>
    <t>Pequea Valley SD</t>
  </si>
  <si>
    <t>123466103</t>
  </si>
  <si>
    <t>Perkiomen Valley SD</t>
  </si>
  <si>
    <t>105250001</t>
  </si>
  <si>
    <t>Perseus House CS of Excellence</t>
  </si>
  <si>
    <t>101636503</t>
  </si>
  <si>
    <t>Peters Township SD</t>
  </si>
  <si>
    <t>126513280</t>
  </si>
  <si>
    <t>Philadelphia Academy CS</t>
  </si>
  <si>
    <t>126515001</t>
  </si>
  <si>
    <t>Philadelphia City SD</t>
  </si>
  <si>
    <t>126510009</t>
  </si>
  <si>
    <t>Philadelphia Electrical &amp; Tech CHS</t>
  </si>
  <si>
    <t>126512850</t>
  </si>
  <si>
    <t>Philadelphia Harambee Inst CS</t>
  </si>
  <si>
    <t>126513400</t>
  </si>
  <si>
    <t>Philadelphia Performing Arts CS</t>
  </si>
  <si>
    <t>110177003</t>
  </si>
  <si>
    <t>Philipsburg-Osceola Area SD</t>
  </si>
  <si>
    <t>124157203</t>
  </si>
  <si>
    <t>Phoenixville Area SD</t>
  </si>
  <si>
    <t>129546003</t>
  </si>
  <si>
    <t>Pine Grove Area SD</t>
  </si>
  <si>
    <t>103021003</t>
  </si>
  <si>
    <t>Pine-Richland SD</t>
  </si>
  <si>
    <t>102027451</t>
  </si>
  <si>
    <t>Pittsburgh SD</t>
  </si>
  <si>
    <t>118406602</t>
  </si>
  <si>
    <t>Pittston Area SD</t>
  </si>
  <si>
    <t>182514568</t>
  </si>
  <si>
    <t>Planet Abacus CS</t>
  </si>
  <si>
    <t>120455203</t>
  </si>
  <si>
    <t>Pleasant Valley SD</t>
  </si>
  <si>
    <t>103027503</t>
  </si>
  <si>
    <t>Plum Borough SD</t>
  </si>
  <si>
    <t>120450002</t>
  </si>
  <si>
    <t>Pocono Mountain Charter School</t>
  </si>
  <si>
    <t>120455403</t>
  </si>
  <si>
    <t>Pocono Mountain SD</t>
  </si>
  <si>
    <t>109426303</t>
  </si>
  <si>
    <t>Port Allegany SD</t>
  </si>
  <si>
    <t>108116303</t>
  </si>
  <si>
    <t>Portage Area SD</t>
  </si>
  <si>
    <t>123466303</t>
  </si>
  <si>
    <t>Pottsgrove SD</t>
  </si>
  <si>
    <t>123466403</t>
  </si>
  <si>
    <t>Pottstown SD</t>
  </si>
  <si>
    <t>129546103</t>
  </si>
  <si>
    <t>Pottsville Area SD</t>
  </si>
  <si>
    <t>126512960</t>
  </si>
  <si>
    <t>160028259</t>
  </si>
  <si>
    <t>Propel CS-Braddock Hills</t>
  </si>
  <si>
    <t>103020005</t>
  </si>
  <si>
    <t>Propel CS-East</t>
  </si>
  <si>
    <t>103020002</t>
  </si>
  <si>
    <t>Propel CS-Homestead</t>
  </si>
  <si>
    <t>103020003</t>
  </si>
  <si>
    <t>Propel CS-McKeesport</t>
  </si>
  <si>
    <t>103020004</t>
  </si>
  <si>
    <t>Propel CS-Montour</t>
  </si>
  <si>
    <t>106338003</t>
  </si>
  <si>
    <t>Punxsutawney Area SD</t>
  </si>
  <si>
    <t>128327303</t>
  </si>
  <si>
    <t>Purchase Line SD</t>
  </si>
  <si>
    <t>103027753</t>
  </si>
  <si>
    <t>Quaker Valley SD</t>
  </si>
  <si>
    <t>122098403</t>
  </si>
  <si>
    <t>Quakertown Community SD</t>
  </si>
  <si>
    <t>125237603</t>
  </si>
  <si>
    <t>Radnor Township SD</t>
  </si>
  <si>
    <t>114067107</t>
  </si>
  <si>
    <t>Reading Muhlenberg CTC</t>
  </si>
  <si>
    <t>114067002</t>
  </si>
  <si>
    <t>Reading SD</t>
  </si>
  <si>
    <t>112675503</t>
  </si>
  <si>
    <t>Red Lion Area SD</t>
  </si>
  <si>
    <t>106168003</t>
  </si>
  <si>
    <t>Redbank Valley SD</t>
  </si>
  <si>
    <t>124153350</t>
  </si>
  <si>
    <t>Renaissance Academy CS</t>
  </si>
  <si>
    <t>104435303</t>
  </si>
  <si>
    <t>Reynolds SD</t>
  </si>
  <si>
    <t>126510008</t>
  </si>
  <si>
    <t>Richard Allen Preparatory CS</t>
  </si>
  <si>
    <t>108116503</t>
  </si>
  <si>
    <t>Richland SD</t>
  </si>
  <si>
    <t>109246003</t>
  </si>
  <si>
    <t>Ridgway Area SD</t>
  </si>
  <si>
    <t>125237702</t>
  </si>
  <si>
    <t>Ridley SD</t>
  </si>
  <si>
    <t>101637002</t>
  </si>
  <si>
    <t>Ringgold SD</t>
  </si>
  <si>
    <t>127045853</t>
  </si>
  <si>
    <t>Riverside Beaver County SD</t>
  </si>
  <si>
    <t>119357003</t>
  </si>
  <si>
    <t>Riverside SD</t>
  </si>
  <si>
    <t>103028203</t>
  </si>
  <si>
    <t>Riverview SD</t>
  </si>
  <si>
    <t>105252920</t>
  </si>
  <si>
    <t>Robert Benjamin Wiley Community CS</t>
  </si>
  <si>
    <t>121393330</t>
  </si>
  <si>
    <t>Roberto Clemente CS</t>
  </si>
  <si>
    <t>127046903</t>
  </si>
  <si>
    <t>Rochester Area SD</t>
  </si>
  <si>
    <t>108566303</t>
  </si>
  <si>
    <t>Rockwood Area SD</t>
  </si>
  <si>
    <t>125237903</t>
  </si>
  <si>
    <t>Rose Tree Media SD</t>
  </si>
  <si>
    <t>129546803</t>
  </si>
  <si>
    <t>Saint Clair Area SD</t>
  </si>
  <si>
    <t>109248003</t>
  </si>
  <si>
    <t>Saint Marys Area SD</t>
  </si>
  <si>
    <t>121395603</t>
  </si>
  <si>
    <t>Salisbury Township SD</t>
  </si>
  <si>
    <t>108567004</t>
  </si>
  <si>
    <t>Salisbury-Elk Lick SD</t>
  </si>
  <si>
    <t>124150005</t>
  </si>
  <si>
    <t>Sankofa Academy CS</t>
  </si>
  <si>
    <t>114514135</t>
  </si>
  <si>
    <t>Sankofa Freedom Academy Charter School</t>
  </si>
  <si>
    <t>120486003</t>
  </si>
  <si>
    <t>Saucon Valley SD</t>
  </si>
  <si>
    <t>117086003</t>
  </si>
  <si>
    <t>Sayre Area SD</t>
  </si>
  <si>
    <t>122093140</t>
  </si>
  <si>
    <t>School Lane CS</t>
  </si>
  <si>
    <t>129547303</t>
  </si>
  <si>
    <t>Schuylkill Haven Area SD</t>
  </si>
  <si>
    <t>129546907</t>
  </si>
  <si>
    <t>Schuylkill Technology Centers</t>
  </si>
  <si>
    <t>114067503</t>
  </si>
  <si>
    <t>Schuylkill Valley SD</t>
  </si>
  <si>
    <t>119357402</t>
  </si>
  <si>
    <t>Scranton SD</t>
  </si>
  <si>
    <t>116557103</t>
  </si>
  <si>
    <t>Selinsgrove Area SD</t>
  </si>
  <si>
    <t>109420107</t>
  </si>
  <si>
    <t>104107903</t>
  </si>
  <si>
    <t>Seneca Valley SD</t>
  </si>
  <si>
    <t>188392660</t>
  </si>
  <si>
    <t>Seven Generations Charter School</t>
  </si>
  <si>
    <t>108567204</t>
  </si>
  <si>
    <t>Shade-Central City SD</t>
  </si>
  <si>
    <t>103028302</t>
  </si>
  <si>
    <t>Shaler Area SD</t>
  </si>
  <si>
    <t>116496503</t>
  </si>
  <si>
    <t>Shamokin Area SD</t>
  </si>
  <si>
    <t>108567404</t>
  </si>
  <si>
    <t>Shanksville-Stonycreek SD</t>
  </si>
  <si>
    <t>104435603</t>
  </si>
  <si>
    <t>Sharon City SD</t>
  </si>
  <si>
    <t>104435703</t>
  </si>
  <si>
    <t>Sharpsville Area SD</t>
  </si>
  <si>
    <t>129547203</t>
  </si>
  <si>
    <t>Shenandoah Valley SD</t>
  </si>
  <si>
    <t>104376203</t>
  </si>
  <si>
    <t>Shenango Area SD</t>
  </si>
  <si>
    <t>116496603</t>
  </si>
  <si>
    <t>Shikellamy SD</t>
  </si>
  <si>
    <t>115218003</t>
  </si>
  <si>
    <t>Shippensburg Area SD</t>
  </si>
  <si>
    <t>104107503</t>
  </si>
  <si>
    <t>Slippery Rock Area SD</t>
  </si>
  <si>
    <t>109427503</t>
  </si>
  <si>
    <t>Smethport Area SD</t>
  </si>
  <si>
    <t>113367003</t>
  </si>
  <si>
    <t>Solanco SD</t>
  </si>
  <si>
    <t>108567703</t>
  </si>
  <si>
    <t>Somerset Area SD</t>
  </si>
  <si>
    <t>108567807</t>
  </si>
  <si>
    <t>Somerset County Technology Center</t>
  </si>
  <si>
    <t>123467103</t>
  </si>
  <si>
    <t>Souderton Area SD</t>
  </si>
  <si>
    <t>123463370</t>
  </si>
  <si>
    <t>Souderton CS Collaborative</t>
  </si>
  <si>
    <t>103028653</t>
  </si>
  <si>
    <t>South Allegheny SD</t>
  </si>
  <si>
    <t>104107803</t>
  </si>
  <si>
    <t>South Butler County SD</t>
  </si>
  <si>
    <t>112676203</t>
  </si>
  <si>
    <t>South Eastern SD</t>
  </si>
  <si>
    <t>103028703</t>
  </si>
  <si>
    <t>South Fayette Township SD</t>
  </si>
  <si>
    <t>115218303</t>
  </si>
  <si>
    <t>South Middleton SD</t>
  </si>
  <si>
    <t>103028753</t>
  </si>
  <si>
    <t>South Park SD</t>
  </si>
  <si>
    <t>127047404</t>
  </si>
  <si>
    <t>South Side Area SD</t>
  </si>
  <si>
    <t>112676403</t>
  </si>
  <si>
    <t>South Western SD</t>
  </si>
  <si>
    <t>117416103</t>
  </si>
  <si>
    <t>South Williamsport Area SD</t>
  </si>
  <si>
    <t>125238402</t>
  </si>
  <si>
    <t>Southeast Delco SD</t>
  </si>
  <si>
    <t>101306503</t>
  </si>
  <si>
    <t>Southeastern Greene SD</t>
  </si>
  <si>
    <t>116197503</t>
  </si>
  <si>
    <t>Southern Columbia Area SD</t>
  </si>
  <si>
    <t>111297504</t>
  </si>
  <si>
    <t>Southern Fulton SD</t>
  </si>
  <si>
    <t>111317503</t>
  </si>
  <si>
    <t>Southern Huntingdon County SD</t>
  </si>
  <si>
    <t>121395703</t>
  </si>
  <si>
    <t>Southern Lehigh SD</t>
  </si>
  <si>
    <t>117597003</t>
  </si>
  <si>
    <t>Southern Tioga SD</t>
  </si>
  <si>
    <t>112676503</t>
  </si>
  <si>
    <t>Southern York County SD</t>
  </si>
  <si>
    <t>107657503</t>
  </si>
  <si>
    <t>Southmoreland SD</t>
  </si>
  <si>
    <t>108515107</t>
  </si>
  <si>
    <t>Southwest Leadership Academy CS</t>
  </si>
  <si>
    <t>103023410</t>
  </si>
  <si>
    <t>Spectrum CS</t>
  </si>
  <si>
    <t>108077503</t>
  </si>
  <si>
    <t>Spring Cove SD</t>
  </si>
  <si>
    <t>112676703</t>
  </si>
  <si>
    <t>Spring Grove Area SD</t>
  </si>
  <si>
    <t>125238502</t>
  </si>
  <si>
    <t>Springfield SD</t>
  </si>
  <si>
    <t>123467203</t>
  </si>
  <si>
    <t>Springfield Township SD</t>
  </si>
  <si>
    <t>123467303</t>
  </si>
  <si>
    <t>Spring-Ford Area SD</t>
  </si>
  <si>
    <t>110148002</t>
  </si>
  <si>
    <t>State College Area SD</t>
  </si>
  <si>
    <t>103028807</t>
  </si>
  <si>
    <t>Steel Center AVTS</t>
  </si>
  <si>
    <t>103028833</t>
  </si>
  <si>
    <t>Steel Valley SD</t>
  </si>
  <si>
    <t>115228003</t>
  </si>
  <si>
    <t>Steelton-Highspire SD</t>
  </si>
  <si>
    <t>103028853</t>
  </si>
  <si>
    <t>Sto-Rox SD</t>
  </si>
  <si>
    <t>120456003</t>
  </si>
  <si>
    <t>Stroudsburg Area SD</t>
  </si>
  <si>
    <t>101833400</t>
  </si>
  <si>
    <t>Sugar Valley Rural CS</t>
  </si>
  <si>
    <t>117576303</t>
  </si>
  <si>
    <t>Sullivan County SD</t>
  </si>
  <si>
    <t>116606707</t>
  </si>
  <si>
    <t>SUN Area Technical Institute</t>
  </si>
  <si>
    <t>116493130</t>
  </si>
  <si>
    <t>Susq-Cyber CS</t>
  </si>
  <si>
    <t>119586503</t>
  </si>
  <si>
    <t>Susquehanna Community SD</t>
  </si>
  <si>
    <t>119584707</t>
  </si>
  <si>
    <t>Susquehanna County CTC</t>
  </si>
  <si>
    <t>115228303</t>
  </si>
  <si>
    <t>Susquehanna Township SD</t>
  </si>
  <si>
    <t>115506003</t>
  </si>
  <si>
    <t>Susquenita SD</t>
  </si>
  <si>
    <t>192518422</t>
  </si>
  <si>
    <t>Tacony Academy Charter School</t>
  </si>
  <si>
    <t>129547603</t>
  </si>
  <si>
    <t>Tamaqua Area SD</t>
  </si>
  <si>
    <t>105620001</t>
  </si>
  <si>
    <t>Tidioute Community CS</t>
  </si>
  <si>
    <t>106617203</t>
  </si>
  <si>
    <t>Titusville Area SD</t>
  </si>
  <si>
    <t>117086503</t>
  </si>
  <si>
    <t>Towanda Area SD</t>
  </si>
  <si>
    <t>124157802</t>
  </si>
  <si>
    <t>Tredyffrin-Easttown SD</t>
  </si>
  <si>
    <t>101638003</t>
  </si>
  <si>
    <t>Trinity Area SD</t>
  </si>
  <si>
    <t>129547803</t>
  </si>
  <si>
    <t>Tri-Valley SD</t>
  </si>
  <si>
    <t>117086653</t>
  </si>
  <si>
    <t>Troy Area SD</t>
  </si>
  <si>
    <t>171510293</t>
  </si>
  <si>
    <t>Truebright Science Academy CS</t>
  </si>
  <si>
    <t>114068003</t>
  </si>
  <si>
    <t>Tulpehocken Area SD</t>
  </si>
  <si>
    <t>118667503</t>
  </si>
  <si>
    <t>Tunkhannock Area SD</t>
  </si>
  <si>
    <t>108568404</t>
  </si>
  <si>
    <t>Turkeyfoot Valley Area SD</t>
  </si>
  <si>
    <t>112286003</t>
  </si>
  <si>
    <t>Tuscarora SD</t>
  </si>
  <si>
    <t>108058003</t>
  </si>
  <si>
    <t>Tussey Mountain SD</t>
  </si>
  <si>
    <t>114068103</t>
  </si>
  <si>
    <t>Twin Valley SD</t>
  </si>
  <si>
    <t>108078003</t>
  </si>
  <si>
    <t>Tyrone Area SD</t>
  </si>
  <si>
    <t>104377003</t>
  </si>
  <si>
    <t>Union Area SD</t>
  </si>
  <si>
    <t>105259103</t>
  </si>
  <si>
    <t>Union City Area SD</t>
  </si>
  <si>
    <t>106169003</t>
  </si>
  <si>
    <t>Union SD</t>
  </si>
  <si>
    <t>101268003</t>
  </si>
  <si>
    <t>Uniontown Area SD</t>
  </si>
  <si>
    <t>124158503</t>
  </si>
  <si>
    <t>Unionville-Chadds Ford SD</t>
  </si>
  <si>
    <t>128328003</t>
  </si>
  <si>
    <t>United SD</t>
  </si>
  <si>
    <t>126519434</t>
  </si>
  <si>
    <t>Universal Audenried Charter School</t>
  </si>
  <si>
    <t>103519376</t>
  </si>
  <si>
    <t>Universal Daroff Charter School</t>
  </si>
  <si>
    <t>126513210</t>
  </si>
  <si>
    <t>Universal Institute CS</t>
  </si>
  <si>
    <t>126513415</t>
  </si>
  <si>
    <t>Universal Vare Charter School</t>
  </si>
  <si>
    <t>112018523</t>
  </si>
  <si>
    <t>Upper Adams SD</t>
  </si>
  <si>
    <t>122099007</t>
  </si>
  <si>
    <t>Upper Bucks County Technical School</t>
  </si>
  <si>
    <t>125239452</t>
  </si>
  <si>
    <t>Upper Darby SD</t>
  </si>
  <si>
    <t>115229003</t>
  </si>
  <si>
    <t>Upper Dauphin Area SD</t>
  </si>
  <si>
    <t>123468303</t>
  </si>
  <si>
    <t>Upper Dublin SD</t>
  </si>
  <si>
    <t>123468402</t>
  </si>
  <si>
    <t>Upper Merion Area SD</t>
  </si>
  <si>
    <t>123468503</t>
  </si>
  <si>
    <t>Upper Moreland Township SD</t>
  </si>
  <si>
    <t>123468603</t>
  </si>
  <si>
    <t>Upper Perkiomen SD</t>
  </si>
  <si>
    <t>103029203</t>
  </si>
  <si>
    <t>Upper Saint Clair SD</t>
  </si>
  <si>
    <t>106618603</t>
  </si>
  <si>
    <t>Valley Grove SD</t>
  </si>
  <si>
    <t>119358403</t>
  </si>
  <si>
    <t>Valley View SD</t>
  </si>
  <si>
    <t>106619107</t>
  </si>
  <si>
    <t>Venango Technology Center</t>
  </si>
  <si>
    <t>126513220</t>
  </si>
  <si>
    <t>Wakisha CS</t>
  </si>
  <si>
    <t>119648303</t>
  </si>
  <si>
    <t>Wallenpaupack Area SD</t>
  </si>
  <si>
    <t>125239603</t>
  </si>
  <si>
    <t>Wallingford-Swarthmore SD</t>
  </si>
  <si>
    <t>126513490</t>
  </si>
  <si>
    <t>105628007</t>
  </si>
  <si>
    <t>Warren County AVTS</t>
  </si>
  <si>
    <t>105628302</t>
  </si>
  <si>
    <t>Warren County SD</t>
  </si>
  <si>
    <t>116498003</t>
  </si>
  <si>
    <t>Warrior Run SD</t>
  </si>
  <si>
    <t>113369003</t>
  </si>
  <si>
    <t>Warwick SD</t>
  </si>
  <si>
    <t>101638803</t>
  </si>
  <si>
    <t>Washington SD</t>
  </si>
  <si>
    <t>105259703</t>
  </si>
  <si>
    <t>Wattsburg Area SD</t>
  </si>
  <si>
    <t>119648703</t>
  </si>
  <si>
    <t>Wayne Highlands SD</t>
  </si>
  <si>
    <t>112289003</t>
  </si>
  <si>
    <t>Waynesboro Area SD</t>
  </si>
  <si>
    <t>121139004</t>
  </si>
  <si>
    <t>Weatherly Area SD</t>
  </si>
  <si>
    <t>117598503</t>
  </si>
  <si>
    <t>Wellsboro Area SD</t>
  </si>
  <si>
    <t>103029403</t>
  </si>
  <si>
    <t>West Allegheny SD</t>
  </si>
  <si>
    <t>110179003</t>
  </si>
  <si>
    <t>West Branch Area SD</t>
  </si>
  <si>
    <t>124159002</t>
  </si>
  <si>
    <t>West Chester Area SD</t>
  </si>
  <si>
    <t>101308503</t>
  </si>
  <si>
    <t>West Greene SD</t>
  </si>
  <si>
    <t>103029553</t>
  </si>
  <si>
    <t>West Jefferson Hills SD</t>
  </si>
  <si>
    <t>104437503</t>
  </si>
  <si>
    <t>West Middlesex Area SD</t>
  </si>
  <si>
    <t>103029603</t>
  </si>
  <si>
    <t>West Mifflin Area SD</t>
  </si>
  <si>
    <t>126513020</t>
  </si>
  <si>
    <t>West Oak Lane CS</t>
  </si>
  <si>
    <t>115508003</t>
  </si>
  <si>
    <t>West Perry SD</t>
  </si>
  <si>
    <t>115219002</t>
  </si>
  <si>
    <t>West Shore SD</t>
  </si>
  <si>
    <t>118408707</t>
  </si>
  <si>
    <t>West Side CTC</t>
  </si>
  <si>
    <t>112678503</t>
  </si>
  <si>
    <t>West York Area SD</t>
  </si>
  <si>
    <t>101638907</t>
  </si>
  <si>
    <t>Western Area CTC</t>
  </si>
  <si>
    <t>127049303</t>
  </si>
  <si>
    <t>Western Beaver County SD</t>
  </si>
  <si>
    <t>123469007</t>
  </si>
  <si>
    <t>Western Montgomery CTC</t>
  </si>
  <si>
    <t>119648903</t>
  </si>
  <si>
    <t>Western Wayne SD</t>
  </si>
  <si>
    <t>108118503</t>
  </si>
  <si>
    <t>Westmont Hilltop SD</t>
  </si>
  <si>
    <t>121397803</t>
  </si>
  <si>
    <t>Whitehall-Coplay SD</t>
  </si>
  <si>
    <t>125230002</t>
  </si>
  <si>
    <t>Widener Partnership CS</t>
  </si>
  <si>
    <t>118408607</t>
  </si>
  <si>
    <t>Wilkes-Barre Area CTC</t>
  </si>
  <si>
    <t>118408852</t>
  </si>
  <si>
    <t>Wilkes-Barre Area SD</t>
  </si>
  <si>
    <t>103029803</t>
  </si>
  <si>
    <t>Wilkinsburg Borough SD</t>
  </si>
  <si>
    <t>125239652</t>
  </si>
  <si>
    <t>William Penn SD</t>
  </si>
  <si>
    <t>129548803</t>
  </si>
  <si>
    <t>Williams Valley SD</t>
  </si>
  <si>
    <t>108079004</t>
  </si>
  <si>
    <t>Williamsburg Community SD</t>
  </si>
  <si>
    <t>117417202</t>
  </si>
  <si>
    <t>Williamsport Area SD</t>
  </si>
  <si>
    <t>104378003</t>
  </si>
  <si>
    <t>Wilmington Area SD</t>
  </si>
  <si>
    <t>114069103</t>
  </si>
  <si>
    <t>Wilson  SD</t>
  </si>
  <si>
    <t>120488603</t>
  </si>
  <si>
    <t>Wilson Area SD</t>
  </si>
  <si>
    <t>108569103</t>
  </si>
  <si>
    <t>Windber Area SD</t>
  </si>
  <si>
    <t>126510007</t>
  </si>
  <si>
    <t>Wissahickon CS</t>
  </si>
  <si>
    <t>123469303</t>
  </si>
  <si>
    <t>Wissahickon SD</t>
  </si>
  <si>
    <t>103029902</t>
  </si>
  <si>
    <t>Woodland Hills SD</t>
  </si>
  <si>
    <t>126512860</t>
  </si>
  <si>
    <t>World Communications CS</t>
  </si>
  <si>
    <t>117089003</t>
  </si>
  <si>
    <t>Wyalusing Area SD</t>
  </si>
  <si>
    <t>118409203</t>
  </si>
  <si>
    <t>Wyoming Area SD</t>
  </si>
  <si>
    <t>118409302</t>
  </si>
  <si>
    <t>Wyoming Valley West SD</t>
  </si>
  <si>
    <t>114069353</t>
  </si>
  <si>
    <t>Wyomissing Area SD</t>
  </si>
  <si>
    <t>112679002</t>
  </si>
  <si>
    <t>York City SD</t>
  </si>
  <si>
    <t>112679107</t>
  </si>
  <si>
    <t>York Co School of Technology</t>
  </si>
  <si>
    <t>112679403</t>
  </si>
  <si>
    <t>York Suburban SD</t>
  </si>
  <si>
    <t>107658903</t>
  </si>
  <si>
    <t>Yough SD</t>
  </si>
  <si>
    <t>126513250</t>
  </si>
  <si>
    <t>Young Scholars CS</t>
  </si>
  <si>
    <t>126518547</t>
  </si>
  <si>
    <t>110140001</t>
  </si>
  <si>
    <t>Young Scholars of Central PA CS</t>
  </si>
  <si>
    <t>103025206</t>
  </si>
  <si>
    <t>126512870</t>
  </si>
  <si>
    <t>Youth Build Phila CS</t>
  </si>
  <si>
    <t>7691</t>
  </si>
  <si>
    <t>Abington Heights HS</t>
  </si>
  <si>
    <t>5091</t>
  </si>
  <si>
    <t>Abington Heights MS</t>
  </si>
  <si>
    <t>6839</t>
  </si>
  <si>
    <t>Abington JHS</t>
  </si>
  <si>
    <t>3242</t>
  </si>
  <si>
    <t>Abington SHS</t>
  </si>
  <si>
    <t>3241</t>
  </si>
  <si>
    <t>McKinley Sch</t>
  </si>
  <si>
    <t>7846</t>
  </si>
  <si>
    <t>7824</t>
  </si>
  <si>
    <t>7825</t>
  </si>
  <si>
    <t>7858</t>
  </si>
  <si>
    <t>Albert Gallatin Area SHS</t>
  </si>
  <si>
    <t>6001</t>
  </si>
  <si>
    <t>Albert Gallatin North MS</t>
  </si>
  <si>
    <t>7607</t>
  </si>
  <si>
    <t>Albert Gallatin South MS</t>
  </si>
  <si>
    <t>7608</t>
  </si>
  <si>
    <t>Aliquippa JSHS</t>
  </si>
  <si>
    <t>8086</t>
  </si>
  <si>
    <t>0000</t>
  </si>
  <si>
    <t>Springdale JSHS</t>
  </si>
  <si>
    <t>0029</t>
  </si>
  <si>
    <t>Allegheny-Clarion Valley HS</t>
  </si>
  <si>
    <t>4664</t>
  </si>
  <si>
    <t>Francis D Raub MS</t>
  </si>
  <si>
    <t>2792</t>
  </si>
  <si>
    <t>Harrison-Morton MS</t>
  </si>
  <si>
    <t>2791</t>
  </si>
  <si>
    <t>Louis E Dieruff HS</t>
  </si>
  <si>
    <t>2795</t>
  </si>
  <si>
    <t>South Mountain MS</t>
  </si>
  <si>
    <t>2793</t>
  </si>
  <si>
    <t>Trexler MS</t>
  </si>
  <si>
    <t>4929</t>
  </si>
  <si>
    <t>William Allen HS</t>
  </si>
  <si>
    <t>2794</t>
  </si>
  <si>
    <t>7543</t>
  </si>
  <si>
    <t>Altoona Area HS</t>
  </si>
  <si>
    <t>0913</t>
  </si>
  <si>
    <t>Altoona Area Jr HS</t>
  </si>
  <si>
    <t>7986</t>
  </si>
  <si>
    <t>Kimmel Alternative School</t>
  </si>
  <si>
    <t>7425</t>
  </si>
  <si>
    <t>Ambridge Area HS</t>
  </si>
  <si>
    <t>6555</t>
  </si>
  <si>
    <t>Ambridge Area JHS</t>
  </si>
  <si>
    <t>0633</t>
  </si>
  <si>
    <t>Annville Cleona HS</t>
  </si>
  <si>
    <t>2725</t>
  </si>
  <si>
    <t>Annville-Cleona MS</t>
  </si>
  <si>
    <t>8178</t>
  </si>
  <si>
    <t>Antietam MS/HS</t>
  </si>
  <si>
    <t>0820</t>
  </si>
  <si>
    <t>8031</t>
  </si>
  <si>
    <t>Apollo-Ridge HS</t>
  </si>
  <si>
    <t>2320</t>
  </si>
  <si>
    <t>Apollo-Ridge MS</t>
  </si>
  <si>
    <t>6570</t>
  </si>
  <si>
    <t>Ford City JSHS</t>
  </si>
  <si>
    <t>6575</t>
  </si>
  <si>
    <t>Kittanning JHS</t>
  </si>
  <si>
    <t>6572</t>
  </si>
  <si>
    <t>Kittanning SHS</t>
  </si>
  <si>
    <t>0596</t>
  </si>
  <si>
    <t>West Shamokin JSHS</t>
  </si>
  <si>
    <t>7640</t>
  </si>
  <si>
    <t>8148</t>
  </si>
  <si>
    <t>Athens Area HS</t>
  </si>
  <si>
    <t>0958</t>
  </si>
  <si>
    <t>Austin Area JSHS</t>
  </si>
  <si>
    <t>6222</t>
  </si>
  <si>
    <t>Avella Area JSHS</t>
  </si>
  <si>
    <t>4165</t>
  </si>
  <si>
    <t>7721</t>
  </si>
  <si>
    <t>Avon Grove HS</t>
  </si>
  <si>
    <t>1367</t>
  </si>
  <si>
    <t>Fred S Engle MS</t>
  </si>
  <si>
    <t>5216</t>
  </si>
  <si>
    <t>Avonworth HS</t>
  </si>
  <si>
    <t>5199</t>
  </si>
  <si>
    <t>Avonworth MS</t>
  </si>
  <si>
    <t>7669</t>
  </si>
  <si>
    <t>Bald Eagle Area JSHS</t>
  </si>
  <si>
    <t>1335</t>
  </si>
  <si>
    <t>Baldwin SHS</t>
  </si>
  <si>
    <t>0050</t>
  </si>
  <si>
    <t>Harrison MS</t>
  </si>
  <si>
    <t>6787</t>
  </si>
  <si>
    <t>Bangor Area HS</t>
  </si>
  <si>
    <t>3434</t>
  </si>
  <si>
    <t>Bangor Area MS</t>
  </si>
  <si>
    <t>5257</t>
  </si>
  <si>
    <t>7827</t>
  </si>
  <si>
    <t>7847</t>
  </si>
  <si>
    <t>Beaver Area MS</t>
  </si>
  <si>
    <t>7386</t>
  </si>
  <si>
    <t>Beaver Area SHS</t>
  </si>
  <si>
    <t>0640</t>
  </si>
  <si>
    <t>Bedford MS</t>
  </si>
  <si>
    <t>7021</t>
  </si>
  <si>
    <t>Bedford SHS</t>
  </si>
  <si>
    <t>0726</t>
  </si>
  <si>
    <t>Belle Vernon Area HS</t>
  </si>
  <si>
    <t>4930</t>
  </si>
  <si>
    <t>Bellefonte Area HS</t>
  </si>
  <si>
    <t>1343</t>
  </si>
  <si>
    <t>Bellefonte Area MS</t>
  </si>
  <si>
    <t>1342</t>
  </si>
  <si>
    <t>Bellwood Antis MS</t>
  </si>
  <si>
    <t>7144</t>
  </si>
  <si>
    <t>Bellwood-Antis HS</t>
  </si>
  <si>
    <t>0917</t>
  </si>
  <si>
    <t>7750</t>
  </si>
  <si>
    <t>Bensalem Twp HS</t>
  </si>
  <si>
    <t>5116</t>
  </si>
  <si>
    <t>Cecelia Snyder MS</t>
  </si>
  <si>
    <t>6451</t>
  </si>
  <si>
    <t>Robert K Shafer MS</t>
  </si>
  <si>
    <t>7030</t>
  </si>
  <si>
    <t>Benton Area MSHS</t>
  </si>
  <si>
    <t>1595</t>
  </si>
  <si>
    <t>Bentworth MS</t>
  </si>
  <si>
    <t>7988</t>
  </si>
  <si>
    <t>Bentworth SHS</t>
  </si>
  <si>
    <t>4188</t>
  </si>
  <si>
    <t>Berlin Brothersvalley MS</t>
  </si>
  <si>
    <t>7645</t>
  </si>
  <si>
    <t>Berlin Brothersvalley SHS</t>
  </si>
  <si>
    <t>6207</t>
  </si>
  <si>
    <t>Bermudian Springs HS</t>
  </si>
  <si>
    <t>0003</t>
  </si>
  <si>
    <t>Bermudian Springs MS</t>
  </si>
  <si>
    <t>6921</t>
  </si>
  <si>
    <t>Berwick Area HS</t>
  </si>
  <si>
    <t>1605</t>
  </si>
  <si>
    <t>Berwick Area MS</t>
  </si>
  <si>
    <t>6808</t>
  </si>
  <si>
    <t>Bethel Park HS</t>
  </si>
  <si>
    <t>0062</t>
  </si>
  <si>
    <t>Independence MS</t>
  </si>
  <si>
    <t>0061</t>
  </si>
  <si>
    <t>Broughal MS</t>
  </si>
  <si>
    <t>3464</t>
  </si>
  <si>
    <t>East Hills MS</t>
  </si>
  <si>
    <t>4956</t>
  </si>
  <si>
    <t>Freedom HS</t>
  </si>
  <si>
    <t>4957</t>
  </si>
  <si>
    <t>Liberty HS</t>
  </si>
  <si>
    <t>3465</t>
  </si>
  <si>
    <t>Nitschmann MS</t>
  </si>
  <si>
    <t>3463</t>
  </si>
  <si>
    <t>Northeast MS</t>
  </si>
  <si>
    <t>3462</t>
  </si>
  <si>
    <t>Bethlehem-Center MS</t>
  </si>
  <si>
    <t>5267</t>
  </si>
  <si>
    <t>Bethlehem-Center SHS</t>
  </si>
  <si>
    <t>4181</t>
  </si>
  <si>
    <t>Beaver Falls Area SHS</t>
  </si>
  <si>
    <t>0649</t>
  </si>
  <si>
    <t>Beaver Falls MS</t>
  </si>
  <si>
    <t>0648</t>
  </si>
  <si>
    <t>Big Spring HS</t>
  </si>
  <si>
    <t>1677</t>
  </si>
  <si>
    <t>Big Spring MS</t>
  </si>
  <si>
    <t>6326</t>
  </si>
  <si>
    <t>8206</t>
  </si>
  <si>
    <t>Blackhawk HS</t>
  </si>
  <si>
    <t>6707</t>
  </si>
  <si>
    <t>Highland MS</t>
  </si>
  <si>
    <t>6558</t>
  </si>
  <si>
    <t>Blacklick Valley JSHS</t>
  </si>
  <si>
    <t>5135</t>
  </si>
  <si>
    <t>Blairsville MS</t>
  </si>
  <si>
    <t>2317</t>
  </si>
  <si>
    <t>Blairsville SHS</t>
  </si>
  <si>
    <t>4706</t>
  </si>
  <si>
    <t>Saltsburg MS/HS</t>
  </si>
  <si>
    <t>2353</t>
  </si>
  <si>
    <t>Bloomsburg Area HS</t>
  </si>
  <si>
    <t>1612</t>
  </si>
  <si>
    <t>Bloomsburg Area MS</t>
  </si>
  <si>
    <t>1611</t>
  </si>
  <si>
    <t>Blue Mountain HS</t>
  </si>
  <si>
    <t>3891</t>
  </si>
  <si>
    <t>Blue Mountain MS</t>
  </si>
  <si>
    <t>5263</t>
  </si>
  <si>
    <t>Blue Ridge HS</t>
  </si>
  <si>
    <t>4034</t>
  </si>
  <si>
    <t>Blue Ridge MS</t>
  </si>
  <si>
    <t>7400</t>
  </si>
  <si>
    <t>Boyertown Area JHS-East</t>
  </si>
  <si>
    <t>6804</t>
  </si>
  <si>
    <t>Boyertown Area JHS-West</t>
  </si>
  <si>
    <t>6305</t>
  </si>
  <si>
    <t>Boyertown Area SHS</t>
  </si>
  <si>
    <t>6306</t>
  </si>
  <si>
    <t>7981</t>
  </si>
  <si>
    <t>Bradford Area HS</t>
  </si>
  <si>
    <t>4691</t>
  </si>
  <si>
    <t>Floyd C Fretz MS</t>
  </si>
  <si>
    <t>3092</t>
  </si>
  <si>
    <t>Brandywine Heights HS</t>
  </si>
  <si>
    <t>6308</t>
  </si>
  <si>
    <t>Brandywine Heights MS</t>
  </si>
  <si>
    <t>6309</t>
  </si>
  <si>
    <t>Brentwood MS</t>
  </si>
  <si>
    <t>7342</t>
  </si>
  <si>
    <t>Brentwood SHS</t>
  </si>
  <si>
    <t>0070</t>
  </si>
  <si>
    <t>Bristol HS</t>
  </si>
  <si>
    <t>1014</t>
  </si>
  <si>
    <t>Warren Snyder-John Girotti MS</t>
  </si>
  <si>
    <t>7743</t>
  </si>
  <si>
    <t>Armstrong MS</t>
  </si>
  <si>
    <t>5305</t>
  </si>
  <si>
    <t>Roosevelt MS</t>
  </si>
  <si>
    <t>1027</t>
  </si>
  <si>
    <t>Truman SHS</t>
  </si>
  <si>
    <t>1029</t>
  </si>
  <si>
    <t>Brockway Area JSHS</t>
  </si>
  <si>
    <t>2362</t>
  </si>
  <si>
    <t>Brookville JSHS</t>
  </si>
  <si>
    <t>6162</t>
  </si>
  <si>
    <t>Brownsville Area HS</t>
  </si>
  <si>
    <t>4818</t>
  </si>
  <si>
    <t>Brownsville Area MS</t>
  </si>
  <si>
    <t>2154</t>
  </si>
  <si>
    <t>Burgettstown MS/HS</t>
  </si>
  <si>
    <t>4195</t>
  </si>
  <si>
    <t>Burrell HS</t>
  </si>
  <si>
    <t>4340</t>
  </si>
  <si>
    <t>Charles A Huston MS</t>
  </si>
  <si>
    <t>4339</t>
  </si>
  <si>
    <t>Butler Area IHS</t>
  </si>
  <si>
    <t>6690</t>
  </si>
  <si>
    <t>Butler Area JHS</t>
  </si>
  <si>
    <t>6119</t>
  </si>
  <si>
    <t>Butler Area SHS</t>
  </si>
  <si>
    <t>1147</t>
  </si>
  <si>
    <t>California Area MS</t>
  </si>
  <si>
    <t>6939</t>
  </si>
  <si>
    <t>California Area SHS</t>
  </si>
  <si>
    <t>4203</t>
  </si>
  <si>
    <t>Cambria Heights MS</t>
  </si>
  <si>
    <t>1199</t>
  </si>
  <si>
    <t>Cambria Heights SHS</t>
  </si>
  <si>
    <t>5212</t>
  </si>
  <si>
    <t>Cameron County JSHS</t>
  </si>
  <si>
    <t>1299</t>
  </si>
  <si>
    <t>Camp Hill MS</t>
  </si>
  <si>
    <t>7509</t>
  </si>
  <si>
    <t>Camp Hill SHS</t>
  </si>
  <si>
    <t>1682</t>
  </si>
  <si>
    <t>Canon-McMillan SHS</t>
  </si>
  <si>
    <t>4217</t>
  </si>
  <si>
    <t>Canonsburg MS</t>
  </si>
  <si>
    <t>7217</t>
  </si>
  <si>
    <t>Canton JSHS</t>
  </si>
  <si>
    <t>0988</t>
  </si>
  <si>
    <t>Carbondale Area JSHS</t>
  </si>
  <si>
    <t>2420</t>
  </si>
  <si>
    <t>7577</t>
  </si>
  <si>
    <t>Carlisle Area HS</t>
  </si>
  <si>
    <t>1694</t>
  </si>
  <si>
    <t>Lamberton MS</t>
  </si>
  <si>
    <t>7011</t>
  </si>
  <si>
    <t>Wilson MS</t>
  </si>
  <si>
    <t>7010</t>
  </si>
  <si>
    <t>Carlynton JSHS</t>
  </si>
  <si>
    <t>0079</t>
  </si>
  <si>
    <t>Carmichaels Area El Ctr</t>
  </si>
  <si>
    <t>7315</t>
  </si>
  <si>
    <t>Carmichaels Area JSHS</t>
  </si>
  <si>
    <t>7112</t>
  </si>
  <si>
    <t>Catasauqua MS</t>
  </si>
  <si>
    <t>2797</t>
  </si>
  <si>
    <t>Catasauqua SHS</t>
  </si>
  <si>
    <t>2798</t>
  </si>
  <si>
    <t>Klinger MS</t>
  </si>
  <si>
    <t>7271</t>
  </si>
  <si>
    <t>Log College MS</t>
  </si>
  <si>
    <t>7274</t>
  </si>
  <si>
    <t>William Tennent HS</t>
  </si>
  <si>
    <t>1040</t>
  </si>
  <si>
    <t>Center for Student Lrng CS Pennsbury</t>
  </si>
  <si>
    <t>7726</t>
  </si>
  <si>
    <t>Central Bucks HS-East</t>
  </si>
  <si>
    <t>5133</t>
  </si>
  <si>
    <t>Central Bucks HS-South</t>
  </si>
  <si>
    <t>7790</t>
  </si>
  <si>
    <t>Central Bucks HS-West</t>
  </si>
  <si>
    <t>1043</t>
  </si>
  <si>
    <t>Holicong MS</t>
  </si>
  <si>
    <t>5307</t>
  </si>
  <si>
    <t>Lenape MS</t>
  </si>
  <si>
    <t>1041</t>
  </si>
  <si>
    <t>Tamanend MS</t>
  </si>
  <si>
    <t>1042</t>
  </si>
  <si>
    <t>Tohickon MS</t>
  </si>
  <si>
    <t>7715</t>
  </si>
  <si>
    <t>Unami MS</t>
  </si>
  <si>
    <t>4678</t>
  </si>
  <si>
    <t>Central Cambria HS</t>
  </si>
  <si>
    <t>1208</t>
  </si>
  <si>
    <t>Central Cambria MS</t>
  </si>
  <si>
    <t>1202</t>
  </si>
  <si>
    <t>Central Columbia MS</t>
  </si>
  <si>
    <t>5390</t>
  </si>
  <si>
    <t>Central Columbia SHS</t>
  </si>
  <si>
    <t>1619</t>
  </si>
  <si>
    <t>Central Dauphin East MS</t>
  </si>
  <si>
    <t>1744</t>
  </si>
  <si>
    <t>Central Dauphin East SHS</t>
  </si>
  <si>
    <t>1746</t>
  </si>
  <si>
    <t>Central Dauphin MS</t>
  </si>
  <si>
    <t>7820</t>
  </si>
  <si>
    <t>Central Dauphin SHS</t>
  </si>
  <si>
    <t>1745</t>
  </si>
  <si>
    <t>Linglestown MS</t>
  </si>
  <si>
    <t>6783</t>
  </si>
  <si>
    <t>Swatara MS</t>
  </si>
  <si>
    <t>1742</t>
  </si>
  <si>
    <t>McConnellsburg HS</t>
  </si>
  <si>
    <t>6252</t>
  </si>
  <si>
    <t>McConnellsburg MS</t>
  </si>
  <si>
    <t>7734</t>
  </si>
  <si>
    <t>Miller MS</t>
  </si>
  <si>
    <t>6010</t>
  </si>
  <si>
    <t>Waynesburg Central HS</t>
  </si>
  <si>
    <t>5118</t>
  </si>
  <si>
    <t>Central PA Digital Lrng Foundation CS</t>
  </si>
  <si>
    <t>7720</t>
  </si>
  <si>
    <t>Central Valley HS</t>
  </si>
  <si>
    <t>8044</t>
  </si>
  <si>
    <t>Central Valley MS</t>
  </si>
  <si>
    <t>8043</t>
  </si>
  <si>
    <t>Central York HS</t>
  </si>
  <si>
    <t>4545</t>
  </si>
  <si>
    <t>Central York MS</t>
  </si>
  <si>
    <t>4544</t>
  </si>
  <si>
    <t>7552</t>
  </si>
  <si>
    <t>Chambersburg Area MS - North</t>
  </si>
  <si>
    <t>2190</t>
  </si>
  <si>
    <t>Chambersburg Area MS - South</t>
  </si>
  <si>
    <t>6615</t>
  </si>
  <si>
    <t>Chambersburg Area SHS</t>
  </si>
  <si>
    <t>2191</t>
  </si>
  <si>
    <t>Charleroi Area HS</t>
  </si>
  <si>
    <t>4715</t>
  </si>
  <si>
    <t>Charleroi Area MS</t>
  </si>
  <si>
    <t>7157</t>
  </si>
  <si>
    <t>7578</t>
  </si>
  <si>
    <t>Chartiers Valley HS</t>
  </si>
  <si>
    <t>6706</t>
  </si>
  <si>
    <t>Chartiers Valley MS</t>
  </si>
  <si>
    <t>0094</t>
  </si>
  <si>
    <t>Chartiers-Houston JSHS</t>
  </si>
  <si>
    <t>4235</t>
  </si>
  <si>
    <t>Cedarbrook MS</t>
  </si>
  <si>
    <t>5250</t>
  </si>
  <si>
    <t>Cheltenham HS</t>
  </si>
  <si>
    <t>3260</t>
  </si>
  <si>
    <t>7539</t>
  </si>
  <si>
    <t>6492</t>
  </si>
  <si>
    <t>Chestnut Ridge MS</t>
  </si>
  <si>
    <t>0729</t>
  </si>
  <si>
    <t>Chestnut Ridge SHS</t>
  </si>
  <si>
    <t>0732</t>
  </si>
  <si>
    <t>Chichester MS</t>
  </si>
  <si>
    <t>7276</t>
  </si>
  <si>
    <t>Chichester SHS</t>
  </si>
  <si>
    <t>1849</t>
  </si>
  <si>
    <t>7575</t>
  </si>
  <si>
    <t>7727</t>
  </si>
  <si>
    <t>Clairton MS/HS</t>
  </si>
  <si>
    <t>8094</t>
  </si>
  <si>
    <t>Clarion Area JSHS</t>
  </si>
  <si>
    <t>1475</t>
  </si>
  <si>
    <t>Clarion-Limestone Area JSHS</t>
  </si>
  <si>
    <t>1480</t>
  </si>
  <si>
    <t>Claysburg-Kimmel HS</t>
  </si>
  <si>
    <t>0921</t>
  </si>
  <si>
    <t>Clearfield Area HS</t>
  </si>
  <si>
    <t>6236</t>
  </si>
  <si>
    <t>Clearfield Area MS</t>
  </si>
  <si>
    <t>6649</t>
  </si>
  <si>
    <t>Coatesville Area SHS</t>
  </si>
  <si>
    <t>5012</t>
  </si>
  <si>
    <t>North Brandywine MS</t>
  </si>
  <si>
    <t>6473</t>
  </si>
  <si>
    <t>Scott MS</t>
  </si>
  <si>
    <t>7767</t>
  </si>
  <si>
    <t>South Brandywine MS</t>
  </si>
  <si>
    <t>6474</t>
  </si>
  <si>
    <t>Cocalico MS</t>
  </si>
  <si>
    <t>6289</t>
  </si>
  <si>
    <t>Cocalico SHS</t>
  </si>
  <si>
    <t>6290</t>
  </si>
  <si>
    <t>7628</t>
  </si>
  <si>
    <t>Colonial MS</t>
  </si>
  <si>
    <t>5077</t>
  </si>
  <si>
    <t>Plymouth-Whitemarsh SHS</t>
  </si>
  <si>
    <t>3333</t>
  </si>
  <si>
    <t>Columbia JSHS</t>
  </si>
  <si>
    <t>2515</t>
  </si>
  <si>
    <t>Commodore Perry JSHS</t>
  </si>
  <si>
    <t>6122</t>
  </si>
  <si>
    <t>7774</t>
  </si>
  <si>
    <t>7510</t>
  </si>
  <si>
    <t>Conemaugh Twp Area MS/SHS</t>
  </si>
  <si>
    <t>3978</t>
  </si>
  <si>
    <t>Conemaugh Valley JSHS</t>
  </si>
  <si>
    <t>5136</t>
  </si>
  <si>
    <t>Conestoga Valley MS</t>
  </si>
  <si>
    <t>2531</t>
  </si>
  <si>
    <t>Conestoga Valley SHS</t>
  </si>
  <si>
    <t>2532</t>
  </si>
  <si>
    <t>New Oxford MS</t>
  </si>
  <si>
    <t>6898</t>
  </si>
  <si>
    <t>New Oxford SHS</t>
  </si>
  <si>
    <t>0017</t>
  </si>
  <si>
    <t>Connellsville Area SHS</t>
  </si>
  <si>
    <t>5228</t>
  </si>
  <si>
    <t>2105</t>
  </si>
  <si>
    <t>Conrad Weiser HS</t>
  </si>
  <si>
    <t>0777</t>
  </si>
  <si>
    <t>Conrad Weiser MS</t>
  </si>
  <si>
    <t>7651</t>
  </si>
  <si>
    <t>Cornell HS</t>
  </si>
  <si>
    <t>8087</t>
  </si>
  <si>
    <t>Cedar Crest HS</t>
  </si>
  <si>
    <t>4800</t>
  </si>
  <si>
    <t>Cedar Crest MS</t>
  </si>
  <si>
    <t>6301</t>
  </si>
  <si>
    <t>Corry Area HS</t>
  </si>
  <si>
    <t>1998</t>
  </si>
  <si>
    <t>Corry Area MS</t>
  </si>
  <si>
    <t>7793</t>
  </si>
  <si>
    <t>Coudersport Area JSHS</t>
  </si>
  <si>
    <t>3869</t>
  </si>
  <si>
    <t>Council Rock HS North</t>
  </si>
  <si>
    <t>5096</t>
  </si>
  <si>
    <t>Council Rock HS South</t>
  </si>
  <si>
    <t>7749</t>
  </si>
  <si>
    <t>Holland MS</t>
  </si>
  <si>
    <t>6833</t>
  </si>
  <si>
    <t>Newtown MS</t>
  </si>
  <si>
    <t>6453</t>
  </si>
  <si>
    <t>Richboro MS</t>
  </si>
  <si>
    <t>6454</t>
  </si>
  <si>
    <t>Cranberry Area JSHS</t>
  </si>
  <si>
    <t>4098</t>
  </si>
  <si>
    <t>Cochranton JSHS</t>
  </si>
  <si>
    <t>1632</t>
  </si>
  <si>
    <t>Meadville Area SHS</t>
  </si>
  <si>
    <t>1654</t>
  </si>
  <si>
    <t>Meadville MS</t>
  </si>
  <si>
    <t>1653</t>
  </si>
  <si>
    <t>Crestwood HS</t>
  </si>
  <si>
    <t>2860</t>
  </si>
  <si>
    <t>Crestwood MS</t>
  </si>
  <si>
    <t>7655</t>
  </si>
  <si>
    <t>7624</t>
  </si>
  <si>
    <t>Cumberland Valley HS</t>
  </si>
  <si>
    <t>1701</t>
  </si>
  <si>
    <t>Eagle View MS</t>
  </si>
  <si>
    <t>6714</t>
  </si>
  <si>
    <t>Good Hope MS</t>
  </si>
  <si>
    <t>4849</t>
  </si>
  <si>
    <t>Curwensville Area JSHS</t>
  </si>
  <si>
    <t>1529</t>
  </si>
  <si>
    <t>Dallas MS</t>
  </si>
  <si>
    <t>5150</t>
  </si>
  <si>
    <t>Dallas SHS</t>
  </si>
  <si>
    <t>2869</t>
  </si>
  <si>
    <t>Dallastown Area Intermediate Sch</t>
  </si>
  <si>
    <t>8132</t>
  </si>
  <si>
    <t>Dallastown Area MS</t>
  </si>
  <si>
    <t>6598</t>
  </si>
  <si>
    <t>Dallastown Area SHS</t>
  </si>
  <si>
    <t>4553</t>
  </si>
  <si>
    <t>Daniel Boone Area HS</t>
  </si>
  <si>
    <t>4810</t>
  </si>
  <si>
    <t>Daniel Boone Area MS</t>
  </si>
  <si>
    <t>7544</t>
  </si>
  <si>
    <t>Danville Area MS</t>
  </si>
  <si>
    <t>3424</t>
  </si>
  <si>
    <t>Danville Area SHS</t>
  </si>
  <si>
    <t>3425</t>
  </si>
  <si>
    <t>Deer Lakes HS</t>
  </si>
  <si>
    <t>0513</t>
  </si>
  <si>
    <t>Deer Lakes MS</t>
  </si>
  <si>
    <t>7595</t>
  </si>
  <si>
    <t>7671</t>
  </si>
  <si>
    <t>Delaware Valley HS</t>
  </si>
  <si>
    <t>5261</t>
  </si>
  <si>
    <t>Delaware Valley MS</t>
  </si>
  <si>
    <t>3865</t>
  </si>
  <si>
    <t>Dingman-Delaware MS</t>
  </si>
  <si>
    <t>7408</t>
  </si>
  <si>
    <t>Derry Area MS</t>
  </si>
  <si>
    <t>4351</t>
  </si>
  <si>
    <t>Derry Area SHS</t>
  </si>
  <si>
    <t>4352</t>
  </si>
  <si>
    <t>Hershey HS</t>
  </si>
  <si>
    <t>4801</t>
  </si>
  <si>
    <t>Hershey MS</t>
  </si>
  <si>
    <t>6678</t>
  </si>
  <si>
    <t>7775</t>
  </si>
  <si>
    <t>7165</t>
  </si>
  <si>
    <t>Donegal SHS</t>
  </si>
  <si>
    <t>2539</t>
  </si>
  <si>
    <t>Dover Area HS</t>
  </si>
  <si>
    <t>4558</t>
  </si>
  <si>
    <t>Dover Area Intrmd Sch</t>
  </si>
  <si>
    <t>6283</t>
  </si>
  <si>
    <t>Downington MS</t>
  </si>
  <si>
    <t>7517</t>
  </si>
  <si>
    <t>Downingtown HS East Campus</t>
  </si>
  <si>
    <t>7759</t>
  </si>
  <si>
    <t>Downingtown HS West Campus</t>
  </si>
  <si>
    <t>1387</t>
  </si>
  <si>
    <t>Downingtown STEM Academy</t>
  </si>
  <si>
    <t>8174</t>
  </si>
  <si>
    <t>Lionville MS</t>
  </si>
  <si>
    <t>7516</t>
  </si>
  <si>
    <t>7550</t>
  </si>
  <si>
    <t>Dubois Area MS</t>
  </si>
  <si>
    <t>1541</t>
  </si>
  <si>
    <t>Dubois Area SHS</t>
  </si>
  <si>
    <t>6156</t>
  </si>
  <si>
    <t>Dunmore HS</t>
  </si>
  <si>
    <t>2429</t>
  </si>
  <si>
    <t>Dunmore MS</t>
  </si>
  <si>
    <t>7712</t>
  </si>
  <si>
    <t>East Allegheny HS</t>
  </si>
  <si>
    <t>5193</t>
  </si>
  <si>
    <t>Logan MS</t>
  </si>
  <si>
    <t>7926</t>
  </si>
  <si>
    <t>Hughesville JSHS</t>
  </si>
  <si>
    <t>6364</t>
  </si>
  <si>
    <t>Emmaus HS</t>
  </si>
  <si>
    <t>2809</t>
  </si>
  <si>
    <t>Eyer MS</t>
  </si>
  <si>
    <t>7560</t>
  </si>
  <si>
    <t>Lower Macungie MS</t>
  </si>
  <si>
    <t>7559</t>
  </si>
  <si>
    <t>East Pennsboro Area MS</t>
  </si>
  <si>
    <t>5220</t>
  </si>
  <si>
    <t>East Pennsboro Area SHS</t>
  </si>
  <si>
    <t>1707</t>
  </si>
  <si>
    <t>East Stroudsburg SHS North</t>
  </si>
  <si>
    <t>7641</t>
  </si>
  <si>
    <t>East Stroudsburg SHS South</t>
  </si>
  <si>
    <t>6935</t>
  </si>
  <si>
    <t>J T Lambert Intermediate Sch</t>
  </si>
  <si>
    <t>7366</t>
  </si>
  <si>
    <t>Lehman Intermediate Sch</t>
  </si>
  <si>
    <t>7642</t>
  </si>
  <si>
    <t>Garden Spot MS</t>
  </si>
  <si>
    <t>7209</t>
  </si>
  <si>
    <t>Garden Spot SHS</t>
  </si>
  <si>
    <t>2554</t>
  </si>
  <si>
    <t>Eastern Lebanon Co MS</t>
  </si>
  <si>
    <t>6612</t>
  </si>
  <si>
    <t>Eastern Lebanon Co SHS</t>
  </si>
  <si>
    <t>2740</t>
  </si>
  <si>
    <t>8127</t>
  </si>
  <si>
    <t>Eastern York HS</t>
  </si>
  <si>
    <t>4564</t>
  </si>
  <si>
    <t>Eastern York MS</t>
  </si>
  <si>
    <t>7439</t>
  </si>
  <si>
    <t>Easton Area HS</t>
  </si>
  <si>
    <t>3482</t>
  </si>
  <si>
    <t>Easton Area MS Campus Grades 7-8</t>
  </si>
  <si>
    <t>6925</t>
  </si>
  <si>
    <t>Elizabeth Forward MS</t>
  </si>
  <si>
    <t>4804</t>
  </si>
  <si>
    <t>Elizabeth Forward SHS</t>
  </si>
  <si>
    <t>0144</t>
  </si>
  <si>
    <t>Elizabethtown Area MS</t>
  </si>
  <si>
    <t>6862</t>
  </si>
  <si>
    <t>Elizabethtown Area SHS</t>
  </si>
  <si>
    <t>2562</t>
  </si>
  <si>
    <t>Elk Lake JSHS</t>
  </si>
  <si>
    <t>6418</t>
  </si>
  <si>
    <t>Lincoln JSHS</t>
  </si>
  <si>
    <t>2675</t>
  </si>
  <si>
    <t>8028</t>
  </si>
  <si>
    <t>Ephrata MS</t>
  </si>
  <si>
    <t>6712</t>
  </si>
  <si>
    <t>Ephrata SHS</t>
  </si>
  <si>
    <t>6293</t>
  </si>
  <si>
    <t>Central HS</t>
  </si>
  <si>
    <t>7294</t>
  </si>
  <si>
    <t>Connell El Sch</t>
  </si>
  <si>
    <t>2021</t>
  </si>
  <si>
    <t>Diehl El Sch</t>
  </si>
  <si>
    <t>2003</t>
  </si>
  <si>
    <t>East SHS</t>
  </si>
  <si>
    <t>2026</t>
  </si>
  <si>
    <t>Harding El Sch</t>
  </si>
  <si>
    <t>2009</t>
  </si>
  <si>
    <t>Northwest PA Collegiate Academy</t>
  </si>
  <si>
    <t>7515</t>
  </si>
  <si>
    <t>Pfeiffer-Burleigh El Sch</t>
  </si>
  <si>
    <t>7035</t>
  </si>
  <si>
    <t>2024</t>
  </si>
  <si>
    <t>Strong Vincent HS</t>
  </si>
  <si>
    <t>2027</t>
  </si>
  <si>
    <t>Wayne MS</t>
  </si>
  <si>
    <t>6959</t>
  </si>
  <si>
    <t>2025</t>
  </si>
  <si>
    <t>7665</t>
  </si>
  <si>
    <t>Eugenio Maria DE Hostos CS</t>
  </si>
  <si>
    <t>7564</t>
  </si>
  <si>
    <t>Everett Area HS</t>
  </si>
  <si>
    <t>7897</t>
  </si>
  <si>
    <t>Everett Area MS</t>
  </si>
  <si>
    <t>7898</t>
  </si>
  <si>
    <t>7866</t>
  </si>
  <si>
    <t>Exeter Twp JHS</t>
  </si>
  <si>
    <t>0787</t>
  </si>
  <si>
    <t>Exeter Twp SHS</t>
  </si>
  <si>
    <t>0788</t>
  </si>
  <si>
    <t>Fairfield Area HS</t>
  </si>
  <si>
    <t>6269</t>
  </si>
  <si>
    <t>Fairfield Area MS</t>
  </si>
  <si>
    <t>7322</t>
  </si>
  <si>
    <t>Fairview HS</t>
  </si>
  <si>
    <t>6737</t>
  </si>
  <si>
    <t>Fairview MS</t>
  </si>
  <si>
    <t>2032</t>
  </si>
  <si>
    <t>Fannett-Metal MS</t>
  </si>
  <si>
    <t>7508</t>
  </si>
  <si>
    <t>Fannett-Metal SHS</t>
  </si>
  <si>
    <t>2201</t>
  </si>
  <si>
    <t>Farrell Area HS/UMS</t>
  </si>
  <si>
    <t>5248</t>
  </si>
  <si>
    <t>7746</t>
  </si>
  <si>
    <t>Ferndale Area JSHS</t>
  </si>
  <si>
    <t>1225</t>
  </si>
  <si>
    <t>7744</t>
  </si>
  <si>
    <t>Fleetwood MS</t>
  </si>
  <si>
    <t>6311</t>
  </si>
  <si>
    <t>Fleetwood SHS</t>
  </si>
  <si>
    <t>5023</t>
  </si>
  <si>
    <t>7857</t>
  </si>
  <si>
    <t>Forbes Road JSHS</t>
  </si>
  <si>
    <t>2246</t>
  </si>
  <si>
    <t>East Forest JSHS</t>
  </si>
  <si>
    <t>6159</t>
  </si>
  <si>
    <t>West Forest JSHS</t>
  </si>
  <si>
    <t>6161</t>
  </si>
  <si>
    <t>Forest City Regional HS</t>
  </si>
  <si>
    <t>6419</t>
  </si>
  <si>
    <t>Forest Hills HS</t>
  </si>
  <si>
    <t>1191</t>
  </si>
  <si>
    <t>Forest Hills MS</t>
  </si>
  <si>
    <t>1287</t>
  </si>
  <si>
    <t>Fort Cherry JSHS</t>
  </si>
  <si>
    <t>4242</t>
  </si>
  <si>
    <t>Fort LeBoeuf MS</t>
  </si>
  <si>
    <t>5328</t>
  </si>
  <si>
    <t>Fort LeBoeuf SHS</t>
  </si>
  <si>
    <t>2037</t>
  </si>
  <si>
    <t>Dorseyville MS</t>
  </si>
  <si>
    <t>0147</t>
  </si>
  <si>
    <t>Fox Chapel Area HS</t>
  </si>
  <si>
    <t>0156</t>
  </si>
  <si>
    <t>Franklin Area HS</t>
  </si>
  <si>
    <t>4106</t>
  </si>
  <si>
    <t>Franklin Area MS</t>
  </si>
  <si>
    <t>6984</t>
  </si>
  <si>
    <t>Franklin Regional MS</t>
  </si>
  <si>
    <t>7602</t>
  </si>
  <si>
    <t>Franklin Regional SHS</t>
  </si>
  <si>
    <t>4360</t>
  </si>
  <si>
    <t>8123</t>
  </si>
  <si>
    <t>7666</t>
  </si>
  <si>
    <t>Frazier HS</t>
  </si>
  <si>
    <t>2126</t>
  </si>
  <si>
    <t>Frazier MS</t>
  </si>
  <si>
    <t>7176</t>
  </si>
  <si>
    <t>Freedom Area MS</t>
  </si>
  <si>
    <t>6564</t>
  </si>
  <si>
    <t>Freedom Area SHS</t>
  </si>
  <si>
    <t>6563</t>
  </si>
  <si>
    <t>Freeport Area JHS</t>
  </si>
  <si>
    <t>0593</t>
  </si>
  <si>
    <t>Freeport Area SHS</t>
  </si>
  <si>
    <t>0594</t>
  </si>
  <si>
    <t>7586</t>
  </si>
  <si>
    <t>Galeton Area Sch</t>
  </si>
  <si>
    <t>6223</t>
  </si>
  <si>
    <t>Garnet Valley HS</t>
  </si>
  <si>
    <t>1869</t>
  </si>
  <si>
    <t>Garnet Valley MS</t>
  </si>
  <si>
    <t>7313</t>
  </si>
  <si>
    <t>Gateway MS</t>
  </si>
  <si>
    <t>0167</t>
  </si>
  <si>
    <t>Gateway SHS</t>
  </si>
  <si>
    <t>0170</t>
  </si>
  <si>
    <t>General McLane HS</t>
  </si>
  <si>
    <t>2040</t>
  </si>
  <si>
    <t>James W Parker MS</t>
  </si>
  <si>
    <t>5225</t>
  </si>
  <si>
    <t>Gettysburg Area HS</t>
  </si>
  <si>
    <t>6271</t>
  </si>
  <si>
    <t>Gettysburg Area MS</t>
  </si>
  <si>
    <t>0010</t>
  </si>
  <si>
    <t>8161</t>
  </si>
  <si>
    <t>Girard HS</t>
  </si>
  <si>
    <t>2043</t>
  </si>
  <si>
    <t>Rice Avenue MS</t>
  </si>
  <si>
    <t>6777</t>
  </si>
  <si>
    <t>Glendale JSHS</t>
  </si>
  <si>
    <t>5219</t>
  </si>
  <si>
    <t>7639</t>
  </si>
  <si>
    <t>Governor Mifflin MS</t>
  </si>
  <si>
    <t>0801</t>
  </si>
  <si>
    <t>Governor Mifflin SHS</t>
  </si>
  <si>
    <t>0802</t>
  </si>
  <si>
    <t>Great Valley HS</t>
  </si>
  <si>
    <t>1424</t>
  </si>
  <si>
    <t>Great Valley MS</t>
  </si>
  <si>
    <t>1422</t>
  </si>
  <si>
    <t>Greater Johnstown MS</t>
  </si>
  <si>
    <t>1252</t>
  </si>
  <si>
    <t>Greater Johnstown SHS</t>
  </si>
  <si>
    <t>1251</t>
  </si>
  <si>
    <t>Greater Latrobe JHS</t>
  </si>
  <si>
    <t>6957</t>
  </si>
  <si>
    <t>Greater Latrobe SHS</t>
  </si>
  <si>
    <t>4845</t>
  </si>
  <si>
    <t>Greater Nanticoke Area Ed Ctr</t>
  </si>
  <si>
    <t>7610</t>
  </si>
  <si>
    <t>Greater Nanticoke Area SHS</t>
  </si>
  <si>
    <t>5242</t>
  </si>
  <si>
    <t>7748</t>
  </si>
  <si>
    <t>Greencastle-Antrim MS</t>
  </si>
  <si>
    <t>5117</t>
  </si>
  <si>
    <t>Greencastle-Antrim SHS</t>
  </si>
  <si>
    <t>2206</t>
  </si>
  <si>
    <t>Greensburg-Salem HS</t>
  </si>
  <si>
    <t>4373</t>
  </si>
  <si>
    <t>Greensburg-Salem MS</t>
  </si>
  <si>
    <t>4372</t>
  </si>
  <si>
    <t>Greenville JSHS</t>
  </si>
  <si>
    <t>3137</t>
  </si>
  <si>
    <t>Greenwood HS</t>
  </si>
  <si>
    <t>6341</t>
  </si>
  <si>
    <t>Greenwood MS</t>
  </si>
  <si>
    <t>7468</t>
  </si>
  <si>
    <t>George Jr Republic HS</t>
  </si>
  <si>
    <t>6125</t>
  </si>
  <si>
    <t>George Jr Republic MS</t>
  </si>
  <si>
    <t>7316</t>
  </si>
  <si>
    <t>Grove City Area HS</t>
  </si>
  <si>
    <t>3145</t>
  </si>
  <si>
    <t>Grove City Area MS</t>
  </si>
  <si>
    <t>8202</t>
  </si>
  <si>
    <t>Halifax Area HS</t>
  </si>
  <si>
    <t>6330</t>
  </si>
  <si>
    <t>Halifax Area MS</t>
  </si>
  <si>
    <t>6331</t>
  </si>
  <si>
    <t>Hamburg Area HS</t>
  </si>
  <si>
    <t>0808</t>
  </si>
  <si>
    <t>Hamburg Area Middle School</t>
  </si>
  <si>
    <t>7447</t>
  </si>
  <si>
    <t>Hampton HS</t>
  </si>
  <si>
    <t>5190</t>
  </si>
  <si>
    <t>Hampton MS</t>
  </si>
  <si>
    <t>0179</t>
  </si>
  <si>
    <t>Hanover Area JSHS</t>
  </si>
  <si>
    <t>2891</t>
  </si>
  <si>
    <t>Hanover MS</t>
  </si>
  <si>
    <t>4570</t>
  </si>
  <si>
    <t>Hanover SHS</t>
  </si>
  <si>
    <t>4571</t>
  </si>
  <si>
    <t>Harbor Creek Junior HS</t>
  </si>
  <si>
    <t>2048</t>
  </si>
  <si>
    <t>Harbor Creek Senior HS</t>
  </si>
  <si>
    <t>7948</t>
  </si>
  <si>
    <t>7588</t>
  </si>
  <si>
    <t>Harmony Area HS</t>
  </si>
  <si>
    <t>1547</t>
  </si>
  <si>
    <t>Harmony Area MS</t>
  </si>
  <si>
    <t>7196</t>
  </si>
  <si>
    <t>Camp Curtin Sch</t>
  </si>
  <si>
    <t>Harrisburg HS</t>
  </si>
  <si>
    <t>6333</t>
  </si>
  <si>
    <t>Harrisburg HS - SciTech Cmp</t>
  </si>
  <si>
    <t>7902</t>
  </si>
  <si>
    <t>Marshall Sch</t>
  </si>
  <si>
    <t>Math Science Academy</t>
  </si>
  <si>
    <t>7901</t>
  </si>
  <si>
    <t>Melrose Sch</t>
  </si>
  <si>
    <t>Rowland Sch</t>
  </si>
  <si>
    <t>7623</t>
  </si>
  <si>
    <t>Haverford MS</t>
  </si>
  <si>
    <t>1878</t>
  </si>
  <si>
    <t>Haverford SHS</t>
  </si>
  <si>
    <t>1879</t>
  </si>
  <si>
    <t>Drums El/MS</t>
  </si>
  <si>
    <t>7661</t>
  </si>
  <si>
    <t>Freeland El/MS</t>
  </si>
  <si>
    <t>6718</t>
  </si>
  <si>
    <t>Hazleton Area HS</t>
  </si>
  <si>
    <t>7348</t>
  </si>
  <si>
    <t>Hazleton El/MS</t>
  </si>
  <si>
    <t>7936</t>
  </si>
  <si>
    <t>Heights Terrace El/MS</t>
  </si>
  <si>
    <t>6930</t>
  </si>
  <si>
    <t>Valley El/MS</t>
  </si>
  <si>
    <t>7340</t>
  </si>
  <si>
    <t>West Hazleton El/MS</t>
  </si>
  <si>
    <t>7569</t>
  </si>
  <si>
    <t>Centerville MS</t>
  </si>
  <si>
    <t>5055</t>
  </si>
  <si>
    <t>Hempfield SHS</t>
  </si>
  <si>
    <t>2578</t>
  </si>
  <si>
    <t>Landisville MS</t>
  </si>
  <si>
    <t>7421</t>
  </si>
  <si>
    <t>Harrold MS</t>
  </si>
  <si>
    <t>7268</t>
  </si>
  <si>
    <t>Hempfield Area SHS</t>
  </si>
  <si>
    <t>4404</t>
  </si>
  <si>
    <t>Wendover MS</t>
  </si>
  <si>
    <t>7269</t>
  </si>
  <si>
    <t>West Hempfield MS</t>
  </si>
  <si>
    <t>7270</t>
  </si>
  <si>
    <t>Delahunty MS</t>
  </si>
  <si>
    <t>8069</t>
  </si>
  <si>
    <t>Hickory HS</t>
  </si>
  <si>
    <t>3150</t>
  </si>
  <si>
    <t>Highlands MS</t>
  </si>
  <si>
    <t>7202</t>
  </si>
  <si>
    <t>Highlands SHS</t>
  </si>
  <si>
    <t>5153</t>
  </si>
  <si>
    <t>Hollidaysburg Area JHS</t>
  </si>
  <si>
    <t>0927</t>
  </si>
  <si>
    <t>Hollidaysburg Area SHS</t>
  </si>
  <si>
    <t>5207</t>
  </si>
  <si>
    <t>Homer-Center JSHS</t>
  </si>
  <si>
    <t>2331</t>
  </si>
  <si>
    <t>HOPE for Hyndman Charter School</t>
  </si>
  <si>
    <t>8154</t>
  </si>
  <si>
    <t>Hopewell JHS</t>
  </si>
  <si>
    <t>0674</t>
  </si>
  <si>
    <t>Hopewell SHS</t>
  </si>
  <si>
    <t>0675</t>
  </si>
  <si>
    <t>Huntingdon Area MS</t>
  </si>
  <si>
    <t>5333</t>
  </si>
  <si>
    <t>Huntingdon Area SHS</t>
  </si>
  <si>
    <t>2305</t>
  </si>
  <si>
    <t>8155</t>
  </si>
  <si>
    <t>Imani Educationl Circle CS</t>
  </si>
  <si>
    <t>7579</t>
  </si>
  <si>
    <t>7542</t>
  </si>
  <si>
    <t>7683</t>
  </si>
  <si>
    <t>Indiana Area JHS</t>
  </si>
  <si>
    <t>2324</t>
  </si>
  <si>
    <t>Indiana Area SHS</t>
  </si>
  <si>
    <t>2325</t>
  </si>
  <si>
    <t>7765</t>
  </si>
  <si>
    <t>Glenolden Sch</t>
  </si>
  <si>
    <t>1881</t>
  </si>
  <si>
    <t>Interboro SHS</t>
  </si>
  <si>
    <t>1885</t>
  </si>
  <si>
    <t>Norwood Sch</t>
  </si>
  <si>
    <t>1883</t>
  </si>
  <si>
    <t>Prospect Park Sch</t>
  </si>
  <si>
    <t>6508</t>
  </si>
  <si>
    <t>Tinicum Sch</t>
  </si>
  <si>
    <t>4847</t>
  </si>
  <si>
    <t>Iroquois JSHS</t>
  </si>
  <si>
    <t>4817</t>
  </si>
  <si>
    <t>Jamestown Area JSHS</t>
  </si>
  <si>
    <t>6126</t>
  </si>
  <si>
    <t>Jeannette McKee MS</t>
  </si>
  <si>
    <t>8025</t>
  </si>
  <si>
    <t>Jeannette SHS</t>
  </si>
  <si>
    <t>4412</t>
  </si>
  <si>
    <t>Jefferson-Morgan MS/HS</t>
  </si>
  <si>
    <t>2280</t>
  </si>
  <si>
    <t>Jenkintown Middle/High School</t>
  </si>
  <si>
    <t>8049</t>
  </si>
  <si>
    <t>Jersey Shore Area SHS</t>
  </si>
  <si>
    <t>3034</t>
  </si>
  <si>
    <t>Jersey Shore MS</t>
  </si>
  <si>
    <t>3033</t>
  </si>
  <si>
    <t>1307</t>
  </si>
  <si>
    <t>L B Morris El Sch</t>
  </si>
  <si>
    <t>6965</t>
  </si>
  <si>
    <t>7785</t>
  </si>
  <si>
    <t>8149</t>
  </si>
  <si>
    <t>Johnsonburg Area HS</t>
  </si>
  <si>
    <t>6218</t>
  </si>
  <si>
    <t>East Juniata JSHS</t>
  </si>
  <si>
    <t>2394</t>
  </si>
  <si>
    <t>Juniata SHS</t>
  </si>
  <si>
    <t>6255</t>
  </si>
  <si>
    <t>Tuscarora MS</t>
  </si>
  <si>
    <t>7220</t>
  </si>
  <si>
    <t>Juniata Valley JSHS</t>
  </si>
  <si>
    <t>2308</t>
  </si>
  <si>
    <t>Kane Area HS</t>
  </si>
  <si>
    <t>5245</t>
  </si>
  <si>
    <t>Kane Area MS</t>
  </si>
  <si>
    <t>3100</t>
  </si>
  <si>
    <t>Karns City HS</t>
  </si>
  <si>
    <t>1154</t>
  </si>
  <si>
    <t>Kennett HS</t>
  </si>
  <si>
    <t>6482</t>
  </si>
  <si>
    <t>Kennett MS</t>
  </si>
  <si>
    <t>6834</t>
  </si>
  <si>
    <t>Keystone JSHS</t>
  </si>
  <si>
    <t>1486</t>
  </si>
  <si>
    <t>Bucktail Area MS</t>
  </si>
  <si>
    <t>7795</t>
  </si>
  <si>
    <t>Bucktail HS</t>
  </si>
  <si>
    <t>6241</t>
  </si>
  <si>
    <t>Central Mountain HS</t>
  </si>
  <si>
    <t>7589</t>
  </si>
  <si>
    <t>Central Mountain MS</t>
  </si>
  <si>
    <t>7590</t>
  </si>
  <si>
    <t>7506</t>
  </si>
  <si>
    <t>Keystone Oaks HS</t>
  </si>
  <si>
    <t>5112</t>
  </si>
  <si>
    <t>Keystone Oaks MS</t>
  </si>
  <si>
    <t>7462</t>
  </si>
  <si>
    <t>7826</t>
  </si>
  <si>
    <t>7776</t>
  </si>
  <si>
    <t>8124</t>
  </si>
  <si>
    <t>Kiski Area HS</t>
  </si>
  <si>
    <t>4431</t>
  </si>
  <si>
    <t>Kiski Area IHS</t>
  </si>
  <si>
    <t>7189</t>
  </si>
  <si>
    <t>Kutztown Area MS</t>
  </si>
  <si>
    <t>6315</t>
  </si>
  <si>
    <t>Kutztown Area SHS</t>
  </si>
  <si>
    <t>0816</t>
  </si>
  <si>
    <t>7538</t>
  </si>
  <si>
    <t>7565</t>
  </si>
  <si>
    <t>Lackawanna Trail JSHS</t>
  </si>
  <si>
    <t>4528</t>
  </si>
  <si>
    <t>Lakeland JSHS</t>
  </si>
  <si>
    <t>6404</t>
  </si>
  <si>
    <t>Lake-Lehman JSHS</t>
  </si>
  <si>
    <t>2924</t>
  </si>
  <si>
    <t>Lakeview HS</t>
  </si>
  <si>
    <t>3155</t>
  </si>
  <si>
    <t>Lakeview MS</t>
  </si>
  <si>
    <t>7069</t>
  </si>
  <si>
    <t>Lampeter-Strasburg SHS</t>
  </si>
  <si>
    <t>2607</t>
  </si>
  <si>
    <t>Martin Meylin MS</t>
  </si>
  <si>
    <t>6297</t>
  </si>
  <si>
    <t>Hand MS</t>
  </si>
  <si>
    <t>2593</t>
  </si>
  <si>
    <t>Lincoln MS</t>
  </si>
  <si>
    <t>2595</t>
  </si>
  <si>
    <t>McCaskey Campus</t>
  </si>
  <si>
    <t>2596</t>
  </si>
  <si>
    <t>Phoenix Academy</t>
  </si>
  <si>
    <t>7922</t>
  </si>
  <si>
    <t>Reynolds MS</t>
  </si>
  <si>
    <t>2594</t>
  </si>
  <si>
    <t>Wheatland MS</t>
  </si>
  <si>
    <t>2600</t>
  </si>
  <si>
    <t>Laurel Highlands MS</t>
  </si>
  <si>
    <t>5146</t>
  </si>
  <si>
    <t>Laurel Highlands SHS</t>
  </si>
  <si>
    <t>6600</t>
  </si>
  <si>
    <t>Laurel JSHS</t>
  </si>
  <si>
    <t>2680</t>
  </si>
  <si>
    <t>Lebanon MS</t>
  </si>
  <si>
    <t>2754</t>
  </si>
  <si>
    <t>Lebanon SHS</t>
  </si>
  <si>
    <t>5155</t>
  </si>
  <si>
    <t>7681</t>
  </si>
  <si>
    <t>7634</t>
  </si>
  <si>
    <t>Lehighton Area HS</t>
  </si>
  <si>
    <t>1315</t>
  </si>
  <si>
    <t>Lehighton Area MS</t>
  </si>
  <si>
    <t>1314</t>
  </si>
  <si>
    <t>Donald H Eichhorn MS</t>
  </si>
  <si>
    <t>4665</t>
  </si>
  <si>
    <t>Lewisburg HS</t>
  </si>
  <si>
    <t>4085</t>
  </si>
  <si>
    <t>Ligonier Valley HS</t>
  </si>
  <si>
    <t>4442</t>
  </si>
  <si>
    <t>Ligonier Valley MS</t>
  </si>
  <si>
    <t>4440</t>
  </si>
  <si>
    <t>8125</t>
  </si>
  <si>
    <t>7859</t>
  </si>
  <si>
    <t>3532</t>
  </si>
  <si>
    <t>Littlestown SHS</t>
  </si>
  <si>
    <t>0014</t>
  </si>
  <si>
    <t>Maple Avenue MS</t>
  </si>
  <si>
    <t>0013</t>
  </si>
  <si>
    <t>Lower Dauphin HS</t>
  </si>
  <si>
    <t>1776</t>
  </si>
  <si>
    <t>Lower Dauphin MS</t>
  </si>
  <si>
    <t>7414</t>
  </si>
  <si>
    <t>Price</t>
  </si>
  <si>
    <t>7844</t>
  </si>
  <si>
    <t>Bala-Cynwyd MS</t>
  </si>
  <si>
    <t>3293</t>
  </si>
  <si>
    <t>Harriton SHS</t>
  </si>
  <si>
    <t>3296</t>
  </si>
  <si>
    <t>Lower Merion HS</t>
  </si>
  <si>
    <t>3295</t>
  </si>
  <si>
    <t>Welsh Valley MS</t>
  </si>
  <si>
    <t>3294</t>
  </si>
  <si>
    <t>Lower Moreland HS</t>
  </si>
  <si>
    <t>4960</t>
  </si>
  <si>
    <t>Murray Avenue Sch</t>
  </si>
  <si>
    <t>7212</t>
  </si>
  <si>
    <t>Loyalsock Twp MS</t>
  </si>
  <si>
    <t>3037</t>
  </si>
  <si>
    <t>Loyalsock Twp SHS</t>
  </si>
  <si>
    <t>4828</t>
  </si>
  <si>
    <t>Mahanoy Area HS</t>
  </si>
  <si>
    <t>7012</t>
  </si>
  <si>
    <t>Mahanoy Area MS</t>
  </si>
  <si>
    <t>3902</t>
  </si>
  <si>
    <t>7549</t>
  </si>
  <si>
    <t>Manheim Central MS</t>
  </si>
  <si>
    <t>7953</t>
  </si>
  <si>
    <t>Manheim Central SHS</t>
  </si>
  <si>
    <t>2618</t>
  </si>
  <si>
    <t>Manheim Twp HS</t>
  </si>
  <si>
    <t>2623</t>
  </si>
  <si>
    <t>Manheim Twp MS</t>
  </si>
  <si>
    <t>5114</t>
  </si>
  <si>
    <t>7672</t>
  </si>
  <si>
    <t>Marion Center Area JR/SR HS</t>
  </si>
  <si>
    <t>2339</t>
  </si>
  <si>
    <t>Maritime Academy CS</t>
  </si>
  <si>
    <t>7777</t>
  </si>
  <si>
    <t>Marple Newtown SHS</t>
  </si>
  <si>
    <t>1902</t>
  </si>
  <si>
    <t>Paxon Hollow MS</t>
  </si>
  <si>
    <t>1901</t>
  </si>
  <si>
    <t>Mars Area MS</t>
  </si>
  <si>
    <t>5363</t>
  </si>
  <si>
    <t>Mars Area SHS</t>
  </si>
  <si>
    <t>1159</t>
  </si>
  <si>
    <t>7574</t>
  </si>
  <si>
    <t>7678</t>
  </si>
  <si>
    <t>8208</t>
  </si>
  <si>
    <t>8153</t>
  </si>
  <si>
    <t>7961</t>
  </si>
  <si>
    <t>Mastery CS -Shoemaker Campus</t>
  </si>
  <si>
    <t>7909</t>
  </si>
  <si>
    <t>Mastery CS - Thomas Campus</t>
  </si>
  <si>
    <t>7910</t>
  </si>
  <si>
    <t>7582</t>
  </si>
  <si>
    <t>McGuffey HS</t>
  </si>
  <si>
    <t>4249</t>
  </si>
  <si>
    <t>McGuffey MS</t>
  </si>
  <si>
    <t>6976</t>
  </si>
  <si>
    <t>7673</t>
  </si>
  <si>
    <t>McKeesport Area SHS</t>
  </si>
  <si>
    <t>6105</t>
  </si>
  <si>
    <t>Mechanicsburg Area SHS</t>
  </si>
  <si>
    <t>5098</t>
  </si>
  <si>
    <t>Mechanicsburg MS</t>
  </si>
  <si>
    <t>1715</t>
  </si>
  <si>
    <t>Mercer Area MS</t>
  </si>
  <si>
    <t>7792</t>
  </si>
  <si>
    <t>Mercer Area SHS</t>
  </si>
  <si>
    <t>3158</t>
  </si>
  <si>
    <t>Arcola Intrmd Sch</t>
  </si>
  <si>
    <t>6716</t>
  </si>
  <si>
    <t>Methacton HS</t>
  </si>
  <si>
    <t>3305</t>
  </si>
  <si>
    <t>Meyersdale Area HS</t>
  </si>
  <si>
    <t>3994</t>
  </si>
  <si>
    <t>Meyersdale Area MS</t>
  </si>
  <si>
    <t>7613</t>
  </si>
  <si>
    <t>Middletown Area HS</t>
  </si>
  <si>
    <t>1790</t>
  </si>
  <si>
    <t>Middletown Area MS</t>
  </si>
  <si>
    <t>1785</t>
  </si>
  <si>
    <t>7799</t>
  </si>
  <si>
    <t>Midd-West HS</t>
  </si>
  <si>
    <t>3962</t>
  </si>
  <si>
    <t>Midland El/MS</t>
  </si>
  <si>
    <t>6566</t>
  </si>
  <si>
    <t>Mifflin Co HS</t>
  </si>
  <si>
    <t>8187</t>
  </si>
  <si>
    <t>Mifflin Co JHS</t>
  </si>
  <si>
    <t>8186</t>
  </si>
  <si>
    <t>Mifflin Co MS</t>
  </si>
  <si>
    <t>8185</t>
  </si>
  <si>
    <t>Mifflinburg Area MS</t>
  </si>
  <si>
    <t>6809</t>
  </si>
  <si>
    <t>Mifflinburg Area SHS</t>
  </si>
  <si>
    <t>4091</t>
  </si>
  <si>
    <t>James S Wilson MS</t>
  </si>
  <si>
    <t>4954</t>
  </si>
  <si>
    <t>McDowell HS</t>
  </si>
  <si>
    <t>8071</t>
  </si>
  <si>
    <t>Walnut Creek MS</t>
  </si>
  <si>
    <t>7384</t>
  </si>
  <si>
    <t>Westlake MS</t>
  </si>
  <si>
    <t>2062</t>
  </si>
  <si>
    <t>Millersburg Area MS</t>
  </si>
  <si>
    <t>6682</t>
  </si>
  <si>
    <t>Millersburg Area SHS</t>
  </si>
  <si>
    <t>1794</t>
  </si>
  <si>
    <t>Millville Area JSHS</t>
  </si>
  <si>
    <t>1623</t>
  </si>
  <si>
    <t>Milton Area MS</t>
  </si>
  <si>
    <t>6863</t>
  </si>
  <si>
    <t>Milton HS</t>
  </si>
  <si>
    <t>3541</t>
  </si>
  <si>
    <t>Minersville Area JSHS</t>
  </si>
  <si>
    <t>6583</t>
  </si>
  <si>
    <t>Mohawk JSHS</t>
  </si>
  <si>
    <t>2686</t>
  </si>
  <si>
    <t>Monessen MS</t>
  </si>
  <si>
    <t>7399</t>
  </si>
  <si>
    <t>Monessen SHS</t>
  </si>
  <si>
    <t>6181</t>
  </si>
  <si>
    <t>Moniteau JSHS</t>
  </si>
  <si>
    <t>1164</t>
  </si>
  <si>
    <t>Montgomery MS</t>
  </si>
  <si>
    <t>7523</t>
  </si>
  <si>
    <t>Montgomery SHS</t>
  </si>
  <si>
    <t>3040</t>
  </si>
  <si>
    <t>David E Williams MS</t>
  </si>
  <si>
    <t>8177</t>
  </si>
  <si>
    <t>Montour HS</t>
  </si>
  <si>
    <t>5017</t>
  </si>
  <si>
    <t>C E McCall MS</t>
  </si>
  <si>
    <t>5343</t>
  </si>
  <si>
    <t>Montoursville Area SHS</t>
  </si>
  <si>
    <t>3045</t>
  </si>
  <si>
    <t>Lathrop Street El Sch</t>
  </si>
  <si>
    <t>6421</t>
  </si>
  <si>
    <t>Montrose Area JSHS</t>
  </si>
  <si>
    <t>4044</t>
  </si>
  <si>
    <t>Moon SHS</t>
  </si>
  <si>
    <t>4951</t>
  </si>
  <si>
    <t>Morrisville HS</t>
  </si>
  <si>
    <t>8114</t>
  </si>
  <si>
    <t>Morrisville Intermediate Sch</t>
  </si>
  <si>
    <t>8113</t>
  </si>
  <si>
    <t>Moshannon Valley JSHS</t>
  </si>
  <si>
    <t>1550</t>
  </si>
  <si>
    <t>Mount Carmel Area HS</t>
  </si>
  <si>
    <t>6936</t>
  </si>
  <si>
    <t>Mount Carmel Area JH</t>
  </si>
  <si>
    <t>8135</t>
  </si>
  <si>
    <t>Mount Pleasant Area HS</t>
  </si>
  <si>
    <t>4458</t>
  </si>
  <si>
    <t>Mount Pleasant Area JHS</t>
  </si>
  <si>
    <t>7791</t>
  </si>
  <si>
    <t>Mount Union Area JHS</t>
  </si>
  <si>
    <t>2297</t>
  </si>
  <si>
    <t>Mount Union Area SHS</t>
  </si>
  <si>
    <t>7944</t>
  </si>
  <si>
    <t>Mountain View JSHS</t>
  </si>
  <si>
    <t>4049</t>
  </si>
  <si>
    <t>Jefferson MS</t>
  </si>
  <si>
    <t>7535</t>
  </si>
  <si>
    <t>Mellon MS</t>
  </si>
  <si>
    <t>7534</t>
  </si>
  <si>
    <t>Mt Lebanon SHS</t>
  </si>
  <si>
    <t>0254</t>
  </si>
  <si>
    <t>Muhlenberg HS</t>
  </si>
  <si>
    <t>6610</t>
  </si>
  <si>
    <t>Muhlenberg MS</t>
  </si>
  <si>
    <t>0827</t>
  </si>
  <si>
    <t>7546</t>
  </si>
  <si>
    <t>Muncy JSHS</t>
  </si>
  <si>
    <t>3048</t>
  </si>
  <si>
    <t>Nazareth Area HS</t>
  </si>
  <si>
    <t>3495</t>
  </si>
  <si>
    <t>Nazareth Area MS</t>
  </si>
  <si>
    <t>3494</t>
  </si>
  <si>
    <t>Maple Point MS</t>
  </si>
  <si>
    <t>7380</t>
  </si>
  <si>
    <t>Neshaminy HS</t>
  </si>
  <si>
    <t>6455</t>
  </si>
  <si>
    <t>Poquessing MS</t>
  </si>
  <si>
    <t>1077</t>
  </si>
  <si>
    <t>Sandburg MS</t>
  </si>
  <si>
    <t>1076</t>
  </si>
  <si>
    <t>Neshannock JSHS</t>
  </si>
  <si>
    <t>2689</t>
  </si>
  <si>
    <t>New Brighton Area HS</t>
  </si>
  <si>
    <t>0695</t>
  </si>
  <si>
    <t>New Brighton Area MS</t>
  </si>
  <si>
    <t>0694</t>
  </si>
  <si>
    <t>2704</t>
  </si>
  <si>
    <t>7762</t>
  </si>
  <si>
    <t>7649</t>
  </si>
  <si>
    <t>7942</t>
  </si>
  <si>
    <t>New Hope-Solebury HS</t>
  </si>
  <si>
    <t>1084</t>
  </si>
  <si>
    <t>New Hope-Solebury MS</t>
  </si>
  <si>
    <t>7561</t>
  </si>
  <si>
    <t>Valley MS</t>
  </si>
  <si>
    <t>6184</t>
  </si>
  <si>
    <t>Valley SHS</t>
  </si>
  <si>
    <t>4469</t>
  </si>
  <si>
    <t>7829</t>
  </si>
  <si>
    <t>Newport HS</t>
  </si>
  <si>
    <t>7930</t>
  </si>
  <si>
    <t>Newport MS</t>
  </si>
  <si>
    <t>7931</t>
  </si>
  <si>
    <t>7566</t>
  </si>
  <si>
    <t>East Norriton MS</t>
  </si>
  <si>
    <t>3265</t>
  </si>
  <si>
    <t>Eisenhower MS</t>
  </si>
  <si>
    <t>3321</t>
  </si>
  <si>
    <t>Norristown Area HS</t>
  </si>
  <si>
    <t>6729</t>
  </si>
  <si>
    <t>Roosevelt Altern Sch</t>
  </si>
  <si>
    <t>6998</t>
  </si>
  <si>
    <t>Stewart MS</t>
  </si>
  <si>
    <t>3320</t>
  </si>
  <si>
    <t>Carson MS</t>
  </si>
  <si>
    <t>5108</t>
  </si>
  <si>
    <t>Ingomar MS</t>
  </si>
  <si>
    <t>0270</t>
  </si>
  <si>
    <t>Marshall MS</t>
  </si>
  <si>
    <t>7379</t>
  </si>
  <si>
    <t>North Clarion Co JSHS</t>
  </si>
  <si>
    <t>1489</t>
  </si>
  <si>
    <t>North East HS</t>
  </si>
  <si>
    <t>6145</t>
  </si>
  <si>
    <t>North East MS</t>
  </si>
  <si>
    <t>7360</t>
  </si>
  <si>
    <t>6106</t>
  </si>
  <si>
    <t>North Hills SHS</t>
  </si>
  <si>
    <t>7101</t>
  </si>
  <si>
    <t>North Penn SHS</t>
  </si>
  <si>
    <t>5345</t>
  </si>
  <si>
    <t>Pennbrook MS</t>
  </si>
  <si>
    <t>3322</t>
  </si>
  <si>
    <t>Penndale MS</t>
  </si>
  <si>
    <t>3324</t>
  </si>
  <si>
    <t>Pennfield MS</t>
  </si>
  <si>
    <t>3323</t>
  </si>
  <si>
    <t>North Pocono HS</t>
  </si>
  <si>
    <t>2446</t>
  </si>
  <si>
    <t>North Pocono Intmd Sch</t>
  </si>
  <si>
    <t>8099</t>
  </si>
  <si>
    <t>North Pocono MS</t>
  </si>
  <si>
    <t>5233</t>
  </si>
  <si>
    <t>North Schuylkill JSHS</t>
  </si>
  <si>
    <t>3883</t>
  </si>
  <si>
    <t>North Star East MS</t>
  </si>
  <si>
    <t>7259</t>
  </si>
  <si>
    <t>North Star HS</t>
  </si>
  <si>
    <t>3988</t>
  </si>
  <si>
    <t>Northampton Area HS</t>
  </si>
  <si>
    <t>3505</t>
  </si>
  <si>
    <t>Northampton MS</t>
  </si>
  <si>
    <t>5258</t>
  </si>
  <si>
    <t>Northeast Bradford JSHS</t>
  </si>
  <si>
    <t>0964</t>
  </si>
  <si>
    <t>Northeastern MS</t>
  </si>
  <si>
    <t>4578</t>
  </si>
  <si>
    <t>Northeastern SHS</t>
  </si>
  <si>
    <t>4577</t>
  </si>
  <si>
    <t>Northern Bedford Co MS/SHS</t>
  </si>
  <si>
    <t>0747</t>
  </si>
  <si>
    <t>Northern Cambria MS</t>
  </si>
  <si>
    <t>6860</t>
  </si>
  <si>
    <t>Northern Lebanon MS</t>
  </si>
  <si>
    <t>7392</t>
  </si>
  <si>
    <t>Northern Lebanon SHS</t>
  </si>
  <si>
    <t>2760</t>
  </si>
  <si>
    <t>Northern Lehigh MS</t>
  </si>
  <si>
    <t>6829</t>
  </si>
  <si>
    <t>Northern Lehigh SHS</t>
  </si>
  <si>
    <t>2818</t>
  </si>
  <si>
    <t>Northern Potter JSHS</t>
  </si>
  <si>
    <t>3875</t>
  </si>
  <si>
    <t>Cowanesque Valley JSHS</t>
  </si>
  <si>
    <t>4058</t>
  </si>
  <si>
    <t>Williamson SHS</t>
  </si>
  <si>
    <t>6373</t>
  </si>
  <si>
    <t>Northern HS</t>
  </si>
  <si>
    <t>6345</t>
  </si>
  <si>
    <t>Northern MS</t>
  </si>
  <si>
    <t>6346</t>
  </si>
  <si>
    <t>Northgate MSHS</t>
  </si>
  <si>
    <t>0053</t>
  </si>
  <si>
    <t>7562</t>
  </si>
  <si>
    <t>Northwest Area HS</t>
  </si>
  <si>
    <t>2958</t>
  </si>
  <si>
    <t>Northwestern MS</t>
  </si>
  <si>
    <t>6146</t>
  </si>
  <si>
    <t>Northwestern SHS</t>
  </si>
  <si>
    <t>6745</t>
  </si>
  <si>
    <t>Northwestern Lehigh HS</t>
  </si>
  <si>
    <t>2821</t>
  </si>
  <si>
    <t>Northwestern Lehigh MS</t>
  </si>
  <si>
    <t>7353</t>
  </si>
  <si>
    <t>7856</t>
  </si>
  <si>
    <t>Norwin MS</t>
  </si>
  <si>
    <t>4482</t>
  </si>
  <si>
    <t>Norwin SHS</t>
  </si>
  <si>
    <t>4717</t>
  </si>
  <si>
    <t>Octorara Area JSHS</t>
  </si>
  <si>
    <t>1414</t>
  </si>
  <si>
    <t>Oil City Area MS</t>
  </si>
  <si>
    <t>7215</t>
  </si>
  <si>
    <t>Oil City SHS</t>
  </si>
  <si>
    <t>4931</t>
  </si>
  <si>
    <t>Old Forge JSHS</t>
  </si>
  <si>
    <t>2449</t>
  </si>
  <si>
    <t>Oley Valley MS</t>
  </si>
  <si>
    <t>6319</t>
  </si>
  <si>
    <t>Oley Valley SHS</t>
  </si>
  <si>
    <t>6318</t>
  </si>
  <si>
    <t>8205</t>
  </si>
  <si>
    <t>Oswayo Valley HS</t>
  </si>
  <si>
    <t>3877</t>
  </si>
  <si>
    <t>Oswayo Valley MS</t>
  </si>
  <si>
    <t>7753</t>
  </si>
  <si>
    <t>Otto-Eldred JSHS</t>
  </si>
  <si>
    <t>3107</t>
  </si>
  <si>
    <t>Owen J Roberts HS</t>
  </si>
  <si>
    <t>1406</t>
  </si>
  <si>
    <t>Owen J Roberts MS</t>
  </si>
  <si>
    <t>5010</t>
  </si>
  <si>
    <t>Oxford Area HS</t>
  </si>
  <si>
    <t>1420</t>
  </si>
  <si>
    <t>Penn's Grove Sch</t>
  </si>
  <si>
    <t>1418</t>
  </si>
  <si>
    <t>Palisades HS</t>
  </si>
  <si>
    <t>1094</t>
  </si>
  <si>
    <t>Palisades MS</t>
  </si>
  <si>
    <t>7312</t>
  </si>
  <si>
    <t>Palmerton Area HS</t>
  </si>
  <si>
    <t>4734</t>
  </si>
  <si>
    <t>Palmerton Area JHS</t>
  </si>
  <si>
    <t>7140</t>
  </si>
  <si>
    <t>Palmyra Area MS</t>
  </si>
  <si>
    <t>2765</t>
  </si>
  <si>
    <t>Palmyra Area SHS</t>
  </si>
  <si>
    <t>2766</t>
  </si>
  <si>
    <t>7985</t>
  </si>
  <si>
    <t>Panther Valley MS</t>
  </si>
  <si>
    <t>1323</t>
  </si>
  <si>
    <t>Panther Valley SHS</t>
  </si>
  <si>
    <t>6693</t>
  </si>
  <si>
    <t>Orefield MS</t>
  </si>
  <si>
    <t>7604</t>
  </si>
  <si>
    <t>2829</t>
  </si>
  <si>
    <t>Springhouse MS</t>
  </si>
  <si>
    <t>7603</t>
  </si>
  <si>
    <t>Pen Argyl Area HS</t>
  </si>
  <si>
    <t>6439</t>
  </si>
  <si>
    <t>Wind Gap MS</t>
  </si>
  <si>
    <t>5351</t>
  </si>
  <si>
    <t>Penn Cambria HS</t>
  </si>
  <si>
    <t>1213</t>
  </si>
  <si>
    <t>Penn Cambria MS</t>
  </si>
  <si>
    <t>6990</t>
  </si>
  <si>
    <t>Linton MS</t>
  </si>
  <si>
    <t>5019</t>
  </si>
  <si>
    <t>Penn Hills SHS</t>
  </si>
  <si>
    <t>0309</t>
  </si>
  <si>
    <t>Manor Middle School</t>
  </si>
  <si>
    <t>7410</t>
  </si>
  <si>
    <t>Marticville MS</t>
  </si>
  <si>
    <t>5238</t>
  </si>
  <si>
    <t>Penn Manor HS</t>
  </si>
  <si>
    <t>2633</t>
  </si>
  <si>
    <t>Cambridge Springs JSHS</t>
  </si>
  <si>
    <t>1629</t>
  </si>
  <si>
    <t>Maplewood JSHS</t>
  </si>
  <si>
    <t>6942</t>
  </si>
  <si>
    <t>Saegertown JSHS</t>
  </si>
  <si>
    <t>6136</t>
  </si>
  <si>
    <t>Northley MS</t>
  </si>
  <si>
    <t>5143</t>
  </si>
  <si>
    <t>Sun Valley HS</t>
  </si>
  <si>
    <t>1915</t>
  </si>
  <si>
    <t>Pennridge Central MS</t>
  </si>
  <si>
    <t>4681</t>
  </si>
  <si>
    <t>Pennridge HS</t>
  </si>
  <si>
    <t>1100</t>
  </si>
  <si>
    <t>Pennridge North MS</t>
  </si>
  <si>
    <t>7957</t>
  </si>
  <si>
    <t>Pennridge South MS</t>
  </si>
  <si>
    <t>1099</t>
  </si>
  <si>
    <t>Penns Manor Area JSHS</t>
  </si>
  <si>
    <t>2345</t>
  </si>
  <si>
    <t>Penns Valley Area JSHS</t>
  </si>
  <si>
    <t>6231</t>
  </si>
  <si>
    <t>Charles H Boehm MS</t>
  </si>
  <si>
    <t>7308</t>
  </si>
  <si>
    <t>Pennsbury HS</t>
  </si>
  <si>
    <t>4682</t>
  </si>
  <si>
    <t>Pennwood MS</t>
  </si>
  <si>
    <t>1116</t>
  </si>
  <si>
    <t>William Penn MS</t>
  </si>
  <si>
    <t>1113</t>
  </si>
  <si>
    <t>7650</t>
  </si>
  <si>
    <t>7821</t>
  </si>
  <si>
    <t>Pennsylvania Leadership CS</t>
  </si>
  <si>
    <t>7819</t>
  </si>
  <si>
    <t>7687</t>
  </si>
  <si>
    <t>Penn MS</t>
  </si>
  <si>
    <t>4492</t>
  </si>
  <si>
    <t>Penn Trafford HS</t>
  </si>
  <si>
    <t>6648</t>
  </si>
  <si>
    <t>Trafford MS</t>
  </si>
  <si>
    <t>6189</t>
  </si>
  <si>
    <t>7685</t>
  </si>
  <si>
    <t>Pequea Valley HS</t>
  </si>
  <si>
    <t>2649</t>
  </si>
  <si>
    <t>Pequea Valley Intrmd Sch</t>
  </si>
  <si>
    <t>6300</t>
  </si>
  <si>
    <t>Perkiomen Valley HS</t>
  </si>
  <si>
    <t>3328</t>
  </si>
  <si>
    <t>Perkiomen Valley MS-East</t>
  </si>
  <si>
    <t>3326</t>
  </si>
  <si>
    <t>Perkiomen Valley MS-West</t>
  </si>
  <si>
    <t>7794</t>
  </si>
  <si>
    <t>7770</t>
  </si>
  <si>
    <t>Peters Twp HS</t>
  </si>
  <si>
    <t>5083</t>
  </si>
  <si>
    <t>Peters Twp MS</t>
  </si>
  <si>
    <t>4256</t>
  </si>
  <si>
    <t>7587</t>
  </si>
  <si>
    <t>7737</t>
  </si>
  <si>
    <t>7511</t>
  </si>
  <si>
    <t>7647</t>
  </si>
  <si>
    <t>Philipsburg-Osceola Area HS</t>
  </si>
  <si>
    <t>1560</t>
  </si>
  <si>
    <t>Phoenixville Area HS</t>
  </si>
  <si>
    <t>1426</t>
  </si>
  <si>
    <t>Phoenixville Area MS</t>
  </si>
  <si>
    <t>1425</t>
  </si>
  <si>
    <t>Pine Grove Area HS</t>
  </si>
  <si>
    <t>3910</t>
  </si>
  <si>
    <t>Pine Grove Area MS</t>
  </si>
  <si>
    <t>5262</t>
  </si>
  <si>
    <t>Pine-Richland HS</t>
  </si>
  <si>
    <t>0315</t>
  </si>
  <si>
    <t>Pine-Richland MS</t>
  </si>
  <si>
    <t>0314</t>
  </si>
  <si>
    <t>Pittston Area MS</t>
  </si>
  <si>
    <t>6385</t>
  </si>
  <si>
    <t>Pittston Area SHS</t>
  </si>
  <si>
    <t>5058</t>
  </si>
  <si>
    <t>7979</t>
  </si>
  <si>
    <t>Pleasant Valley HS</t>
  </si>
  <si>
    <t>3210</t>
  </si>
  <si>
    <t>Pleasant Valley MS</t>
  </si>
  <si>
    <t>7183</t>
  </si>
  <si>
    <t>Oblock JHS</t>
  </si>
  <si>
    <t>5105</t>
  </si>
  <si>
    <t>Plum SHS</t>
  </si>
  <si>
    <t>0435</t>
  </si>
  <si>
    <t>7771</t>
  </si>
  <si>
    <t>Pocono Mountain East HS</t>
  </si>
  <si>
    <t>3216</t>
  </si>
  <si>
    <t>Pocono Mountain East JHS</t>
  </si>
  <si>
    <t>8010</t>
  </si>
  <si>
    <t>Pocono Mountain West HS</t>
  </si>
  <si>
    <t>7738</t>
  </si>
  <si>
    <t>Pocono Mountain West JHS</t>
  </si>
  <si>
    <t>7867</t>
  </si>
  <si>
    <t>Port Allegany JSHS</t>
  </si>
  <si>
    <t>3111</t>
  </si>
  <si>
    <t>Portage Area JSHS</t>
  </si>
  <si>
    <t>1270</t>
  </si>
  <si>
    <t>Pottsgrove MS</t>
  </si>
  <si>
    <t>6746</t>
  </si>
  <si>
    <t>Pottsgrove SHS</t>
  </si>
  <si>
    <t>3338</t>
  </si>
  <si>
    <t>Pottstown MS</t>
  </si>
  <si>
    <t>3346</t>
  </si>
  <si>
    <t>Pottstown SHS</t>
  </si>
  <si>
    <t>3348</t>
  </si>
  <si>
    <t>Lengel MS</t>
  </si>
  <si>
    <t>5265</t>
  </si>
  <si>
    <t>Pottsville Area HS</t>
  </si>
  <si>
    <t>3924</t>
  </si>
  <si>
    <t>7540</t>
  </si>
  <si>
    <t>8129</t>
  </si>
  <si>
    <t>7848</t>
  </si>
  <si>
    <t>7772</t>
  </si>
  <si>
    <t>7831</t>
  </si>
  <si>
    <t>7832</t>
  </si>
  <si>
    <t>Punxsutawney Area HS</t>
  </si>
  <si>
    <t>6165</t>
  </si>
  <si>
    <t>Punxsutawney Area MS</t>
  </si>
  <si>
    <t>8082</t>
  </si>
  <si>
    <t>Purchase Line JSHS</t>
  </si>
  <si>
    <t>2350</t>
  </si>
  <si>
    <t>Quaker Valley HS</t>
  </si>
  <si>
    <t>0448</t>
  </si>
  <si>
    <t>Quaker Valley MS</t>
  </si>
  <si>
    <t>0447</t>
  </si>
  <si>
    <t>Milford MS</t>
  </si>
  <si>
    <t>6781</t>
  </si>
  <si>
    <t>Quakertown Community Freshmen Ctr</t>
  </si>
  <si>
    <t>7835</t>
  </si>
  <si>
    <t>Quakertown Community SHS</t>
  </si>
  <si>
    <t>1128</t>
  </si>
  <si>
    <t>Strayer MS</t>
  </si>
  <si>
    <t>4965</t>
  </si>
  <si>
    <t>Radnor MS</t>
  </si>
  <si>
    <t>6511</t>
  </si>
  <si>
    <t>Radnor SHS</t>
  </si>
  <si>
    <t>1921</t>
  </si>
  <si>
    <t>Citadel Intermediate HS</t>
  </si>
  <si>
    <t>8117</t>
  </si>
  <si>
    <t>0858</t>
  </si>
  <si>
    <t>Northwest MS</t>
  </si>
  <si>
    <t>0856</t>
  </si>
  <si>
    <t>Reading SHS</t>
  </si>
  <si>
    <t>8116</t>
  </si>
  <si>
    <t>Southern MS</t>
  </si>
  <si>
    <t>0855</t>
  </si>
  <si>
    <t>Southwest MS</t>
  </si>
  <si>
    <t>0857</t>
  </si>
  <si>
    <t>Red Lion Area JHS</t>
  </si>
  <si>
    <t>4597</t>
  </si>
  <si>
    <t>Red Lion Area SHS</t>
  </si>
  <si>
    <t>4598</t>
  </si>
  <si>
    <t>Redbank Valley HS</t>
  </si>
  <si>
    <t>1495</t>
  </si>
  <si>
    <t>7636</t>
  </si>
  <si>
    <t>Reynolds JSHS</t>
  </si>
  <si>
    <t>3165</t>
  </si>
  <si>
    <t>7684</t>
  </si>
  <si>
    <t>Ridgway Area HS</t>
  </si>
  <si>
    <t>1989</t>
  </si>
  <si>
    <t>Ridgway Area MS</t>
  </si>
  <si>
    <t>6805</t>
  </si>
  <si>
    <t>Ridley HS</t>
  </si>
  <si>
    <t>1934</t>
  </si>
  <si>
    <t>Ridley MS</t>
  </si>
  <si>
    <t>7218</t>
  </si>
  <si>
    <t>Ringgold MS</t>
  </si>
  <si>
    <t>8103</t>
  </si>
  <si>
    <t>Ringgold SHS</t>
  </si>
  <si>
    <t>7019</t>
  </si>
  <si>
    <t>Riverside HS</t>
  </si>
  <si>
    <t>0700</t>
  </si>
  <si>
    <t>Riverside MS</t>
  </si>
  <si>
    <t>8188</t>
  </si>
  <si>
    <t>Riverside JSHS</t>
  </si>
  <si>
    <t>2496</t>
  </si>
  <si>
    <t>Riverview HS</t>
  </si>
  <si>
    <t>6928</t>
  </si>
  <si>
    <t>7532</t>
  </si>
  <si>
    <t>7629</t>
  </si>
  <si>
    <t>8000</t>
  </si>
  <si>
    <t>Rockwood Area JSHS</t>
  </si>
  <si>
    <t>6210</t>
  </si>
  <si>
    <t>Penncrest HS</t>
  </si>
  <si>
    <t>1942</t>
  </si>
  <si>
    <t>Springton Lake MS</t>
  </si>
  <si>
    <t>6625</t>
  </si>
  <si>
    <t>Saint Clair Area El/MS</t>
  </si>
  <si>
    <t>3930</t>
  </si>
  <si>
    <t>St Marys Area MS</t>
  </si>
  <si>
    <t>1992</t>
  </si>
  <si>
    <t>St Marys Area SHS</t>
  </si>
  <si>
    <t>5169</t>
  </si>
  <si>
    <t>Salisbury MS</t>
  </si>
  <si>
    <t>5365</t>
  </si>
  <si>
    <t>Salisbury SHS</t>
  </si>
  <si>
    <t>2833</t>
  </si>
  <si>
    <t>Salisbury-Elk Lick JSHS</t>
  </si>
  <si>
    <t>4002</t>
  </si>
  <si>
    <t>8083</t>
  </si>
  <si>
    <t>Saucon Valley MS</t>
  </si>
  <si>
    <t>7210</t>
  </si>
  <si>
    <t>Saucon Valley SHS</t>
  </si>
  <si>
    <t>5352</t>
  </si>
  <si>
    <t>Sayre Area HS</t>
  </si>
  <si>
    <t>0965</t>
  </si>
  <si>
    <t>7568</t>
  </si>
  <si>
    <t>Schuylkill Haven MS</t>
  </si>
  <si>
    <t>3935</t>
  </si>
  <si>
    <t>Schuylkill Haven SHS</t>
  </si>
  <si>
    <t>5264</t>
  </si>
  <si>
    <t>Schuylkill Valley HS</t>
  </si>
  <si>
    <t>0864</t>
  </si>
  <si>
    <t>Schuylkill Valley MS</t>
  </si>
  <si>
    <t>6888</t>
  </si>
  <si>
    <t>Northeast Intrmd Sch</t>
  </si>
  <si>
    <t>7700</t>
  </si>
  <si>
    <t>Scranton HS</t>
  </si>
  <si>
    <t>6413</t>
  </si>
  <si>
    <t>South Scranton Intrmd Sch</t>
  </si>
  <si>
    <t>2487</t>
  </si>
  <si>
    <t>West Scranton HS</t>
  </si>
  <si>
    <t>2489</t>
  </si>
  <si>
    <t>West Scranton Intrmd Sch</t>
  </si>
  <si>
    <t>6791</t>
  </si>
  <si>
    <t>Selinsgrove Area HS</t>
  </si>
  <si>
    <t>3969</t>
  </si>
  <si>
    <t>Selinsgrove Area MS</t>
  </si>
  <si>
    <t>6817</t>
  </si>
  <si>
    <t>Seneca Valley IHS</t>
  </si>
  <si>
    <t>7412</t>
  </si>
  <si>
    <t>Seneca Valley MS</t>
  </si>
  <si>
    <t>5311</t>
  </si>
  <si>
    <t>Seneca Valley SHS</t>
  </si>
  <si>
    <t>1183</t>
  </si>
  <si>
    <t>8084</t>
  </si>
  <si>
    <t>Shade JSHS</t>
  </si>
  <si>
    <t>4006</t>
  </si>
  <si>
    <t>Shaler Area HS</t>
  </si>
  <si>
    <t>0460</t>
  </si>
  <si>
    <t>Shaler Area MS</t>
  </si>
  <si>
    <t>8002</t>
  </si>
  <si>
    <t>Shamokin Area HS</t>
  </si>
  <si>
    <t>7893</t>
  </si>
  <si>
    <t>Shamokin Area MS</t>
  </si>
  <si>
    <t>7892</t>
  </si>
  <si>
    <t>Sharon HS</t>
  </si>
  <si>
    <t>8093</t>
  </si>
  <si>
    <t>Sharon MS</t>
  </si>
  <si>
    <t>8092</t>
  </si>
  <si>
    <t>Sharpsville Area MS</t>
  </si>
  <si>
    <t>7387</t>
  </si>
  <si>
    <t>Sharpsville Area SHS</t>
  </si>
  <si>
    <t>3124</t>
  </si>
  <si>
    <t>Shenandoah Valley JSHS</t>
  </si>
  <si>
    <t>3940</t>
  </si>
  <si>
    <t>Shenango HS</t>
  </si>
  <si>
    <t>2708</t>
  </si>
  <si>
    <t>Shikellamy HS</t>
  </si>
  <si>
    <t>3569</t>
  </si>
  <si>
    <t>Shikellamy MS</t>
  </si>
  <si>
    <t>8181</t>
  </si>
  <si>
    <t>Shippensburg Area MS</t>
  </si>
  <si>
    <t>1729</t>
  </si>
  <si>
    <t>Shippensburg Area SHS</t>
  </si>
  <si>
    <t>5221</t>
  </si>
  <si>
    <t>Slippery Rock Area HS</t>
  </si>
  <si>
    <t>1172</t>
  </si>
  <si>
    <t>Slippery Rock Area MS</t>
  </si>
  <si>
    <t>6647</t>
  </si>
  <si>
    <t>Smethport Area JSHS</t>
  </si>
  <si>
    <t>3117</t>
  </si>
  <si>
    <t>Smith MS</t>
  </si>
  <si>
    <t>2657</t>
  </si>
  <si>
    <t>Solanco HS</t>
  </si>
  <si>
    <t>2658</t>
  </si>
  <si>
    <t>Swift MS</t>
  </si>
  <si>
    <t>5054</t>
  </si>
  <si>
    <t>Indian Crest MS</t>
  </si>
  <si>
    <t>8062</t>
  </si>
  <si>
    <t>Indian Valley MS</t>
  </si>
  <si>
    <t>4722</t>
  </si>
  <si>
    <t>Souderton Area SHS</t>
  </si>
  <si>
    <t>3354</t>
  </si>
  <si>
    <t>7638</t>
  </si>
  <si>
    <t>South Allegheny MS/HS</t>
  </si>
  <si>
    <t>0440</t>
  </si>
  <si>
    <t>Knoch HS</t>
  </si>
  <si>
    <t>1177</t>
  </si>
  <si>
    <t>Knoch MS</t>
  </si>
  <si>
    <t>7460</t>
  </si>
  <si>
    <t>Kennard-Dale HS</t>
  </si>
  <si>
    <t>4602</t>
  </si>
  <si>
    <t>South Eastern MS-East</t>
  </si>
  <si>
    <t>7699</t>
  </si>
  <si>
    <t>South Fayette MS</t>
  </si>
  <si>
    <t>7490</t>
  </si>
  <si>
    <t>South Fayette Twp HS</t>
  </si>
  <si>
    <t>0470</t>
  </si>
  <si>
    <t>Boiling Springs HS</t>
  </si>
  <si>
    <t>6328</t>
  </si>
  <si>
    <t>Yellow Breeches MS</t>
  </si>
  <si>
    <t>7611</t>
  </si>
  <si>
    <t>South Park MS</t>
  </si>
  <si>
    <t>6906</t>
  </si>
  <si>
    <t>South Park SHS</t>
  </si>
  <si>
    <t>0467</t>
  </si>
  <si>
    <t>South Side HS</t>
  </si>
  <si>
    <t>0714</t>
  </si>
  <si>
    <t>South Side MS</t>
  </si>
  <si>
    <t>6937</t>
  </si>
  <si>
    <t>Markle Intrmd Sch</t>
  </si>
  <si>
    <t>6641</t>
  </si>
  <si>
    <t>South Western SHS</t>
  </si>
  <si>
    <t>4608</t>
  </si>
  <si>
    <t>South Williamsport Area JSHS</t>
  </si>
  <si>
    <t>3056</t>
  </si>
  <si>
    <t>Academy Park HS</t>
  </si>
  <si>
    <t>6516</t>
  </si>
  <si>
    <t>Darby Twp Sch</t>
  </si>
  <si>
    <t>1861</t>
  </si>
  <si>
    <t>Delcroft Sch</t>
  </si>
  <si>
    <t>6505</t>
  </si>
  <si>
    <t>Harris Sch</t>
  </si>
  <si>
    <t>6501</t>
  </si>
  <si>
    <t>Sharon Hill Sch</t>
  </si>
  <si>
    <t>1943</t>
  </si>
  <si>
    <t>Mapletown JSHS</t>
  </si>
  <si>
    <t>2284</t>
  </si>
  <si>
    <t>Southern Columbia HS</t>
  </si>
  <si>
    <t>1627</t>
  </si>
  <si>
    <t>Southern Columbia MS</t>
  </si>
  <si>
    <t>7668</t>
  </si>
  <si>
    <t>Southern Fulton JSHS</t>
  </si>
  <si>
    <t>2253</t>
  </si>
  <si>
    <t>Southern Huntingdon Co HS/MS</t>
  </si>
  <si>
    <t>2313</t>
  </si>
  <si>
    <t>Southern Lehigh MS</t>
  </si>
  <si>
    <t>4808</t>
  </si>
  <si>
    <t>Southern Lehigh SHS</t>
  </si>
  <si>
    <t>2839</t>
  </si>
  <si>
    <t>Liberty JSHS</t>
  </si>
  <si>
    <t>4064</t>
  </si>
  <si>
    <t>Mansfield JSHS</t>
  </si>
  <si>
    <t>4068</t>
  </si>
  <si>
    <t>North Penn JSHS</t>
  </si>
  <si>
    <t>4071</t>
  </si>
  <si>
    <t>6286</t>
  </si>
  <si>
    <t>Susquehannock HS</t>
  </si>
  <si>
    <t>4614</t>
  </si>
  <si>
    <t>Southmoreland MS</t>
  </si>
  <si>
    <t>8102</t>
  </si>
  <si>
    <t>Southmoreland SHS</t>
  </si>
  <si>
    <t>6191</t>
  </si>
  <si>
    <t>7960</t>
  </si>
  <si>
    <t>7648</t>
  </si>
  <si>
    <t>0941</t>
  </si>
  <si>
    <t>Spring Cove MS</t>
  </si>
  <si>
    <t>5130</t>
  </si>
  <si>
    <t>Spring Grove Area MS</t>
  </si>
  <si>
    <t>6725</t>
  </si>
  <si>
    <t>4623</t>
  </si>
  <si>
    <t>Richardson MS</t>
  </si>
  <si>
    <t>1949</t>
  </si>
  <si>
    <t>Springfield HS</t>
  </si>
  <si>
    <t>1950</t>
  </si>
  <si>
    <t>Springfield Twp HS</t>
  </si>
  <si>
    <t>3376</t>
  </si>
  <si>
    <t>Springfield Twp MS</t>
  </si>
  <si>
    <t>3375</t>
  </si>
  <si>
    <t>Spring-Ford Intrmd Sch 5th/6th</t>
  </si>
  <si>
    <t>3365</t>
  </si>
  <si>
    <t>Spring-Ford MS 7th Grade Ctr</t>
  </si>
  <si>
    <t>7817</t>
  </si>
  <si>
    <t>Spring-Ford MS 8th Grade Ctr</t>
  </si>
  <si>
    <t>7818</t>
  </si>
  <si>
    <t>Spring-Ford SHS 10-12 Gr Ctr</t>
  </si>
  <si>
    <t>3367</t>
  </si>
  <si>
    <t>Spring-Ford SHS 9th Grade Ctr</t>
  </si>
  <si>
    <t>7599</t>
  </si>
  <si>
    <t>Mount Nittany MS</t>
  </si>
  <si>
    <t>7426</t>
  </si>
  <si>
    <t>Park Forest MS</t>
  </si>
  <si>
    <t>6234</t>
  </si>
  <si>
    <t>State College Area HS</t>
  </si>
  <si>
    <t>1364</t>
  </si>
  <si>
    <t>Steel Valley MS</t>
  </si>
  <si>
    <t>0260</t>
  </si>
  <si>
    <t>Steel Valley SHS</t>
  </si>
  <si>
    <t>0196</t>
  </si>
  <si>
    <t>Steelton-Highspire HS</t>
  </si>
  <si>
    <t>1801</t>
  </si>
  <si>
    <t>Sto-Rox HS</t>
  </si>
  <si>
    <t>0477</t>
  </si>
  <si>
    <t>Sto-Rox MS</t>
  </si>
  <si>
    <t>7606</t>
  </si>
  <si>
    <t>Stroudsburg HS</t>
  </si>
  <si>
    <t>3224</t>
  </si>
  <si>
    <t>Stroudsburg JHS</t>
  </si>
  <si>
    <t>7593</t>
  </si>
  <si>
    <t>Stroudsburg MS</t>
  </si>
  <si>
    <t>7839</t>
  </si>
  <si>
    <t>7635</t>
  </si>
  <si>
    <t>Sullivan Co JSHS</t>
  </si>
  <si>
    <t>4030</t>
  </si>
  <si>
    <t>7567</t>
  </si>
  <si>
    <t>Susquehanna Community JSHS</t>
  </si>
  <si>
    <t>4054</t>
  </si>
  <si>
    <t>Susquehanna Twp HS</t>
  </si>
  <si>
    <t>1806</t>
  </si>
  <si>
    <t>Susquehanna Twp MS</t>
  </si>
  <si>
    <t>1805</t>
  </si>
  <si>
    <t>Susquenita HS</t>
  </si>
  <si>
    <t>3589</t>
  </si>
  <si>
    <t>Susquenita MS</t>
  </si>
  <si>
    <t>7367</t>
  </si>
  <si>
    <t>8126</t>
  </si>
  <si>
    <t>Tamaqua Area MS</t>
  </si>
  <si>
    <t>7662</t>
  </si>
  <si>
    <t>Tamaqua Area SHS</t>
  </si>
  <si>
    <t>5070</t>
  </si>
  <si>
    <t>7833</t>
  </si>
  <si>
    <t>Titusville MS</t>
  </si>
  <si>
    <t>7601</t>
  </si>
  <si>
    <t>Titusville SHS</t>
  </si>
  <si>
    <t>1668</t>
  </si>
  <si>
    <t>Towanda Area JSHS</t>
  </si>
  <si>
    <t>5208</t>
  </si>
  <si>
    <t>Conestoga SHS</t>
  </si>
  <si>
    <t>1423</t>
  </si>
  <si>
    <t>Tredyffrin-Easttown MS</t>
  </si>
  <si>
    <t>1421</t>
  </si>
  <si>
    <t>Valley Forge MS</t>
  </si>
  <si>
    <t>4689</t>
  </si>
  <si>
    <t>Trinity MS</t>
  </si>
  <si>
    <t>6638</t>
  </si>
  <si>
    <t>Trinity SHS</t>
  </si>
  <si>
    <t>6012</t>
  </si>
  <si>
    <t>Tri-Valley JSHS</t>
  </si>
  <si>
    <t>3957</t>
  </si>
  <si>
    <t>Troy Area JSHS</t>
  </si>
  <si>
    <t>1000</t>
  </si>
  <si>
    <t>Tulpehocken JSHS</t>
  </si>
  <si>
    <t>4670</t>
  </si>
  <si>
    <t>Tunkhannock HS</t>
  </si>
  <si>
    <t>5271</t>
  </si>
  <si>
    <t>Tunkhannock MS</t>
  </si>
  <si>
    <t>4536</t>
  </si>
  <si>
    <t>Turkeyfoot Valley Area JSHS</t>
  </si>
  <si>
    <t>6216</t>
  </si>
  <si>
    <t>James Buchanan HS</t>
  </si>
  <si>
    <t>6280</t>
  </si>
  <si>
    <t>James Buchanan MS</t>
  </si>
  <si>
    <t>6281</t>
  </si>
  <si>
    <t>Tussey Mountain HS</t>
  </si>
  <si>
    <t>0753</t>
  </si>
  <si>
    <t>Tussey Mountain JH</t>
  </si>
  <si>
    <t>8144</t>
  </si>
  <si>
    <t>Twin Valley HS</t>
  </si>
  <si>
    <t>0873</t>
  </si>
  <si>
    <t>Twin Valley MS</t>
  </si>
  <si>
    <t>7328</t>
  </si>
  <si>
    <t>Tyrone Area HS</t>
  </si>
  <si>
    <t>0949</t>
  </si>
  <si>
    <t>Tyrone Area MS</t>
  </si>
  <si>
    <t>7518</t>
  </si>
  <si>
    <t>Union Area HS</t>
  </si>
  <si>
    <t>2712</t>
  </si>
  <si>
    <t>Union Area MS</t>
  </si>
  <si>
    <t>7083</t>
  </si>
  <si>
    <t>Union City HS</t>
  </si>
  <si>
    <t>2075</t>
  </si>
  <si>
    <t>Union City MS</t>
  </si>
  <si>
    <t>7289</t>
  </si>
  <si>
    <t>Union HS</t>
  </si>
  <si>
    <t>1501</t>
  </si>
  <si>
    <t>A J McMullen Sch</t>
  </si>
  <si>
    <t>6933</t>
  </si>
  <si>
    <t>Ben Franklin Sch</t>
  </si>
  <si>
    <t>2182</t>
  </si>
  <si>
    <t>Lafayette MS</t>
  </si>
  <si>
    <t>7934</t>
  </si>
  <si>
    <t>Uniontown Area SHS</t>
  </si>
  <si>
    <t>2184</t>
  </si>
  <si>
    <t>Charles F Patton MS</t>
  </si>
  <si>
    <t>6719</t>
  </si>
  <si>
    <t>Unionville HS</t>
  </si>
  <si>
    <t>1443</t>
  </si>
  <si>
    <t>United JSHS</t>
  </si>
  <si>
    <t>2358</t>
  </si>
  <si>
    <t>Biglerville HS</t>
  </si>
  <si>
    <t>0021</t>
  </si>
  <si>
    <t>Upper Adams MS</t>
  </si>
  <si>
    <t>7437</t>
  </si>
  <si>
    <t>Beverly Hills MS</t>
  </si>
  <si>
    <t>1970</t>
  </si>
  <si>
    <t>Drexel Hill MS</t>
  </si>
  <si>
    <t>1971</t>
  </si>
  <si>
    <t>Upper Darby SHS</t>
  </si>
  <si>
    <t>1972</t>
  </si>
  <si>
    <t>Upper Dauphin Area HS</t>
  </si>
  <si>
    <t>6340</t>
  </si>
  <si>
    <t>Upper Dauphin Area MS</t>
  </si>
  <si>
    <t>6339</t>
  </si>
  <si>
    <t>Sandy Run MS</t>
  </si>
  <si>
    <t>4943</t>
  </si>
  <si>
    <t>Upper Dublin HS</t>
  </si>
  <si>
    <t>5078</t>
  </si>
  <si>
    <t>Upper Merion HS</t>
  </si>
  <si>
    <t>3395</t>
  </si>
  <si>
    <t>Upper Merion MS</t>
  </si>
  <si>
    <t>3394</t>
  </si>
  <si>
    <t>Upper Moreland HS</t>
  </si>
  <si>
    <t>3401</t>
  </si>
  <si>
    <t>Upper Moreland MS</t>
  </si>
  <si>
    <t>5249</t>
  </si>
  <si>
    <t>Upper Perkiomen HS</t>
  </si>
  <si>
    <t>5081</t>
  </si>
  <si>
    <t>Upper Perkiomen MS</t>
  </si>
  <si>
    <t>3406</t>
  </si>
  <si>
    <t>Fort Couch MS</t>
  </si>
  <si>
    <t>0491</t>
  </si>
  <si>
    <t>Upper Saint Clair HS</t>
  </si>
  <si>
    <t>0492</t>
  </si>
  <si>
    <t>Rocky Grove JSHS</t>
  </si>
  <si>
    <t>4126</t>
  </si>
  <si>
    <t>Valley View HS</t>
  </si>
  <si>
    <t>6775</t>
  </si>
  <si>
    <t>Valley View MS</t>
  </si>
  <si>
    <t>7283</t>
  </si>
  <si>
    <t>Wallenpaupack Area HS</t>
  </si>
  <si>
    <t>4310</t>
  </si>
  <si>
    <t>Wallenpaupack Area MS</t>
  </si>
  <si>
    <t>6956</t>
  </si>
  <si>
    <t>Strath Haven HS</t>
  </si>
  <si>
    <t>5287</t>
  </si>
  <si>
    <t>Strath Haven MS</t>
  </si>
  <si>
    <t>1908</t>
  </si>
  <si>
    <t>Beaty-Warren MS</t>
  </si>
  <si>
    <t>4148</t>
  </si>
  <si>
    <t>Eisenhower M/HS</t>
  </si>
  <si>
    <t>4143</t>
  </si>
  <si>
    <t>Sheffield M/HS</t>
  </si>
  <si>
    <t>4146</t>
  </si>
  <si>
    <t>Warren Area HS</t>
  </si>
  <si>
    <t>4149</t>
  </si>
  <si>
    <t>Youngsville El/MS</t>
  </si>
  <si>
    <t>4133</t>
  </si>
  <si>
    <t>Youngsville HS</t>
  </si>
  <si>
    <t>4135</t>
  </si>
  <si>
    <t>Warrior Run HS</t>
  </si>
  <si>
    <t>5103</t>
  </si>
  <si>
    <t>Warrior Run MS</t>
  </si>
  <si>
    <t>3575</t>
  </si>
  <si>
    <t>Warwick MS</t>
  </si>
  <si>
    <t>5336</t>
  </si>
  <si>
    <t>Warwick SHS</t>
  </si>
  <si>
    <t>2663</t>
  </si>
  <si>
    <t>Washington HS</t>
  </si>
  <si>
    <t>4286</t>
  </si>
  <si>
    <t>6912</t>
  </si>
  <si>
    <t>Seneca HS</t>
  </si>
  <si>
    <t>6148</t>
  </si>
  <si>
    <t>Wattsburg Area MS</t>
  </si>
  <si>
    <t>6654</t>
  </si>
  <si>
    <t>Damascus Area Sch</t>
  </si>
  <si>
    <t>6424</t>
  </si>
  <si>
    <t>Honesdale HS</t>
  </si>
  <si>
    <t>4295</t>
  </si>
  <si>
    <t>Preston Sch</t>
  </si>
  <si>
    <t>6425</t>
  </si>
  <si>
    <t>Wayne Highlands MS</t>
  </si>
  <si>
    <t>6865</t>
  </si>
  <si>
    <t>Waynesboro Area MS</t>
  </si>
  <si>
    <t>5331</t>
  </si>
  <si>
    <t>Waynesboro Area SHS</t>
  </si>
  <si>
    <t>2243</t>
  </si>
  <si>
    <t>Weatherly Area MS</t>
  </si>
  <si>
    <t>6838</t>
  </si>
  <si>
    <t>Weatherly Area SHS</t>
  </si>
  <si>
    <t>1327</t>
  </si>
  <si>
    <t>Rock L Butler MS</t>
  </si>
  <si>
    <t>4079</t>
  </si>
  <si>
    <t>Wellsboro Area HS</t>
  </si>
  <si>
    <t>4080</t>
  </si>
  <si>
    <t>West Allegheny MS</t>
  </si>
  <si>
    <t>6895</t>
  </si>
  <si>
    <t>West Allegheny SHS</t>
  </si>
  <si>
    <t>0509</t>
  </si>
  <si>
    <t>West Branch Area JSHS</t>
  </si>
  <si>
    <t>1566</t>
  </si>
  <si>
    <t>E N Peirce MS</t>
  </si>
  <si>
    <t>1452</t>
  </si>
  <si>
    <t>J R Fugett MS</t>
  </si>
  <si>
    <t>5137</t>
  </si>
  <si>
    <t>Stetson MS</t>
  </si>
  <si>
    <t>1451</t>
  </si>
  <si>
    <t>West Chester Bayard Rustin HS</t>
  </si>
  <si>
    <t>7894</t>
  </si>
  <si>
    <t>West Chester East HS</t>
  </si>
  <si>
    <t>6734</t>
  </si>
  <si>
    <t>West Chester Henderson HS</t>
  </si>
  <si>
    <t>1453</t>
  </si>
  <si>
    <t>West Greene HS</t>
  </si>
  <si>
    <t>7136</t>
  </si>
  <si>
    <t>West Greene MS</t>
  </si>
  <si>
    <t>7496</t>
  </si>
  <si>
    <t>Pleasant Hills MS</t>
  </si>
  <si>
    <t>4867</t>
  </si>
  <si>
    <t>Thomas Jefferson HS</t>
  </si>
  <si>
    <t>0523</t>
  </si>
  <si>
    <t>West Middlesex Area HS</t>
  </si>
  <si>
    <t>6129</t>
  </si>
  <si>
    <t>West Middlesex Area MS</t>
  </si>
  <si>
    <t>8164</t>
  </si>
  <si>
    <t>West Mifflin Area HS</t>
  </si>
  <si>
    <t>0536</t>
  </si>
  <si>
    <t>West Mifflin Area MS</t>
  </si>
  <si>
    <t>0535</t>
  </si>
  <si>
    <t>7548</t>
  </si>
  <si>
    <t>West Perry MS</t>
  </si>
  <si>
    <t>3597</t>
  </si>
  <si>
    <t>West Perry SHS</t>
  </si>
  <si>
    <t>3596</t>
  </si>
  <si>
    <t>Allen MS</t>
  </si>
  <si>
    <t>1741</t>
  </si>
  <si>
    <t>Cedar Cliff HS</t>
  </si>
  <si>
    <t>1732</t>
  </si>
  <si>
    <t>Crossroads MS</t>
  </si>
  <si>
    <t>7395</t>
  </si>
  <si>
    <t>New Cumberland MS</t>
  </si>
  <si>
    <t>Red Land SHS</t>
  </si>
  <si>
    <t>4704</t>
  </si>
  <si>
    <t>West York Area HS</t>
  </si>
  <si>
    <t>6705</t>
  </si>
  <si>
    <t>West York Area MS</t>
  </si>
  <si>
    <t>7286</t>
  </si>
  <si>
    <t>Western Beaver Co JSHS</t>
  </si>
  <si>
    <t>0719</t>
  </si>
  <si>
    <t>Western Wayne HS</t>
  </si>
  <si>
    <t>6704</t>
  </si>
  <si>
    <t>Western Wayne MS</t>
  </si>
  <si>
    <t>7341</t>
  </si>
  <si>
    <t>Westmont Hilltop HS</t>
  </si>
  <si>
    <t>1293</t>
  </si>
  <si>
    <t>Westmont Hilltop MS</t>
  </si>
  <si>
    <t>1292</t>
  </si>
  <si>
    <t>Whitehall HS</t>
  </si>
  <si>
    <t>2848</t>
  </si>
  <si>
    <t>Whitehall-Coplay MS</t>
  </si>
  <si>
    <t>5241</t>
  </si>
  <si>
    <t>7907</t>
  </si>
  <si>
    <t>Elmer L Meyers JSHS</t>
  </si>
  <si>
    <t>3009</t>
  </si>
  <si>
    <t>G A R Memorial JSHS</t>
  </si>
  <si>
    <t>3008</t>
  </si>
  <si>
    <t>James M Coughlin JSHS</t>
  </si>
  <si>
    <t>3007</t>
  </si>
  <si>
    <t>Solomon/Plains JHS</t>
  </si>
  <si>
    <t>7497</t>
  </si>
  <si>
    <t>Wilkinsburg MS</t>
  </si>
  <si>
    <t>0554</t>
  </si>
  <si>
    <t>Wilkinsburg SHS</t>
  </si>
  <si>
    <t>0555</t>
  </si>
  <si>
    <t>Penn Wood MS</t>
  </si>
  <si>
    <t>7918</t>
  </si>
  <si>
    <t>Williams Valley JSHS</t>
  </si>
  <si>
    <t>3914</t>
  </si>
  <si>
    <t>Williamsburg Community JSHS</t>
  </si>
  <si>
    <t>0951</t>
  </si>
  <si>
    <t>Williamsport Area SHS</t>
  </si>
  <si>
    <t>6368</t>
  </si>
  <si>
    <t>Wilmington Area HS</t>
  </si>
  <si>
    <t>2721</t>
  </si>
  <si>
    <t>Wilmington Area MS</t>
  </si>
  <si>
    <t>7352</t>
  </si>
  <si>
    <t>Wilson HS</t>
  </si>
  <si>
    <t>6980</t>
  </si>
  <si>
    <t>Wilson Southern MS</t>
  </si>
  <si>
    <t>6982</t>
  </si>
  <si>
    <t>Wilson West MS</t>
  </si>
  <si>
    <t>6981</t>
  </si>
  <si>
    <t>Wilson Area HS</t>
  </si>
  <si>
    <t>3522</t>
  </si>
  <si>
    <t>Wilson Area Intermediate Sch</t>
  </si>
  <si>
    <t>6785</t>
  </si>
  <si>
    <t>Windber Area HS</t>
  </si>
  <si>
    <t>4026</t>
  </si>
  <si>
    <t>Windber Area MS</t>
  </si>
  <si>
    <t>7145</t>
  </si>
  <si>
    <t>7724</t>
  </si>
  <si>
    <t>Wissahickon MS</t>
  </si>
  <si>
    <t>3245</t>
  </si>
  <si>
    <t>Wissahickon SHS</t>
  </si>
  <si>
    <t>3247</t>
  </si>
  <si>
    <t>Woodland Hills Academy</t>
  </si>
  <si>
    <t>8091</t>
  </si>
  <si>
    <t>Woodland Hills JHS</t>
  </si>
  <si>
    <t>8038</t>
  </si>
  <si>
    <t>Woodland Hills SHS</t>
  </si>
  <si>
    <t>0107</t>
  </si>
  <si>
    <t>Wyalusing Valley JSHS</t>
  </si>
  <si>
    <t>1005</t>
  </si>
  <si>
    <t>Wyoming Area Sec Ctr</t>
  </si>
  <si>
    <t>6390</t>
  </si>
  <si>
    <t>Wyoming Valley West MS</t>
  </si>
  <si>
    <t>6986</t>
  </si>
  <si>
    <t>Wyoming Valley West SHS</t>
  </si>
  <si>
    <t>6391</t>
  </si>
  <si>
    <t>Wyomissing Area JSHS</t>
  </si>
  <si>
    <t>0887</t>
  </si>
  <si>
    <t>Davis Sch</t>
  </si>
  <si>
    <t>Devers Sch</t>
  </si>
  <si>
    <t>Ferguson Sch</t>
  </si>
  <si>
    <t>Goode Sch</t>
  </si>
  <si>
    <t>Jackson Sch</t>
  </si>
  <si>
    <t>William Penn SHS</t>
  </si>
  <si>
    <t>4647</t>
  </si>
  <si>
    <t>York Suburban MS</t>
  </si>
  <si>
    <t>4657</t>
  </si>
  <si>
    <t>York Suburban SHS</t>
  </si>
  <si>
    <t>4658</t>
  </si>
  <si>
    <t>Yough Intrmd/MS Sch</t>
  </si>
  <si>
    <t>4508</t>
  </si>
  <si>
    <t>Yough SHS</t>
  </si>
  <si>
    <t>4735</t>
  </si>
  <si>
    <t>7584</t>
  </si>
  <si>
    <t>8150</t>
  </si>
  <si>
    <t>7841</t>
  </si>
  <si>
    <t>7513</t>
  </si>
  <si>
    <t>School Name:</t>
  </si>
  <si>
    <t>LEA Name:</t>
  </si>
  <si>
    <t>Name of LEAs Title IX Compliance Officer:</t>
  </si>
  <si>
    <t>Extension:</t>
  </si>
  <si>
    <t>7th Grade</t>
  </si>
  <si>
    <t>8th Grade</t>
  </si>
  <si>
    <t>Total</t>
  </si>
  <si>
    <t>Name of Individual Completing This Form:</t>
  </si>
  <si>
    <t>Contact Information</t>
  </si>
  <si>
    <t xml:space="preserve">     LEA Address:</t>
  </si>
  <si>
    <t>Academy at Palumbo</t>
  </si>
  <si>
    <t>7904</t>
  </si>
  <si>
    <t>Adaire Alexander Sch</t>
  </si>
  <si>
    <t>7256</t>
  </si>
  <si>
    <t>Allen Dr Ethel Sch</t>
  </si>
  <si>
    <t>5292</t>
  </si>
  <si>
    <t>Allen Ethan Sch</t>
  </si>
  <si>
    <t>3758</t>
  </si>
  <si>
    <t>Amy At Martin</t>
  </si>
  <si>
    <t>6823</t>
  </si>
  <si>
    <t>Amy NW</t>
  </si>
  <si>
    <t>7024</t>
  </si>
  <si>
    <t>Anderson Add B Sch</t>
  </si>
  <si>
    <t>3804</t>
  </si>
  <si>
    <t>Arthur Chester A Sch</t>
  </si>
  <si>
    <t>3805</t>
  </si>
  <si>
    <t>Arts Academy at Benjamin Rush</t>
  </si>
  <si>
    <t>8039</t>
  </si>
  <si>
    <t>Bache-Martin Sch</t>
  </si>
  <si>
    <t>3618</t>
  </si>
  <si>
    <t>Baldi C C A MS</t>
  </si>
  <si>
    <t>6824</t>
  </si>
  <si>
    <t>Barry Comm John Sch</t>
  </si>
  <si>
    <t>8029</t>
  </si>
  <si>
    <t>Bartram John - Main</t>
  </si>
  <si>
    <t>3847</t>
  </si>
  <si>
    <t>Beeber Dimner MS</t>
  </si>
  <si>
    <t>7238</t>
  </si>
  <si>
    <t>Bethune Mary McLeod Sch</t>
  </si>
  <si>
    <t>5183</t>
  </si>
  <si>
    <t>Blaine James G Sch</t>
  </si>
  <si>
    <t>3662</t>
  </si>
  <si>
    <t>Blankenburg Rudolph Sch</t>
  </si>
  <si>
    <t>3663</t>
  </si>
  <si>
    <t>Bodine William W HS</t>
  </si>
  <si>
    <t>7070</t>
  </si>
  <si>
    <t>Bregy F Amedee Sch</t>
  </si>
  <si>
    <t>3620</t>
  </si>
  <si>
    <t>Brown Henry A Sch</t>
  </si>
  <si>
    <t>3684</t>
  </si>
  <si>
    <t>Bryant William C Sch</t>
  </si>
  <si>
    <t>3601</t>
  </si>
  <si>
    <t>Carver HS</t>
  </si>
  <si>
    <t>7023</t>
  </si>
  <si>
    <t>3848</t>
  </si>
  <si>
    <t>Childs George W Sch</t>
  </si>
  <si>
    <t>3622</t>
  </si>
  <si>
    <t>Clemente Roberto MS</t>
  </si>
  <si>
    <t>6767</t>
  </si>
  <si>
    <t>Constitution HS</t>
  </si>
  <si>
    <t>7905</t>
  </si>
  <si>
    <t>Conwell Russell MS</t>
  </si>
  <si>
    <t>6525</t>
  </si>
  <si>
    <t>Cooke Jay MS</t>
  </si>
  <si>
    <t>7239</t>
  </si>
  <si>
    <t>Cook-Wissahickon Sch</t>
  </si>
  <si>
    <t>5122</t>
  </si>
  <si>
    <t>Creative and Performing Arts</t>
  </si>
  <si>
    <t>6996</t>
  </si>
  <si>
    <t>Day Anna B Sch</t>
  </si>
  <si>
    <t>3706</t>
  </si>
  <si>
    <t>DeBurgos Bilingual Magnet MS</t>
  </si>
  <si>
    <t>7175</t>
  </si>
  <si>
    <t>Decatur Stephen Sch</t>
  </si>
  <si>
    <t>4727</t>
  </si>
  <si>
    <t>Dick William Sch</t>
  </si>
  <si>
    <t>3786</t>
  </si>
  <si>
    <t>Disston Hamilton Sch</t>
  </si>
  <si>
    <t>3763</t>
  </si>
  <si>
    <t>Dobson James Sch</t>
  </si>
  <si>
    <t>3726</t>
  </si>
  <si>
    <t>Duckrey Tanner Sch</t>
  </si>
  <si>
    <t>5040</t>
  </si>
  <si>
    <t>Dunbar Paul L Sch</t>
  </si>
  <si>
    <t>3687</t>
  </si>
  <si>
    <t>Farrell Louis H Sch</t>
  </si>
  <si>
    <t>7235</t>
  </si>
  <si>
    <t>Fell D Newlin Sch</t>
  </si>
  <si>
    <t>7226</t>
  </si>
  <si>
    <t>Fels Samuel HS</t>
  </si>
  <si>
    <t>3816</t>
  </si>
  <si>
    <t>Feltonville Sch of Arts &amp; Sciences</t>
  </si>
  <si>
    <t>7368</t>
  </si>
  <si>
    <t>Finletter Thomas K Sch</t>
  </si>
  <si>
    <t>3739</t>
  </si>
  <si>
    <t>Fitler Academics Plus</t>
  </si>
  <si>
    <t>6913</t>
  </si>
  <si>
    <t>Fitzpatrick Aloysius L Sch</t>
  </si>
  <si>
    <t>3781</t>
  </si>
  <si>
    <t>Frankford HS</t>
  </si>
  <si>
    <t>3850</t>
  </si>
  <si>
    <t>Franklin Benjamin HS</t>
  </si>
  <si>
    <t>3851</t>
  </si>
  <si>
    <t>Franklin Benjamin Sch</t>
  </si>
  <si>
    <t>7231</t>
  </si>
  <si>
    <t>Furness Horace HS</t>
  </si>
  <si>
    <t>3818</t>
  </si>
  <si>
    <t>7963</t>
  </si>
  <si>
    <t>Gamp</t>
  </si>
  <si>
    <t>7664</t>
  </si>
  <si>
    <t>Gideon Edward Sch</t>
  </si>
  <si>
    <t>3625</t>
  </si>
  <si>
    <t>Girls HS</t>
  </si>
  <si>
    <t>3843</t>
  </si>
  <si>
    <t>Greenberg Joseph Sch</t>
  </si>
  <si>
    <t>4726</t>
  </si>
  <si>
    <t>Greenfield Albert M Sch</t>
  </si>
  <si>
    <t>5186</t>
  </si>
  <si>
    <t>Hamilton Andrew Sch</t>
  </si>
  <si>
    <t>5185</t>
  </si>
  <si>
    <t>Harding Warren G MS</t>
  </si>
  <si>
    <t>7242</t>
  </si>
  <si>
    <t>Hartranft John F Sch</t>
  </si>
  <si>
    <t>5125</t>
  </si>
  <si>
    <t>Henry Charles W Sch</t>
  </si>
  <si>
    <t>3712</t>
  </si>
  <si>
    <t>Heston Edward Sch</t>
  </si>
  <si>
    <t>5187</t>
  </si>
  <si>
    <t>Hill J E/Freedman Samson</t>
  </si>
  <si>
    <t>7229</t>
  </si>
  <si>
    <t>Hopkinson Francis Sch</t>
  </si>
  <si>
    <t>3742</t>
  </si>
  <si>
    <t>Houston Henry E Sch</t>
  </si>
  <si>
    <t>3713</t>
  </si>
  <si>
    <t>Huey Samuel B Sch</t>
  </si>
  <si>
    <t>3807</t>
  </si>
  <si>
    <t>Hunter William H Sch</t>
  </si>
  <si>
    <t>3693</t>
  </si>
  <si>
    <t>Jackson Andrew Sch</t>
  </si>
  <si>
    <t>3642</t>
  </si>
  <si>
    <t>Jenks John S Sch</t>
  </si>
  <si>
    <t>3714</t>
  </si>
  <si>
    <t>Kearny Gen Philip Sch</t>
  </si>
  <si>
    <t>3645</t>
  </si>
  <si>
    <t>Kelley William D Sch</t>
  </si>
  <si>
    <t>3626</t>
  </si>
  <si>
    <t>Kensington Creative &amp; Performing Arts HS</t>
  </si>
  <si>
    <t>7852</t>
  </si>
  <si>
    <t>Kensington Culinary Arts</t>
  </si>
  <si>
    <t>7855</t>
  </si>
  <si>
    <t>7851</t>
  </si>
  <si>
    <t>Kensington Urban Education Academy</t>
  </si>
  <si>
    <t>8143</t>
  </si>
  <si>
    <t>King Martin Luther HS</t>
  </si>
  <si>
    <t>6675</t>
  </si>
  <si>
    <t>Kirkbride Eliza B Sch</t>
  </si>
  <si>
    <t>3647</t>
  </si>
  <si>
    <t>La Brum Gen J Harry MS</t>
  </si>
  <si>
    <t>6825</t>
  </si>
  <si>
    <t>Lamberton Robert E Sch</t>
  </si>
  <si>
    <t>3670</t>
  </si>
  <si>
    <t>Lankenau HS</t>
  </si>
  <si>
    <t>7811</t>
  </si>
  <si>
    <t>Lea Henry C Sch</t>
  </si>
  <si>
    <t>6530</t>
  </si>
  <si>
    <t>Leeds Morris E MS</t>
  </si>
  <si>
    <t>Lincoln HS</t>
  </si>
  <si>
    <t>3845</t>
  </si>
  <si>
    <t>Lingelbach Anna L Sch</t>
  </si>
  <si>
    <t>3717</t>
  </si>
  <si>
    <t>Locke Alain Sch</t>
  </si>
  <si>
    <t>4732</t>
  </si>
  <si>
    <t>Longstreth William C Sch</t>
  </si>
  <si>
    <t>6533</t>
  </si>
  <si>
    <t>Ludlow James R Sch</t>
  </si>
  <si>
    <t>3694</t>
  </si>
  <si>
    <t>Marshall Thurgood</t>
  </si>
  <si>
    <t>7521</t>
  </si>
  <si>
    <t>Masterman Julia R Sec Sch</t>
  </si>
  <si>
    <t>3808</t>
  </si>
  <si>
    <t>Mayfair Sch</t>
  </si>
  <si>
    <t>3769</t>
  </si>
  <si>
    <t>McCall Gen George A Sch</t>
  </si>
  <si>
    <t>3648</t>
  </si>
  <si>
    <t>McDaniel Delaplaine Sch</t>
  </si>
  <si>
    <t>3629</t>
  </si>
  <si>
    <t>McKinley William Sch</t>
  </si>
  <si>
    <t>5293</t>
  </si>
  <si>
    <t>McMichael Morton Sch</t>
  </si>
  <si>
    <t>3611</t>
  </si>
  <si>
    <t>Meade Gen George C Sch</t>
  </si>
  <si>
    <t>3630</t>
  </si>
  <si>
    <t>Meehan Austin MS</t>
  </si>
  <si>
    <t>6768</t>
  </si>
  <si>
    <t>Meredith William M Sch</t>
  </si>
  <si>
    <t>3649</t>
  </si>
  <si>
    <t>Middle Years Alternative</t>
  </si>
  <si>
    <t>7022</t>
  </si>
  <si>
    <t>Mifflin Thomas Sch</t>
  </si>
  <si>
    <t>3720</t>
  </si>
  <si>
    <t>Morris Robert Sch</t>
  </si>
  <si>
    <t>4868</t>
  </si>
  <si>
    <t>Morrison Andrew J Sch</t>
  </si>
  <si>
    <t>3749</t>
  </si>
  <si>
    <t>Motivation HS</t>
  </si>
  <si>
    <t>7815</t>
  </si>
  <si>
    <t>Munoz-Marin Luis</t>
  </si>
  <si>
    <t>7522</t>
  </si>
  <si>
    <t>Nebinger George W Sch</t>
  </si>
  <si>
    <t>3650</t>
  </si>
  <si>
    <t>Northeast HS</t>
  </si>
  <si>
    <t>3855</t>
  </si>
  <si>
    <t>Olney El Sch</t>
  </si>
  <si>
    <t>3750</t>
  </si>
  <si>
    <t>Overbrook Edu Ctr</t>
  </si>
  <si>
    <t>6960</t>
  </si>
  <si>
    <t>Overbrook HS</t>
  </si>
  <si>
    <t>3857</t>
  </si>
  <si>
    <t>Parkway Northwest</t>
  </si>
  <si>
    <t>6548</t>
  </si>
  <si>
    <t>Parkway West</t>
  </si>
  <si>
    <t>7808</t>
  </si>
  <si>
    <t>Parkway-Center City</t>
  </si>
  <si>
    <t>7782</t>
  </si>
  <si>
    <t>Paul Robeson HS for Human Services</t>
  </si>
  <si>
    <t>7780</t>
  </si>
  <si>
    <t>Penn Alexander Sch</t>
  </si>
  <si>
    <t>7706</t>
  </si>
  <si>
    <t>Penrose Sch</t>
  </si>
  <si>
    <t>3616</t>
  </si>
  <si>
    <t>Philadelphia Military Acad at Elverson</t>
  </si>
  <si>
    <t>7850</t>
  </si>
  <si>
    <t>Potter-Thomas Sch</t>
  </si>
  <si>
    <t>5121</t>
  </si>
  <si>
    <t>Rhoads James Sch</t>
  </si>
  <si>
    <t>3614</t>
  </si>
  <si>
    <t>Roosevelt Theodore MS</t>
  </si>
  <si>
    <t>Roxborough HS</t>
  </si>
  <si>
    <t>3844</t>
  </si>
  <si>
    <t>Sayre William L MS</t>
  </si>
  <si>
    <t>7245</t>
  </si>
  <si>
    <t>School of the Future</t>
  </si>
  <si>
    <t>7903</t>
  </si>
  <si>
    <t>Science Leadership Academy</t>
  </si>
  <si>
    <t>7906</t>
  </si>
  <si>
    <t>Sharswood George Sch</t>
  </si>
  <si>
    <t>3653</t>
  </si>
  <si>
    <t>Shawmont Sch</t>
  </si>
  <si>
    <t>3725</t>
  </si>
  <si>
    <t>South Philadelphia HS</t>
  </si>
  <si>
    <t>3859</t>
  </si>
  <si>
    <t>Southwark Sch</t>
  </si>
  <si>
    <t>3654</t>
  </si>
  <si>
    <t>Spring Garden Sch</t>
  </si>
  <si>
    <t>3655</t>
  </si>
  <si>
    <t>Spruance Gilbert Sch</t>
  </si>
  <si>
    <t>7234</t>
  </si>
  <si>
    <t>Stanton Edwin M Sch</t>
  </si>
  <si>
    <t>3635</t>
  </si>
  <si>
    <t>Steel Edward Sch</t>
  </si>
  <si>
    <t>3727</t>
  </si>
  <si>
    <t>Strawberry Mansion HS</t>
  </si>
  <si>
    <t>7255</t>
  </si>
  <si>
    <t>Taggart John H Sch</t>
  </si>
  <si>
    <t>3657</t>
  </si>
  <si>
    <t>Tilden William T MS</t>
  </si>
  <si>
    <t>Wagner Gen Louis MS</t>
  </si>
  <si>
    <t>3835</t>
  </si>
  <si>
    <t>Waring Laura W Sch</t>
  </si>
  <si>
    <t>7225</t>
  </si>
  <si>
    <t>Washington George HS</t>
  </si>
  <si>
    <t>6527</t>
  </si>
  <si>
    <t>Washington Grover Jr Sch</t>
  </si>
  <si>
    <t>7663</t>
  </si>
  <si>
    <t>Washington Martha Sch</t>
  </si>
  <si>
    <t>3615</t>
  </si>
  <si>
    <t>Welsh John Sch</t>
  </si>
  <si>
    <t>3703</t>
  </si>
  <si>
    <t>West Philadelphia HS</t>
  </si>
  <si>
    <t>3860</t>
  </si>
  <si>
    <t>Wilson Woodrow MS</t>
  </si>
  <si>
    <t>7253</t>
  </si>
  <si>
    <t>Ziegler William H Sch</t>
  </si>
  <si>
    <t>7233</t>
  </si>
  <si>
    <t>Acadamy at Westinghouse</t>
  </si>
  <si>
    <t>8203</t>
  </si>
  <si>
    <t>Pittsburgh Allderdice HS</t>
  </si>
  <si>
    <t>0409</t>
  </si>
  <si>
    <t>Pittsburgh Allegheny 6-8</t>
  </si>
  <si>
    <t>7616</t>
  </si>
  <si>
    <t>Pittsburgh Arlington K-8</t>
  </si>
  <si>
    <t>7878</t>
  </si>
  <si>
    <t>Pittsburgh Arsenal 6-8</t>
  </si>
  <si>
    <t>7886</t>
  </si>
  <si>
    <t>Pittsburgh Brashear HS</t>
  </si>
  <si>
    <t>6915</t>
  </si>
  <si>
    <t>Pittsburgh Brookline K-8</t>
  </si>
  <si>
    <t>7868</t>
  </si>
  <si>
    <t>Pittsburgh CAPA 6-12</t>
  </si>
  <si>
    <t>8106</t>
  </si>
  <si>
    <t>Pittsburgh Carmalt K-8</t>
  </si>
  <si>
    <t>0326</t>
  </si>
  <si>
    <t>Pittsburgh Carrick HS</t>
  </si>
  <si>
    <t>0412</t>
  </si>
  <si>
    <t>Pittsburgh Classical 6-8</t>
  </si>
  <si>
    <t>7692</t>
  </si>
  <si>
    <t>Pittsburgh Colfax K-8</t>
  </si>
  <si>
    <t>6022</t>
  </si>
  <si>
    <t>Pittsburgh Greenfield K-8</t>
  </si>
  <si>
    <t>6028</t>
  </si>
  <si>
    <t>Pittsburgh King K-8</t>
  </si>
  <si>
    <t>7880</t>
  </si>
  <si>
    <t>Pittsburgh Manchester K-8</t>
  </si>
  <si>
    <t>7871</t>
  </si>
  <si>
    <t>Pittsburgh Mifflin K-8</t>
  </si>
  <si>
    <t>7881</t>
  </si>
  <si>
    <t>Pittsburgh Milliones 6-12</t>
  </si>
  <si>
    <t>8110</t>
  </si>
  <si>
    <t>Pittsburgh Montessori K-8</t>
  </si>
  <si>
    <t>0351</t>
  </si>
  <si>
    <t>Pittsburgh Obama 6-12</t>
  </si>
  <si>
    <t>8105</t>
  </si>
  <si>
    <t>Pittsburgh Perry HS</t>
  </si>
  <si>
    <t>0416</t>
  </si>
  <si>
    <t>Pittsburgh Schiller 6-8</t>
  </si>
  <si>
    <t>0379</t>
  </si>
  <si>
    <t>8107</t>
  </si>
  <si>
    <t>Pittsburgh South Brook 6-8</t>
  </si>
  <si>
    <t>7693</t>
  </si>
  <si>
    <t>Pittsburgh South Hills 6-8</t>
  </si>
  <si>
    <t>7888</t>
  </si>
  <si>
    <t>Pittsburgh Sterrett 6-8</t>
  </si>
  <si>
    <t>7039</t>
  </si>
  <si>
    <t>Pittsburgh Sunnyside K-8</t>
  </si>
  <si>
    <t>7884</t>
  </si>
  <si>
    <t xml:space="preserve">     Telephone Number:</t>
  </si>
  <si>
    <t xml:space="preserve">     Email Address:</t>
  </si>
  <si>
    <t xml:space="preserve">  School Address:</t>
  </si>
  <si>
    <t xml:space="preserve">  School Number:</t>
  </si>
  <si>
    <t xml:space="preserve"> [Make Selection From Drop-Down List ]</t>
  </si>
  <si>
    <t>[Make Selection From Drop-Down List ]</t>
  </si>
  <si>
    <t>Totals</t>
  </si>
  <si>
    <t>Team</t>
  </si>
  <si>
    <t>Fall</t>
  </si>
  <si>
    <t>Winter</t>
  </si>
  <si>
    <t>Spring</t>
  </si>
  <si>
    <t>Connellsville Area JHS</t>
  </si>
  <si>
    <t>Washington Junior High School</t>
  </si>
  <si>
    <t>Pittsburgh Langley K-8</t>
  </si>
  <si>
    <t>8255</t>
  </si>
  <si>
    <t>Propel CS - Pitcairn</t>
  </si>
  <si>
    <t>Moon Area Upper MS</t>
  </si>
  <si>
    <t>8254</t>
  </si>
  <si>
    <t>Conneaut Area Senior High</t>
  </si>
  <si>
    <t>8224</t>
  </si>
  <si>
    <t>Conneaut Lake MS</t>
  </si>
  <si>
    <t>8225</t>
  </si>
  <si>
    <t>Conneaut Valley MS</t>
  </si>
  <si>
    <t>8226</t>
  </si>
  <si>
    <t>8210</t>
  </si>
  <si>
    <t>Chambersburg Area Career Magnet Sch</t>
  </si>
  <si>
    <t>8244</t>
  </si>
  <si>
    <t>8237</t>
  </si>
  <si>
    <t>8238</t>
  </si>
  <si>
    <t>8239</t>
  </si>
  <si>
    <t>8240</t>
  </si>
  <si>
    <t>8241</t>
  </si>
  <si>
    <t>8242</t>
  </si>
  <si>
    <t>Midd-West MS</t>
  </si>
  <si>
    <t>Harlan Rowe MS</t>
  </si>
  <si>
    <t>8220</t>
  </si>
  <si>
    <t>McAdoo-Kelayres El/MS</t>
  </si>
  <si>
    <t>8245</t>
  </si>
  <si>
    <t>Howard Gardner Multiple Intelligence CS</t>
  </si>
  <si>
    <t>8209</t>
  </si>
  <si>
    <t>Medical Academy CS</t>
  </si>
  <si>
    <t>Arts Academy CS</t>
  </si>
  <si>
    <t>8214</t>
  </si>
  <si>
    <t>Chester HS</t>
  </si>
  <si>
    <t>Toby Farms Intermediate School</t>
  </si>
  <si>
    <t>Penn Wood HS</t>
  </si>
  <si>
    <t>8231</t>
  </si>
  <si>
    <t>Esperanza Cyber CS</t>
  </si>
  <si>
    <t>8216</t>
  </si>
  <si>
    <t>ACT Academy Cyber CS</t>
  </si>
  <si>
    <t>8217</t>
  </si>
  <si>
    <t>Juniata Park Academy</t>
  </si>
  <si>
    <t>8252</t>
  </si>
  <si>
    <t>Universal Creighton Charter School</t>
  </si>
  <si>
    <t>Education Plus Academy Cyber CS</t>
  </si>
  <si>
    <t>Memphis Street Academy CS @ JP Jones</t>
  </si>
  <si>
    <t/>
  </si>
  <si>
    <t>Total Number of Competitions Scheduled Per Season</t>
  </si>
  <si>
    <t>Total Number of Competitions Played Per Season</t>
  </si>
  <si>
    <t>Head</t>
  </si>
  <si>
    <t>Assistant</t>
  </si>
  <si>
    <t>Season(s) Team Competes</t>
  </si>
  <si>
    <t>Page 4 - Section 1:  Comments</t>
  </si>
  <si>
    <r>
      <t>Travel</t>
    </r>
    <r>
      <rPr>
        <b/>
        <vertAlign val="superscript"/>
        <sz val="9"/>
        <color indexed="10"/>
        <rFont val="Calibri"/>
        <family val="2"/>
      </rPr>
      <t xml:space="preserve"> 1</t>
    </r>
  </si>
  <si>
    <r>
      <t>Uniforms</t>
    </r>
    <r>
      <rPr>
        <b/>
        <vertAlign val="superscript"/>
        <sz val="9"/>
        <color indexed="10"/>
        <rFont val="Calibri"/>
        <family val="2"/>
      </rPr>
      <t xml:space="preserve"> 2</t>
    </r>
  </si>
  <si>
    <r>
      <t xml:space="preserve">Supplies and Equipment </t>
    </r>
    <r>
      <rPr>
        <b/>
        <vertAlign val="superscript"/>
        <sz val="9"/>
        <color indexed="10"/>
        <rFont val="Calibri"/>
        <family val="2"/>
      </rPr>
      <t>3</t>
    </r>
  </si>
  <si>
    <r>
      <t xml:space="preserve">Facilities </t>
    </r>
    <r>
      <rPr>
        <b/>
        <vertAlign val="superscript"/>
        <sz val="9"/>
        <color indexed="10"/>
        <rFont val="Calibri"/>
        <family val="2"/>
      </rPr>
      <t>4</t>
    </r>
  </si>
  <si>
    <t>Interscholastic Team Sponsorship</t>
  </si>
  <si>
    <t>Yes or No</t>
  </si>
  <si>
    <t>Yes</t>
  </si>
  <si>
    <t>No</t>
  </si>
  <si>
    <t>LEA &amp; School Information</t>
  </si>
  <si>
    <t>Enter Additional Team(s) Below:</t>
  </si>
  <si>
    <t xml:space="preserve">Yes </t>
  </si>
  <si>
    <t>Full Time</t>
  </si>
  <si>
    <t>Part Time</t>
  </si>
  <si>
    <t>Year of Reinstatement</t>
  </si>
  <si>
    <t>Please Provide All Applicable Comments Below</t>
  </si>
  <si>
    <r>
      <rPr>
        <b/>
        <vertAlign val="superscript"/>
        <sz val="9"/>
        <color indexed="10"/>
        <rFont val="Calibri"/>
        <family val="2"/>
      </rPr>
      <t xml:space="preserve">3 </t>
    </r>
    <r>
      <rPr>
        <b/>
        <sz val="9"/>
        <color indexed="10"/>
        <rFont val="Calibri"/>
        <family val="2"/>
      </rPr>
      <t xml:space="preserve"> </t>
    </r>
    <r>
      <rPr>
        <b/>
        <sz val="9"/>
        <rFont val="Calibri"/>
        <family val="2"/>
      </rPr>
      <t>Purchase and/or Replacement of Equipment and Supplies.</t>
    </r>
  </si>
  <si>
    <t xml:space="preserve">Coaching Staff Compensation 
per Sport per Season
</t>
  </si>
  <si>
    <t>Boys</t>
  </si>
  <si>
    <t>Girls</t>
  </si>
  <si>
    <t xml:space="preserve">     LEA  AUN:</t>
  </si>
  <si>
    <t>Football</t>
  </si>
  <si>
    <t>Sponsorship</t>
  </si>
  <si>
    <t>Compliance_Officer_Name</t>
  </si>
  <si>
    <t>Compliance_Officer_Telephone</t>
  </si>
  <si>
    <t>Compliance_Officer_Ext</t>
  </si>
  <si>
    <t>Completing_Individual_Name</t>
  </si>
  <si>
    <t>Completing_Individual_Telephone</t>
  </si>
  <si>
    <t>Completing_Individual_Ext</t>
  </si>
  <si>
    <t>Boys/Girls</t>
  </si>
  <si>
    <t>Varsity</t>
  </si>
  <si>
    <t>Jr Varsity</t>
  </si>
  <si>
    <t>Freshman</t>
  </si>
  <si>
    <t>Sport</t>
  </si>
  <si>
    <t>Level</t>
  </si>
  <si>
    <t xml:space="preserve">Boys </t>
  </si>
  <si>
    <t>Other</t>
  </si>
  <si>
    <t>Baseball</t>
  </si>
  <si>
    <t xml:space="preserve">Basketball </t>
  </si>
  <si>
    <t>Bowling</t>
  </si>
  <si>
    <t>Cross Country</t>
  </si>
  <si>
    <t>Golf</t>
  </si>
  <si>
    <t>Lacrosse</t>
  </si>
  <si>
    <t>Rifle</t>
  </si>
  <si>
    <t>Soccer</t>
  </si>
  <si>
    <t>Swimming and Diving</t>
  </si>
  <si>
    <t>Tennis</t>
  </si>
  <si>
    <t>Track &amp; Field (Indoor)</t>
  </si>
  <si>
    <t>Track &amp; Field (Outdoor)</t>
  </si>
  <si>
    <t>Volleyball</t>
  </si>
  <si>
    <t>Water Polo</t>
  </si>
  <si>
    <t>Wrestling</t>
  </si>
  <si>
    <t xml:space="preserve">Water Polo </t>
  </si>
  <si>
    <t>Basketball</t>
  </si>
  <si>
    <t>Competitive Spirit</t>
  </si>
  <si>
    <t>Field Hockey</t>
  </si>
  <si>
    <t>Gymnastics</t>
  </si>
  <si>
    <t>Softball, Fast Pitch</t>
  </si>
  <si>
    <t>Total Trainer1Percent</t>
  </si>
  <si>
    <t>Total Trainer2Percent</t>
  </si>
  <si>
    <t>Total Trainer3Percent</t>
  </si>
  <si>
    <t>Total Trainer4Percent</t>
  </si>
  <si>
    <t>Total Travel</t>
  </si>
  <si>
    <t>Total Uniforms</t>
  </si>
  <si>
    <t>Total Supplies</t>
  </si>
  <si>
    <t>Total Facilities</t>
  </si>
  <si>
    <t>Total Other</t>
  </si>
  <si>
    <t>TotalCoachesExpFall</t>
  </si>
  <si>
    <t>TotalCoachesExpWinter</t>
  </si>
  <si>
    <t>TotalCoachesExpSpring</t>
  </si>
  <si>
    <t>TotalBoosterGifts</t>
  </si>
  <si>
    <t>TotalBoosterPurchases</t>
  </si>
  <si>
    <t>Total TrainerCompensation</t>
  </si>
  <si>
    <t>Completing_Individual_Email</t>
  </si>
  <si>
    <t>Compliance_Officer_Email</t>
  </si>
  <si>
    <t xml:space="preserve">Girls </t>
  </si>
  <si>
    <t>TOTAL</t>
  </si>
  <si>
    <r>
      <t xml:space="preserve">Total Number of Participants
</t>
    </r>
    <r>
      <rPr>
        <sz val="8"/>
        <color indexed="8"/>
        <rFont val="Calibri"/>
        <family val="2"/>
      </rPr>
      <t xml:space="preserve"> (As Of The Day Of The First Scheduled Team Competition)         </t>
    </r>
    <r>
      <rPr>
        <b/>
        <sz val="8"/>
        <color indexed="8"/>
        <rFont val="Calibri"/>
        <family val="2"/>
      </rPr>
      <t xml:space="preserve">                                                                                                                                                                                                          </t>
    </r>
  </si>
  <si>
    <t xml:space="preserve">   Page 2 - Section 1:  Team Information</t>
  </si>
  <si>
    <t xml:space="preserve">Total Compensation For All Athletic Trainers Per Academic Year </t>
  </si>
  <si>
    <t xml:space="preserve"> </t>
  </si>
  <si>
    <t xml:space="preserve">Total </t>
  </si>
  <si>
    <t>7th</t>
  </si>
  <si>
    <t>8th</t>
  </si>
  <si>
    <t>9th</t>
  </si>
  <si>
    <t>10th</t>
  </si>
  <si>
    <t>12th</t>
  </si>
  <si>
    <t>Grade</t>
  </si>
  <si>
    <t xml:space="preserve">11th </t>
  </si>
  <si>
    <t>School Enrollment Data</t>
  </si>
  <si>
    <t xml:space="preserve">                           Page 1 - Section 1:  General Information</t>
  </si>
  <si>
    <t>Ver</t>
  </si>
  <si>
    <t>LEA  Name</t>
  </si>
  <si>
    <t xml:space="preserve">LEA Type </t>
  </si>
  <si>
    <t>District Street Address</t>
  </si>
  <si>
    <t>District Address 2</t>
  </si>
  <si>
    <t>District Address 3</t>
  </si>
  <si>
    <t>District City</t>
  </si>
  <si>
    <t>State Code</t>
  </si>
  <si>
    <t>District Zip Code</t>
  </si>
  <si>
    <t>Philadelphia</t>
  </si>
  <si>
    <t>PA</t>
  </si>
  <si>
    <t>19124</t>
  </si>
  <si>
    <t>Coal Center</t>
  </si>
  <si>
    <t>15423</t>
  </si>
  <si>
    <t>Uniontown</t>
  </si>
  <si>
    <t>15401</t>
  </si>
  <si>
    <t>Brownsville</t>
  </si>
  <si>
    <t>15417</t>
  </si>
  <si>
    <t>PO Box 861</t>
  </si>
  <si>
    <t>Connellsville</t>
  </si>
  <si>
    <t>15425</t>
  </si>
  <si>
    <t>Fayette County Career &amp; Technical Instit</t>
  </si>
  <si>
    <t>Perryopolis</t>
  </si>
  <si>
    <t>15473</t>
  </si>
  <si>
    <t>Connellsville Area Career &amp; Technical Ce</t>
  </si>
  <si>
    <t>Carmichaels</t>
  </si>
  <si>
    <t>15320</t>
  </si>
  <si>
    <t>PO Box 472</t>
  </si>
  <si>
    <t>Waynesburg</t>
  </si>
  <si>
    <t>15370</t>
  </si>
  <si>
    <t>PO Box 158</t>
  </si>
  <si>
    <t>Jefferson</t>
  </si>
  <si>
    <t>15344</t>
  </si>
  <si>
    <t>Greensboro</t>
  </si>
  <si>
    <t>15338</t>
  </si>
  <si>
    <t>Avella</t>
  </si>
  <si>
    <t>15312</t>
  </si>
  <si>
    <t>Bentleyville</t>
  </si>
  <si>
    <t>15314</t>
  </si>
  <si>
    <t>Fredericktown</t>
  </si>
  <si>
    <t>15333</t>
  </si>
  <si>
    <t>Burgettstown</t>
  </si>
  <si>
    <t>15021</t>
  </si>
  <si>
    <t>Canonsburg</t>
  </si>
  <si>
    <t>15317</t>
  </si>
  <si>
    <t>Charleroi</t>
  </si>
  <si>
    <t>15022</t>
  </si>
  <si>
    <t>Houston</t>
  </si>
  <si>
    <t>15342</t>
  </si>
  <si>
    <t>Mc Donald</t>
  </si>
  <si>
    <t>15057</t>
  </si>
  <si>
    <t>Claysville</t>
  </si>
  <si>
    <t>15323</t>
  </si>
  <si>
    <t>McMurray</t>
  </si>
  <si>
    <t>New Eagle</t>
  </si>
  <si>
    <t>15067</t>
  </si>
  <si>
    <t>Washington</t>
  </si>
  <si>
    <t>15301</t>
  </si>
  <si>
    <t>Loganton</t>
  </si>
  <si>
    <t>17747</t>
  </si>
  <si>
    <t>Pittsburgh</t>
  </si>
  <si>
    <t>15203</t>
  </si>
  <si>
    <t>Suite 100</t>
  </si>
  <si>
    <t>15222</t>
  </si>
  <si>
    <t>15206</t>
  </si>
  <si>
    <t>15227</t>
  </si>
  <si>
    <t>15233</t>
  </si>
  <si>
    <t>15201</t>
  </si>
  <si>
    <t>15213</t>
  </si>
  <si>
    <t>15120</t>
  </si>
  <si>
    <t>McKeesport</t>
  </si>
  <si>
    <t>15132</t>
  </si>
  <si>
    <t>Turtle Creek</t>
  </si>
  <si>
    <t>15145</t>
  </si>
  <si>
    <t>Allison Park</t>
  </si>
  <si>
    <t>15101</t>
  </si>
  <si>
    <t>Cheswick</t>
  </si>
  <si>
    <t>15024</t>
  </si>
  <si>
    <t>15237</t>
  </si>
  <si>
    <t>Gibsonia</t>
  </si>
  <si>
    <t>15044</t>
  </si>
  <si>
    <t>15236</t>
  </si>
  <si>
    <t>Bethel Park</t>
  </si>
  <si>
    <t>15102</t>
  </si>
  <si>
    <t>Carnegie</t>
  </si>
  <si>
    <t>15106</t>
  </si>
  <si>
    <t>15220</t>
  </si>
  <si>
    <t>Clairton</t>
  </si>
  <si>
    <t>15025</t>
  </si>
  <si>
    <t>Coraopolis</t>
  </si>
  <si>
    <t>15108</t>
  </si>
  <si>
    <t>North Versailles</t>
  </si>
  <si>
    <t>15137</t>
  </si>
  <si>
    <t>Elizabeth</t>
  </si>
  <si>
    <t>15037</t>
  </si>
  <si>
    <t>Monroeville</t>
  </si>
  <si>
    <t>15146</t>
  </si>
  <si>
    <t>15238</t>
  </si>
  <si>
    <t>103024162</t>
  </si>
  <si>
    <t>PO Box 288</t>
  </si>
  <si>
    <t>Natrona Heights</t>
  </si>
  <si>
    <t>15065</t>
  </si>
  <si>
    <t>15216</t>
  </si>
  <si>
    <t>15234</t>
  </si>
  <si>
    <t>Mc Keesport</t>
  </si>
  <si>
    <t>Mc Kees Rocks</t>
  </si>
  <si>
    <t>15136</t>
  </si>
  <si>
    <t>Moon Township</t>
  </si>
  <si>
    <t>15228</t>
  </si>
  <si>
    <t>15202</t>
  </si>
  <si>
    <t>15229</t>
  </si>
  <si>
    <t>Oakdale</t>
  </si>
  <si>
    <t>15071</t>
  </si>
  <si>
    <t>15235</t>
  </si>
  <si>
    <t>Plum</t>
  </si>
  <si>
    <t>15239</t>
  </si>
  <si>
    <t>Leetsdale</t>
  </si>
  <si>
    <t>15056</t>
  </si>
  <si>
    <t>15212</t>
  </si>
  <si>
    <t>Oakmont</t>
  </si>
  <si>
    <t>15139</t>
  </si>
  <si>
    <t>Glenshaw</t>
  </si>
  <si>
    <t>15116</t>
  </si>
  <si>
    <t>15133</t>
  </si>
  <si>
    <t>McDonald</t>
  </si>
  <si>
    <t>South Park</t>
  </si>
  <si>
    <t>15129</t>
  </si>
  <si>
    <t>Jefferson Hills</t>
  </si>
  <si>
    <t>Munhall</t>
  </si>
  <si>
    <t>McKees Rocks</t>
  </si>
  <si>
    <t>15241</t>
  </si>
  <si>
    <t>West Mifflin</t>
  </si>
  <si>
    <t>15122</t>
  </si>
  <si>
    <t>Wilkinsburg</t>
  </si>
  <si>
    <t>15221</t>
  </si>
  <si>
    <t>19139</t>
  </si>
  <si>
    <t>Grove City</t>
  </si>
  <si>
    <t>16127</t>
  </si>
  <si>
    <t>Butler</t>
  </si>
  <si>
    <t>16001</t>
  </si>
  <si>
    <t>Karns City</t>
  </si>
  <si>
    <t>16041</t>
  </si>
  <si>
    <t>Mars</t>
  </si>
  <si>
    <t>16046</t>
  </si>
  <si>
    <t>West Sunbury</t>
  </si>
  <si>
    <t>16061</t>
  </si>
  <si>
    <t>Slippery Rock</t>
  </si>
  <si>
    <t>16057</t>
  </si>
  <si>
    <t>Saxonburg</t>
  </si>
  <si>
    <t>16056</t>
  </si>
  <si>
    <t>Harmony</t>
  </si>
  <si>
    <t>16037</t>
  </si>
  <si>
    <t>Ellwood City</t>
  </si>
  <si>
    <t>16117</t>
  </si>
  <si>
    <t>New Castle</t>
  </si>
  <si>
    <t>16101</t>
  </si>
  <si>
    <t>Bessemer</t>
  </si>
  <si>
    <t>16112</t>
  </si>
  <si>
    <t>16105</t>
  </si>
  <si>
    <t>New Wilmington</t>
  </si>
  <si>
    <t>16142</t>
  </si>
  <si>
    <t>Hadley</t>
  </si>
  <si>
    <t>16130</t>
  </si>
  <si>
    <t>Farrell</t>
  </si>
  <si>
    <t>16121</t>
  </si>
  <si>
    <t>Greenville</t>
  </si>
  <si>
    <t>16125</t>
  </si>
  <si>
    <t>Hermitage</t>
  </si>
  <si>
    <t>16148</t>
  </si>
  <si>
    <t>Jamestown</t>
  </si>
  <si>
    <t>16134</t>
  </si>
  <si>
    <t>Stoneboro</t>
  </si>
  <si>
    <t>16153</t>
  </si>
  <si>
    <t>Mercer</t>
  </si>
  <si>
    <t>16137</t>
  </si>
  <si>
    <t>Sharon</t>
  </si>
  <si>
    <t>16146</t>
  </si>
  <si>
    <t>Sharpsville</t>
  </si>
  <si>
    <t>16150</t>
  </si>
  <si>
    <t>West Middlesex</t>
  </si>
  <si>
    <t>16159</t>
  </si>
  <si>
    <t>19140</t>
  </si>
  <si>
    <t>Edinboro</t>
  </si>
  <si>
    <t>16412</t>
  </si>
  <si>
    <t>Linesville</t>
  </si>
  <si>
    <t>16424</t>
  </si>
  <si>
    <t>Meadville</t>
  </si>
  <si>
    <t>16335</t>
  </si>
  <si>
    <t>P.O. Box 808</t>
  </si>
  <si>
    <t>Saegertown</t>
  </si>
  <si>
    <t>16433</t>
  </si>
  <si>
    <t>Erie</t>
  </si>
  <si>
    <t>16501</t>
  </si>
  <si>
    <t>16506</t>
  </si>
  <si>
    <t>Corry</t>
  </si>
  <si>
    <t>16407</t>
  </si>
  <si>
    <t>16508</t>
  </si>
  <si>
    <t>16502</t>
  </si>
  <si>
    <t>16509</t>
  </si>
  <si>
    <t>16507</t>
  </si>
  <si>
    <t>Fairview</t>
  </si>
  <si>
    <t>16415</t>
  </si>
  <si>
    <t>Waterford</t>
  </si>
  <si>
    <t>16441</t>
  </si>
  <si>
    <t>Girard</t>
  </si>
  <si>
    <t>16417</t>
  </si>
  <si>
    <t>Harborcreek</t>
  </si>
  <si>
    <t>16421</t>
  </si>
  <si>
    <t>16511</t>
  </si>
  <si>
    <t>North East</t>
  </si>
  <si>
    <t>16428</t>
  </si>
  <si>
    <t>Albion</t>
  </si>
  <si>
    <t>16401</t>
  </si>
  <si>
    <t>Union City</t>
  </si>
  <si>
    <t>16438</t>
  </si>
  <si>
    <t>Tidioute</t>
  </si>
  <si>
    <t>16351</t>
  </si>
  <si>
    <t>Warren</t>
  </si>
  <si>
    <t>16365</t>
  </si>
  <si>
    <t>Clarion</t>
  </si>
  <si>
    <t>16214</t>
  </si>
  <si>
    <t>Foxburg</t>
  </si>
  <si>
    <t>16036</t>
  </si>
  <si>
    <t>Shippenville</t>
  </si>
  <si>
    <t>16254</t>
  </si>
  <si>
    <t>Strattanville</t>
  </si>
  <si>
    <t>16258</t>
  </si>
  <si>
    <t>Knox</t>
  </si>
  <si>
    <t>16232</t>
  </si>
  <si>
    <t>Tionesta</t>
  </si>
  <si>
    <t>16353</t>
  </si>
  <si>
    <t>New Bethlehem</t>
  </si>
  <si>
    <t>16242</t>
  </si>
  <si>
    <t>Rimersburg</t>
  </si>
  <si>
    <t>16248</t>
  </si>
  <si>
    <t>DuBois</t>
  </si>
  <si>
    <t>15801</t>
  </si>
  <si>
    <t>Brockway</t>
  </si>
  <si>
    <t>15824</t>
  </si>
  <si>
    <t>PO Box 479</t>
  </si>
  <si>
    <t>Brookville</t>
  </si>
  <si>
    <t>15825</t>
  </si>
  <si>
    <t>Reynoldsville</t>
  </si>
  <si>
    <t>15851</t>
  </si>
  <si>
    <t>Punxsutawney</t>
  </si>
  <si>
    <t>15767</t>
  </si>
  <si>
    <t>Seneca</t>
  </si>
  <si>
    <t>16346</t>
  </si>
  <si>
    <t>Franklin</t>
  </si>
  <si>
    <t>16323</t>
  </si>
  <si>
    <t>Oil City</t>
  </si>
  <si>
    <t>16301</t>
  </si>
  <si>
    <t>221 N Washington St</t>
  </si>
  <si>
    <t>Titusville</t>
  </si>
  <si>
    <t>16354</t>
  </si>
  <si>
    <t>Greensburg</t>
  </si>
  <si>
    <t>15601</t>
  </si>
  <si>
    <t>Belle Vernon</t>
  </si>
  <si>
    <t>15012</t>
  </si>
  <si>
    <t>Lower Burrell</t>
  </si>
  <si>
    <t>15068</t>
  </si>
  <si>
    <t>New Stanton</t>
  </si>
  <si>
    <t>15672</t>
  </si>
  <si>
    <t>Derry</t>
  </si>
  <si>
    <t>15627</t>
  </si>
  <si>
    <t>Latrobe</t>
  </si>
  <si>
    <t>15650</t>
  </si>
  <si>
    <t>Murrysville</t>
  </si>
  <si>
    <t>15668</t>
  </si>
  <si>
    <t>Jeannette</t>
  </si>
  <si>
    <t>15644</t>
  </si>
  <si>
    <t>Vandergrift</t>
  </si>
  <si>
    <t>15690</t>
  </si>
  <si>
    <t>Ligonier</t>
  </si>
  <si>
    <t>15658</t>
  </si>
  <si>
    <t>Monessen</t>
  </si>
  <si>
    <t>15062</t>
  </si>
  <si>
    <t>Mount Pleasant</t>
  </si>
  <si>
    <t>15666</t>
  </si>
  <si>
    <t>New Kensington</t>
  </si>
  <si>
    <t>North Huntingdon</t>
  </si>
  <si>
    <t>15642</t>
  </si>
  <si>
    <t>PO Box 530</t>
  </si>
  <si>
    <t>Harrison City</t>
  </si>
  <si>
    <t>15636</t>
  </si>
  <si>
    <t>Scottdale</t>
  </si>
  <si>
    <t>15683</t>
  </si>
  <si>
    <t>Herminie</t>
  </si>
  <si>
    <t>15637</t>
  </si>
  <si>
    <t>Altoona</t>
  </si>
  <si>
    <t>16602</t>
  </si>
  <si>
    <t>Bedford</t>
  </si>
  <si>
    <t>15522</t>
  </si>
  <si>
    <t>Everett</t>
  </si>
  <si>
    <t>15537</t>
  </si>
  <si>
    <t>Fishertown</t>
  </si>
  <si>
    <t>15539</t>
  </si>
  <si>
    <t>Loysburg</t>
  </si>
  <si>
    <t>16659</t>
  </si>
  <si>
    <t>Hyndman</t>
  </si>
  <si>
    <t>15545</t>
  </si>
  <si>
    <t>Saxton</t>
  </si>
  <si>
    <t>16678</t>
  </si>
  <si>
    <t>Central PA Digital Learning Foundation C</t>
  </si>
  <si>
    <t>Bellwood</t>
  </si>
  <si>
    <t>16617</t>
  </si>
  <si>
    <t>Claysburg</t>
  </si>
  <si>
    <t>16625</t>
  </si>
  <si>
    <t>Hollidaysburg</t>
  </si>
  <si>
    <t>16648</t>
  </si>
  <si>
    <t>Roaring Spring</t>
  </si>
  <si>
    <t>16673</t>
  </si>
  <si>
    <t>Tyrone</t>
  </si>
  <si>
    <t>16686</t>
  </si>
  <si>
    <t>Williamsburg</t>
  </si>
  <si>
    <t>16693</t>
  </si>
  <si>
    <t>Ebensburg</t>
  </si>
  <si>
    <t>15931</t>
  </si>
  <si>
    <t>Nanty Glo</t>
  </si>
  <si>
    <t>15943</t>
  </si>
  <si>
    <t>PO Box 66</t>
  </si>
  <si>
    <t>Patton</t>
  </si>
  <si>
    <t>16668</t>
  </si>
  <si>
    <t>Johnstown</t>
  </si>
  <si>
    <t>15902</t>
  </si>
  <si>
    <t>15905</t>
  </si>
  <si>
    <t>Sidman</t>
  </si>
  <si>
    <t>15955</t>
  </si>
  <si>
    <t>15906</t>
  </si>
  <si>
    <t>15904</t>
  </si>
  <si>
    <t>Northern Cambria</t>
  </si>
  <si>
    <t>15714</t>
  </si>
  <si>
    <t>Cresson</t>
  </si>
  <si>
    <t>16630</t>
  </si>
  <si>
    <t>Portage</t>
  </si>
  <si>
    <t>15946</t>
  </si>
  <si>
    <t>19142</t>
  </si>
  <si>
    <t>Berlin</t>
  </si>
  <si>
    <t>15530</t>
  </si>
  <si>
    <t>PO Box 407</t>
  </si>
  <si>
    <t>Davidsville</t>
  </si>
  <si>
    <t>15928</t>
  </si>
  <si>
    <t>Meyersdale</t>
  </si>
  <si>
    <t>15552</t>
  </si>
  <si>
    <t>Boswell</t>
  </si>
  <si>
    <t>15531</t>
  </si>
  <si>
    <t>Rockwood</t>
  </si>
  <si>
    <t>15557</t>
  </si>
  <si>
    <t>PO Box 68</t>
  </si>
  <si>
    <t>Salisbury</t>
  </si>
  <si>
    <t>15558</t>
  </si>
  <si>
    <t>Cairnbrook</t>
  </si>
  <si>
    <t>15924</t>
  </si>
  <si>
    <t>Shanksville</t>
  </si>
  <si>
    <t>15560</t>
  </si>
  <si>
    <t>Somerset</t>
  </si>
  <si>
    <t>15501</t>
  </si>
  <si>
    <t>Confluence</t>
  </si>
  <si>
    <t>15424</t>
  </si>
  <si>
    <t>Windber</t>
  </si>
  <si>
    <t>15963</t>
  </si>
  <si>
    <t>Smethport</t>
  </si>
  <si>
    <t>16749</t>
  </si>
  <si>
    <t>Emporium</t>
  </si>
  <si>
    <t>15834</t>
  </si>
  <si>
    <t>Johnsonburg</t>
  </si>
  <si>
    <t>15845</t>
  </si>
  <si>
    <t>Ridgway</t>
  </si>
  <si>
    <t>15853</t>
  </si>
  <si>
    <t>Saint Marys</t>
  </si>
  <si>
    <t>15857</t>
  </si>
  <si>
    <t>Seneca Highlands Career and Technical Ce</t>
  </si>
  <si>
    <t>Port Allegany</t>
  </si>
  <si>
    <t>16743</t>
  </si>
  <si>
    <t>Bradford</t>
  </si>
  <si>
    <t>16701</t>
  </si>
  <si>
    <t>Kane</t>
  </si>
  <si>
    <t>16735</t>
  </si>
  <si>
    <t>Duke Center</t>
  </si>
  <si>
    <t>16729</t>
  </si>
  <si>
    <t>Austin</t>
  </si>
  <si>
    <t>16720</t>
  </si>
  <si>
    <t>Coudersport</t>
  </si>
  <si>
    <t>16915</t>
  </si>
  <si>
    <t>Galeton</t>
  </si>
  <si>
    <t>16922</t>
  </si>
  <si>
    <t>Ulysses</t>
  </si>
  <si>
    <t>16948</t>
  </si>
  <si>
    <t>Shinglehouse</t>
  </si>
  <si>
    <t>16748</t>
  </si>
  <si>
    <t>State College</t>
  </si>
  <si>
    <t>16801</t>
  </si>
  <si>
    <t>Wingate</t>
  </si>
  <si>
    <t>16823</t>
  </si>
  <si>
    <t>Bellefonte</t>
  </si>
  <si>
    <t>Central PA Institute of Science &amp; Techno</t>
  </si>
  <si>
    <t>Pleasant Gap</t>
  </si>
  <si>
    <t>Spring Mills</t>
  </si>
  <si>
    <t>16875</t>
  </si>
  <si>
    <t>Clearfield</t>
  </si>
  <si>
    <t>16830</t>
  </si>
  <si>
    <t>Curwensville</t>
  </si>
  <si>
    <t>16833</t>
  </si>
  <si>
    <t>Flinton</t>
  </si>
  <si>
    <t>16640</t>
  </si>
  <si>
    <t>Westover</t>
  </si>
  <si>
    <t>16692</t>
  </si>
  <si>
    <t>Houtzdale</t>
  </si>
  <si>
    <t>16651</t>
  </si>
  <si>
    <t>Philipsburg</t>
  </si>
  <si>
    <t>16866</t>
  </si>
  <si>
    <t>Morrisdale</t>
  </si>
  <si>
    <t>16858</t>
  </si>
  <si>
    <t>Mill Hall</t>
  </si>
  <si>
    <t>17751</t>
  </si>
  <si>
    <t>McConnellsburg</t>
  </si>
  <si>
    <t>17233</t>
  </si>
  <si>
    <t>Waterfall</t>
  </si>
  <si>
    <t>16689</t>
  </si>
  <si>
    <t>Warfordsburg</t>
  </si>
  <si>
    <t>17267</t>
  </si>
  <si>
    <t>Huntingdon</t>
  </si>
  <si>
    <t>16652</t>
  </si>
  <si>
    <t>Mill Creek</t>
  </si>
  <si>
    <t>17060</t>
  </si>
  <si>
    <t>PO Box 318</t>
  </si>
  <si>
    <t>Alexandria</t>
  </si>
  <si>
    <t>16611</t>
  </si>
  <si>
    <t>Mount Union</t>
  </si>
  <si>
    <t>17066</t>
  </si>
  <si>
    <t>Three Springs</t>
  </si>
  <si>
    <t>17264</t>
  </si>
  <si>
    <t>Mifflintown</t>
  </si>
  <si>
    <t>17059</t>
  </si>
  <si>
    <t>Lewistown</t>
  </si>
  <si>
    <t>17044</t>
  </si>
  <si>
    <t>New Oxford</t>
  </si>
  <si>
    <t>17350</t>
  </si>
  <si>
    <t>York Springs</t>
  </si>
  <si>
    <t>17372</t>
  </si>
  <si>
    <t>Fairfield</t>
  </si>
  <si>
    <t>17320</t>
  </si>
  <si>
    <t>Gettysburg</t>
  </si>
  <si>
    <t>17325</t>
  </si>
  <si>
    <t>Littlestown</t>
  </si>
  <si>
    <t>17340</t>
  </si>
  <si>
    <t>Biglerville</t>
  </si>
  <si>
    <t>17307</t>
  </si>
  <si>
    <t>Chambersburg</t>
  </si>
  <si>
    <t>17201</t>
  </si>
  <si>
    <t>P.O. Box 91</t>
  </si>
  <si>
    <t>Willow Hill</t>
  </si>
  <si>
    <t>17271</t>
  </si>
  <si>
    <t>17202</t>
  </si>
  <si>
    <t>Greencastle</t>
  </si>
  <si>
    <t>17225</t>
  </si>
  <si>
    <t>Mercersburg</t>
  </si>
  <si>
    <t>17236</t>
  </si>
  <si>
    <t>Waynesboro</t>
  </si>
  <si>
    <t>17268</t>
  </si>
  <si>
    <t>York</t>
  </si>
  <si>
    <t>17406</t>
  </si>
  <si>
    <t>Dallastown</t>
  </si>
  <si>
    <t>17313</t>
  </si>
  <si>
    <t>Dover</t>
  </si>
  <si>
    <t>17315</t>
  </si>
  <si>
    <t>Wrightsville</t>
  </si>
  <si>
    <t>17368</t>
  </si>
  <si>
    <t>Hanover</t>
  </si>
  <si>
    <t>17331</t>
  </si>
  <si>
    <t>17403</t>
  </si>
  <si>
    <t>17401</t>
  </si>
  <si>
    <t>Manchester</t>
  </si>
  <si>
    <t>17345</t>
  </si>
  <si>
    <t>696 Delta Rd</t>
  </si>
  <si>
    <t>Red Lion</t>
  </si>
  <si>
    <t>17356</t>
  </si>
  <si>
    <t>Fawn Grove</t>
  </si>
  <si>
    <t>17321</t>
  </si>
  <si>
    <t>PO Box 128</t>
  </si>
  <si>
    <t>Glen Rock</t>
  </si>
  <si>
    <t>17327</t>
  </si>
  <si>
    <t>Spring Grove</t>
  </si>
  <si>
    <t>17362</t>
  </si>
  <si>
    <t>17404</t>
  </si>
  <si>
    <t>17402</t>
  </si>
  <si>
    <t>Lancaster</t>
  </si>
  <si>
    <t>17601</t>
  </si>
  <si>
    <t>PO Box 800</t>
  </si>
  <si>
    <t>Denver</t>
  </si>
  <si>
    <t>17517</t>
  </si>
  <si>
    <t>Columbia</t>
  </si>
  <si>
    <t>17512</t>
  </si>
  <si>
    <t>Mount Joy</t>
  </si>
  <si>
    <t>17552</t>
  </si>
  <si>
    <t>PO Box 609</t>
  </si>
  <si>
    <t>New Holland</t>
  </si>
  <si>
    <t>17557</t>
  </si>
  <si>
    <t>Elizabethtown</t>
  </si>
  <si>
    <t>17022</t>
  </si>
  <si>
    <t>Ephrata</t>
  </si>
  <si>
    <t>17522</t>
  </si>
  <si>
    <t>17602</t>
  </si>
  <si>
    <t>Landisville</t>
  </si>
  <si>
    <t>17538</t>
  </si>
  <si>
    <t>Willow Street</t>
  </si>
  <si>
    <t>17584</t>
  </si>
  <si>
    <t>Manheim</t>
  </si>
  <si>
    <t>17545</t>
  </si>
  <si>
    <t>PO Box 130</t>
  </si>
  <si>
    <t>Kinzers</t>
  </si>
  <si>
    <t>17535</t>
  </si>
  <si>
    <t>Quarryville</t>
  </si>
  <si>
    <t>17566</t>
  </si>
  <si>
    <t>Lititz</t>
  </si>
  <si>
    <t>17543</t>
  </si>
  <si>
    <t>Annville</t>
  </si>
  <si>
    <t>17003</t>
  </si>
  <si>
    <t>Lebanon</t>
  </si>
  <si>
    <t>17042</t>
  </si>
  <si>
    <t>Myerstown</t>
  </si>
  <si>
    <t>17067</t>
  </si>
  <si>
    <t>PO Box 100</t>
  </si>
  <si>
    <t>Fredericksburg</t>
  </si>
  <si>
    <t>17026</t>
  </si>
  <si>
    <t>Palmyra</t>
  </si>
  <si>
    <t>17078</t>
  </si>
  <si>
    <t>Reading</t>
  </si>
  <si>
    <t>19605</t>
  </si>
  <si>
    <t>Suite 200</t>
  </si>
  <si>
    <t>19601</t>
  </si>
  <si>
    <t>19606</t>
  </si>
  <si>
    <t>Leesport</t>
  </si>
  <si>
    <t>19533</t>
  </si>
  <si>
    <t>Boyertown</t>
  </si>
  <si>
    <t>19512</t>
  </si>
  <si>
    <t>Topton</t>
  </si>
  <si>
    <t>19562</t>
  </si>
  <si>
    <t>Robesonia</t>
  </si>
  <si>
    <t>19551</t>
  </si>
  <si>
    <t>321 N Furnace St PO Box 490</t>
  </si>
  <si>
    <t>Birdsboro</t>
  </si>
  <si>
    <t>19508</t>
  </si>
  <si>
    <t>Fleetwood</t>
  </si>
  <si>
    <t>19522</t>
  </si>
  <si>
    <t>Shillington</t>
  </si>
  <si>
    <t>19607</t>
  </si>
  <si>
    <t>Hamburg</t>
  </si>
  <si>
    <t>19526</t>
  </si>
  <si>
    <t>Kutztown</t>
  </si>
  <si>
    <t>19530</t>
  </si>
  <si>
    <t>Laureldale</t>
  </si>
  <si>
    <t>Oley</t>
  </si>
  <si>
    <t>19547</t>
  </si>
  <si>
    <t>19604</t>
  </si>
  <si>
    <t>Bethel</t>
  </si>
  <si>
    <t>19507</t>
  </si>
  <si>
    <t>Elverson</t>
  </si>
  <si>
    <t>19520</t>
  </si>
  <si>
    <t>West Lawn</t>
  </si>
  <si>
    <t>19609</t>
  </si>
  <si>
    <t>Wyomissing</t>
  </si>
  <si>
    <t>19610</t>
  </si>
  <si>
    <t>Enola</t>
  </si>
  <si>
    <t>17025</t>
  </si>
  <si>
    <t>Newville</t>
  </si>
  <si>
    <t>17241</t>
  </si>
  <si>
    <t>Camp Hill</t>
  </si>
  <si>
    <t>17011</t>
  </si>
  <si>
    <t>Carlisle</t>
  </si>
  <si>
    <t>17013</t>
  </si>
  <si>
    <t>Mechanicsburg</t>
  </si>
  <si>
    <t>17050</t>
  </si>
  <si>
    <t>17055</t>
  </si>
  <si>
    <t>Shippensburg</t>
  </si>
  <si>
    <t>17257</t>
  </si>
  <si>
    <t>Boiling Springs</t>
  </si>
  <si>
    <t>17007</t>
  </si>
  <si>
    <t>Lewisberry</t>
  </si>
  <si>
    <t>Suite 1</t>
  </si>
  <si>
    <t>Penbrook</t>
  </si>
  <si>
    <t>17103</t>
  </si>
  <si>
    <t>Harrisburg</t>
  </si>
  <si>
    <t>17112</t>
  </si>
  <si>
    <t>Suite 500</t>
  </si>
  <si>
    <t>Wexford</t>
  </si>
  <si>
    <t>15090</t>
  </si>
  <si>
    <t>17109</t>
  </si>
  <si>
    <t>PO Box 898</t>
  </si>
  <si>
    <t>Hershey</t>
  </si>
  <si>
    <t>17033</t>
  </si>
  <si>
    <t>Halifax</t>
  </si>
  <si>
    <t>17032</t>
  </si>
  <si>
    <t>17110</t>
  </si>
  <si>
    <t>17104</t>
  </si>
  <si>
    <t>Hummelstown</t>
  </si>
  <si>
    <t>17036</t>
  </si>
  <si>
    <t>Middletown</t>
  </si>
  <si>
    <t>17057</t>
  </si>
  <si>
    <t>Millersburg</t>
  </si>
  <si>
    <t>17061</t>
  </si>
  <si>
    <t>Steelton</t>
  </si>
  <si>
    <t>17113</t>
  </si>
  <si>
    <t>Lykens</t>
  </si>
  <si>
    <t>17048</t>
  </si>
  <si>
    <t>Millerstown</t>
  </si>
  <si>
    <t>17062</t>
  </si>
  <si>
    <t>PO Box 9</t>
  </si>
  <si>
    <t>Newport</t>
  </si>
  <si>
    <t>17074</t>
  </si>
  <si>
    <t>Duncannon</t>
  </si>
  <si>
    <t>17020</t>
  </si>
  <si>
    <t>Elliottsburg</t>
  </si>
  <si>
    <t>17024</t>
  </si>
  <si>
    <t>Dillsburg</t>
  </si>
  <si>
    <t>17019</t>
  </si>
  <si>
    <t>Milton</t>
  </si>
  <si>
    <t>17847</t>
  </si>
  <si>
    <t>Benton</t>
  </si>
  <si>
    <t>17814</t>
  </si>
  <si>
    <t>Berwick</t>
  </si>
  <si>
    <t>18603</t>
  </si>
  <si>
    <t>Bloomsburg</t>
  </si>
  <si>
    <t>17815</t>
  </si>
  <si>
    <t>Millville</t>
  </si>
  <si>
    <t>17846</t>
  </si>
  <si>
    <t>Catawissa</t>
  </si>
  <si>
    <t>17820</t>
  </si>
  <si>
    <t>Danville</t>
  </si>
  <si>
    <t>17821</t>
  </si>
  <si>
    <t>Suite 15</t>
  </si>
  <si>
    <t>Herndon</t>
  </si>
  <si>
    <t>17830</t>
  </si>
  <si>
    <t>Mount Carmel</t>
  </si>
  <si>
    <t>17851</t>
  </si>
  <si>
    <t>Coal Township</t>
  </si>
  <si>
    <t>17866</t>
  </si>
  <si>
    <t>Sunbury</t>
  </si>
  <si>
    <t>17801</t>
  </si>
  <si>
    <t>Turbotville</t>
  </si>
  <si>
    <t>17772</t>
  </si>
  <si>
    <t>Middleburg</t>
  </si>
  <si>
    <t>17842</t>
  </si>
  <si>
    <t>Selinsgrove</t>
  </si>
  <si>
    <t>17870</t>
  </si>
  <si>
    <t>Lewisburg</t>
  </si>
  <si>
    <t>17837</t>
  </si>
  <si>
    <t>Mifflinburg</t>
  </si>
  <si>
    <t>17844</t>
  </si>
  <si>
    <t>New Berlin</t>
  </si>
  <si>
    <t>17855</t>
  </si>
  <si>
    <t>Williamsport</t>
  </si>
  <si>
    <t>17701</t>
  </si>
  <si>
    <t>Athens</t>
  </si>
  <si>
    <t>18810</t>
  </si>
  <si>
    <t>Towanda</t>
  </si>
  <si>
    <t>18848</t>
  </si>
  <si>
    <t>Canton</t>
  </si>
  <si>
    <t>17724</t>
  </si>
  <si>
    <t>Rome</t>
  </si>
  <si>
    <t>18837</t>
  </si>
  <si>
    <t>Sayre</t>
  </si>
  <si>
    <t>18840</t>
  </si>
  <si>
    <t>Troy</t>
  </si>
  <si>
    <t>16947</t>
  </si>
  <si>
    <t>PO Box 157</t>
  </si>
  <si>
    <t>Wyalusing</t>
  </si>
  <si>
    <t>18853</t>
  </si>
  <si>
    <t>Hughesville</t>
  </si>
  <si>
    <t>17737</t>
  </si>
  <si>
    <t>Jersey Shore</t>
  </si>
  <si>
    <t>17740</t>
  </si>
  <si>
    <t>Montoursville</t>
  </si>
  <si>
    <t>17754</t>
  </si>
  <si>
    <t>Montgomery</t>
  </si>
  <si>
    <t>17752</t>
  </si>
  <si>
    <t>Muncy</t>
  </si>
  <si>
    <t>17756</t>
  </si>
  <si>
    <t>South Williamsport</t>
  </si>
  <si>
    <t>17702</t>
  </si>
  <si>
    <t>Laporte</t>
  </si>
  <si>
    <t>18626</t>
  </si>
  <si>
    <t>Elkland</t>
  </si>
  <si>
    <t>16920</t>
  </si>
  <si>
    <t>Blossburg</t>
  </si>
  <si>
    <t>16912</t>
  </si>
  <si>
    <t>Wellsboro</t>
  </si>
  <si>
    <t>16901</t>
  </si>
  <si>
    <t>Kingston</t>
  </si>
  <si>
    <t>18704</t>
  </si>
  <si>
    <t>Wilkes-Barre</t>
  </si>
  <si>
    <t>18702</t>
  </si>
  <si>
    <t>Mountain Top</t>
  </si>
  <si>
    <t>18707</t>
  </si>
  <si>
    <t>PO Box 2000</t>
  </si>
  <si>
    <t>Dallas</t>
  </si>
  <si>
    <t>18612</t>
  </si>
  <si>
    <t>Nanticoke</t>
  </si>
  <si>
    <t>18634</t>
  </si>
  <si>
    <t>Hanover Township</t>
  </si>
  <si>
    <t>18706</t>
  </si>
  <si>
    <t>Hazle Twp</t>
  </si>
  <si>
    <t>18202</t>
  </si>
  <si>
    <t>Shickshinny</t>
  </si>
  <si>
    <t>18655</t>
  </si>
  <si>
    <t>Pittston</t>
  </si>
  <si>
    <t>18640</t>
  </si>
  <si>
    <t>Po Box 1699</t>
  </si>
  <si>
    <t>18705</t>
  </si>
  <si>
    <t>Pringle Borough</t>
  </si>
  <si>
    <t>Wilkes Barre</t>
  </si>
  <si>
    <t>18711</t>
  </si>
  <si>
    <t>Exeter</t>
  </si>
  <si>
    <t>18643</t>
  </si>
  <si>
    <t>Tunkhannock</t>
  </si>
  <si>
    <t>18657</t>
  </si>
  <si>
    <t>Archbald</t>
  </si>
  <si>
    <t>18403</t>
  </si>
  <si>
    <t>Simpson</t>
  </si>
  <si>
    <t>18407</t>
  </si>
  <si>
    <t>Clarks Summit</t>
  </si>
  <si>
    <t>18411</t>
  </si>
  <si>
    <t>Carbondale</t>
  </si>
  <si>
    <t>Dunmore</t>
  </si>
  <si>
    <t>18512</t>
  </si>
  <si>
    <t>Scranton</t>
  </si>
  <si>
    <t>18508</t>
  </si>
  <si>
    <t>18433</t>
  </si>
  <si>
    <t>119355028</t>
  </si>
  <si>
    <t>Throop</t>
  </si>
  <si>
    <t>Moscow</t>
  </si>
  <si>
    <t>18444</t>
  </si>
  <si>
    <t>Old Forge</t>
  </si>
  <si>
    <t>18518</t>
  </si>
  <si>
    <t>Taylor</t>
  </si>
  <si>
    <t>18517</t>
  </si>
  <si>
    <t>18503</t>
  </si>
  <si>
    <t>New Milford</t>
  </si>
  <si>
    <t>18834</t>
  </si>
  <si>
    <t>Forest City</t>
  </si>
  <si>
    <t>18421</t>
  </si>
  <si>
    <t>Montrose</t>
  </si>
  <si>
    <t>18801</t>
  </si>
  <si>
    <t>Kingsley</t>
  </si>
  <si>
    <t>18826</t>
  </si>
  <si>
    <t>Susquehanna</t>
  </si>
  <si>
    <t>18847</t>
  </si>
  <si>
    <t>Hawley</t>
  </si>
  <si>
    <t>18428</t>
  </si>
  <si>
    <t>Honesdale</t>
  </si>
  <si>
    <t>18431</t>
  </si>
  <si>
    <t>Lake Ariel</t>
  </si>
  <si>
    <t>18436</t>
  </si>
  <si>
    <t>Factoryville</t>
  </si>
  <si>
    <t>18419</t>
  </si>
  <si>
    <t>Easton</t>
  </si>
  <si>
    <t>18045</t>
  </si>
  <si>
    <t>Tobyhanna</t>
  </si>
  <si>
    <t>18466</t>
  </si>
  <si>
    <t>East Stroudsburg</t>
  </si>
  <si>
    <t>18301</t>
  </si>
  <si>
    <t>Bartonsville</t>
  </si>
  <si>
    <t>18321</t>
  </si>
  <si>
    <t>Brodheadsville</t>
  </si>
  <si>
    <t>18322</t>
  </si>
  <si>
    <t>Swiftwater</t>
  </si>
  <si>
    <t>18370</t>
  </si>
  <si>
    <t>Stroudsburg</t>
  </si>
  <si>
    <t>18360</t>
  </si>
  <si>
    <t>Bethlehem</t>
  </si>
  <si>
    <t>18018</t>
  </si>
  <si>
    <t>18017</t>
  </si>
  <si>
    <t>Bangor</t>
  </si>
  <si>
    <t>18013</t>
  </si>
  <si>
    <t>18020</t>
  </si>
  <si>
    <t>18040</t>
  </si>
  <si>
    <t>Nazareth</t>
  </si>
  <si>
    <t>18064</t>
  </si>
  <si>
    <t>Northampton</t>
  </si>
  <si>
    <t>18067</t>
  </si>
  <si>
    <t>Pen Argyl</t>
  </si>
  <si>
    <t>18072</t>
  </si>
  <si>
    <t>Hellertown</t>
  </si>
  <si>
    <t>18055</t>
  </si>
  <si>
    <t>18042</t>
  </si>
  <si>
    <t>Milford</t>
  </si>
  <si>
    <t>18337</t>
  </si>
  <si>
    <t>Schnecksville</t>
  </si>
  <si>
    <t>18078</t>
  </si>
  <si>
    <t>Jim Thorpe</t>
  </si>
  <si>
    <t>18229</t>
  </si>
  <si>
    <t>Lehighton</t>
  </si>
  <si>
    <t>18235</t>
  </si>
  <si>
    <t>Palmerton</t>
  </si>
  <si>
    <t>18071</t>
  </si>
  <si>
    <t>Lansford</t>
  </si>
  <si>
    <t>18232</t>
  </si>
  <si>
    <t>Weatherly</t>
  </si>
  <si>
    <t>18255</t>
  </si>
  <si>
    <t>PO Box 328</t>
  </si>
  <si>
    <t>Allentown</t>
  </si>
  <si>
    <t>18105</t>
  </si>
  <si>
    <t>Catasauqua</t>
  </si>
  <si>
    <t>18032</t>
  </si>
  <si>
    <t>Emmaus</t>
  </si>
  <si>
    <t>18049</t>
  </si>
  <si>
    <t>121392881</t>
  </si>
  <si>
    <t>18102</t>
  </si>
  <si>
    <t>Slatington</t>
  </si>
  <si>
    <t>18080</t>
  </si>
  <si>
    <t>New Tripoli</t>
  </si>
  <si>
    <t>18066</t>
  </si>
  <si>
    <t>18104</t>
  </si>
  <si>
    <t>18103</t>
  </si>
  <si>
    <t>Center Valley</t>
  </si>
  <si>
    <t>18034</t>
  </si>
  <si>
    <t>121395927</t>
  </si>
  <si>
    <t>Whitehall</t>
  </si>
  <si>
    <t>18052</t>
  </si>
  <si>
    <t>Doylestown</t>
  </si>
  <si>
    <t>18901</t>
  </si>
  <si>
    <t>Center for Student Learning CS at Pennsb</t>
  </si>
  <si>
    <t>Levittown</t>
  </si>
  <si>
    <t>19054</t>
  </si>
  <si>
    <t>Bensalem</t>
  </si>
  <si>
    <t>19020</t>
  </si>
  <si>
    <t>Bristol</t>
  </si>
  <si>
    <t>19007</t>
  </si>
  <si>
    <t>19057</t>
  </si>
  <si>
    <t>Fairless Hills</t>
  </si>
  <si>
    <t>19030</t>
  </si>
  <si>
    <t>Warminster</t>
  </si>
  <si>
    <t>18974</t>
  </si>
  <si>
    <t>Newtown</t>
  </si>
  <si>
    <t>18940</t>
  </si>
  <si>
    <t>Jamison</t>
  </si>
  <si>
    <t>18929</t>
  </si>
  <si>
    <t>Morrisville</t>
  </si>
  <si>
    <t>19067</t>
  </si>
  <si>
    <t>Langhorne</t>
  </si>
  <si>
    <t>19047</t>
  </si>
  <si>
    <t>New Hope</t>
  </si>
  <si>
    <t>18938</t>
  </si>
  <si>
    <t>Kintnersville</t>
  </si>
  <si>
    <t>18930</t>
  </si>
  <si>
    <t>Perkasie</t>
  </si>
  <si>
    <t>18944</t>
  </si>
  <si>
    <t>Fallsington</t>
  </si>
  <si>
    <t>19058</t>
  </si>
  <si>
    <t>Quakertown</t>
  </si>
  <si>
    <t>18951</t>
  </si>
  <si>
    <t>Norristown</t>
  </si>
  <si>
    <t>19403</t>
  </si>
  <si>
    <t>19401</t>
  </si>
  <si>
    <t>Abington</t>
  </si>
  <si>
    <t>19001</t>
  </si>
  <si>
    <t>Plymouth Meeting</t>
  </si>
  <si>
    <t>19462</t>
  </si>
  <si>
    <t>Elkins Park</t>
  </si>
  <si>
    <t>19027</t>
  </si>
  <si>
    <t>Souderton</t>
  </si>
  <si>
    <t>18964</t>
  </si>
  <si>
    <t>Willow Grove</t>
  </si>
  <si>
    <t>19090</t>
  </si>
  <si>
    <t>Horsham</t>
  </si>
  <si>
    <t>19044</t>
  </si>
  <si>
    <t>Jenkintown</t>
  </si>
  <si>
    <t>19046</t>
  </si>
  <si>
    <t>Ardmore</t>
  </si>
  <si>
    <t>19003</t>
  </si>
  <si>
    <t>Huntingdon Valley</t>
  </si>
  <si>
    <t>19006</t>
  </si>
  <si>
    <t>Eagleville</t>
  </si>
  <si>
    <t>Lansdale</t>
  </si>
  <si>
    <t>19446</t>
  </si>
  <si>
    <t>Collegeville</t>
  </si>
  <si>
    <t>19426</t>
  </si>
  <si>
    <t>Pottstown</t>
  </si>
  <si>
    <t>19464</t>
  </si>
  <si>
    <t>Oreland</t>
  </si>
  <si>
    <t>19075</t>
  </si>
  <si>
    <t>Royersford</t>
  </si>
  <si>
    <t>19468</t>
  </si>
  <si>
    <t>Maple Glen</t>
  </si>
  <si>
    <t>19002</t>
  </si>
  <si>
    <t>King of Prussia</t>
  </si>
  <si>
    <t>19406</t>
  </si>
  <si>
    <t>Pennsburg</t>
  </si>
  <si>
    <t>18073</t>
  </si>
  <si>
    <t>Limerick</t>
  </si>
  <si>
    <t>Ambler</t>
  </si>
  <si>
    <t>Downingtown</t>
  </si>
  <si>
    <t>19335</t>
  </si>
  <si>
    <t>Exton</t>
  </si>
  <si>
    <t>19341</t>
  </si>
  <si>
    <t>West Grove</t>
  </si>
  <si>
    <t>19390</t>
  </si>
  <si>
    <t>West Chester</t>
  </si>
  <si>
    <t>19380</t>
  </si>
  <si>
    <t>Chester County Technical College High Sc</t>
  </si>
  <si>
    <t>Coatesville</t>
  </si>
  <si>
    <t>19320</t>
  </si>
  <si>
    <t>Phoenixville</t>
  </si>
  <si>
    <t>19460</t>
  </si>
  <si>
    <t>Malvern</t>
  </si>
  <si>
    <t>19355</t>
  </si>
  <si>
    <t>Kennett Square</t>
  </si>
  <si>
    <t>19348</t>
  </si>
  <si>
    <t>Atglen</t>
  </si>
  <si>
    <t>19310</t>
  </si>
  <si>
    <t>19465</t>
  </si>
  <si>
    <t>Oxford</t>
  </si>
  <si>
    <t>19363</t>
  </si>
  <si>
    <t>Wayne</t>
  </si>
  <si>
    <t>19087</t>
  </si>
  <si>
    <t>First Floor</t>
  </si>
  <si>
    <t>Chester</t>
  </si>
  <si>
    <t>19013</t>
  </si>
  <si>
    <t>Aston</t>
  </si>
  <si>
    <t>19014</t>
  </si>
  <si>
    <t>Folcroft</t>
  </si>
  <si>
    <t>19032</t>
  </si>
  <si>
    <t>Glen Mills</t>
  </si>
  <si>
    <t>19342</t>
  </si>
  <si>
    <t>Havertown</t>
  </si>
  <si>
    <t>19083</t>
  </si>
  <si>
    <t>Prospect Park</t>
  </si>
  <si>
    <t>19076</t>
  </si>
  <si>
    <t>Newtown Square</t>
  </si>
  <si>
    <t>19073</t>
  </si>
  <si>
    <t>125236827</t>
  </si>
  <si>
    <t>Chester CS for the Arts</t>
  </si>
  <si>
    <t>Folsom</t>
  </si>
  <si>
    <t>19033</t>
  </si>
  <si>
    <t>Media</t>
  </si>
  <si>
    <t>19063</t>
  </si>
  <si>
    <t>Springfield</t>
  </si>
  <si>
    <t>19064</t>
  </si>
  <si>
    <t>Drexel Hill</t>
  </si>
  <si>
    <t>19026</t>
  </si>
  <si>
    <t>Wallingford</t>
  </si>
  <si>
    <t>19086</t>
  </si>
  <si>
    <t>Lansdowne</t>
  </si>
  <si>
    <t>19050</t>
  </si>
  <si>
    <t>19130</t>
  </si>
  <si>
    <t>19103</t>
  </si>
  <si>
    <t>19106</t>
  </si>
  <si>
    <t>19138</t>
  </si>
  <si>
    <t>19127</t>
  </si>
  <si>
    <t>19151</t>
  </si>
  <si>
    <t>19144</t>
  </si>
  <si>
    <t>19143</t>
  </si>
  <si>
    <t>19102</t>
  </si>
  <si>
    <t>19104</t>
  </si>
  <si>
    <t>19131</t>
  </si>
  <si>
    <t>4th Fl</t>
  </si>
  <si>
    <t>19132</t>
  </si>
  <si>
    <t>19137</t>
  </si>
  <si>
    <t>19135</t>
  </si>
  <si>
    <t>19119</t>
  </si>
  <si>
    <t>19150</t>
  </si>
  <si>
    <t>19123</t>
  </si>
  <si>
    <t>19148</t>
  </si>
  <si>
    <t>126511563</t>
  </si>
  <si>
    <t>19133</t>
  </si>
  <si>
    <t>19146</t>
  </si>
  <si>
    <t>3rd Floor</t>
  </si>
  <si>
    <t>19122</t>
  </si>
  <si>
    <t>19145</t>
  </si>
  <si>
    <t>19121</t>
  </si>
  <si>
    <t>19120</t>
  </si>
  <si>
    <t>Bala Cynwyd</t>
  </si>
  <si>
    <t>19004</t>
  </si>
  <si>
    <t>19116</t>
  </si>
  <si>
    <t>North Bldg</t>
  </si>
  <si>
    <t>19147</t>
  </si>
  <si>
    <t>126513190</t>
  </si>
  <si>
    <t>Charter High School for Architecture and</t>
  </si>
  <si>
    <t>5th Floor</t>
  </si>
  <si>
    <t>19136</t>
  </si>
  <si>
    <t>Box 310-Bldg 108</t>
  </si>
  <si>
    <t>Logan Pl-Suite A</t>
  </si>
  <si>
    <t>19141</t>
  </si>
  <si>
    <t>19125</t>
  </si>
  <si>
    <t>126514368</t>
  </si>
  <si>
    <t>126515691</t>
  </si>
  <si>
    <t>The Philadelphia CS for Arts and Science</t>
  </si>
  <si>
    <t>126517442</t>
  </si>
  <si>
    <t>Young Scholars Frederick Douglas Charter</t>
  </si>
  <si>
    <t>126519119</t>
  </si>
  <si>
    <t>Wyncote</t>
  </si>
  <si>
    <t>126519392</t>
  </si>
  <si>
    <t>19134</t>
  </si>
  <si>
    <t>Monaca</t>
  </si>
  <si>
    <t>15061</t>
  </si>
  <si>
    <t>Beaver</t>
  </si>
  <si>
    <t>15009</t>
  </si>
  <si>
    <t>Midland</t>
  </si>
  <si>
    <t>15059</t>
  </si>
  <si>
    <t>Aliquippa</t>
  </si>
  <si>
    <t>15001</t>
  </si>
  <si>
    <t>Ambridge</t>
  </si>
  <si>
    <t>15003</t>
  </si>
  <si>
    <t>Beaver Falls</t>
  </si>
  <si>
    <t>15010</t>
  </si>
  <si>
    <t>Freedom</t>
  </si>
  <si>
    <t>15042</t>
  </si>
  <si>
    <t>New Brighton</t>
  </si>
  <si>
    <t>15066</t>
  </si>
  <si>
    <t>Rochester</t>
  </si>
  <si>
    <t>15074</t>
  </si>
  <si>
    <t>Hookstown</t>
  </si>
  <si>
    <t>15050</t>
  </si>
  <si>
    <t>Indiana</t>
  </si>
  <si>
    <t>15701</t>
  </si>
  <si>
    <t>Spring Church</t>
  </si>
  <si>
    <t>15686</t>
  </si>
  <si>
    <t>Ford City</t>
  </si>
  <si>
    <t>16226</t>
  </si>
  <si>
    <t>Leechburg</t>
  </si>
  <si>
    <t>15656</t>
  </si>
  <si>
    <t>Blairsville</t>
  </si>
  <si>
    <t>15717</t>
  </si>
  <si>
    <t>Homer City</t>
  </si>
  <si>
    <t>15748</t>
  </si>
  <si>
    <t>PO Box 156</t>
  </si>
  <si>
    <t>Marion Center</t>
  </si>
  <si>
    <t>15759</t>
  </si>
  <si>
    <t>Clymer</t>
  </si>
  <si>
    <t>15728</t>
  </si>
  <si>
    <t>Commodore</t>
  </si>
  <si>
    <t>15729</t>
  </si>
  <si>
    <t>Armagh</t>
  </si>
  <si>
    <t>15920</t>
  </si>
  <si>
    <t>Mar Lin</t>
  </si>
  <si>
    <t>17951</t>
  </si>
  <si>
    <t>PO Box 188</t>
  </si>
  <si>
    <t>Orwigsburg</t>
  </si>
  <si>
    <t>17961</t>
  </si>
  <si>
    <t>Mahanoy City</t>
  </si>
  <si>
    <t>17948</t>
  </si>
  <si>
    <t>PO Box 787</t>
  </si>
  <si>
    <t>Minersville</t>
  </si>
  <si>
    <t>17954</t>
  </si>
  <si>
    <t>Pottsville</t>
  </si>
  <si>
    <t>17901</t>
  </si>
  <si>
    <t>Ashland</t>
  </si>
  <si>
    <t>17921</t>
  </si>
  <si>
    <t>Pine Grove</t>
  </si>
  <si>
    <t>17963</t>
  </si>
  <si>
    <t>Saint Clair</t>
  </si>
  <si>
    <t>17970</t>
  </si>
  <si>
    <t>Shenandoah</t>
  </si>
  <si>
    <t>17976</t>
  </si>
  <si>
    <t>Schuylkill Haven</t>
  </si>
  <si>
    <t>17972</t>
  </si>
  <si>
    <t>Tamaqua</t>
  </si>
  <si>
    <t>18252</t>
  </si>
  <si>
    <t>Valley View</t>
  </si>
  <si>
    <t>17983</t>
  </si>
  <si>
    <t>Tower City</t>
  </si>
  <si>
    <t>17980</t>
  </si>
  <si>
    <t>139481451</t>
  </si>
  <si>
    <t>18015</t>
  </si>
  <si>
    <t>KIPP West Philadelphia Preparatory Chart</t>
  </si>
  <si>
    <t>Lincoln Leadership Academy Charter Schoo</t>
  </si>
  <si>
    <t>18109</t>
  </si>
  <si>
    <t>Eastern University Academy Charter Schoo</t>
  </si>
  <si>
    <t>3 Fall Center</t>
  </si>
  <si>
    <t>19129</t>
  </si>
  <si>
    <t>2nd Floor</t>
  </si>
  <si>
    <t>19111</t>
  </si>
  <si>
    <t>Environmental Charter School at Frick Pa</t>
  </si>
  <si>
    <t>15218</t>
  </si>
  <si>
    <t>Full Address</t>
  </si>
  <si>
    <t>School  Type</t>
  </si>
  <si>
    <t>Location ID</t>
  </si>
  <si>
    <t>Full Location Name</t>
  </si>
  <si>
    <t>Location Street Address</t>
  </si>
  <si>
    <t>Location Address 1</t>
  </si>
  <si>
    <t>Location Address 2</t>
  </si>
  <si>
    <t>Location Address 3</t>
  </si>
  <si>
    <t>Location City</t>
  </si>
  <si>
    <t>Location State Code</t>
  </si>
  <si>
    <t>Location Full Zip Code</t>
  </si>
  <si>
    <t>805 Springdale Dr.</t>
  </si>
  <si>
    <t>9600 Babcock Boulevard</t>
  </si>
  <si>
    <t>5273</t>
  </si>
  <si>
    <t>222 Noble Road</t>
  </si>
  <si>
    <t>1555 Newton Ransom Blvd</t>
  </si>
  <si>
    <t>2056 Susquehanna St</t>
  </si>
  <si>
    <t>900 Highland Avenue</t>
  </si>
  <si>
    <t>900 Agnew Rd</t>
  </si>
  <si>
    <t>600 Eagleview Boulevard</t>
  </si>
  <si>
    <t>2111 Eastburn Avenue</t>
  </si>
  <si>
    <t>948 Ben Franklin Highway</t>
  </si>
  <si>
    <t>6661</t>
  </si>
  <si>
    <t>995 Old Eagle School Rd Suite 315</t>
  </si>
  <si>
    <t>1119 Twp Dr</t>
  </si>
  <si>
    <t>113 College Avenue</t>
  </si>
  <si>
    <t>McClellandtown</t>
  </si>
  <si>
    <t>15458</t>
  </si>
  <si>
    <t>224 New Geneva Road</t>
  </si>
  <si>
    <t>Point Marion</t>
  </si>
  <si>
    <t>Springdale</t>
  </si>
  <si>
    <t>501 Butler Rd</t>
  </si>
  <si>
    <t>102 S Saint Cloud St</t>
  </si>
  <si>
    <t>137 N 2nd St</t>
  </si>
  <si>
    <t>815 N Irving St</t>
  </si>
  <si>
    <t>851 N 15th St</t>
  </si>
  <si>
    <t>1821-39 Cecil B Moore Avenue</t>
  </si>
  <si>
    <t>1415 6th Ave</t>
  </si>
  <si>
    <t>1400 7th Ave</t>
  </si>
  <si>
    <t>900 S Jaggard Street</t>
  </si>
  <si>
    <t>909 Duss Avenue</t>
  </si>
  <si>
    <t>401 First Street</t>
  </si>
  <si>
    <t>500 S White Oak St</t>
  </si>
  <si>
    <t>100 Antietam Rd</t>
  </si>
  <si>
    <t>1829 State Route 56</t>
  </si>
  <si>
    <t>Kittanning</t>
  </si>
  <si>
    <t>4th Ave and 11th St</t>
  </si>
  <si>
    <t>210 N McKean St</t>
  </si>
  <si>
    <t>1200 Orr Ave</t>
  </si>
  <si>
    <t>Rural Valley</t>
  </si>
  <si>
    <t>178 Wolf Drive</t>
  </si>
  <si>
    <t>1610 East Emmaus Avenue</t>
  </si>
  <si>
    <t>4322 North 5th Street</t>
  </si>
  <si>
    <t>401 West Frederick Street</t>
  </si>
  <si>
    <t>116 W. Pine Street</t>
  </si>
  <si>
    <t>138 Costello Avenue</t>
  </si>
  <si>
    <t>1000 Avella Rd</t>
  </si>
  <si>
    <t>110 East State St</t>
  </si>
  <si>
    <t>257 East State Rd</t>
  </si>
  <si>
    <t>107 Schoolhouse Rd</t>
  </si>
  <si>
    <t>304 Josephs Lane</t>
  </si>
  <si>
    <t>256 Josephs Lane</t>
  </si>
  <si>
    <t>4653 Clairton Blvd</t>
  </si>
  <si>
    <t>129 Windvale Dr</t>
  </si>
  <si>
    <t>187 Five Points Richmond Rd</t>
  </si>
  <si>
    <t>401 Five Points Richmond Rd</t>
  </si>
  <si>
    <t>2000 Bear Creek Blvd</t>
  </si>
  <si>
    <t>Gypsy Glen Rd</t>
  </si>
  <si>
    <t>6985</t>
  </si>
  <si>
    <t>330 E John St</t>
  </si>
  <si>
    <t>440 E Watson St</t>
  </si>
  <si>
    <t>195 Pennknoll Road</t>
  </si>
  <si>
    <t>7096</t>
  </si>
  <si>
    <t>425 Crest Ave</t>
  </si>
  <si>
    <t>500 Perry Ave</t>
  </si>
  <si>
    <t>830 E Bishop St</t>
  </si>
  <si>
    <t>100 N School St</t>
  </si>
  <si>
    <t>400 Martin Street</t>
  </si>
  <si>
    <t>4319 Hulmeville Rd</t>
  </si>
  <si>
    <t>3330 Hulmeville Rd</t>
  </si>
  <si>
    <t>3333 Hulmeville Rd</t>
  </si>
  <si>
    <t>563 LINCOLN AVENUE</t>
  </si>
  <si>
    <t>BENTLEYVILLE</t>
  </si>
  <si>
    <t>75 Bearcat Dr</t>
  </si>
  <si>
    <t>1057 County Welfare Road</t>
  </si>
  <si>
    <t>6304</t>
  </si>
  <si>
    <t>Berks CTC-East Campus</t>
  </si>
  <si>
    <t>3307 Friedensburg Road</t>
  </si>
  <si>
    <t>7068</t>
  </si>
  <si>
    <t>Berks CTC-West Campus</t>
  </si>
  <si>
    <t>1025 E Main Street</t>
  </si>
  <si>
    <t>7335 Carlisle Pike</t>
  </si>
  <si>
    <t>1100 Fowler Ave</t>
  </si>
  <si>
    <t>1100 Evergreen Drive</t>
  </si>
  <si>
    <t>309 Church Rd</t>
  </si>
  <si>
    <t>2807 Bethel Church Rd</t>
  </si>
  <si>
    <t>114 West Morton Street</t>
  </si>
  <si>
    <t>2005 Chester Rd</t>
  </si>
  <si>
    <t>3149 Chester Ave</t>
  </si>
  <si>
    <t>1115 Linden St</t>
  </si>
  <si>
    <t>909 W Union Blvd</t>
  </si>
  <si>
    <t>1170 Fernwood St</t>
  </si>
  <si>
    <t>3300 Chester Avenue</t>
  </si>
  <si>
    <t>5286</t>
  </si>
  <si>
    <t>136 Crawford Rd</t>
  </si>
  <si>
    <t>179 Crawford Rd</t>
  </si>
  <si>
    <t>1701 8th Ave</t>
  </si>
  <si>
    <t>1601 8th Ave</t>
  </si>
  <si>
    <t>100 Mount Rock Rd</t>
  </si>
  <si>
    <t>47 Mount Rock Rd</t>
  </si>
  <si>
    <t>900 W Lindley Avenue</t>
  </si>
  <si>
    <t>500 Blackhawk Rd</t>
  </si>
  <si>
    <t>402 Shenango Rd</t>
  </si>
  <si>
    <t>555 Birch St</t>
  </si>
  <si>
    <t>104 School Lane</t>
  </si>
  <si>
    <t>100 School Lane</t>
  </si>
  <si>
    <t>Saltsburg</t>
  </si>
  <si>
    <t>15681</t>
  </si>
  <si>
    <t>84 Trojan Lane</t>
  </si>
  <si>
    <t>1200 Railroad St</t>
  </si>
  <si>
    <t>1100 Railroad St</t>
  </si>
  <si>
    <t>1076 W Market St</t>
  </si>
  <si>
    <t>685 Red Dale Rd</t>
  </si>
  <si>
    <t>5058 School Road</t>
  </si>
  <si>
    <t>2020 Big Rd</t>
  </si>
  <si>
    <t>Gilbertsville</t>
  </si>
  <si>
    <t>380 S Madison St</t>
  </si>
  <si>
    <t>120 N Monroe St</t>
  </si>
  <si>
    <t>5501 Cedar Avenue</t>
  </si>
  <si>
    <t>81 Interstate Pkwy</t>
  </si>
  <si>
    <t>140 Lorana Ave</t>
  </si>
  <si>
    <t>200 W Weis St</t>
  </si>
  <si>
    <t>3601 Brownsville Rd</t>
  </si>
  <si>
    <t>Wilson Ave &amp; Garfield St</t>
  </si>
  <si>
    <t>450 Beaver St</t>
  </si>
  <si>
    <t>475 Wistar Rd</t>
  </si>
  <si>
    <t>1001 Rodgers Road</t>
  </si>
  <si>
    <t>3001Green Lane</t>
  </si>
  <si>
    <t>100 Alexander St</t>
  </si>
  <si>
    <t>One Falcon Drive</t>
  </si>
  <si>
    <t>1030</t>
  </si>
  <si>
    <t>610 Wistar Road</t>
  </si>
  <si>
    <t>104 Bavington Rd</t>
  </si>
  <si>
    <t>1021 Puckety Church Rd</t>
  </si>
  <si>
    <t>1020 Puckety Church Rd</t>
  </si>
  <si>
    <t>551 Fairground Hill Road</t>
  </si>
  <si>
    <t>225 East North Street</t>
  </si>
  <si>
    <t>120 Campus Lane</t>
  </si>
  <si>
    <t>210 Campus Lane</t>
  </si>
  <si>
    <t>6999</t>
  </si>
  <si>
    <t>40 Trojan Way</t>
  </si>
  <si>
    <t>11 Trojan Way</t>
  </si>
  <si>
    <t>414 Glendale Lake Rd</t>
  </si>
  <si>
    <t>PO Box 216</t>
  </si>
  <si>
    <t>426 Glendale Lake Rd</t>
  </si>
  <si>
    <t>601 Woodland Ave</t>
  </si>
  <si>
    <t>2401 Chestnut St</t>
  </si>
  <si>
    <t>100 S 24th St</t>
  </si>
  <si>
    <t>314 Elm St Extension</t>
  </si>
  <si>
    <t>25 E College St</t>
  </si>
  <si>
    <t>509 E Main St</t>
  </si>
  <si>
    <t>4870</t>
  </si>
  <si>
    <t>101 Brooklyn Street</t>
  </si>
  <si>
    <t>4412 Butler Street</t>
  </si>
  <si>
    <t>5335 Kesslersville Road</t>
  </si>
  <si>
    <t>5109</t>
  </si>
  <si>
    <t>623 W Penn St</t>
  </si>
  <si>
    <t>435 Kings Hwy</t>
  </si>
  <si>
    <t>225 N Vine St</t>
  </si>
  <si>
    <t>300 W Greene St</t>
  </si>
  <si>
    <t>850 Pine street</t>
  </si>
  <si>
    <t>2500 W Bullshead Rd</t>
  </si>
  <si>
    <t>Southampton</t>
  </si>
  <si>
    <t>18966</t>
  </si>
  <si>
    <t>1415 2nd Street Pike</t>
  </si>
  <si>
    <t>730 Norristown Rd</t>
  </si>
  <si>
    <t>333 Centennial Rd</t>
  </si>
  <si>
    <t>345 Lakeside Drive</t>
  </si>
  <si>
    <t>Warrington</t>
  </si>
  <si>
    <t>Chalfont</t>
  </si>
  <si>
    <t>2804 Holicong Rd</t>
  </si>
  <si>
    <t>1100 Folly Road</t>
  </si>
  <si>
    <t>18976</t>
  </si>
  <si>
    <t>375 W Court St</t>
  </si>
  <si>
    <t>2900 Holicong Rd</t>
  </si>
  <si>
    <t>313 W State St</t>
  </si>
  <si>
    <t>1492 Stuckert Rd</t>
  </si>
  <si>
    <t>5051 Old Easton Road</t>
  </si>
  <si>
    <t>18902</t>
  </si>
  <si>
    <t>160 South Moyer Rd</t>
  </si>
  <si>
    <t>204 Schoolhouse Rd</t>
  </si>
  <si>
    <t>206 Schoolhouse Road</t>
  </si>
  <si>
    <t>4777 Old Berwick Rd</t>
  </si>
  <si>
    <t>628 Rutherford Rd</t>
  </si>
  <si>
    <t>626 Rutherford Rd</t>
  </si>
  <si>
    <t>4600 Locust Lane</t>
  </si>
  <si>
    <t>437 Piketown Road</t>
  </si>
  <si>
    <t>1200 N Mountain Rd</t>
  </si>
  <si>
    <t>1101 Highland St</t>
  </si>
  <si>
    <t>151 E Cherry St</t>
  </si>
  <si>
    <t>151 East Cherry Street</t>
  </si>
  <si>
    <t>126 E Lincoln St</t>
  </si>
  <si>
    <t>30 Zimmerman Dr</t>
  </si>
  <si>
    <t>821 Plymouth Road</t>
  </si>
  <si>
    <t>4967</t>
  </si>
  <si>
    <t>1500 4th Avenue</t>
  </si>
  <si>
    <t>540 North Harrison Road</t>
  </si>
  <si>
    <t>5094</t>
  </si>
  <si>
    <t>160 Baker Road Ext</t>
  </si>
  <si>
    <t>1500 Allen Ave</t>
  </si>
  <si>
    <t>240 Arona Road</t>
  </si>
  <si>
    <t>6172</t>
  </si>
  <si>
    <t>601 Mundis Mill Rd</t>
  </si>
  <si>
    <t>1950 N Hills Rd</t>
  </si>
  <si>
    <t>2643 W College Ave</t>
  </si>
  <si>
    <t>2459 Loop Road</t>
  </si>
  <si>
    <t>1957 Scotland Ave</t>
  </si>
  <si>
    <t>1151 E McKinley St</t>
  </si>
  <si>
    <t>511 S 6th St</t>
  </si>
  <si>
    <t>100 Fecsen Dr</t>
  </si>
  <si>
    <t>105 S. 7th Street</t>
  </si>
  <si>
    <t>50 Thoms Run Rd</t>
  </si>
  <si>
    <t>Bridgeville</t>
  </si>
  <si>
    <t>2050 W Pike St</t>
  </si>
  <si>
    <t>300 Longfellow Rd</t>
  </si>
  <si>
    <t>500 Rices Mill Rd</t>
  </si>
  <si>
    <t>302 East 5th Street</t>
  </si>
  <si>
    <t>7293</t>
  </si>
  <si>
    <t>1580 Charlestown Road</t>
  </si>
  <si>
    <t>7292</t>
  </si>
  <si>
    <t>7860</t>
  </si>
  <si>
    <t>280 Pennocks Bridge Road</t>
  </si>
  <si>
    <t>201 Bridgewater Road</t>
  </si>
  <si>
    <t>Chester Twp</t>
  </si>
  <si>
    <t>19045</t>
  </si>
  <si>
    <t>New Paris</t>
  </si>
  <si>
    <t>3281 Valley Road</t>
  </si>
  <si>
    <t>2588 Quaker Valley Road</t>
  </si>
  <si>
    <t>PO Box 2100</t>
  </si>
  <si>
    <t>Boothwyn</t>
  </si>
  <si>
    <t>925 Meetinghouse Rd</t>
  </si>
  <si>
    <t>3333 Chichester Ave</t>
  </si>
  <si>
    <t>South Building</t>
  </si>
  <si>
    <t>1242-46 S 13th St</t>
  </si>
  <si>
    <t>201 Stanwix Street</t>
  </si>
  <si>
    <t>Suuite 100</t>
  </si>
  <si>
    <t>3325 Cherry Street</t>
  </si>
  <si>
    <t>501 Waddell Ave</t>
  </si>
  <si>
    <t>219 Liberty St</t>
  </si>
  <si>
    <t>447 Career Lane</t>
  </si>
  <si>
    <t>6909</t>
  </si>
  <si>
    <t>4091 C-L School Road</t>
  </si>
  <si>
    <t>531 Bedford St</t>
  </si>
  <si>
    <t>602 Mill Road</t>
  </si>
  <si>
    <t>1620 River Road</t>
  </si>
  <si>
    <t>5276</t>
  </si>
  <si>
    <t>1445 East Lincoln Highway</t>
  </si>
  <si>
    <t>East Fallowfield</t>
  </si>
  <si>
    <t>256 Reeceville Rd</t>
  </si>
  <si>
    <t>800 Olive Street</t>
  </si>
  <si>
    <t>600 Doe Run Rd</t>
  </si>
  <si>
    <t>South 6th Street</t>
  </si>
  <si>
    <t>South 4th Street</t>
  </si>
  <si>
    <t>535 James Hance Court</t>
  </si>
  <si>
    <t>716 Belvoir Rd</t>
  </si>
  <si>
    <t>201 E Germantown Pike</t>
  </si>
  <si>
    <t>901 Ironville Pike</t>
  </si>
  <si>
    <t>5178</t>
  </si>
  <si>
    <t>5050 Sweppenheiser Drive</t>
  </si>
  <si>
    <t>3002 Perry Hwy</t>
  </si>
  <si>
    <t>4050 Crums Mill Road</t>
  </si>
  <si>
    <t>Suite 303</t>
  </si>
  <si>
    <t>1100 East Erie Ave</t>
  </si>
  <si>
    <t>300 West Campus Ave</t>
  </si>
  <si>
    <t>1342 William Penn Ave</t>
  </si>
  <si>
    <t>Brownstown</t>
  </si>
  <si>
    <t>500 Mount Sidney Rd</t>
  </si>
  <si>
    <t>2110 Horseshoe Rd</t>
  </si>
  <si>
    <t>130 Berlin Road</t>
  </si>
  <si>
    <t>302 W School Dr</t>
  </si>
  <si>
    <t>Conneaut Lake</t>
  </si>
  <si>
    <t>10331 U.S. Highway 6</t>
  </si>
  <si>
    <t>16316</t>
  </si>
  <si>
    <t>Conneautville</t>
  </si>
  <si>
    <t>22154 State Highway 18</t>
  </si>
  <si>
    <t>16406</t>
  </si>
  <si>
    <t>6643</t>
  </si>
  <si>
    <t>720 Locust Street</t>
  </si>
  <si>
    <t>Locust Street Extension</t>
  </si>
  <si>
    <t>201 Falcon Drive</t>
  </si>
  <si>
    <t>44 Big Spring Road</t>
  </si>
  <si>
    <t>347 East Penn Avenue</t>
  </si>
  <si>
    <t>1099 Maple St</t>
  </si>
  <si>
    <t>115 E Evergreen Rd</t>
  </si>
  <si>
    <t>101 E Evergreen Rd</t>
  </si>
  <si>
    <t>534 E Pleasant St</t>
  </si>
  <si>
    <t>534 E Pleasant Street</t>
  </si>
  <si>
    <t>698 Dwight St</t>
  </si>
  <si>
    <t>62 Swamp Rd</t>
  </si>
  <si>
    <t>2002 Rock Way</t>
  </si>
  <si>
    <t>Holland</t>
  </si>
  <si>
    <t>400 E Holland Rd</t>
  </si>
  <si>
    <t>116 Richboro Rd</t>
  </si>
  <si>
    <t>Richboro</t>
  </si>
  <si>
    <t>98 Upper Holland Rd</t>
  </si>
  <si>
    <t>18954</t>
  </si>
  <si>
    <t>1 Education Dr</t>
  </si>
  <si>
    <t>Cochranton</t>
  </si>
  <si>
    <t>105 Second Street</t>
  </si>
  <si>
    <t>P O Box 127</t>
  </si>
  <si>
    <t>930 North St</t>
  </si>
  <si>
    <t>974 North St</t>
  </si>
  <si>
    <t>860 Thurston Road</t>
  </si>
  <si>
    <t>5179</t>
  </si>
  <si>
    <t>281 S Mountain Blvd</t>
  </si>
  <si>
    <t>Mountaintop</t>
  </si>
  <si>
    <t>605 S Duke Street</t>
  </si>
  <si>
    <t>3201 Rockwell Avenue</t>
  </si>
  <si>
    <t>7290</t>
  </si>
  <si>
    <t>6746 Carlisle Pike</t>
  </si>
  <si>
    <t>451 Skyport Rd</t>
  </si>
  <si>
    <t>5277</t>
  </si>
  <si>
    <t>110 Old Willow Mill Road</t>
  </si>
  <si>
    <t>650 Beech St</t>
  </si>
  <si>
    <t>94 Beck Rd</t>
  </si>
  <si>
    <t>700 New School Ln</t>
  </si>
  <si>
    <t>Douglassville</t>
  </si>
  <si>
    <t>19518</t>
  </si>
  <si>
    <t>501 Chestnut St</t>
  </si>
  <si>
    <t>PO Box 450</t>
  </si>
  <si>
    <t>1845 Weavertown Rd</t>
  </si>
  <si>
    <t>Northumberland Road</t>
  </si>
  <si>
    <t>600 Walnut St</t>
  </si>
  <si>
    <t>5278</t>
  </si>
  <si>
    <t>6001 Locust Ln</t>
  </si>
  <si>
    <t>163 East Union Rd</t>
  </si>
  <si>
    <t>17 East Union Road</t>
  </si>
  <si>
    <t>701 Henderson Boulevard</t>
  </si>
  <si>
    <t>7058</t>
  </si>
  <si>
    <t>Delaware County Technical High School-As</t>
  </si>
  <si>
    <t>700 Crozerville Road</t>
  </si>
  <si>
    <t>7057</t>
  </si>
  <si>
    <t>Delaware County Technical High School-Fo</t>
  </si>
  <si>
    <t>6504</t>
  </si>
  <si>
    <t>Delaware County Technical High School-Ma</t>
  </si>
  <si>
    <t>85 Malin Road</t>
  </si>
  <si>
    <t>Broomall</t>
  </si>
  <si>
    <t>5201 Old York Road</t>
  </si>
  <si>
    <t>Logan Place - Suite A</t>
  </si>
  <si>
    <t>252 Route 6 and 209</t>
  </si>
  <si>
    <t>258 Route 6 and 209</t>
  </si>
  <si>
    <t>Dingmans Ferry</t>
  </si>
  <si>
    <t>1365 Route 739</t>
  </si>
  <si>
    <t>18328</t>
  </si>
  <si>
    <t>994 North Chestnut St Ext</t>
  </si>
  <si>
    <t>988 North Chestnut St Ext</t>
  </si>
  <si>
    <t>550 Homestead Rd</t>
  </si>
  <si>
    <t>500 Homestead Rd</t>
  </si>
  <si>
    <t>1025 Koser Road</t>
  </si>
  <si>
    <t>46 West Canal St</t>
  </si>
  <si>
    <t>4500 Intermediate Ave</t>
  </si>
  <si>
    <t>115 Rock Raymond Rd</t>
  </si>
  <si>
    <t>50 Devon Drive</t>
  </si>
  <si>
    <t>445 Manor Ave</t>
  </si>
  <si>
    <t>335 Manor Ave</t>
  </si>
  <si>
    <t>550 W Uwchlan Ave</t>
  </si>
  <si>
    <t>Dr Robert Ketterer CS Inc.</t>
  </si>
  <si>
    <t>1133 Village Way</t>
  </si>
  <si>
    <t>404 Liberty Blvd</t>
  </si>
  <si>
    <t>425 Orient Ave</t>
  </si>
  <si>
    <t>300 W Warren St</t>
  </si>
  <si>
    <t>300 West Warren Street</t>
  </si>
  <si>
    <t>1150 Jacks Run Rd</t>
  </si>
  <si>
    <t>1154 Jacks Run Rd</t>
  </si>
  <si>
    <t>349 Cemetery St</t>
  </si>
  <si>
    <t>500 Macungie Ave</t>
  </si>
  <si>
    <t>5616 Buckeye Rd</t>
  </si>
  <si>
    <t>Macungie</t>
  </si>
  <si>
    <t>6299 Lower Macungie Road</t>
  </si>
  <si>
    <t>18062</t>
  </si>
  <si>
    <t>529 N Enola Dr</t>
  </si>
  <si>
    <t>425 W Shady Ln</t>
  </si>
  <si>
    <t>279 N Courtland St</t>
  </si>
  <si>
    <t>2000 Milford Rd</t>
  </si>
  <si>
    <t>3075 Terwood Rd</t>
  </si>
  <si>
    <t>4822</t>
  </si>
  <si>
    <t>669 E Main St</t>
  </si>
  <si>
    <t>669 E Main St # 609</t>
  </si>
  <si>
    <t>60 Evergreen Dr</t>
  </si>
  <si>
    <t>180 Elco Dr</t>
  </si>
  <si>
    <t>3300 Henry Ave. Ste 2</t>
  </si>
  <si>
    <t>4904 Route 982</t>
  </si>
  <si>
    <t>6174</t>
  </si>
  <si>
    <t>746 Cool Creek Rd</t>
  </si>
  <si>
    <t>2601 William Penn Hwy</t>
  </si>
  <si>
    <t>1010 Echo Trl</t>
  </si>
  <si>
    <t>401 Rock Run Road</t>
  </si>
  <si>
    <t>1000 Weigles Hill Road</t>
  </si>
  <si>
    <t>Monongahela</t>
  </si>
  <si>
    <t>600 E High St</t>
  </si>
  <si>
    <t>501 Crescent Ave</t>
  </si>
  <si>
    <t>829 Milton Street</t>
  </si>
  <si>
    <t>803 Oak Blvd</t>
  </si>
  <si>
    <t>957 Hammon Ave</t>
  </si>
  <si>
    <t>3325 Cherry St</t>
  </si>
  <si>
    <t>1820 E 38th St</t>
  </si>
  <si>
    <t>2327 Fairmount Pkwy</t>
  </si>
  <si>
    <t>1001 Atkins St</t>
  </si>
  <si>
    <t>820 Lincoln Ave</t>
  </si>
  <si>
    <t>2825 State St</t>
  </si>
  <si>
    <t>235 E 11th St</t>
  </si>
  <si>
    <t>1330 W 8th St</t>
  </si>
  <si>
    <t>650 East Ave</t>
  </si>
  <si>
    <t>718 E 28th St</t>
  </si>
  <si>
    <t>8500 Oliver Road</t>
  </si>
  <si>
    <t>5045</t>
  </si>
  <si>
    <t>301 W Hunting Park Avenue</t>
  </si>
  <si>
    <t>4261 N 5th Street</t>
  </si>
  <si>
    <t>151 E 39th St</t>
  </si>
  <si>
    <t>201 E 37th St</t>
  </si>
  <si>
    <t>4840 Fairfield Rd</t>
  </si>
  <si>
    <t>7460 McCray Rd</t>
  </si>
  <si>
    <t>4967 Avonia Rd</t>
  </si>
  <si>
    <t>14823 Path Valley Road</t>
  </si>
  <si>
    <t>1700 Roemer Blvd</t>
  </si>
  <si>
    <t>175 Georges Fairchance Road</t>
  </si>
  <si>
    <t>4842</t>
  </si>
  <si>
    <t>777 Main Street</t>
  </si>
  <si>
    <t>600 Harlan Ave</t>
  </si>
  <si>
    <t>4300 Tacony St</t>
  </si>
  <si>
    <t>407 N Richmond St</t>
  </si>
  <si>
    <t>803 N Richmond St</t>
  </si>
  <si>
    <t>1023 Callowhill St</t>
  </si>
  <si>
    <t>607 Beatty Road</t>
  </si>
  <si>
    <t>5016</t>
  </si>
  <si>
    <t>159 Red Bird Drive</t>
  </si>
  <si>
    <t>120 W Birch St</t>
  </si>
  <si>
    <t>Marienville</t>
  </si>
  <si>
    <t>16239</t>
  </si>
  <si>
    <t>100 Susquehanna St</t>
  </si>
  <si>
    <t>1427 Frankstown Rd</t>
  </si>
  <si>
    <t>110 Fort Cherry Rd</t>
  </si>
  <si>
    <t>865 Cherry St</t>
  </si>
  <si>
    <t>PO Box 516</t>
  </si>
  <si>
    <t>931 N High St</t>
  </si>
  <si>
    <t>611 Field Club Rd</t>
  </si>
  <si>
    <t>246 Pone Lane</t>
  </si>
  <si>
    <t>5119</t>
  </si>
  <si>
    <t>2463 Loop Rd</t>
  </si>
  <si>
    <t>4660 Old William Penn Hwy</t>
  </si>
  <si>
    <t>3200 School Rd</t>
  </si>
  <si>
    <t>4259 Richmond Street</t>
  </si>
  <si>
    <t>5301 Tacony St Building 108</t>
  </si>
  <si>
    <t>Box 310</t>
  </si>
  <si>
    <t>142 Constitution St</t>
  </si>
  <si>
    <t>1190 Bulldog Dr</t>
  </si>
  <si>
    <t>325 4th St</t>
  </si>
  <si>
    <t>Freeport</t>
  </si>
  <si>
    <t>2027 Chestnut Street</t>
  </si>
  <si>
    <t>145 East Cherry Street</t>
  </si>
  <si>
    <t>7192</t>
  </si>
  <si>
    <t>552 Smithbridge Rd</t>
  </si>
  <si>
    <t>601 Smithbridge Rd</t>
  </si>
  <si>
    <t>4450 Old William Penn Hwy</t>
  </si>
  <si>
    <t>3000 Gateway Campus Blvd</t>
  </si>
  <si>
    <t>11761 Edinboro Rd</t>
  </si>
  <si>
    <t>11781 Edinboro Rd</t>
  </si>
  <si>
    <t>1130 Old Harrisburg Rd</t>
  </si>
  <si>
    <t>37 Lefever St</t>
  </si>
  <si>
    <t>915 Howard Avenue</t>
  </si>
  <si>
    <t>1135 Lake St</t>
  </si>
  <si>
    <t>1100 Rice Ave</t>
  </si>
  <si>
    <t>1466 Beaver Valley Rd</t>
  </si>
  <si>
    <t>4601 Girard Avenue</t>
  </si>
  <si>
    <t>130 East Lancaster Avenue</t>
  </si>
  <si>
    <t>101 S Waverly St</t>
  </si>
  <si>
    <t>225 North Phoenixville Pike</t>
  </si>
  <si>
    <t>255 North Phoenixville Pike</t>
  </si>
  <si>
    <t>6193</t>
  </si>
  <si>
    <t>445 Schoolhouse Road</t>
  </si>
  <si>
    <t>5288</t>
  </si>
  <si>
    <t>280 Decker Ave</t>
  </si>
  <si>
    <t>222 Central Ave</t>
  </si>
  <si>
    <t>130 High School Rd</t>
  </si>
  <si>
    <t>131 High School Rd</t>
  </si>
  <si>
    <t>600 East Union Street</t>
  </si>
  <si>
    <t>425 Kosciuszko St</t>
  </si>
  <si>
    <t>119 Rector Street</t>
  </si>
  <si>
    <t>370 South Ridge Ave</t>
  </si>
  <si>
    <t>300 S Ridge Ave</t>
  </si>
  <si>
    <t>60 Zimmerman Drive</t>
  </si>
  <si>
    <t>5282</t>
  </si>
  <si>
    <t>65 Mennel Dr</t>
  </si>
  <si>
    <t>301 N Main St</t>
  </si>
  <si>
    <t>9 Donation Road</t>
  </si>
  <si>
    <t>405 E Sunbury St</t>
  </si>
  <si>
    <t>233 George Junior Rd</t>
  </si>
  <si>
    <t>511 Highland Ave</t>
  </si>
  <si>
    <t>100 Middle School Drive</t>
  </si>
  <si>
    <t>3940 Peters Mountain Rd</t>
  </si>
  <si>
    <t>Windsor Street</t>
  </si>
  <si>
    <t>2929 McCully Rd</t>
  </si>
  <si>
    <t>4589 School Rd</t>
  </si>
  <si>
    <t>1600 Sans Souci Pkwy</t>
  </si>
  <si>
    <t>300 Keagy Ave</t>
  </si>
  <si>
    <t>401 Moul Ave</t>
  </si>
  <si>
    <t>6375 Buffalo Rd</t>
  </si>
  <si>
    <t>1712 S 56th St</t>
  </si>
  <si>
    <t>5239 Ridge Rd</t>
  </si>
  <si>
    <t>2900 N 6th Street</t>
  </si>
  <si>
    <t>2451 Market St</t>
  </si>
  <si>
    <t>215 Market Street</t>
  </si>
  <si>
    <t>17101</t>
  </si>
  <si>
    <t>301 Hale Ave</t>
  </si>
  <si>
    <t>2041 Berryhill St</t>
  </si>
  <si>
    <t>1842 Derry Street</t>
  </si>
  <si>
    <t>Hatboro</t>
  </si>
  <si>
    <t>1701 Darby Rd</t>
  </si>
  <si>
    <t>200 Mill Rd</t>
  </si>
  <si>
    <t>1451 W 23rd St</t>
  </si>
  <si>
    <t>5151</t>
  </si>
  <si>
    <t>Hazleton</t>
  </si>
  <si>
    <t>18201</t>
  </si>
  <si>
    <t>Drums</t>
  </si>
  <si>
    <t>18222</t>
  </si>
  <si>
    <t>400 Alvin St</t>
  </si>
  <si>
    <t>Freeland</t>
  </si>
  <si>
    <t>1601 W 23rd St</t>
  </si>
  <si>
    <t>700 North Wyoming St</t>
  </si>
  <si>
    <t>275 Mill St</t>
  </si>
  <si>
    <t>15 Kelayres Rd</t>
  </si>
  <si>
    <t>McAdoo</t>
  </si>
  <si>
    <t>100 Rock Glen Rd</t>
  </si>
  <si>
    <t>Sugarloaf</t>
  </si>
  <si>
    <t>325 North St</t>
  </si>
  <si>
    <t>West Hazleton</t>
  </si>
  <si>
    <t>865 Centerville Rd</t>
  </si>
  <si>
    <t>200 Stanley Ave</t>
  </si>
  <si>
    <t>340 Mumma Dr</t>
  </si>
  <si>
    <t>1368 Middletown Road</t>
  </si>
  <si>
    <t>4345 Route 136</t>
  </si>
  <si>
    <t>425 Wendover Jr High Dr</t>
  </si>
  <si>
    <t>Irwin</t>
  </si>
  <si>
    <t>156 Northumberland Road</t>
  </si>
  <si>
    <t>419 N Hermitage Rd</t>
  </si>
  <si>
    <t>640 N. Hermitage Road</t>
  </si>
  <si>
    <t>1350 Broadview Boulevard</t>
  </si>
  <si>
    <t>1500 Pacific Ave</t>
  </si>
  <si>
    <t>1000 Hewit St</t>
  </si>
  <si>
    <t>1510 North Montgomery Street</t>
  </si>
  <si>
    <t>70 Wildcat Ln</t>
  </si>
  <si>
    <t>130 School Drive</t>
  </si>
  <si>
    <t>2354 Brodhead Rd</t>
  </si>
  <si>
    <t>1215 Longvue Ave</t>
  </si>
  <si>
    <t>2500 Cassady Ave</t>
  </si>
  <si>
    <t>2400 Cassady Ave Ste 1</t>
  </si>
  <si>
    <t>6606</t>
  </si>
  <si>
    <t>200 North 8th Street</t>
  </si>
  <si>
    <t>5612 Greene St</t>
  </si>
  <si>
    <t>6201 N. 21st Street</t>
  </si>
  <si>
    <t>245 N 5th St</t>
  </si>
  <si>
    <t>450 N 5th St</t>
  </si>
  <si>
    <t>441 Hamill Rd</t>
  </si>
  <si>
    <t>7032</t>
  </si>
  <si>
    <t>51 Banks Street</t>
  </si>
  <si>
    <t>MacDade &amp; Knowles</t>
  </si>
  <si>
    <t>Glenolden</t>
  </si>
  <si>
    <t>19036</t>
  </si>
  <si>
    <t>16th &amp; Amosland Road</t>
  </si>
  <si>
    <t>558 Seneca Ave</t>
  </si>
  <si>
    <t>Norwood</t>
  </si>
  <si>
    <t>10th &amp; Pennsylvania Avenues</t>
  </si>
  <si>
    <t>First &amp; Seneca Streets</t>
  </si>
  <si>
    <t>Essington</t>
  </si>
  <si>
    <t>19029</t>
  </si>
  <si>
    <t>4301 Main Street</t>
  </si>
  <si>
    <t>1000 Lowry Ave</t>
  </si>
  <si>
    <t>200 Florida Avenue</t>
  </si>
  <si>
    <t>5180</t>
  </si>
  <si>
    <t>576 Vo Tech Rd</t>
  </si>
  <si>
    <t>1351 Jefferson Rd</t>
  </si>
  <si>
    <t>West and Highlands Avenues</t>
  </si>
  <si>
    <t>701 Cemetery St</t>
  </si>
  <si>
    <t>601 Thompson St</t>
  </si>
  <si>
    <t>1 Olympian Way</t>
  </si>
  <si>
    <t>150 W 10th St</t>
  </si>
  <si>
    <t>Albrightsville</t>
  </si>
  <si>
    <t>18210</t>
  </si>
  <si>
    <t>315 High School Rd</t>
  </si>
  <si>
    <t>McAlisterville</t>
  </si>
  <si>
    <t>7775 Juniata Valley Pike</t>
  </si>
  <si>
    <t>6965 Route 321</t>
  </si>
  <si>
    <t>400 W Hemlock Ave</t>
  </si>
  <si>
    <t>1446 Kittanning Pike</t>
  </si>
  <si>
    <t>100 East South Street</t>
  </si>
  <si>
    <t>195 Sunny Dell Rd</t>
  </si>
  <si>
    <t>Landenberg</t>
  </si>
  <si>
    <t>19350</t>
  </si>
  <si>
    <t>700 Beatty Avenue</t>
  </si>
  <si>
    <t>7067</t>
  </si>
  <si>
    <t>64 Keystone Central Dr</t>
  </si>
  <si>
    <t>1300 Bucktail Avenue</t>
  </si>
  <si>
    <t>Renovo</t>
  </si>
  <si>
    <t>1300 Bucktail Ave</t>
  </si>
  <si>
    <t>200 Ben Avenue</t>
  </si>
  <si>
    <t>425 South Good Hope Road</t>
  </si>
  <si>
    <t>1000 Kelton Ave</t>
  </si>
  <si>
    <t>1002 Kelton Ave</t>
  </si>
  <si>
    <t>144 W Carpenter Ln</t>
  </si>
  <si>
    <t>2709 N Broad Street</t>
  </si>
  <si>
    <t>4th Floor</t>
  </si>
  <si>
    <t>5900 Baltimore Ave</t>
  </si>
  <si>
    <t>240 Hyde Park Rd</t>
  </si>
  <si>
    <t>260 Hyde Park Rd</t>
  </si>
  <si>
    <t>10 Deisher Ln</t>
  </si>
  <si>
    <t>50 Trexler Ave</t>
  </si>
  <si>
    <t>30 N Ann Street</t>
  </si>
  <si>
    <t>Old Route 115</t>
  </si>
  <si>
    <t>Lehman</t>
  </si>
  <si>
    <t>18627</t>
  </si>
  <si>
    <t>2482 Mercer St</t>
  </si>
  <si>
    <t>1600 Book Rd</t>
  </si>
  <si>
    <t>PO Box 428</t>
  </si>
  <si>
    <t>Lampeter</t>
  </si>
  <si>
    <t>1730 Hans Herr Drive</t>
  </si>
  <si>
    <t>5285</t>
  </si>
  <si>
    <t>Lancaster County CTC-Brownstown Campus</t>
  </si>
  <si>
    <t>Metzler &amp; Snyder Roads</t>
  </si>
  <si>
    <t>17508</t>
  </si>
  <si>
    <t>5283</t>
  </si>
  <si>
    <t>Lancaster County CTC-Mt Joy Campus</t>
  </si>
  <si>
    <t>5284</t>
  </si>
  <si>
    <t>Lancaster County CTC-Willow St Campus</t>
  </si>
  <si>
    <t>431 S Ann St</t>
  </si>
  <si>
    <t>1001 Lehigh Ave</t>
  </si>
  <si>
    <t>445 N Reservoir St</t>
  </si>
  <si>
    <t>630 Rockland St</t>
  </si>
  <si>
    <t>605 W Walnut St</t>
  </si>
  <si>
    <t>919 Hamilton Park Dr</t>
  </si>
  <si>
    <t>18-20 Hookton Avenue</t>
  </si>
  <si>
    <t>300 Bailey Ave</t>
  </si>
  <si>
    <t>2497 Harlansburg Rd</t>
  </si>
  <si>
    <t>4940</t>
  </si>
  <si>
    <t>750 Phelps Way</t>
  </si>
  <si>
    <t>833 Metro Drive</t>
  </si>
  <si>
    <t>5156</t>
  </si>
  <si>
    <t>350 N 8th St</t>
  </si>
  <si>
    <t>1000 S 8th St</t>
  </si>
  <si>
    <t>4500 Education Park Drive</t>
  </si>
  <si>
    <t>5338</t>
  </si>
  <si>
    <t>1560 Valley Center Parkway</t>
  </si>
  <si>
    <t>1 Indian Lane</t>
  </si>
  <si>
    <t>301 Beaver Run Rd</t>
  </si>
  <si>
    <t>4807</t>
  </si>
  <si>
    <t>2215 Chaplin Avenue</t>
  </si>
  <si>
    <t>2057 Washington Ave</t>
  </si>
  <si>
    <t>815 Market St</t>
  </si>
  <si>
    <t>40 Springer Rd</t>
  </si>
  <si>
    <t>536 Bell Street</t>
  </si>
  <si>
    <t>1414 E. Cedar St.</t>
  </si>
  <si>
    <t>One Lincoln Park</t>
  </si>
  <si>
    <t>187 Line Mountain Road</t>
  </si>
  <si>
    <t>200 E Myrtle St</t>
  </si>
  <si>
    <t>75 Maple Avenue</t>
  </si>
  <si>
    <t>201 S Hanover St</t>
  </si>
  <si>
    <t>251 Quarry Rd</t>
  </si>
  <si>
    <t>101 East High Street</t>
  </si>
  <si>
    <t>510 Bryn Mawr Ave</t>
  </si>
  <si>
    <t>600 N Ithan Ave</t>
  </si>
  <si>
    <t>Rosemont</t>
  </si>
  <si>
    <t>Narberth</t>
  </si>
  <si>
    <t>325 Tower Lane</t>
  </si>
  <si>
    <t>555 Red Lion Rd</t>
  </si>
  <si>
    <t>2551 Murray Ave</t>
  </si>
  <si>
    <t>2101 Loyalsock Dr</t>
  </si>
  <si>
    <t>1801 Loyalsock Dr</t>
  </si>
  <si>
    <t>293 Cemetery Street</t>
  </si>
  <si>
    <t>7291</t>
  </si>
  <si>
    <t>1 Golden Bear Dr</t>
  </si>
  <si>
    <t>1214 Liverpool Street</t>
  </si>
  <si>
    <t>261 White Oak Rd</t>
  </si>
  <si>
    <t>400 Adele Ave</t>
  </si>
  <si>
    <t>22800 Route 403 Hwy N</t>
  </si>
  <si>
    <t>PO Box 209</t>
  </si>
  <si>
    <t>2275 Bridge Street</t>
  </si>
  <si>
    <t>120 Media Line Rd</t>
  </si>
  <si>
    <t>815 Paxon Hollow Rd</t>
  </si>
  <si>
    <t>1775 Three Degree Rd</t>
  </si>
  <si>
    <t>520 Route 228</t>
  </si>
  <si>
    <t>1800 E Byberry Rd</t>
  </si>
  <si>
    <t>35 S 4th Street</t>
  </si>
  <si>
    <t>1201 W Rush Street</t>
  </si>
  <si>
    <t>5601 Christian Street</t>
  </si>
  <si>
    <t>5700 Wayne Avenue</t>
  </si>
  <si>
    <t>5301 Media St.</t>
  </si>
  <si>
    <t>927 Johnston St</t>
  </si>
  <si>
    <t>447 N Broad St</t>
  </si>
  <si>
    <t>86 McGuffey Drive</t>
  </si>
  <si>
    <t>3600 O'Neil Boulevard</t>
  </si>
  <si>
    <t>1960 Eden Park Blvd</t>
  </si>
  <si>
    <t>1960 Eden Park Boulevard</t>
  </si>
  <si>
    <t>6672</t>
  </si>
  <si>
    <t>500 S Broad St</t>
  </si>
  <si>
    <t>1750 South Market Street</t>
  </si>
  <si>
    <t>330 Howertown Road</t>
  </si>
  <si>
    <t>545 W Butler Street</t>
  </si>
  <si>
    <t>545 W Butler St</t>
  </si>
  <si>
    <t>776 Greenville Road</t>
  </si>
  <si>
    <t>6744</t>
  </si>
  <si>
    <t>4000A Eagleville Road</t>
  </si>
  <si>
    <t>1005 Kriebel Mill Road</t>
  </si>
  <si>
    <t>1349 Shaw Mines Rd</t>
  </si>
  <si>
    <t>1353 Shaw Mines Rd</t>
  </si>
  <si>
    <t>52 Underwood Rd</t>
  </si>
  <si>
    <t>2740 Old York Road</t>
  </si>
  <si>
    <t>5175</t>
  </si>
  <si>
    <t>1155 N Union St</t>
  </si>
  <si>
    <t>215 Oberlin Rd</t>
  </si>
  <si>
    <t>540 E Main St</t>
  </si>
  <si>
    <t>10 Dock Hill Road</t>
  </si>
  <si>
    <t>173 7th St</t>
  </si>
  <si>
    <t>2 Manor Drive</t>
  </si>
  <si>
    <t>501 Sixth Street</t>
  </si>
  <si>
    <t>700 Cedar Street</t>
  </si>
  <si>
    <t>100 Mabel St</t>
  </si>
  <si>
    <t>75 Market St</t>
  </si>
  <si>
    <t>700 Pitt Street</t>
  </si>
  <si>
    <t>5061</t>
  </si>
  <si>
    <t>901 W 54 ST</t>
  </si>
  <si>
    <t>3580 West 38th St</t>
  </si>
  <si>
    <t>5901 Sterrettania Rd</t>
  </si>
  <si>
    <t>4330 W Lake Rd</t>
  </si>
  <si>
    <t>799 Center St</t>
  </si>
  <si>
    <t>700 Mahoning St</t>
  </si>
  <si>
    <t>Battlin Miner Dr &amp; Low Rd</t>
  </si>
  <si>
    <t>6635</t>
  </si>
  <si>
    <t>Five Guttman Boulevard</t>
  </si>
  <si>
    <t>1245 State Rd</t>
  </si>
  <si>
    <t>1810 W Sunbury Rd</t>
  </si>
  <si>
    <t>6674</t>
  </si>
  <si>
    <t>120 Penn St</t>
  </si>
  <si>
    <t>120 Penn Street</t>
  </si>
  <si>
    <t>Porters Hollow Rd</t>
  </si>
  <si>
    <t>223 Clever Rd</t>
  </si>
  <si>
    <t>600 Willow St</t>
  </si>
  <si>
    <t>100 N Arch St</t>
  </si>
  <si>
    <t>130 Lathrop St</t>
  </si>
  <si>
    <t>75 Meteor Way</t>
  </si>
  <si>
    <t>8353 University Blvd</t>
  </si>
  <si>
    <t>550 W Palmer St</t>
  </si>
  <si>
    <t>4934 Green Acre Rd</t>
  </si>
  <si>
    <t>600 W 5th St</t>
  </si>
  <si>
    <t>265 State Street</t>
  </si>
  <si>
    <t>706 North Shaver Street</t>
  </si>
  <si>
    <t>11749 State Route 106</t>
  </si>
  <si>
    <t>21 Moffett St</t>
  </si>
  <si>
    <t>15243</t>
  </si>
  <si>
    <t>11 Castle Shannon Boulevard</t>
  </si>
  <si>
    <t>155 Cochran Rd</t>
  </si>
  <si>
    <t>400 Sharp Avenue</t>
  </si>
  <si>
    <t>801 E Bellevue Ave</t>
  </si>
  <si>
    <t>3821 N. Broad St.</t>
  </si>
  <si>
    <t>200 W Penn St</t>
  </si>
  <si>
    <t>501 East Center Street</t>
  </si>
  <si>
    <t>94 Friedenstahl Ave</t>
  </si>
  <si>
    <t>Feasterville Trevose</t>
  </si>
  <si>
    <t>2250 Langhorne-Yardley Road</t>
  </si>
  <si>
    <t>2001 Old Lincoln Hwy</t>
  </si>
  <si>
    <t>300 Heights Ln</t>
  </si>
  <si>
    <t>30 Harmony Road</t>
  </si>
  <si>
    <t>3834 Mitchell Rd</t>
  </si>
  <si>
    <t>3202 43rd St</t>
  </si>
  <si>
    <t>901 Penn Ave</t>
  </si>
  <si>
    <t>300 E Lincoln Ave</t>
  </si>
  <si>
    <t>256 South Fifth St</t>
  </si>
  <si>
    <t>8001 Torresdale Ave</t>
  </si>
  <si>
    <t>459 W. King St.</t>
  </si>
  <si>
    <t>182 W Bridge St</t>
  </si>
  <si>
    <t>184 W Bridge St</t>
  </si>
  <si>
    <t>Arnold</t>
  </si>
  <si>
    <t>1701 Alcoa Dr</t>
  </si>
  <si>
    <t>703 Stevenson Blvd</t>
  </si>
  <si>
    <t>8034 Thouron Ave</t>
  </si>
  <si>
    <t>500 Caroline Street</t>
  </si>
  <si>
    <t>1612 Norma St</t>
  </si>
  <si>
    <t>330 Roland Dr</t>
  </si>
  <si>
    <t>1601 Markley St</t>
  </si>
  <si>
    <t>1900 Eagle Dr</t>
  </si>
  <si>
    <t>1161 Markley St</t>
  </si>
  <si>
    <t>1315 W Marshall St</t>
  </si>
  <si>
    <t>200 Hillvue Lane</t>
  </si>
  <si>
    <t>Sewickley</t>
  </si>
  <si>
    <t>1521 Ingomar Heights Rd</t>
  </si>
  <si>
    <t>5145 Wexford Run Rd</t>
  </si>
  <si>
    <t>10375 Perry Hwy</t>
  </si>
  <si>
    <t>10439 Route 36</t>
  </si>
  <si>
    <t>1901 Freeport Rd</t>
  </si>
  <si>
    <t>1903 Freeport Rd</t>
  </si>
  <si>
    <t>55 Rochester Rd</t>
  </si>
  <si>
    <t>53 Rochester Rd</t>
  </si>
  <si>
    <t>4958</t>
  </si>
  <si>
    <t>1265 Sumneytown Pike</t>
  </si>
  <si>
    <t>Harleysville</t>
  </si>
  <si>
    <t>North Wales</t>
  </si>
  <si>
    <t>Hatfield</t>
  </si>
  <si>
    <t>1340 S Valley Forge Rd</t>
  </si>
  <si>
    <t>1201 East Walnut Street</t>
  </si>
  <si>
    <t>400 Penn St</t>
  </si>
  <si>
    <t>726 Forty Foot Rd</t>
  </si>
  <si>
    <t>97 Bochicchio Blvd</t>
  </si>
  <si>
    <t>Covington Twp</t>
  </si>
  <si>
    <t>701 Church St</t>
  </si>
  <si>
    <t>Frackville</t>
  </si>
  <si>
    <t>15 Academy Lane Route 61</t>
  </si>
  <si>
    <t>Stoystown</t>
  </si>
  <si>
    <t>15563</t>
  </si>
  <si>
    <t>3598 Whistler Rd</t>
  </si>
  <si>
    <t>400 Ohio St</t>
  </si>
  <si>
    <t>1619 Laubach Ave</t>
  </si>
  <si>
    <t>1617 Laubach Ave</t>
  </si>
  <si>
    <t>526 Panther Lane</t>
  </si>
  <si>
    <t>300 High St</t>
  </si>
  <si>
    <t>152 NBC Dr</t>
  </si>
  <si>
    <t>601 Joseph St</t>
  </si>
  <si>
    <t>345 School Dr</t>
  </si>
  <si>
    <t>600 Diamond St</t>
  </si>
  <si>
    <t>1 Bulldog Ln</t>
  </si>
  <si>
    <t>763 Northern Potter Road</t>
  </si>
  <si>
    <t>120 Career Center</t>
  </si>
  <si>
    <t>6908</t>
  </si>
  <si>
    <t>51 North Fork Road</t>
  </si>
  <si>
    <t>Westfield</t>
  </si>
  <si>
    <t>Tioga</t>
  </si>
  <si>
    <t>16946</t>
  </si>
  <si>
    <t>16950</t>
  </si>
  <si>
    <t>33 Jct Cross Road</t>
  </si>
  <si>
    <t>705 Stevenson Boulevard</t>
  </si>
  <si>
    <t>6816</t>
  </si>
  <si>
    <t>653 S Baltimore St</t>
  </si>
  <si>
    <t>655 S Baltimore St</t>
  </si>
  <si>
    <t>589 Union Ave</t>
  </si>
  <si>
    <t>914 Penn Avenue</t>
  </si>
  <si>
    <t>243 Thorne Hill Rd</t>
  </si>
  <si>
    <t>150 Harthan Way</t>
  </si>
  <si>
    <t>200 Harthan Way</t>
  </si>
  <si>
    <t>6493 Route 309</t>
  </si>
  <si>
    <t>6636 Northwest Rd</t>
  </si>
  <si>
    <t>4621 Castor Ave</t>
  </si>
  <si>
    <t>10870 Mockingbird Dr</t>
  </si>
  <si>
    <t>251 McMahon Dr</t>
  </si>
  <si>
    <t>226 Highland Rd</t>
  </si>
  <si>
    <t>8 Lynch Blvd</t>
  </si>
  <si>
    <t>10 Lynch Blvd</t>
  </si>
  <si>
    <t>300 Marion St</t>
  </si>
  <si>
    <t>3247 Friedensburg RD</t>
  </si>
  <si>
    <t>17 Jefferson St</t>
  </si>
  <si>
    <t>143 R L Sweitzer Dr</t>
  </si>
  <si>
    <t>981 Ridge Rd</t>
  </si>
  <si>
    <t>881 Ridge Rd</t>
  </si>
  <si>
    <t>705 Waterway Rd</t>
  </si>
  <si>
    <t>602 Garfield St</t>
  </si>
  <si>
    <t>35 Church Hill Rd</t>
  </si>
  <si>
    <t>4710 Durham Rd</t>
  </si>
  <si>
    <t>3525 Fireline Rd</t>
  </si>
  <si>
    <t>3529 Fireline Rd</t>
  </si>
  <si>
    <t>50 W Cherry St</t>
  </si>
  <si>
    <t>1125 Park Dr</t>
  </si>
  <si>
    <t>678 Panther Pride Drive</t>
  </si>
  <si>
    <t>912 Coal Region Way</t>
  </si>
  <si>
    <t>Orefield</t>
  </si>
  <si>
    <t>2675 PA Route 309</t>
  </si>
  <si>
    <t>2700 N Cedar Crest Blvd</t>
  </si>
  <si>
    <t>1200 Springhouse Rd</t>
  </si>
  <si>
    <t>7101 Steubenville Pike</t>
  </si>
  <si>
    <t>5274</t>
  </si>
  <si>
    <t>501 W Laurel Ave</t>
  </si>
  <si>
    <t>1620 Teels Rd</t>
  </si>
  <si>
    <t>401 Linden Ave</t>
  </si>
  <si>
    <t>401 Division St</t>
  </si>
  <si>
    <t>Gallitzin</t>
  </si>
  <si>
    <t>250 Aster St</t>
  </si>
  <si>
    <t>Millersville</t>
  </si>
  <si>
    <t>2950 Charlestown Rd</t>
  </si>
  <si>
    <t>356 Frogtown Rd</t>
  </si>
  <si>
    <t>Pequea</t>
  </si>
  <si>
    <t>Cambridge Springs</t>
  </si>
  <si>
    <t>641 Venango Avenue</t>
  </si>
  <si>
    <t>16403</t>
  </si>
  <si>
    <t>30383 Guys Mills Rd</t>
  </si>
  <si>
    <t>Guys Mills</t>
  </si>
  <si>
    <t>18079 Mook Road</t>
  </si>
  <si>
    <t>2801 Concord Road</t>
  </si>
  <si>
    <t>2881 Pancoast Ave</t>
  </si>
  <si>
    <t>144 Walnut Street</t>
  </si>
  <si>
    <t>1228 North Fifth Street</t>
  </si>
  <si>
    <t>1500 North Fifth St</t>
  </si>
  <si>
    <t>Fifth &amp; Cedar Streets</t>
  </si>
  <si>
    <t>6003 Route 553 Hwy</t>
  </si>
  <si>
    <t>6003 Route 553 Highway</t>
  </si>
  <si>
    <t>4528 Penns Valley Road</t>
  </si>
  <si>
    <t>4545 Penns Valley Road</t>
  </si>
  <si>
    <t>Yardley</t>
  </si>
  <si>
    <t>866 Big Oak Rd</t>
  </si>
  <si>
    <t>705 Hood Blvd</t>
  </si>
  <si>
    <t>1523 Makefield Rd</t>
  </si>
  <si>
    <t>1524 Derbyshire Rd</t>
  </si>
  <si>
    <t>652 Midland Ave</t>
  </si>
  <si>
    <t>2100 Corporate Drive</t>
  </si>
  <si>
    <t>1332 Enterprise Dr</t>
  </si>
  <si>
    <t>Trafford</t>
  </si>
  <si>
    <t>11 Penn Middle Way</t>
  </si>
  <si>
    <t>3381 Route 130</t>
  </si>
  <si>
    <t>100 E Brinton Ave</t>
  </si>
  <si>
    <t>800 North Broad Street</t>
  </si>
  <si>
    <t>4033 E Newport Rd</t>
  </si>
  <si>
    <t>PO Box 287</t>
  </si>
  <si>
    <t>166 S New Holland Rd</t>
  </si>
  <si>
    <t>PO Box 257</t>
  </si>
  <si>
    <t>509 Gravel Rd</t>
  </si>
  <si>
    <t>100 Kagey Rd</t>
  </si>
  <si>
    <t>200 Big Road</t>
  </si>
  <si>
    <t>Zieglerville</t>
  </si>
  <si>
    <t>19492</t>
  </si>
  <si>
    <t>1511 Peach Street</t>
  </si>
  <si>
    <t>264 E McMurray Rd</t>
  </si>
  <si>
    <t>625 E McMurray Rd</t>
  </si>
  <si>
    <t>11000 Roosevelt Blvd</t>
  </si>
  <si>
    <t>440 North Broad Street</t>
  </si>
  <si>
    <t>1300 E Palmer St</t>
  </si>
  <si>
    <t>3200 W Lehigh Ave</t>
  </si>
  <si>
    <t>6329 Battersby St</t>
  </si>
  <si>
    <t>3380 Richmond St</t>
  </si>
  <si>
    <t>1034 S 60th St</t>
  </si>
  <si>
    <t>2000 Catharine St</t>
  </si>
  <si>
    <t>11081 Knights Rd</t>
  </si>
  <si>
    <t>19154</t>
  </si>
  <si>
    <t>2201 Brown St</t>
  </si>
  <si>
    <t>8801 Verree Rd</t>
  </si>
  <si>
    <t>1599 Wharton St</t>
  </si>
  <si>
    <t>5925 Malvern Ave</t>
  </si>
  <si>
    <t>3301 Old York Rd</t>
  </si>
  <si>
    <t>3001 W Berks St</t>
  </si>
  <si>
    <t>4600 W Girard Ave</t>
  </si>
  <si>
    <t>1101 N 4th St</t>
  </si>
  <si>
    <t>1700 Bigler St</t>
  </si>
  <si>
    <t>1946 E Sergeant St</t>
  </si>
  <si>
    <t>6001 Cedar Ave</t>
  </si>
  <si>
    <t>1600 W Norris St</t>
  </si>
  <si>
    <t>1700 W Olney Ave</t>
  </si>
  <si>
    <t>122 W Erie Ave</t>
  </si>
  <si>
    <t>18 S 7th St</t>
  </si>
  <si>
    <t>1849 E Clearfield St</t>
  </si>
  <si>
    <t>1300 W Louden St</t>
  </si>
  <si>
    <t>201 E Salaignac St</t>
  </si>
  <si>
    <t>901 S Broad St</t>
  </si>
  <si>
    <t>401 W Lehigh Ave</t>
  </si>
  <si>
    <t>3500 Academy Rd</t>
  </si>
  <si>
    <t>2498 W Diamond St</t>
  </si>
  <si>
    <t>6801 Cottage St</t>
  </si>
  <si>
    <t>3841</t>
  </si>
  <si>
    <t>Dobbins AVT HS</t>
  </si>
  <si>
    <t>2150 West Lehigh Avenue</t>
  </si>
  <si>
    <t>4667 Umbria St</t>
  </si>
  <si>
    <t>1501 W Diamond St</t>
  </si>
  <si>
    <t>1750 N 12th St</t>
  </si>
  <si>
    <t>3849</t>
  </si>
  <si>
    <t>Edison HS/Fareira Skills</t>
  </si>
  <si>
    <t>151 West Luzerne Street</t>
  </si>
  <si>
    <t>8300 Castor Ave</t>
  </si>
  <si>
    <t>900 W Oregon Ave</t>
  </si>
  <si>
    <t>6100 N Front St</t>
  </si>
  <si>
    <t>140 W Seymour St</t>
  </si>
  <si>
    <t>11061 Knights Rd</t>
  </si>
  <si>
    <t>5000 Oxford Ave</t>
  </si>
  <si>
    <t>550 N Broad St</t>
  </si>
  <si>
    <t>5735 Rising Sun Ave</t>
  </si>
  <si>
    <t>1900 S 3rd St</t>
  </si>
  <si>
    <t>23rd and Ritner Sts</t>
  </si>
  <si>
    <t>2817 W Glenwood Ave</t>
  </si>
  <si>
    <t>1400 W Olney Ave</t>
  </si>
  <si>
    <t>600 Sharon Ln</t>
  </si>
  <si>
    <t>2200 Chestnut St</t>
  </si>
  <si>
    <t>5640 Spruce St</t>
  </si>
  <si>
    <t>2000 Wakeling St</t>
  </si>
  <si>
    <t>720 W Cumberland St</t>
  </si>
  <si>
    <t>601 Carpenter Ln</t>
  </si>
  <si>
    <t>1621 N 54th St</t>
  </si>
  <si>
    <t>6200 Crittenden St</t>
  </si>
  <si>
    <t>3133 Ridge Ave</t>
  </si>
  <si>
    <t>4001 L St</t>
  </si>
  <si>
    <t>7300 Rural Lane</t>
  </si>
  <si>
    <t>5200 Pine St</t>
  </si>
  <si>
    <t>1213 S 12th St</t>
  </si>
  <si>
    <t>8301 Germantown Ave</t>
  </si>
  <si>
    <t>601 Fairmount Ave</t>
  </si>
  <si>
    <t>1601 N 28th St</t>
  </si>
  <si>
    <t>1901 N. Front St</t>
  </si>
  <si>
    <t>2463 Emerald St</t>
  </si>
  <si>
    <t>2051 E Cumbeerland Street</t>
  </si>
  <si>
    <t>2051 E Cumberland St</t>
  </si>
  <si>
    <t>6100 Stenton Ave</t>
  </si>
  <si>
    <t>1501 S 7th St</t>
  </si>
  <si>
    <t>10800 Hawley St</t>
  </si>
  <si>
    <t>7501 Woodbine Ave</t>
  </si>
  <si>
    <t>201 Spring Lane</t>
  </si>
  <si>
    <t>4700 Locust St</t>
  </si>
  <si>
    <t>1100 E Mount Pleasant Ave</t>
  </si>
  <si>
    <t>3201 Ryan Ave</t>
  </si>
  <si>
    <t>6340 Wayne Ave</t>
  </si>
  <si>
    <t>4550 Haverford Ave</t>
  </si>
  <si>
    <t>5700 Willows Ave</t>
  </si>
  <si>
    <t>550 W Master St</t>
  </si>
  <si>
    <t>5120 N 6th St</t>
  </si>
  <si>
    <t>3842</t>
  </si>
  <si>
    <t>Mastbaum Jules E AVTS</t>
  </si>
  <si>
    <t>3116 Frankford Avenue</t>
  </si>
  <si>
    <t>1699 Spring Garden St</t>
  </si>
  <si>
    <t>3001 Princeton Ave</t>
  </si>
  <si>
    <t>325 S 7th St</t>
  </si>
  <si>
    <t>2101 N Orkney St</t>
  </si>
  <si>
    <t>3543 Fairmount Ave</t>
  </si>
  <si>
    <t>1600 N 18th St</t>
  </si>
  <si>
    <t>3001 Ryan Ave</t>
  </si>
  <si>
    <t>725 S 5th St</t>
  </si>
  <si>
    <t>4725 Fairmont Ave</t>
  </si>
  <si>
    <t>3624 Conrad St</t>
  </si>
  <si>
    <t>2600 W Thompson St</t>
  </si>
  <si>
    <t>5100 N 3rd St</t>
  </si>
  <si>
    <t>19153</t>
  </si>
  <si>
    <t>3300 N 3rd St</t>
  </si>
  <si>
    <t>601 Carpenter St</t>
  </si>
  <si>
    <t>1601 Cottman Ave</t>
  </si>
  <si>
    <t>5301 N Water St</t>
  </si>
  <si>
    <t>6722 Lansdowne Ave</t>
  </si>
  <si>
    <t>5898 Lancaster Ave</t>
  </si>
  <si>
    <t>540 N 13th Street</t>
  </si>
  <si>
    <t>4209 Spruce St</t>
  </si>
  <si>
    <t>600 E Thompson St</t>
  </si>
  <si>
    <t>2515 S 78th St</t>
  </si>
  <si>
    <t>2118-2160 N 13th Street</t>
  </si>
  <si>
    <t>3001 N 6th St</t>
  </si>
  <si>
    <t>7813</t>
  </si>
  <si>
    <t>Randolph A. Philip AVT HS</t>
  </si>
  <si>
    <t>3101 Henry Avenue</t>
  </si>
  <si>
    <t>4901 Parrish St</t>
  </si>
  <si>
    <t>2900 W. Clearfield Street</t>
  </si>
  <si>
    <t>430 E Washington Ln</t>
  </si>
  <si>
    <t>6498 Ridge Ave</t>
  </si>
  <si>
    <t>3861</t>
  </si>
  <si>
    <t>Saul W B Agricultural School</t>
  </si>
  <si>
    <t>7100 Henry Avenue</t>
  </si>
  <si>
    <t>5800 Walnut St</t>
  </si>
  <si>
    <t>4021 Parkside Ave</t>
  </si>
  <si>
    <t>2130 Arch St.</t>
  </si>
  <si>
    <t>2300 S 2nd St</t>
  </si>
  <si>
    <t>535 Shawmont Ave</t>
  </si>
  <si>
    <t>2101 S Broad St</t>
  </si>
  <si>
    <t>1835 S 9th St</t>
  </si>
  <si>
    <t>685 N 12th St</t>
  </si>
  <si>
    <t>6401 Horrocks St</t>
  </si>
  <si>
    <t>1700 Christian St</t>
  </si>
  <si>
    <t>4301 Wayne Ave</t>
  </si>
  <si>
    <t>7072</t>
  </si>
  <si>
    <t>Swenson Arts &amp; Technology HS</t>
  </si>
  <si>
    <t>2750 Red Lion Road</t>
  </si>
  <si>
    <t>400 W Porter St</t>
  </si>
  <si>
    <t>6601 Elmwood Ave</t>
  </si>
  <si>
    <t>1701 W Chelten Ave</t>
  </si>
  <si>
    <t>1801 Green St</t>
  </si>
  <si>
    <t>10175 Bustleon Avenue</t>
  </si>
  <si>
    <t>1198 S 5th St</t>
  </si>
  <si>
    <t>201 E Olney Avenue</t>
  </si>
  <si>
    <t>766 N 44th St</t>
  </si>
  <si>
    <t>2331 N 4th St</t>
  </si>
  <si>
    <t>1800 Cottman Ave</t>
  </si>
  <si>
    <t>5935 Saul St</t>
  </si>
  <si>
    <t>1420-22 Chestnut Street</t>
  </si>
  <si>
    <t>640 N 66th St</t>
  </si>
  <si>
    <t>2600 S Broad Street</t>
  </si>
  <si>
    <t>200 Short St</t>
  </si>
  <si>
    <t>502 Philips St</t>
  </si>
  <si>
    <t>1200 Gay St</t>
  </si>
  <si>
    <t>101 School Street</t>
  </si>
  <si>
    <t>105 School Street</t>
  </si>
  <si>
    <t>700 Warrendale Rd</t>
  </si>
  <si>
    <t>100 Logan Rd</t>
  </si>
  <si>
    <t>1101 N. Murtland Avenue</t>
  </si>
  <si>
    <t>15208</t>
  </si>
  <si>
    <t>500 Woodbourne Ave</t>
  </si>
  <si>
    <t>107 Thackeray St</t>
  </si>
  <si>
    <t>15210</t>
  </si>
  <si>
    <t>3117 Centre Ave</t>
  </si>
  <si>
    <t>2409 Shady Ave</t>
  </si>
  <si>
    <t>810 Arch Street</t>
  </si>
  <si>
    <t>2500 Jonquil Way</t>
  </si>
  <si>
    <t>590 Crane Ave</t>
  </si>
  <si>
    <t>111 9th St</t>
  </si>
  <si>
    <t>1550 Breining St</t>
  </si>
  <si>
    <t>125 Parkfield St</t>
  </si>
  <si>
    <t>15204</t>
  </si>
  <si>
    <t>1463 Chartiers Ave</t>
  </si>
  <si>
    <t>2332 Beechwood Blvd</t>
  </si>
  <si>
    <t>6811</t>
  </si>
  <si>
    <t>Pittsburgh Conroy</t>
  </si>
  <si>
    <t>1398 Page St</t>
  </si>
  <si>
    <t>1 Alger St</t>
  </si>
  <si>
    <t>50 Montgomery Place</t>
  </si>
  <si>
    <t>2940 Sheraden Boulevard</t>
  </si>
  <si>
    <t>1612 Manhattan St</t>
  </si>
  <si>
    <t>1290 Mifflin Road</t>
  </si>
  <si>
    <t>15207</t>
  </si>
  <si>
    <t>15219</t>
  </si>
  <si>
    <t>201 S Graham St</t>
  </si>
  <si>
    <t>129 Denniston Ave</t>
  </si>
  <si>
    <t>6047</t>
  </si>
  <si>
    <t>Pittsburgh Oliver</t>
  </si>
  <si>
    <t>2323 Brighton Rd</t>
  </si>
  <si>
    <t>Pittsburgh Online Academy</t>
  </si>
  <si>
    <t>341 S. Bellefield Avenue</t>
  </si>
  <si>
    <t>3875 Perrysville Ave</t>
  </si>
  <si>
    <t>6664</t>
  </si>
  <si>
    <t>Pittsburgh Pioneer</t>
  </si>
  <si>
    <t>775 Dunster St</t>
  </si>
  <si>
    <t>1018 Peralta St</t>
  </si>
  <si>
    <t>779 Dunster St</t>
  </si>
  <si>
    <t>595 Crane Avenue</t>
  </si>
  <si>
    <t>7100 Reynolds St</t>
  </si>
  <si>
    <t>4801 Stanton Avenue</t>
  </si>
  <si>
    <t>120 New Street</t>
  </si>
  <si>
    <t>5 Stout Street Yatesville</t>
  </si>
  <si>
    <t>6649 Tulip Street</t>
  </si>
  <si>
    <t>1671 Route 209</t>
  </si>
  <si>
    <t>2233 Route 115</t>
  </si>
  <si>
    <t>440 Presque Isle Dr</t>
  </si>
  <si>
    <t>900 Elicker Rd</t>
  </si>
  <si>
    <t>16 Carriage Square</t>
  </si>
  <si>
    <t>181 Panther Lane</t>
  </si>
  <si>
    <t>Pocono Summit</t>
  </si>
  <si>
    <t>180 Panther Lane</t>
  </si>
  <si>
    <t>20 Oak St</t>
  </si>
  <si>
    <t>85 Mountain Ave</t>
  </si>
  <si>
    <t>1351 North Hanover Street</t>
  </si>
  <si>
    <t>1345 Kauffman Rd</t>
  </si>
  <si>
    <t>600 N Franklin St</t>
  </si>
  <si>
    <t>750 N Washington St</t>
  </si>
  <si>
    <t>1541 Laurel Blvd</t>
  </si>
  <si>
    <t>16th Street &amp; Elk Avenue</t>
  </si>
  <si>
    <t>Preparatory CS of Mathematics Science</t>
  </si>
  <si>
    <t>1928 Point Breeze Avenue</t>
  </si>
  <si>
    <t>500 N Findley Street</t>
  </si>
  <si>
    <t>465 Beyer Ave</t>
  </si>
  <si>
    <t>Punxutawney</t>
  </si>
  <si>
    <t>16559 Route 286 Hwy E</t>
  </si>
  <si>
    <t>625 Beaver St</t>
  </si>
  <si>
    <t>2255 Allentown Rd</t>
  </si>
  <si>
    <t>349 South Ninth Street</t>
  </si>
  <si>
    <t>600 Park Ave</t>
  </si>
  <si>
    <t>1200 Ronald Reagan Dr</t>
  </si>
  <si>
    <t>Radnor</t>
  </si>
  <si>
    <t>150 Louella Avenue</t>
  </si>
  <si>
    <t>130 King of Prussia Rd</t>
  </si>
  <si>
    <t>2615 Warren Road</t>
  </si>
  <si>
    <t>5275</t>
  </si>
  <si>
    <t>215 North 12th St</t>
  </si>
  <si>
    <t>1216 N 13th St</t>
  </si>
  <si>
    <t>1000 N Front St</t>
  </si>
  <si>
    <t>801 N 13th St</t>
  </si>
  <si>
    <t>931 Chestnut St</t>
  </si>
  <si>
    <t>300 Chestnut St</t>
  </si>
  <si>
    <t>200 Country Club Rd</t>
  </si>
  <si>
    <t>200 Horace Mann Ave</t>
  </si>
  <si>
    <t>910 Broad St</t>
  </si>
  <si>
    <t>40 Pine Crest Street</t>
  </si>
  <si>
    <t>531 Reynolds Rd</t>
  </si>
  <si>
    <t>2601 S 58th St</t>
  </si>
  <si>
    <t>Ridley Park</t>
  </si>
  <si>
    <t>19078</t>
  </si>
  <si>
    <t>901 Morton Avenue</t>
  </si>
  <si>
    <t>Free &amp; Dupont Streets</t>
  </si>
  <si>
    <t>Finleyville</t>
  </si>
  <si>
    <t>Route 88</t>
  </si>
  <si>
    <t>15332</t>
  </si>
  <si>
    <t>1 Ram Drive</t>
  </si>
  <si>
    <t>300 Country Club Dr</t>
  </si>
  <si>
    <t>302 Country Club Dr</t>
  </si>
  <si>
    <t>310 Davis St</t>
  </si>
  <si>
    <t>100 Hulton Rd</t>
  </si>
  <si>
    <t>1446 East Lake Rd</t>
  </si>
  <si>
    <t>136 S 4th Street</t>
  </si>
  <si>
    <t>540 Reno Street</t>
  </si>
  <si>
    <t>437 Somerset Ave</t>
  </si>
  <si>
    <t>134 Barren Rd</t>
  </si>
  <si>
    <t>1900 N Providence Rd</t>
  </si>
  <si>
    <t>227 S Mill St</t>
  </si>
  <si>
    <t>977 S Saint Marys Rd</t>
  </si>
  <si>
    <t>979 S Saint Marys Rd</t>
  </si>
  <si>
    <t>3301 Devonshire Rd</t>
  </si>
  <si>
    <t>500 E Montgomery St</t>
  </si>
  <si>
    <t>200 Smith Ave</t>
  </si>
  <si>
    <t>4256 Paul Street</t>
  </si>
  <si>
    <t>2095 Polk Valley Rd</t>
  </si>
  <si>
    <t>2100 Polk Valley Rd</t>
  </si>
  <si>
    <t>331 W Lockhart St</t>
  </si>
  <si>
    <t>2400 Bristol Pike</t>
  </si>
  <si>
    <t>501 East Main Street</t>
  </si>
  <si>
    <t>120 Haven Street</t>
  </si>
  <si>
    <t>17 Maple Avenue</t>
  </si>
  <si>
    <t>6587</t>
  </si>
  <si>
    <t>Schuylkill Technology Centers-North Camp</t>
  </si>
  <si>
    <t>101 Technology Drive</t>
  </si>
  <si>
    <t>7066</t>
  </si>
  <si>
    <t>Schuylkill Technology Centers-South Camp</t>
  </si>
  <si>
    <t>15 Maple Avenue</t>
  </si>
  <si>
    <t>PO Box 110</t>
  </si>
  <si>
    <t>929 Lakeshore Dr</t>
  </si>
  <si>
    <t>114 Ontelaunee Dr</t>
  </si>
  <si>
    <t>18504</t>
  </si>
  <si>
    <t>721 Adams Ave</t>
  </si>
  <si>
    <t>18510</t>
  </si>
  <si>
    <t>63 Munchak Way</t>
  </si>
  <si>
    <t>355 Maple St</t>
  </si>
  <si>
    <t>1201 Luzerne St</t>
  </si>
  <si>
    <t>1401 Fellows St</t>
  </si>
  <si>
    <t>500 North Broad St</t>
  </si>
  <si>
    <t>401 North 18th St</t>
  </si>
  <si>
    <t>219 Edison Bates Drive</t>
  </si>
  <si>
    <t>7013</t>
  </si>
  <si>
    <t>126 Seneca School Rd</t>
  </si>
  <si>
    <t>122 Seneca School Rd</t>
  </si>
  <si>
    <t>128 Seneca School Rd</t>
  </si>
  <si>
    <t>154 East Minor Street</t>
  </si>
  <si>
    <t>203 McGregor Ave</t>
  </si>
  <si>
    <t>381 Wible Run Rd</t>
  </si>
  <si>
    <t>1810 Mt Royal Blvd</t>
  </si>
  <si>
    <t>2000 W State St</t>
  </si>
  <si>
    <t>Shamokin</t>
  </si>
  <si>
    <t>1129 E State St</t>
  </si>
  <si>
    <t>303 Blue Devil Way</t>
  </si>
  <si>
    <t>301 Blue Devil Way</t>
  </si>
  <si>
    <t>805 West Centre Street</t>
  </si>
  <si>
    <t>2550 Ellwood Rd</t>
  </si>
  <si>
    <t>600 Walnut Street</t>
  </si>
  <si>
    <t>520 Walnut Street</t>
  </si>
  <si>
    <t>201 Kiester Rd</t>
  </si>
  <si>
    <t>412 S Mechanic St</t>
  </si>
  <si>
    <t>645 Kirkwood Pike</t>
  </si>
  <si>
    <t>585 Solanco Rd</t>
  </si>
  <si>
    <t>1866 Robert Fulton Hwy</t>
  </si>
  <si>
    <t>281 Technology Drive</t>
  </si>
  <si>
    <t>6660</t>
  </si>
  <si>
    <t>139 Harleysville Pike</t>
  </si>
  <si>
    <t>130 Maple Ave</t>
  </si>
  <si>
    <t>625 Lower Road</t>
  </si>
  <si>
    <t>110 E Broad Street</t>
  </si>
  <si>
    <t>2743 Washington Blvd</t>
  </si>
  <si>
    <t>345 Knoch Rd</t>
  </si>
  <si>
    <t>754 Dinnerbell Rd</t>
  </si>
  <si>
    <t>393 Main St</t>
  </si>
  <si>
    <t>375 Main Street</t>
  </si>
  <si>
    <t>3700 Old Oakdale Rd</t>
  </si>
  <si>
    <t>3640 Old Oakdale Rd</t>
  </si>
  <si>
    <t>4 Forge Rd</t>
  </si>
  <si>
    <t>2500 Stewart Rd</t>
  </si>
  <si>
    <t>2005 Eagle Ridge Rd</t>
  </si>
  <si>
    <t>4949 State Route 151</t>
  </si>
  <si>
    <t>225 Bowman Rd</t>
  </si>
  <si>
    <t>200 Bowman Rd</t>
  </si>
  <si>
    <t>700 Percy St</t>
  </si>
  <si>
    <t>300 Calcon Hook Rd</t>
  </si>
  <si>
    <t>Sharon Hill</t>
  </si>
  <si>
    <t>801 Ashland Avenue</t>
  </si>
  <si>
    <t>799 School Lane</t>
  </si>
  <si>
    <t>501 Sharon Avenue</t>
  </si>
  <si>
    <t>Collingdale</t>
  </si>
  <si>
    <t>701 Coates Street</t>
  </si>
  <si>
    <t>1000 Mapletown Rd</t>
  </si>
  <si>
    <t>812 Southern Drive</t>
  </si>
  <si>
    <t>810 Southern Drive</t>
  </si>
  <si>
    <t>13083 Buck Valley Rd</t>
  </si>
  <si>
    <t>10339 Pogue Road</t>
  </si>
  <si>
    <t>3715 Preston Lane</t>
  </si>
  <si>
    <t>5800 Main St</t>
  </si>
  <si>
    <t>Liberty</t>
  </si>
  <si>
    <t>8675 Route 414</t>
  </si>
  <si>
    <t>73 W Wellsboro St</t>
  </si>
  <si>
    <t>Mansfield</t>
  </si>
  <si>
    <t>300 Morris St</t>
  </si>
  <si>
    <t>241 Main St</t>
  </si>
  <si>
    <t>3280 Fissels Church Rd</t>
  </si>
  <si>
    <t>Alverton</t>
  </si>
  <si>
    <t>200 Scottie Way</t>
  </si>
  <si>
    <t>2351 Route 981</t>
  </si>
  <si>
    <t>Box A</t>
  </si>
  <si>
    <t>7101 Paschall Ave</t>
  </si>
  <si>
    <t>4369 Northern Pike</t>
  </si>
  <si>
    <t>718 Central High Road</t>
  </si>
  <si>
    <t>Martinsburg</t>
  </si>
  <si>
    <t>185 Spring Cove Drive</t>
  </si>
  <si>
    <t>244 Old Hanover Rd</t>
  </si>
  <si>
    <t>1490 Roth Church Road</t>
  </si>
  <si>
    <t>20 W Woodland Ave</t>
  </si>
  <si>
    <t>49 W Leamy Ave</t>
  </si>
  <si>
    <t>1801 E Paper Mill Rd</t>
  </si>
  <si>
    <t>Erdenheim</t>
  </si>
  <si>
    <t>1901A E Paper Mill Rd</t>
  </si>
  <si>
    <t>833 South Lewis Road</t>
  </si>
  <si>
    <t>Building 2</t>
  </si>
  <si>
    <t>700 Washington Street</t>
  </si>
  <si>
    <t>350 S Lewis Rd</t>
  </si>
  <si>
    <t>400 S Lewis Rd</t>
  </si>
  <si>
    <t>656 Brandywine Dr</t>
  </si>
  <si>
    <t>2180 School Dr</t>
  </si>
  <si>
    <t>653 Westerly Pkwy</t>
  </si>
  <si>
    <t>565 Lewis Run Road</t>
  </si>
  <si>
    <t>6113</t>
  </si>
  <si>
    <t>3114 Main St</t>
  </si>
  <si>
    <t>3113 Main St</t>
  </si>
  <si>
    <t>250 Reynders Ave.</t>
  </si>
  <si>
    <t>1105 Valley St</t>
  </si>
  <si>
    <t>298 Ewing Rd</t>
  </si>
  <si>
    <t>1100 W Main St</t>
  </si>
  <si>
    <t>1198 Chipperfield Drive</t>
  </si>
  <si>
    <t>200 Pocono Commons</t>
  </si>
  <si>
    <t>236 E Main Street</t>
  </si>
  <si>
    <t>815 E Market St</t>
  </si>
  <si>
    <t>5355</t>
  </si>
  <si>
    <t>240 Market Street</t>
  </si>
  <si>
    <t>3192 Turnpike St</t>
  </si>
  <si>
    <t>7106</t>
  </si>
  <si>
    <t>3500 Elmerton Ave</t>
  </si>
  <si>
    <t>801 Wood St</t>
  </si>
  <si>
    <t>309 Schoolhouse Road</t>
  </si>
  <si>
    <t>200 Susquenita Drive</t>
  </si>
  <si>
    <t>1300 Rhawn Street</t>
  </si>
  <si>
    <t>502 Penn Street</t>
  </si>
  <si>
    <t>500 Penn St</t>
  </si>
  <si>
    <t>PO Box 90</t>
  </si>
  <si>
    <t>1197 Haworth Street</t>
  </si>
  <si>
    <t>415 Water Street</t>
  </si>
  <si>
    <t>302 E Walnut St</t>
  </si>
  <si>
    <t>1 High School Drive</t>
  </si>
  <si>
    <t>200 Irish Rd</t>
  </si>
  <si>
    <t>Berwyn</t>
  </si>
  <si>
    <t>801 Conestoga Rd</t>
  </si>
  <si>
    <t>105 W Walker Rd</t>
  </si>
  <si>
    <t>231 Park Ave</t>
  </si>
  <si>
    <t>50 Scenic Dr</t>
  </si>
  <si>
    <t>155 E Main St</t>
  </si>
  <si>
    <t>Hegins</t>
  </si>
  <si>
    <t>150 High St</t>
  </si>
  <si>
    <t>Bernville</t>
  </si>
  <si>
    <t>430 New Schaefferstown Rd</t>
  </si>
  <si>
    <t>135 Tiger Drive</t>
  </si>
  <si>
    <t>200 Franklin Avenue</t>
  </si>
  <si>
    <t>172 Turkeyfoot Rd</t>
  </si>
  <si>
    <t>4773 Fort Loudon Rd</t>
  </si>
  <si>
    <t>5191 Fort Loudon Rd</t>
  </si>
  <si>
    <t>199 Front Street</t>
  </si>
  <si>
    <t>199 Front St</t>
  </si>
  <si>
    <t>4897 North Twin Valley Rd</t>
  </si>
  <si>
    <t>770 Clymer Hill Rd</t>
  </si>
  <si>
    <t>1001 Clay Ave</t>
  </si>
  <si>
    <t>2106 Camden Ave</t>
  </si>
  <si>
    <t>105 Concord Street</t>
  </si>
  <si>
    <t>354 Baker Street Suite 1</t>
  </si>
  <si>
    <t>4773 National Pike</t>
  </si>
  <si>
    <t>Markleysburg</t>
  </si>
  <si>
    <t>351 Morgantown St</t>
  </si>
  <si>
    <t>303 Connellsville St</t>
  </si>
  <si>
    <t>146 E Fayette St</t>
  </si>
  <si>
    <t>760 Unionville Road</t>
  </si>
  <si>
    <t>19382</t>
  </si>
  <si>
    <t>750 Unionville Road</t>
  </si>
  <si>
    <t>10780 Route 56 East</t>
  </si>
  <si>
    <t>161 N Main St</t>
  </si>
  <si>
    <t>3115 Ridge Road</t>
  </si>
  <si>
    <t>4699</t>
  </si>
  <si>
    <t>1400 Garrett Rd</t>
  </si>
  <si>
    <t>Upper Darby</t>
  </si>
  <si>
    <t>3001 State Rd</t>
  </si>
  <si>
    <t>601 North Lansdowne Avenue</t>
  </si>
  <si>
    <t>5668 State Route 209</t>
  </si>
  <si>
    <t>220 N Church St</t>
  </si>
  <si>
    <t>Elizabethville</t>
  </si>
  <si>
    <t>Fort Washington</t>
  </si>
  <si>
    <t>Dresher</t>
  </si>
  <si>
    <t>520 Twining Rd</t>
  </si>
  <si>
    <t>800 Loch Alsh Ave</t>
  </si>
  <si>
    <t>440 Crossfield Rd</t>
  </si>
  <si>
    <t>450 Crossfield Road</t>
  </si>
  <si>
    <t>3000 Terwood Road</t>
  </si>
  <si>
    <t>4000 Orangemans Road</t>
  </si>
  <si>
    <t>2 Walt Rd</t>
  </si>
  <si>
    <t>510 Jefferson St</t>
  </si>
  <si>
    <t>East Greenville</t>
  </si>
  <si>
    <t>515 Fort Couch Rd</t>
  </si>
  <si>
    <t>1825 McLaughlin Run Rd</t>
  </si>
  <si>
    <t>403 Rocky Grove Ave</t>
  </si>
  <si>
    <t>1 Columbus Dr</t>
  </si>
  <si>
    <t>One Vo Tech Drive</t>
  </si>
  <si>
    <t>5162</t>
  </si>
  <si>
    <t>2552 Route 6</t>
  </si>
  <si>
    <t>139 Atlantic Ave</t>
  </si>
  <si>
    <t>205 S Providence Rd</t>
  </si>
  <si>
    <t>200 S Providence Rd</t>
  </si>
  <si>
    <t>347 East 5th Avenue</t>
  </si>
  <si>
    <t>5356</t>
  </si>
  <si>
    <t>2 East Third Ave</t>
  </si>
  <si>
    <t>3700 Route 957</t>
  </si>
  <si>
    <t>Russell</t>
  </si>
  <si>
    <t>Sheffield</t>
  </si>
  <si>
    <t>6760 Route 6</t>
  </si>
  <si>
    <t>16347</t>
  </si>
  <si>
    <t>345 E 5th Ave</t>
  </si>
  <si>
    <t>232 2nd St</t>
  </si>
  <si>
    <t>Youngsville</t>
  </si>
  <si>
    <t>227 College St</t>
  </si>
  <si>
    <t>4800 Susquehanna Trail</t>
  </si>
  <si>
    <t>4860 Susquehanna Trail</t>
  </si>
  <si>
    <t>401 Maple St</t>
  </si>
  <si>
    <t>301 W Orange St</t>
  </si>
  <si>
    <t>201 Allison Ave</t>
  </si>
  <si>
    <t>201 Allison Avenue</t>
  </si>
  <si>
    <t>10770 Wattsburg Rd</t>
  </si>
  <si>
    <t>10774 Wattsburg Rd</t>
  </si>
  <si>
    <t>174 High School Rd</t>
  </si>
  <si>
    <t>Damascus</t>
  </si>
  <si>
    <t>459 Terrace St</t>
  </si>
  <si>
    <t>1493 Crosstown Highway</t>
  </si>
  <si>
    <t>Lakewood</t>
  </si>
  <si>
    <t>482 Grove St</t>
  </si>
  <si>
    <t>702 E 2nd St</t>
  </si>
  <si>
    <t>550 E 2nd St</t>
  </si>
  <si>
    <t>602 6th St</t>
  </si>
  <si>
    <t>601 6th St</t>
  </si>
  <si>
    <t>9 Nichols St</t>
  </si>
  <si>
    <t>225 Nichols St</t>
  </si>
  <si>
    <t>207 W Allegheny Rd</t>
  </si>
  <si>
    <t>Imperial</t>
  </si>
  <si>
    <t>205 W Allegheny Rd</t>
  </si>
  <si>
    <t>444 Allport Cutoff</t>
  </si>
  <si>
    <t>1314 Burke Rd</t>
  </si>
  <si>
    <t>500 Ellis Ln</t>
  </si>
  <si>
    <t>1060 Wilmington Pike</t>
  </si>
  <si>
    <t>1100 Shiloh Road</t>
  </si>
  <si>
    <t>450 Ellis Ln</t>
  </si>
  <si>
    <t>400 Montgomery Ave</t>
  </si>
  <si>
    <t>1352 Hargus Creek Rd</t>
  </si>
  <si>
    <t>404 National Drive</t>
  </si>
  <si>
    <t>310 Old Clairton Rd</t>
  </si>
  <si>
    <t>3591 Sharon Rd</t>
  </si>
  <si>
    <t>91 Commonwealth Ave</t>
  </si>
  <si>
    <t>81 Commonwealth Ave</t>
  </si>
  <si>
    <t>7115 Stenton Ave</t>
  </si>
  <si>
    <t>2620 Shermans Valley Road</t>
  </si>
  <si>
    <t>2608 Shermans Valley Road</t>
  </si>
  <si>
    <t>4225 Gettysburg Rd</t>
  </si>
  <si>
    <t>1301 Carlisle Road</t>
  </si>
  <si>
    <t>535 Fishing Creek Rd</t>
  </si>
  <si>
    <t>New Cumberland</t>
  </si>
  <si>
    <t>331 8th St</t>
  </si>
  <si>
    <t>560 Fishing Creek Rd</t>
  </si>
  <si>
    <t>5059</t>
  </si>
  <si>
    <t>75 Evans Street</t>
  </si>
  <si>
    <t>1800 Bannister St</t>
  </si>
  <si>
    <t>1700 Bannister St</t>
  </si>
  <si>
    <t>6609</t>
  </si>
  <si>
    <t>688 Western Ave</t>
  </si>
  <si>
    <t>Industry</t>
  </si>
  <si>
    <t>216 Engle Rd</t>
  </si>
  <si>
    <t>4959</t>
  </si>
  <si>
    <t>77 Graterford Rd</t>
  </si>
  <si>
    <t>1970A Easton Turnpike</t>
  </si>
  <si>
    <t>1970B Easton Turnpike</t>
  </si>
  <si>
    <t>200 Fair Oaks Dr</t>
  </si>
  <si>
    <t>827 Diamond Blvd</t>
  </si>
  <si>
    <t>3800 Mechanicsville Rd</t>
  </si>
  <si>
    <t>2930 Zephyr Blvd</t>
  </si>
  <si>
    <t>1450 Edgemont Ave</t>
  </si>
  <si>
    <t>6632</t>
  </si>
  <si>
    <t>341 Carey Ave</t>
  </si>
  <si>
    <t>Grant &amp; Lehigh Streets</t>
  </si>
  <si>
    <t>80 N Washington St</t>
  </si>
  <si>
    <t>Plains</t>
  </si>
  <si>
    <t>43 Abbott St</t>
  </si>
  <si>
    <t>747 Wallace Ave</t>
  </si>
  <si>
    <t>Darby</t>
  </si>
  <si>
    <t>100 Green Avenue</t>
  </si>
  <si>
    <t>121 Summit St</t>
  </si>
  <si>
    <t>10330 State Route 209</t>
  </si>
  <si>
    <t>515 W Third St</t>
  </si>
  <si>
    <t>2990 W 4th St</t>
  </si>
  <si>
    <t>350 Wood St</t>
  </si>
  <si>
    <t>400 Wood St</t>
  </si>
  <si>
    <t>2601 Grandview Boulevard</t>
  </si>
  <si>
    <t>424 Warrior Ln</t>
  </si>
  <si>
    <t>2400 Firmstone St</t>
  </si>
  <si>
    <t>2301 Graham Ave</t>
  </si>
  <si>
    <t>4700 G Wissahickon Ave</t>
  </si>
  <si>
    <t>500 Houston Rd</t>
  </si>
  <si>
    <t>521 Houston Rd</t>
  </si>
  <si>
    <t>126 Monroeville Ave</t>
  </si>
  <si>
    <t>7600 Evans St</t>
  </si>
  <si>
    <t>2550 Greensburg Pike</t>
  </si>
  <si>
    <t>11364 Wyalusing New Albany Road</t>
  </si>
  <si>
    <t>20 Memorial St</t>
  </si>
  <si>
    <t>Plymouth</t>
  </si>
  <si>
    <t>201 Chester Street</t>
  </si>
  <si>
    <t>150 Wadham Street</t>
  </si>
  <si>
    <t>630 Evans Ave</t>
  </si>
  <si>
    <t>300 S Ogontz St</t>
  </si>
  <si>
    <t>801 Chanceford Ave</t>
  </si>
  <si>
    <t>525 N Newberry St</t>
  </si>
  <si>
    <t>251 N Broad St</t>
  </si>
  <si>
    <t>177 E Jackson St</t>
  </si>
  <si>
    <t>600 Manor St</t>
  </si>
  <si>
    <t>101 W College Ave</t>
  </si>
  <si>
    <t>5168</t>
  </si>
  <si>
    <t>2179 South Queen Street</t>
  </si>
  <si>
    <t>455 Sundale Dr</t>
  </si>
  <si>
    <t>1800 Hollywood Dr</t>
  </si>
  <si>
    <t>Ruffsdale</t>
  </si>
  <si>
    <t>171 Route 31</t>
  </si>
  <si>
    <t>919 Lowber Rd</t>
  </si>
  <si>
    <t>900 N Marshall St</t>
  </si>
  <si>
    <t>Young Scholars Frederick Douglass Charte</t>
  </si>
  <si>
    <t>2118 West Norris St.</t>
  </si>
  <si>
    <t>1530 Westerly Parkway</t>
  </si>
  <si>
    <t>1231 N Broad St 5th floor</t>
  </si>
  <si>
    <t>Index</t>
  </si>
  <si>
    <t>Building Key</t>
  </si>
  <si>
    <t>Female</t>
  </si>
  <si>
    <t>Male</t>
  </si>
  <si>
    <t>1005100007744</t>
  </si>
  <si>
    <t>1012603036001</t>
  </si>
  <si>
    <t>1012603037607</t>
  </si>
  <si>
    <t>1012603037608</t>
  </si>
  <si>
    <t>1012608032154</t>
  </si>
  <si>
    <t>1012608034818</t>
  </si>
  <si>
    <t>1012613022105</t>
  </si>
  <si>
    <t>1012613025228</t>
  </si>
  <si>
    <t>1012625074842</t>
  </si>
  <si>
    <t>1012629032126</t>
  </si>
  <si>
    <t>1012629037176</t>
  </si>
  <si>
    <t>1012640035146</t>
  </si>
  <si>
    <t>1012640036600</t>
  </si>
  <si>
    <t>1012660076643</t>
  </si>
  <si>
    <t>1012680032182</t>
  </si>
  <si>
    <t>1012680032184</t>
  </si>
  <si>
    <t>1012680036933</t>
  </si>
  <si>
    <t>1012680037934</t>
  </si>
  <si>
    <t>1013013037112</t>
  </si>
  <si>
    <t>1013013037315</t>
  </si>
  <si>
    <t>1013014035118</t>
  </si>
  <si>
    <t>1013014036010</t>
  </si>
  <si>
    <t>1013026075282</t>
  </si>
  <si>
    <t>1013035032280</t>
  </si>
  <si>
    <t>1013065032284</t>
  </si>
  <si>
    <t>1013085037136</t>
  </si>
  <si>
    <t>1013085037496</t>
  </si>
  <si>
    <t>1016305044165</t>
  </si>
  <si>
    <t>1016309034188</t>
  </si>
  <si>
    <t>1016309037988</t>
  </si>
  <si>
    <t>1016310034181</t>
  </si>
  <si>
    <t>1016310035267</t>
  </si>
  <si>
    <t>1016312034195</t>
  </si>
  <si>
    <t>1016315034203</t>
  </si>
  <si>
    <t>1016315036939</t>
  </si>
  <si>
    <t>1016317034217</t>
  </si>
  <si>
    <t>1016317037217</t>
  </si>
  <si>
    <t>1016318034715</t>
  </si>
  <si>
    <t>1016318037157</t>
  </si>
  <si>
    <t>1016319034235</t>
  </si>
  <si>
    <t>1016324034242</t>
  </si>
  <si>
    <t>1016339034249</t>
  </si>
  <si>
    <t>1016339036976</t>
  </si>
  <si>
    <t>1016342076635</t>
  </si>
  <si>
    <t>1016365034256</t>
  </si>
  <si>
    <t>1016365035083</t>
  </si>
  <si>
    <t>1016370027019</t>
  </si>
  <si>
    <t>1016370028103</t>
  </si>
  <si>
    <t>1016380036012</t>
  </si>
  <si>
    <t>1016380036638</t>
  </si>
  <si>
    <t>1016388034286</t>
  </si>
  <si>
    <t>1016388036912</t>
  </si>
  <si>
    <t>1016389076609</t>
  </si>
  <si>
    <t>1018334007635</t>
  </si>
  <si>
    <t>1020200017727</t>
  </si>
  <si>
    <t>1020200037846</t>
  </si>
  <si>
    <t>1020230307549</t>
  </si>
  <si>
    <t>1020230807562</t>
  </si>
  <si>
    <t>1020231807577</t>
  </si>
  <si>
    <t>1020274510326</t>
  </si>
  <si>
    <t>1020274510351</t>
  </si>
  <si>
    <t>1020274510379</t>
  </si>
  <si>
    <t>1020274510409</t>
  </si>
  <si>
    <t>1020274510412</t>
  </si>
  <si>
    <t>1020274510416</t>
  </si>
  <si>
    <t>1020274516022</t>
  </si>
  <si>
    <t>1020274516028</t>
  </si>
  <si>
    <t>1020274516047</t>
  </si>
  <si>
    <t>1020274516664</t>
  </si>
  <si>
    <t>1020274516811</t>
  </si>
  <si>
    <t>1020274516915</t>
  </si>
  <si>
    <t>1020274517039</t>
  </si>
  <si>
    <t>1020274517616</t>
  </si>
  <si>
    <t>1020274517692</t>
  </si>
  <si>
    <t>1020274517693</t>
  </si>
  <si>
    <t>1020274517868</t>
  </si>
  <si>
    <t>1020274517871</t>
  </si>
  <si>
    <t>1020274517878</t>
  </si>
  <si>
    <t>1020274517880</t>
  </si>
  <si>
    <t>1020274517881</t>
  </si>
  <si>
    <t>1020274517884</t>
  </si>
  <si>
    <t>1020274517886</t>
  </si>
  <si>
    <t>1020274517888</t>
  </si>
  <si>
    <t>1020274518105</t>
  </si>
  <si>
    <t>1020274518106</t>
  </si>
  <si>
    <t>1020274518107</t>
  </si>
  <si>
    <t>1020274518110</t>
  </si>
  <si>
    <t>1020274518203</t>
  </si>
  <si>
    <t>1020274518255</t>
  </si>
  <si>
    <t>1030200027772</t>
  </si>
  <si>
    <t>1030200037831</t>
  </si>
  <si>
    <t>1030200047832</t>
  </si>
  <si>
    <t>1030200057848</t>
  </si>
  <si>
    <t>1030204075273</t>
  </si>
  <si>
    <t>1030206030029</t>
  </si>
  <si>
    <t>1030207535199</t>
  </si>
  <si>
    <t>1030207537669</t>
  </si>
  <si>
    <t>1030210030314</t>
  </si>
  <si>
    <t>1030210030315</t>
  </si>
  <si>
    <t>1030211020050</t>
  </si>
  <si>
    <t>1030211026787</t>
  </si>
  <si>
    <t>1030212520061</t>
  </si>
  <si>
    <t>1030212520062</t>
  </si>
  <si>
    <t>1030214530070</t>
  </si>
  <si>
    <t>1030214537342</t>
  </si>
  <si>
    <t>1030216030079</t>
  </si>
  <si>
    <t>1030217520094</t>
  </si>
  <si>
    <t>1030217526706</t>
  </si>
  <si>
    <t>1030219038094</t>
  </si>
  <si>
    <t>1030221038087</t>
  </si>
  <si>
    <t>1030222530513</t>
  </si>
  <si>
    <t>1030222537595</t>
  </si>
  <si>
    <t>1030228035193</t>
  </si>
  <si>
    <t>1030228037926</t>
  </si>
  <si>
    <t>1030231530144</t>
  </si>
  <si>
    <t>1030231534804</t>
  </si>
  <si>
    <t>1030234107648</t>
  </si>
  <si>
    <t>1030238075016</t>
  </si>
  <si>
    <t>1030239120147</t>
  </si>
  <si>
    <t>1030239120156</t>
  </si>
  <si>
    <t>1030241020167</t>
  </si>
  <si>
    <t>1030241020170</t>
  </si>
  <si>
    <t>1030246030179</t>
  </si>
  <si>
    <t>1030246035190</t>
  </si>
  <si>
    <t>1030247535153</t>
  </si>
  <si>
    <t>1030247537202</t>
  </si>
  <si>
    <t>1030250025112</t>
  </si>
  <si>
    <t>1030250027462</t>
  </si>
  <si>
    <t>1030260026105</t>
  </si>
  <si>
    <t>1030260027673</t>
  </si>
  <si>
    <t>1030260376672</t>
  </si>
  <si>
    <t>1030263035017</t>
  </si>
  <si>
    <t>1030263038177</t>
  </si>
  <si>
    <t>1030263434951</t>
  </si>
  <si>
    <t>1030263438254</t>
  </si>
  <si>
    <t>1030264020254</t>
  </si>
  <si>
    <t>1030264027534</t>
  </si>
  <si>
    <t>1030264027535</t>
  </si>
  <si>
    <t>1030268520270</t>
  </si>
  <si>
    <t>1030268525108</t>
  </si>
  <si>
    <t>1030268527379</t>
  </si>
  <si>
    <t>1030268730053</t>
  </si>
  <si>
    <t>1030269026106</t>
  </si>
  <si>
    <t>1030269027101</t>
  </si>
  <si>
    <t>1030273075274</t>
  </si>
  <si>
    <t>1030273520309</t>
  </si>
  <si>
    <t>1030273525019</t>
  </si>
  <si>
    <t>1030275030435</t>
  </si>
  <si>
    <t>1030275035105</t>
  </si>
  <si>
    <t>1030277530447</t>
  </si>
  <si>
    <t>1030277530448</t>
  </si>
  <si>
    <t>1030282036928</t>
  </si>
  <si>
    <t>1030283020460</t>
  </si>
  <si>
    <t>1030283028002</t>
  </si>
  <si>
    <t>1030286530440</t>
  </si>
  <si>
    <t>1030287030470</t>
  </si>
  <si>
    <t>1030287037490</t>
  </si>
  <si>
    <t>1030287530467</t>
  </si>
  <si>
    <t>1030287536906</t>
  </si>
  <si>
    <t>1030288076113</t>
  </si>
  <si>
    <t>1030288330196</t>
  </si>
  <si>
    <t>1030288330260</t>
  </si>
  <si>
    <t>1030288530477</t>
  </si>
  <si>
    <t>1030288537606</t>
  </si>
  <si>
    <t>1030292030491</t>
  </si>
  <si>
    <t>1030292030492</t>
  </si>
  <si>
    <t>1030294030509</t>
  </si>
  <si>
    <t>1030294036895</t>
  </si>
  <si>
    <t>1030295530523</t>
  </si>
  <si>
    <t>1030295534867</t>
  </si>
  <si>
    <t>1030296030535</t>
  </si>
  <si>
    <t>1030296030536</t>
  </si>
  <si>
    <t>1030298030554</t>
  </si>
  <si>
    <t>1030298030555</t>
  </si>
  <si>
    <t>1030299020107</t>
  </si>
  <si>
    <t>1030299028038</t>
  </si>
  <si>
    <t>1030299028091</t>
  </si>
  <si>
    <t>1041012521147</t>
  </si>
  <si>
    <t>1041012526119</t>
  </si>
  <si>
    <t>1041012526690</t>
  </si>
  <si>
    <t>1041013076999</t>
  </si>
  <si>
    <t>1041036031154</t>
  </si>
  <si>
    <t>1041050031159</t>
  </si>
  <si>
    <t>1041050035363</t>
  </si>
  <si>
    <t>1041053531164</t>
  </si>
  <si>
    <t>1041075031172</t>
  </si>
  <si>
    <t>1041075036647</t>
  </si>
  <si>
    <t>1041078031177</t>
  </si>
  <si>
    <t>1041078037460</t>
  </si>
  <si>
    <t>1041079031183</t>
  </si>
  <si>
    <t>1041079035311</t>
  </si>
  <si>
    <t>1041079037412</t>
  </si>
  <si>
    <t>1043720032675</t>
  </si>
  <si>
    <t>1043740032680</t>
  </si>
  <si>
    <t>1043742074940</t>
  </si>
  <si>
    <t>1043750032686</t>
  </si>
  <si>
    <t>1043752032689</t>
  </si>
  <si>
    <t>1043753022704</t>
  </si>
  <si>
    <t>1043762032708</t>
  </si>
  <si>
    <t>1043770032712</t>
  </si>
  <si>
    <t>1043770037083</t>
  </si>
  <si>
    <t>1043780032721</t>
  </si>
  <si>
    <t>1043780037352</t>
  </si>
  <si>
    <t>1044313046122</t>
  </si>
  <si>
    <t>1044325035248</t>
  </si>
  <si>
    <t>1044328033137</t>
  </si>
  <si>
    <t>1044328307506</t>
  </si>
  <si>
    <t>1044329033145</t>
  </si>
  <si>
    <t>1044329036125</t>
  </si>
  <si>
    <t>1044329037316</t>
  </si>
  <si>
    <t>1044329038202</t>
  </si>
  <si>
    <t>1044333033150</t>
  </si>
  <si>
    <t>1044333038069</t>
  </si>
  <si>
    <t>1044336046126</t>
  </si>
  <si>
    <t>1044339033155</t>
  </si>
  <si>
    <t>1044339037069</t>
  </si>
  <si>
    <t>1044350033158</t>
  </si>
  <si>
    <t>1044350037792</t>
  </si>
  <si>
    <t>1044351076744</t>
  </si>
  <si>
    <t>1044353033165</t>
  </si>
  <si>
    <t>1044356038092</t>
  </si>
  <si>
    <t>1044356038093</t>
  </si>
  <si>
    <t>1044357033124</t>
  </si>
  <si>
    <t>1044357037387</t>
  </si>
  <si>
    <t>1044375036129</t>
  </si>
  <si>
    <t>1044375038164</t>
  </si>
  <si>
    <t>1045103948031</t>
  </si>
  <si>
    <t>1052010338224</t>
  </si>
  <si>
    <t>1052010338225</t>
  </si>
  <si>
    <t>1052010338226</t>
  </si>
  <si>
    <t>1052013521632</t>
  </si>
  <si>
    <t>1052013521653</t>
  </si>
  <si>
    <t>1052013521654</t>
  </si>
  <si>
    <t>1052014075179</t>
  </si>
  <si>
    <t>1052047031629</t>
  </si>
  <si>
    <t>1052047036136</t>
  </si>
  <si>
    <t>1052047036942</t>
  </si>
  <si>
    <t>1052500017770</t>
  </si>
  <si>
    <t>1052514531998</t>
  </si>
  <si>
    <t>1052514537793</t>
  </si>
  <si>
    <t>1052526022003</t>
  </si>
  <si>
    <t>1052526022009</t>
  </si>
  <si>
    <t>1052526022021</t>
  </si>
  <si>
    <t>1052526022024</t>
  </si>
  <si>
    <t>1052526022025</t>
  </si>
  <si>
    <t>1052526022026</t>
  </si>
  <si>
    <t>1052526022027</t>
  </si>
  <si>
    <t>1052526026959</t>
  </si>
  <si>
    <t>1052526027035</t>
  </si>
  <si>
    <t>1052526027294</t>
  </si>
  <si>
    <t>1052526027515</t>
  </si>
  <si>
    <t>1052528075045</t>
  </si>
  <si>
    <t>1052529207532</t>
  </si>
  <si>
    <t>1052533032032</t>
  </si>
  <si>
    <t>1052533036737</t>
  </si>
  <si>
    <t>1052535532037</t>
  </si>
  <si>
    <t>1052535535328</t>
  </si>
  <si>
    <t>1052539032040</t>
  </si>
  <si>
    <t>1052539035225</t>
  </si>
  <si>
    <t>1052540532043</t>
  </si>
  <si>
    <t>1052540536777</t>
  </si>
  <si>
    <t>1052543532048</t>
  </si>
  <si>
    <t>1052543537948</t>
  </si>
  <si>
    <t>1052565534817</t>
  </si>
  <si>
    <t>1052576022062</t>
  </si>
  <si>
    <t>1052576024954</t>
  </si>
  <si>
    <t>1052576027384</t>
  </si>
  <si>
    <t>1052576028071</t>
  </si>
  <si>
    <t>1052583036145</t>
  </si>
  <si>
    <t>1052583037360</t>
  </si>
  <si>
    <t>1052585036146</t>
  </si>
  <si>
    <t>1052585036745</t>
  </si>
  <si>
    <t>1052591032075</t>
  </si>
  <si>
    <t>1052591037289</t>
  </si>
  <si>
    <t>1052597036148</t>
  </si>
  <si>
    <t>1052597036654</t>
  </si>
  <si>
    <t>1056200017833</t>
  </si>
  <si>
    <t>1056280075356</t>
  </si>
  <si>
    <t>1056283024133</t>
  </si>
  <si>
    <t>1056283024135</t>
  </si>
  <si>
    <t>1056283024143</t>
  </si>
  <si>
    <t>1056283024146</t>
  </si>
  <si>
    <t>1056283024148</t>
  </si>
  <si>
    <t>1056283024149</t>
  </si>
  <si>
    <t>1061603034664</t>
  </si>
  <si>
    <t>1061612031475</t>
  </si>
  <si>
    <t>1061613576909</t>
  </si>
  <si>
    <t>1061617031480</t>
  </si>
  <si>
    <t>1061665031486</t>
  </si>
  <si>
    <t>1061675041489</t>
  </si>
  <si>
    <t>1061680031495</t>
  </si>
  <si>
    <t>1061690031501</t>
  </si>
  <si>
    <t>1061720031541</t>
  </si>
  <si>
    <t>1061720036156</t>
  </si>
  <si>
    <t>1062720036159</t>
  </si>
  <si>
    <t>1062720036161</t>
  </si>
  <si>
    <t>1063307032362</t>
  </si>
  <si>
    <t>1063308036162</t>
  </si>
  <si>
    <t>1063334075180</t>
  </si>
  <si>
    <t>1063380036165</t>
  </si>
  <si>
    <t>1063380038082</t>
  </si>
  <si>
    <t>1066113034098</t>
  </si>
  <si>
    <t>1066122034106</t>
  </si>
  <si>
    <t>1066122036984</t>
  </si>
  <si>
    <t>1066162034931</t>
  </si>
  <si>
    <t>1066162037215</t>
  </si>
  <si>
    <t>1066172031668</t>
  </si>
  <si>
    <t>1066172037601</t>
  </si>
  <si>
    <t>1066186034126</t>
  </si>
  <si>
    <t>1066191075162</t>
  </si>
  <si>
    <t>1076506034930</t>
  </si>
  <si>
    <t>1076507034339</t>
  </si>
  <si>
    <t>1076507034340</t>
  </si>
  <si>
    <t>1076512076172</t>
  </si>
  <si>
    <t>1076516034351</t>
  </si>
  <si>
    <t>1076516034352</t>
  </si>
  <si>
    <t>1076522076174</t>
  </si>
  <si>
    <t>1076526034360</t>
  </si>
  <si>
    <t>1076526037602</t>
  </si>
  <si>
    <t>1076530407550</t>
  </si>
  <si>
    <t>1076531024845</t>
  </si>
  <si>
    <t>1076531026957</t>
  </si>
  <si>
    <t>1076532034372</t>
  </si>
  <si>
    <t>1076532034373</t>
  </si>
  <si>
    <t>1076538024404</t>
  </si>
  <si>
    <t>1076538027268</t>
  </si>
  <si>
    <t>1076538027269</t>
  </si>
  <si>
    <t>1076538027270</t>
  </si>
  <si>
    <t>1076541034412</t>
  </si>
  <si>
    <t>1076541038025</t>
  </si>
  <si>
    <t>1076544034431</t>
  </si>
  <si>
    <t>1076544037189</t>
  </si>
  <si>
    <t>1076549034440</t>
  </si>
  <si>
    <t>1076549034442</t>
  </si>
  <si>
    <t>1076558036181</t>
  </si>
  <si>
    <t>1076558037399</t>
  </si>
  <si>
    <t>1076559034458</t>
  </si>
  <si>
    <t>1076559037791</t>
  </si>
  <si>
    <t>1076563034469</t>
  </si>
  <si>
    <t>1076563036184</t>
  </si>
  <si>
    <t>1076564076816</t>
  </si>
  <si>
    <t>1076565024482</t>
  </si>
  <si>
    <t>1076565024717</t>
  </si>
  <si>
    <t>1076571034492</t>
  </si>
  <si>
    <t>1076571036189</t>
  </si>
  <si>
    <t>1076571036648</t>
  </si>
  <si>
    <t>1076575036191</t>
  </si>
  <si>
    <t>1076575038102</t>
  </si>
  <si>
    <t>1076589034508</t>
  </si>
  <si>
    <t>1076589034735</t>
  </si>
  <si>
    <t>1080510030726</t>
  </si>
  <si>
    <t>1080510037021</t>
  </si>
  <si>
    <t>1080513077096</t>
  </si>
  <si>
    <t>1080515030729</t>
  </si>
  <si>
    <t>1080515030732</t>
  </si>
  <si>
    <t>1080530037897</t>
  </si>
  <si>
    <t>1080530037898</t>
  </si>
  <si>
    <t>1080560040747</t>
  </si>
  <si>
    <t>1080570798154</t>
  </si>
  <si>
    <t>1080580030753</t>
  </si>
  <si>
    <t>1080580038144</t>
  </si>
  <si>
    <t>1080700017720</t>
  </si>
  <si>
    <t>1080705020913</t>
  </si>
  <si>
    <t>1080705027425</t>
  </si>
  <si>
    <t>1080705027986</t>
  </si>
  <si>
    <t>1080706076193</t>
  </si>
  <si>
    <t>1080710030917</t>
  </si>
  <si>
    <t>1080710037144</t>
  </si>
  <si>
    <t>1080715040921</t>
  </si>
  <si>
    <t>1080735030927</t>
  </si>
  <si>
    <t>1080735035207</t>
  </si>
  <si>
    <t>1080775030941</t>
  </si>
  <si>
    <t>1080775035130</t>
  </si>
  <si>
    <t>1080780030949</t>
  </si>
  <si>
    <t>1080780037518</t>
  </si>
  <si>
    <t>1080790040951</t>
  </si>
  <si>
    <t>1081103076661</t>
  </si>
  <si>
    <t>1081106035135</t>
  </si>
  <si>
    <t>1081112031199</t>
  </si>
  <si>
    <t>1081112035212</t>
  </si>
  <si>
    <t>1081113031202</t>
  </si>
  <si>
    <t>1081113031208</t>
  </si>
  <si>
    <t>1081114035136</t>
  </si>
  <si>
    <t>1081120031225</t>
  </si>
  <si>
    <t>1081122031191</t>
  </si>
  <si>
    <t>1081122031287</t>
  </si>
  <si>
    <t>1081125021251</t>
  </si>
  <si>
    <t>1081125021252</t>
  </si>
  <si>
    <t>1081126075288</t>
  </si>
  <si>
    <t>1081145036860</t>
  </si>
  <si>
    <t>1081160031213</t>
  </si>
  <si>
    <t>1081160036990</t>
  </si>
  <si>
    <t>1081163031270</t>
  </si>
  <si>
    <t>1081185031292</t>
  </si>
  <si>
    <t>1081185031293</t>
  </si>
  <si>
    <t>1085151077960</t>
  </si>
  <si>
    <t>1085610036207</t>
  </si>
  <si>
    <t>1085610037645</t>
  </si>
  <si>
    <t>1085618033978</t>
  </si>
  <si>
    <t>1085652033994</t>
  </si>
  <si>
    <t>1085652037613</t>
  </si>
  <si>
    <t>1085655033988</t>
  </si>
  <si>
    <t>1085655037259</t>
  </si>
  <si>
    <t>1085663036210</t>
  </si>
  <si>
    <t>1085670044002</t>
  </si>
  <si>
    <t>1085672044006</t>
  </si>
  <si>
    <t>1085678076660</t>
  </si>
  <si>
    <t>1085684046216</t>
  </si>
  <si>
    <t>1085691034026</t>
  </si>
  <si>
    <t>1085691037145</t>
  </si>
  <si>
    <t>1091227031299</t>
  </si>
  <si>
    <t>1092435036218</t>
  </si>
  <si>
    <t>1092460031989</t>
  </si>
  <si>
    <t>1092460036805</t>
  </si>
  <si>
    <t>1092480031992</t>
  </si>
  <si>
    <t>1092480035169</t>
  </si>
  <si>
    <t>1094201077013</t>
  </si>
  <si>
    <t>1094208033092</t>
  </si>
  <si>
    <t>1094208034691</t>
  </si>
  <si>
    <t>1094223033100</t>
  </si>
  <si>
    <t>1094223035245</t>
  </si>
  <si>
    <t>1094260033107</t>
  </si>
  <si>
    <t>1094263033111</t>
  </si>
  <si>
    <t>1094275033117</t>
  </si>
  <si>
    <t>1095303046222</t>
  </si>
  <si>
    <t>1095313043869</t>
  </si>
  <si>
    <t>1095328046223</t>
  </si>
  <si>
    <t>1095355043875</t>
  </si>
  <si>
    <t>1095375043877</t>
  </si>
  <si>
    <t>1095375047753</t>
  </si>
  <si>
    <t>1101400017841</t>
  </si>
  <si>
    <t>1101410031335</t>
  </si>
  <si>
    <t>1101411031342</t>
  </si>
  <si>
    <t>1101411031343</t>
  </si>
  <si>
    <t>1101416075094</t>
  </si>
  <si>
    <t>1101430607552</t>
  </si>
  <si>
    <t>1101431207566</t>
  </si>
  <si>
    <t>1101470036231</t>
  </si>
  <si>
    <t>1101480021364</t>
  </si>
  <si>
    <t>1101480026234</t>
  </si>
  <si>
    <t>1101480027426</t>
  </si>
  <si>
    <t>1101710036236</t>
  </si>
  <si>
    <t>1101710036649</t>
  </si>
  <si>
    <t>1101716075276</t>
  </si>
  <si>
    <t>1101718031529</t>
  </si>
  <si>
    <t>1101730035219</t>
  </si>
  <si>
    <t>1101735041547</t>
  </si>
  <si>
    <t>1101735047196</t>
  </si>
  <si>
    <t>1101750031550</t>
  </si>
  <si>
    <t>1101770031560</t>
  </si>
  <si>
    <t>1101790031566</t>
  </si>
  <si>
    <t>1101836026241</t>
  </si>
  <si>
    <t>1101836027589</t>
  </si>
  <si>
    <t>1101836027590</t>
  </si>
  <si>
    <t>1101836027795</t>
  </si>
  <si>
    <t>1101837077067</t>
  </si>
  <si>
    <t>1112913046252</t>
  </si>
  <si>
    <t>1112913047734</t>
  </si>
  <si>
    <t>1112923042246</t>
  </si>
  <si>
    <t>1112925077192</t>
  </si>
  <si>
    <t>1112975042253</t>
  </si>
  <si>
    <t>1113125032305</t>
  </si>
  <si>
    <t>1113125035333</t>
  </si>
  <si>
    <t>1113126076606</t>
  </si>
  <si>
    <t>1113128042308</t>
  </si>
  <si>
    <t>1113160032297</t>
  </si>
  <si>
    <t>1113160037944</t>
  </si>
  <si>
    <t>1113175032313</t>
  </si>
  <si>
    <t>1113436032394</t>
  </si>
  <si>
    <t>1113436036255</t>
  </si>
  <si>
    <t>1113436037220</t>
  </si>
  <si>
    <t>1114400017762</t>
  </si>
  <si>
    <t>1114442075061</t>
  </si>
  <si>
    <t>1114446028185</t>
  </si>
  <si>
    <t>1114446028186</t>
  </si>
  <si>
    <t>1114446028187</t>
  </si>
  <si>
    <t>1120111030003</t>
  </si>
  <si>
    <t>1120111036921</t>
  </si>
  <si>
    <t>1120116030017</t>
  </si>
  <si>
    <t>1120116036898</t>
  </si>
  <si>
    <t>1120130546269</t>
  </si>
  <si>
    <t>1120130547322</t>
  </si>
  <si>
    <t>1120137530010</t>
  </si>
  <si>
    <t>1120137536271</t>
  </si>
  <si>
    <t>1120152030013</t>
  </si>
  <si>
    <t>1120152030014</t>
  </si>
  <si>
    <t>1120185230021</t>
  </si>
  <si>
    <t>1120185237437</t>
  </si>
  <si>
    <t>1122813022190</t>
  </si>
  <si>
    <t>1122813022191</t>
  </si>
  <si>
    <t>1122813026615</t>
  </si>
  <si>
    <t>1122813028244</t>
  </si>
  <si>
    <t>1122820042201</t>
  </si>
  <si>
    <t>1122820047508</t>
  </si>
  <si>
    <t>1122823075119</t>
  </si>
  <si>
    <t>1122830032206</t>
  </si>
  <si>
    <t>1122830035117</t>
  </si>
  <si>
    <t>1122860036280</t>
  </si>
  <si>
    <t>1122860036281</t>
  </si>
  <si>
    <t>1122890032243</t>
  </si>
  <si>
    <t>1122890035331</t>
  </si>
  <si>
    <t>1126713034544</t>
  </si>
  <si>
    <t>1126713034545</t>
  </si>
  <si>
    <t>1126716034553</t>
  </si>
  <si>
    <t>1126716036598</t>
  </si>
  <si>
    <t>1126716038132</t>
  </si>
  <si>
    <t>1126718034558</t>
  </si>
  <si>
    <t>1126718036283</t>
  </si>
  <si>
    <t>1126722034564</t>
  </si>
  <si>
    <t>1126722037439</t>
  </si>
  <si>
    <t>1126728034570</t>
  </si>
  <si>
    <t>1126728034571</t>
  </si>
  <si>
    <t>1126733007624</t>
  </si>
  <si>
    <t>1126744034577</t>
  </si>
  <si>
    <t>1126744034578</t>
  </si>
  <si>
    <t>1126755034597</t>
  </si>
  <si>
    <t>1126755034598</t>
  </si>
  <si>
    <t>1126762034602</t>
  </si>
  <si>
    <t>1126762037699</t>
  </si>
  <si>
    <t>1126764034608</t>
  </si>
  <si>
    <t>1126764036641</t>
  </si>
  <si>
    <t>1126765034614</t>
  </si>
  <si>
    <t>1126765036286</t>
  </si>
  <si>
    <t>1126767034623</t>
  </si>
  <si>
    <t>1126767036725</t>
  </si>
  <si>
    <t>1126785036705</t>
  </si>
  <si>
    <t>1126785037286</t>
  </si>
  <si>
    <t>1126790024647</t>
  </si>
  <si>
    <t>1126790028237</t>
  </si>
  <si>
    <t>1126790028238</t>
  </si>
  <si>
    <t>1126790028239</t>
  </si>
  <si>
    <t>1126790028240</t>
  </si>
  <si>
    <t>1126790028241</t>
  </si>
  <si>
    <t>1126790028242</t>
  </si>
  <si>
    <t>1126791075168</t>
  </si>
  <si>
    <t>1126794034657</t>
  </si>
  <si>
    <t>1126794034658</t>
  </si>
  <si>
    <t>1133613036289</t>
  </si>
  <si>
    <t>1133613036290</t>
  </si>
  <si>
    <t>1133615032515</t>
  </si>
  <si>
    <t>1133617032531</t>
  </si>
  <si>
    <t>1133617032532</t>
  </si>
  <si>
    <t>1133622032539</t>
  </si>
  <si>
    <t>1133622037165</t>
  </si>
  <si>
    <t>1133623032554</t>
  </si>
  <si>
    <t>1133623037209</t>
  </si>
  <si>
    <t>1133624032562</t>
  </si>
  <si>
    <t>1133624036862</t>
  </si>
  <si>
    <t>1133626036293</t>
  </si>
  <si>
    <t>1133626036712</t>
  </si>
  <si>
    <t>1133629407538</t>
  </si>
  <si>
    <t>1133631032578</t>
  </si>
  <si>
    <t>1133631035055</t>
  </si>
  <si>
    <t>1133631037421</t>
  </si>
  <si>
    <t>1133636032607</t>
  </si>
  <si>
    <t>1133636036297</t>
  </si>
  <si>
    <t>1133638075283</t>
  </si>
  <si>
    <t>1133638075284</t>
  </si>
  <si>
    <t>1133638075285</t>
  </si>
  <si>
    <t>1133640022593</t>
  </si>
  <si>
    <t>1133640022594</t>
  </si>
  <si>
    <t>1133640022595</t>
  </si>
  <si>
    <t>1133640022596</t>
  </si>
  <si>
    <t>1133640022600</t>
  </si>
  <si>
    <t>1133640027922</t>
  </si>
  <si>
    <t>1133644032618</t>
  </si>
  <si>
    <t>1133644037953</t>
  </si>
  <si>
    <t>1133645032623</t>
  </si>
  <si>
    <t>1133645035114</t>
  </si>
  <si>
    <t>1133652032633</t>
  </si>
  <si>
    <t>1133652035238</t>
  </si>
  <si>
    <t>1133652037410</t>
  </si>
  <si>
    <t>1133653032649</t>
  </si>
  <si>
    <t>1133653036300</t>
  </si>
  <si>
    <t>1133670032657</t>
  </si>
  <si>
    <t>1133670032658</t>
  </si>
  <si>
    <t>1133670035054</t>
  </si>
  <si>
    <t>1133690032663</t>
  </si>
  <si>
    <t>1133690035336</t>
  </si>
  <si>
    <t>1133803032725</t>
  </si>
  <si>
    <t>1133803038178</t>
  </si>
  <si>
    <t>1133813034800</t>
  </si>
  <si>
    <t>1133813036301</t>
  </si>
  <si>
    <t>1133823032740</t>
  </si>
  <si>
    <t>1133823036612</t>
  </si>
  <si>
    <t>1133843075156</t>
  </si>
  <si>
    <t>1133846032754</t>
  </si>
  <si>
    <t>1133846035155</t>
  </si>
  <si>
    <t>1133850032760</t>
  </si>
  <si>
    <t>1133850037392</t>
  </si>
  <si>
    <t>1133853032765</t>
  </si>
  <si>
    <t>1133853032766</t>
  </si>
  <si>
    <t>1140603928155</t>
  </si>
  <si>
    <t>1140605030820</t>
  </si>
  <si>
    <t>1140605576304</t>
  </si>
  <si>
    <t>1140605577068</t>
  </si>
  <si>
    <t>1140607536305</t>
  </si>
  <si>
    <t>1140607536306</t>
  </si>
  <si>
    <t>1140607536804</t>
  </si>
  <si>
    <t>1140608536308</t>
  </si>
  <si>
    <t>1140608536309</t>
  </si>
  <si>
    <t>1140611030777</t>
  </si>
  <si>
    <t>1140611037651</t>
  </si>
  <si>
    <t>1140615034810</t>
  </si>
  <si>
    <t>1140615037544</t>
  </si>
  <si>
    <t>1140620030787</t>
  </si>
  <si>
    <t>1140620030788</t>
  </si>
  <si>
    <t>1140625035023</t>
  </si>
  <si>
    <t>1140625036311</t>
  </si>
  <si>
    <t>1140630030801</t>
  </si>
  <si>
    <t>1140630030802</t>
  </si>
  <si>
    <t>1140635030808</t>
  </si>
  <si>
    <t>1140635037447</t>
  </si>
  <si>
    <t>1140640030816</t>
  </si>
  <si>
    <t>1140640036315</t>
  </si>
  <si>
    <t>1140655030827</t>
  </si>
  <si>
    <t>1140655036610</t>
  </si>
  <si>
    <t>1140665036318</t>
  </si>
  <si>
    <t>1140665036319</t>
  </si>
  <si>
    <t>1140670020855</t>
  </si>
  <si>
    <t>1140670020856</t>
  </si>
  <si>
    <t>1140670020857</t>
  </si>
  <si>
    <t>1140670020858</t>
  </si>
  <si>
    <t>1140670028116</t>
  </si>
  <si>
    <t>1140670028117</t>
  </si>
  <si>
    <t>1140671075275</t>
  </si>
  <si>
    <t>1140675030864</t>
  </si>
  <si>
    <t>1140675036888</t>
  </si>
  <si>
    <t>1140680034670</t>
  </si>
  <si>
    <t>1140681030873</t>
  </si>
  <si>
    <t>1140681037328</t>
  </si>
  <si>
    <t>1140691036980</t>
  </si>
  <si>
    <t>1140691036981</t>
  </si>
  <si>
    <t>1140691036982</t>
  </si>
  <si>
    <t>1140693530887</t>
  </si>
  <si>
    <t>1145141358083</t>
  </si>
  <si>
    <t>1152105031677</t>
  </si>
  <si>
    <t>1152105036326</t>
  </si>
  <si>
    <t>1152110031682</t>
  </si>
  <si>
    <t>1152110037509</t>
  </si>
  <si>
    <t>1152111031694</t>
  </si>
  <si>
    <t>1152111037010</t>
  </si>
  <si>
    <t>1152111037011</t>
  </si>
  <si>
    <t>1152116031701</t>
  </si>
  <si>
    <t>1152116034849</t>
  </si>
  <si>
    <t>1152116036714</t>
  </si>
  <si>
    <t>1152116575277</t>
  </si>
  <si>
    <t>1152125031707</t>
  </si>
  <si>
    <t>1152125035220</t>
  </si>
  <si>
    <t>1152165031715</t>
  </si>
  <si>
    <t>1152165035098</t>
  </si>
  <si>
    <t>1152180031729</t>
  </si>
  <si>
    <t>1152180035221</t>
  </si>
  <si>
    <t>1152183036328</t>
  </si>
  <si>
    <t>1152183037611</t>
  </si>
  <si>
    <t>1152190021732</t>
  </si>
  <si>
    <t>1152190021741</t>
  </si>
  <si>
    <t>1152190024704</t>
  </si>
  <si>
    <t>1152190027395</t>
  </si>
  <si>
    <t>1152200017765</t>
  </si>
  <si>
    <t>1152200027774</t>
  </si>
  <si>
    <t>1152200037821</t>
  </si>
  <si>
    <t>1152214021742</t>
  </si>
  <si>
    <t>1152214021744</t>
  </si>
  <si>
    <t>1152214021745</t>
  </si>
  <si>
    <t>1152214021746</t>
  </si>
  <si>
    <t>1152214026783</t>
  </si>
  <si>
    <t>1152214027820</t>
  </si>
  <si>
    <t>1152216075278</t>
  </si>
  <si>
    <t>1152217534801</t>
  </si>
  <si>
    <t>1152217536678</t>
  </si>
  <si>
    <t>1152225046330</t>
  </si>
  <si>
    <t>1152225046331</t>
  </si>
  <si>
    <t>1152227526333</t>
  </si>
  <si>
    <t>1152227527623</t>
  </si>
  <si>
    <t>1152227527901</t>
  </si>
  <si>
    <t>1152227527902</t>
  </si>
  <si>
    <t>1152240031776</t>
  </si>
  <si>
    <t>1152240037414</t>
  </si>
  <si>
    <t>1152240037844</t>
  </si>
  <si>
    <t>1152260031785</t>
  </si>
  <si>
    <t>1152260031790</t>
  </si>
  <si>
    <t>1152261031794</t>
  </si>
  <si>
    <t>1152261036682</t>
  </si>
  <si>
    <t>1152280031801</t>
  </si>
  <si>
    <t>1152283031805</t>
  </si>
  <si>
    <t>1152283031806</t>
  </si>
  <si>
    <t>1152290036339</t>
  </si>
  <si>
    <t>1152290036340</t>
  </si>
  <si>
    <t>1155030046341</t>
  </si>
  <si>
    <t>1155030047468</t>
  </si>
  <si>
    <t>1155040037930</t>
  </si>
  <si>
    <t>1155040037931</t>
  </si>
  <si>
    <t>1155060033589</t>
  </si>
  <si>
    <t>1155060037367</t>
  </si>
  <si>
    <t>1155080033596</t>
  </si>
  <si>
    <t>1155080033597</t>
  </si>
  <si>
    <t>1156746036345</t>
  </si>
  <si>
    <t>1156746036346</t>
  </si>
  <si>
    <t>1161910041595</t>
  </si>
  <si>
    <t>1161911031605</t>
  </si>
  <si>
    <t>1161911036808</t>
  </si>
  <si>
    <t>1161912031611</t>
  </si>
  <si>
    <t>1161912031612</t>
  </si>
  <si>
    <t>1161915031619</t>
  </si>
  <si>
    <t>1161915035390</t>
  </si>
  <si>
    <t>1161917575178</t>
  </si>
  <si>
    <t>1161950041623</t>
  </si>
  <si>
    <t>1161975031627</t>
  </si>
  <si>
    <t>1161975037668</t>
  </si>
  <si>
    <t>1164718033424</t>
  </si>
  <si>
    <t>1164718033425</t>
  </si>
  <si>
    <t>1164931307567</t>
  </si>
  <si>
    <t>1164935033532</t>
  </si>
  <si>
    <t>1164950033541</t>
  </si>
  <si>
    <t>1164950036863</t>
  </si>
  <si>
    <t>1164951036936</t>
  </si>
  <si>
    <t>1164951038135</t>
  </si>
  <si>
    <t>1164965037892</t>
  </si>
  <si>
    <t>1164965037893</t>
  </si>
  <si>
    <t>1164966033569</t>
  </si>
  <si>
    <t>1164966038181</t>
  </si>
  <si>
    <t>1164980033575</t>
  </si>
  <si>
    <t>1164980035103</t>
  </si>
  <si>
    <t>1165550033962</t>
  </si>
  <si>
    <t>1165550037799</t>
  </si>
  <si>
    <t>1165571033969</t>
  </si>
  <si>
    <t>1165571036817</t>
  </si>
  <si>
    <t>1166040034085</t>
  </si>
  <si>
    <t>1166040034665</t>
  </si>
  <si>
    <t>1166050034091</t>
  </si>
  <si>
    <t>1166050036809</t>
  </si>
  <si>
    <t>1166067075355</t>
  </si>
  <si>
    <t>1170805030958</t>
  </si>
  <si>
    <t>1170805038220</t>
  </si>
  <si>
    <t>1170806076908</t>
  </si>
  <si>
    <t>1170810030988</t>
  </si>
  <si>
    <t>1170830040964</t>
  </si>
  <si>
    <t>1170860030965</t>
  </si>
  <si>
    <t>1170865035208</t>
  </si>
  <si>
    <t>1170866531000</t>
  </si>
  <si>
    <t>1170890031005</t>
  </si>
  <si>
    <t>1174120036364</t>
  </si>
  <si>
    <t>1174140033033</t>
  </si>
  <si>
    <t>1174140033034</t>
  </si>
  <si>
    <t>1174142033037</t>
  </si>
  <si>
    <t>1174142034828</t>
  </si>
  <si>
    <t>1174148077291</t>
  </si>
  <si>
    <t>1174150043040</t>
  </si>
  <si>
    <t>1174150047523</t>
  </si>
  <si>
    <t>1174151033045</t>
  </si>
  <si>
    <t>1174151035343</t>
  </si>
  <si>
    <t>1174153033048</t>
  </si>
  <si>
    <t>1174161033056</t>
  </si>
  <si>
    <t>1174172026368</t>
  </si>
  <si>
    <t>1175763034030</t>
  </si>
  <si>
    <t>1175960034058</t>
  </si>
  <si>
    <t>1175960036373</t>
  </si>
  <si>
    <t>1175970034064</t>
  </si>
  <si>
    <t>1175970034068</t>
  </si>
  <si>
    <t>1175970034071</t>
  </si>
  <si>
    <t>1175985034079</t>
  </si>
  <si>
    <t>1175985034080</t>
  </si>
  <si>
    <t>1184000017827</t>
  </si>
  <si>
    <t>1184014032860</t>
  </si>
  <si>
    <t>1184014037655</t>
  </si>
  <si>
    <t>1184016032869</t>
  </si>
  <si>
    <t>1184016035150</t>
  </si>
  <si>
    <t>1184026035242</t>
  </si>
  <si>
    <t>1184026037610</t>
  </si>
  <si>
    <t>1184030032891</t>
  </si>
  <si>
    <t>1184032075151</t>
  </si>
  <si>
    <t>1184033026718</t>
  </si>
  <si>
    <t>1184033026930</t>
  </si>
  <si>
    <t>1184033027340</t>
  </si>
  <si>
    <t>1184033027348</t>
  </si>
  <si>
    <t>1184033027569</t>
  </si>
  <si>
    <t>1184033027661</t>
  </si>
  <si>
    <t>1184033027936</t>
  </si>
  <si>
    <t>1184033028245</t>
  </si>
  <si>
    <t>1184039032924</t>
  </si>
  <si>
    <t>1184060032958</t>
  </si>
  <si>
    <t>1184066025058</t>
  </si>
  <si>
    <t>1184066026385</t>
  </si>
  <si>
    <t>1184086076632</t>
  </si>
  <si>
    <t>1184087075059</t>
  </si>
  <si>
    <t>1184088523007</t>
  </si>
  <si>
    <t>1184088523008</t>
  </si>
  <si>
    <t>1184088523009</t>
  </si>
  <si>
    <t>1184088527497</t>
  </si>
  <si>
    <t>1184092036390</t>
  </si>
  <si>
    <t>1184093026391</t>
  </si>
  <si>
    <t>1184093026986</t>
  </si>
  <si>
    <t>1186675034536</t>
  </si>
  <si>
    <t>1186675035271</t>
  </si>
  <si>
    <t>1193500017746</t>
  </si>
  <si>
    <t>1193503035091</t>
  </si>
  <si>
    <t>1193503036839</t>
  </si>
  <si>
    <t>1193513032420</t>
  </si>
  <si>
    <t>1193522032429</t>
  </si>
  <si>
    <t>1193522037712</t>
  </si>
  <si>
    <t>1193542077290</t>
  </si>
  <si>
    <t>1193546036404</t>
  </si>
  <si>
    <t>1193550288209</t>
  </si>
  <si>
    <t>1193565032446</t>
  </si>
  <si>
    <t>1193565035233</t>
  </si>
  <si>
    <t>1193565038099</t>
  </si>
  <si>
    <t>1193566032449</t>
  </si>
  <si>
    <t>1193570032496</t>
  </si>
  <si>
    <t>1193574022487</t>
  </si>
  <si>
    <t>1193574022489</t>
  </si>
  <si>
    <t>1193574026413</t>
  </si>
  <si>
    <t>1193574026791</t>
  </si>
  <si>
    <t>1193574027700</t>
  </si>
  <si>
    <t>1193584036775</t>
  </si>
  <si>
    <t>1193584037283</t>
  </si>
  <si>
    <t>1195810034034</t>
  </si>
  <si>
    <t>1195810037400</t>
  </si>
  <si>
    <t>1195825036418</t>
  </si>
  <si>
    <t>1195830036419</t>
  </si>
  <si>
    <t>1195845034044</t>
  </si>
  <si>
    <t>1195845036421</t>
  </si>
  <si>
    <t>1195846034049</t>
  </si>
  <si>
    <t>1195847077106</t>
  </si>
  <si>
    <t>1195865034054</t>
  </si>
  <si>
    <t>1196483034310</t>
  </si>
  <si>
    <t>1196483036956</t>
  </si>
  <si>
    <t>1196487034295</t>
  </si>
  <si>
    <t>1196487036424</t>
  </si>
  <si>
    <t>1196487036425</t>
  </si>
  <si>
    <t>1196487036865</t>
  </si>
  <si>
    <t>1196489036704</t>
  </si>
  <si>
    <t>1196489037341</t>
  </si>
  <si>
    <t>1196650034528</t>
  </si>
  <si>
    <t>1204500027771</t>
  </si>
  <si>
    <t>1204500037866</t>
  </si>
  <si>
    <t>1204520036935</t>
  </si>
  <si>
    <t>1204520037366</t>
  </si>
  <si>
    <t>1204520037641</t>
  </si>
  <si>
    <t>1204520037642</t>
  </si>
  <si>
    <t>1204545076674</t>
  </si>
  <si>
    <t>1204552033210</t>
  </si>
  <si>
    <t>1204552037183</t>
  </si>
  <si>
    <t>1204554033216</t>
  </si>
  <si>
    <t>1204554037738</t>
  </si>
  <si>
    <t>1204554037867</t>
  </si>
  <si>
    <t>1204554038010</t>
  </si>
  <si>
    <t>1204560033224</t>
  </si>
  <si>
    <t>1204560037593</t>
  </si>
  <si>
    <t>1204560037839</t>
  </si>
  <si>
    <t>1204800027681</t>
  </si>
  <si>
    <t>1204808033434</t>
  </si>
  <si>
    <t>1204808035257</t>
  </si>
  <si>
    <t>1204810023462</t>
  </si>
  <si>
    <t>1204810023463</t>
  </si>
  <si>
    <t>1204810023464</t>
  </si>
  <si>
    <t>1204810023465</t>
  </si>
  <si>
    <t>1204810024956</t>
  </si>
  <si>
    <t>1204810024957</t>
  </si>
  <si>
    <t>1204811075286</t>
  </si>
  <si>
    <t>1204830075109</t>
  </si>
  <si>
    <t>1204831707634</t>
  </si>
  <si>
    <t>1204833023482</t>
  </si>
  <si>
    <t>1204833026925</t>
  </si>
  <si>
    <t>1204848033494</t>
  </si>
  <si>
    <t>1204848033495</t>
  </si>
  <si>
    <t>1204849033505</t>
  </si>
  <si>
    <t>1204849035258</t>
  </si>
  <si>
    <t>1204856035351</t>
  </si>
  <si>
    <t>1204856036439</t>
  </si>
  <si>
    <t>1204860035352</t>
  </si>
  <si>
    <t>1204860037210</t>
  </si>
  <si>
    <t>1204886033522</t>
  </si>
  <si>
    <t>1204886036785</t>
  </si>
  <si>
    <t>1205220033865</t>
  </si>
  <si>
    <t>1205220035261</t>
  </si>
  <si>
    <t>1205220037408</t>
  </si>
  <si>
    <t>1211315074870</t>
  </si>
  <si>
    <t>1211350031307</t>
  </si>
  <si>
    <t>1211350036965</t>
  </si>
  <si>
    <t>1211350037785</t>
  </si>
  <si>
    <t>1211355031314</t>
  </si>
  <si>
    <t>1211355031315</t>
  </si>
  <si>
    <t>1211365034734</t>
  </si>
  <si>
    <t>1211365037140</t>
  </si>
  <si>
    <t>1211366031323</t>
  </si>
  <si>
    <t>1211366036693</t>
  </si>
  <si>
    <t>1211390041327</t>
  </si>
  <si>
    <t>1211390046838</t>
  </si>
  <si>
    <t>1213903022791</t>
  </si>
  <si>
    <t>1213903022792</t>
  </si>
  <si>
    <t>1213903022793</t>
  </si>
  <si>
    <t>1213903022794</t>
  </si>
  <si>
    <t>1213903022795</t>
  </si>
  <si>
    <t>1213903024929</t>
  </si>
  <si>
    <t>1213913032797</t>
  </si>
  <si>
    <t>1213913032798</t>
  </si>
  <si>
    <t>1213923032809</t>
  </si>
  <si>
    <t>1213923037559</t>
  </si>
  <si>
    <t>1213923037560</t>
  </si>
  <si>
    <t>1213928818210</t>
  </si>
  <si>
    <t>1213930075338</t>
  </si>
  <si>
    <t>1213933307629</t>
  </si>
  <si>
    <t>1213945032818</t>
  </si>
  <si>
    <t>1213945036829</t>
  </si>
  <si>
    <t>1213946032821</t>
  </si>
  <si>
    <t>1213946037353</t>
  </si>
  <si>
    <t>1213951032829</t>
  </si>
  <si>
    <t>1213951037603</t>
  </si>
  <si>
    <t>1213951037604</t>
  </si>
  <si>
    <t>1213956032833</t>
  </si>
  <si>
    <t>1213956035365</t>
  </si>
  <si>
    <t>1213957032839</t>
  </si>
  <si>
    <t>1213957034808</t>
  </si>
  <si>
    <t>1213959278214</t>
  </si>
  <si>
    <t>1213978032848</t>
  </si>
  <si>
    <t>1213978035241</t>
  </si>
  <si>
    <t>1220900017726</t>
  </si>
  <si>
    <t>1220910025116</t>
  </si>
  <si>
    <t>1220910026451</t>
  </si>
  <si>
    <t>1220910027030</t>
  </si>
  <si>
    <t>1220913031014</t>
  </si>
  <si>
    <t>1220913037743</t>
  </si>
  <si>
    <t>1220913521027</t>
  </si>
  <si>
    <t>1220913521029</t>
  </si>
  <si>
    <t>1220913525305</t>
  </si>
  <si>
    <t>1220914571030</t>
  </si>
  <si>
    <t>1220920021040</t>
  </si>
  <si>
    <t>1220920027271</t>
  </si>
  <si>
    <t>1220920027274</t>
  </si>
  <si>
    <t>1220921021041</t>
  </si>
  <si>
    <t>1220921021042</t>
  </si>
  <si>
    <t>1220921021043</t>
  </si>
  <si>
    <t>1220921024678</t>
  </si>
  <si>
    <t>1220921025133</t>
  </si>
  <si>
    <t>1220921025307</t>
  </si>
  <si>
    <t>1220921027715</t>
  </si>
  <si>
    <t>1220921027790</t>
  </si>
  <si>
    <t>1220923535096</t>
  </si>
  <si>
    <t>1220923536453</t>
  </si>
  <si>
    <t>1220923536454</t>
  </si>
  <si>
    <t>1220923536833</t>
  </si>
  <si>
    <t>1220923537749</t>
  </si>
  <si>
    <t>1220931407568</t>
  </si>
  <si>
    <t>1220970075175</t>
  </si>
  <si>
    <t>1220972038113</t>
  </si>
  <si>
    <t>1220972038114</t>
  </si>
  <si>
    <t>1220975021076</t>
  </si>
  <si>
    <t>1220975021077</t>
  </si>
  <si>
    <t>1220975026455</t>
  </si>
  <si>
    <t>1220975027380</t>
  </si>
  <si>
    <t>1220976041084</t>
  </si>
  <si>
    <t>1220976047561</t>
  </si>
  <si>
    <t>1220980031094</t>
  </si>
  <si>
    <t>1220980037312</t>
  </si>
  <si>
    <t>1220981031099</t>
  </si>
  <si>
    <t>1220981031100</t>
  </si>
  <si>
    <t>1220981034681</t>
  </si>
  <si>
    <t>1220981037957</t>
  </si>
  <si>
    <t>1220982021113</t>
  </si>
  <si>
    <t>1220982021116</t>
  </si>
  <si>
    <t>1220982024682</t>
  </si>
  <si>
    <t>1220982027308</t>
  </si>
  <si>
    <t>1220984031128</t>
  </si>
  <si>
    <t>1220984034965</t>
  </si>
  <si>
    <t>1220984036781</t>
  </si>
  <si>
    <t>1220984037835</t>
  </si>
  <si>
    <t>1220990074699</t>
  </si>
  <si>
    <t>1234600017687</t>
  </si>
  <si>
    <t>1234603023241</t>
  </si>
  <si>
    <t>1234603023242</t>
  </si>
  <si>
    <t>1234609574967</t>
  </si>
  <si>
    <t>1234613023260</t>
  </si>
  <si>
    <t>1234613025250</t>
  </si>
  <si>
    <t>1234616023333</t>
  </si>
  <si>
    <t>1234616025077</t>
  </si>
  <si>
    <t>1234633707638</t>
  </si>
  <si>
    <t>1234635074822</t>
  </si>
  <si>
    <t>1234638038049</t>
  </si>
  <si>
    <t>1234645023293</t>
  </si>
  <si>
    <t>1234645023294</t>
  </si>
  <si>
    <t>1234645023295</t>
  </si>
  <si>
    <t>1234645023296</t>
  </si>
  <si>
    <t>1234646034960</t>
  </si>
  <si>
    <t>1234646037212</t>
  </si>
  <si>
    <t>1234653033305</t>
  </si>
  <si>
    <t>1234653036716</t>
  </si>
  <si>
    <t>1234655074958</t>
  </si>
  <si>
    <t>1234656023265</t>
  </si>
  <si>
    <t>1234656023320</t>
  </si>
  <si>
    <t>1234656023321</t>
  </si>
  <si>
    <t>1234656026729</t>
  </si>
  <si>
    <t>1234656026998</t>
  </si>
  <si>
    <t>1234657023322</t>
  </si>
  <si>
    <t>1234657023323</t>
  </si>
  <si>
    <t>1234657023324</t>
  </si>
  <si>
    <t>1234657025345</t>
  </si>
  <si>
    <t>1234661033326</t>
  </si>
  <si>
    <t>1234661033328</t>
  </si>
  <si>
    <t>1234661037794</t>
  </si>
  <si>
    <t>1234663033338</t>
  </si>
  <si>
    <t>1234663036746</t>
  </si>
  <si>
    <t>1234664033346</t>
  </si>
  <si>
    <t>1234664033348</t>
  </si>
  <si>
    <t>1234671033354</t>
  </si>
  <si>
    <t>1234671034722</t>
  </si>
  <si>
    <t>1234671038062</t>
  </si>
  <si>
    <t>1234672033375</t>
  </si>
  <si>
    <t>1234672033376</t>
  </si>
  <si>
    <t>1234673033365</t>
  </si>
  <si>
    <t>1234673033367</t>
  </si>
  <si>
    <t>1234673037599</t>
  </si>
  <si>
    <t>1234673037817</t>
  </si>
  <si>
    <t>1234673037818</t>
  </si>
  <si>
    <t>1234683034943</t>
  </si>
  <si>
    <t>1234683035078</t>
  </si>
  <si>
    <t>1234684023394</t>
  </si>
  <si>
    <t>1234684023395</t>
  </si>
  <si>
    <t>1234685033401</t>
  </si>
  <si>
    <t>1234685035249</t>
  </si>
  <si>
    <t>1234686033406</t>
  </si>
  <si>
    <t>1234686035081</t>
  </si>
  <si>
    <t>1234690074959</t>
  </si>
  <si>
    <t>1234693033245</t>
  </si>
  <si>
    <t>1234693033247</t>
  </si>
  <si>
    <t>1241500027691</t>
  </si>
  <si>
    <t>1241500037721</t>
  </si>
  <si>
    <t>1241500047819</t>
  </si>
  <si>
    <t>1241505031367</t>
  </si>
  <si>
    <t>1241505035216</t>
  </si>
  <si>
    <t>1241516077292</t>
  </si>
  <si>
    <t>1241516077293</t>
  </si>
  <si>
    <t>1241516077860</t>
  </si>
  <si>
    <t>1241519025012</t>
  </si>
  <si>
    <t>1241519026473</t>
  </si>
  <si>
    <t>1241519026474</t>
  </si>
  <si>
    <t>1241519027767</t>
  </si>
  <si>
    <t>1241520031387</t>
  </si>
  <si>
    <t>1241520037516</t>
  </si>
  <si>
    <t>1241520037517</t>
  </si>
  <si>
    <t>1241520037759</t>
  </si>
  <si>
    <t>1241520038174</t>
  </si>
  <si>
    <t>1241533207628</t>
  </si>
  <si>
    <t>1241533507636</t>
  </si>
  <si>
    <t>1241535031422</t>
  </si>
  <si>
    <t>1241535031424</t>
  </si>
  <si>
    <t>1241540036482</t>
  </si>
  <si>
    <t>1241540036834</t>
  </si>
  <si>
    <t>1241565031414</t>
  </si>
  <si>
    <t>1241566031406</t>
  </si>
  <si>
    <t>1241566035010</t>
  </si>
  <si>
    <t>1241567031418</t>
  </si>
  <si>
    <t>1241567031420</t>
  </si>
  <si>
    <t>1241572031425</t>
  </si>
  <si>
    <t>1241572031426</t>
  </si>
  <si>
    <t>1241578021421</t>
  </si>
  <si>
    <t>1241578021423</t>
  </si>
  <si>
    <t>1241578024689</t>
  </si>
  <si>
    <t>1241585031443</t>
  </si>
  <si>
    <t>1241585036719</t>
  </si>
  <si>
    <t>1241590021451</t>
  </si>
  <si>
    <t>1241590021452</t>
  </si>
  <si>
    <t>1241590021453</t>
  </si>
  <si>
    <t>1241590025137</t>
  </si>
  <si>
    <t>1241590026734</t>
  </si>
  <si>
    <t>1241590027894</t>
  </si>
  <si>
    <t>1252300017824</t>
  </si>
  <si>
    <t>1252300027907</t>
  </si>
  <si>
    <t>1252312326492</t>
  </si>
  <si>
    <t>1252313031849</t>
  </si>
  <si>
    <t>1252313037276</t>
  </si>
  <si>
    <t>1252324076504</t>
  </si>
  <si>
    <t>1252324077057</t>
  </si>
  <si>
    <t>1252324077058</t>
  </si>
  <si>
    <t>1252329507539</t>
  </si>
  <si>
    <t>1252341031869</t>
  </si>
  <si>
    <t>1252341037313</t>
  </si>
  <si>
    <t>1252345021878</t>
  </si>
  <si>
    <t>1252345021879</t>
  </si>
  <si>
    <t>1252351031881</t>
  </si>
  <si>
    <t>1252351031883</t>
  </si>
  <si>
    <t>1252351031885</t>
  </si>
  <si>
    <t>1252351034847</t>
  </si>
  <si>
    <t>1252351036508</t>
  </si>
  <si>
    <t>1252355021901</t>
  </si>
  <si>
    <t>1252355021902</t>
  </si>
  <si>
    <t>1252369031915</t>
  </si>
  <si>
    <t>1252369035143</t>
  </si>
  <si>
    <t>1252376031921</t>
  </si>
  <si>
    <t>1252376036511</t>
  </si>
  <si>
    <t>1252377021934</t>
  </si>
  <si>
    <t>1252377027218</t>
  </si>
  <si>
    <t>1252379031942</t>
  </si>
  <si>
    <t>1252379036625</t>
  </si>
  <si>
    <t>1252384021861</t>
  </si>
  <si>
    <t>1252384021943</t>
  </si>
  <si>
    <t>1252384026501</t>
  </si>
  <si>
    <t>1252384026505</t>
  </si>
  <si>
    <t>1252384026516</t>
  </si>
  <si>
    <t>1252385021949</t>
  </si>
  <si>
    <t>1252385021950</t>
  </si>
  <si>
    <t>1252394521970</t>
  </si>
  <si>
    <t>1252394521971</t>
  </si>
  <si>
    <t>1252394521972</t>
  </si>
  <si>
    <t>1252396031908</t>
  </si>
  <si>
    <t>1252396035287</t>
  </si>
  <si>
    <t>1252396527918</t>
  </si>
  <si>
    <t>1252396528231</t>
  </si>
  <si>
    <t>1265100027678</t>
  </si>
  <si>
    <t>1265100047685</t>
  </si>
  <si>
    <t>1265100057748</t>
  </si>
  <si>
    <t>1265100077724</t>
  </si>
  <si>
    <t>1265100087684</t>
  </si>
  <si>
    <t>1265100097737</t>
  </si>
  <si>
    <t>1265100107750</t>
  </si>
  <si>
    <t>1265100117775</t>
  </si>
  <si>
    <t>1265100137776</t>
  </si>
  <si>
    <t>1265100147777</t>
  </si>
  <si>
    <t>1265100157825</t>
  </si>
  <si>
    <t>1265100177826</t>
  </si>
  <si>
    <t>1265100187829</t>
  </si>
  <si>
    <t>1265100197856</t>
  </si>
  <si>
    <t>1265100207858</t>
  </si>
  <si>
    <t>1265100217857</t>
  </si>
  <si>
    <t>1265100227909</t>
  </si>
  <si>
    <t>1265100237910</t>
  </si>
  <si>
    <t>1265115638216</t>
  </si>
  <si>
    <t>1265117488208</t>
  </si>
  <si>
    <t>1265128407510</t>
  </si>
  <si>
    <t>1265128507511</t>
  </si>
  <si>
    <t>1265128707513</t>
  </si>
  <si>
    <t>1265129607540</t>
  </si>
  <si>
    <t>1265129807542</t>
  </si>
  <si>
    <t>1265129907543</t>
  </si>
  <si>
    <t>1265130007546</t>
  </si>
  <si>
    <t>1265130207548</t>
  </si>
  <si>
    <t>1265131007564</t>
  </si>
  <si>
    <t>1265131107565</t>
  </si>
  <si>
    <t>1265131507574</t>
  </si>
  <si>
    <t>1265131607575</t>
  </si>
  <si>
    <t>1265131907578</t>
  </si>
  <si>
    <t>1265132007579</t>
  </si>
  <si>
    <t>1265132307582</t>
  </si>
  <si>
    <t>1265132507584</t>
  </si>
  <si>
    <t>1265132707586</t>
  </si>
  <si>
    <t>1265132807587</t>
  </si>
  <si>
    <t>1265132907588</t>
  </si>
  <si>
    <t>1265133807639</t>
  </si>
  <si>
    <t>1265134007647</t>
  </si>
  <si>
    <t>1265134207649</t>
  </si>
  <si>
    <t>1265134407665</t>
  </si>
  <si>
    <t>1265134507666</t>
  </si>
  <si>
    <t>1265134528205</t>
  </si>
  <si>
    <t>1265134707671</t>
  </si>
  <si>
    <t>1265134807672</t>
  </si>
  <si>
    <t>1265135107683</t>
  </si>
  <si>
    <t>1265143688217</t>
  </si>
  <si>
    <t>1265150013601</t>
  </si>
  <si>
    <t>1265150013611</t>
  </si>
  <si>
    <t>1265150013614</t>
  </si>
  <si>
    <t>1265150013615</t>
  </si>
  <si>
    <t>1265150013616</t>
  </si>
  <si>
    <t>1265150013618</t>
  </si>
  <si>
    <t>1265150013620</t>
  </si>
  <si>
    <t>1265150013622</t>
  </si>
  <si>
    <t>1265150013625</t>
  </si>
  <si>
    <t>1265150013626</t>
  </si>
  <si>
    <t>1265150013629</t>
  </si>
  <si>
    <t>1265150013630</t>
  </si>
  <si>
    <t>1265150013635</t>
  </si>
  <si>
    <t>1265150013642</t>
  </si>
  <si>
    <t>1265150013645</t>
  </si>
  <si>
    <t>1265150013647</t>
  </si>
  <si>
    <t>1265150013648</t>
  </si>
  <si>
    <t>1265150013649</t>
  </si>
  <si>
    <t>1265150013650</t>
  </si>
  <si>
    <t>1265150013653</t>
  </si>
  <si>
    <t>1265150013654</t>
  </si>
  <si>
    <t>1265150013655</t>
  </si>
  <si>
    <t>1265150013657</t>
  </si>
  <si>
    <t>1265150013662</t>
  </si>
  <si>
    <t>1265150013663</t>
  </si>
  <si>
    <t>1265150013670</t>
  </si>
  <si>
    <t>1265150013684</t>
  </si>
  <si>
    <t>1265150013687</t>
  </si>
  <si>
    <t>1265150013693</t>
  </si>
  <si>
    <t>1265150013694</t>
  </si>
  <si>
    <t>1265150013703</t>
  </si>
  <si>
    <t>1265150013706</t>
  </si>
  <si>
    <t>1265150013712</t>
  </si>
  <si>
    <t>1265150013713</t>
  </si>
  <si>
    <t>1265150013714</t>
  </si>
  <si>
    <t>1265150013717</t>
  </si>
  <si>
    <t>1265150013720</t>
  </si>
  <si>
    <t>1265150013725</t>
  </si>
  <si>
    <t>1265150013726</t>
  </si>
  <si>
    <t>1265150013727</t>
  </si>
  <si>
    <t>1265150013739</t>
  </si>
  <si>
    <t>1265150013742</t>
  </si>
  <si>
    <t>1265150013749</t>
  </si>
  <si>
    <t>1265150013750</t>
  </si>
  <si>
    <t>1265150013758</t>
  </si>
  <si>
    <t>1265150013763</t>
  </si>
  <si>
    <t>1265150013769</t>
  </si>
  <si>
    <t>1265150013781</t>
  </si>
  <si>
    <t>1265150013786</t>
  </si>
  <si>
    <t>1265150013804</t>
  </si>
  <si>
    <t>1265150013805</t>
  </si>
  <si>
    <t>1265150013807</t>
  </si>
  <si>
    <t>1265150013808</t>
  </si>
  <si>
    <t>1265150013816</t>
  </si>
  <si>
    <t>1265150013818</t>
  </si>
  <si>
    <t>1265150013835</t>
  </si>
  <si>
    <t>1265150013841</t>
  </si>
  <si>
    <t>1265150013842</t>
  </si>
  <si>
    <t>1265150013843</t>
  </si>
  <si>
    <t>1265150013844</t>
  </si>
  <si>
    <t>1265150013845</t>
  </si>
  <si>
    <t>1265150013847</t>
  </si>
  <si>
    <t>1265150013848</t>
  </si>
  <si>
    <t>1265150013849</t>
  </si>
  <si>
    <t>1265150013850</t>
  </si>
  <si>
    <t>1265150013851</t>
  </si>
  <si>
    <t>1265150013855</t>
  </si>
  <si>
    <t>1265150013857</t>
  </si>
  <si>
    <t>1265150013859</t>
  </si>
  <si>
    <t>1265150013860</t>
  </si>
  <si>
    <t>1265150013861</t>
  </si>
  <si>
    <t>1265150014726</t>
  </si>
  <si>
    <t>1265150014727</t>
  </si>
  <si>
    <t>1265150014732</t>
  </si>
  <si>
    <t>1265150014868</t>
  </si>
  <si>
    <t>1265150015040</t>
  </si>
  <si>
    <t>1265150015121</t>
  </si>
  <si>
    <t>1265150015122</t>
  </si>
  <si>
    <t>1265150015125</t>
  </si>
  <si>
    <t>1265150015183</t>
  </si>
  <si>
    <t>1265150015185</t>
  </si>
  <si>
    <t>1265150015186</t>
  </si>
  <si>
    <t>1265150015187</t>
  </si>
  <si>
    <t>1265150015292</t>
  </si>
  <si>
    <t>1265150015293</t>
  </si>
  <si>
    <t>1265150016525</t>
  </si>
  <si>
    <t>1265150016527</t>
  </si>
  <si>
    <t>1265150016530</t>
  </si>
  <si>
    <t>1265150016533</t>
  </si>
  <si>
    <t>1265150016548</t>
  </si>
  <si>
    <t>1265150016675</t>
  </si>
  <si>
    <t>1265150016767</t>
  </si>
  <si>
    <t>1265150016768</t>
  </si>
  <si>
    <t>1265150016823</t>
  </si>
  <si>
    <t>1265150016824</t>
  </si>
  <si>
    <t>1265150016825</t>
  </si>
  <si>
    <t>1265150016913</t>
  </si>
  <si>
    <t>1265150016960</t>
  </si>
  <si>
    <t>1265150016996</t>
  </si>
  <si>
    <t>1265150017022</t>
  </si>
  <si>
    <t>1265150017023</t>
  </si>
  <si>
    <t>1265150017024</t>
  </si>
  <si>
    <t>1265150017070</t>
  </si>
  <si>
    <t>1265150017072</t>
  </si>
  <si>
    <t>1265150017175</t>
  </si>
  <si>
    <t>1265150017225</t>
  </si>
  <si>
    <t>1265150017226</t>
  </si>
  <si>
    <t>1265150017229</t>
  </si>
  <si>
    <t>1265150017231</t>
  </si>
  <si>
    <t>1265150017233</t>
  </si>
  <si>
    <t>1265150017234</t>
  </si>
  <si>
    <t>1265150017235</t>
  </si>
  <si>
    <t>1265150017238</t>
  </si>
  <si>
    <t>1265150017239</t>
  </si>
  <si>
    <t>1265150017242</t>
  </si>
  <si>
    <t>1265150017245</t>
  </si>
  <si>
    <t>1265150017253</t>
  </si>
  <si>
    <t>1265150017255</t>
  </si>
  <si>
    <t>1265150017256</t>
  </si>
  <si>
    <t>1265150017368</t>
  </si>
  <si>
    <t>1265150017521</t>
  </si>
  <si>
    <t>1265150017522</t>
  </si>
  <si>
    <t>1265150017663</t>
  </si>
  <si>
    <t>1265150017664</t>
  </si>
  <si>
    <t>1265150017706</t>
  </si>
  <si>
    <t>1265150017780</t>
  </si>
  <si>
    <t>1265150017782</t>
  </si>
  <si>
    <t>1265150017808</t>
  </si>
  <si>
    <t>1265150017811</t>
  </si>
  <si>
    <t>1265150017813</t>
  </si>
  <si>
    <t>1265150017815</t>
  </si>
  <si>
    <t>1265150017850</t>
  </si>
  <si>
    <t>1265150017851</t>
  </si>
  <si>
    <t>1265150017852</t>
  </si>
  <si>
    <t>1265150017855</t>
  </si>
  <si>
    <t>1265150017903</t>
  </si>
  <si>
    <t>1265150017904</t>
  </si>
  <si>
    <t>1265150017905</t>
  </si>
  <si>
    <t>1265150017906</t>
  </si>
  <si>
    <t>1265150017963</t>
  </si>
  <si>
    <t>1265150018029</t>
  </si>
  <si>
    <t>1265150018039</t>
  </si>
  <si>
    <t>1265150018143</t>
  </si>
  <si>
    <t>1265156918252</t>
  </si>
  <si>
    <t>1265164578153</t>
  </si>
  <si>
    <t>1265185478150</t>
  </si>
  <si>
    <t>1265194768206</t>
  </si>
  <si>
    <t>1270400017847</t>
  </si>
  <si>
    <t>1270400027859</t>
  </si>
  <si>
    <t>1270405038086</t>
  </si>
  <si>
    <t>1270407030633</t>
  </si>
  <si>
    <t>1270407036555</t>
  </si>
  <si>
    <t>1270412030640</t>
  </si>
  <si>
    <t>1270412037386</t>
  </si>
  <si>
    <t>1270413076985</t>
  </si>
  <si>
    <t>1270415030648</t>
  </si>
  <si>
    <t>1270415030649</t>
  </si>
  <si>
    <t>1270416036558</t>
  </si>
  <si>
    <t>1270416036707</t>
  </si>
  <si>
    <t>1270420038043</t>
  </si>
  <si>
    <t>1270420038044</t>
  </si>
  <si>
    <t>1270428536563</t>
  </si>
  <si>
    <t>1270428536564</t>
  </si>
  <si>
    <t>1270434307650</t>
  </si>
  <si>
    <t>1270441030674</t>
  </si>
  <si>
    <t>1270441030675</t>
  </si>
  <si>
    <t>1270453036566</t>
  </si>
  <si>
    <t>1270456530694</t>
  </si>
  <si>
    <t>1270456530695</t>
  </si>
  <si>
    <t>1270458530700</t>
  </si>
  <si>
    <t>1270458538188</t>
  </si>
  <si>
    <t>1270469038000</t>
  </si>
  <si>
    <t>1270474040714</t>
  </si>
  <si>
    <t>1270474046937</t>
  </si>
  <si>
    <t>1270493030719</t>
  </si>
  <si>
    <t>1280306032320</t>
  </si>
  <si>
    <t>1280306036570</t>
  </si>
  <si>
    <t>1280308520596</t>
  </si>
  <si>
    <t>1280308526572</t>
  </si>
  <si>
    <t>1280308526575</t>
  </si>
  <si>
    <t>1280308527640</t>
  </si>
  <si>
    <t>1280330530593</t>
  </si>
  <si>
    <t>1280330530594</t>
  </si>
  <si>
    <t>1280346074807</t>
  </si>
  <si>
    <t>1283211032317</t>
  </si>
  <si>
    <t>1283211032353</t>
  </si>
  <si>
    <t>1283211034706</t>
  </si>
  <si>
    <t>1283233032331</t>
  </si>
  <si>
    <t>1283237032324</t>
  </si>
  <si>
    <t>1283237032325</t>
  </si>
  <si>
    <t>1283242077032</t>
  </si>
  <si>
    <t>1283252032339</t>
  </si>
  <si>
    <t>1283263032345</t>
  </si>
  <si>
    <t>1283273032350</t>
  </si>
  <si>
    <t>1283280032358</t>
  </si>
  <si>
    <t>1295408033891</t>
  </si>
  <si>
    <t>1295408035263</t>
  </si>
  <si>
    <t>1295445033902</t>
  </si>
  <si>
    <t>1295445037012</t>
  </si>
  <si>
    <t>1295447036583</t>
  </si>
  <si>
    <t>1295449078161</t>
  </si>
  <si>
    <t>1295450033883</t>
  </si>
  <si>
    <t>1295460033910</t>
  </si>
  <si>
    <t>1295460035262</t>
  </si>
  <si>
    <t>1295461033924</t>
  </si>
  <si>
    <t>1295461035265</t>
  </si>
  <si>
    <t>1295468033930</t>
  </si>
  <si>
    <t>1295469076587</t>
  </si>
  <si>
    <t>1295469077066</t>
  </si>
  <si>
    <t>1295472033940</t>
  </si>
  <si>
    <t>1295473033935</t>
  </si>
  <si>
    <t>1295473035264</t>
  </si>
  <si>
    <t>1295476035070</t>
  </si>
  <si>
    <t>1295476037662</t>
  </si>
  <si>
    <t>1295478033957</t>
  </si>
  <si>
    <t>1295488033914</t>
  </si>
  <si>
    <t>1335133158149</t>
  </si>
  <si>
    <t>1475137038123</t>
  </si>
  <si>
    <t>1515147217961</t>
  </si>
  <si>
    <t>1600282598129</t>
  </si>
  <si>
    <t>1725107938124</t>
  </si>
  <si>
    <t>1735153687985</t>
  </si>
  <si>
    <t>1753901698125</t>
  </si>
  <si>
    <t>1775187128127</t>
  </si>
  <si>
    <t>1815191768148</t>
  </si>
  <si>
    <t>1816779197942</t>
  </si>
  <si>
    <t>1825145687979</t>
  </si>
  <si>
    <t>1855155237981</t>
  </si>
  <si>
    <t>1883926608084</t>
  </si>
  <si>
    <t>1925184228126</t>
  </si>
  <si>
    <t>1990254468028</t>
  </si>
  <si>
    <t>Grand Total</t>
  </si>
  <si>
    <t>DISTRICT CODE</t>
  </si>
  <si>
    <t>REPORTING DATE</t>
  </si>
  <si>
    <t>CATEGORY 01</t>
  </si>
  <si>
    <t>CATEGORY 02</t>
  </si>
  <si>
    <t>CATEGORY 03</t>
  </si>
  <si>
    <t>CATEGORY 04</t>
  </si>
  <si>
    <t>CATEGORY 05</t>
  </si>
  <si>
    <t>PRIMARY MEASURE TYPE</t>
  </si>
  <si>
    <t xml:space="preserve">COUNT </t>
  </si>
  <si>
    <t xml:space="preserve">AMOUNT </t>
  </si>
  <si>
    <t>PERCENT</t>
  </si>
  <si>
    <t xml:space="preserve">INDICATOR </t>
  </si>
  <si>
    <t>CATEGORY 06</t>
  </si>
  <si>
    <t>CATEGORY 07</t>
  </si>
  <si>
    <t>CATEGORY 08</t>
  </si>
  <si>
    <t>CATEGORY 09</t>
  </si>
  <si>
    <t>CATEGORY 10</t>
  </si>
  <si>
    <t>CATEGORY SET CODE</t>
  </si>
  <si>
    <t>START DATE</t>
  </si>
  <si>
    <t>END DATE</t>
  </si>
  <si>
    <t>COMMENT</t>
  </si>
  <si>
    <t>COUNT</t>
  </si>
  <si>
    <t>Baseball_Boys_V_Boys</t>
  </si>
  <si>
    <t>Baseball_Boys_V_Girls</t>
  </si>
  <si>
    <t>Baseball_Boys_V_Total</t>
  </si>
  <si>
    <t>Basketball _Boys_V_Boys</t>
  </si>
  <si>
    <t>Basketball _Boys_V_Girls</t>
  </si>
  <si>
    <t>Basketball _Boys_V_Total</t>
  </si>
  <si>
    <t>Bowling_Boys_V_Boys</t>
  </si>
  <si>
    <t>Bowling_Boys_V_Girls</t>
  </si>
  <si>
    <t>Bowling_Boys_V_Total</t>
  </si>
  <si>
    <t>Cross Country_Boys_V_Boys</t>
  </si>
  <si>
    <t>Cross Country_Boys_V_Girls</t>
  </si>
  <si>
    <t>Cross Country_Boys_V_Total</t>
  </si>
  <si>
    <t>Football_Boys_V_Boys</t>
  </si>
  <si>
    <t>Football_Boys_V_Girls</t>
  </si>
  <si>
    <t>Football_Boys_V_Total</t>
  </si>
  <si>
    <t>Golf_Boys_V_Boys</t>
  </si>
  <si>
    <t>Golf_Boys_V_Girls</t>
  </si>
  <si>
    <t>Golf_Boys_V_Total</t>
  </si>
  <si>
    <t>Lacrosse_Boys_V_Boys</t>
  </si>
  <si>
    <t>Lacrosse_Boys_V_Girls</t>
  </si>
  <si>
    <t>Lacrosse_Boys_V_Total</t>
  </si>
  <si>
    <t>Rifle_Boys_V_Boys</t>
  </si>
  <si>
    <t>Rifle_Boys_V_Girls</t>
  </si>
  <si>
    <t>Rifle_Boys_V_Total</t>
  </si>
  <si>
    <t>Soccer_Boys_V_Boys</t>
  </si>
  <si>
    <t>Soccer_Boys_V_Girls</t>
  </si>
  <si>
    <t>Soccer_Boys_V_Total</t>
  </si>
  <si>
    <t>Swimming and Diving_Boys_V_Boys</t>
  </si>
  <si>
    <t>Swimming and Diving_Boys_V_Girls</t>
  </si>
  <si>
    <t>Swimming and Diving_Boys_V_Total</t>
  </si>
  <si>
    <t>Tennis_Boys_V_Boys</t>
  </si>
  <si>
    <t>Tennis_Boys_V_Girls</t>
  </si>
  <si>
    <t>Tennis_Boys_V_Total</t>
  </si>
  <si>
    <t>Track &amp; Field_Indoor_Boys_V_Boys</t>
  </si>
  <si>
    <t>Track &amp; Field_Indoor_Boys_V_Girls</t>
  </si>
  <si>
    <t>Track &amp; Field_Indoor_Boys_V_Total</t>
  </si>
  <si>
    <t>Track &amp; Field_Outdoor_Boys_V_Boys</t>
  </si>
  <si>
    <t>Track &amp; Field_Outdoor_Boys_V_Girls</t>
  </si>
  <si>
    <t>Track &amp; Field_Outdoor_Boys_V_Total</t>
  </si>
  <si>
    <t>Volleyball_Boys_V_Boys</t>
  </si>
  <si>
    <t>Volleyball_Boys_V_Girls</t>
  </si>
  <si>
    <t>Volleyball_Boys_V_Total</t>
  </si>
  <si>
    <t>Water Polo_Boys_V_Boys</t>
  </si>
  <si>
    <t>Water Polo_Boys_V_Girls</t>
  </si>
  <si>
    <t>Water Polo_Boys_V_Total</t>
  </si>
  <si>
    <t>Wrestling_Boys_V_Boys</t>
  </si>
  <si>
    <t>Wrestling_Boys_V_Girls</t>
  </si>
  <si>
    <t>Wrestling_Boys_V_Total</t>
  </si>
  <si>
    <t>Baseball_Boys_J_Boys</t>
  </si>
  <si>
    <t>Baseball_Boys_J_Girls</t>
  </si>
  <si>
    <t>Baseball_Boys_J_Total</t>
  </si>
  <si>
    <t>Basketball _Boys_J_Boys</t>
  </si>
  <si>
    <t>Basketball _Boys_J_Girls</t>
  </si>
  <si>
    <t>Basketball _Boys_J_Total</t>
  </si>
  <si>
    <t>Bowling_Boys_J_Boys</t>
  </si>
  <si>
    <t>Bowling_Boys_J_Girls</t>
  </si>
  <si>
    <t>Bowling_Boys_J_Total</t>
  </si>
  <si>
    <t>Cross Country_Boys_J_Boys</t>
  </si>
  <si>
    <t>Cross Country_Boys_J_Girls</t>
  </si>
  <si>
    <t>Cross Country_Boys_J_Total</t>
  </si>
  <si>
    <t>Football_Boys_J_Boys</t>
  </si>
  <si>
    <t>Football_Boys_J_Girls</t>
  </si>
  <si>
    <t>Football_Boys_J_Total</t>
  </si>
  <si>
    <t>Golf_Boys_J_Boys</t>
  </si>
  <si>
    <t>Golf_Boys_J_Girls</t>
  </si>
  <si>
    <t>Golf_Boys_J_Total</t>
  </si>
  <si>
    <t>Lacrosse_Boys_J_Boys</t>
  </si>
  <si>
    <t>Lacrosse_Boys_J_Girls</t>
  </si>
  <si>
    <t>Lacrosse_Boys_J_Total</t>
  </si>
  <si>
    <t>Rifle_Boys_J_Boys</t>
  </si>
  <si>
    <t>Rifle_Boys_J_Girls</t>
  </si>
  <si>
    <t>Rifle_Boys_J_Total</t>
  </si>
  <si>
    <t>Soccer_Boys_J_Boys</t>
  </si>
  <si>
    <t>Soccer_Boys_J_Girls</t>
  </si>
  <si>
    <t>Soccer_Boys_J_Total</t>
  </si>
  <si>
    <t>Swimming and Diving_Boys_J_Boys</t>
  </si>
  <si>
    <t>Swimming and Diving_Boys_J_Girls</t>
  </si>
  <si>
    <t>Swimming and Diving_Boys_J_Total</t>
  </si>
  <si>
    <t>Tennis_Boys_J_Boys</t>
  </si>
  <si>
    <t>Tennis_Boys_J_Girls</t>
  </si>
  <si>
    <t>Tennis_Boys_J_Total</t>
  </si>
  <si>
    <t>Track &amp; Field_Indoor_Boys_J_Boys</t>
  </si>
  <si>
    <t>Track &amp; Field_Indoor_Boys_J_Girls</t>
  </si>
  <si>
    <t>Track &amp; Field_Indoor_Boys_J_Total</t>
  </si>
  <si>
    <t>Track &amp; Field_Outdoor_Boys_J_Boys</t>
  </si>
  <si>
    <t>Track &amp; Field_Outdoor_Boys_J_Girls</t>
  </si>
  <si>
    <t>Track &amp; Field_Outdoor_Boys_J_Total</t>
  </si>
  <si>
    <t>Volleyball_Boys_J_Boys</t>
  </si>
  <si>
    <t>Volleyball_Boys_J_Girls</t>
  </si>
  <si>
    <t>Volleyball_Boys_J_Total</t>
  </si>
  <si>
    <t>Water Polo _Boys_J_Boys</t>
  </si>
  <si>
    <t>Water Polo _Boys_J_Girls</t>
  </si>
  <si>
    <t>Water Polo _Boys_J_Total</t>
  </si>
  <si>
    <t>Wrestling_Boys_J_Boys</t>
  </si>
  <si>
    <t>Wrestling_Boys_J_Girls</t>
  </si>
  <si>
    <t>Wrestling_Boys_J_Total</t>
  </si>
  <si>
    <t>Baseball_Boys_F_Boys</t>
  </si>
  <si>
    <t>Baseball_Boys_F_Girls</t>
  </si>
  <si>
    <t>Baseball_Boys_F_Total</t>
  </si>
  <si>
    <t>Basketball_Boys_F_Boys</t>
  </si>
  <si>
    <t>Basketball_Boys_F_Girls</t>
  </si>
  <si>
    <t>Basketball_Boys_F_Total</t>
  </si>
  <si>
    <t>Bowling_Boys_F_Boys</t>
  </si>
  <si>
    <t>Bowling_Boys_F_Girls</t>
  </si>
  <si>
    <t>Bowling_Boys_F_Total</t>
  </si>
  <si>
    <t>Cross Country_Boys_F_Boys</t>
  </si>
  <si>
    <t>Cross Country_Boys_F_Girls</t>
  </si>
  <si>
    <t>Cross Country_Boys_F_Total</t>
  </si>
  <si>
    <t>Football_Boys_F_Boys</t>
  </si>
  <si>
    <t>Football_Boys_F_Girls</t>
  </si>
  <si>
    <t>Football_Boys_F_Total</t>
  </si>
  <si>
    <t>Golf_Boys_F_Boys</t>
  </si>
  <si>
    <t>Golf_Boys_F_Girls</t>
  </si>
  <si>
    <t>Golf_Boys_F_Total</t>
  </si>
  <si>
    <t>Lacrosse_Boys_F_Boys</t>
  </si>
  <si>
    <t>Lacrosse_Boys_F_Girls</t>
  </si>
  <si>
    <t>Lacrosse_Boys_F_Total</t>
  </si>
  <si>
    <t>Rifle_Boys_F_Boys</t>
  </si>
  <si>
    <t>Rifle_Boys_F_Girls</t>
  </si>
  <si>
    <t>Rifle_Boys_F_Total</t>
  </si>
  <si>
    <t>Soccer_Boys_F_Boys</t>
  </si>
  <si>
    <t>Soccer_Boys_F_Girls</t>
  </si>
  <si>
    <t>Soccer_Boys_F_Total</t>
  </si>
  <si>
    <t>Swimming and Diving_Boys_F_Boys</t>
  </si>
  <si>
    <t>Swimming and Diving_Boys_F_Girls</t>
  </si>
  <si>
    <t>Swimming and Diving_Boys_F_Total</t>
  </si>
  <si>
    <t>Tennis_Boys_F_Boys</t>
  </si>
  <si>
    <t>Tennis_Boys_F_Girls</t>
  </si>
  <si>
    <t>Tennis_Boys_F_Total</t>
  </si>
  <si>
    <t>Track &amp; Field_Indoor_Boys_F_Boys</t>
  </si>
  <si>
    <t>Track &amp; Field_Indoor_Boys_F_Girls</t>
  </si>
  <si>
    <t>Track &amp; Field_Indoor_Boys_F_Total</t>
  </si>
  <si>
    <t>Track &amp; Field_Outdoor_Boys_F_Boys</t>
  </si>
  <si>
    <t>Track &amp; Field_Outdoor_Boys_F_Girls</t>
  </si>
  <si>
    <t>Track &amp; Field_Outdoor_Boys_F_Total</t>
  </si>
  <si>
    <t>Volleyball_Boys_F_Boys</t>
  </si>
  <si>
    <t>Volleyball_Boys_F_Girls</t>
  </si>
  <si>
    <t>Volleyball_Boys_F_Total</t>
  </si>
  <si>
    <t>Water Polo _Boys_F_Boys</t>
  </si>
  <si>
    <t>Water Polo _Boys_F_Girls</t>
  </si>
  <si>
    <t>Water Polo _Boys_F_Total</t>
  </si>
  <si>
    <t>Wrestling_Boys_F_Boys</t>
  </si>
  <si>
    <t>Wrestling_Boys_F_Girls</t>
  </si>
  <si>
    <t>Wrestling_Boys_F_Total</t>
  </si>
  <si>
    <t>Baseball_Boys_8_Boys</t>
  </si>
  <si>
    <t>Baseball_Boys_8_Girls</t>
  </si>
  <si>
    <t>Baseball_Boys_8_Total</t>
  </si>
  <si>
    <t>Basketball_Boys_8_Boys</t>
  </si>
  <si>
    <t>Basketball_Boys_8_Girls</t>
  </si>
  <si>
    <t>Basketball_Boys_8_Total</t>
  </si>
  <si>
    <t>Bowling_Boys_8_Boys</t>
  </si>
  <si>
    <t>Bowling_Boys_8_Girls</t>
  </si>
  <si>
    <t>Bowling_Boys_8_Total</t>
  </si>
  <si>
    <t>Cross Country_Boys_8_Boys</t>
  </si>
  <si>
    <t>Cross Country_Boys_8_Girls</t>
  </si>
  <si>
    <t>Cross Country_Boys_8_Total</t>
  </si>
  <si>
    <t>Football_Boys_8_Boys</t>
  </si>
  <si>
    <t>Football_Boys_8_Girls</t>
  </si>
  <si>
    <t>Football_Boys_8_Total</t>
  </si>
  <si>
    <t>Golf_Boys_8_Boys</t>
  </si>
  <si>
    <t>Golf_Boys_8_Girls</t>
  </si>
  <si>
    <t>Golf_Boys_8_Total</t>
  </si>
  <si>
    <t>Lacrosse_Boys_8_Boys</t>
  </si>
  <si>
    <t>Lacrosse_Boys_8_Girls</t>
  </si>
  <si>
    <t>Lacrosse_Boys_8_Total</t>
  </si>
  <si>
    <t>Rifle_Boys_8_Boys</t>
  </si>
  <si>
    <t>Rifle_Boys_8_Girls</t>
  </si>
  <si>
    <t>Rifle_Boys_8_Total</t>
  </si>
  <si>
    <t>Soccer_Boys_8_Boys</t>
  </si>
  <si>
    <t>Soccer_Boys_8_Girls</t>
  </si>
  <si>
    <t>Soccer_Boys_8_Total</t>
  </si>
  <si>
    <t>Swimming and Diving_Boys_8_Boys</t>
  </si>
  <si>
    <t>Swimming and Diving_Boys_8_Girls</t>
  </si>
  <si>
    <t>Swimming and Diving_Boys_8_Total</t>
  </si>
  <si>
    <t>Tennis_Boys_8_Boys</t>
  </si>
  <si>
    <t>Tennis_Boys_8_Girls</t>
  </si>
  <si>
    <t>Tennis_Boys_8_Total</t>
  </si>
  <si>
    <t>Track &amp; Field_Indoor_Boys_8_Boys</t>
  </si>
  <si>
    <t>Track &amp; Field_Indoor_Boys_8_Girls</t>
  </si>
  <si>
    <t>Track &amp; Field_Indoor_Boys_8_Total</t>
  </si>
  <si>
    <t>Track &amp; Field_Outdoor_Boys_8_Boys</t>
  </si>
  <si>
    <t>Track &amp; Field_Outdoor_Boys_8_Girls</t>
  </si>
  <si>
    <t>Track &amp; Field_Outdoor_Boys_8_Total</t>
  </si>
  <si>
    <t>Volleyball_Boys_8_Boys</t>
  </si>
  <si>
    <t>Volleyball_Boys_8_Girls</t>
  </si>
  <si>
    <t>Volleyball_Boys_8_Total</t>
  </si>
  <si>
    <t>Water Polo _Boys_8_Boys</t>
  </si>
  <si>
    <t>Water Polo _Boys_8_Girls</t>
  </si>
  <si>
    <t>Water Polo _Boys_8_Total</t>
  </si>
  <si>
    <t>Wrestling_Boys_8_Boys</t>
  </si>
  <si>
    <t>Wrestling_Boys_8_Girls</t>
  </si>
  <si>
    <t>Wrestling_Boys_8_Total</t>
  </si>
  <si>
    <t>Baseball_Boys_7_Boys</t>
  </si>
  <si>
    <t>Baseball_Boys_7_Girls</t>
  </si>
  <si>
    <t>Baseball_Boys_7_Total</t>
  </si>
  <si>
    <t>Basketball_Boys_7_Boys</t>
  </si>
  <si>
    <t>Basketball_Boys_7_Girls</t>
  </si>
  <si>
    <t>Basketball_Boys_7_Total</t>
  </si>
  <si>
    <t>Bowling_Boys_7_Boys</t>
  </si>
  <si>
    <t>Bowling_Boys_7_Girls</t>
  </si>
  <si>
    <t>Bowling_Boys_7_Total</t>
  </si>
  <si>
    <t>Cross Country_Boys_7_Boys</t>
  </si>
  <si>
    <t>Cross Country_Boys_7_Girls</t>
  </si>
  <si>
    <t>Cross Country_Boys_7_Total</t>
  </si>
  <si>
    <t>Football_Boys_7_Boys</t>
  </si>
  <si>
    <t>Football_Boys_7_Girls</t>
  </si>
  <si>
    <t>Football_Boys_7_Total</t>
  </si>
  <si>
    <t>Golf_Boys_7_Boys</t>
  </si>
  <si>
    <t>Golf_Boys_7_Girls</t>
  </si>
  <si>
    <t>Golf_Boys_7_Total</t>
  </si>
  <si>
    <t>Lacrosse_Boys_7_Boys</t>
  </si>
  <si>
    <t>Lacrosse_Boys_7_Girls</t>
  </si>
  <si>
    <t>Lacrosse_Boys_7_Total</t>
  </si>
  <si>
    <t>Rifle_Boys_7_Boys</t>
  </si>
  <si>
    <t>Rifle_Boys_7_Girls</t>
  </si>
  <si>
    <t>Rifle_Boys_7_Total</t>
  </si>
  <si>
    <t>Soccer_Boys_7_Boys</t>
  </si>
  <si>
    <t>Soccer_Boys_7_Girls</t>
  </si>
  <si>
    <t>Soccer_Boys_7_Total</t>
  </si>
  <si>
    <t>Swimming and Diving_Boys_7_Boys</t>
  </si>
  <si>
    <t>Swimming and Diving_Boys_7_Girls</t>
  </si>
  <si>
    <t>Swimming and Diving_Boys_7_Total</t>
  </si>
  <si>
    <t>Tennis_Boys_7_Boys</t>
  </si>
  <si>
    <t>Tennis_Boys_7_Girls</t>
  </si>
  <si>
    <t>Tennis_Boys_7_Total</t>
  </si>
  <si>
    <t>Track &amp; Field_Indoor_Boys_7_Boys</t>
  </si>
  <si>
    <t>Track &amp; Field_Indoor_Boys_7_Girls</t>
  </si>
  <si>
    <t>Track &amp; Field_Indoor_Boys_7_Total</t>
  </si>
  <si>
    <t>Track &amp; Field_Outdoor_Boys_7_Boys</t>
  </si>
  <si>
    <t>Track &amp; Field_Outdoor_Boys_7_Girls</t>
  </si>
  <si>
    <t>Track &amp; Field_Outdoor_Boys_7_Total</t>
  </si>
  <si>
    <t>Volleyball_Boys_7_Boys</t>
  </si>
  <si>
    <t>Volleyball_Boys_7_Girls</t>
  </si>
  <si>
    <t>Volleyball_Boys_7_Total</t>
  </si>
  <si>
    <t>Water Polo_Boys_7_Boys</t>
  </si>
  <si>
    <t>Water Polo_Boys_7_Girls</t>
  </si>
  <si>
    <t>Water Polo_Boys_7_Total</t>
  </si>
  <si>
    <t>Wrestling_Boys_7_Boys</t>
  </si>
  <si>
    <t>Wrestling_Boys_7_Girls</t>
  </si>
  <si>
    <t>Wrestling_Boys_7_Total</t>
  </si>
  <si>
    <t>Basketball_Girls_V_Boys</t>
  </si>
  <si>
    <t>Basketball_Girls_V_Girls</t>
  </si>
  <si>
    <t>Basketball_Girls_V_Total</t>
  </si>
  <si>
    <t>Bowling_Girls_V_Boys</t>
  </si>
  <si>
    <t>Bowling_Girls_V_Girls</t>
  </si>
  <si>
    <t>Bowling_Girls_V_Total</t>
  </si>
  <si>
    <t>Competitive Spirit_Girls_V_Boys</t>
  </si>
  <si>
    <t>Competitive Spirit_Girls_V_Girls</t>
  </si>
  <si>
    <t>Competitive Spirit_Girls_V_Total</t>
  </si>
  <si>
    <t>Cross Country_Girls_V_Boys</t>
  </si>
  <si>
    <t>Cross Country_Girls_V_Girls</t>
  </si>
  <si>
    <t>Cross Country_Girls_V_Total</t>
  </si>
  <si>
    <t>Field Hockey_Girls_V_Boys</t>
  </si>
  <si>
    <t>Field Hockey_Girls_V_Girls</t>
  </si>
  <si>
    <t>Field Hockey_Girls_V_Total</t>
  </si>
  <si>
    <t>Golf_Girls_V_Boys</t>
  </si>
  <si>
    <t>Golf_Girls_V_Girls</t>
  </si>
  <si>
    <t>Golf_Girls_V_Total</t>
  </si>
  <si>
    <t>Gymnastics_Girls_V_Boys</t>
  </si>
  <si>
    <t>Gymnastics_Girls_V_Girls</t>
  </si>
  <si>
    <t>Gymnastics_Girls_V_Total</t>
  </si>
  <si>
    <t>Lacrosse_Girls_V_Boys</t>
  </si>
  <si>
    <t>Lacrosse_Girls_V_Girls</t>
  </si>
  <si>
    <t>Lacrosse_Girls_V_Total</t>
  </si>
  <si>
    <t>Rifle_Girls_V_Boys</t>
  </si>
  <si>
    <t>Rifle_Girls_V_Girls</t>
  </si>
  <si>
    <t>Rifle_Girls_V_Total</t>
  </si>
  <si>
    <t>Soccer_Girls_V_Boys</t>
  </si>
  <si>
    <t>Soccer_Girls_V_Girls</t>
  </si>
  <si>
    <t>Soccer_Girls_V_Total</t>
  </si>
  <si>
    <t>Swimming and Diving_Girls_V_Boys</t>
  </si>
  <si>
    <t>Swimming and Diving_Girls_V_Girls</t>
  </si>
  <si>
    <t>Swimming and Diving_Girls_V_Total</t>
  </si>
  <si>
    <t>Tennis_Girls_V_Boys</t>
  </si>
  <si>
    <t>Tennis_Girls_V_Girls</t>
  </si>
  <si>
    <t>Tennis_Girls_V_Total</t>
  </si>
  <si>
    <t>Track &amp; Field_Indoor_Girls_V_Boys</t>
  </si>
  <si>
    <t>Track &amp; Field_Indoor_Girls_V_Girls</t>
  </si>
  <si>
    <t>Track &amp; Field_Indoor_Girls_V_Total</t>
  </si>
  <si>
    <t>Track &amp; Field_Outdoor_Girls_V_Boys</t>
  </si>
  <si>
    <t>Track &amp; Field_Outdoor_Girls_V_Girls</t>
  </si>
  <si>
    <t>Track &amp; Field_Outdoor_Girls_V_Total</t>
  </si>
  <si>
    <t>Volleyball_Girls_V_Boys</t>
  </si>
  <si>
    <t>Volleyball_Girls_V_Girls</t>
  </si>
  <si>
    <t>Volleyball_Girls_V_Total</t>
  </si>
  <si>
    <t>Water Polo_Girls_V_Boys</t>
  </si>
  <si>
    <t>Water Polo_Girls_V_Girls</t>
  </si>
  <si>
    <t>Water Polo_Girls_V_Total</t>
  </si>
  <si>
    <t>Basketball_Girls_J_Boys</t>
  </si>
  <si>
    <t>Basketball_Girls_J_Girls</t>
  </si>
  <si>
    <t>Basketball_Girls_J_Total</t>
  </si>
  <si>
    <t>Bowling_Girls_J_Boys</t>
  </si>
  <si>
    <t>Bowling_Girls_J_Girls</t>
  </si>
  <si>
    <t>Bowling_Girls_J_Total</t>
  </si>
  <si>
    <t>Competitive Spirit_Girls_J_Boys</t>
  </si>
  <si>
    <t>Competitive Spirit_Girls_J_Girls</t>
  </si>
  <si>
    <t>Competitive Spirit_Girls_J_Total</t>
  </si>
  <si>
    <t>Cross Country_Girls_J_Boys</t>
  </si>
  <si>
    <t>Cross Country_Girls_J_Girls</t>
  </si>
  <si>
    <t>Cross Country_Girls_J_Total</t>
  </si>
  <si>
    <t>Field Hockey_Girls_J_Boys</t>
  </si>
  <si>
    <t>Field Hockey_Girls_J_Girls</t>
  </si>
  <si>
    <t>Field Hockey_Girls_J_Total</t>
  </si>
  <si>
    <t>Golf_Girls_J_Boys</t>
  </si>
  <si>
    <t>Golf_Girls_J_Girls</t>
  </si>
  <si>
    <t>Golf_Girls_J_Total</t>
  </si>
  <si>
    <t>Gymnastics_Girls_J_Boys</t>
  </si>
  <si>
    <t>Gymnastics_Girls_J_Girls</t>
  </si>
  <si>
    <t>Gymnastics_Girls_J_Total</t>
  </si>
  <si>
    <t>Lacrosse_Girls_J_Boys</t>
  </si>
  <si>
    <t>Lacrosse_Girls_J_Girls</t>
  </si>
  <si>
    <t>Lacrosse_Girls_J_Total</t>
  </si>
  <si>
    <t>Rifle_Girls_J_Boys</t>
  </si>
  <si>
    <t>Rifle_Girls_J_Girls</t>
  </si>
  <si>
    <t>Rifle_Girls_J_Total</t>
  </si>
  <si>
    <t>Soccer_Girls_J_Boys</t>
  </si>
  <si>
    <t>Soccer_Girls_J_Girls</t>
  </si>
  <si>
    <t>Soccer_Girls_J_Total</t>
  </si>
  <si>
    <t>Swimming and Diving_Girls_J_Boys</t>
  </si>
  <si>
    <t>Swimming and Diving_Girls_J_Girls</t>
  </si>
  <si>
    <t>Swimming and Diving_Girls_J_Total</t>
  </si>
  <si>
    <t>Tennis_Girls_J_Boys</t>
  </si>
  <si>
    <t>Tennis_Girls_J_Girls</t>
  </si>
  <si>
    <t>Tennis_Girls_J_Total</t>
  </si>
  <si>
    <t>Track &amp; Field_Indoor_Girls_J_Boys</t>
  </si>
  <si>
    <t>Track &amp; Field_Indoor_Girls_J_Girls</t>
  </si>
  <si>
    <t>Track &amp; Field_Indoor_Girls_J_Total</t>
  </si>
  <si>
    <t>Track &amp; Field_Outdoor_Girls_J_Boys</t>
  </si>
  <si>
    <t>Track &amp; Field_Outdoor_Girls_J_Girls</t>
  </si>
  <si>
    <t>Track &amp; Field_Outdoor_Girls_J_Total</t>
  </si>
  <si>
    <t>Volleyball_Girls_J_Boys</t>
  </si>
  <si>
    <t>Volleyball_Girls_J_Girls</t>
  </si>
  <si>
    <t>Volleyball_Girls_J_Total</t>
  </si>
  <si>
    <t>Water Polo_Girls_J_Boys</t>
  </si>
  <si>
    <t>Water Polo_Girls_J_Girls</t>
  </si>
  <si>
    <t>Water Polo_Girls_J_Total</t>
  </si>
  <si>
    <t>Basketball_Girls_F_Boys</t>
  </si>
  <si>
    <t>Basketball_Girls_F_Girls</t>
  </si>
  <si>
    <t>Basketball_Girls_F_Total</t>
  </si>
  <si>
    <t>Bowling_Girls_F_Boys</t>
  </si>
  <si>
    <t>Bowling_Girls_F_Girls</t>
  </si>
  <si>
    <t>Bowling_Girls_F_Total</t>
  </si>
  <si>
    <t>Competitive Spirit_Girls_F_Boys</t>
  </si>
  <si>
    <t>Competitive Spirit_Girls_F_Girls</t>
  </si>
  <si>
    <t>Competitive Spirit_Girls_F_Total</t>
  </si>
  <si>
    <t>Cross Country_Girls_F_Boys</t>
  </si>
  <si>
    <t>Cross Country_Girls_F_Girls</t>
  </si>
  <si>
    <t>Cross Country_Girls_F_Total</t>
  </si>
  <si>
    <t>Field Hockey_Girls_F_Boys</t>
  </si>
  <si>
    <t>Field Hockey_Girls_F_Girls</t>
  </si>
  <si>
    <t>Field Hockey_Girls_F_Total</t>
  </si>
  <si>
    <t>Golf_Girls_F_Boys</t>
  </si>
  <si>
    <t>Golf_Girls_F_Girls</t>
  </si>
  <si>
    <t>Golf_Girls_F_Total</t>
  </si>
  <si>
    <t>Gymnastics_Girls_F_Boys</t>
  </si>
  <si>
    <t>Gymnastics_Girls_F_Girls</t>
  </si>
  <si>
    <t>Gymnastics_Girls_F_Total</t>
  </si>
  <si>
    <t>Lacrosse_Girls_F_Boys</t>
  </si>
  <si>
    <t>Lacrosse_Girls_F_Girls</t>
  </si>
  <si>
    <t>Lacrosse_Girls_F_Total</t>
  </si>
  <si>
    <t>Rifle_Girls_F_Boys</t>
  </si>
  <si>
    <t>Rifle_Girls_F_Girls</t>
  </si>
  <si>
    <t>Rifle_Girls_F_Total</t>
  </si>
  <si>
    <t>Soccer_Girls_F_Boys</t>
  </si>
  <si>
    <t>Soccer_Girls_F_Girls</t>
  </si>
  <si>
    <t>Soccer_Girls_F_Total</t>
  </si>
  <si>
    <t>Swimming and Diving_Girls_F_Boys</t>
  </si>
  <si>
    <t>Swimming and Diving_Girls_F_Girls</t>
  </si>
  <si>
    <t>Swimming and Diving_Girls_F_Total</t>
  </si>
  <si>
    <t>Tennis_Girls_F_Boys</t>
  </si>
  <si>
    <t>Tennis_Girls_F_Girls</t>
  </si>
  <si>
    <t>Tennis_Girls_F_Total</t>
  </si>
  <si>
    <t>Track &amp; Field_Indoor_Girls_F_Boys</t>
  </si>
  <si>
    <t>Track &amp; Field_Indoor_Girls_F_Girls</t>
  </si>
  <si>
    <t>Track &amp; Field_Indoor_Girls_F_Total</t>
  </si>
  <si>
    <t>Track &amp; Field_Outdoor_Girls_F_Boys</t>
  </si>
  <si>
    <t>Track &amp; Field_Outdoor_Girls_F_Girls</t>
  </si>
  <si>
    <t>Track &amp; Field_Outdoor_Girls_F_Total</t>
  </si>
  <si>
    <t>Volleyball_Girls_F_Boys</t>
  </si>
  <si>
    <t>Volleyball_Girls_F_Girls</t>
  </si>
  <si>
    <t>Volleyball_Girls_F_Total</t>
  </si>
  <si>
    <t>Water Polo_Girls_F_Boys</t>
  </si>
  <si>
    <t>Water Polo_Girls_F_Girls</t>
  </si>
  <si>
    <t>Water Polo_Girls_F_Total</t>
  </si>
  <si>
    <t>Basketball_Girls_8_Boys</t>
  </si>
  <si>
    <t>Basketball_Girls_8_Girls</t>
  </si>
  <si>
    <t>Basketball_Girls_8_Total</t>
  </si>
  <si>
    <t>Bowling_Girls_8_Boys</t>
  </si>
  <si>
    <t>Bowling_Girls_8_Girls</t>
  </si>
  <si>
    <t>Bowling_Girls_8_Total</t>
  </si>
  <si>
    <t>Competitive Spirit_Girls_8_Boys</t>
  </si>
  <si>
    <t>Competitive Spirit_Girls_8_Girls</t>
  </si>
  <si>
    <t>Competitive Spirit_Girls_8_Total</t>
  </si>
  <si>
    <t>Cross Country_Girls_8_Boys</t>
  </si>
  <si>
    <t>Cross Country_Girls_8_Girls</t>
  </si>
  <si>
    <t>Cross Country_Girls_8_Total</t>
  </si>
  <si>
    <t>Field Hockey_Girls_8_Boys</t>
  </si>
  <si>
    <t>Field Hockey_Girls_8_Girls</t>
  </si>
  <si>
    <t>Field Hockey_Girls_8_Total</t>
  </si>
  <si>
    <t>Golf_Girls_8_Boys</t>
  </si>
  <si>
    <t>Golf_Girls_8_Girls</t>
  </si>
  <si>
    <t>Golf_Girls_8_Total</t>
  </si>
  <si>
    <t>Gymnastics_Girls_8_Boys</t>
  </si>
  <si>
    <t>Gymnastics_Girls_8_Girls</t>
  </si>
  <si>
    <t>Gymnastics_Girls_8_Total</t>
  </si>
  <si>
    <t>Lacrosse_Girls_8_Boys</t>
  </si>
  <si>
    <t>Lacrosse_Girls_8_Girls</t>
  </si>
  <si>
    <t>Lacrosse_Girls_8_Total</t>
  </si>
  <si>
    <t>Rifle_Girls_8_Boys</t>
  </si>
  <si>
    <t>Rifle_Girls_8_Girls</t>
  </si>
  <si>
    <t>Rifle_Girls_8_Total</t>
  </si>
  <si>
    <t>Soccer_Girls_8_Boys</t>
  </si>
  <si>
    <t>Soccer_Girls_8_Girls</t>
  </si>
  <si>
    <t>Soccer_Girls_8_Total</t>
  </si>
  <si>
    <t>Swimming and Diving_Girls_8_Boys</t>
  </si>
  <si>
    <t>Swimming and Diving_Girls_8_Girls</t>
  </si>
  <si>
    <t>Swimming and Diving_Girls_8_Total</t>
  </si>
  <si>
    <t>Tennis_Girls_8_Boys</t>
  </si>
  <si>
    <t>Tennis_Girls_8_Girls</t>
  </si>
  <si>
    <t>Tennis_Girls_8_Total</t>
  </si>
  <si>
    <t>Track &amp; Field_Indoor_Girls_8_Boys</t>
  </si>
  <si>
    <t>Track &amp; Field_Indoor_Girls_8_Girls</t>
  </si>
  <si>
    <t>Track &amp; Field_Indoor_Girls_8_Total</t>
  </si>
  <si>
    <t>Track &amp; Field_Outdoor_Girls_8_Boys</t>
  </si>
  <si>
    <t>Track &amp; Field_Outdoor_Girls_8_Girls</t>
  </si>
  <si>
    <t>Track &amp; Field_Outdoor_Girls_8_Total</t>
  </si>
  <si>
    <t>Volleyball_Girls_8_Boys</t>
  </si>
  <si>
    <t>Volleyball_Girls_8_Girls</t>
  </si>
  <si>
    <t>Volleyball_Girls_8_Total</t>
  </si>
  <si>
    <t>Water Polo_Girls_8_Boys</t>
  </si>
  <si>
    <t>Water Polo_Girls_8_Girls</t>
  </si>
  <si>
    <t>Water Polo_Girls_8_Total</t>
  </si>
  <si>
    <t>Basketball_Girls_7_Boys</t>
  </si>
  <si>
    <t>Basketball_Girls_7_Girls</t>
  </si>
  <si>
    <t>Basketball_Girls_7_Total</t>
  </si>
  <si>
    <t>Bowling_Girls_7_Boys</t>
  </si>
  <si>
    <t>Bowling_Girls_7_Girls</t>
  </si>
  <si>
    <t>Bowling_Girls_7_Total</t>
  </si>
  <si>
    <t>Competitive Spirit_Girls_7_Boys</t>
  </si>
  <si>
    <t>Competitive Spirit_Girls_7_Girls</t>
  </si>
  <si>
    <t>Competitive Spirit_Girls_7_Total</t>
  </si>
  <si>
    <t>Cross Country_Girls_7_Boys</t>
  </si>
  <si>
    <t>Cross Country_Girls_7_Girls</t>
  </si>
  <si>
    <t>Cross Country_Girls_7_Total</t>
  </si>
  <si>
    <t>Field Hockey_Girls_7_Boys</t>
  </si>
  <si>
    <t>Field Hockey_Girls_7_Girls</t>
  </si>
  <si>
    <t>Field Hockey_Girls_7_Total</t>
  </si>
  <si>
    <t>Golf_Girls_7_Boys</t>
  </si>
  <si>
    <t>Golf_Girls_7_Girls</t>
  </si>
  <si>
    <t>Golf_Girls_7_Total</t>
  </si>
  <si>
    <t>Gymnastics_Girls_7_Boys</t>
  </si>
  <si>
    <t>Gymnastics_Girls_7_Girls</t>
  </si>
  <si>
    <t>Gymnastics_Girls_7_Total</t>
  </si>
  <si>
    <t>Lacrosse_Girls_7_Boys</t>
  </si>
  <si>
    <t>Lacrosse_Girls_7_Girls</t>
  </si>
  <si>
    <t>Lacrosse_Girls_7_Total</t>
  </si>
  <si>
    <t>Rifle_Girls_7_Boys</t>
  </si>
  <si>
    <t>Rifle_Girls_7_Girls</t>
  </si>
  <si>
    <t>Rifle_Girls_7_Total</t>
  </si>
  <si>
    <t>Soccer_Girls_7_Boys</t>
  </si>
  <si>
    <t>Soccer_Girls_7_Girls</t>
  </si>
  <si>
    <t>Soccer_Girls_7_Total</t>
  </si>
  <si>
    <t>Swimming and Diving_Girls_7_Boys</t>
  </si>
  <si>
    <t>Swimming and Diving_Girls_7_Girls</t>
  </si>
  <si>
    <t>Swimming and Diving_Girls_7_Total</t>
  </si>
  <si>
    <t>Tennis_Girls_7_Boys</t>
  </si>
  <si>
    <t>Tennis_Girls_7_Girls</t>
  </si>
  <si>
    <t>Tennis_Girls_7_Total</t>
  </si>
  <si>
    <t>Track &amp; Field_Indoor_Girls_7_Boys</t>
  </si>
  <si>
    <t>Track &amp; Field_Indoor_Girls_7_Girls</t>
  </si>
  <si>
    <t>Track &amp; Field_Indoor_Girls_7_Total</t>
  </si>
  <si>
    <t>Track &amp; Field_Outdoor_Girls_7_Boys</t>
  </si>
  <si>
    <t>Track &amp; Field_Outdoor_Girls_7_Girls</t>
  </si>
  <si>
    <t>Track &amp; Field_Outdoor_Girls_7_Total</t>
  </si>
  <si>
    <t>Volleyball_Girls_7_Boys</t>
  </si>
  <si>
    <t>Volleyball_Girls_7_Girls</t>
  </si>
  <si>
    <t>Volleyball_Girls_7_Total</t>
  </si>
  <si>
    <t>Water Polo_Girls_7_Boys</t>
  </si>
  <si>
    <t>Water Polo_Girls_7_Girls</t>
  </si>
  <si>
    <t>Water Polo_Girls_7_Total</t>
  </si>
  <si>
    <t>INDICATOR</t>
  </si>
  <si>
    <t>Baseball_B_V_SeasonFall</t>
  </si>
  <si>
    <t>Baseball_B_V_SeasonWinter</t>
  </si>
  <si>
    <t>Baseball_B_V_SeasonSpring</t>
  </si>
  <si>
    <t>Baseball_B_V_Established</t>
  </si>
  <si>
    <t>Baseball_B_V_Demotion</t>
  </si>
  <si>
    <t>Baseball_B_V_Elimination</t>
  </si>
  <si>
    <t>Baseball_B_V_Reinstatement</t>
  </si>
  <si>
    <t>Baseball_B_V_ScheduledFall</t>
  </si>
  <si>
    <t>Baseball_B_V_ScheduledWinter</t>
  </si>
  <si>
    <t>Baseball_B_V_ScheduledSpring</t>
  </si>
  <si>
    <t>Baseball_B_V_ScheduledTotal</t>
  </si>
  <si>
    <t>Baseball_B_V_PlayedFall</t>
  </si>
  <si>
    <t>Baseball_B_V_PlayedWinter</t>
  </si>
  <si>
    <t>Baseball_B_V_PlayedSpring</t>
  </si>
  <si>
    <t>Baseball_B_V_PlayedTotal</t>
  </si>
  <si>
    <t>Basketball _B_V_SeasonFall</t>
  </si>
  <si>
    <t>Basketball _B_V_SeasonWinter</t>
  </si>
  <si>
    <t>Basketball _B_V_SeasonSpring</t>
  </si>
  <si>
    <t>Basketball _B_V_Established</t>
  </si>
  <si>
    <t>Basketball _B_V_Demotion</t>
  </si>
  <si>
    <t>Basketball _B_V_Elimination</t>
  </si>
  <si>
    <t>Basketball _B_V_Reinstatement</t>
  </si>
  <si>
    <t>Basketball _B_V_ScheduledFall</t>
  </si>
  <si>
    <t>Basketball _B_V_ScheduledWinter</t>
  </si>
  <si>
    <t>Basketball _B_V_ScheduledSpring</t>
  </si>
  <si>
    <t>Basketball _B_V_ScheduledTotal</t>
  </si>
  <si>
    <t>Basketball _B_V_PlayedFall</t>
  </si>
  <si>
    <t>Basketball _B_V_PlayedWinter</t>
  </si>
  <si>
    <t>Basketball _B_V_PlayedSpring</t>
  </si>
  <si>
    <t>Basketball _B_V_PlayedTotal</t>
  </si>
  <si>
    <t>Bowling_B_V_SeasonFall</t>
  </si>
  <si>
    <t>Bowling_B_V_SeasonWinter</t>
  </si>
  <si>
    <t>Bowling_B_V_SeasonSpring</t>
  </si>
  <si>
    <t>Bowling_B_V_Established</t>
  </si>
  <si>
    <t>Bowling_B_V_Demotion</t>
  </si>
  <si>
    <t>Bowling_B_V_Elimination</t>
  </si>
  <si>
    <t>Bowling_B_V_Reinstatement</t>
  </si>
  <si>
    <t>Bowling_B_V_ScheduledFall</t>
  </si>
  <si>
    <t>Bowling_B_V_ScheduledWinter</t>
  </si>
  <si>
    <t>Bowling_B_V_ScheduledSpring</t>
  </si>
  <si>
    <t>Bowling_B_V_ScheduledTotal</t>
  </si>
  <si>
    <t>Bowling_B_V_PlayedFall</t>
  </si>
  <si>
    <t>Bowling_B_V_PlayedWinter</t>
  </si>
  <si>
    <t>Bowling_B_V_PlayedSpring</t>
  </si>
  <si>
    <t>Bowling_B_V_PlayedTotal</t>
  </si>
  <si>
    <t>Cross Country_B_V_SeasonFall</t>
  </si>
  <si>
    <t>Cross Country_B_V_SeasonWinter</t>
  </si>
  <si>
    <t>Cross Country_B_V_SeasonSpring</t>
  </si>
  <si>
    <t>Cross Country_B_V_Established</t>
  </si>
  <si>
    <t>Cross Country_B_V_Demotion</t>
  </si>
  <si>
    <t>Cross Country_B_V_Elimination</t>
  </si>
  <si>
    <t>Cross Country_B_V_Reinstatement</t>
  </si>
  <si>
    <t>Cross Country_B_V_ScheduledFall</t>
  </si>
  <si>
    <t>Cross Country_B_V_ScheduledWinter</t>
  </si>
  <si>
    <t>Cross Country_B_V_ScheduledSpring</t>
  </si>
  <si>
    <t>Cross Country_B_V_ScheduledTotal</t>
  </si>
  <si>
    <t>Cross Country_B_V_PlayedFall</t>
  </si>
  <si>
    <t>Cross Country_B_V_PlayedWinter</t>
  </si>
  <si>
    <t>Cross Country_B_V_PlayedSpring</t>
  </si>
  <si>
    <t>Cross Country_B_V_PlayedTotal</t>
  </si>
  <si>
    <t>Football_B_V_SeasonFall</t>
  </si>
  <si>
    <t>Football_B_V_SeasonWinter</t>
  </si>
  <si>
    <t>Football_B_V_SeasonSpring</t>
  </si>
  <si>
    <t>Football_B_V_Established</t>
  </si>
  <si>
    <t>Football_B_V_Demotion</t>
  </si>
  <si>
    <t>Football_B_V_Elimination</t>
  </si>
  <si>
    <t>Football_B_V_Reinstatement</t>
  </si>
  <si>
    <t>Football_B_V_ScheduledFall</t>
  </si>
  <si>
    <t>Football_B_V_ScheduledWinter</t>
  </si>
  <si>
    <t>Football_B_V_ScheduledSpring</t>
  </si>
  <si>
    <t>Football_B_V_ScheduledTotal</t>
  </si>
  <si>
    <t>Football_B_V_PlayedFall</t>
  </si>
  <si>
    <t>Football_B_V_PlayedWinter</t>
  </si>
  <si>
    <t>Football_B_V_PlayedSpring</t>
  </si>
  <si>
    <t>Football_B_V_PlayedTotal</t>
  </si>
  <si>
    <t>Golf_B_V_SeasonFall</t>
  </si>
  <si>
    <t>Golf_B_V_SeasonWinter</t>
  </si>
  <si>
    <t>Golf_B_V_SeasonSpring</t>
  </si>
  <si>
    <t>Golf_B_V_Established</t>
  </si>
  <si>
    <t>Golf_B_V_Demotion</t>
  </si>
  <si>
    <t>Golf_B_V_Elimination</t>
  </si>
  <si>
    <t>Golf_B_V_Reinstatement</t>
  </si>
  <si>
    <t>Golf_B_V_ScheduledFall</t>
  </si>
  <si>
    <t>Golf_B_V_ScheduledWinter</t>
  </si>
  <si>
    <t>Golf_B_V_ScheduledSpring</t>
  </si>
  <si>
    <t>Golf_B_V_ScheduledTotal</t>
  </si>
  <si>
    <t>Golf_B_V_PlayedFall</t>
  </si>
  <si>
    <t>Golf_B_V_PlayedWinter</t>
  </si>
  <si>
    <t>Golf_B_V_PlayedSpring</t>
  </si>
  <si>
    <t>Golf_B_V_PlayedTotal</t>
  </si>
  <si>
    <t>Lacrosse_B_V_SeasonFall</t>
  </si>
  <si>
    <t>Lacrosse_B_V_SeasonWinter</t>
  </si>
  <si>
    <t>Lacrosse_B_V_SeasonSpring</t>
  </si>
  <si>
    <t>Lacrosse_B_V_Established</t>
  </si>
  <si>
    <t>Lacrosse_B_V_Demotion</t>
  </si>
  <si>
    <t>Lacrosse_B_V_Elimination</t>
  </si>
  <si>
    <t>Lacrosse_B_V_Reinstatement</t>
  </si>
  <si>
    <t>Lacrosse_B_V_ScheduledFall</t>
  </si>
  <si>
    <t>Lacrosse_B_V_ScheduledWinter</t>
  </si>
  <si>
    <t>Lacrosse_B_V_ScheduledSpring</t>
  </si>
  <si>
    <t>Lacrosse_B_V_ScheduledTotal</t>
  </si>
  <si>
    <t>Lacrosse_B_V_PlayedFall</t>
  </si>
  <si>
    <t>Lacrosse_B_V_PlayedWinter</t>
  </si>
  <si>
    <t>Lacrosse_B_V_PlayedSpring</t>
  </si>
  <si>
    <t>Lacrosse_B_V_PlayedTotal</t>
  </si>
  <si>
    <t>Rifle_B_V_SeasonFall</t>
  </si>
  <si>
    <t>Rifle_B_V_SeasonWinter</t>
  </si>
  <si>
    <t>Rifle_B_V_SeasonSpring</t>
  </si>
  <si>
    <t>Rifle_B_V_Established</t>
  </si>
  <si>
    <t>Rifle_B_V_Demotion</t>
  </si>
  <si>
    <t>Rifle_B_V_Elimination</t>
  </si>
  <si>
    <t>Rifle_B_V_Reinstatement</t>
  </si>
  <si>
    <t>Rifle_B_V_ScheduledFall</t>
  </si>
  <si>
    <t>Rifle_B_V_ScheduledWinter</t>
  </si>
  <si>
    <t>Rifle_B_V_ScheduledSpring</t>
  </si>
  <si>
    <t>Rifle_B_V_ScheduledTotal</t>
  </si>
  <si>
    <t>Rifle_B_V_PlayedFall</t>
  </si>
  <si>
    <t>Rifle_B_V_PlayedWinter</t>
  </si>
  <si>
    <t>Rifle_B_V_PlayedSpring</t>
  </si>
  <si>
    <t>Rifle_B_V_PlayedTotal</t>
  </si>
  <si>
    <t>Soccer_B_V_SeasonFall</t>
  </si>
  <si>
    <t>Soccer_B_V_SeasonWinter</t>
  </si>
  <si>
    <t>Soccer_B_V_SeasonSpring</t>
  </si>
  <si>
    <t>Soccer_B_V_Established</t>
  </si>
  <si>
    <t>Soccer_B_V_Demotion</t>
  </si>
  <si>
    <t>Soccer_B_V_Elimination</t>
  </si>
  <si>
    <t>Soccer_B_V_Reinstatement</t>
  </si>
  <si>
    <t>Soccer_B_V_ScheduledFall</t>
  </si>
  <si>
    <t>Soccer_B_V_ScheduledWinter</t>
  </si>
  <si>
    <t>Soccer_B_V_ScheduledSpring</t>
  </si>
  <si>
    <t>Soccer_B_V_ScheduledTotal</t>
  </si>
  <si>
    <t>Soccer_B_V_PlayedFall</t>
  </si>
  <si>
    <t>Soccer_B_V_PlayedWinter</t>
  </si>
  <si>
    <t>Soccer_B_V_PlayedSpring</t>
  </si>
  <si>
    <t>Soccer_B_V_PlayedTotal</t>
  </si>
  <si>
    <t>Swimming and Diving_B_V_SeasonFall</t>
  </si>
  <si>
    <t>Swimming and Diving_B_V_SeasonWinter</t>
  </si>
  <si>
    <t>Swimming and Diving_B_V_SeasonSpring</t>
  </si>
  <si>
    <t>Swimming and Diving_B_V_Established</t>
  </si>
  <si>
    <t>Swimming and Diving_B_V_Demotion</t>
  </si>
  <si>
    <t>Swimming and Diving_B_V_Elimination</t>
  </si>
  <si>
    <t>Swimming and Diving_B_V_Reinstatement</t>
  </si>
  <si>
    <t>Swimming and Diving_B_V_ScheduledFall</t>
  </si>
  <si>
    <t>Swimming and Diving_B_V_ScheduledWinter</t>
  </si>
  <si>
    <t>Swimming and Diving_B_V_ScheduledSpring</t>
  </si>
  <si>
    <t>Swimming and Diving_B_V_ScheduledTotal</t>
  </si>
  <si>
    <t>Swimming and Diving_B_V_PlayedFall</t>
  </si>
  <si>
    <t>Swimming and Diving_B_V_PlayedWinter</t>
  </si>
  <si>
    <t>Swimming and Diving_B_V_PlayedSpring</t>
  </si>
  <si>
    <t>Swimming and Diving_B_V_PlayedTotal</t>
  </si>
  <si>
    <t>Tennis_B_V_SeasonFall</t>
  </si>
  <si>
    <t>Tennis_B_V_SeasonWinter</t>
  </si>
  <si>
    <t>Tennis_B_V_SeasonSpring</t>
  </si>
  <si>
    <t>Tennis_B_V_Established</t>
  </si>
  <si>
    <t>Tennis_B_V_Demotion</t>
  </si>
  <si>
    <t>Tennis_B_V_Elimination</t>
  </si>
  <si>
    <t>Tennis_B_V_Reinstatement</t>
  </si>
  <si>
    <t>Tennis_B_V_ScheduledFall</t>
  </si>
  <si>
    <t>Tennis_B_V_ScheduledWinter</t>
  </si>
  <si>
    <t>Tennis_B_V_ScheduledSpring</t>
  </si>
  <si>
    <t>Tennis_B_V_ScheduledTotal</t>
  </si>
  <si>
    <t>Tennis_B_V_PlayedFall</t>
  </si>
  <si>
    <t>Tennis_B_V_PlayedWinter</t>
  </si>
  <si>
    <t>Tennis_B_V_PlayedSpring</t>
  </si>
  <si>
    <t>Tennis_B_V_PlayedTotal</t>
  </si>
  <si>
    <t>Track &amp; Field_Indoor_B_V_SeasonFall</t>
  </si>
  <si>
    <t>Track &amp; Field_Indoor_B_V_SeasonWinter</t>
  </si>
  <si>
    <t>Track &amp; Field_Indoor_B_V_SeasonSpring</t>
  </si>
  <si>
    <t>Track &amp; Field_Indoor_B_V_Established</t>
  </si>
  <si>
    <t>Track &amp; Field_Indoor_B_V_Demotion</t>
  </si>
  <si>
    <t>Track &amp; Field_Indoor_B_V_Elimination</t>
  </si>
  <si>
    <t>Track &amp; Field_Indoor_B_V_Reinstatement</t>
  </si>
  <si>
    <t>Track &amp; Field_Indoor_B_V_ScheduledFall</t>
  </si>
  <si>
    <t>Track &amp; Field_Indoor_B_V_ScheduledWinter</t>
  </si>
  <si>
    <t>Track &amp; Field_Indoor_B_V_ScheduledSpring</t>
  </si>
  <si>
    <t>Track &amp; Field_Indoor_B_V_ScheduledTotal</t>
  </si>
  <si>
    <t>Track &amp; Field_Indoor_B_V_PlayedFall</t>
  </si>
  <si>
    <t>Track &amp; Field_Indoor_B_V_PlayedWinter</t>
  </si>
  <si>
    <t>Track &amp; Field_Indoor_B_V_PlayedSpring</t>
  </si>
  <si>
    <t>Track &amp; Field_Indoor_B_V_PlayedTotal</t>
  </si>
  <si>
    <t>Track &amp; Field_Outdoor_B_V_SeasonFall</t>
  </si>
  <si>
    <t>Track &amp; Field_Outdoor_B_V_SeasonWinter</t>
  </si>
  <si>
    <t>Track &amp; Field_Outdoor_B_V_SeasonSpring</t>
  </si>
  <si>
    <t>Track &amp; Field_Outdoor_B_V_Established</t>
  </si>
  <si>
    <t>Track &amp; Field_Outdoor_B_V_Demotion</t>
  </si>
  <si>
    <t>Track &amp; Field_Outdoor_B_V_Elimination</t>
  </si>
  <si>
    <t>Track &amp; Field_Outdoor_B_V_Reinstatement</t>
  </si>
  <si>
    <t>Track &amp; Field_Outdoor_B_V_ScheduledFall</t>
  </si>
  <si>
    <t>Track &amp; Field_Outdoor_B_V_ScheduledWinter</t>
  </si>
  <si>
    <t>Track &amp; Field_Outdoor_B_V_ScheduledSpring</t>
  </si>
  <si>
    <t>Track &amp; Field_Outdoor_B_V_ScheduledTotal</t>
  </si>
  <si>
    <t>Track &amp; Field_Outdoor_B_V_PlayedFall</t>
  </si>
  <si>
    <t>Track &amp; Field_Outdoor_B_V_PlayedWinter</t>
  </si>
  <si>
    <t>Track &amp; Field_Outdoor_B_V_PlayedSpring</t>
  </si>
  <si>
    <t>Track &amp; Field_Outdoor_B_V_PlayedTotal</t>
  </si>
  <si>
    <t>Volleyball_B_V_SeasonFall</t>
  </si>
  <si>
    <t>Volleyball_B_V_SeasonWinter</t>
  </si>
  <si>
    <t>Volleyball_B_V_SeasonSpring</t>
  </si>
  <si>
    <t>Volleyball_B_V_Established</t>
  </si>
  <si>
    <t>Volleyball_B_V_Demotion</t>
  </si>
  <si>
    <t>Volleyball_B_V_Elimination</t>
  </si>
  <si>
    <t>Volleyball_B_V_Reinstatement</t>
  </si>
  <si>
    <t>Volleyball_B_V_ScheduledFall</t>
  </si>
  <si>
    <t>Volleyball_B_V_ScheduledWinter</t>
  </si>
  <si>
    <t>Volleyball_B_V_ScheduledSpring</t>
  </si>
  <si>
    <t>Volleyball_B_V_ScheduledTotal</t>
  </si>
  <si>
    <t>Volleyball_B_V_PlayedFall</t>
  </si>
  <si>
    <t>Volleyball_B_V_PlayedWinter</t>
  </si>
  <si>
    <t>Volleyball_B_V_PlayedSpring</t>
  </si>
  <si>
    <t>Volleyball_B_V_PlayedTotal</t>
  </si>
  <si>
    <t>Water Polo_B_V_SeasonFall</t>
  </si>
  <si>
    <t>Water Polo_B_V_SeasonWinter</t>
  </si>
  <si>
    <t>Water Polo_B_V_SeasonSpring</t>
  </si>
  <si>
    <t>Water Polo_B_V_Established</t>
  </si>
  <si>
    <t>Water Polo_B_V_Demotion</t>
  </si>
  <si>
    <t>Water Polo_B_V_Elimination</t>
  </si>
  <si>
    <t>Water Polo_B_V_Reinstatement</t>
  </si>
  <si>
    <t>Water Polo_B_V_ScheduledFall</t>
  </si>
  <si>
    <t>Water Polo_B_V_ScheduledWinter</t>
  </si>
  <si>
    <t>Water Polo_B_V_ScheduledSpring</t>
  </si>
  <si>
    <t>Water Polo_B_V_ScheduledTotal</t>
  </si>
  <si>
    <t>Water Polo_B_V_PlayedFall</t>
  </si>
  <si>
    <t>Water Polo_B_V_PlayedWinter</t>
  </si>
  <si>
    <t>Water Polo_B_V_PlayedSpring</t>
  </si>
  <si>
    <t>Water Polo_B_V_PlayedTotal</t>
  </si>
  <si>
    <t>Wrestling_B_V_SeasonFall</t>
  </si>
  <si>
    <t>Wrestling_B_V_SeasonWinter</t>
  </si>
  <si>
    <t>Wrestling_B_V_SeasonSpring</t>
  </si>
  <si>
    <t>Wrestling_B_V_Established</t>
  </si>
  <si>
    <t>Wrestling_B_V_Demotion</t>
  </si>
  <si>
    <t>Wrestling_B_V_Elimination</t>
  </si>
  <si>
    <t>Wrestling_B_V_Reinstatement</t>
  </si>
  <si>
    <t>Wrestling_B_V_ScheduledFall</t>
  </si>
  <si>
    <t>Wrestling_B_V_ScheduledWinter</t>
  </si>
  <si>
    <t>Wrestling_B_V_ScheduledSpring</t>
  </si>
  <si>
    <t>Wrestling_B_V_ScheduledTotal</t>
  </si>
  <si>
    <t>Wrestling_B_V_PlayedFall</t>
  </si>
  <si>
    <t>Wrestling_B_V_PlayedWinter</t>
  </si>
  <si>
    <t>Wrestling_B_V_PlayedSpring</t>
  </si>
  <si>
    <t>Wrestling_B_V_PlayedTotal</t>
  </si>
  <si>
    <t>Baseball_B_J_SeasonFall</t>
  </si>
  <si>
    <t>Baseball_B_J_SeasonWinter</t>
  </si>
  <si>
    <t>Baseball_B_J_SeasonSpring</t>
  </si>
  <si>
    <t>Baseball_B_J_Established</t>
  </si>
  <si>
    <t>Baseball_B_J_Demotion</t>
  </si>
  <si>
    <t>Baseball_B_J_Elimination</t>
  </si>
  <si>
    <t>Baseball_B_J_Reinstatement</t>
  </si>
  <si>
    <t>Baseball_B_J_ScheduledFall</t>
  </si>
  <si>
    <t>Baseball_B_J_ScheduledWinter</t>
  </si>
  <si>
    <t>Baseball_B_J_ScheduledSpring</t>
  </si>
  <si>
    <t>Baseball_B_J_ScheduledTotal</t>
  </si>
  <si>
    <t>Baseball_B_J_PlayedFall</t>
  </si>
  <si>
    <t>Baseball_B_J_PlayedWinter</t>
  </si>
  <si>
    <t>Baseball_B_J_PlayedSpring</t>
  </si>
  <si>
    <t>Baseball_B_J_PlayedTotal</t>
  </si>
  <si>
    <t>Basketball _B_J_SeasonFall</t>
  </si>
  <si>
    <t>Basketball _B_J_SeasonWinter</t>
  </si>
  <si>
    <t>Basketball _B_J_SeasonSpring</t>
  </si>
  <si>
    <t>Basketball _B_J_Established</t>
  </si>
  <si>
    <t>Basketball _B_J_Demotion</t>
  </si>
  <si>
    <t>Basketball _B_J_Elimination</t>
  </si>
  <si>
    <t>Basketball _B_J_Reinstatement</t>
  </si>
  <si>
    <t>Basketball _B_J_ScheduledFall</t>
  </si>
  <si>
    <t>Basketball _B_J_ScheduledWinter</t>
  </si>
  <si>
    <t>Basketball _B_J_ScheduledSpring</t>
  </si>
  <si>
    <t>Basketball _B_J_ScheduledTotal</t>
  </si>
  <si>
    <t>Basketball _B_J_PlayedFall</t>
  </si>
  <si>
    <t>Basketball _B_J_PlayedWinter</t>
  </si>
  <si>
    <t>Basketball _B_J_PlayedSpring</t>
  </si>
  <si>
    <t>Basketball _B_J_PlayedTotal</t>
  </si>
  <si>
    <t>Bowling_B_J_SeasonFall</t>
  </si>
  <si>
    <t>Bowling_B_J_SeasonWinter</t>
  </si>
  <si>
    <t>Bowling_B_J_SeasonSpring</t>
  </si>
  <si>
    <t>Bowling_B_J_Established</t>
  </si>
  <si>
    <t>Bowling_B_J_Demotion</t>
  </si>
  <si>
    <t>Bowling_B_J_Elimination</t>
  </si>
  <si>
    <t>Bowling_B_J_Reinstatement</t>
  </si>
  <si>
    <t>Bowling_B_J_ScheduledFall</t>
  </si>
  <si>
    <t>Bowling_B_J_ScheduledWinter</t>
  </si>
  <si>
    <t>Bowling_B_J_ScheduledSpring</t>
  </si>
  <si>
    <t>Bowling_B_J_ScheduledTotal</t>
  </si>
  <si>
    <t>Bowling_B_J_PlayedFall</t>
  </si>
  <si>
    <t>Bowling_B_J_PlayedWinter</t>
  </si>
  <si>
    <t>Bowling_B_J_PlayedSpring</t>
  </si>
  <si>
    <t>Bowling_B_J_PlayedTotal</t>
  </si>
  <si>
    <t>Cross Country_B_J_SeasonFall</t>
  </si>
  <si>
    <t>Cross Country_B_J_SeasonWinter</t>
  </si>
  <si>
    <t>Cross Country_B_J_SeasonSpring</t>
  </si>
  <si>
    <t>Cross Country_B_J_Established</t>
  </si>
  <si>
    <t>Cross Country_B_J_Demotion</t>
  </si>
  <si>
    <t>Cross Country_B_J_Elimination</t>
  </si>
  <si>
    <t>Cross Country_B_J_Reinstatement</t>
  </si>
  <si>
    <t>Cross Country_B_J_ScheduledFall</t>
  </si>
  <si>
    <t>Cross Country_B_J_ScheduledWinter</t>
  </si>
  <si>
    <t>Cross Country_B_J_ScheduledSpring</t>
  </si>
  <si>
    <t>Cross Country_B_J_ScheduledTotal</t>
  </si>
  <si>
    <t>Cross Country_B_J_PlayedFall</t>
  </si>
  <si>
    <t>Cross Country_B_J_PlayedWinter</t>
  </si>
  <si>
    <t>Cross Country_B_J_PlayedSpring</t>
  </si>
  <si>
    <t>Cross Country_B_J_PlayedTotal</t>
  </si>
  <si>
    <t>Football_B_J_SeasonFall</t>
  </si>
  <si>
    <t>Football_B_J_SeasonWinter</t>
  </si>
  <si>
    <t>Football_B_J_SeasonSpring</t>
  </si>
  <si>
    <t>Football_B_J_Established</t>
  </si>
  <si>
    <t>Football_B_J_Demotion</t>
  </si>
  <si>
    <t>Football_B_J_Elimination</t>
  </si>
  <si>
    <t>Football_B_J_Reinstatement</t>
  </si>
  <si>
    <t>Football_B_J_ScheduledFall</t>
  </si>
  <si>
    <t>Football_B_J_ScheduledWinter</t>
  </si>
  <si>
    <t>Football_B_J_ScheduledSpring</t>
  </si>
  <si>
    <t>Football_B_J_ScheduledTotal</t>
  </si>
  <si>
    <t>Football_B_J_PlayedFall</t>
  </si>
  <si>
    <t>Football_B_J_PlayedWinter</t>
  </si>
  <si>
    <t>Football_B_J_PlayedSpring</t>
  </si>
  <si>
    <t>Football_B_J_PlayedTotal</t>
  </si>
  <si>
    <t>Golf_B_J_SeasonFall</t>
  </si>
  <si>
    <t>Golf_B_J_SeasonWinter</t>
  </si>
  <si>
    <t>Golf_B_J_SeasonSpring</t>
  </si>
  <si>
    <t>Golf_B_J_Established</t>
  </si>
  <si>
    <t>Golf_B_J_Demotion</t>
  </si>
  <si>
    <t>Golf_B_J_Elimination</t>
  </si>
  <si>
    <t>Golf_B_J_Reinstatement</t>
  </si>
  <si>
    <t>Golf_B_J_ScheduledFall</t>
  </si>
  <si>
    <t>Golf_B_J_ScheduledWinter</t>
  </si>
  <si>
    <t>Golf_B_J_ScheduledSpring</t>
  </si>
  <si>
    <t>Golf_B_J_ScheduledTotal</t>
  </si>
  <si>
    <t>Golf_B_J_PlayedFall</t>
  </si>
  <si>
    <t>Golf_B_J_PlayedWinter</t>
  </si>
  <si>
    <t>Golf_B_J_PlayedSpring</t>
  </si>
  <si>
    <t>Golf_B_J_PlayedTotal</t>
  </si>
  <si>
    <t>Lacrosse_B_J_SeasonFall</t>
  </si>
  <si>
    <t>Lacrosse_B_J_SeasonWinter</t>
  </si>
  <si>
    <t>Lacrosse_B_J_SeasonSpring</t>
  </si>
  <si>
    <t>Lacrosse_B_J_Established</t>
  </si>
  <si>
    <t>Lacrosse_B_J_Demotion</t>
  </si>
  <si>
    <t>Lacrosse_B_J_Elimination</t>
  </si>
  <si>
    <t>Lacrosse_B_J_Reinstatement</t>
  </si>
  <si>
    <t>Lacrosse_B_J_ScheduledFall</t>
  </si>
  <si>
    <t>Lacrosse_B_J_ScheduledWinter</t>
  </si>
  <si>
    <t>Lacrosse_B_J_ScheduledSpring</t>
  </si>
  <si>
    <t>Lacrosse_B_J_ScheduledTotal</t>
  </si>
  <si>
    <t>Lacrosse_B_J_PlayedFall</t>
  </si>
  <si>
    <t>Lacrosse_B_J_PlayedWinter</t>
  </si>
  <si>
    <t>Lacrosse_B_J_PlayedSpring</t>
  </si>
  <si>
    <t>Lacrosse_B_J_PlayedTotal</t>
  </si>
  <si>
    <t>Rifle_B_J_SeasonFall</t>
  </si>
  <si>
    <t>Rifle_B_J_SeasonWinter</t>
  </si>
  <si>
    <t>Rifle_B_J_SeasonSpring</t>
  </si>
  <si>
    <t>Rifle_B_J_Established</t>
  </si>
  <si>
    <t>Rifle_B_J_Demotion</t>
  </si>
  <si>
    <t>Rifle_B_J_Elimination</t>
  </si>
  <si>
    <t>Rifle_B_J_Reinstatement</t>
  </si>
  <si>
    <t>Rifle_B_J_ScheduledFall</t>
  </si>
  <si>
    <t>Rifle_B_J_ScheduledWinter</t>
  </si>
  <si>
    <t>Rifle_B_J_ScheduledSpring</t>
  </si>
  <si>
    <t>Rifle_B_J_ScheduledTotal</t>
  </si>
  <si>
    <t>Rifle_B_J_PlayedFall</t>
  </si>
  <si>
    <t>Rifle_B_J_PlayedWinter</t>
  </si>
  <si>
    <t>Rifle_B_J_PlayedSpring</t>
  </si>
  <si>
    <t>Rifle_B_J_PlayedTotal</t>
  </si>
  <si>
    <t>Soccer_B_J_SeasonFall</t>
  </si>
  <si>
    <t>Soccer_B_J_SeasonWinter</t>
  </si>
  <si>
    <t>Soccer_B_J_SeasonSpring</t>
  </si>
  <si>
    <t>Soccer_B_J_Established</t>
  </si>
  <si>
    <t>Soccer_B_J_Demotion</t>
  </si>
  <si>
    <t>Soccer_B_J_Elimination</t>
  </si>
  <si>
    <t>Soccer_B_J_Reinstatement</t>
  </si>
  <si>
    <t>Soccer_B_J_ScheduledFall</t>
  </si>
  <si>
    <t>Soccer_B_J_ScheduledWinter</t>
  </si>
  <si>
    <t>Soccer_B_J_ScheduledSpring</t>
  </si>
  <si>
    <t>Soccer_B_J_ScheduledTotal</t>
  </si>
  <si>
    <t>Soccer_B_J_PlayedFall</t>
  </si>
  <si>
    <t>Soccer_B_J_PlayedWinter</t>
  </si>
  <si>
    <t>Soccer_B_J_PlayedSpring</t>
  </si>
  <si>
    <t>Soccer_B_J_PlayedTotal</t>
  </si>
  <si>
    <t>Swimming and Diving_B_J_SeasonFall</t>
  </si>
  <si>
    <t>Swimming and Diving_B_J_SeasonWinter</t>
  </si>
  <si>
    <t>Swimming and Diving_B_J_SeasonSpring</t>
  </si>
  <si>
    <t>Swimming and Diving_B_J_Established</t>
  </si>
  <si>
    <t>Swimming and Diving_B_J_Demotion</t>
  </si>
  <si>
    <t>Swimming and Diving_B_J_Elimination</t>
  </si>
  <si>
    <t>Swimming and Diving_B_J_Reinstatement</t>
  </si>
  <si>
    <t>Swimming and Diving_B_J_ScheduledFall</t>
  </si>
  <si>
    <t>Swimming and Diving_B_J_ScheduledWinter</t>
  </si>
  <si>
    <t>Swimming and Diving_B_J_ScheduledSpring</t>
  </si>
  <si>
    <t>Swimming and Diving_B_J_ScheduledTotal</t>
  </si>
  <si>
    <t>Swimming and Diving_B_J_PlayedFall</t>
  </si>
  <si>
    <t>Swimming and Diving_B_J_PlayedWinter</t>
  </si>
  <si>
    <t>Swimming and Diving_B_J_PlayedSpring</t>
  </si>
  <si>
    <t>Swimming and Diving_B_J_PlayedTotal</t>
  </si>
  <si>
    <t>Tennis_B_J_SeasonFall</t>
  </si>
  <si>
    <t>Tennis_B_J_SeasonWinter</t>
  </si>
  <si>
    <t>Tennis_B_J_SeasonSpring</t>
  </si>
  <si>
    <t>Tennis_B_J_Established</t>
  </si>
  <si>
    <t>Tennis_B_J_Demotion</t>
  </si>
  <si>
    <t>Tennis_B_J_Elimination</t>
  </si>
  <si>
    <t>Tennis_B_J_Reinstatement</t>
  </si>
  <si>
    <t>Tennis_B_J_ScheduledFall</t>
  </si>
  <si>
    <t>Tennis_B_J_ScheduledWinter</t>
  </si>
  <si>
    <t>Tennis_B_J_ScheduledSpring</t>
  </si>
  <si>
    <t>Tennis_B_J_ScheduledTotal</t>
  </si>
  <si>
    <t>Tennis_B_J_PlayedFall</t>
  </si>
  <si>
    <t>Tennis_B_J_PlayedWinter</t>
  </si>
  <si>
    <t>Tennis_B_J_PlayedSpring</t>
  </si>
  <si>
    <t>Tennis_B_J_PlayedTotal</t>
  </si>
  <si>
    <t>Track &amp; Field_Indoor_B_J_SeasonFall</t>
  </si>
  <si>
    <t>Track &amp; Field_Indoor_B_J_SeasonWinter</t>
  </si>
  <si>
    <t>Track &amp; Field_Indoor_B_J_SeasonSpring</t>
  </si>
  <si>
    <t>Track &amp; Field_Indoor_B_J_Established</t>
  </si>
  <si>
    <t>Track &amp; Field_Indoor_B_J_Demotion</t>
  </si>
  <si>
    <t>Track &amp; Field_Indoor_B_J_Elimination</t>
  </si>
  <si>
    <t>Track &amp; Field_Indoor_B_J_Reinstatement</t>
  </si>
  <si>
    <t>Track &amp; Field_Indoor_B_J_ScheduledFall</t>
  </si>
  <si>
    <t>Track &amp; Field_Indoor_B_J_ScheduledWinter</t>
  </si>
  <si>
    <t>Track &amp; Field_Indoor_B_J_ScheduledSpring</t>
  </si>
  <si>
    <t>Track &amp; Field_Indoor_B_J_ScheduledTotal</t>
  </si>
  <si>
    <t>Track &amp; Field_Indoor_B_J_PlayedFall</t>
  </si>
  <si>
    <t>Track &amp; Field_Indoor_B_J_PlayedWinter</t>
  </si>
  <si>
    <t>Track &amp; Field_Indoor_B_J_PlayedSpring</t>
  </si>
  <si>
    <t>Track &amp; Field_Indoor_B_J_PlayedTotal</t>
  </si>
  <si>
    <t>Track &amp; Field_Outdoor_B_J_SeasonFall</t>
  </si>
  <si>
    <t>Track &amp; Field_Outdoor_B_J_SeasonWinter</t>
  </si>
  <si>
    <t>Track &amp; Field_Outdoor_B_J_SeasonSpring</t>
  </si>
  <si>
    <t>Track &amp; Field_Outdoor_B_J_Established</t>
  </si>
  <si>
    <t>Track &amp; Field_Outdoor_B_J_Demotion</t>
  </si>
  <si>
    <t>Track &amp; Field_Outdoor_B_J_Elimination</t>
  </si>
  <si>
    <t>Track &amp; Field_Outdoor_B_J_Reinstatement</t>
  </si>
  <si>
    <t>Track &amp; Field_Outdoor_B_J_ScheduledFall</t>
  </si>
  <si>
    <t>Track &amp; Field_Outdoor_B_J_ScheduledWinter</t>
  </si>
  <si>
    <t>Track &amp; Field_Outdoor_B_J_ScheduledSpring</t>
  </si>
  <si>
    <t>Track &amp; Field_Outdoor_B_J_ScheduledTotal</t>
  </si>
  <si>
    <t>Track &amp; Field_Outdoor_B_J_PlayedFall</t>
  </si>
  <si>
    <t>Track &amp; Field_Outdoor_B_J_PlayedWinter</t>
  </si>
  <si>
    <t>Track &amp; Field_Outdoor_B_J_PlayedSpring</t>
  </si>
  <si>
    <t>Track &amp; Field_Outdoor_B_J_PlayedTotal</t>
  </si>
  <si>
    <t>Volleyball_B_J_SeasonFall</t>
  </si>
  <si>
    <t>Volleyball_B_J_SeasonWinter</t>
  </si>
  <si>
    <t>Volleyball_B_J_SeasonSpring</t>
  </si>
  <si>
    <t>Volleyball_B_J_Established</t>
  </si>
  <si>
    <t>Volleyball_B_J_Demotion</t>
  </si>
  <si>
    <t>Volleyball_B_J_Elimination</t>
  </si>
  <si>
    <t>Volleyball_B_J_Reinstatement</t>
  </si>
  <si>
    <t>Volleyball_B_J_ScheduledFall</t>
  </si>
  <si>
    <t>Volleyball_B_J_ScheduledWinter</t>
  </si>
  <si>
    <t>Volleyball_B_J_ScheduledSpring</t>
  </si>
  <si>
    <t>Volleyball_B_J_ScheduledTotal</t>
  </si>
  <si>
    <t>Volleyball_B_J_PlayedFall</t>
  </si>
  <si>
    <t>Volleyball_B_J_PlayedWinter</t>
  </si>
  <si>
    <t>Volleyball_B_J_PlayedSpring</t>
  </si>
  <si>
    <t>Volleyball_B_J_PlayedTotal</t>
  </si>
  <si>
    <t>Water Polo _B_J_SeasonFall</t>
  </si>
  <si>
    <t>Water Polo _B_J_SeasonWinter</t>
  </si>
  <si>
    <t>Water Polo _B_J_SeasonSpring</t>
  </si>
  <si>
    <t>Water Polo _B_J_Established</t>
  </si>
  <si>
    <t>Water Polo _B_J_Demotion</t>
  </si>
  <si>
    <t>Water Polo _B_J_Elimination</t>
  </si>
  <si>
    <t>Water Polo _B_J_Reinstatement</t>
  </si>
  <si>
    <t>Water Polo _B_J_ScheduledFall</t>
  </si>
  <si>
    <t>Water Polo _B_J_ScheduledWinter</t>
  </si>
  <si>
    <t>Water Polo _B_J_ScheduledSpring</t>
  </si>
  <si>
    <t>Water Polo _B_J_ScheduledTotal</t>
  </si>
  <si>
    <t>Water Polo _B_J_PlayedFall</t>
  </si>
  <si>
    <t>Water Polo _B_J_PlayedWinter</t>
  </si>
  <si>
    <t>Water Polo _B_J_PlayedSpring</t>
  </si>
  <si>
    <t>Water Polo _B_J_PlayedTotal</t>
  </si>
  <si>
    <t>Wrestling_B_J_SeasonFall</t>
  </si>
  <si>
    <t>Wrestling_B_J_SeasonWinter</t>
  </si>
  <si>
    <t>Wrestling_B_J_SeasonSpring</t>
  </si>
  <si>
    <t>Wrestling_B_J_Established</t>
  </si>
  <si>
    <t>Wrestling_B_J_Demotion</t>
  </si>
  <si>
    <t>Wrestling_B_J_Elimination</t>
  </si>
  <si>
    <t>Wrestling_B_J_Reinstatement</t>
  </si>
  <si>
    <t>Wrestling_B_J_ScheduledFall</t>
  </si>
  <si>
    <t>Wrestling_B_J_ScheduledWinter</t>
  </si>
  <si>
    <t>Wrestling_B_J_ScheduledSpring</t>
  </si>
  <si>
    <t>Wrestling_B_J_ScheduledTotal</t>
  </si>
  <si>
    <t>Wrestling_B_J_PlayedFall</t>
  </si>
  <si>
    <t>Wrestling_B_J_PlayedWinter</t>
  </si>
  <si>
    <t>Wrestling_B_J_PlayedSpring</t>
  </si>
  <si>
    <t>Wrestling_B_J_PlayedTotal</t>
  </si>
  <si>
    <t>Baseball_B_F_SeasonFall</t>
  </si>
  <si>
    <t>Baseball_B_F_SeasonWinter</t>
  </si>
  <si>
    <t>Baseball_B_F_SeasonSpring</t>
  </si>
  <si>
    <t>Baseball_B_F_Established</t>
  </si>
  <si>
    <t>Baseball_B_F_Demotion</t>
  </si>
  <si>
    <t>Baseball_B_F_Elimination</t>
  </si>
  <si>
    <t>Baseball_B_F_Reinstatement</t>
  </si>
  <si>
    <t>Baseball_B_F_ScheduledFall</t>
  </si>
  <si>
    <t>Baseball_B_F_ScheduledWinter</t>
  </si>
  <si>
    <t>Baseball_B_F_ScheduledSpring</t>
  </si>
  <si>
    <t>Baseball_B_F_ScheduledTotal</t>
  </si>
  <si>
    <t>Baseball_B_F_PlayedFall</t>
  </si>
  <si>
    <t>Baseball_B_F_PlayedWinter</t>
  </si>
  <si>
    <t>Baseball_B_F_PlayedSpring</t>
  </si>
  <si>
    <t>Baseball_B_F_PlayedTotal</t>
  </si>
  <si>
    <t>Basketball_B_F_SeasonFall</t>
  </si>
  <si>
    <t>Basketball_B_F_SeasonWinter</t>
  </si>
  <si>
    <t>Basketball_B_F_SeasonSpring</t>
  </si>
  <si>
    <t>Basketball_B_F_Established</t>
  </si>
  <si>
    <t>Basketball_B_F_Demotion</t>
  </si>
  <si>
    <t>Basketball_B_F_Elimination</t>
  </si>
  <si>
    <t>Basketball_B_F_Reinstatement</t>
  </si>
  <si>
    <t>Basketball_B_F_ScheduledFall</t>
  </si>
  <si>
    <t>Basketball_B_F_ScheduledWinter</t>
  </si>
  <si>
    <t>Basketball_B_F_ScheduledSpring</t>
  </si>
  <si>
    <t>Basketball_B_F_ScheduledTotal</t>
  </si>
  <si>
    <t>Basketball_B_F_PlayedFall</t>
  </si>
  <si>
    <t>Basketball_B_F_PlayedWinter</t>
  </si>
  <si>
    <t>Basketball_B_F_PlayedSpring</t>
  </si>
  <si>
    <t>Basketball_B_F_PlayedTotal</t>
  </si>
  <si>
    <t>Bowling_B_F_SeasonFall</t>
  </si>
  <si>
    <t>Bowling_B_F_SeasonWinter</t>
  </si>
  <si>
    <t>Bowling_B_F_SeasonSpring</t>
  </si>
  <si>
    <t>Bowling_B_F_Established</t>
  </si>
  <si>
    <t>Bowling_B_F_Demotion</t>
  </si>
  <si>
    <t>Bowling_B_F_Elimination</t>
  </si>
  <si>
    <t>Bowling_B_F_Reinstatement</t>
  </si>
  <si>
    <t>Bowling_B_F_ScheduledFall</t>
  </si>
  <si>
    <t>Bowling_B_F_ScheduledWinter</t>
  </si>
  <si>
    <t>Bowling_B_F_ScheduledSpring</t>
  </si>
  <si>
    <t>Bowling_B_F_ScheduledTotal</t>
  </si>
  <si>
    <t>Bowling_B_F_PlayedFall</t>
  </si>
  <si>
    <t>Bowling_B_F_PlayedWinter</t>
  </si>
  <si>
    <t>Bowling_B_F_PlayedSpring</t>
  </si>
  <si>
    <t>Bowling_B_F_PlayedTotal</t>
  </si>
  <si>
    <t>Cross Country_B_F_SeasonFall</t>
  </si>
  <si>
    <t>Cross Country_B_F_SeasonWinter</t>
  </si>
  <si>
    <t>Cross Country_B_F_SeasonSpring</t>
  </si>
  <si>
    <t>Cross Country_B_F_Established</t>
  </si>
  <si>
    <t>Cross Country_B_F_Demotion</t>
  </si>
  <si>
    <t>Cross Country_B_F_Elimination</t>
  </si>
  <si>
    <t>Cross Country_B_F_Reinstatement</t>
  </si>
  <si>
    <t>Cross Country_B_F_ScheduledFall</t>
  </si>
  <si>
    <t>Cross Country_B_F_ScheduledWinter</t>
  </si>
  <si>
    <t>Cross Country_B_F_ScheduledSpring</t>
  </si>
  <si>
    <t>Cross Country_B_F_ScheduledTotal</t>
  </si>
  <si>
    <t>Cross Country_B_F_PlayedFall</t>
  </si>
  <si>
    <t>Cross Country_B_F_PlayedWinter</t>
  </si>
  <si>
    <t>Cross Country_B_F_PlayedSpring</t>
  </si>
  <si>
    <t>Cross Country_B_F_PlayedTotal</t>
  </si>
  <si>
    <t>Football_B_F_SeasonFall</t>
  </si>
  <si>
    <t>Football_B_F_SeasonWinter</t>
  </si>
  <si>
    <t>Football_B_F_SeasonSpring</t>
  </si>
  <si>
    <t>Football_B_F_Established</t>
  </si>
  <si>
    <t>Football_B_F_Demotion</t>
  </si>
  <si>
    <t>Football_B_F_Elimination</t>
  </si>
  <si>
    <t>Football_B_F_Reinstatement</t>
  </si>
  <si>
    <t>Football_B_F_ScheduledFall</t>
  </si>
  <si>
    <t>Football_B_F_ScheduledWinter</t>
  </si>
  <si>
    <t>Football_B_F_ScheduledSpring</t>
  </si>
  <si>
    <t>Football_B_F_ScheduledTotal</t>
  </si>
  <si>
    <t>Football_B_F_PlayedFall</t>
  </si>
  <si>
    <t>Football_B_F_PlayedWinter</t>
  </si>
  <si>
    <t>Football_B_F_PlayedSpring</t>
  </si>
  <si>
    <t>Football_B_F_PlayedTotal</t>
  </si>
  <si>
    <t>Golf_B_F_SeasonFall</t>
  </si>
  <si>
    <t>Golf_B_F_SeasonWinter</t>
  </si>
  <si>
    <t>Golf_B_F_SeasonSpring</t>
  </si>
  <si>
    <t>Golf_B_F_Established</t>
  </si>
  <si>
    <t>Golf_B_F_Demotion</t>
  </si>
  <si>
    <t>Golf_B_F_Elimination</t>
  </si>
  <si>
    <t>Golf_B_F_Reinstatement</t>
  </si>
  <si>
    <t>Golf_B_F_ScheduledFall</t>
  </si>
  <si>
    <t>Golf_B_F_ScheduledWinter</t>
  </si>
  <si>
    <t>Golf_B_F_ScheduledSpring</t>
  </si>
  <si>
    <t>Golf_B_F_ScheduledTotal</t>
  </si>
  <si>
    <t>Golf_B_F_PlayedFall</t>
  </si>
  <si>
    <t>Golf_B_F_PlayedWinter</t>
  </si>
  <si>
    <t>Golf_B_F_PlayedSpring</t>
  </si>
  <si>
    <t>Golf_B_F_PlayedTotal</t>
  </si>
  <si>
    <t>Lacrosse_B_F_SeasonFall</t>
  </si>
  <si>
    <t>Lacrosse_B_F_SeasonWinter</t>
  </si>
  <si>
    <t>Lacrosse_B_F_SeasonSpring</t>
  </si>
  <si>
    <t>Lacrosse_B_F_Established</t>
  </si>
  <si>
    <t>Lacrosse_B_F_Demotion</t>
  </si>
  <si>
    <t>Lacrosse_B_F_Elimination</t>
  </si>
  <si>
    <t>Lacrosse_B_F_Reinstatement</t>
  </si>
  <si>
    <t>Lacrosse_B_F_ScheduledFall</t>
  </si>
  <si>
    <t>Lacrosse_B_F_ScheduledWinter</t>
  </si>
  <si>
    <t>Lacrosse_B_F_ScheduledSpring</t>
  </si>
  <si>
    <t>Lacrosse_B_F_ScheduledTotal</t>
  </si>
  <si>
    <t>Lacrosse_B_F_PlayedFall</t>
  </si>
  <si>
    <t>Lacrosse_B_F_PlayedWinter</t>
  </si>
  <si>
    <t>Lacrosse_B_F_PlayedSpring</t>
  </si>
  <si>
    <t>Lacrosse_B_F_PlayedTotal</t>
  </si>
  <si>
    <t>Rifle_B_F_SeasonFall</t>
  </si>
  <si>
    <t>Rifle_B_F_SeasonWinter</t>
  </si>
  <si>
    <t>Rifle_B_F_SeasonSpring</t>
  </si>
  <si>
    <t>Rifle_B_F_Established</t>
  </si>
  <si>
    <t>Rifle_B_F_Demotion</t>
  </si>
  <si>
    <t>Rifle_B_F_Elimination</t>
  </si>
  <si>
    <t>Rifle_B_F_Reinstatement</t>
  </si>
  <si>
    <t>Rifle_B_F_ScheduledFall</t>
  </si>
  <si>
    <t>Rifle_B_F_ScheduledWinter</t>
  </si>
  <si>
    <t>Rifle_B_F_ScheduledSpring</t>
  </si>
  <si>
    <t>Rifle_B_F_ScheduledTotal</t>
  </si>
  <si>
    <t>Rifle_B_F_PlayedFall</t>
  </si>
  <si>
    <t>Rifle_B_F_PlayedWinter</t>
  </si>
  <si>
    <t>Rifle_B_F_PlayedSpring</t>
  </si>
  <si>
    <t>Rifle_B_F_PlayedTotal</t>
  </si>
  <si>
    <t>Soccer_B_F_SeasonFall</t>
  </si>
  <si>
    <t>Soccer_B_F_SeasonWinter</t>
  </si>
  <si>
    <t>Soccer_B_F_SeasonSpring</t>
  </si>
  <si>
    <t>Soccer_B_F_Established</t>
  </si>
  <si>
    <t>Soccer_B_F_Demotion</t>
  </si>
  <si>
    <t>Soccer_B_F_Elimination</t>
  </si>
  <si>
    <t>Soccer_B_F_Reinstatement</t>
  </si>
  <si>
    <t>Soccer_B_F_ScheduledFall</t>
  </si>
  <si>
    <t>Soccer_B_F_ScheduledWinter</t>
  </si>
  <si>
    <t>Soccer_B_F_ScheduledSpring</t>
  </si>
  <si>
    <t>Soccer_B_F_ScheduledTotal</t>
  </si>
  <si>
    <t>Soccer_B_F_PlayedFall</t>
  </si>
  <si>
    <t>Soccer_B_F_PlayedWinter</t>
  </si>
  <si>
    <t>Soccer_B_F_PlayedSpring</t>
  </si>
  <si>
    <t>Soccer_B_F_PlayedTotal</t>
  </si>
  <si>
    <t>Swimming and Diving_B_F_SeasonFall</t>
  </si>
  <si>
    <t>Swimming and Diving_B_F_SeasonWinter</t>
  </si>
  <si>
    <t>Swimming and Diving_B_F_SeasonSpring</t>
  </si>
  <si>
    <t>Swimming and Diving_B_F_Established</t>
  </si>
  <si>
    <t>Swimming and Diving_B_F_Demotion</t>
  </si>
  <si>
    <t>Swimming and Diving_B_F_Elimination</t>
  </si>
  <si>
    <t>Swimming and Diving_B_F_Reinstatement</t>
  </si>
  <si>
    <t>Swimming and Diving_B_F_ScheduledFall</t>
  </si>
  <si>
    <t>Swimming and Diving_B_F_ScheduledWinter</t>
  </si>
  <si>
    <t>Swimming and Diving_B_F_ScheduledSpring</t>
  </si>
  <si>
    <t>Swimming and Diving_B_F_ScheduledTotal</t>
  </si>
  <si>
    <t>Swimming and Diving_B_F_PlayedFall</t>
  </si>
  <si>
    <t>Swimming and Diving_B_F_PlayedWinter</t>
  </si>
  <si>
    <t>Swimming and Diving_B_F_PlayedSpring</t>
  </si>
  <si>
    <t>Swimming and Diving_B_F_PlayedTotal</t>
  </si>
  <si>
    <t>Tennis_B_F_SeasonFall</t>
  </si>
  <si>
    <t>Tennis_B_F_SeasonWinter</t>
  </si>
  <si>
    <t>Tennis_B_F_SeasonSpring</t>
  </si>
  <si>
    <t>Tennis_B_F_Established</t>
  </si>
  <si>
    <t>Tennis_B_F_Demotion</t>
  </si>
  <si>
    <t>Tennis_B_F_Elimination</t>
  </si>
  <si>
    <t>Tennis_B_F_Reinstatement</t>
  </si>
  <si>
    <t>Tennis_B_F_ScheduledFall</t>
  </si>
  <si>
    <t>Tennis_B_F_ScheduledWinter</t>
  </si>
  <si>
    <t>Tennis_B_F_ScheduledSpring</t>
  </si>
  <si>
    <t>Tennis_B_F_ScheduledTotal</t>
  </si>
  <si>
    <t>Tennis_B_F_PlayedFall</t>
  </si>
  <si>
    <t>Tennis_B_F_PlayedWinter</t>
  </si>
  <si>
    <t>Tennis_B_F_PlayedSpring</t>
  </si>
  <si>
    <t>Tennis_B_F_PlayedTotal</t>
  </si>
  <si>
    <t>Track &amp; Field_Indoor_B_F_SeasonFall</t>
  </si>
  <si>
    <t>Track &amp; Field_Indoor_B_F_SeasonWinter</t>
  </si>
  <si>
    <t>Track &amp; Field_Indoor_B_F_SeasonSpring</t>
  </si>
  <si>
    <t>Track &amp; Field_Indoor_B_F_Established</t>
  </si>
  <si>
    <t>Track &amp; Field_Indoor_B_F_Demotion</t>
  </si>
  <si>
    <t>Track &amp; Field_Indoor_B_F_Elimination</t>
  </si>
  <si>
    <t>Track &amp; Field_Indoor_B_F_Reinstatement</t>
  </si>
  <si>
    <t>Track &amp; Field_Indoor_B_F_ScheduledFall</t>
  </si>
  <si>
    <t>Track &amp; Field_Indoor_B_F_ScheduledWinter</t>
  </si>
  <si>
    <t>Track &amp; Field_Indoor_B_F_ScheduledSpring</t>
  </si>
  <si>
    <t>Track &amp; Field_Indoor_B_F_ScheduledTotal</t>
  </si>
  <si>
    <t>Track &amp; Field_Indoor_B_F_PlayedFall</t>
  </si>
  <si>
    <t>Track &amp; Field_Indoor_B_F_PlayedWinter</t>
  </si>
  <si>
    <t>Track &amp; Field_Indoor_B_F_PlayedSpring</t>
  </si>
  <si>
    <t>Track &amp; Field_Indoor_B_F_PlayedTotal</t>
  </si>
  <si>
    <t>Track &amp; Field_Outdoor_B_F_SeasonFall</t>
  </si>
  <si>
    <t>Track &amp; Field_Outdoor_B_F_SeasonWinter</t>
  </si>
  <si>
    <t>Track &amp; Field_Outdoor_B_F_SeasonSpring</t>
  </si>
  <si>
    <t>Track &amp; Field_Outdoor_B_F_Established</t>
  </si>
  <si>
    <t>Track &amp; Field_Outdoor_B_F_Demotion</t>
  </si>
  <si>
    <t>Track &amp; Field_Outdoor_B_F_Elimination</t>
  </si>
  <si>
    <t>Track &amp; Field_Outdoor_B_F_Reinstatement</t>
  </si>
  <si>
    <t>Track &amp; Field_Outdoor_B_F_ScheduledFall</t>
  </si>
  <si>
    <t>Track &amp; Field_Outdoor_B_F_ScheduledWinter</t>
  </si>
  <si>
    <t>Track &amp; Field_Outdoor_B_F_ScheduledSpring</t>
  </si>
  <si>
    <t>Track &amp; Field_Outdoor_B_F_ScheduledTotal</t>
  </si>
  <si>
    <t>Track &amp; Field_Outdoor_B_F_PlayedFall</t>
  </si>
  <si>
    <t>Track &amp; Field_Outdoor_B_F_PlayedWinter</t>
  </si>
  <si>
    <t>Track &amp; Field_Outdoor_B_F_PlayedSpring</t>
  </si>
  <si>
    <t>Track &amp; Field_Outdoor_B_F_PlayedTotal</t>
  </si>
  <si>
    <t>Volleyball_B_F_SeasonFall</t>
  </si>
  <si>
    <t>Volleyball_B_F_SeasonWinter</t>
  </si>
  <si>
    <t>Volleyball_B_F_SeasonSpring</t>
  </si>
  <si>
    <t>Volleyball_B_F_Established</t>
  </si>
  <si>
    <t>Volleyball_B_F_Demotion</t>
  </si>
  <si>
    <t>Volleyball_B_F_Elimination</t>
  </si>
  <si>
    <t>Volleyball_B_F_Reinstatement</t>
  </si>
  <si>
    <t>Volleyball_B_F_ScheduledFall</t>
  </si>
  <si>
    <t>Volleyball_B_F_ScheduledWinter</t>
  </si>
  <si>
    <t>Volleyball_B_F_ScheduledSpring</t>
  </si>
  <si>
    <t>Volleyball_B_F_ScheduledTotal</t>
  </si>
  <si>
    <t>Volleyball_B_F_PlayedFall</t>
  </si>
  <si>
    <t>Volleyball_B_F_PlayedWinter</t>
  </si>
  <si>
    <t>Volleyball_B_F_PlayedSpring</t>
  </si>
  <si>
    <t>Volleyball_B_F_PlayedTotal</t>
  </si>
  <si>
    <t>Water Polo _B_F_SeasonFall</t>
  </si>
  <si>
    <t>Water Polo _B_F_SeasonWinter</t>
  </si>
  <si>
    <t>Water Polo _B_F_SeasonSpring</t>
  </si>
  <si>
    <t>Water Polo _B_F_Established</t>
  </si>
  <si>
    <t>Water Polo _B_F_Demotion</t>
  </si>
  <si>
    <t>Water Polo _B_F_Elimination</t>
  </si>
  <si>
    <t>Water Polo _B_F_Reinstatement</t>
  </si>
  <si>
    <t>Water Polo _B_F_ScheduledFall</t>
  </si>
  <si>
    <t>Water Polo _B_F_ScheduledWinter</t>
  </si>
  <si>
    <t>Water Polo _B_F_ScheduledSpring</t>
  </si>
  <si>
    <t>Water Polo _B_F_ScheduledTotal</t>
  </si>
  <si>
    <t>Water Polo _B_F_PlayedFall</t>
  </si>
  <si>
    <t>Water Polo _B_F_PlayedWinter</t>
  </si>
  <si>
    <t>Water Polo _B_F_PlayedSpring</t>
  </si>
  <si>
    <t>Water Polo _B_F_PlayedTotal</t>
  </si>
  <si>
    <t>Wrestling_B_F_SeasonFall</t>
  </si>
  <si>
    <t>Wrestling_B_F_SeasonWinter</t>
  </si>
  <si>
    <t>Wrestling_B_F_SeasonSpring</t>
  </si>
  <si>
    <t>Wrestling_B_F_Established</t>
  </si>
  <si>
    <t>Wrestling_B_F_Demotion</t>
  </si>
  <si>
    <t>Wrestling_B_F_Elimination</t>
  </si>
  <si>
    <t>Wrestling_B_F_Reinstatement</t>
  </si>
  <si>
    <t>Wrestling_B_F_ScheduledFall</t>
  </si>
  <si>
    <t>Wrestling_B_F_ScheduledWinter</t>
  </si>
  <si>
    <t>Wrestling_B_F_ScheduledSpring</t>
  </si>
  <si>
    <t>Wrestling_B_F_ScheduledTotal</t>
  </si>
  <si>
    <t>Wrestling_B_F_PlayedFall</t>
  </si>
  <si>
    <t>Wrestling_B_F_PlayedWinter</t>
  </si>
  <si>
    <t>Wrestling_B_F_PlayedSpring</t>
  </si>
  <si>
    <t>Wrestling_B_F_PlayedTotal</t>
  </si>
  <si>
    <t>Baseball_B_8_SeasonFall</t>
  </si>
  <si>
    <t>Baseball_B_8_SeasonWinter</t>
  </si>
  <si>
    <t>Baseball_B_8_SeasonSpring</t>
  </si>
  <si>
    <t>Baseball_B_8_Established</t>
  </si>
  <si>
    <t>Baseball_B_8_Demotion</t>
  </si>
  <si>
    <t>Baseball_B_8_Elimination</t>
  </si>
  <si>
    <t>Baseball_B_8_Reinstatement</t>
  </si>
  <si>
    <t>Baseball_B_8_ScheduledFall</t>
  </si>
  <si>
    <t>Baseball_B_8_ScheduledWinter</t>
  </si>
  <si>
    <t>Baseball_B_8_ScheduledSpring</t>
  </si>
  <si>
    <t>Baseball_B_8_ScheduledTotal</t>
  </si>
  <si>
    <t>Baseball_B_8_PlayedFall</t>
  </si>
  <si>
    <t>Baseball_B_8_PlayedWinter</t>
  </si>
  <si>
    <t>Baseball_B_8_PlayedSpring</t>
  </si>
  <si>
    <t>Baseball_B_8_PlayedTotal</t>
  </si>
  <si>
    <t>Basketball_B_8_SeasonFall</t>
  </si>
  <si>
    <t>Basketball_B_8_SeasonWinter</t>
  </si>
  <si>
    <t>Basketball_B_8_SeasonSpring</t>
  </si>
  <si>
    <t>Basketball_B_8_Established</t>
  </si>
  <si>
    <t>Basketball_B_8_Demotion</t>
  </si>
  <si>
    <t>Basketball_B_8_Elimination</t>
  </si>
  <si>
    <t>Basketball_B_8_Reinstatement</t>
  </si>
  <si>
    <t>Basketball_B_8_ScheduledFall</t>
  </si>
  <si>
    <t>Basketball_B_8_ScheduledWinter</t>
  </si>
  <si>
    <t>Basketball_B_8_ScheduledSpring</t>
  </si>
  <si>
    <t>Basketball_B_8_ScheduledTotal</t>
  </si>
  <si>
    <t>Basketball_B_8_PlayedFall</t>
  </si>
  <si>
    <t>Basketball_B_8_PlayedWinter</t>
  </si>
  <si>
    <t>Basketball_B_8_PlayedSpring</t>
  </si>
  <si>
    <t>Basketball_B_8_PlayedTotal</t>
  </si>
  <si>
    <t>Bowling_B_8_SeasonFall</t>
  </si>
  <si>
    <t>Bowling_B_8_SeasonWinter</t>
  </si>
  <si>
    <t>Bowling_B_8_SeasonSpring</t>
  </si>
  <si>
    <t>Bowling_B_8_Established</t>
  </si>
  <si>
    <t>Bowling_B_8_Demotion</t>
  </si>
  <si>
    <t>Bowling_B_8_Elimination</t>
  </si>
  <si>
    <t>Bowling_B_8_Reinstatement</t>
  </si>
  <si>
    <t>Bowling_B_8_ScheduledFall</t>
  </si>
  <si>
    <t>Bowling_B_8_ScheduledWinter</t>
  </si>
  <si>
    <t>Bowling_B_8_ScheduledSpring</t>
  </si>
  <si>
    <t>Bowling_B_8_ScheduledTotal</t>
  </si>
  <si>
    <t>Bowling_B_8_PlayedFall</t>
  </si>
  <si>
    <t>Bowling_B_8_PlayedWinter</t>
  </si>
  <si>
    <t>Bowling_B_8_PlayedSpring</t>
  </si>
  <si>
    <t>Bowling_B_8_PlayedTotal</t>
  </si>
  <si>
    <t>Cross Country_B_8_SeasonFall</t>
  </si>
  <si>
    <t>Cross Country_B_8_SeasonWinter</t>
  </si>
  <si>
    <t>Cross Country_B_8_SeasonSpring</t>
  </si>
  <si>
    <t>Cross Country_B_8_Established</t>
  </si>
  <si>
    <t>Cross Country_B_8_Demotion</t>
  </si>
  <si>
    <t>Cross Country_B_8_Elimination</t>
  </si>
  <si>
    <t>Cross Country_B_8_Reinstatement</t>
  </si>
  <si>
    <t>Cross Country_B_8_ScheduledFall</t>
  </si>
  <si>
    <t>Cross Country_B_8_ScheduledWinter</t>
  </si>
  <si>
    <t>Cross Country_B_8_ScheduledSpring</t>
  </si>
  <si>
    <t>Cross Country_B_8_ScheduledTotal</t>
  </si>
  <si>
    <t>Cross Country_B_8_PlayedFall</t>
  </si>
  <si>
    <t>Cross Country_B_8_PlayedWinter</t>
  </si>
  <si>
    <t>Cross Country_B_8_PlayedSpring</t>
  </si>
  <si>
    <t>Cross Country_B_8_PlayedTotal</t>
  </si>
  <si>
    <t>Football_B_8_SeasonFall</t>
  </si>
  <si>
    <t>Football_B_8_SeasonWinter</t>
  </si>
  <si>
    <t>Football_B_8_SeasonSpring</t>
  </si>
  <si>
    <t>Football_B_8_Established</t>
  </si>
  <si>
    <t>Football_B_8_Demotion</t>
  </si>
  <si>
    <t>Football_B_8_Elimination</t>
  </si>
  <si>
    <t>Football_B_8_Reinstatement</t>
  </si>
  <si>
    <t>Football_B_8_ScheduledFall</t>
  </si>
  <si>
    <t>Football_B_8_ScheduledWinter</t>
  </si>
  <si>
    <t>Football_B_8_ScheduledSpring</t>
  </si>
  <si>
    <t>Football_B_8_ScheduledTotal</t>
  </si>
  <si>
    <t>Football_B_8_PlayedFall</t>
  </si>
  <si>
    <t>Football_B_8_PlayedWinter</t>
  </si>
  <si>
    <t>Football_B_8_PlayedSpring</t>
  </si>
  <si>
    <t>Football_B_8_PlayedTotal</t>
  </si>
  <si>
    <t>Golf_B_8_SeasonFall</t>
  </si>
  <si>
    <t>Golf_B_8_SeasonWinter</t>
  </si>
  <si>
    <t>Golf_B_8_SeasonSpring</t>
  </si>
  <si>
    <t>Golf_B_8_Established</t>
  </si>
  <si>
    <t>Golf_B_8_Demotion</t>
  </si>
  <si>
    <t>Golf_B_8_Elimination</t>
  </si>
  <si>
    <t>Golf_B_8_Reinstatement</t>
  </si>
  <si>
    <t>Golf_B_8_ScheduledFall</t>
  </si>
  <si>
    <t>Golf_B_8_ScheduledWinter</t>
  </si>
  <si>
    <t>Golf_B_8_ScheduledSpring</t>
  </si>
  <si>
    <t>Golf_B_8_ScheduledTotal</t>
  </si>
  <si>
    <t>Golf_B_8_PlayedFall</t>
  </si>
  <si>
    <t>Golf_B_8_PlayedWinter</t>
  </si>
  <si>
    <t>Golf_B_8_PlayedSpring</t>
  </si>
  <si>
    <t>Golf_B_8_PlayedTotal</t>
  </si>
  <si>
    <t>Lacrosse_B_8_SeasonFall</t>
  </si>
  <si>
    <t>Lacrosse_B_8_SeasonWinter</t>
  </si>
  <si>
    <t>Lacrosse_B_8_SeasonSpring</t>
  </si>
  <si>
    <t>Lacrosse_B_8_Established</t>
  </si>
  <si>
    <t>Lacrosse_B_8_Demotion</t>
  </si>
  <si>
    <t>Lacrosse_B_8_Elimination</t>
  </si>
  <si>
    <t>Lacrosse_B_8_Reinstatement</t>
  </si>
  <si>
    <t>Lacrosse_B_8_ScheduledFall</t>
  </si>
  <si>
    <t>Lacrosse_B_8_ScheduledWinter</t>
  </si>
  <si>
    <t>Lacrosse_B_8_ScheduledSpring</t>
  </si>
  <si>
    <t>Lacrosse_B_8_ScheduledTotal</t>
  </si>
  <si>
    <t>Lacrosse_B_8_PlayedFall</t>
  </si>
  <si>
    <t>Lacrosse_B_8_PlayedWinter</t>
  </si>
  <si>
    <t>Lacrosse_B_8_PlayedSpring</t>
  </si>
  <si>
    <t>Lacrosse_B_8_PlayedTotal</t>
  </si>
  <si>
    <t>Rifle_B_8_SeasonFall</t>
  </si>
  <si>
    <t>Rifle_B_8_SeasonWinter</t>
  </si>
  <si>
    <t>Rifle_B_8_SeasonSpring</t>
  </si>
  <si>
    <t>Rifle_B_8_Established</t>
  </si>
  <si>
    <t>Rifle_B_8_Demotion</t>
  </si>
  <si>
    <t>Rifle_B_8_Elimination</t>
  </si>
  <si>
    <t>Rifle_B_8_Reinstatement</t>
  </si>
  <si>
    <t>Rifle_B_8_ScheduledFall</t>
  </si>
  <si>
    <t>Rifle_B_8_ScheduledWinter</t>
  </si>
  <si>
    <t>Rifle_B_8_ScheduledSpring</t>
  </si>
  <si>
    <t>Rifle_B_8_ScheduledTotal</t>
  </si>
  <si>
    <t>Rifle_B_8_PlayedFall</t>
  </si>
  <si>
    <t>Rifle_B_8_PlayedWinter</t>
  </si>
  <si>
    <t>Rifle_B_8_PlayedSpring</t>
  </si>
  <si>
    <t>Rifle_B_8_PlayedTotal</t>
  </si>
  <si>
    <t>Soccer_B_8_SeasonFall</t>
  </si>
  <si>
    <t>Soccer_B_8_SeasonWinter</t>
  </si>
  <si>
    <t>Soccer_B_8_SeasonSpring</t>
  </si>
  <si>
    <t>Soccer_B_8_Established</t>
  </si>
  <si>
    <t>Soccer_B_8_Demotion</t>
  </si>
  <si>
    <t>Soccer_B_8_Elimination</t>
  </si>
  <si>
    <t>Soccer_B_8_Reinstatement</t>
  </si>
  <si>
    <t>Soccer_B_8_ScheduledFall</t>
  </si>
  <si>
    <t>Soccer_B_8_ScheduledWinter</t>
  </si>
  <si>
    <t>Soccer_B_8_ScheduledSpring</t>
  </si>
  <si>
    <t>Soccer_B_8_ScheduledTotal</t>
  </si>
  <si>
    <t>Soccer_B_8_PlayedFall</t>
  </si>
  <si>
    <t>Soccer_B_8_PlayedWinter</t>
  </si>
  <si>
    <t>Soccer_B_8_PlayedSpring</t>
  </si>
  <si>
    <t>Soccer_B_8_PlayedTotal</t>
  </si>
  <si>
    <t>Swimming and Diving_B_8_SeasonFall</t>
  </si>
  <si>
    <t>Swimming and Diving_B_8_SeasonWinter</t>
  </si>
  <si>
    <t>Swimming and Diving_B_8_SeasonSpring</t>
  </si>
  <si>
    <t>Swimming and Diving_B_8_Established</t>
  </si>
  <si>
    <t>Swimming and Diving_B_8_Demotion</t>
  </si>
  <si>
    <t>Swimming and Diving_B_8_Elimination</t>
  </si>
  <si>
    <t>Swimming and Diving_B_8_Reinstatement</t>
  </si>
  <si>
    <t>Swimming and Diving_B_8_ScheduledFall</t>
  </si>
  <si>
    <t>Swimming and Diving_B_8_ScheduledWinter</t>
  </si>
  <si>
    <t>Swimming and Diving_B_8_ScheduledSpring</t>
  </si>
  <si>
    <t>Swimming and Diving_B_8_ScheduledTotal</t>
  </si>
  <si>
    <t>Swimming and Diving_B_8_PlayedFall</t>
  </si>
  <si>
    <t>Swimming and Diving_B_8_PlayedWinter</t>
  </si>
  <si>
    <t>Swimming and Diving_B_8_PlayedSpring</t>
  </si>
  <si>
    <t>Swimming and Diving_B_8_PlayedTotal</t>
  </si>
  <si>
    <t>Tennis_B_8_SeasonFall</t>
  </si>
  <si>
    <t>Tennis_B_8_SeasonWinter</t>
  </si>
  <si>
    <t>Tennis_B_8_SeasonSpring</t>
  </si>
  <si>
    <t>Tennis_B_8_Established</t>
  </si>
  <si>
    <t>Tennis_B_8_Demotion</t>
  </si>
  <si>
    <t>Tennis_B_8_Elimination</t>
  </si>
  <si>
    <t>Tennis_B_8_Reinstatement</t>
  </si>
  <si>
    <t>Tennis_B_8_ScheduledFall</t>
  </si>
  <si>
    <t>Tennis_B_8_ScheduledWinter</t>
  </si>
  <si>
    <t>Tennis_B_8_ScheduledSpring</t>
  </si>
  <si>
    <t>Tennis_B_8_ScheduledTotal</t>
  </si>
  <si>
    <t>Tennis_B_8_PlayedFall</t>
  </si>
  <si>
    <t>Tennis_B_8_PlayedWinter</t>
  </si>
  <si>
    <t>Tennis_B_8_PlayedSpring</t>
  </si>
  <si>
    <t>Tennis_B_8_PlayedTotal</t>
  </si>
  <si>
    <t>Track &amp; Field_Indoor_B_8_SeasonFall</t>
  </si>
  <si>
    <t>Track &amp; Field_Indoor_B_8_SeasonWinter</t>
  </si>
  <si>
    <t>Track &amp; Field_Indoor_B_8_SeasonSpring</t>
  </si>
  <si>
    <t>Track &amp; Field_Indoor_B_8_Established</t>
  </si>
  <si>
    <t>Track &amp; Field_Indoor_B_8_Demotion</t>
  </si>
  <si>
    <t>Track &amp; Field_Indoor_B_8_Elimination</t>
  </si>
  <si>
    <t>Track &amp; Field_Indoor_B_8_Reinstatement</t>
  </si>
  <si>
    <t>Track &amp; Field_Indoor_B_8_ScheduledFall</t>
  </si>
  <si>
    <t>Track &amp; Field_Indoor_B_8_ScheduledWinter</t>
  </si>
  <si>
    <t>Track &amp; Field_Indoor_B_8_ScheduledSpring</t>
  </si>
  <si>
    <t>Track &amp; Field_Indoor_B_8_ScheduledTotal</t>
  </si>
  <si>
    <t>Track &amp; Field_Indoor_B_8_PlayedFall</t>
  </si>
  <si>
    <t>Track &amp; Field_Indoor_B_8_PlayedWinter</t>
  </si>
  <si>
    <t>Track &amp; Field_Indoor_B_8_PlayedSpring</t>
  </si>
  <si>
    <t>Track &amp; Field_Indoor_B_8_PlayedTotal</t>
  </si>
  <si>
    <t>Track &amp; Field_Outdoor_B_8_SeasonFall</t>
  </si>
  <si>
    <t>Track &amp; Field_Outdoor_B_8_SeasonWinter</t>
  </si>
  <si>
    <t>Track &amp; Field_Outdoor_B_8_SeasonSpring</t>
  </si>
  <si>
    <t>Track &amp; Field_Outdoor_B_8_Established</t>
  </si>
  <si>
    <t>Track &amp; Field_Outdoor_B_8_Demotion</t>
  </si>
  <si>
    <t>Track &amp; Field_Outdoor_B_8_Elimination</t>
  </si>
  <si>
    <t>Track &amp; Field_Outdoor_B_8_Reinstatement</t>
  </si>
  <si>
    <t>Track &amp; Field_Outdoor_B_8_ScheduledFall</t>
  </si>
  <si>
    <t>Track &amp; Field_Outdoor_B_8_ScheduledWinter</t>
  </si>
  <si>
    <t>Track &amp; Field_Outdoor_B_8_ScheduledSpring</t>
  </si>
  <si>
    <t>Track &amp; Field_Outdoor_B_8_ScheduledTotal</t>
  </si>
  <si>
    <t>Track &amp; Field_Outdoor_B_8_PlayedFall</t>
  </si>
  <si>
    <t>Track &amp; Field_Outdoor_B_8_PlayedWinter</t>
  </si>
  <si>
    <t>Track &amp; Field_Outdoor_B_8_PlayedSpring</t>
  </si>
  <si>
    <t>Track &amp; Field_Outdoor_B_8_PlayedTotal</t>
  </si>
  <si>
    <t>Volleyball_B_8_SeasonFall</t>
  </si>
  <si>
    <t>Volleyball_B_8_SeasonWinter</t>
  </si>
  <si>
    <t>Volleyball_B_8_SeasonSpring</t>
  </si>
  <si>
    <t>Volleyball_B_8_Established</t>
  </si>
  <si>
    <t>Volleyball_B_8_Demotion</t>
  </si>
  <si>
    <t>Volleyball_B_8_Elimination</t>
  </si>
  <si>
    <t>Volleyball_B_8_Reinstatement</t>
  </si>
  <si>
    <t>Volleyball_B_8_ScheduledFall</t>
  </si>
  <si>
    <t>Volleyball_B_8_ScheduledWinter</t>
  </si>
  <si>
    <t>Volleyball_B_8_ScheduledSpring</t>
  </si>
  <si>
    <t>Volleyball_B_8_ScheduledTotal</t>
  </si>
  <si>
    <t>Volleyball_B_8_PlayedFall</t>
  </si>
  <si>
    <t>Volleyball_B_8_PlayedWinter</t>
  </si>
  <si>
    <t>Volleyball_B_8_PlayedSpring</t>
  </si>
  <si>
    <t>Volleyball_B_8_PlayedTotal</t>
  </si>
  <si>
    <t>Water Polo _B_8_SeasonFall</t>
  </si>
  <si>
    <t>Water Polo _B_8_SeasonWinter</t>
  </si>
  <si>
    <t>Water Polo _B_8_SeasonSpring</t>
  </si>
  <si>
    <t>Water Polo _B_8_Established</t>
  </si>
  <si>
    <t>Water Polo _B_8_Demotion</t>
  </si>
  <si>
    <t>Water Polo _B_8_Elimination</t>
  </si>
  <si>
    <t>Water Polo _B_8_Reinstatement</t>
  </si>
  <si>
    <t>Water Polo _B_8_ScheduledFall</t>
  </si>
  <si>
    <t>Water Polo _B_8_ScheduledWinter</t>
  </si>
  <si>
    <t>Water Polo _B_8_ScheduledSpring</t>
  </si>
  <si>
    <t>Water Polo _B_8_ScheduledTotal</t>
  </si>
  <si>
    <t>Water Polo _B_8_PlayedFall</t>
  </si>
  <si>
    <t>Water Polo _B_8_PlayedWinter</t>
  </si>
  <si>
    <t>Water Polo _B_8_PlayedSpring</t>
  </si>
  <si>
    <t>Water Polo _B_8_PlayedTotal</t>
  </si>
  <si>
    <t>Wrestling_B_8_SeasonFall</t>
  </si>
  <si>
    <t>Wrestling_B_8_SeasonWinter</t>
  </si>
  <si>
    <t>Wrestling_B_8_SeasonSpring</t>
  </si>
  <si>
    <t>Wrestling_B_8_Established</t>
  </si>
  <si>
    <t>Wrestling_B_8_Demotion</t>
  </si>
  <si>
    <t>Wrestling_B_8_Elimination</t>
  </si>
  <si>
    <t>Wrestling_B_8_Reinstatement</t>
  </si>
  <si>
    <t>Wrestling_B_8_ScheduledFall</t>
  </si>
  <si>
    <t>Wrestling_B_8_ScheduledWinter</t>
  </si>
  <si>
    <t>Wrestling_B_8_ScheduledSpring</t>
  </si>
  <si>
    <t>Wrestling_B_8_ScheduledTotal</t>
  </si>
  <si>
    <t>Wrestling_B_8_PlayedFall</t>
  </si>
  <si>
    <t>Wrestling_B_8_PlayedWinter</t>
  </si>
  <si>
    <t>Wrestling_B_8_PlayedSpring</t>
  </si>
  <si>
    <t>Wrestling_B_8_PlayedTotal</t>
  </si>
  <si>
    <t>Baseball_B_7_SeasonFall</t>
  </si>
  <si>
    <t>Baseball_B_7_SeasonWinter</t>
  </si>
  <si>
    <t>Baseball_B_7_SeasonSpring</t>
  </si>
  <si>
    <t>Baseball_B_7_Established</t>
  </si>
  <si>
    <t>Baseball_B_7_Demotion</t>
  </si>
  <si>
    <t>Baseball_B_7_Elimination</t>
  </si>
  <si>
    <t>Baseball_B_7_Reinstatement</t>
  </si>
  <si>
    <t>Baseball_B_7_ScheduledFall</t>
  </si>
  <si>
    <t>Baseball_B_7_ScheduledWinter</t>
  </si>
  <si>
    <t>Baseball_B_7_ScheduledSpring</t>
  </si>
  <si>
    <t>Baseball_B_7_ScheduledTotal</t>
  </si>
  <si>
    <t>Baseball_B_7_PlayedFall</t>
  </si>
  <si>
    <t>Baseball_B_7_PlayedWinter</t>
  </si>
  <si>
    <t>Baseball_B_7_PlayedSpring</t>
  </si>
  <si>
    <t>Baseball_B_7_PlayedTotal</t>
  </si>
  <si>
    <t>Basketball_B_7_SeasonFall</t>
  </si>
  <si>
    <t>Basketball_B_7_SeasonWinter</t>
  </si>
  <si>
    <t>Basketball_B_7_SeasonSpring</t>
  </si>
  <si>
    <t>Basketball_B_7_Established</t>
  </si>
  <si>
    <t>Basketball_B_7_Demotion</t>
  </si>
  <si>
    <t>Basketball_B_7_Elimination</t>
  </si>
  <si>
    <t>Basketball_B_7_Reinstatement</t>
  </si>
  <si>
    <t>Basketball_B_7_ScheduledFall</t>
  </si>
  <si>
    <t>Basketball_B_7_ScheduledWinter</t>
  </si>
  <si>
    <t>Basketball_B_7_ScheduledSpring</t>
  </si>
  <si>
    <t>Basketball_B_7_ScheduledTotal</t>
  </si>
  <si>
    <t>Basketball_B_7_PlayedFall</t>
  </si>
  <si>
    <t>Basketball_B_7_PlayedWinter</t>
  </si>
  <si>
    <t>Basketball_B_7_PlayedSpring</t>
  </si>
  <si>
    <t>Basketball_B_7_PlayedTotal</t>
  </si>
  <si>
    <t>Bowling_B_7_SeasonFall</t>
  </si>
  <si>
    <t>Bowling_B_7_SeasonWinter</t>
  </si>
  <si>
    <t>Bowling_B_7_SeasonSpring</t>
  </si>
  <si>
    <t>Bowling_B_7_Established</t>
  </si>
  <si>
    <t>Bowling_B_7_Demotion</t>
  </si>
  <si>
    <t>Bowling_B_7_Elimination</t>
  </si>
  <si>
    <t>Bowling_B_7_Reinstatement</t>
  </si>
  <si>
    <t>Bowling_B_7_ScheduledFall</t>
  </si>
  <si>
    <t>Bowling_B_7_ScheduledWinter</t>
  </si>
  <si>
    <t>Bowling_B_7_ScheduledSpring</t>
  </si>
  <si>
    <t>Bowling_B_7_ScheduledTotal</t>
  </si>
  <si>
    <t>Bowling_B_7_PlayedFall</t>
  </si>
  <si>
    <t>Bowling_B_7_PlayedWinter</t>
  </si>
  <si>
    <t>Bowling_B_7_PlayedSpring</t>
  </si>
  <si>
    <t>Bowling_B_7_PlayedTotal</t>
  </si>
  <si>
    <t>Cross Country_B_7_SeasonFall</t>
  </si>
  <si>
    <t>Cross Country_B_7_SeasonWinter</t>
  </si>
  <si>
    <t>Cross Country_B_7_SeasonSpring</t>
  </si>
  <si>
    <t>Cross Country_B_7_Established</t>
  </si>
  <si>
    <t>Cross Country_B_7_Demotion</t>
  </si>
  <si>
    <t>Cross Country_B_7_Elimination</t>
  </si>
  <si>
    <t>Cross Country_B_7_Reinstatement</t>
  </si>
  <si>
    <t>Cross Country_B_7_ScheduledFall</t>
  </si>
  <si>
    <t>Cross Country_B_7_ScheduledWinter</t>
  </si>
  <si>
    <t>Cross Country_B_7_ScheduledSpring</t>
  </si>
  <si>
    <t>Cross Country_B_7_ScheduledTotal</t>
  </si>
  <si>
    <t>Cross Country_B_7_PlayedFall</t>
  </si>
  <si>
    <t>Cross Country_B_7_PlayedWinter</t>
  </si>
  <si>
    <t>Cross Country_B_7_PlayedSpring</t>
  </si>
  <si>
    <t>Cross Country_B_7_PlayedTotal</t>
  </si>
  <si>
    <t>Football_B_7_SeasonFall</t>
  </si>
  <si>
    <t>Football_B_7_SeasonWinter</t>
  </si>
  <si>
    <t>Football_B_7_SeasonSpring</t>
  </si>
  <si>
    <t>Football_B_7_Established</t>
  </si>
  <si>
    <t>Football_B_7_Demotion</t>
  </si>
  <si>
    <t>Football_B_7_Elimination</t>
  </si>
  <si>
    <t>Football_B_7_Reinstatement</t>
  </si>
  <si>
    <t>Football_B_7_ScheduledFall</t>
  </si>
  <si>
    <t>Football_B_7_ScheduledWinter</t>
  </si>
  <si>
    <t>Football_B_7_ScheduledSpring</t>
  </si>
  <si>
    <t>Football_B_7_ScheduledTotal</t>
  </si>
  <si>
    <t>Football_B_7_PlayedFall</t>
  </si>
  <si>
    <t>Football_B_7_PlayedWinter</t>
  </si>
  <si>
    <t>Football_B_7_PlayedSpring</t>
  </si>
  <si>
    <t>Football_B_7_PlayedTotal</t>
  </si>
  <si>
    <t>Golf_B_7_SeasonFall</t>
  </si>
  <si>
    <t>Golf_B_7_SeasonWinter</t>
  </si>
  <si>
    <t>Golf_B_7_SeasonSpring</t>
  </si>
  <si>
    <t>Golf_B_7_Established</t>
  </si>
  <si>
    <t>Golf_B_7_Demotion</t>
  </si>
  <si>
    <t>Golf_B_7_Elimination</t>
  </si>
  <si>
    <t>Golf_B_7_Reinstatement</t>
  </si>
  <si>
    <t>Golf_B_7_ScheduledFall</t>
  </si>
  <si>
    <t>Golf_B_7_ScheduledWinter</t>
  </si>
  <si>
    <t>Golf_B_7_ScheduledSpring</t>
  </si>
  <si>
    <t>Golf_B_7_ScheduledTotal</t>
  </si>
  <si>
    <t>Golf_B_7_PlayedFall</t>
  </si>
  <si>
    <t>Golf_B_7_PlayedWinter</t>
  </si>
  <si>
    <t>Golf_B_7_PlayedSpring</t>
  </si>
  <si>
    <t>Golf_B_7_PlayedTotal</t>
  </si>
  <si>
    <t>Lacrosse_B_7_SeasonFall</t>
  </si>
  <si>
    <t>Lacrosse_B_7_SeasonWinter</t>
  </si>
  <si>
    <t>Lacrosse_B_7_SeasonSpring</t>
  </si>
  <si>
    <t>Lacrosse_B_7_Established</t>
  </si>
  <si>
    <t>Lacrosse_B_7_Demotion</t>
  </si>
  <si>
    <t>Lacrosse_B_7_Elimination</t>
  </si>
  <si>
    <t>Lacrosse_B_7_Reinstatement</t>
  </si>
  <si>
    <t>Lacrosse_B_7_ScheduledFall</t>
  </si>
  <si>
    <t>Lacrosse_B_7_ScheduledWinter</t>
  </si>
  <si>
    <t>Lacrosse_B_7_ScheduledSpring</t>
  </si>
  <si>
    <t>Lacrosse_B_7_ScheduledTotal</t>
  </si>
  <si>
    <t>Lacrosse_B_7_PlayedFall</t>
  </si>
  <si>
    <t>Lacrosse_B_7_PlayedWinter</t>
  </si>
  <si>
    <t>Lacrosse_B_7_PlayedSpring</t>
  </si>
  <si>
    <t>Lacrosse_B_7_PlayedTotal</t>
  </si>
  <si>
    <t>Rifle_B_7_SeasonFall</t>
  </si>
  <si>
    <t>Rifle_B_7_SeasonWinter</t>
  </si>
  <si>
    <t>Rifle_B_7_SeasonSpring</t>
  </si>
  <si>
    <t>Rifle_B_7_Established</t>
  </si>
  <si>
    <t>Rifle_B_7_Demotion</t>
  </si>
  <si>
    <t>Rifle_B_7_Elimination</t>
  </si>
  <si>
    <t>Rifle_B_7_Reinstatement</t>
  </si>
  <si>
    <t>Rifle_B_7_ScheduledFall</t>
  </si>
  <si>
    <t>Rifle_B_7_ScheduledWinter</t>
  </si>
  <si>
    <t>Rifle_B_7_ScheduledSpring</t>
  </si>
  <si>
    <t>Rifle_B_7_ScheduledTotal</t>
  </si>
  <si>
    <t>Rifle_B_7_PlayedFall</t>
  </si>
  <si>
    <t>Rifle_B_7_PlayedWinter</t>
  </si>
  <si>
    <t>Rifle_B_7_PlayedSpring</t>
  </si>
  <si>
    <t>Rifle_B_7_PlayedTotal</t>
  </si>
  <si>
    <t>Soccer_B_7_SeasonFall</t>
  </si>
  <si>
    <t>Soccer_B_7_SeasonWinter</t>
  </si>
  <si>
    <t>Soccer_B_7_SeasonSpring</t>
  </si>
  <si>
    <t>Soccer_B_7_Established</t>
  </si>
  <si>
    <t>Soccer_B_7_Demotion</t>
  </si>
  <si>
    <t>Soccer_B_7_Elimination</t>
  </si>
  <si>
    <t>Soccer_B_7_Reinstatement</t>
  </si>
  <si>
    <t>Soccer_B_7_ScheduledFall</t>
  </si>
  <si>
    <t>Soccer_B_7_ScheduledWinter</t>
  </si>
  <si>
    <t>Soccer_B_7_ScheduledSpring</t>
  </si>
  <si>
    <t>Soccer_B_7_ScheduledTotal</t>
  </si>
  <si>
    <t>Soccer_B_7_PlayedFall</t>
  </si>
  <si>
    <t>Soccer_B_7_PlayedWinter</t>
  </si>
  <si>
    <t>Soccer_B_7_PlayedSpring</t>
  </si>
  <si>
    <t>Soccer_B_7_PlayedTotal</t>
  </si>
  <si>
    <t>Swimming and Diving_B_7_SeasonFall</t>
  </si>
  <si>
    <t>Swimming and Diving_B_7_SeasonWinter</t>
  </si>
  <si>
    <t>Swimming and Diving_B_7_SeasonSpring</t>
  </si>
  <si>
    <t>Swimming and Diving_B_7_Established</t>
  </si>
  <si>
    <t>Swimming and Diving_B_7_Demotion</t>
  </si>
  <si>
    <t>Swimming and Diving_B_7_Elimination</t>
  </si>
  <si>
    <t>Swimming and Diving_B_7_Reinstatement</t>
  </si>
  <si>
    <t>Swimming and Diving_B_7_ScheduledFall</t>
  </si>
  <si>
    <t>Swimming and Diving_B_7_ScheduledWinter</t>
  </si>
  <si>
    <t>Swimming and Diving_B_7_ScheduledSpring</t>
  </si>
  <si>
    <t>Swimming and Diving_B_7_ScheduledTotal</t>
  </si>
  <si>
    <t>Swimming and Diving_B_7_PlayedFall</t>
  </si>
  <si>
    <t>Swimming and Diving_B_7_PlayedWinter</t>
  </si>
  <si>
    <t>Swimming and Diving_B_7_PlayedSpring</t>
  </si>
  <si>
    <t>Swimming and Diving_B_7_PlayedTotal</t>
  </si>
  <si>
    <t>Tennis_B_7_SeasonFall</t>
  </si>
  <si>
    <t>Tennis_B_7_SeasonWinter</t>
  </si>
  <si>
    <t>Tennis_B_7_SeasonSpring</t>
  </si>
  <si>
    <t>Tennis_B_7_Established</t>
  </si>
  <si>
    <t>Tennis_B_7_Demotion</t>
  </si>
  <si>
    <t>Tennis_B_7_Elimination</t>
  </si>
  <si>
    <t>Tennis_B_7_Reinstatement</t>
  </si>
  <si>
    <t>Tennis_B_7_ScheduledFall</t>
  </si>
  <si>
    <t>Tennis_B_7_ScheduledWinter</t>
  </si>
  <si>
    <t>Tennis_B_7_ScheduledSpring</t>
  </si>
  <si>
    <t>Tennis_B_7_ScheduledTotal</t>
  </si>
  <si>
    <t>Tennis_B_7_PlayedFall</t>
  </si>
  <si>
    <t>Tennis_B_7_PlayedWinter</t>
  </si>
  <si>
    <t>Tennis_B_7_PlayedSpring</t>
  </si>
  <si>
    <t>Tennis_B_7_PlayedTotal</t>
  </si>
  <si>
    <t>Track &amp; Field_Indoor_B_7_SeasonFall</t>
  </si>
  <si>
    <t>Track &amp; Field_Indoor_B_7_SeasonWinter</t>
  </si>
  <si>
    <t>Track &amp; Field_Indoor_B_7_SeasonSpring</t>
  </si>
  <si>
    <t>Track &amp; Field_Indoor_B_7_Established</t>
  </si>
  <si>
    <t>Track &amp; Field_Indoor_B_7_Demotion</t>
  </si>
  <si>
    <t>Track &amp; Field_Indoor_B_7_Elimination</t>
  </si>
  <si>
    <t>Track &amp; Field_Indoor_B_7_Reinstatement</t>
  </si>
  <si>
    <t>Track &amp; Field_Indoor_B_7_ScheduledFall</t>
  </si>
  <si>
    <t>Track &amp; Field_Indoor_B_7_ScheduledWinter</t>
  </si>
  <si>
    <t>Track &amp; Field_Indoor_B_7_ScheduledSpring</t>
  </si>
  <si>
    <t>Track &amp; Field_Indoor_B_7_ScheduledTotal</t>
  </si>
  <si>
    <t>Track &amp; Field_Indoor_B_7_PlayedFall</t>
  </si>
  <si>
    <t>Track &amp; Field_Indoor_B_7_PlayedWinter</t>
  </si>
  <si>
    <t>Track &amp; Field_Indoor_B_7_PlayedSpring</t>
  </si>
  <si>
    <t>Track &amp; Field_Indoor_B_7_PlayedTotal</t>
  </si>
  <si>
    <t>Track &amp; Field_Outdoor_B_7_SeasonFall</t>
  </si>
  <si>
    <t>Track &amp; Field_Outdoor_B_7_SeasonWinter</t>
  </si>
  <si>
    <t>Track &amp; Field_Outdoor_B_7_SeasonSpring</t>
  </si>
  <si>
    <t>Track &amp; Field_Outdoor_B_7_Established</t>
  </si>
  <si>
    <t>Track &amp; Field_Outdoor_B_7_Demotion</t>
  </si>
  <si>
    <t>Track &amp; Field_Outdoor_B_7_Elimination</t>
  </si>
  <si>
    <t>Track &amp; Field_Outdoor_B_7_Reinstatement</t>
  </si>
  <si>
    <t>Track &amp; Field_Outdoor_B_7_ScheduledFall</t>
  </si>
  <si>
    <t>Track &amp; Field_Outdoor_B_7_ScheduledWinter</t>
  </si>
  <si>
    <t>Track &amp; Field_Outdoor_B_7_ScheduledSpring</t>
  </si>
  <si>
    <t>Track &amp; Field_Outdoor_B_7_ScheduledTotal</t>
  </si>
  <si>
    <t>Track &amp; Field_Outdoor_B_7_PlayedFall</t>
  </si>
  <si>
    <t>Track &amp; Field_Outdoor_B_7_PlayedWinter</t>
  </si>
  <si>
    <t>Track &amp; Field_Outdoor_B_7_PlayedSpring</t>
  </si>
  <si>
    <t>Track &amp; Field_Outdoor_B_7_PlayedTotal</t>
  </si>
  <si>
    <t>Volleyball_B_7_SeasonFall</t>
  </si>
  <si>
    <t>Volleyball_B_7_SeasonWinter</t>
  </si>
  <si>
    <t>Volleyball_B_7_SeasonSpring</t>
  </si>
  <si>
    <t>Volleyball_B_7_Established</t>
  </si>
  <si>
    <t>Volleyball_B_7_Demotion</t>
  </si>
  <si>
    <t>Volleyball_B_7_Elimination</t>
  </si>
  <si>
    <t>Volleyball_B_7_Reinstatement</t>
  </si>
  <si>
    <t>Volleyball_B_7_ScheduledFall</t>
  </si>
  <si>
    <t>Volleyball_B_7_ScheduledWinter</t>
  </si>
  <si>
    <t>Volleyball_B_7_ScheduledSpring</t>
  </si>
  <si>
    <t>Volleyball_B_7_ScheduledTotal</t>
  </si>
  <si>
    <t>Volleyball_B_7_PlayedFall</t>
  </si>
  <si>
    <t>Volleyball_B_7_PlayedWinter</t>
  </si>
  <si>
    <t>Volleyball_B_7_PlayedSpring</t>
  </si>
  <si>
    <t>Volleyball_B_7_PlayedTotal</t>
  </si>
  <si>
    <t>Water Polo_B_7_SeasonFall</t>
  </si>
  <si>
    <t>Water Polo_B_7_SeasonWinter</t>
  </si>
  <si>
    <t>Water Polo_B_7_SeasonSpring</t>
  </si>
  <si>
    <t>Water Polo_B_7_Established</t>
  </si>
  <si>
    <t>Water Polo_B_7_Demotion</t>
  </si>
  <si>
    <t>Water Polo_B_7_Elimination</t>
  </si>
  <si>
    <t>Water Polo_B_7_Reinstatement</t>
  </si>
  <si>
    <t>Water Polo_B_7_ScheduledFall</t>
  </si>
  <si>
    <t>Water Polo_B_7_ScheduledWinter</t>
  </si>
  <si>
    <t>Water Polo_B_7_ScheduledSpring</t>
  </si>
  <si>
    <t>Water Polo_B_7_ScheduledTotal</t>
  </si>
  <si>
    <t>Water Polo_B_7_PlayedFall</t>
  </si>
  <si>
    <t>Water Polo_B_7_PlayedWinter</t>
  </si>
  <si>
    <t>Water Polo_B_7_PlayedSpring</t>
  </si>
  <si>
    <t>Water Polo_B_7_PlayedTotal</t>
  </si>
  <si>
    <t>Wrestling_B_7_SeasonFall</t>
  </si>
  <si>
    <t>Wrestling_B_7_SeasonWinter</t>
  </si>
  <si>
    <t>Wrestling_B_7_SeasonSpring</t>
  </si>
  <si>
    <t>Wrestling_B_7_Established</t>
  </si>
  <si>
    <t>Wrestling_B_7_Demotion</t>
  </si>
  <si>
    <t>Wrestling_B_7_Elimination</t>
  </si>
  <si>
    <t>Wrestling_B_7_Reinstatement</t>
  </si>
  <si>
    <t>Wrestling_B_7_ScheduledFall</t>
  </si>
  <si>
    <t>Wrestling_B_7_ScheduledWinter</t>
  </si>
  <si>
    <t>Wrestling_B_7_ScheduledSpring</t>
  </si>
  <si>
    <t>Wrestling_B_7_ScheduledTotal</t>
  </si>
  <si>
    <t>Wrestling_B_7_PlayedFall</t>
  </si>
  <si>
    <t>Wrestling_B_7_PlayedWinter</t>
  </si>
  <si>
    <t>Wrestling_B_7_PlayedSpring</t>
  </si>
  <si>
    <t>Wrestling_B_7_PlayedTotal</t>
  </si>
  <si>
    <t>Basketball_G_V_SeasonFall</t>
  </si>
  <si>
    <t>Basketball_G_V_SeasonWinter</t>
  </si>
  <si>
    <t>Basketball_G_V_SeasonSpring</t>
  </si>
  <si>
    <t>Basketball_G_V_Established</t>
  </si>
  <si>
    <t>Basketball_G_V_Demotion</t>
  </si>
  <si>
    <t>Basketball_G_V_Elimination</t>
  </si>
  <si>
    <t>Basketball_G_V_Reinstatement</t>
  </si>
  <si>
    <t>Basketball_G_V_ScheduledFall</t>
  </si>
  <si>
    <t>Basketball_G_V_ScheduledWinter</t>
  </si>
  <si>
    <t>Basketball_G_V_ScheduledSpring</t>
  </si>
  <si>
    <t>Basketball_G_V_ScheduledTotal</t>
  </si>
  <si>
    <t>Basketball_G_V_PlayedFall</t>
  </si>
  <si>
    <t>Basketball_G_V_PlayedWinter</t>
  </si>
  <si>
    <t>Basketball_G_V_PlayedSpring</t>
  </si>
  <si>
    <t>Basketball_G_V_PlayedTotal</t>
  </si>
  <si>
    <t>Bowling_G_V_SeasonFall</t>
  </si>
  <si>
    <t>Bowling_G_V_SeasonWinter</t>
  </si>
  <si>
    <t>Bowling_G_V_SeasonSpring</t>
  </si>
  <si>
    <t>Bowling_G_V_Established</t>
  </si>
  <si>
    <t>Bowling_G_V_Demotion</t>
  </si>
  <si>
    <t>Bowling_G_V_Elimination</t>
  </si>
  <si>
    <t>Bowling_G_V_Reinstatement</t>
  </si>
  <si>
    <t>Bowling_G_V_ScheduledFall</t>
  </si>
  <si>
    <t>Bowling_G_V_ScheduledWinter</t>
  </si>
  <si>
    <t>Bowling_G_V_ScheduledSpring</t>
  </si>
  <si>
    <t>Bowling_G_V_ScheduledTotal</t>
  </si>
  <si>
    <t>Bowling_G_V_PlayedFall</t>
  </si>
  <si>
    <t>Bowling_G_V_PlayedWinter</t>
  </si>
  <si>
    <t>Bowling_G_V_PlayedSpring</t>
  </si>
  <si>
    <t>Bowling_G_V_PlayedTotal</t>
  </si>
  <si>
    <t>Competitive Spirit_G_V_SeasonFall</t>
  </si>
  <si>
    <t>Competitive Spirit_G_V_SeasonWinter</t>
  </si>
  <si>
    <t>Competitive Spirit_G_V_SeasonSpring</t>
  </si>
  <si>
    <t>Competitive Spirit_G_V_Established</t>
  </si>
  <si>
    <t>Competitive Spirit_G_V_Demotion</t>
  </si>
  <si>
    <t>Competitive Spirit_G_V_Elimination</t>
  </si>
  <si>
    <t>Competitive Spirit_G_V_Reinstatement</t>
  </si>
  <si>
    <t>Competitive Spirit_G_V_ScheduledFall</t>
  </si>
  <si>
    <t>Competitive Spirit_G_V_ScheduledWinter</t>
  </si>
  <si>
    <t>Competitive Spirit_G_V_ScheduledSpring</t>
  </si>
  <si>
    <t>Competitive Spirit_G_V_ScheduledTotal</t>
  </si>
  <si>
    <t>Competitive Spirit_G_V_PlayedFall</t>
  </si>
  <si>
    <t>Competitive Spirit_G_V_PlayedWinter</t>
  </si>
  <si>
    <t>Competitive Spirit_G_V_PlayedSpring</t>
  </si>
  <si>
    <t>Competitive Spirit_G_V_PlayedTotal</t>
  </si>
  <si>
    <t>Cross Country_G_V_SeasonFall</t>
  </si>
  <si>
    <t>Cross Country_G_V_SeasonWinter</t>
  </si>
  <si>
    <t>Cross Country_G_V_SeasonSpring</t>
  </si>
  <si>
    <t>Cross Country_G_V_Established</t>
  </si>
  <si>
    <t>Cross Country_G_V_Demotion</t>
  </si>
  <si>
    <t>Cross Country_G_V_Elimination</t>
  </si>
  <si>
    <t>Cross Country_G_V_Reinstatement</t>
  </si>
  <si>
    <t>Cross Country_G_V_ScheduledFall</t>
  </si>
  <si>
    <t>Cross Country_G_V_ScheduledWinter</t>
  </si>
  <si>
    <t>Cross Country_G_V_ScheduledSpring</t>
  </si>
  <si>
    <t>Cross Country_G_V_ScheduledTotal</t>
  </si>
  <si>
    <t>Cross Country_G_V_PlayedFall</t>
  </si>
  <si>
    <t>Cross Country_G_V_PlayedWinter</t>
  </si>
  <si>
    <t>Cross Country_G_V_PlayedSpring</t>
  </si>
  <si>
    <t>Cross Country_G_V_PlayedTotal</t>
  </si>
  <si>
    <t>Field Hockey_G_V_SeasonFall</t>
  </si>
  <si>
    <t>Field Hockey_G_V_SeasonWinter</t>
  </si>
  <si>
    <t>Field Hockey_G_V_SeasonSpring</t>
  </si>
  <si>
    <t>Field Hockey_G_V_Established</t>
  </si>
  <si>
    <t>Field Hockey_G_V_Demotion</t>
  </si>
  <si>
    <t>Field Hockey_G_V_Elimination</t>
  </si>
  <si>
    <t>Field Hockey_G_V_Reinstatement</t>
  </si>
  <si>
    <t>Field Hockey_G_V_ScheduledFall</t>
  </si>
  <si>
    <t>Field Hockey_G_V_ScheduledWinter</t>
  </si>
  <si>
    <t>Field Hockey_G_V_ScheduledSpring</t>
  </si>
  <si>
    <t>Field Hockey_G_V_ScheduledTotal</t>
  </si>
  <si>
    <t>Field Hockey_G_V_PlayedFall</t>
  </si>
  <si>
    <t>Field Hockey_G_V_PlayedWinter</t>
  </si>
  <si>
    <t>Field Hockey_G_V_PlayedSpring</t>
  </si>
  <si>
    <t>Field Hockey_G_V_PlayedTotal</t>
  </si>
  <si>
    <t>Golf_G_V_SeasonFall</t>
  </si>
  <si>
    <t>Golf_G_V_SeasonWinter</t>
  </si>
  <si>
    <t>Golf_G_V_SeasonSpring</t>
  </si>
  <si>
    <t>Golf_G_V_Established</t>
  </si>
  <si>
    <t>Golf_G_V_Demotion</t>
  </si>
  <si>
    <t>Golf_G_V_Elimination</t>
  </si>
  <si>
    <t>Golf_G_V_Reinstatement</t>
  </si>
  <si>
    <t>Golf_G_V_ScheduledFall</t>
  </si>
  <si>
    <t>Golf_G_V_ScheduledWinter</t>
  </si>
  <si>
    <t>Golf_G_V_ScheduledSpring</t>
  </si>
  <si>
    <t>Golf_G_V_ScheduledTotal</t>
  </si>
  <si>
    <t>Golf_G_V_PlayedFall</t>
  </si>
  <si>
    <t>Golf_G_V_PlayedWinter</t>
  </si>
  <si>
    <t>Golf_G_V_PlayedSpring</t>
  </si>
  <si>
    <t>Golf_G_V_PlayedTotal</t>
  </si>
  <si>
    <t>Gymnastics_G_V_SeasonFall</t>
  </si>
  <si>
    <t>Gymnastics_G_V_SeasonWinter</t>
  </si>
  <si>
    <t>Gymnastics_G_V_SeasonSpring</t>
  </si>
  <si>
    <t>Gymnastics_G_V_Established</t>
  </si>
  <si>
    <t>Gymnastics_G_V_Demotion</t>
  </si>
  <si>
    <t>Gymnastics_G_V_Elimination</t>
  </si>
  <si>
    <t>Gymnastics_G_V_Reinstatement</t>
  </si>
  <si>
    <t>Gymnastics_G_V_ScheduledFall</t>
  </si>
  <si>
    <t>Gymnastics_G_V_ScheduledWinter</t>
  </si>
  <si>
    <t>Gymnastics_G_V_ScheduledSpring</t>
  </si>
  <si>
    <t>Gymnastics_G_V_ScheduledTotal</t>
  </si>
  <si>
    <t>Gymnastics_G_V_PlayedFall</t>
  </si>
  <si>
    <t>Gymnastics_G_V_PlayedWinter</t>
  </si>
  <si>
    <t>Gymnastics_G_V_PlayedSpring</t>
  </si>
  <si>
    <t>Gymnastics_G_V_PlayedTotal</t>
  </si>
  <si>
    <t>Lacrosse_G_V_SeasonFall</t>
  </si>
  <si>
    <t>Lacrosse_G_V_SeasonWinter</t>
  </si>
  <si>
    <t>Lacrosse_G_V_SeasonSpring</t>
  </si>
  <si>
    <t>Lacrosse_G_V_Established</t>
  </si>
  <si>
    <t>Lacrosse_G_V_Demotion</t>
  </si>
  <si>
    <t>Lacrosse_G_V_Elimination</t>
  </si>
  <si>
    <t>Lacrosse_G_V_Reinstatement</t>
  </si>
  <si>
    <t>Lacrosse_G_V_ScheduledFall</t>
  </si>
  <si>
    <t>Lacrosse_G_V_ScheduledWinter</t>
  </si>
  <si>
    <t>Lacrosse_G_V_ScheduledSpring</t>
  </si>
  <si>
    <t>Lacrosse_G_V_ScheduledTotal</t>
  </si>
  <si>
    <t>Lacrosse_G_V_PlayedFall</t>
  </si>
  <si>
    <t>Lacrosse_G_V_PlayedWinter</t>
  </si>
  <si>
    <t>Lacrosse_G_V_PlayedSpring</t>
  </si>
  <si>
    <t>Lacrosse_G_V_PlayedTotal</t>
  </si>
  <si>
    <t>Rifle_G_V_SeasonFall</t>
  </si>
  <si>
    <t>Rifle_G_V_SeasonWinter</t>
  </si>
  <si>
    <t>Rifle_G_V_SeasonSpring</t>
  </si>
  <si>
    <t>Rifle_G_V_Established</t>
  </si>
  <si>
    <t>Rifle_G_V_Demotion</t>
  </si>
  <si>
    <t>Rifle_G_V_Elimination</t>
  </si>
  <si>
    <t>Rifle_G_V_Reinstatement</t>
  </si>
  <si>
    <t>Rifle_G_V_ScheduledFall</t>
  </si>
  <si>
    <t>Rifle_G_V_ScheduledWinter</t>
  </si>
  <si>
    <t>Rifle_G_V_ScheduledSpring</t>
  </si>
  <si>
    <t>Rifle_G_V_ScheduledTotal</t>
  </si>
  <si>
    <t>Rifle_G_V_PlayedFall</t>
  </si>
  <si>
    <t>Rifle_G_V_PlayedWinter</t>
  </si>
  <si>
    <t>Rifle_G_V_PlayedSpring</t>
  </si>
  <si>
    <t>Rifle_G_V_PlayedTotal</t>
  </si>
  <si>
    <t>Soccer_G_V_SeasonFall</t>
  </si>
  <si>
    <t>Soccer_G_V_SeasonWinter</t>
  </si>
  <si>
    <t>Soccer_G_V_SeasonSpring</t>
  </si>
  <si>
    <t>Soccer_G_V_Established</t>
  </si>
  <si>
    <t>Soccer_G_V_Demotion</t>
  </si>
  <si>
    <t>Soccer_G_V_Elimination</t>
  </si>
  <si>
    <t>Soccer_G_V_Reinstatement</t>
  </si>
  <si>
    <t>Soccer_G_V_ScheduledFall</t>
  </si>
  <si>
    <t>Soccer_G_V_ScheduledWinter</t>
  </si>
  <si>
    <t>Soccer_G_V_ScheduledSpring</t>
  </si>
  <si>
    <t>Soccer_G_V_ScheduledTotal</t>
  </si>
  <si>
    <t>Soccer_G_V_PlayedFall</t>
  </si>
  <si>
    <t>Soccer_G_V_PlayedWinter</t>
  </si>
  <si>
    <t>Soccer_G_V_PlayedSpring</t>
  </si>
  <si>
    <t>Soccer_G_V_PlayedTotal</t>
  </si>
  <si>
    <t>Swimming and Diving_G_V_SeasonFall</t>
  </si>
  <si>
    <t>Swimming and Diving_G_V_SeasonWinter</t>
  </si>
  <si>
    <t>Swimming and Diving_G_V_SeasonSpring</t>
  </si>
  <si>
    <t>Swimming and Diving_G_V_Established</t>
  </si>
  <si>
    <t>Swimming and Diving_G_V_Demotion</t>
  </si>
  <si>
    <t>Swimming and Diving_G_V_Elimination</t>
  </si>
  <si>
    <t>Swimming and Diving_G_V_Reinstatement</t>
  </si>
  <si>
    <t>Swimming and Diving_G_V_ScheduledFall</t>
  </si>
  <si>
    <t>Swimming and Diving_G_V_ScheduledWinter</t>
  </si>
  <si>
    <t>Swimming and Diving_G_V_ScheduledSpring</t>
  </si>
  <si>
    <t>Swimming and Diving_G_V_ScheduledTotal</t>
  </si>
  <si>
    <t>Swimming and Diving_G_V_PlayedFall</t>
  </si>
  <si>
    <t>Swimming and Diving_G_V_PlayedWinter</t>
  </si>
  <si>
    <t>Swimming and Diving_G_V_PlayedSpring</t>
  </si>
  <si>
    <t>Swimming and Diving_G_V_PlayedTotal</t>
  </si>
  <si>
    <t>Tennis_G_V_SeasonFall</t>
  </si>
  <si>
    <t>Tennis_G_V_SeasonWinter</t>
  </si>
  <si>
    <t>Tennis_G_V_SeasonSpring</t>
  </si>
  <si>
    <t>Tennis_G_V_Established</t>
  </si>
  <si>
    <t>Tennis_G_V_Demotion</t>
  </si>
  <si>
    <t>Tennis_G_V_Elimination</t>
  </si>
  <si>
    <t>Tennis_G_V_Reinstatement</t>
  </si>
  <si>
    <t>Tennis_G_V_ScheduledFall</t>
  </si>
  <si>
    <t>Tennis_G_V_ScheduledWinter</t>
  </si>
  <si>
    <t>Tennis_G_V_ScheduledSpring</t>
  </si>
  <si>
    <t>Tennis_G_V_ScheduledTotal</t>
  </si>
  <si>
    <t>Tennis_G_V_PlayedFall</t>
  </si>
  <si>
    <t>Tennis_G_V_PlayedWinter</t>
  </si>
  <si>
    <t>Tennis_G_V_PlayedSpring</t>
  </si>
  <si>
    <t>Tennis_G_V_PlayedTotal</t>
  </si>
  <si>
    <t>Track &amp; Field_Indoor_G_V_SeasonFall</t>
  </si>
  <si>
    <t>Track &amp; Field_Indoor_G_V_SeasonWinter</t>
  </si>
  <si>
    <t>Track &amp; Field_Indoor_G_V_SeasonSpring</t>
  </si>
  <si>
    <t>Track &amp; Field_Indoor_G_V_Established</t>
  </si>
  <si>
    <t>Track &amp; Field_Indoor_G_V_Demotion</t>
  </si>
  <si>
    <t>Track &amp; Field_Indoor_G_V_Elimination</t>
  </si>
  <si>
    <t>Track &amp; Field_Indoor_G_V_Reinstatement</t>
  </si>
  <si>
    <t>Track &amp; Field_Indoor_G_V_ScheduledFall</t>
  </si>
  <si>
    <t>Track &amp; Field_Indoor_G_V_ScheduledWinter</t>
  </si>
  <si>
    <t>Track &amp; Field_Indoor_G_V_ScheduledSpring</t>
  </si>
  <si>
    <t>Track &amp; Field_Indoor_G_V_ScheduledTotal</t>
  </si>
  <si>
    <t>Track &amp; Field_Indoor_G_V_PlayedFall</t>
  </si>
  <si>
    <t>Track &amp; Field_Indoor_G_V_PlayedWinter</t>
  </si>
  <si>
    <t>Track &amp; Field_Indoor_G_V_PlayedSpring</t>
  </si>
  <si>
    <t>Track &amp; Field_Indoor_G_V_PlayedTotal</t>
  </si>
  <si>
    <t>Track &amp; Field_Outdoor_G_V_SeasonFall</t>
  </si>
  <si>
    <t>Track &amp; Field_Outdoor_G_V_SeasonWinter</t>
  </si>
  <si>
    <t>Track &amp; Field_Outdoor_G_V_SeasonSpring</t>
  </si>
  <si>
    <t>Track &amp; Field_Outdoor_G_V_Established</t>
  </si>
  <si>
    <t>Track &amp; Field_Outdoor_G_V_Demotion</t>
  </si>
  <si>
    <t>Track &amp; Field_Outdoor_G_V_Elimination</t>
  </si>
  <si>
    <t>Track &amp; Field_Outdoor_G_V_Reinstatement</t>
  </si>
  <si>
    <t>Track &amp; Field_Outdoor_G_V_ScheduledFall</t>
  </si>
  <si>
    <t>Track &amp; Field_Outdoor_G_V_ScheduledWinter</t>
  </si>
  <si>
    <t>Track &amp; Field_Outdoor_G_V_ScheduledSpring</t>
  </si>
  <si>
    <t>Track &amp; Field_Outdoor_G_V_ScheduledTotal</t>
  </si>
  <si>
    <t>Track &amp; Field_Outdoor_G_V_PlayedFall</t>
  </si>
  <si>
    <t>Track &amp; Field_Outdoor_G_V_PlayedWinter</t>
  </si>
  <si>
    <t>Track &amp; Field_Outdoor_G_V_PlayedSpring</t>
  </si>
  <si>
    <t>Track &amp; Field_Outdoor_G_V_PlayedTotal</t>
  </si>
  <si>
    <t>Volleyball_G_V_SeasonFall</t>
  </si>
  <si>
    <t>Volleyball_G_V_SeasonWinter</t>
  </si>
  <si>
    <t>Volleyball_G_V_SeasonSpring</t>
  </si>
  <si>
    <t>Volleyball_G_V_Established</t>
  </si>
  <si>
    <t>Volleyball_G_V_Demotion</t>
  </si>
  <si>
    <t>Volleyball_G_V_Elimination</t>
  </si>
  <si>
    <t>Volleyball_G_V_Reinstatement</t>
  </si>
  <si>
    <t>Volleyball_G_V_ScheduledFall</t>
  </si>
  <si>
    <t>Volleyball_G_V_ScheduledWinter</t>
  </si>
  <si>
    <t>Volleyball_G_V_ScheduledSpring</t>
  </si>
  <si>
    <t>Volleyball_G_V_ScheduledTotal</t>
  </si>
  <si>
    <t>Volleyball_G_V_PlayedFall</t>
  </si>
  <si>
    <t>Volleyball_G_V_PlayedWinter</t>
  </si>
  <si>
    <t>Volleyball_G_V_PlayedSpring</t>
  </si>
  <si>
    <t>Volleyball_G_V_PlayedTotal</t>
  </si>
  <si>
    <t>Water Polo_G_V_SeasonFall</t>
  </si>
  <si>
    <t>Water Polo_G_V_SeasonWinter</t>
  </si>
  <si>
    <t>Water Polo_G_V_SeasonSpring</t>
  </si>
  <si>
    <t>Water Polo_G_V_Established</t>
  </si>
  <si>
    <t>Water Polo_G_V_Demotion</t>
  </si>
  <si>
    <t>Water Polo_G_V_Elimination</t>
  </si>
  <si>
    <t>Water Polo_G_V_Reinstatement</t>
  </si>
  <si>
    <t>Water Polo_G_V_ScheduledFall</t>
  </si>
  <si>
    <t>Water Polo_G_V_ScheduledWinter</t>
  </si>
  <si>
    <t>Water Polo_G_V_ScheduledSpring</t>
  </si>
  <si>
    <t>Water Polo_G_V_ScheduledTotal</t>
  </si>
  <si>
    <t>Water Polo_G_V_PlayedFall</t>
  </si>
  <si>
    <t>Water Polo_G_V_PlayedWinter</t>
  </si>
  <si>
    <t>Water Polo_G_V_PlayedSpring</t>
  </si>
  <si>
    <t>Water Polo_G_V_PlayedTotal</t>
  </si>
  <si>
    <t>Basketball_G_J_SeasonFall</t>
  </si>
  <si>
    <t>Basketball_G_J_SeasonWinter</t>
  </si>
  <si>
    <t>Basketball_G_J_SeasonSpring</t>
  </si>
  <si>
    <t>Basketball_G_J_Established</t>
  </si>
  <si>
    <t>Basketball_G_J_Demotion</t>
  </si>
  <si>
    <t>Basketball_G_J_Elimination</t>
  </si>
  <si>
    <t>Basketball_G_J_Reinstatement</t>
  </si>
  <si>
    <t>Basketball_G_J_ScheduledFall</t>
  </si>
  <si>
    <t>Basketball_G_J_ScheduledWinter</t>
  </si>
  <si>
    <t>Basketball_G_J_ScheduledSpring</t>
  </si>
  <si>
    <t>Basketball_G_J_ScheduledTotal</t>
  </si>
  <si>
    <t>Basketball_G_J_PlayedFall</t>
  </si>
  <si>
    <t>Basketball_G_J_PlayedWinter</t>
  </si>
  <si>
    <t>Basketball_G_J_PlayedSpring</t>
  </si>
  <si>
    <t>Basketball_G_J_PlayedTotal</t>
  </si>
  <si>
    <t>Bowling_G_J_SeasonFall</t>
  </si>
  <si>
    <t>Bowling_G_J_SeasonWinter</t>
  </si>
  <si>
    <t>Bowling_G_J_SeasonSpring</t>
  </si>
  <si>
    <t>Bowling_G_J_Established</t>
  </si>
  <si>
    <t>Bowling_G_J_Demotion</t>
  </si>
  <si>
    <t>Bowling_G_J_Elimination</t>
  </si>
  <si>
    <t>Bowling_G_J_Reinstatement</t>
  </si>
  <si>
    <t>Bowling_G_J_ScheduledFall</t>
  </si>
  <si>
    <t>Bowling_G_J_ScheduledWinter</t>
  </si>
  <si>
    <t>Bowling_G_J_ScheduledSpring</t>
  </si>
  <si>
    <t>Bowling_G_J_ScheduledTotal</t>
  </si>
  <si>
    <t>Bowling_G_J_PlayedFall</t>
  </si>
  <si>
    <t>Bowling_G_J_PlayedWinter</t>
  </si>
  <si>
    <t>Bowling_G_J_PlayedSpring</t>
  </si>
  <si>
    <t>Bowling_G_J_PlayedTotal</t>
  </si>
  <si>
    <t>Competitive Spirit_G_J_SeasonFall</t>
  </si>
  <si>
    <t>Competitive Spirit_G_J_SeasonWinter</t>
  </si>
  <si>
    <t>Competitive Spirit_G_J_SeasonSpring</t>
  </si>
  <si>
    <t>Competitive Spirit_G_J_Established</t>
  </si>
  <si>
    <t>Competitive Spirit_G_J_Demotion</t>
  </si>
  <si>
    <t>Competitive Spirit_G_J_Elimination</t>
  </si>
  <si>
    <t>Competitive Spirit_G_J_Reinstatement</t>
  </si>
  <si>
    <t>Competitive Spirit_G_J_ScheduledFall</t>
  </si>
  <si>
    <t>Competitive Spirit_G_J_ScheduledWinter</t>
  </si>
  <si>
    <t>Competitive Spirit_G_J_ScheduledSpring</t>
  </si>
  <si>
    <t>Competitive Spirit_G_J_ScheduledTotal</t>
  </si>
  <si>
    <t>Competitive Spirit_G_J_PlayedFall</t>
  </si>
  <si>
    <t>Competitive Spirit_G_J_PlayedWinter</t>
  </si>
  <si>
    <t>Competitive Spirit_G_J_PlayedSpring</t>
  </si>
  <si>
    <t>Competitive Spirit_G_J_PlayedTotal</t>
  </si>
  <si>
    <t>Cross Country_G_J_SeasonFall</t>
  </si>
  <si>
    <t>Cross Country_G_J_SeasonWinter</t>
  </si>
  <si>
    <t>Cross Country_G_J_SeasonSpring</t>
  </si>
  <si>
    <t>Cross Country_G_J_Established</t>
  </si>
  <si>
    <t>Cross Country_G_J_Demotion</t>
  </si>
  <si>
    <t>Cross Country_G_J_Elimination</t>
  </si>
  <si>
    <t>Cross Country_G_J_Reinstatement</t>
  </si>
  <si>
    <t>Cross Country_G_J_ScheduledFall</t>
  </si>
  <si>
    <t>Cross Country_G_J_ScheduledWinter</t>
  </si>
  <si>
    <t>Cross Country_G_J_ScheduledSpring</t>
  </si>
  <si>
    <t>Cross Country_G_J_ScheduledTotal</t>
  </si>
  <si>
    <t>Cross Country_G_J_PlayedFall</t>
  </si>
  <si>
    <t>Cross Country_G_J_PlayedWinter</t>
  </si>
  <si>
    <t>Cross Country_G_J_PlayedSpring</t>
  </si>
  <si>
    <t>Cross Country_G_J_PlayedTotal</t>
  </si>
  <si>
    <t>Field Hockey_G_J_SeasonFall</t>
  </si>
  <si>
    <t>Field Hockey_G_J_SeasonWinter</t>
  </si>
  <si>
    <t>Field Hockey_G_J_SeasonSpring</t>
  </si>
  <si>
    <t>Field Hockey_G_J_Established</t>
  </si>
  <si>
    <t>Field Hockey_G_J_Demotion</t>
  </si>
  <si>
    <t>Field Hockey_G_J_Elimination</t>
  </si>
  <si>
    <t>Field Hockey_G_J_Reinstatement</t>
  </si>
  <si>
    <t>Field Hockey_G_J_ScheduledFall</t>
  </si>
  <si>
    <t>Field Hockey_G_J_ScheduledWinter</t>
  </si>
  <si>
    <t>Field Hockey_G_J_ScheduledSpring</t>
  </si>
  <si>
    <t>Field Hockey_G_J_ScheduledTotal</t>
  </si>
  <si>
    <t>Field Hockey_G_J_PlayedFall</t>
  </si>
  <si>
    <t>Field Hockey_G_J_PlayedWinter</t>
  </si>
  <si>
    <t>Field Hockey_G_J_PlayedSpring</t>
  </si>
  <si>
    <t>Field Hockey_G_J_PlayedTotal</t>
  </si>
  <si>
    <t>Golf_G_J_SeasonFall</t>
  </si>
  <si>
    <t>Golf_G_J_SeasonWinter</t>
  </si>
  <si>
    <t>Golf_G_J_SeasonSpring</t>
  </si>
  <si>
    <t>Golf_G_J_Established</t>
  </si>
  <si>
    <t>Golf_G_J_Demotion</t>
  </si>
  <si>
    <t>Golf_G_J_Elimination</t>
  </si>
  <si>
    <t>Golf_G_J_Reinstatement</t>
  </si>
  <si>
    <t>Golf_G_J_ScheduledFall</t>
  </si>
  <si>
    <t>Golf_G_J_ScheduledWinter</t>
  </si>
  <si>
    <t>Golf_G_J_ScheduledSpring</t>
  </si>
  <si>
    <t>Golf_G_J_ScheduledTotal</t>
  </si>
  <si>
    <t>Golf_G_J_PlayedFall</t>
  </si>
  <si>
    <t>Golf_G_J_PlayedWinter</t>
  </si>
  <si>
    <t>Golf_G_J_PlayedSpring</t>
  </si>
  <si>
    <t>Golf_G_J_PlayedTotal</t>
  </si>
  <si>
    <t>Gymnastics_G_J_SeasonFall</t>
  </si>
  <si>
    <t>Gymnastics_G_J_SeasonWinter</t>
  </si>
  <si>
    <t>Gymnastics_G_J_SeasonSpring</t>
  </si>
  <si>
    <t>Gymnastics_G_J_Established</t>
  </si>
  <si>
    <t>Gymnastics_G_J_Demotion</t>
  </si>
  <si>
    <t>Gymnastics_G_J_Elimination</t>
  </si>
  <si>
    <t>Gymnastics_G_J_Reinstatement</t>
  </si>
  <si>
    <t>Gymnastics_G_J_ScheduledFall</t>
  </si>
  <si>
    <t>Gymnastics_G_J_ScheduledWinter</t>
  </si>
  <si>
    <t>Gymnastics_G_J_ScheduledSpring</t>
  </si>
  <si>
    <t>Gymnastics_G_J_ScheduledTotal</t>
  </si>
  <si>
    <t>Gymnastics_G_J_PlayedFall</t>
  </si>
  <si>
    <t>Gymnastics_G_J_PlayedWinter</t>
  </si>
  <si>
    <t>Gymnastics_G_J_PlayedSpring</t>
  </si>
  <si>
    <t>Gymnastics_G_J_PlayedTotal</t>
  </si>
  <si>
    <t>Lacrosse_G_J_SeasonFall</t>
  </si>
  <si>
    <t>Lacrosse_G_J_SeasonWinter</t>
  </si>
  <si>
    <t>Lacrosse_G_J_SeasonSpring</t>
  </si>
  <si>
    <t>Lacrosse_G_J_Established</t>
  </si>
  <si>
    <t>Lacrosse_G_J_Demotion</t>
  </si>
  <si>
    <t>Lacrosse_G_J_Elimination</t>
  </si>
  <si>
    <t>Lacrosse_G_J_Reinstatement</t>
  </si>
  <si>
    <t>Lacrosse_G_J_ScheduledFall</t>
  </si>
  <si>
    <t>Lacrosse_G_J_ScheduledWinter</t>
  </si>
  <si>
    <t>Lacrosse_G_J_ScheduledSpring</t>
  </si>
  <si>
    <t>Lacrosse_G_J_ScheduledTotal</t>
  </si>
  <si>
    <t>Lacrosse_G_J_PlayedFall</t>
  </si>
  <si>
    <t>Lacrosse_G_J_PlayedWinter</t>
  </si>
  <si>
    <t>Lacrosse_G_J_PlayedSpring</t>
  </si>
  <si>
    <t>Lacrosse_G_J_PlayedTotal</t>
  </si>
  <si>
    <t>Rifle_G_J_SeasonFall</t>
  </si>
  <si>
    <t>Rifle_G_J_SeasonWinter</t>
  </si>
  <si>
    <t>Rifle_G_J_SeasonSpring</t>
  </si>
  <si>
    <t>Rifle_G_J_Established</t>
  </si>
  <si>
    <t>Rifle_G_J_Demotion</t>
  </si>
  <si>
    <t>Rifle_G_J_Elimination</t>
  </si>
  <si>
    <t>Rifle_G_J_Reinstatement</t>
  </si>
  <si>
    <t>Rifle_G_J_ScheduledFall</t>
  </si>
  <si>
    <t>Rifle_G_J_ScheduledWinter</t>
  </si>
  <si>
    <t>Rifle_G_J_ScheduledSpring</t>
  </si>
  <si>
    <t>Rifle_G_J_ScheduledTotal</t>
  </si>
  <si>
    <t>Rifle_G_J_PlayedFall</t>
  </si>
  <si>
    <t>Rifle_G_J_PlayedWinter</t>
  </si>
  <si>
    <t>Rifle_G_J_PlayedSpring</t>
  </si>
  <si>
    <t>Rifle_G_J_PlayedTotal</t>
  </si>
  <si>
    <t>Soccer_G_J_SeasonFall</t>
  </si>
  <si>
    <t>Soccer_G_J_SeasonWinter</t>
  </si>
  <si>
    <t>Soccer_G_J_SeasonSpring</t>
  </si>
  <si>
    <t>Soccer_G_J_Established</t>
  </si>
  <si>
    <t>Soccer_G_J_Demotion</t>
  </si>
  <si>
    <t>Soccer_G_J_Elimination</t>
  </si>
  <si>
    <t>Soccer_G_J_Reinstatement</t>
  </si>
  <si>
    <t>Soccer_G_J_ScheduledFall</t>
  </si>
  <si>
    <t>Soccer_G_J_ScheduledWinter</t>
  </si>
  <si>
    <t>Soccer_G_J_ScheduledSpring</t>
  </si>
  <si>
    <t>Soccer_G_J_ScheduledTotal</t>
  </si>
  <si>
    <t>Soccer_G_J_PlayedFall</t>
  </si>
  <si>
    <t>Soccer_G_J_PlayedWinter</t>
  </si>
  <si>
    <t>Soccer_G_J_PlayedSpring</t>
  </si>
  <si>
    <t>Soccer_G_J_PlayedTotal</t>
  </si>
  <si>
    <t>Swimming and Diving_G_J_SeasonFall</t>
  </si>
  <si>
    <t>Swimming and Diving_G_J_SeasonWinter</t>
  </si>
  <si>
    <t>Swimming and Diving_G_J_SeasonSpring</t>
  </si>
  <si>
    <t>Swimming and Diving_G_J_Established</t>
  </si>
  <si>
    <t>Swimming and Diving_G_J_Demotion</t>
  </si>
  <si>
    <t>Swimming and Diving_G_J_Elimination</t>
  </si>
  <si>
    <t>Swimming and Diving_G_J_Reinstatement</t>
  </si>
  <si>
    <t>Swimming and Diving_G_J_ScheduledFall</t>
  </si>
  <si>
    <t>Swimming and Diving_G_J_ScheduledWinter</t>
  </si>
  <si>
    <t>Swimming and Diving_G_J_ScheduledSpring</t>
  </si>
  <si>
    <t>Swimming and Diving_G_J_ScheduledTotal</t>
  </si>
  <si>
    <t>Swimming and Diving_G_J_PlayedFall</t>
  </si>
  <si>
    <t>Swimming and Diving_G_J_PlayedWinter</t>
  </si>
  <si>
    <t>Swimming and Diving_G_J_PlayedSpring</t>
  </si>
  <si>
    <t>Swimming and Diving_G_J_PlayedTotal</t>
  </si>
  <si>
    <t>Tennis_G_J_SeasonFall</t>
  </si>
  <si>
    <t>Tennis_G_J_SeasonWinter</t>
  </si>
  <si>
    <t>Tennis_G_J_SeasonSpring</t>
  </si>
  <si>
    <t>Tennis_G_J_Established</t>
  </si>
  <si>
    <t>Tennis_G_J_Demotion</t>
  </si>
  <si>
    <t>Tennis_G_J_Elimination</t>
  </si>
  <si>
    <t>Tennis_G_J_Reinstatement</t>
  </si>
  <si>
    <t>Tennis_G_J_ScheduledFall</t>
  </si>
  <si>
    <t>Tennis_G_J_ScheduledWinter</t>
  </si>
  <si>
    <t>Tennis_G_J_ScheduledSpring</t>
  </si>
  <si>
    <t>Tennis_G_J_ScheduledTotal</t>
  </si>
  <si>
    <t>Tennis_G_J_PlayedFall</t>
  </si>
  <si>
    <t>Tennis_G_J_PlayedWinter</t>
  </si>
  <si>
    <t>Tennis_G_J_PlayedSpring</t>
  </si>
  <si>
    <t>Tennis_G_J_PlayedTotal</t>
  </si>
  <si>
    <t>Track &amp; Field_Indoor_G_J_SeasonFall</t>
  </si>
  <si>
    <t>Track &amp; Field_Indoor_G_J_SeasonWinter</t>
  </si>
  <si>
    <t>Track &amp; Field_Indoor_G_J_SeasonSpring</t>
  </si>
  <si>
    <t>Track &amp; Field_Indoor_G_J_Established</t>
  </si>
  <si>
    <t>Track &amp; Field_Indoor_G_J_Demotion</t>
  </si>
  <si>
    <t>Track &amp; Field_Indoor_G_J_Elimination</t>
  </si>
  <si>
    <t>Track &amp; Field_Indoor_G_J_Reinstatement</t>
  </si>
  <si>
    <t>Track &amp; Field_Indoor_G_J_ScheduledFall</t>
  </si>
  <si>
    <t>Track &amp; Field_Indoor_G_J_ScheduledWinter</t>
  </si>
  <si>
    <t>Track &amp; Field_Indoor_G_J_ScheduledSpring</t>
  </si>
  <si>
    <t>Track &amp; Field_Indoor_G_J_ScheduledTotal</t>
  </si>
  <si>
    <t>Track &amp; Field_Indoor_G_J_PlayedFall</t>
  </si>
  <si>
    <t>Track &amp; Field_Indoor_G_J_PlayedWinter</t>
  </si>
  <si>
    <t>Track &amp; Field_Indoor_G_J_PlayedSpring</t>
  </si>
  <si>
    <t>Track &amp; Field_Indoor_G_J_PlayedTotal</t>
  </si>
  <si>
    <t>Track &amp; Field_Outdoor_G_J_SeasonFall</t>
  </si>
  <si>
    <t>Track &amp; Field_Outdoor_G_J_SeasonWinter</t>
  </si>
  <si>
    <t>Track &amp; Field_Outdoor_G_J_SeasonSpring</t>
  </si>
  <si>
    <t>Track &amp; Field_Outdoor_G_J_Established</t>
  </si>
  <si>
    <t>Track &amp; Field_Outdoor_G_J_Demotion</t>
  </si>
  <si>
    <t>Track &amp; Field_Outdoor_G_J_Elimination</t>
  </si>
  <si>
    <t>Track &amp; Field_Outdoor_G_J_Reinstatement</t>
  </si>
  <si>
    <t>Track &amp; Field_Outdoor_G_J_ScheduledFall</t>
  </si>
  <si>
    <t>Track &amp; Field_Outdoor_G_J_ScheduledWinter</t>
  </si>
  <si>
    <t>Track &amp; Field_Outdoor_G_J_ScheduledSpring</t>
  </si>
  <si>
    <t>Track &amp; Field_Outdoor_G_J_ScheduledTotal</t>
  </si>
  <si>
    <t>Track &amp; Field_Outdoor_G_J_PlayedFall</t>
  </si>
  <si>
    <t>Track &amp; Field_Outdoor_G_J_PlayedWinter</t>
  </si>
  <si>
    <t>Track &amp; Field_Outdoor_G_J_PlayedSpring</t>
  </si>
  <si>
    <t>Track &amp; Field_Outdoor_G_J_PlayedTotal</t>
  </si>
  <si>
    <t>Volleyball_G_J_SeasonFall</t>
  </si>
  <si>
    <t>Volleyball_G_J_SeasonWinter</t>
  </si>
  <si>
    <t>Volleyball_G_J_SeasonSpring</t>
  </si>
  <si>
    <t>Volleyball_G_J_Established</t>
  </si>
  <si>
    <t>Volleyball_G_J_Demotion</t>
  </si>
  <si>
    <t>Volleyball_G_J_Elimination</t>
  </si>
  <si>
    <t>Volleyball_G_J_Reinstatement</t>
  </si>
  <si>
    <t>Volleyball_G_J_ScheduledFall</t>
  </si>
  <si>
    <t>Volleyball_G_J_ScheduledWinter</t>
  </si>
  <si>
    <t>Volleyball_G_J_ScheduledSpring</t>
  </si>
  <si>
    <t>Volleyball_G_J_ScheduledTotal</t>
  </si>
  <si>
    <t>Volleyball_G_J_PlayedFall</t>
  </si>
  <si>
    <t>Volleyball_G_J_PlayedWinter</t>
  </si>
  <si>
    <t>Volleyball_G_J_PlayedSpring</t>
  </si>
  <si>
    <t>Volleyball_G_J_PlayedTotal</t>
  </si>
  <si>
    <t>Water Polo_G_J_SeasonFall</t>
  </si>
  <si>
    <t>Water Polo_G_J_SeasonWinter</t>
  </si>
  <si>
    <t>Water Polo_G_J_SeasonSpring</t>
  </si>
  <si>
    <t>Water Polo_G_J_Established</t>
  </si>
  <si>
    <t>Water Polo_G_J_Demotion</t>
  </si>
  <si>
    <t>Water Polo_G_J_Elimination</t>
  </si>
  <si>
    <t>Water Polo_G_J_Reinstatement</t>
  </si>
  <si>
    <t>Water Polo_G_J_ScheduledFall</t>
  </si>
  <si>
    <t>Water Polo_G_J_ScheduledWinter</t>
  </si>
  <si>
    <t>Water Polo_G_J_ScheduledSpring</t>
  </si>
  <si>
    <t>Water Polo_G_J_ScheduledTotal</t>
  </si>
  <si>
    <t>Water Polo_G_J_PlayedFall</t>
  </si>
  <si>
    <t>Water Polo_G_J_PlayedWinter</t>
  </si>
  <si>
    <t>Water Polo_G_J_PlayedSpring</t>
  </si>
  <si>
    <t>Water Polo_G_J_PlayedTotal</t>
  </si>
  <si>
    <t>Basketball_G_F_SeasonFall</t>
  </si>
  <si>
    <t>Basketball_G_F_SeasonWinter</t>
  </si>
  <si>
    <t>Basketball_G_F_SeasonSpring</t>
  </si>
  <si>
    <t>Basketball_G_F_Established</t>
  </si>
  <si>
    <t>Basketball_G_F_Demotion</t>
  </si>
  <si>
    <t>Basketball_G_F_Elimination</t>
  </si>
  <si>
    <t>Basketball_G_F_Reinstatement</t>
  </si>
  <si>
    <t>Basketball_G_F_ScheduledFall</t>
  </si>
  <si>
    <t>Basketball_G_F_ScheduledWinter</t>
  </si>
  <si>
    <t>Basketball_G_F_ScheduledSpring</t>
  </si>
  <si>
    <t>Basketball_G_F_ScheduledTotal</t>
  </si>
  <si>
    <t>Basketball_G_F_PlayedFall</t>
  </si>
  <si>
    <t>Basketball_G_F_PlayedWinter</t>
  </si>
  <si>
    <t>Basketball_G_F_PlayedSpring</t>
  </si>
  <si>
    <t>Basketball_G_F_PlayedTotal</t>
  </si>
  <si>
    <t>Bowling_G_F_SeasonFall</t>
  </si>
  <si>
    <t>Bowling_G_F_SeasonWinter</t>
  </si>
  <si>
    <t>Bowling_G_F_SeasonSpring</t>
  </si>
  <si>
    <t>Bowling_G_F_Established</t>
  </si>
  <si>
    <t>Bowling_G_F_Demotion</t>
  </si>
  <si>
    <t>Bowling_G_F_Elimination</t>
  </si>
  <si>
    <t>Bowling_G_F_Reinstatement</t>
  </si>
  <si>
    <t>Bowling_G_F_ScheduledFall</t>
  </si>
  <si>
    <t>Bowling_G_F_ScheduledWinter</t>
  </si>
  <si>
    <t>Bowling_G_F_ScheduledSpring</t>
  </si>
  <si>
    <t>Bowling_G_F_ScheduledTotal</t>
  </si>
  <si>
    <t>Bowling_G_F_PlayedFall</t>
  </si>
  <si>
    <t>Bowling_G_F_PlayedWinter</t>
  </si>
  <si>
    <t>Bowling_G_F_PlayedSpring</t>
  </si>
  <si>
    <t>Bowling_G_F_PlayedTotal</t>
  </si>
  <si>
    <t>Competitive Spirit_G_F_SeasonFall</t>
  </si>
  <si>
    <t>Competitive Spirit_G_F_SeasonWinter</t>
  </si>
  <si>
    <t>Competitive Spirit_G_F_SeasonSpring</t>
  </si>
  <si>
    <t>Competitive Spirit_G_F_Established</t>
  </si>
  <si>
    <t>Competitive Spirit_G_F_Demotion</t>
  </si>
  <si>
    <t>Competitive Spirit_G_F_Elimination</t>
  </si>
  <si>
    <t>Competitive Spirit_G_F_Reinstatement</t>
  </si>
  <si>
    <t>Competitive Spirit_G_F_ScheduledFall</t>
  </si>
  <si>
    <t>Competitive Spirit_G_F_ScheduledWinter</t>
  </si>
  <si>
    <t>Competitive Spirit_G_F_ScheduledSpring</t>
  </si>
  <si>
    <t>Competitive Spirit_G_F_ScheduledTotal</t>
  </si>
  <si>
    <t>Competitive Spirit_G_F_PlayedFall</t>
  </si>
  <si>
    <t>Competitive Spirit_G_F_PlayedWinter</t>
  </si>
  <si>
    <t>Competitive Spirit_G_F_PlayedSpring</t>
  </si>
  <si>
    <t>Competitive Spirit_G_F_PlayedTotal</t>
  </si>
  <si>
    <t>Cross Country_G_F_SeasonFall</t>
  </si>
  <si>
    <t>Cross Country_G_F_SeasonWinter</t>
  </si>
  <si>
    <t>Cross Country_G_F_SeasonSpring</t>
  </si>
  <si>
    <t>Cross Country_G_F_Established</t>
  </si>
  <si>
    <t>Cross Country_G_F_Demotion</t>
  </si>
  <si>
    <t>Cross Country_G_F_Elimination</t>
  </si>
  <si>
    <t>Cross Country_G_F_Reinstatement</t>
  </si>
  <si>
    <t>Cross Country_G_F_ScheduledFall</t>
  </si>
  <si>
    <t>Cross Country_G_F_ScheduledWinter</t>
  </si>
  <si>
    <t>Cross Country_G_F_ScheduledSpring</t>
  </si>
  <si>
    <t>Cross Country_G_F_ScheduledTotal</t>
  </si>
  <si>
    <t>Cross Country_G_F_PlayedFall</t>
  </si>
  <si>
    <t>Cross Country_G_F_PlayedWinter</t>
  </si>
  <si>
    <t>Cross Country_G_F_PlayedSpring</t>
  </si>
  <si>
    <t>Cross Country_G_F_PlayedTotal</t>
  </si>
  <si>
    <t>Field Hockey_G_F_SeasonFall</t>
  </si>
  <si>
    <t>Field Hockey_G_F_SeasonWinter</t>
  </si>
  <si>
    <t>Field Hockey_G_F_SeasonSpring</t>
  </si>
  <si>
    <t>Field Hockey_G_F_Established</t>
  </si>
  <si>
    <t>Field Hockey_G_F_Demotion</t>
  </si>
  <si>
    <t>Field Hockey_G_F_Elimination</t>
  </si>
  <si>
    <t>Field Hockey_G_F_Reinstatement</t>
  </si>
  <si>
    <t>Field Hockey_G_F_ScheduledFall</t>
  </si>
  <si>
    <t>Field Hockey_G_F_ScheduledWinter</t>
  </si>
  <si>
    <t>Field Hockey_G_F_ScheduledSpring</t>
  </si>
  <si>
    <t>Field Hockey_G_F_ScheduledTotal</t>
  </si>
  <si>
    <t>Field Hockey_G_F_PlayedFall</t>
  </si>
  <si>
    <t>Field Hockey_G_F_PlayedWinter</t>
  </si>
  <si>
    <t>Field Hockey_G_F_PlayedSpring</t>
  </si>
  <si>
    <t>Field Hockey_G_F_PlayedTotal</t>
  </si>
  <si>
    <t>Golf_G_F_SeasonFall</t>
  </si>
  <si>
    <t>Golf_G_F_SeasonWinter</t>
  </si>
  <si>
    <t>Golf_G_F_SeasonSpring</t>
  </si>
  <si>
    <t>Golf_G_F_Established</t>
  </si>
  <si>
    <t>Golf_G_F_Demotion</t>
  </si>
  <si>
    <t>Golf_G_F_Elimination</t>
  </si>
  <si>
    <t>Golf_G_F_Reinstatement</t>
  </si>
  <si>
    <t>Golf_G_F_ScheduledFall</t>
  </si>
  <si>
    <t>Golf_G_F_ScheduledWinter</t>
  </si>
  <si>
    <t>Golf_G_F_ScheduledSpring</t>
  </si>
  <si>
    <t>Golf_G_F_ScheduledTotal</t>
  </si>
  <si>
    <t>Golf_G_F_PlayedFall</t>
  </si>
  <si>
    <t>Golf_G_F_PlayedWinter</t>
  </si>
  <si>
    <t>Golf_G_F_PlayedSpring</t>
  </si>
  <si>
    <t>Golf_G_F_PlayedTotal</t>
  </si>
  <si>
    <t>Gymnastics_G_F_SeasonFall</t>
  </si>
  <si>
    <t>Gymnastics_G_F_SeasonWinter</t>
  </si>
  <si>
    <t>Gymnastics_G_F_SeasonSpring</t>
  </si>
  <si>
    <t>Gymnastics_G_F_Established</t>
  </si>
  <si>
    <t>Gymnastics_G_F_Demotion</t>
  </si>
  <si>
    <t>Gymnastics_G_F_Elimination</t>
  </si>
  <si>
    <t>Gymnastics_G_F_Reinstatement</t>
  </si>
  <si>
    <t>Gymnastics_G_F_ScheduledFall</t>
  </si>
  <si>
    <t>Gymnastics_G_F_ScheduledWinter</t>
  </si>
  <si>
    <t>Gymnastics_G_F_ScheduledSpring</t>
  </si>
  <si>
    <t>Gymnastics_G_F_ScheduledTotal</t>
  </si>
  <si>
    <t>Gymnastics_G_F_PlayedFall</t>
  </si>
  <si>
    <t>Gymnastics_G_F_PlayedWinter</t>
  </si>
  <si>
    <t>Gymnastics_G_F_PlayedSpring</t>
  </si>
  <si>
    <t>Gymnastics_G_F_PlayedTotal</t>
  </si>
  <si>
    <t>Lacrosse_G_F_SeasonFall</t>
  </si>
  <si>
    <t>Lacrosse_G_F_SeasonWinter</t>
  </si>
  <si>
    <t>Lacrosse_G_F_SeasonSpring</t>
  </si>
  <si>
    <t>Lacrosse_G_F_Established</t>
  </si>
  <si>
    <t>Lacrosse_G_F_Demotion</t>
  </si>
  <si>
    <t>Lacrosse_G_F_Elimination</t>
  </si>
  <si>
    <t>Lacrosse_G_F_Reinstatement</t>
  </si>
  <si>
    <t>Lacrosse_G_F_ScheduledFall</t>
  </si>
  <si>
    <t>Lacrosse_G_F_ScheduledWinter</t>
  </si>
  <si>
    <t>Lacrosse_G_F_ScheduledSpring</t>
  </si>
  <si>
    <t>Lacrosse_G_F_ScheduledTotal</t>
  </si>
  <si>
    <t>Lacrosse_G_F_PlayedFall</t>
  </si>
  <si>
    <t>Lacrosse_G_F_PlayedWinter</t>
  </si>
  <si>
    <t>Lacrosse_G_F_PlayedSpring</t>
  </si>
  <si>
    <t>Lacrosse_G_F_PlayedTotal</t>
  </si>
  <si>
    <t>Rifle_G_F_SeasonFall</t>
  </si>
  <si>
    <t>Rifle_G_F_SeasonWinter</t>
  </si>
  <si>
    <t>Rifle_G_F_SeasonSpring</t>
  </si>
  <si>
    <t>Rifle_G_F_Established</t>
  </si>
  <si>
    <t>Rifle_G_F_Demotion</t>
  </si>
  <si>
    <t>Rifle_G_F_Elimination</t>
  </si>
  <si>
    <t>Rifle_G_F_Reinstatement</t>
  </si>
  <si>
    <t>Rifle_G_F_ScheduledFall</t>
  </si>
  <si>
    <t>Rifle_G_F_ScheduledWinter</t>
  </si>
  <si>
    <t>Rifle_G_F_ScheduledSpring</t>
  </si>
  <si>
    <t>Rifle_G_F_ScheduledTotal</t>
  </si>
  <si>
    <t>Rifle_G_F_PlayedFall</t>
  </si>
  <si>
    <t>Rifle_G_F_PlayedWinter</t>
  </si>
  <si>
    <t>Rifle_G_F_PlayedSpring</t>
  </si>
  <si>
    <t>Rifle_G_F_PlayedTotal</t>
  </si>
  <si>
    <t>Soccer_G_F_SeasonFall</t>
  </si>
  <si>
    <t>Soccer_G_F_SeasonWinter</t>
  </si>
  <si>
    <t>Soccer_G_F_SeasonSpring</t>
  </si>
  <si>
    <t>Soccer_G_F_Established</t>
  </si>
  <si>
    <t>Soccer_G_F_Demotion</t>
  </si>
  <si>
    <t>Soccer_G_F_Elimination</t>
  </si>
  <si>
    <t>Soccer_G_F_Reinstatement</t>
  </si>
  <si>
    <t>Soccer_G_F_ScheduledFall</t>
  </si>
  <si>
    <t>Soccer_G_F_ScheduledWinter</t>
  </si>
  <si>
    <t>Soccer_G_F_ScheduledSpring</t>
  </si>
  <si>
    <t>Soccer_G_F_ScheduledTotal</t>
  </si>
  <si>
    <t>Soccer_G_F_PlayedFall</t>
  </si>
  <si>
    <t>Soccer_G_F_PlayedWinter</t>
  </si>
  <si>
    <t>Soccer_G_F_PlayedSpring</t>
  </si>
  <si>
    <t>Soccer_G_F_PlayedTotal</t>
  </si>
  <si>
    <t>Swimming and Diving_G_F_SeasonFall</t>
  </si>
  <si>
    <t>Swimming and Diving_G_F_SeasonWinter</t>
  </si>
  <si>
    <t>Swimming and Diving_G_F_SeasonSpring</t>
  </si>
  <si>
    <t>Swimming and Diving_G_F_Established</t>
  </si>
  <si>
    <t>Swimming and Diving_G_F_Demotion</t>
  </si>
  <si>
    <t>Swimming and Diving_G_F_Elimination</t>
  </si>
  <si>
    <t>Swimming and Diving_G_F_Reinstatement</t>
  </si>
  <si>
    <t>Swimming and Diving_G_F_ScheduledFall</t>
  </si>
  <si>
    <t>Swimming and Diving_G_F_ScheduledWinter</t>
  </si>
  <si>
    <t>Swimming and Diving_G_F_ScheduledSpring</t>
  </si>
  <si>
    <t>Swimming and Diving_G_F_ScheduledTotal</t>
  </si>
  <si>
    <t>Swimming and Diving_G_F_PlayedFall</t>
  </si>
  <si>
    <t>Swimming and Diving_G_F_PlayedWinter</t>
  </si>
  <si>
    <t>Swimming and Diving_G_F_PlayedSpring</t>
  </si>
  <si>
    <t>Swimming and Diving_G_F_PlayedTotal</t>
  </si>
  <si>
    <t>Tennis_G_F_SeasonFall</t>
  </si>
  <si>
    <t>Tennis_G_F_SeasonWinter</t>
  </si>
  <si>
    <t>Tennis_G_F_SeasonSpring</t>
  </si>
  <si>
    <t>Tennis_G_F_Established</t>
  </si>
  <si>
    <t>Tennis_G_F_Demotion</t>
  </si>
  <si>
    <t>Tennis_G_F_Elimination</t>
  </si>
  <si>
    <t>Tennis_G_F_Reinstatement</t>
  </si>
  <si>
    <t>Tennis_G_F_ScheduledFall</t>
  </si>
  <si>
    <t>Tennis_G_F_ScheduledWinter</t>
  </si>
  <si>
    <t>Tennis_G_F_ScheduledSpring</t>
  </si>
  <si>
    <t>Tennis_G_F_ScheduledTotal</t>
  </si>
  <si>
    <t>Tennis_G_F_PlayedFall</t>
  </si>
  <si>
    <t>Tennis_G_F_PlayedWinter</t>
  </si>
  <si>
    <t>Tennis_G_F_PlayedSpring</t>
  </si>
  <si>
    <t>Tennis_G_F_PlayedTotal</t>
  </si>
  <si>
    <t>Track &amp; Field_Indoor_G_F_SeasonFall</t>
  </si>
  <si>
    <t>Track &amp; Field_Indoor_G_F_SeasonWinter</t>
  </si>
  <si>
    <t>Track &amp; Field_Indoor_G_F_SeasonSpring</t>
  </si>
  <si>
    <t>Track &amp; Field_Indoor_G_F_Established</t>
  </si>
  <si>
    <t>Track &amp; Field_Indoor_G_F_Demotion</t>
  </si>
  <si>
    <t>Track &amp; Field_Indoor_G_F_Elimination</t>
  </si>
  <si>
    <t>Track &amp; Field_Indoor_G_F_Reinstatement</t>
  </si>
  <si>
    <t>Track &amp; Field_Indoor_G_F_ScheduledFall</t>
  </si>
  <si>
    <t>Track &amp; Field_Indoor_G_F_ScheduledWinter</t>
  </si>
  <si>
    <t>Track &amp; Field_Indoor_G_F_ScheduledSpring</t>
  </si>
  <si>
    <t>Track &amp; Field_Indoor_G_F_ScheduledTotal</t>
  </si>
  <si>
    <t>Track &amp; Field_Indoor_G_F_PlayedFall</t>
  </si>
  <si>
    <t>Track &amp; Field_Indoor_G_F_PlayedWinter</t>
  </si>
  <si>
    <t>Track &amp; Field_Indoor_G_F_PlayedSpring</t>
  </si>
  <si>
    <t>Track &amp; Field_Indoor_G_F_PlayedTotal</t>
  </si>
  <si>
    <t>Track &amp; Field_Outdoor_G_F_SeasonFall</t>
  </si>
  <si>
    <t>Track &amp; Field_Outdoor_G_F_SeasonWinter</t>
  </si>
  <si>
    <t>Track &amp; Field_Outdoor_G_F_SeasonSpring</t>
  </si>
  <si>
    <t>Track &amp; Field_Outdoor_G_F_Established</t>
  </si>
  <si>
    <t>Track &amp; Field_Outdoor_G_F_Demotion</t>
  </si>
  <si>
    <t>Track &amp; Field_Outdoor_G_F_Elimination</t>
  </si>
  <si>
    <t>Track &amp; Field_Outdoor_G_F_Reinstatement</t>
  </si>
  <si>
    <t>Track &amp; Field_Outdoor_G_F_ScheduledFall</t>
  </si>
  <si>
    <t>Track &amp; Field_Outdoor_G_F_ScheduledWinter</t>
  </si>
  <si>
    <t>Track &amp; Field_Outdoor_G_F_ScheduledSpring</t>
  </si>
  <si>
    <t>Track &amp; Field_Outdoor_G_F_ScheduledTotal</t>
  </si>
  <si>
    <t>Track &amp; Field_Outdoor_G_F_PlayedFall</t>
  </si>
  <si>
    <t>Track &amp; Field_Outdoor_G_F_PlayedWinter</t>
  </si>
  <si>
    <t>Track &amp; Field_Outdoor_G_F_PlayedSpring</t>
  </si>
  <si>
    <t>Track &amp; Field_Outdoor_G_F_PlayedTotal</t>
  </si>
  <si>
    <t>Volleyball_G_F_SeasonFall</t>
  </si>
  <si>
    <t>Volleyball_G_F_SeasonWinter</t>
  </si>
  <si>
    <t>Volleyball_G_F_SeasonSpring</t>
  </si>
  <si>
    <t>Volleyball_G_F_Established</t>
  </si>
  <si>
    <t>Volleyball_G_F_Demotion</t>
  </si>
  <si>
    <t>Volleyball_G_F_Elimination</t>
  </si>
  <si>
    <t>Volleyball_G_F_Reinstatement</t>
  </si>
  <si>
    <t>Volleyball_G_F_ScheduledFall</t>
  </si>
  <si>
    <t>Volleyball_G_F_ScheduledWinter</t>
  </si>
  <si>
    <t>Volleyball_G_F_ScheduledSpring</t>
  </si>
  <si>
    <t>Volleyball_G_F_ScheduledTotal</t>
  </si>
  <si>
    <t>Volleyball_G_F_PlayedFall</t>
  </si>
  <si>
    <t>Volleyball_G_F_PlayedWinter</t>
  </si>
  <si>
    <t>Volleyball_G_F_PlayedSpring</t>
  </si>
  <si>
    <t>Volleyball_G_F_PlayedTotal</t>
  </si>
  <si>
    <t>Water Polo_G_F_SeasonFall</t>
  </si>
  <si>
    <t>Water Polo_G_F_SeasonWinter</t>
  </si>
  <si>
    <t>Water Polo_G_F_SeasonSpring</t>
  </si>
  <si>
    <t>Water Polo_G_F_Established</t>
  </si>
  <si>
    <t>Water Polo_G_F_Demotion</t>
  </si>
  <si>
    <t>Water Polo_G_F_Elimination</t>
  </si>
  <si>
    <t>Water Polo_G_F_Reinstatement</t>
  </si>
  <si>
    <t>Water Polo_G_F_ScheduledFall</t>
  </si>
  <si>
    <t>Water Polo_G_F_ScheduledWinter</t>
  </si>
  <si>
    <t>Water Polo_G_F_ScheduledSpring</t>
  </si>
  <si>
    <t>Water Polo_G_F_ScheduledTotal</t>
  </si>
  <si>
    <t>Water Polo_G_F_PlayedFall</t>
  </si>
  <si>
    <t>Water Polo_G_F_PlayedWinter</t>
  </si>
  <si>
    <t>Water Polo_G_F_PlayedSpring</t>
  </si>
  <si>
    <t>Water Polo_G_F_PlayedTotal</t>
  </si>
  <si>
    <t>Basketball_G_8_SeasonFall</t>
  </si>
  <si>
    <t>Basketball_G_8_SeasonWinter</t>
  </si>
  <si>
    <t>Basketball_G_8_SeasonSpring</t>
  </si>
  <si>
    <t>Basketball_G_8_Established</t>
  </si>
  <si>
    <t>Basketball_G_8_Demotion</t>
  </si>
  <si>
    <t>Basketball_G_8_Elimination</t>
  </si>
  <si>
    <t>Basketball_G_8_Reinstatement</t>
  </si>
  <si>
    <t>Basketball_G_8_ScheduledFall</t>
  </si>
  <si>
    <t>Basketball_G_8_ScheduledWinter</t>
  </si>
  <si>
    <t>Basketball_G_8_ScheduledSpring</t>
  </si>
  <si>
    <t>Basketball_G_8_ScheduledTotal</t>
  </si>
  <si>
    <t>Basketball_G_8_PlayedFall</t>
  </si>
  <si>
    <t>Basketball_G_8_PlayedWinter</t>
  </si>
  <si>
    <t>Basketball_G_8_PlayedSpring</t>
  </si>
  <si>
    <t>Basketball_G_8_PlayedTotal</t>
  </si>
  <si>
    <t>Bowling_G_8_SeasonFall</t>
  </si>
  <si>
    <t>Bowling_G_8_SeasonWinter</t>
  </si>
  <si>
    <t>Bowling_G_8_SeasonSpring</t>
  </si>
  <si>
    <t>Bowling_G_8_Established</t>
  </si>
  <si>
    <t>Bowling_G_8_Demotion</t>
  </si>
  <si>
    <t>Bowling_G_8_Elimination</t>
  </si>
  <si>
    <t>Bowling_G_8_Reinstatement</t>
  </si>
  <si>
    <t>Bowling_G_8_ScheduledFall</t>
  </si>
  <si>
    <t>Bowling_G_8_ScheduledWinter</t>
  </si>
  <si>
    <t>Bowling_G_8_ScheduledSpring</t>
  </si>
  <si>
    <t>Bowling_G_8_ScheduledTotal</t>
  </si>
  <si>
    <t>Bowling_G_8_PlayedFall</t>
  </si>
  <si>
    <t>Bowling_G_8_PlayedWinter</t>
  </si>
  <si>
    <t>Bowling_G_8_PlayedSpring</t>
  </si>
  <si>
    <t>Bowling_G_8_PlayedTotal</t>
  </si>
  <si>
    <t>Competitive Spirit_G_8_SeasonFall</t>
  </si>
  <si>
    <t>Competitive Spirit_G_8_SeasonWinter</t>
  </si>
  <si>
    <t>Competitive Spirit_G_8_SeasonSpring</t>
  </si>
  <si>
    <t>Competitive Spirit_G_8_Established</t>
  </si>
  <si>
    <t>Competitive Spirit_G_8_Demotion</t>
  </si>
  <si>
    <t>Competitive Spirit_G_8_Elimination</t>
  </si>
  <si>
    <t>Competitive Spirit_G_8_Reinstatement</t>
  </si>
  <si>
    <t>Competitive Spirit_G_8_ScheduledFall</t>
  </si>
  <si>
    <t>Competitive Spirit_G_8_ScheduledWinter</t>
  </si>
  <si>
    <t>Competitive Spirit_G_8_ScheduledSpring</t>
  </si>
  <si>
    <t>Competitive Spirit_G_8_ScheduledTotal</t>
  </si>
  <si>
    <t>Competitive Spirit_G_8_PlayedFall</t>
  </si>
  <si>
    <t>Competitive Spirit_G_8_PlayedWinter</t>
  </si>
  <si>
    <t>Competitive Spirit_G_8_PlayedSpring</t>
  </si>
  <si>
    <t>Competitive Spirit_G_8_PlayedTotal</t>
  </si>
  <si>
    <t>Cross Country_G_8_SeasonFall</t>
  </si>
  <si>
    <t>Cross Country_G_8_SeasonWinter</t>
  </si>
  <si>
    <t>Cross Country_G_8_SeasonSpring</t>
  </si>
  <si>
    <t>Cross Country_G_8_Established</t>
  </si>
  <si>
    <t>Cross Country_G_8_Demotion</t>
  </si>
  <si>
    <t>Cross Country_G_8_Elimination</t>
  </si>
  <si>
    <t>Cross Country_G_8_Reinstatement</t>
  </si>
  <si>
    <t>Cross Country_G_8_ScheduledFall</t>
  </si>
  <si>
    <t>Cross Country_G_8_ScheduledWinter</t>
  </si>
  <si>
    <t>Cross Country_G_8_ScheduledSpring</t>
  </si>
  <si>
    <t>Cross Country_G_8_ScheduledTotal</t>
  </si>
  <si>
    <t>Cross Country_G_8_PlayedFall</t>
  </si>
  <si>
    <t>Cross Country_G_8_PlayedWinter</t>
  </si>
  <si>
    <t>Cross Country_G_8_PlayedSpring</t>
  </si>
  <si>
    <t>Cross Country_G_8_PlayedTotal</t>
  </si>
  <si>
    <t>Field Hockey_G_8_SeasonFall</t>
  </si>
  <si>
    <t>Field Hockey_G_8_SeasonWinter</t>
  </si>
  <si>
    <t>Field Hockey_G_8_SeasonSpring</t>
  </si>
  <si>
    <t>Field Hockey_G_8_Established</t>
  </si>
  <si>
    <t>Field Hockey_G_8_Demotion</t>
  </si>
  <si>
    <t>Field Hockey_G_8_Elimination</t>
  </si>
  <si>
    <t>Field Hockey_G_8_Reinstatement</t>
  </si>
  <si>
    <t>Field Hockey_G_8_ScheduledFall</t>
  </si>
  <si>
    <t>Field Hockey_G_8_ScheduledWinter</t>
  </si>
  <si>
    <t>Field Hockey_G_8_ScheduledSpring</t>
  </si>
  <si>
    <t>Field Hockey_G_8_ScheduledTotal</t>
  </si>
  <si>
    <t>Field Hockey_G_8_PlayedFall</t>
  </si>
  <si>
    <t>Field Hockey_G_8_PlayedWinter</t>
  </si>
  <si>
    <t>Field Hockey_G_8_PlayedSpring</t>
  </si>
  <si>
    <t>Field Hockey_G_8_PlayedTotal</t>
  </si>
  <si>
    <t>Golf_G_8_SeasonFall</t>
  </si>
  <si>
    <t>Golf_G_8_SeasonWinter</t>
  </si>
  <si>
    <t>Golf_G_8_SeasonSpring</t>
  </si>
  <si>
    <t>Golf_G_8_Established</t>
  </si>
  <si>
    <t>Golf_G_8_Demotion</t>
  </si>
  <si>
    <t>Golf_G_8_Elimination</t>
  </si>
  <si>
    <t>Golf_G_8_Reinstatement</t>
  </si>
  <si>
    <t>Golf_G_8_ScheduledFall</t>
  </si>
  <si>
    <t>Golf_G_8_ScheduledWinter</t>
  </si>
  <si>
    <t>Golf_G_8_ScheduledSpring</t>
  </si>
  <si>
    <t>Golf_G_8_ScheduledTotal</t>
  </si>
  <si>
    <t>Golf_G_8_PlayedFall</t>
  </si>
  <si>
    <t>Golf_G_8_PlayedWinter</t>
  </si>
  <si>
    <t>Golf_G_8_PlayedSpring</t>
  </si>
  <si>
    <t>Golf_G_8_PlayedTotal</t>
  </si>
  <si>
    <t>Gymnastics_G_8_SeasonFall</t>
  </si>
  <si>
    <t>Gymnastics_G_8_SeasonWinter</t>
  </si>
  <si>
    <t>Gymnastics_G_8_SeasonSpring</t>
  </si>
  <si>
    <t>Gymnastics_G_8_Established</t>
  </si>
  <si>
    <t>Gymnastics_G_8_Demotion</t>
  </si>
  <si>
    <t>Gymnastics_G_8_Elimination</t>
  </si>
  <si>
    <t>Gymnastics_G_8_Reinstatement</t>
  </si>
  <si>
    <t>Gymnastics_G_8_ScheduledFall</t>
  </si>
  <si>
    <t>Gymnastics_G_8_ScheduledWinter</t>
  </si>
  <si>
    <t>Gymnastics_G_8_ScheduledSpring</t>
  </si>
  <si>
    <t>Gymnastics_G_8_ScheduledTotal</t>
  </si>
  <si>
    <t>Gymnastics_G_8_PlayedFall</t>
  </si>
  <si>
    <t>Gymnastics_G_8_PlayedWinter</t>
  </si>
  <si>
    <t>Gymnastics_G_8_PlayedSpring</t>
  </si>
  <si>
    <t>Gymnastics_G_8_PlayedTotal</t>
  </si>
  <si>
    <t>Lacrosse_G_8_SeasonFall</t>
  </si>
  <si>
    <t>Lacrosse_G_8_SeasonWinter</t>
  </si>
  <si>
    <t>Lacrosse_G_8_SeasonSpring</t>
  </si>
  <si>
    <t>Lacrosse_G_8_Established</t>
  </si>
  <si>
    <t>Lacrosse_G_8_Demotion</t>
  </si>
  <si>
    <t>Lacrosse_G_8_Elimination</t>
  </si>
  <si>
    <t>Lacrosse_G_8_Reinstatement</t>
  </si>
  <si>
    <t>Lacrosse_G_8_ScheduledFall</t>
  </si>
  <si>
    <t>Lacrosse_G_8_ScheduledWinter</t>
  </si>
  <si>
    <t>Lacrosse_G_8_ScheduledSpring</t>
  </si>
  <si>
    <t>Lacrosse_G_8_ScheduledTotal</t>
  </si>
  <si>
    <t>Lacrosse_G_8_PlayedFall</t>
  </si>
  <si>
    <t>Lacrosse_G_8_PlayedWinter</t>
  </si>
  <si>
    <t>Lacrosse_G_8_PlayedSpring</t>
  </si>
  <si>
    <t>Lacrosse_G_8_PlayedTotal</t>
  </si>
  <si>
    <t>Rifle_G_8_SeasonFall</t>
  </si>
  <si>
    <t>Rifle_G_8_SeasonWinter</t>
  </si>
  <si>
    <t>Rifle_G_8_SeasonSpring</t>
  </si>
  <si>
    <t>Rifle_G_8_Established</t>
  </si>
  <si>
    <t>Rifle_G_8_Demotion</t>
  </si>
  <si>
    <t>Rifle_G_8_Elimination</t>
  </si>
  <si>
    <t>Rifle_G_8_Reinstatement</t>
  </si>
  <si>
    <t>Rifle_G_8_ScheduledFall</t>
  </si>
  <si>
    <t>Rifle_G_8_ScheduledWinter</t>
  </si>
  <si>
    <t>Rifle_G_8_ScheduledSpring</t>
  </si>
  <si>
    <t>Rifle_G_8_ScheduledTotal</t>
  </si>
  <si>
    <t>Rifle_G_8_PlayedFall</t>
  </si>
  <si>
    <t>Rifle_G_8_PlayedWinter</t>
  </si>
  <si>
    <t>Rifle_G_8_PlayedSpring</t>
  </si>
  <si>
    <t>Rifle_G_8_PlayedTotal</t>
  </si>
  <si>
    <t>Soccer_G_8_SeasonFall</t>
  </si>
  <si>
    <t>Soccer_G_8_SeasonWinter</t>
  </si>
  <si>
    <t>Soccer_G_8_SeasonSpring</t>
  </si>
  <si>
    <t>Soccer_G_8_Established</t>
  </si>
  <si>
    <t>Soccer_G_8_Demotion</t>
  </si>
  <si>
    <t>Soccer_G_8_Elimination</t>
  </si>
  <si>
    <t>Soccer_G_8_Reinstatement</t>
  </si>
  <si>
    <t>Soccer_G_8_ScheduledFall</t>
  </si>
  <si>
    <t>Soccer_G_8_ScheduledWinter</t>
  </si>
  <si>
    <t>Soccer_G_8_ScheduledSpring</t>
  </si>
  <si>
    <t>Soccer_G_8_ScheduledTotal</t>
  </si>
  <si>
    <t>Soccer_G_8_PlayedFall</t>
  </si>
  <si>
    <t>Soccer_G_8_PlayedWinter</t>
  </si>
  <si>
    <t>Soccer_G_8_PlayedSpring</t>
  </si>
  <si>
    <t>Soccer_G_8_PlayedTotal</t>
  </si>
  <si>
    <t>Swimming and Diving_G_8_SeasonFall</t>
  </si>
  <si>
    <t>Swimming and Diving_G_8_SeasonWinter</t>
  </si>
  <si>
    <t>Swimming and Diving_G_8_SeasonSpring</t>
  </si>
  <si>
    <t>Swimming and Diving_G_8_Established</t>
  </si>
  <si>
    <t>Swimming and Diving_G_8_Demotion</t>
  </si>
  <si>
    <t>Swimming and Diving_G_8_Elimination</t>
  </si>
  <si>
    <t>Swimming and Diving_G_8_Reinstatement</t>
  </si>
  <si>
    <t>Swimming and Diving_G_8_ScheduledFall</t>
  </si>
  <si>
    <t>Swimming and Diving_G_8_ScheduledWinter</t>
  </si>
  <si>
    <t>Swimming and Diving_G_8_ScheduledSpring</t>
  </si>
  <si>
    <t>Swimming and Diving_G_8_ScheduledTotal</t>
  </si>
  <si>
    <t>Swimming and Diving_G_8_PlayedFall</t>
  </si>
  <si>
    <t>Swimming and Diving_G_8_PlayedWinter</t>
  </si>
  <si>
    <t>Swimming and Diving_G_8_PlayedSpring</t>
  </si>
  <si>
    <t>Swimming and Diving_G_8_PlayedTotal</t>
  </si>
  <si>
    <t>Tennis_G_8_SeasonFall</t>
  </si>
  <si>
    <t>Tennis_G_8_SeasonWinter</t>
  </si>
  <si>
    <t>Tennis_G_8_SeasonSpring</t>
  </si>
  <si>
    <t>Tennis_G_8_Established</t>
  </si>
  <si>
    <t>Tennis_G_8_Demotion</t>
  </si>
  <si>
    <t>Tennis_G_8_Elimination</t>
  </si>
  <si>
    <t>Tennis_G_8_Reinstatement</t>
  </si>
  <si>
    <t>Tennis_G_8_ScheduledFall</t>
  </si>
  <si>
    <t>Tennis_G_8_ScheduledWinter</t>
  </si>
  <si>
    <t>Tennis_G_8_ScheduledSpring</t>
  </si>
  <si>
    <t>Tennis_G_8_ScheduledTotal</t>
  </si>
  <si>
    <t>Tennis_G_8_PlayedFall</t>
  </si>
  <si>
    <t>Tennis_G_8_PlayedWinter</t>
  </si>
  <si>
    <t>Tennis_G_8_PlayedSpring</t>
  </si>
  <si>
    <t>Tennis_G_8_PlayedTotal</t>
  </si>
  <si>
    <t>Track &amp; Field_Indoor_G_8_SeasonFall</t>
  </si>
  <si>
    <t>Track &amp; Field_Indoor_G_8_SeasonWinter</t>
  </si>
  <si>
    <t>Track &amp; Field_Indoor_G_8_SeasonSpring</t>
  </si>
  <si>
    <t>Track &amp; Field_Indoor_G_8_Established</t>
  </si>
  <si>
    <t>Track &amp; Field_Indoor_G_8_Demotion</t>
  </si>
  <si>
    <t>Track &amp; Field_Indoor_G_8_Elimination</t>
  </si>
  <si>
    <t>Track &amp; Field_Indoor_G_8_Reinstatement</t>
  </si>
  <si>
    <t>Track &amp; Field_Indoor_G_8_ScheduledFall</t>
  </si>
  <si>
    <t>Track &amp; Field_Indoor_G_8_ScheduledWinter</t>
  </si>
  <si>
    <t>Track &amp; Field_Indoor_G_8_ScheduledSpring</t>
  </si>
  <si>
    <t>Track &amp; Field_Indoor_G_8_ScheduledTotal</t>
  </si>
  <si>
    <t>Track &amp; Field_Indoor_G_8_PlayedFall</t>
  </si>
  <si>
    <t>Track &amp; Field_Indoor_G_8_PlayedWinter</t>
  </si>
  <si>
    <t>Track &amp; Field_Indoor_G_8_PlayedSpring</t>
  </si>
  <si>
    <t>Track &amp; Field_Indoor_G_8_PlayedTotal</t>
  </si>
  <si>
    <t>Track &amp; Field_Outdoor_G_8_SeasonFall</t>
  </si>
  <si>
    <t>Track &amp; Field_Outdoor_G_8_SeasonWinter</t>
  </si>
  <si>
    <t>Track &amp; Field_Outdoor_G_8_SeasonSpring</t>
  </si>
  <si>
    <t>Track &amp; Field_Outdoor_G_8_Established</t>
  </si>
  <si>
    <t>Track &amp; Field_Outdoor_G_8_Demotion</t>
  </si>
  <si>
    <t>Track &amp; Field_Outdoor_G_8_Elimination</t>
  </si>
  <si>
    <t>Track &amp; Field_Outdoor_G_8_Reinstatement</t>
  </si>
  <si>
    <t>Track &amp; Field_Outdoor_G_8_ScheduledFall</t>
  </si>
  <si>
    <t>Track &amp; Field_Outdoor_G_8_ScheduledWinter</t>
  </si>
  <si>
    <t>Track &amp; Field_Outdoor_G_8_ScheduledSpring</t>
  </si>
  <si>
    <t>Track &amp; Field_Outdoor_G_8_ScheduledTotal</t>
  </si>
  <si>
    <t>Track &amp; Field_Outdoor_G_8_PlayedFall</t>
  </si>
  <si>
    <t>Track &amp; Field_Outdoor_G_8_PlayedWinter</t>
  </si>
  <si>
    <t>Track &amp; Field_Outdoor_G_8_PlayedSpring</t>
  </si>
  <si>
    <t>Track &amp; Field_Outdoor_G_8_PlayedTotal</t>
  </si>
  <si>
    <t>Volleyball_G_8_SeasonFall</t>
  </si>
  <si>
    <t>Volleyball_G_8_SeasonWinter</t>
  </si>
  <si>
    <t>Volleyball_G_8_SeasonSpring</t>
  </si>
  <si>
    <t>Volleyball_G_8_Established</t>
  </si>
  <si>
    <t>Volleyball_G_8_Demotion</t>
  </si>
  <si>
    <t>Volleyball_G_8_Elimination</t>
  </si>
  <si>
    <t>Volleyball_G_8_Reinstatement</t>
  </si>
  <si>
    <t>Volleyball_G_8_ScheduledFall</t>
  </si>
  <si>
    <t>Volleyball_G_8_ScheduledWinter</t>
  </si>
  <si>
    <t>Volleyball_G_8_ScheduledSpring</t>
  </si>
  <si>
    <t>Volleyball_G_8_ScheduledTotal</t>
  </si>
  <si>
    <t>Volleyball_G_8_PlayedFall</t>
  </si>
  <si>
    <t>Volleyball_G_8_PlayedWinter</t>
  </si>
  <si>
    <t>Volleyball_G_8_PlayedSpring</t>
  </si>
  <si>
    <t>Volleyball_G_8_PlayedTotal</t>
  </si>
  <si>
    <t>Water Polo_G_8_SeasonFall</t>
  </si>
  <si>
    <t>Water Polo_G_8_SeasonWinter</t>
  </si>
  <si>
    <t>Water Polo_G_8_SeasonSpring</t>
  </si>
  <si>
    <t>Water Polo_G_8_Established</t>
  </si>
  <si>
    <t>Water Polo_G_8_Demotion</t>
  </si>
  <si>
    <t>Water Polo_G_8_Elimination</t>
  </si>
  <si>
    <t>Water Polo_G_8_Reinstatement</t>
  </si>
  <si>
    <t>Water Polo_G_8_ScheduledFall</t>
  </si>
  <si>
    <t>Water Polo_G_8_ScheduledWinter</t>
  </si>
  <si>
    <t>Water Polo_G_8_ScheduledSpring</t>
  </si>
  <si>
    <t>Water Polo_G_8_ScheduledTotal</t>
  </si>
  <si>
    <t>Water Polo_G_8_PlayedFall</t>
  </si>
  <si>
    <t>Water Polo_G_8_PlayedWinter</t>
  </si>
  <si>
    <t>Water Polo_G_8_PlayedSpring</t>
  </si>
  <si>
    <t>Water Polo_G_8_PlayedTotal</t>
  </si>
  <si>
    <t>Basketball_G_7_SeasonFall</t>
  </si>
  <si>
    <t>Basketball_G_7_SeasonWinter</t>
  </si>
  <si>
    <t>Basketball_G_7_SeasonSpring</t>
  </si>
  <si>
    <t>Basketball_G_7_Established</t>
  </si>
  <si>
    <t>Basketball_G_7_Demotion</t>
  </si>
  <si>
    <t>Basketball_G_7_Elimination</t>
  </si>
  <si>
    <t>Basketball_G_7_Reinstatement</t>
  </si>
  <si>
    <t>Basketball_G_7_ScheduledFall</t>
  </si>
  <si>
    <t>Basketball_G_7_ScheduledWinter</t>
  </si>
  <si>
    <t>Basketball_G_7_ScheduledSpring</t>
  </si>
  <si>
    <t>Basketball_G_7_ScheduledTotal</t>
  </si>
  <si>
    <t>Basketball_G_7_PlayedFall</t>
  </si>
  <si>
    <t>Basketball_G_7_PlayedWinter</t>
  </si>
  <si>
    <t>Basketball_G_7_PlayedSpring</t>
  </si>
  <si>
    <t>Basketball_G_7_PlayedTotal</t>
  </si>
  <si>
    <t>Bowling_G_7_SeasonFall</t>
  </si>
  <si>
    <t>Bowling_G_7_SeasonWinter</t>
  </si>
  <si>
    <t>Bowling_G_7_SeasonSpring</t>
  </si>
  <si>
    <t>Bowling_G_7_Established</t>
  </si>
  <si>
    <t>Bowling_G_7_Demotion</t>
  </si>
  <si>
    <t>Bowling_G_7_Elimination</t>
  </si>
  <si>
    <t>Bowling_G_7_Reinstatement</t>
  </si>
  <si>
    <t>Bowling_G_7_ScheduledFall</t>
  </si>
  <si>
    <t>Bowling_G_7_ScheduledWinter</t>
  </si>
  <si>
    <t>Bowling_G_7_ScheduledSpring</t>
  </si>
  <si>
    <t>Bowling_G_7_ScheduledTotal</t>
  </si>
  <si>
    <t>Bowling_G_7_PlayedFall</t>
  </si>
  <si>
    <t>Bowling_G_7_PlayedWinter</t>
  </si>
  <si>
    <t>Bowling_G_7_PlayedSpring</t>
  </si>
  <si>
    <t>Bowling_G_7_PlayedTotal</t>
  </si>
  <si>
    <t>Competitive Spirit_G_7_SeasonFall</t>
  </si>
  <si>
    <t>Competitive Spirit_G_7_SeasonWinter</t>
  </si>
  <si>
    <t>Competitive Spirit_G_7_SeasonSpring</t>
  </si>
  <si>
    <t>Competitive Spirit_G_7_Established</t>
  </si>
  <si>
    <t>Competitive Spirit_G_7_Demotion</t>
  </si>
  <si>
    <t>Competitive Spirit_G_7_Elimination</t>
  </si>
  <si>
    <t>Competitive Spirit_G_7_Reinstatement</t>
  </si>
  <si>
    <t>Competitive Spirit_G_7_ScheduledFall</t>
  </si>
  <si>
    <t>Competitive Spirit_G_7_ScheduledWinter</t>
  </si>
  <si>
    <t>Competitive Spirit_G_7_ScheduledSpring</t>
  </si>
  <si>
    <t>Competitive Spirit_G_7_ScheduledTotal</t>
  </si>
  <si>
    <t>Competitive Spirit_G_7_PlayedFall</t>
  </si>
  <si>
    <t>Competitive Spirit_G_7_PlayedWinter</t>
  </si>
  <si>
    <t>Competitive Spirit_G_7_PlayedSpring</t>
  </si>
  <si>
    <t>Competitive Spirit_G_7_PlayedTotal</t>
  </si>
  <si>
    <t>Cross Country_G_7_SeasonFall</t>
  </si>
  <si>
    <t>Cross Country_G_7_SeasonWinter</t>
  </si>
  <si>
    <t>Cross Country_G_7_SeasonSpring</t>
  </si>
  <si>
    <t>Cross Country_G_7_Established</t>
  </si>
  <si>
    <t>Cross Country_G_7_Demotion</t>
  </si>
  <si>
    <t>Cross Country_G_7_Elimination</t>
  </si>
  <si>
    <t>Cross Country_G_7_Reinstatement</t>
  </si>
  <si>
    <t>Cross Country_G_7_ScheduledFall</t>
  </si>
  <si>
    <t>Cross Country_G_7_ScheduledWinter</t>
  </si>
  <si>
    <t>Cross Country_G_7_ScheduledSpring</t>
  </si>
  <si>
    <t>Cross Country_G_7_ScheduledTotal</t>
  </si>
  <si>
    <t>Cross Country_G_7_PlayedFall</t>
  </si>
  <si>
    <t>Cross Country_G_7_PlayedWinter</t>
  </si>
  <si>
    <t>Cross Country_G_7_PlayedSpring</t>
  </si>
  <si>
    <t>Cross Country_G_7_PlayedTotal</t>
  </si>
  <si>
    <t>Field Hockey_G_7_SeasonFall</t>
  </si>
  <si>
    <t>Field Hockey_G_7_SeasonWinter</t>
  </si>
  <si>
    <t>Field Hockey_G_7_SeasonSpring</t>
  </si>
  <si>
    <t>Field Hockey_G_7_Established</t>
  </si>
  <si>
    <t>Field Hockey_G_7_Demotion</t>
  </si>
  <si>
    <t>Field Hockey_G_7_Elimination</t>
  </si>
  <si>
    <t>Field Hockey_G_7_Reinstatement</t>
  </si>
  <si>
    <t>Field Hockey_G_7_ScheduledFall</t>
  </si>
  <si>
    <t>Field Hockey_G_7_ScheduledWinter</t>
  </si>
  <si>
    <t>Field Hockey_G_7_ScheduledSpring</t>
  </si>
  <si>
    <t>Field Hockey_G_7_ScheduledTotal</t>
  </si>
  <si>
    <t>Field Hockey_G_7_PlayedFall</t>
  </si>
  <si>
    <t>Field Hockey_G_7_PlayedWinter</t>
  </si>
  <si>
    <t>Field Hockey_G_7_PlayedSpring</t>
  </si>
  <si>
    <t>Field Hockey_G_7_PlayedTotal</t>
  </si>
  <si>
    <t>Golf_G_7_SeasonFall</t>
  </si>
  <si>
    <t>Golf_G_7_SeasonWinter</t>
  </si>
  <si>
    <t>Golf_G_7_SeasonSpring</t>
  </si>
  <si>
    <t>Golf_G_7_Established</t>
  </si>
  <si>
    <t>Golf_G_7_Demotion</t>
  </si>
  <si>
    <t>Golf_G_7_Elimination</t>
  </si>
  <si>
    <t>Golf_G_7_Reinstatement</t>
  </si>
  <si>
    <t>Golf_G_7_ScheduledFall</t>
  </si>
  <si>
    <t>Golf_G_7_ScheduledWinter</t>
  </si>
  <si>
    <t>Golf_G_7_ScheduledSpring</t>
  </si>
  <si>
    <t>Golf_G_7_ScheduledTotal</t>
  </si>
  <si>
    <t>Golf_G_7_PlayedFall</t>
  </si>
  <si>
    <t>Golf_G_7_PlayedWinter</t>
  </si>
  <si>
    <t>Golf_G_7_PlayedSpring</t>
  </si>
  <si>
    <t>Golf_G_7_PlayedTotal</t>
  </si>
  <si>
    <t>Gymnastics_G_7_SeasonFall</t>
  </si>
  <si>
    <t>Gymnastics_G_7_SeasonWinter</t>
  </si>
  <si>
    <t>Gymnastics_G_7_SeasonSpring</t>
  </si>
  <si>
    <t>Gymnastics_G_7_Established</t>
  </si>
  <si>
    <t>Gymnastics_G_7_Demotion</t>
  </si>
  <si>
    <t>Gymnastics_G_7_Elimination</t>
  </si>
  <si>
    <t>Gymnastics_G_7_Reinstatement</t>
  </si>
  <si>
    <t>Gymnastics_G_7_ScheduledFall</t>
  </si>
  <si>
    <t>Gymnastics_G_7_ScheduledWinter</t>
  </si>
  <si>
    <t>Gymnastics_G_7_ScheduledSpring</t>
  </si>
  <si>
    <t>Gymnastics_G_7_ScheduledTotal</t>
  </si>
  <si>
    <t>Gymnastics_G_7_PlayedFall</t>
  </si>
  <si>
    <t>Gymnastics_G_7_PlayedWinter</t>
  </si>
  <si>
    <t>Gymnastics_G_7_PlayedSpring</t>
  </si>
  <si>
    <t>Gymnastics_G_7_PlayedTotal</t>
  </si>
  <si>
    <t>Lacrosse_G_7_SeasonFall</t>
  </si>
  <si>
    <t>Lacrosse_G_7_SeasonWinter</t>
  </si>
  <si>
    <t>Lacrosse_G_7_SeasonSpring</t>
  </si>
  <si>
    <t>Lacrosse_G_7_Established</t>
  </si>
  <si>
    <t>Lacrosse_G_7_Demotion</t>
  </si>
  <si>
    <t>Lacrosse_G_7_Elimination</t>
  </si>
  <si>
    <t>Lacrosse_G_7_Reinstatement</t>
  </si>
  <si>
    <t>Lacrosse_G_7_ScheduledFall</t>
  </si>
  <si>
    <t>Lacrosse_G_7_ScheduledWinter</t>
  </si>
  <si>
    <t>Lacrosse_G_7_ScheduledSpring</t>
  </si>
  <si>
    <t>Lacrosse_G_7_ScheduledTotal</t>
  </si>
  <si>
    <t>Lacrosse_G_7_PlayedFall</t>
  </si>
  <si>
    <t>Lacrosse_G_7_PlayedWinter</t>
  </si>
  <si>
    <t>Lacrosse_G_7_PlayedSpring</t>
  </si>
  <si>
    <t>Lacrosse_G_7_PlayedTotal</t>
  </si>
  <si>
    <t>Rifle_G_7_SeasonFall</t>
  </si>
  <si>
    <t>Rifle_G_7_SeasonWinter</t>
  </si>
  <si>
    <t>Rifle_G_7_SeasonSpring</t>
  </si>
  <si>
    <t>Rifle_G_7_Established</t>
  </si>
  <si>
    <t>Rifle_G_7_Demotion</t>
  </si>
  <si>
    <t>Rifle_G_7_Elimination</t>
  </si>
  <si>
    <t>Rifle_G_7_Reinstatement</t>
  </si>
  <si>
    <t>Rifle_G_7_ScheduledFall</t>
  </si>
  <si>
    <t>Rifle_G_7_ScheduledWinter</t>
  </si>
  <si>
    <t>Rifle_G_7_ScheduledSpring</t>
  </si>
  <si>
    <t>Rifle_G_7_ScheduledTotal</t>
  </si>
  <si>
    <t>Rifle_G_7_PlayedFall</t>
  </si>
  <si>
    <t>Rifle_G_7_PlayedWinter</t>
  </si>
  <si>
    <t>Rifle_G_7_PlayedSpring</t>
  </si>
  <si>
    <t>Rifle_G_7_PlayedTotal</t>
  </si>
  <si>
    <t>Soccer_G_7_SeasonFall</t>
  </si>
  <si>
    <t>Soccer_G_7_SeasonWinter</t>
  </si>
  <si>
    <t>Soccer_G_7_SeasonSpring</t>
  </si>
  <si>
    <t>Soccer_G_7_Established</t>
  </si>
  <si>
    <t>Soccer_G_7_Demotion</t>
  </si>
  <si>
    <t>Soccer_G_7_Elimination</t>
  </si>
  <si>
    <t>Soccer_G_7_Reinstatement</t>
  </si>
  <si>
    <t>Soccer_G_7_ScheduledFall</t>
  </si>
  <si>
    <t>Soccer_G_7_ScheduledWinter</t>
  </si>
  <si>
    <t>Soccer_G_7_ScheduledSpring</t>
  </si>
  <si>
    <t>Soccer_G_7_ScheduledTotal</t>
  </si>
  <si>
    <t>Soccer_G_7_PlayedFall</t>
  </si>
  <si>
    <t>Soccer_G_7_PlayedWinter</t>
  </si>
  <si>
    <t>Soccer_G_7_PlayedSpring</t>
  </si>
  <si>
    <t>Soccer_G_7_PlayedTotal</t>
  </si>
  <si>
    <t>Swimming and Diving_G_7_SeasonFall</t>
  </si>
  <si>
    <t>Swimming and Diving_G_7_SeasonWinter</t>
  </si>
  <si>
    <t>Swimming and Diving_G_7_SeasonSpring</t>
  </si>
  <si>
    <t>Swimming and Diving_G_7_Established</t>
  </si>
  <si>
    <t>Swimming and Diving_G_7_Demotion</t>
  </si>
  <si>
    <t>Swimming and Diving_G_7_Elimination</t>
  </si>
  <si>
    <t>Swimming and Diving_G_7_Reinstatement</t>
  </si>
  <si>
    <t>Swimming and Diving_G_7_ScheduledFall</t>
  </si>
  <si>
    <t>Swimming and Diving_G_7_ScheduledWinter</t>
  </si>
  <si>
    <t>Swimming and Diving_G_7_ScheduledSpring</t>
  </si>
  <si>
    <t>Swimming and Diving_G_7_ScheduledTotal</t>
  </si>
  <si>
    <t>Swimming and Diving_G_7_PlayedFall</t>
  </si>
  <si>
    <t>Swimming and Diving_G_7_PlayedWinter</t>
  </si>
  <si>
    <t>Swimming and Diving_G_7_PlayedSpring</t>
  </si>
  <si>
    <t>Swimming and Diving_G_7_PlayedTotal</t>
  </si>
  <si>
    <t>Tennis_G_7_SeasonFall</t>
  </si>
  <si>
    <t>Tennis_G_7_SeasonWinter</t>
  </si>
  <si>
    <t>Tennis_G_7_SeasonSpring</t>
  </si>
  <si>
    <t>Tennis_G_7_Established</t>
  </si>
  <si>
    <t>Tennis_G_7_Demotion</t>
  </si>
  <si>
    <t>Tennis_G_7_Elimination</t>
  </si>
  <si>
    <t>Tennis_G_7_Reinstatement</t>
  </si>
  <si>
    <t>Tennis_G_7_ScheduledFall</t>
  </si>
  <si>
    <t>Tennis_G_7_ScheduledWinter</t>
  </si>
  <si>
    <t>Tennis_G_7_ScheduledSpring</t>
  </si>
  <si>
    <t>Tennis_G_7_ScheduledTotal</t>
  </si>
  <si>
    <t>Tennis_G_7_PlayedFall</t>
  </si>
  <si>
    <t>Tennis_G_7_PlayedWinter</t>
  </si>
  <si>
    <t>Tennis_G_7_PlayedSpring</t>
  </si>
  <si>
    <t>Tennis_G_7_PlayedTotal</t>
  </si>
  <si>
    <t>Track &amp; Field_Indoor_G_7_SeasonFall</t>
  </si>
  <si>
    <t>Track &amp; Field_Indoor_G_7_SeasonWinter</t>
  </si>
  <si>
    <t>Track &amp; Field_Indoor_G_7_SeasonSpring</t>
  </si>
  <si>
    <t>Track &amp; Field_Indoor_G_7_Established</t>
  </si>
  <si>
    <t>Track &amp; Field_Indoor_G_7_Demotion</t>
  </si>
  <si>
    <t>Track &amp; Field_Indoor_G_7_Elimination</t>
  </si>
  <si>
    <t>Track &amp; Field_Indoor_G_7_Reinstatement</t>
  </si>
  <si>
    <t>Track &amp; Field_Indoor_G_7_ScheduledFall</t>
  </si>
  <si>
    <t>Track &amp; Field_Indoor_G_7_ScheduledWinter</t>
  </si>
  <si>
    <t>Track &amp; Field_Indoor_G_7_ScheduledSpring</t>
  </si>
  <si>
    <t>Track &amp; Field_Indoor_G_7_ScheduledTotal</t>
  </si>
  <si>
    <t>Track &amp; Field_Indoor_G_7_PlayedFall</t>
  </si>
  <si>
    <t>Track &amp; Field_Indoor_G_7_PlayedWinter</t>
  </si>
  <si>
    <t>Track &amp; Field_Indoor_G_7_PlayedSpring</t>
  </si>
  <si>
    <t>Track &amp; Field_Indoor_G_7_PlayedTotal</t>
  </si>
  <si>
    <t>Track &amp; Field_Outdoor_G_7_SeasonFall</t>
  </si>
  <si>
    <t>Track &amp; Field_Outdoor_G_7_SeasonWinter</t>
  </si>
  <si>
    <t>Track &amp; Field_Outdoor_G_7_SeasonSpring</t>
  </si>
  <si>
    <t>Track &amp; Field_Outdoor_G_7_Established</t>
  </si>
  <si>
    <t>Track &amp; Field_Outdoor_G_7_Demotion</t>
  </si>
  <si>
    <t>Track &amp; Field_Outdoor_G_7_Elimination</t>
  </si>
  <si>
    <t>Track &amp; Field_Outdoor_G_7_Reinstatement</t>
  </si>
  <si>
    <t>Track &amp; Field_Outdoor_G_7_ScheduledFall</t>
  </si>
  <si>
    <t>Track &amp; Field_Outdoor_G_7_ScheduledWinter</t>
  </si>
  <si>
    <t>Track &amp; Field_Outdoor_G_7_ScheduledSpring</t>
  </si>
  <si>
    <t>Track &amp; Field_Outdoor_G_7_ScheduledTotal</t>
  </si>
  <si>
    <t>Track &amp; Field_Outdoor_G_7_PlayedFall</t>
  </si>
  <si>
    <t>Track &amp; Field_Outdoor_G_7_PlayedWinter</t>
  </si>
  <si>
    <t>Track &amp; Field_Outdoor_G_7_PlayedSpring</t>
  </si>
  <si>
    <t>Track &amp; Field_Outdoor_G_7_PlayedTotal</t>
  </si>
  <si>
    <t>Volleyball_G_7_SeasonFall</t>
  </si>
  <si>
    <t>Volleyball_G_7_SeasonWinter</t>
  </si>
  <si>
    <t>Volleyball_G_7_SeasonSpring</t>
  </si>
  <si>
    <t>Volleyball_G_7_Established</t>
  </si>
  <si>
    <t>Volleyball_G_7_Demotion</t>
  </si>
  <si>
    <t>Volleyball_G_7_Elimination</t>
  </si>
  <si>
    <t>Volleyball_G_7_Reinstatement</t>
  </si>
  <si>
    <t>Volleyball_G_7_ScheduledFall</t>
  </si>
  <si>
    <t>Volleyball_G_7_ScheduledWinter</t>
  </si>
  <si>
    <t>Volleyball_G_7_ScheduledSpring</t>
  </si>
  <si>
    <t>Volleyball_G_7_ScheduledTotal</t>
  </si>
  <si>
    <t>Volleyball_G_7_PlayedFall</t>
  </si>
  <si>
    <t>Volleyball_G_7_PlayedWinter</t>
  </si>
  <si>
    <t>Volleyball_G_7_PlayedSpring</t>
  </si>
  <si>
    <t>Volleyball_G_7_PlayedTotal</t>
  </si>
  <si>
    <t>Water Polo_G_7_SeasonFall</t>
  </si>
  <si>
    <t>Water Polo_G_7_SeasonWinter</t>
  </si>
  <si>
    <t>Water Polo_G_7_SeasonSpring</t>
  </si>
  <si>
    <t>Water Polo_G_7_Established</t>
  </si>
  <si>
    <t>Water Polo_G_7_Demotion</t>
  </si>
  <si>
    <t>Water Polo_G_7_Elimination</t>
  </si>
  <si>
    <t>Water Polo_G_7_Reinstatement</t>
  </si>
  <si>
    <t>Water Polo_G_7_ScheduledFall</t>
  </si>
  <si>
    <t>Water Polo_G_7_ScheduledWinter</t>
  </si>
  <si>
    <t>Water Polo_G_7_ScheduledSpring</t>
  </si>
  <si>
    <t>Water Polo_G_7_ScheduledTotal</t>
  </si>
  <si>
    <t>Water Polo_G_7_PlayedFall</t>
  </si>
  <si>
    <t>Water Polo_G_7_PlayedWinter</t>
  </si>
  <si>
    <t>Water Polo_G_7_PlayedSpring</t>
  </si>
  <si>
    <t>Water Polo_G_7_PlayedTotal</t>
  </si>
  <si>
    <t>Baseball_B_V_HeadCoachFull</t>
  </si>
  <si>
    <t>Baseball_B_V_HeadCoachPart</t>
  </si>
  <si>
    <t>Baseball_B_V_AsstCoachFull</t>
  </si>
  <si>
    <t>Baseball_B_V_AsstCoachPart</t>
  </si>
  <si>
    <t>Baseball_B_V_Trainer1</t>
  </si>
  <si>
    <t>Baseball_B_V_Trainer2</t>
  </si>
  <si>
    <t>Baseball_B_V_Trainer3</t>
  </si>
  <si>
    <t>Baseball_B_V_Trainer4</t>
  </si>
  <si>
    <t>Basketball _B_V_HeadCoachFull</t>
  </si>
  <si>
    <t>Basketball _B_V_HeadCoachPart</t>
  </si>
  <si>
    <t>Basketball _B_V_AsstCoachFull</t>
  </si>
  <si>
    <t>Basketball _B_V_AsstCoachPart</t>
  </si>
  <si>
    <t>Basketball _B_V_Trainer1</t>
  </si>
  <si>
    <t>Basketball _B_V_Trainer2</t>
  </si>
  <si>
    <t>Basketball _B_V_Trainer3</t>
  </si>
  <si>
    <t>Basketball _B_V_Trainer4</t>
  </si>
  <si>
    <t>Bowling_B_V_HeadCoachFull</t>
  </si>
  <si>
    <t>Bowling_B_V_HeadCoachPart</t>
  </si>
  <si>
    <t>Bowling_B_V_AsstCoachFull</t>
  </si>
  <si>
    <t>Bowling_B_V_AsstCoachPart</t>
  </si>
  <si>
    <t>Bowling_B_V_Trainer1</t>
  </si>
  <si>
    <t>Bowling_B_V_Trainer2</t>
  </si>
  <si>
    <t>Bowling_B_V_Trainer3</t>
  </si>
  <si>
    <t>Bowling_B_V_Trainer4</t>
  </si>
  <si>
    <t>Cross Country_B_V_HeadCoachFull</t>
  </si>
  <si>
    <t>Cross Country_B_V_HeadCoachPart</t>
  </si>
  <si>
    <t>Cross Country_B_V_AsstCoachFull</t>
  </si>
  <si>
    <t>Cross Country_B_V_AsstCoachPart</t>
  </si>
  <si>
    <t>Cross Country_B_V_Trainer1</t>
  </si>
  <si>
    <t>Cross Country_B_V_Trainer2</t>
  </si>
  <si>
    <t>Cross Country_B_V_Trainer3</t>
  </si>
  <si>
    <t>Cross Country_B_V_Trainer4</t>
  </si>
  <si>
    <t>Football_B_V_HeadCoachFull</t>
  </si>
  <si>
    <t>Football_B_V_HeadCoachPart</t>
  </si>
  <si>
    <t>Football_B_V_AsstCoachFull</t>
  </si>
  <si>
    <t>Football_B_V_AsstCoachPart</t>
  </si>
  <si>
    <t>Football_B_V_Trainer1</t>
  </si>
  <si>
    <t>Football_B_V_Trainer2</t>
  </si>
  <si>
    <t>Football_B_V_Trainer3</t>
  </si>
  <si>
    <t>Football_B_V_Trainer4</t>
  </si>
  <si>
    <t>Golf_B_V_HeadCoachFull</t>
  </si>
  <si>
    <t>Golf_B_V_HeadCoachPart</t>
  </si>
  <si>
    <t>Golf_B_V_AsstCoachFull</t>
  </si>
  <si>
    <t>Golf_B_V_AsstCoachPart</t>
  </si>
  <si>
    <t>Golf_B_V_Trainer1</t>
  </si>
  <si>
    <t>Golf_B_V_Trainer2</t>
  </si>
  <si>
    <t>Golf_B_V_Trainer3</t>
  </si>
  <si>
    <t>Golf_B_V_Trainer4</t>
  </si>
  <si>
    <t>Lacrosse_B_V_HeadCoachFull</t>
  </si>
  <si>
    <t>Lacrosse_B_V_HeadCoachPart</t>
  </si>
  <si>
    <t>Lacrosse_B_V_AsstCoachFull</t>
  </si>
  <si>
    <t>Lacrosse_B_V_AsstCoachPart</t>
  </si>
  <si>
    <t>Lacrosse_B_V_Trainer1</t>
  </si>
  <si>
    <t>Lacrosse_B_V_Trainer2</t>
  </si>
  <si>
    <t>Lacrosse_B_V_Trainer3</t>
  </si>
  <si>
    <t>Lacrosse_B_V_Trainer4</t>
  </si>
  <si>
    <t>Rifle_B_V_HeadCoachFull</t>
  </si>
  <si>
    <t>Rifle_B_V_HeadCoachPart</t>
  </si>
  <si>
    <t>Rifle_B_V_AsstCoachFull</t>
  </si>
  <si>
    <t>Rifle_B_V_AsstCoachPart</t>
  </si>
  <si>
    <t>Rifle_B_V_Trainer1</t>
  </si>
  <si>
    <t>Rifle_B_V_Trainer2</t>
  </si>
  <si>
    <t>Rifle_B_V_Trainer3</t>
  </si>
  <si>
    <t>Rifle_B_V_Trainer4</t>
  </si>
  <si>
    <t>Soccer_B_V_HeadCoachFull</t>
  </si>
  <si>
    <t>Soccer_B_V_HeadCoachPart</t>
  </si>
  <si>
    <t>Soccer_B_V_AsstCoachFull</t>
  </si>
  <si>
    <t>Soccer_B_V_AsstCoachPart</t>
  </si>
  <si>
    <t>Soccer_B_V_Trainer1</t>
  </si>
  <si>
    <t>Soccer_B_V_Trainer2</t>
  </si>
  <si>
    <t>Soccer_B_V_Trainer3</t>
  </si>
  <si>
    <t>Soccer_B_V_Trainer4</t>
  </si>
  <si>
    <t>Swimming and Diving_B_V_HeadCoachFull</t>
  </si>
  <si>
    <t>Swimming and Diving_B_V_HeadCoachPart</t>
  </si>
  <si>
    <t>Swimming and Diving_B_V_AsstCoachFull</t>
  </si>
  <si>
    <t>Swimming and Diving_B_V_AsstCoachPart</t>
  </si>
  <si>
    <t>Swimming and Diving_B_V_Trainer1</t>
  </si>
  <si>
    <t>Swimming and Diving_B_V_Trainer2</t>
  </si>
  <si>
    <t>Swimming and Diving_B_V_Trainer3</t>
  </si>
  <si>
    <t>Swimming and Diving_B_V_Trainer4</t>
  </si>
  <si>
    <t>Tennis_B_V_HeadCoachFull</t>
  </si>
  <si>
    <t>Tennis_B_V_HeadCoachPart</t>
  </si>
  <si>
    <t>Tennis_B_V_AsstCoachFull</t>
  </si>
  <si>
    <t>Tennis_B_V_AsstCoachPart</t>
  </si>
  <si>
    <t>Tennis_B_V_Trainer1</t>
  </si>
  <si>
    <t>Tennis_B_V_Trainer2</t>
  </si>
  <si>
    <t>Tennis_B_V_Trainer3</t>
  </si>
  <si>
    <t>Tennis_B_V_Trainer4</t>
  </si>
  <si>
    <t>Track &amp; Field_Indoor_B_V_HeadCoachFull</t>
  </si>
  <si>
    <t>Track &amp; Field_Indoor_B_V_HeadCoachPart</t>
  </si>
  <si>
    <t>Track &amp; Field_Indoor_B_V_AsstCoachFull</t>
  </si>
  <si>
    <t>Track &amp; Field_Indoor_B_V_AsstCoachPart</t>
  </si>
  <si>
    <t>Track &amp; Field_Indoor_B_V_Trainer1</t>
  </si>
  <si>
    <t>Track &amp; Field_Indoor_B_V_Trainer2</t>
  </si>
  <si>
    <t>Track &amp; Field_Indoor_B_V_Trainer3</t>
  </si>
  <si>
    <t>Track &amp; Field_Indoor_B_V_Trainer4</t>
  </si>
  <si>
    <t>Track &amp; Field_Outdoor_B_V_HeadCoachFull</t>
  </si>
  <si>
    <t>Track &amp; Field_Outdoor_B_V_HeadCoachPart</t>
  </si>
  <si>
    <t>Track &amp; Field_Outdoor_B_V_AsstCoachFull</t>
  </si>
  <si>
    <t>Track &amp; Field_Outdoor_B_V_AsstCoachPart</t>
  </si>
  <si>
    <t>Track &amp; Field_Outdoor_B_V_Trainer1</t>
  </si>
  <si>
    <t>Track &amp; Field_Outdoor_B_V_Trainer2</t>
  </si>
  <si>
    <t>Track &amp; Field_Outdoor_B_V_Trainer3</t>
  </si>
  <si>
    <t>Track &amp; Field_Outdoor_B_V_Trainer4</t>
  </si>
  <si>
    <t>Volleyball_B_V_HeadCoachFull</t>
  </si>
  <si>
    <t>Volleyball_B_V_HeadCoachPart</t>
  </si>
  <si>
    <t>Volleyball_B_V_AsstCoachFull</t>
  </si>
  <si>
    <t>Volleyball_B_V_AsstCoachPart</t>
  </si>
  <si>
    <t>Volleyball_B_V_Trainer1</t>
  </si>
  <si>
    <t>Volleyball_B_V_Trainer2</t>
  </si>
  <si>
    <t>Volleyball_B_V_Trainer3</t>
  </si>
  <si>
    <t>Volleyball_B_V_Trainer4</t>
  </si>
  <si>
    <t>Water Polo_B_V_HeadCoachFull</t>
  </si>
  <si>
    <t>Water Polo_B_V_HeadCoachPart</t>
  </si>
  <si>
    <t>Water Polo_B_V_AsstCoachFull</t>
  </si>
  <si>
    <t>Water Polo_B_V_AsstCoachPart</t>
  </si>
  <si>
    <t>Water Polo_B_V_Trainer1</t>
  </si>
  <si>
    <t>Water Polo_B_V_Trainer2</t>
  </si>
  <si>
    <t>Water Polo_B_V_Trainer3</t>
  </si>
  <si>
    <t>Water Polo_B_V_Trainer4</t>
  </si>
  <si>
    <t>Wrestling_B_V_HeadCoachFull</t>
  </si>
  <si>
    <t>Wrestling_B_V_HeadCoachPart</t>
  </si>
  <si>
    <t>Wrestling_B_V_AsstCoachFull</t>
  </si>
  <si>
    <t>Wrestling_B_V_AsstCoachPart</t>
  </si>
  <si>
    <t>Wrestling_B_V_Trainer1</t>
  </si>
  <si>
    <t>Wrestling_B_V_Trainer2</t>
  </si>
  <si>
    <t>Wrestling_B_V_Trainer3</t>
  </si>
  <si>
    <t>Wrestling_B_V_Trainer4</t>
  </si>
  <si>
    <t>Baseball_B_J_HeadCoachFull</t>
  </si>
  <si>
    <t>Baseball_B_J_HeadCoachPart</t>
  </si>
  <si>
    <t>Baseball_B_J_AsstCoachFull</t>
  </si>
  <si>
    <t>Baseball_B_J_AsstCoachPart</t>
  </si>
  <si>
    <t>Baseball_B_J_Trainer1</t>
  </si>
  <si>
    <t>Baseball_B_J_Trainer2</t>
  </si>
  <si>
    <t>Baseball_B_J_Trainer3</t>
  </si>
  <si>
    <t>Baseball_B_J_Trainer4</t>
  </si>
  <si>
    <t>Basketball _B_J_HeadCoachFull</t>
  </si>
  <si>
    <t>Basketball _B_J_HeadCoachPart</t>
  </si>
  <si>
    <t>Basketball _B_J_AsstCoachFull</t>
  </si>
  <si>
    <t>Basketball _B_J_AsstCoachPart</t>
  </si>
  <si>
    <t>Basketball _B_J_Trainer1</t>
  </si>
  <si>
    <t>Basketball _B_J_Trainer2</t>
  </si>
  <si>
    <t>Basketball _B_J_Trainer3</t>
  </si>
  <si>
    <t>Basketball _B_J_Trainer4</t>
  </si>
  <si>
    <t>Bowling_B_J_HeadCoachFull</t>
  </si>
  <si>
    <t>Bowling_B_J_HeadCoachPart</t>
  </si>
  <si>
    <t>Bowling_B_J_AsstCoachFull</t>
  </si>
  <si>
    <t>Bowling_B_J_AsstCoachPart</t>
  </si>
  <si>
    <t>Bowling_B_J_Trainer1</t>
  </si>
  <si>
    <t>Bowling_B_J_Trainer2</t>
  </si>
  <si>
    <t>Bowling_B_J_Trainer3</t>
  </si>
  <si>
    <t>Bowling_B_J_Trainer4</t>
  </si>
  <si>
    <t>Cross Country_B_J_HeadCoachFull</t>
  </si>
  <si>
    <t>Cross Country_B_J_HeadCoachPart</t>
  </si>
  <si>
    <t>Cross Country_B_J_AsstCoachFull</t>
  </si>
  <si>
    <t>Cross Country_B_J_AsstCoachPart</t>
  </si>
  <si>
    <t>Cross Country_B_J_Trainer1</t>
  </si>
  <si>
    <t>Cross Country_B_J_Trainer2</t>
  </si>
  <si>
    <t>Cross Country_B_J_Trainer3</t>
  </si>
  <si>
    <t>Cross Country_B_J_Trainer4</t>
  </si>
  <si>
    <t>Football_B_J_HeadCoachFull</t>
  </si>
  <si>
    <t>Football_B_J_HeadCoachPart</t>
  </si>
  <si>
    <t>Football_B_J_AsstCoachFull</t>
  </si>
  <si>
    <t>Football_B_J_AsstCoachPart</t>
  </si>
  <si>
    <t>Football_B_J_Trainer1</t>
  </si>
  <si>
    <t>Football_B_J_Trainer2</t>
  </si>
  <si>
    <t>Football_B_J_Trainer3</t>
  </si>
  <si>
    <t>Football_B_J_Trainer4</t>
  </si>
  <si>
    <t>Golf_B_J_HeadCoachFull</t>
  </si>
  <si>
    <t>Golf_B_J_HeadCoachPart</t>
  </si>
  <si>
    <t>Golf_B_J_AsstCoachFull</t>
  </si>
  <si>
    <t>Golf_B_J_AsstCoachPart</t>
  </si>
  <si>
    <t>Golf_B_J_Trainer1</t>
  </si>
  <si>
    <t>Golf_B_J_Trainer2</t>
  </si>
  <si>
    <t>Golf_B_J_Trainer3</t>
  </si>
  <si>
    <t>Golf_B_J_Trainer4</t>
  </si>
  <si>
    <t>Lacrosse_B_J_HeadCoachFull</t>
  </si>
  <si>
    <t>Lacrosse_B_J_HeadCoachPart</t>
  </si>
  <si>
    <t>Lacrosse_B_J_AsstCoachFull</t>
  </si>
  <si>
    <t>Lacrosse_B_J_AsstCoachPart</t>
  </si>
  <si>
    <t>Lacrosse_B_J_Trainer1</t>
  </si>
  <si>
    <t>Lacrosse_B_J_Trainer2</t>
  </si>
  <si>
    <t>Lacrosse_B_J_Trainer3</t>
  </si>
  <si>
    <t>Lacrosse_B_J_Trainer4</t>
  </si>
  <si>
    <t>Rifle_B_J_HeadCoachFull</t>
  </si>
  <si>
    <t>Rifle_B_J_HeadCoachPart</t>
  </si>
  <si>
    <t>Rifle_B_J_AsstCoachFull</t>
  </si>
  <si>
    <t>Rifle_B_J_AsstCoachPart</t>
  </si>
  <si>
    <t>Rifle_B_J_Trainer1</t>
  </si>
  <si>
    <t>Rifle_B_J_Trainer2</t>
  </si>
  <si>
    <t>Rifle_B_J_Trainer3</t>
  </si>
  <si>
    <t>Rifle_B_J_Trainer4</t>
  </si>
  <si>
    <t>Soccer_B_J_HeadCoachFull</t>
  </si>
  <si>
    <t>Soccer_B_J_HeadCoachPart</t>
  </si>
  <si>
    <t>Soccer_B_J_AsstCoachFull</t>
  </si>
  <si>
    <t>Soccer_B_J_AsstCoachPart</t>
  </si>
  <si>
    <t>Soccer_B_J_Trainer1</t>
  </si>
  <si>
    <t>Soccer_B_J_Trainer2</t>
  </si>
  <si>
    <t>Soccer_B_J_Trainer3</t>
  </si>
  <si>
    <t>Soccer_B_J_Trainer4</t>
  </si>
  <si>
    <t>Swimming and Diving_B_J_HeadCoachFull</t>
  </si>
  <si>
    <t>Swimming and Diving_B_J_HeadCoachPart</t>
  </si>
  <si>
    <t>Swimming and Diving_B_J_AsstCoachFull</t>
  </si>
  <si>
    <t>Swimming and Diving_B_J_AsstCoachPart</t>
  </si>
  <si>
    <t>Swimming and Diving_B_J_Trainer1</t>
  </si>
  <si>
    <t>Swimming and Diving_B_J_Trainer2</t>
  </si>
  <si>
    <t>Swimming and Diving_B_J_Trainer3</t>
  </si>
  <si>
    <t>Swimming and Diving_B_J_Trainer4</t>
  </si>
  <si>
    <t>Tennis_B_J_HeadCoachFull</t>
  </si>
  <si>
    <t>Tennis_B_J_HeadCoachPart</t>
  </si>
  <si>
    <t>Tennis_B_J_AsstCoachFull</t>
  </si>
  <si>
    <t>Tennis_B_J_AsstCoachPart</t>
  </si>
  <si>
    <t>Tennis_B_J_Trainer1</t>
  </si>
  <si>
    <t>Tennis_B_J_Trainer2</t>
  </si>
  <si>
    <t>Tennis_B_J_Trainer3</t>
  </si>
  <si>
    <t>Tennis_B_J_Trainer4</t>
  </si>
  <si>
    <t>Track &amp; Field_Indoor_B_J_HeadCoachFull</t>
  </si>
  <si>
    <t>Track &amp; Field_Indoor_B_J_HeadCoachPart</t>
  </si>
  <si>
    <t>Track &amp; Field_Indoor_B_J_AsstCoachFull</t>
  </si>
  <si>
    <t>Track &amp; Field_Indoor_B_J_AsstCoachPart</t>
  </si>
  <si>
    <t>Track &amp; Field_Indoor_B_J_Trainer1</t>
  </si>
  <si>
    <t>Track &amp; Field_Indoor_B_J_Trainer2</t>
  </si>
  <si>
    <t>Track &amp; Field_Indoor_B_J_Trainer3</t>
  </si>
  <si>
    <t>Track &amp; Field_Indoor_B_J_Trainer4</t>
  </si>
  <si>
    <t>Track &amp; Field_Outdoor_B_J_HeadCoachFull</t>
  </si>
  <si>
    <t>Track &amp; Field_Outdoor_B_J_HeadCoachPart</t>
  </si>
  <si>
    <t>Track &amp; Field_Outdoor_B_J_AsstCoachFull</t>
  </si>
  <si>
    <t>Track &amp; Field_Outdoor_B_J_AsstCoachPart</t>
  </si>
  <si>
    <t>Track &amp; Field_Outdoor_B_J_Trainer1</t>
  </si>
  <si>
    <t>Track &amp; Field_Outdoor_B_J_Trainer2</t>
  </si>
  <si>
    <t>Track &amp; Field_Outdoor_B_J_Trainer3</t>
  </si>
  <si>
    <t>Track &amp; Field_Outdoor_B_J_Trainer4</t>
  </si>
  <si>
    <t>Volleyball_B_J_HeadCoachFull</t>
  </si>
  <si>
    <t>Volleyball_B_J_HeadCoachPart</t>
  </si>
  <si>
    <t>Volleyball_B_J_AsstCoachFull</t>
  </si>
  <si>
    <t>Volleyball_B_J_AsstCoachPart</t>
  </si>
  <si>
    <t>Volleyball_B_J_Trainer1</t>
  </si>
  <si>
    <t>Volleyball_B_J_Trainer2</t>
  </si>
  <si>
    <t>Volleyball_B_J_Trainer3</t>
  </si>
  <si>
    <t>Volleyball_B_J_Trainer4</t>
  </si>
  <si>
    <t>Water Polo _B_J_HeadCoachFull</t>
  </si>
  <si>
    <t>Water Polo _B_J_HeadCoachPart</t>
  </si>
  <si>
    <t>Water Polo _B_J_AsstCoachFull</t>
  </si>
  <si>
    <t>Water Polo _B_J_AsstCoachPart</t>
  </si>
  <si>
    <t>Water Polo _B_J_Trainer1</t>
  </si>
  <si>
    <t>Water Polo _B_J_Trainer2</t>
  </si>
  <si>
    <t>Water Polo _B_J_Trainer3</t>
  </si>
  <si>
    <t>Water Polo _B_J_Trainer4</t>
  </si>
  <si>
    <t>Wrestling_B_J_HeadCoachFull</t>
  </si>
  <si>
    <t>Wrestling_B_J_HeadCoachPart</t>
  </si>
  <si>
    <t>Wrestling_B_J_AsstCoachFull</t>
  </si>
  <si>
    <t>Wrestling_B_J_AsstCoachPart</t>
  </si>
  <si>
    <t>Wrestling_B_J_Trainer1</t>
  </si>
  <si>
    <t>Wrestling_B_J_Trainer2</t>
  </si>
  <si>
    <t>Wrestling_B_J_Trainer3</t>
  </si>
  <si>
    <t>Wrestling_B_J_Trainer4</t>
  </si>
  <si>
    <t>Baseball_B_F_HeadCoachFull</t>
  </si>
  <si>
    <t>Baseball_B_F_HeadCoachPart</t>
  </si>
  <si>
    <t>Baseball_B_F_AsstCoachFull</t>
  </si>
  <si>
    <t>Baseball_B_F_AsstCoachPart</t>
  </si>
  <si>
    <t>Baseball_B_F_Trainer1</t>
  </si>
  <si>
    <t>Baseball_B_F_Trainer2</t>
  </si>
  <si>
    <t>Baseball_B_F_Trainer3</t>
  </si>
  <si>
    <t>Baseball_B_F_Trainer4</t>
  </si>
  <si>
    <t>Basketball_B_F_HeadCoachFull</t>
  </si>
  <si>
    <t>Basketball_B_F_HeadCoachPart</t>
  </si>
  <si>
    <t>Basketball_B_F_AsstCoachFull</t>
  </si>
  <si>
    <t>Basketball_B_F_AsstCoachPart</t>
  </si>
  <si>
    <t>Basketball_B_F_Trainer1</t>
  </si>
  <si>
    <t>Basketball_B_F_Trainer2</t>
  </si>
  <si>
    <t>Basketball_B_F_Trainer3</t>
  </si>
  <si>
    <t>Basketball_B_F_Trainer4</t>
  </si>
  <si>
    <t>Bowling_B_F_HeadCoachFull</t>
  </si>
  <si>
    <t>Bowling_B_F_HeadCoachPart</t>
  </si>
  <si>
    <t>Bowling_B_F_AsstCoachFull</t>
  </si>
  <si>
    <t>Bowling_B_F_AsstCoachPart</t>
  </si>
  <si>
    <t>Bowling_B_F_Trainer1</t>
  </si>
  <si>
    <t>Bowling_B_F_Trainer2</t>
  </si>
  <si>
    <t>Bowling_B_F_Trainer3</t>
  </si>
  <si>
    <t>Bowling_B_F_Trainer4</t>
  </si>
  <si>
    <t>Cross Country_B_F_HeadCoachFull</t>
  </si>
  <si>
    <t>Cross Country_B_F_HeadCoachPart</t>
  </si>
  <si>
    <t>Cross Country_B_F_AsstCoachFull</t>
  </si>
  <si>
    <t>Cross Country_B_F_AsstCoachPart</t>
  </si>
  <si>
    <t>Cross Country_B_F_Trainer1</t>
  </si>
  <si>
    <t>Cross Country_B_F_Trainer2</t>
  </si>
  <si>
    <t>Cross Country_B_F_Trainer3</t>
  </si>
  <si>
    <t>Cross Country_B_F_Trainer4</t>
  </si>
  <si>
    <t>Football_B_F_HeadCoachFull</t>
  </si>
  <si>
    <t>Football_B_F_HeadCoachPart</t>
  </si>
  <si>
    <t>Football_B_F_AsstCoachFull</t>
  </si>
  <si>
    <t>Football_B_F_AsstCoachPart</t>
  </si>
  <si>
    <t>Football_B_F_Trainer1</t>
  </si>
  <si>
    <t>Football_B_F_Trainer2</t>
  </si>
  <si>
    <t>Football_B_F_Trainer3</t>
  </si>
  <si>
    <t>Football_B_F_Trainer4</t>
  </si>
  <si>
    <t>Golf_B_F_HeadCoachFull</t>
  </si>
  <si>
    <t>Golf_B_F_HeadCoachPart</t>
  </si>
  <si>
    <t>Golf_B_F_AsstCoachFull</t>
  </si>
  <si>
    <t>Golf_B_F_AsstCoachPart</t>
  </si>
  <si>
    <t>Golf_B_F_Trainer1</t>
  </si>
  <si>
    <t>Golf_B_F_Trainer2</t>
  </si>
  <si>
    <t>Golf_B_F_Trainer3</t>
  </si>
  <si>
    <t>Golf_B_F_Trainer4</t>
  </si>
  <si>
    <t>Lacrosse_B_F_HeadCoachFull</t>
  </si>
  <si>
    <t>Lacrosse_B_F_HeadCoachPart</t>
  </si>
  <si>
    <t>Lacrosse_B_F_AsstCoachFull</t>
  </si>
  <si>
    <t>Lacrosse_B_F_AsstCoachPart</t>
  </si>
  <si>
    <t>Lacrosse_B_F_Trainer1</t>
  </si>
  <si>
    <t>Lacrosse_B_F_Trainer2</t>
  </si>
  <si>
    <t>Lacrosse_B_F_Trainer3</t>
  </si>
  <si>
    <t>Lacrosse_B_F_Trainer4</t>
  </si>
  <si>
    <t>Rifle_B_F_HeadCoachFull</t>
  </si>
  <si>
    <t>Rifle_B_F_HeadCoachPart</t>
  </si>
  <si>
    <t>Rifle_B_F_AsstCoachFull</t>
  </si>
  <si>
    <t>Rifle_B_F_AsstCoachPart</t>
  </si>
  <si>
    <t>Rifle_B_F_Trainer1</t>
  </si>
  <si>
    <t>Rifle_B_F_Trainer2</t>
  </si>
  <si>
    <t>Rifle_B_F_Trainer3</t>
  </si>
  <si>
    <t>Rifle_B_F_Trainer4</t>
  </si>
  <si>
    <t>Soccer_B_F_HeadCoachFull</t>
  </si>
  <si>
    <t>Soccer_B_F_HeadCoachPart</t>
  </si>
  <si>
    <t>Soccer_B_F_AsstCoachFull</t>
  </si>
  <si>
    <t>Soccer_B_F_AsstCoachPart</t>
  </si>
  <si>
    <t>Soccer_B_F_Trainer1</t>
  </si>
  <si>
    <t>Soccer_B_F_Trainer2</t>
  </si>
  <si>
    <t>Soccer_B_F_Trainer3</t>
  </si>
  <si>
    <t>Soccer_B_F_Trainer4</t>
  </si>
  <si>
    <t>Swimming and Diving_B_F_HeadCoachFull</t>
  </si>
  <si>
    <t>Swimming and Diving_B_F_HeadCoachPart</t>
  </si>
  <si>
    <t>Swimming and Diving_B_F_AsstCoachFull</t>
  </si>
  <si>
    <t>Swimming and Diving_B_F_AsstCoachPart</t>
  </si>
  <si>
    <t>Swimming and Diving_B_F_Trainer1</t>
  </si>
  <si>
    <t>Swimming and Diving_B_F_Trainer2</t>
  </si>
  <si>
    <t>Swimming and Diving_B_F_Trainer3</t>
  </si>
  <si>
    <t>Swimming and Diving_B_F_Trainer4</t>
  </si>
  <si>
    <t>Tennis_B_F_HeadCoachFull</t>
  </si>
  <si>
    <t>Tennis_B_F_HeadCoachPart</t>
  </si>
  <si>
    <t>Tennis_B_F_AsstCoachFull</t>
  </si>
  <si>
    <t>Tennis_B_F_AsstCoachPart</t>
  </si>
  <si>
    <t>Tennis_B_F_Trainer1</t>
  </si>
  <si>
    <t>Tennis_B_F_Trainer2</t>
  </si>
  <si>
    <t>Tennis_B_F_Trainer3</t>
  </si>
  <si>
    <t>Tennis_B_F_Trainer4</t>
  </si>
  <si>
    <t>Track &amp; Field_Indoor_B_F_HeadCoachFull</t>
  </si>
  <si>
    <t>Track &amp; Field_Indoor_B_F_HeadCoachPart</t>
  </si>
  <si>
    <t>Track &amp; Field_Indoor_B_F_AsstCoachFull</t>
  </si>
  <si>
    <t>Track &amp; Field_Indoor_B_F_AsstCoachPart</t>
  </si>
  <si>
    <t>Track &amp; Field_Indoor_B_F_Trainer1</t>
  </si>
  <si>
    <t>Track &amp; Field_Indoor_B_F_Trainer2</t>
  </si>
  <si>
    <t>Track &amp; Field_Indoor_B_F_Trainer3</t>
  </si>
  <si>
    <t>Track &amp; Field_Indoor_B_F_Trainer4</t>
  </si>
  <si>
    <t>Track &amp; Field_Outdoor_B_F_HeadCoachFull</t>
  </si>
  <si>
    <t>Track &amp; Field_Outdoor_B_F_HeadCoachPart</t>
  </si>
  <si>
    <t>Track &amp; Field_Outdoor_B_F_AsstCoachFull</t>
  </si>
  <si>
    <t>Track &amp; Field_Outdoor_B_F_AsstCoachPart</t>
  </si>
  <si>
    <t>Track &amp; Field_Outdoor_B_F_Trainer1</t>
  </si>
  <si>
    <t>Track &amp; Field_Outdoor_B_F_Trainer2</t>
  </si>
  <si>
    <t>Track &amp; Field_Outdoor_B_F_Trainer3</t>
  </si>
  <si>
    <t>Track &amp; Field_Outdoor_B_F_Trainer4</t>
  </si>
  <si>
    <t>Volleyball_B_F_HeadCoachFull</t>
  </si>
  <si>
    <t>Volleyball_B_F_HeadCoachPart</t>
  </si>
  <si>
    <t>Volleyball_B_F_AsstCoachFull</t>
  </si>
  <si>
    <t>Volleyball_B_F_AsstCoachPart</t>
  </si>
  <si>
    <t>Volleyball_B_F_Trainer1</t>
  </si>
  <si>
    <t>Volleyball_B_F_Trainer2</t>
  </si>
  <si>
    <t>Volleyball_B_F_Trainer3</t>
  </si>
  <si>
    <t>Volleyball_B_F_Trainer4</t>
  </si>
  <si>
    <t>Water Polo _B_F_HeadCoachFull</t>
  </si>
  <si>
    <t>Water Polo _B_F_HeadCoachPart</t>
  </si>
  <si>
    <t>Water Polo _B_F_AsstCoachFull</t>
  </si>
  <si>
    <t>Water Polo _B_F_AsstCoachPart</t>
  </si>
  <si>
    <t>Water Polo _B_F_Trainer1</t>
  </si>
  <si>
    <t>Water Polo _B_F_Trainer2</t>
  </si>
  <si>
    <t>Water Polo _B_F_Trainer3</t>
  </si>
  <si>
    <t>Water Polo _B_F_Trainer4</t>
  </si>
  <si>
    <t>Wrestling_B_F_HeadCoachFull</t>
  </si>
  <si>
    <t>Wrestling_B_F_HeadCoachPart</t>
  </si>
  <si>
    <t>Wrestling_B_F_AsstCoachFull</t>
  </si>
  <si>
    <t>Wrestling_B_F_AsstCoachPart</t>
  </si>
  <si>
    <t>Wrestling_B_F_Trainer1</t>
  </si>
  <si>
    <t>Wrestling_B_F_Trainer2</t>
  </si>
  <si>
    <t>Wrestling_B_F_Trainer3</t>
  </si>
  <si>
    <t>Wrestling_B_F_Trainer4</t>
  </si>
  <si>
    <t>Baseball_B_8_HeadCoachFull</t>
  </si>
  <si>
    <t>Baseball_B_8_HeadCoachPart</t>
  </si>
  <si>
    <t>Baseball_B_8_AsstCoachFull</t>
  </si>
  <si>
    <t>Baseball_B_8_AsstCoachPart</t>
  </si>
  <si>
    <t>Baseball_B_8_Trainer1</t>
  </si>
  <si>
    <t>Baseball_B_8_Trainer2</t>
  </si>
  <si>
    <t>Baseball_B_8_Trainer3</t>
  </si>
  <si>
    <t>Baseball_B_8_Trainer4</t>
  </si>
  <si>
    <t>Basketball_B_8_HeadCoachFull</t>
  </si>
  <si>
    <t>Basketball_B_8_HeadCoachPart</t>
  </si>
  <si>
    <t>Basketball_B_8_AsstCoachFull</t>
  </si>
  <si>
    <t>Basketball_B_8_AsstCoachPart</t>
  </si>
  <si>
    <t>Basketball_B_8_Trainer1</t>
  </si>
  <si>
    <t>Basketball_B_8_Trainer2</t>
  </si>
  <si>
    <t>Basketball_B_8_Trainer3</t>
  </si>
  <si>
    <t>Basketball_B_8_Trainer4</t>
  </si>
  <si>
    <t>Bowling_B_8_HeadCoachFull</t>
  </si>
  <si>
    <t>Bowling_B_8_HeadCoachPart</t>
  </si>
  <si>
    <t>Bowling_B_8_AsstCoachFull</t>
  </si>
  <si>
    <t>Bowling_B_8_AsstCoachPart</t>
  </si>
  <si>
    <t>Bowling_B_8_Trainer1</t>
  </si>
  <si>
    <t>Bowling_B_8_Trainer2</t>
  </si>
  <si>
    <t>Bowling_B_8_Trainer3</t>
  </si>
  <si>
    <t>Bowling_B_8_Trainer4</t>
  </si>
  <si>
    <t>Cross Country_B_8_HeadCoachFull</t>
  </si>
  <si>
    <t>Cross Country_B_8_HeadCoachPart</t>
  </si>
  <si>
    <t>Cross Country_B_8_AsstCoachFull</t>
  </si>
  <si>
    <t>Cross Country_B_8_AsstCoachPart</t>
  </si>
  <si>
    <t>Cross Country_B_8_Trainer1</t>
  </si>
  <si>
    <t>Cross Country_B_8_Trainer2</t>
  </si>
  <si>
    <t>Cross Country_B_8_Trainer3</t>
  </si>
  <si>
    <t>Cross Country_B_8_Trainer4</t>
  </si>
  <si>
    <t>Football_B_8_HeadCoachFull</t>
  </si>
  <si>
    <t>Football_B_8_HeadCoachPart</t>
  </si>
  <si>
    <t>Football_B_8_AsstCoachFull</t>
  </si>
  <si>
    <t>Football_B_8_AsstCoachPart</t>
  </si>
  <si>
    <t>Football_B_8_Trainer1</t>
  </si>
  <si>
    <t>Football_B_8_Trainer2</t>
  </si>
  <si>
    <t>Football_B_8_Trainer3</t>
  </si>
  <si>
    <t>Football_B_8_Trainer4</t>
  </si>
  <si>
    <t>Golf_B_8_HeadCoachFull</t>
  </si>
  <si>
    <t>Golf_B_8_HeadCoachPart</t>
  </si>
  <si>
    <t>Golf_B_8_AsstCoachFull</t>
  </si>
  <si>
    <t>Golf_B_8_AsstCoachPart</t>
  </si>
  <si>
    <t>Golf_B_8_Trainer1</t>
  </si>
  <si>
    <t>Golf_B_8_Trainer2</t>
  </si>
  <si>
    <t>Golf_B_8_Trainer3</t>
  </si>
  <si>
    <t>Golf_B_8_Trainer4</t>
  </si>
  <si>
    <t>Lacrosse_B_8_HeadCoachFull</t>
  </si>
  <si>
    <t>Lacrosse_B_8_HeadCoachPart</t>
  </si>
  <si>
    <t>Lacrosse_B_8_AsstCoachFull</t>
  </si>
  <si>
    <t>Lacrosse_B_8_AsstCoachPart</t>
  </si>
  <si>
    <t>Lacrosse_B_8_Trainer1</t>
  </si>
  <si>
    <t>Lacrosse_B_8_Trainer2</t>
  </si>
  <si>
    <t>Lacrosse_B_8_Trainer3</t>
  </si>
  <si>
    <t>Lacrosse_B_8_Trainer4</t>
  </si>
  <si>
    <t>Rifle_B_8_HeadCoachFull</t>
  </si>
  <si>
    <t>Rifle_B_8_HeadCoachPart</t>
  </si>
  <si>
    <t>Rifle_B_8_AsstCoachFull</t>
  </si>
  <si>
    <t>Rifle_B_8_AsstCoachPart</t>
  </si>
  <si>
    <t>Rifle_B_8_Trainer1</t>
  </si>
  <si>
    <t>Rifle_B_8_Trainer2</t>
  </si>
  <si>
    <t>Rifle_B_8_Trainer3</t>
  </si>
  <si>
    <t>Rifle_B_8_Trainer4</t>
  </si>
  <si>
    <t>Soccer_B_8_HeadCoachFull</t>
  </si>
  <si>
    <t>Soccer_B_8_HeadCoachPart</t>
  </si>
  <si>
    <t>Soccer_B_8_AsstCoachFull</t>
  </si>
  <si>
    <t>Soccer_B_8_AsstCoachPart</t>
  </si>
  <si>
    <t>Soccer_B_8_Trainer1</t>
  </si>
  <si>
    <t>Soccer_B_8_Trainer2</t>
  </si>
  <si>
    <t>Soccer_B_8_Trainer3</t>
  </si>
  <si>
    <t>Soccer_B_8_Trainer4</t>
  </si>
  <si>
    <t>Swimming and Diving_B_8_HeadCoachFull</t>
  </si>
  <si>
    <t>Swimming and Diving_B_8_HeadCoachPart</t>
  </si>
  <si>
    <t>Swimming and Diving_B_8_AsstCoachFull</t>
  </si>
  <si>
    <t>Swimming and Diving_B_8_AsstCoachPart</t>
  </si>
  <si>
    <t>Swimming and Diving_B_8_Trainer1</t>
  </si>
  <si>
    <t>Swimming and Diving_B_8_Trainer2</t>
  </si>
  <si>
    <t>Swimming and Diving_B_8_Trainer3</t>
  </si>
  <si>
    <t>Swimming and Diving_B_8_Trainer4</t>
  </si>
  <si>
    <t>Tennis_B_8_HeadCoachFull</t>
  </si>
  <si>
    <t>Tennis_B_8_HeadCoachPart</t>
  </si>
  <si>
    <t>Tennis_B_8_AsstCoachFull</t>
  </si>
  <si>
    <t>Tennis_B_8_AsstCoachPart</t>
  </si>
  <si>
    <t>Tennis_B_8_Trainer1</t>
  </si>
  <si>
    <t>Tennis_B_8_Trainer2</t>
  </si>
  <si>
    <t>Tennis_B_8_Trainer3</t>
  </si>
  <si>
    <t>Tennis_B_8_Trainer4</t>
  </si>
  <si>
    <t>Track &amp; Field_Indoor_B_8_HeadCoachFull</t>
  </si>
  <si>
    <t>Track &amp; Field_Indoor_B_8_HeadCoachPart</t>
  </si>
  <si>
    <t>Track &amp; Field_Indoor_B_8_AsstCoachFull</t>
  </si>
  <si>
    <t>Track &amp; Field_Indoor_B_8_AsstCoachPart</t>
  </si>
  <si>
    <t>Track &amp; Field_Indoor_B_8_Trainer1</t>
  </si>
  <si>
    <t>Track &amp; Field_Indoor_B_8_Trainer2</t>
  </si>
  <si>
    <t>Track &amp; Field_Indoor_B_8_Trainer3</t>
  </si>
  <si>
    <t>Track &amp; Field_Indoor_B_8_Trainer4</t>
  </si>
  <si>
    <t>Track &amp; Field_Outdoor_B_8_HeadCoachFull</t>
  </si>
  <si>
    <t>Track &amp; Field_Outdoor_B_8_HeadCoachPart</t>
  </si>
  <si>
    <t>Track &amp; Field_Outdoor_B_8_AsstCoachFull</t>
  </si>
  <si>
    <t>Track &amp; Field_Outdoor_B_8_AsstCoachPart</t>
  </si>
  <si>
    <t>Track &amp; Field_Outdoor_B_8_Trainer1</t>
  </si>
  <si>
    <t>Track &amp; Field_Outdoor_B_8_Trainer2</t>
  </si>
  <si>
    <t>Track &amp; Field_Outdoor_B_8_Trainer3</t>
  </si>
  <si>
    <t>Track &amp; Field_Outdoor_B_8_Trainer4</t>
  </si>
  <si>
    <t>Volleyball_B_8_HeadCoachFull</t>
  </si>
  <si>
    <t>Volleyball_B_8_HeadCoachPart</t>
  </si>
  <si>
    <t>Volleyball_B_8_AsstCoachFull</t>
  </si>
  <si>
    <t>Volleyball_B_8_AsstCoachPart</t>
  </si>
  <si>
    <t>Volleyball_B_8_Trainer1</t>
  </si>
  <si>
    <t>Volleyball_B_8_Trainer2</t>
  </si>
  <si>
    <t>Volleyball_B_8_Trainer3</t>
  </si>
  <si>
    <t>Volleyball_B_8_Trainer4</t>
  </si>
  <si>
    <t>Water Polo _B_8_HeadCoachFull</t>
  </si>
  <si>
    <t>Water Polo _B_8_HeadCoachPart</t>
  </si>
  <si>
    <t>Water Polo _B_8_AsstCoachFull</t>
  </si>
  <si>
    <t>Water Polo _B_8_AsstCoachPart</t>
  </si>
  <si>
    <t>Water Polo _B_8_Trainer1</t>
  </si>
  <si>
    <t>Water Polo _B_8_Trainer2</t>
  </si>
  <si>
    <t>Water Polo _B_8_Trainer3</t>
  </si>
  <si>
    <t>Water Polo _B_8_Trainer4</t>
  </si>
  <si>
    <t>Wrestling_B_8_HeadCoachFull</t>
  </si>
  <si>
    <t>Wrestling_B_8_HeadCoachPart</t>
  </si>
  <si>
    <t>Wrestling_B_8_AsstCoachFull</t>
  </si>
  <si>
    <t>Wrestling_B_8_AsstCoachPart</t>
  </si>
  <si>
    <t>Wrestling_B_8_Trainer1</t>
  </si>
  <si>
    <t>Wrestling_B_8_Trainer2</t>
  </si>
  <si>
    <t>Wrestling_B_8_Trainer3</t>
  </si>
  <si>
    <t>Wrestling_B_8_Trainer4</t>
  </si>
  <si>
    <t>Baseball_B_7_HeadCoachFull</t>
  </si>
  <si>
    <t>Baseball_B_7_HeadCoachPart</t>
  </si>
  <si>
    <t>Baseball_B_7_AsstCoachFull</t>
  </si>
  <si>
    <t>Baseball_B_7_AsstCoachPart</t>
  </si>
  <si>
    <t>Baseball_B_7_Trainer1</t>
  </si>
  <si>
    <t>Baseball_B_7_Trainer2</t>
  </si>
  <si>
    <t>Baseball_B_7_Trainer3</t>
  </si>
  <si>
    <t>Baseball_B_7_Trainer4</t>
  </si>
  <si>
    <t>Basketball_B_7_HeadCoachFull</t>
  </si>
  <si>
    <t>Basketball_B_7_HeadCoachPart</t>
  </si>
  <si>
    <t>Basketball_B_7_AsstCoachFull</t>
  </si>
  <si>
    <t>Basketball_B_7_AsstCoachPart</t>
  </si>
  <si>
    <t>Basketball_B_7_Trainer1</t>
  </si>
  <si>
    <t>Basketball_B_7_Trainer2</t>
  </si>
  <si>
    <t>Basketball_B_7_Trainer3</t>
  </si>
  <si>
    <t>Basketball_B_7_Trainer4</t>
  </si>
  <si>
    <t>Bowling_B_7_HeadCoachFull</t>
  </si>
  <si>
    <t>Bowling_B_7_HeadCoachPart</t>
  </si>
  <si>
    <t>Bowling_B_7_AsstCoachFull</t>
  </si>
  <si>
    <t>Bowling_B_7_AsstCoachPart</t>
  </si>
  <si>
    <t>Bowling_B_7_Trainer1</t>
  </si>
  <si>
    <t>Bowling_B_7_Trainer2</t>
  </si>
  <si>
    <t>Bowling_B_7_Trainer3</t>
  </si>
  <si>
    <t>Bowling_B_7_Trainer4</t>
  </si>
  <si>
    <t>Cross Country_B_7_HeadCoachFull</t>
  </si>
  <si>
    <t>Cross Country_B_7_HeadCoachPart</t>
  </si>
  <si>
    <t>Cross Country_B_7_AsstCoachFull</t>
  </si>
  <si>
    <t>Cross Country_B_7_AsstCoachPart</t>
  </si>
  <si>
    <t>Cross Country_B_7_Trainer1</t>
  </si>
  <si>
    <t>Cross Country_B_7_Trainer2</t>
  </si>
  <si>
    <t>Cross Country_B_7_Trainer3</t>
  </si>
  <si>
    <t>Cross Country_B_7_Trainer4</t>
  </si>
  <si>
    <t>Football_B_7_HeadCoachFull</t>
  </si>
  <si>
    <t>Football_B_7_HeadCoachPart</t>
  </si>
  <si>
    <t>Football_B_7_AsstCoachFull</t>
  </si>
  <si>
    <t>Football_B_7_AsstCoachPart</t>
  </si>
  <si>
    <t>Football_B_7_Trainer1</t>
  </si>
  <si>
    <t>Football_B_7_Trainer2</t>
  </si>
  <si>
    <t>Football_B_7_Trainer3</t>
  </si>
  <si>
    <t>Football_B_7_Trainer4</t>
  </si>
  <si>
    <t>Golf_B_7_HeadCoachFull</t>
  </si>
  <si>
    <t>Golf_B_7_HeadCoachPart</t>
  </si>
  <si>
    <t>Golf_B_7_AsstCoachFull</t>
  </si>
  <si>
    <t>Golf_B_7_AsstCoachPart</t>
  </si>
  <si>
    <t>Golf_B_7_Trainer1</t>
  </si>
  <si>
    <t>Golf_B_7_Trainer2</t>
  </si>
  <si>
    <t>Golf_B_7_Trainer3</t>
  </si>
  <si>
    <t>Golf_B_7_Trainer4</t>
  </si>
  <si>
    <t>Lacrosse_B_7_HeadCoachFull</t>
  </si>
  <si>
    <t>Lacrosse_B_7_HeadCoachPart</t>
  </si>
  <si>
    <t>Lacrosse_B_7_AsstCoachFull</t>
  </si>
  <si>
    <t>Lacrosse_B_7_AsstCoachPart</t>
  </si>
  <si>
    <t>Lacrosse_B_7_Trainer1</t>
  </si>
  <si>
    <t>Lacrosse_B_7_Trainer2</t>
  </si>
  <si>
    <t>Lacrosse_B_7_Trainer3</t>
  </si>
  <si>
    <t>Lacrosse_B_7_Trainer4</t>
  </si>
  <si>
    <t>Rifle_B_7_HeadCoachFull</t>
  </si>
  <si>
    <t>Rifle_B_7_HeadCoachPart</t>
  </si>
  <si>
    <t>Rifle_B_7_AsstCoachFull</t>
  </si>
  <si>
    <t>Rifle_B_7_AsstCoachPart</t>
  </si>
  <si>
    <t>Rifle_B_7_Trainer1</t>
  </si>
  <si>
    <t>Rifle_B_7_Trainer2</t>
  </si>
  <si>
    <t>Rifle_B_7_Trainer3</t>
  </si>
  <si>
    <t>Rifle_B_7_Trainer4</t>
  </si>
  <si>
    <t>Soccer_B_7_HeadCoachFull</t>
  </si>
  <si>
    <t>Soccer_B_7_HeadCoachPart</t>
  </si>
  <si>
    <t>Soccer_B_7_AsstCoachFull</t>
  </si>
  <si>
    <t>Soccer_B_7_AsstCoachPart</t>
  </si>
  <si>
    <t>Soccer_B_7_Trainer1</t>
  </si>
  <si>
    <t>Soccer_B_7_Trainer2</t>
  </si>
  <si>
    <t>Soccer_B_7_Trainer3</t>
  </si>
  <si>
    <t>Soccer_B_7_Trainer4</t>
  </si>
  <si>
    <t>Swimming and Diving_B_7_HeadCoachFull</t>
  </si>
  <si>
    <t>Swimming and Diving_B_7_HeadCoachPart</t>
  </si>
  <si>
    <t>Swimming and Diving_B_7_AsstCoachFull</t>
  </si>
  <si>
    <t>Swimming and Diving_B_7_AsstCoachPart</t>
  </si>
  <si>
    <t>Swimming and Diving_B_7_Trainer1</t>
  </si>
  <si>
    <t>Swimming and Diving_B_7_Trainer2</t>
  </si>
  <si>
    <t>Swimming and Diving_B_7_Trainer3</t>
  </si>
  <si>
    <t>Swimming and Diving_B_7_Trainer4</t>
  </si>
  <si>
    <t>Tennis_B_7_HeadCoachFull</t>
  </si>
  <si>
    <t>Tennis_B_7_HeadCoachPart</t>
  </si>
  <si>
    <t>Tennis_B_7_AsstCoachFull</t>
  </si>
  <si>
    <t>Tennis_B_7_AsstCoachPart</t>
  </si>
  <si>
    <t>Tennis_B_7_Trainer1</t>
  </si>
  <si>
    <t>Tennis_B_7_Trainer2</t>
  </si>
  <si>
    <t>Tennis_B_7_Trainer3</t>
  </si>
  <si>
    <t>Tennis_B_7_Trainer4</t>
  </si>
  <si>
    <t>Track &amp; Field_Indoor_B_7_HeadCoachFull</t>
  </si>
  <si>
    <t>Track &amp; Field_Indoor_B_7_HeadCoachPart</t>
  </si>
  <si>
    <t>Track &amp; Field_Indoor_B_7_AsstCoachFull</t>
  </si>
  <si>
    <t>Track &amp; Field_Indoor_B_7_AsstCoachPart</t>
  </si>
  <si>
    <t>Track &amp; Field_Indoor_B_7_Trainer1</t>
  </si>
  <si>
    <t>Track &amp; Field_Indoor_B_7_Trainer2</t>
  </si>
  <si>
    <t>Track &amp; Field_Indoor_B_7_Trainer3</t>
  </si>
  <si>
    <t>Track &amp; Field_Indoor_B_7_Trainer4</t>
  </si>
  <si>
    <t>Track &amp; Field_Outdoor_B_7_HeadCoachFull</t>
  </si>
  <si>
    <t>Track &amp; Field_Outdoor_B_7_HeadCoachPart</t>
  </si>
  <si>
    <t>Track &amp; Field_Outdoor_B_7_AsstCoachFull</t>
  </si>
  <si>
    <t>Track &amp; Field_Outdoor_B_7_AsstCoachPart</t>
  </si>
  <si>
    <t>Track &amp; Field_Outdoor_B_7_Trainer1</t>
  </si>
  <si>
    <t>Track &amp; Field_Outdoor_B_7_Trainer2</t>
  </si>
  <si>
    <t>Track &amp; Field_Outdoor_B_7_Trainer3</t>
  </si>
  <si>
    <t>Track &amp; Field_Outdoor_B_7_Trainer4</t>
  </si>
  <si>
    <t>Volleyball_B_7_HeadCoachFull</t>
  </si>
  <si>
    <t>Volleyball_B_7_HeadCoachPart</t>
  </si>
  <si>
    <t>Volleyball_B_7_AsstCoachFull</t>
  </si>
  <si>
    <t>Volleyball_B_7_AsstCoachPart</t>
  </si>
  <si>
    <t>Volleyball_B_7_Trainer1</t>
  </si>
  <si>
    <t>Volleyball_B_7_Trainer2</t>
  </si>
  <si>
    <t>Volleyball_B_7_Trainer3</t>
  </si>
  <si>
    <t>Volleyball_B_7_Trainer4</t>
  </si>
  <si>
    <t>Water Polo_B_7_HeadCoachFull</t>
  </si>
  <si>
    <t>Water Polo_B_7_HeadCoachPart</t>
  </si>
  <si>
    <t>Water Polo_B_7_AsstCoachFull</t>
  </si>
  <si>
    <t>Water Polo_B_7_AsstCoachPart</t>
  </si>
  <si>
    <t>Water Polo_B_7_Trainer1</t>
  </si>
  <si>
    <t>Water Polo_B_7_Trainer2</t>
  </si>
  <si>
    <t>Water Polo_B_7_Trainer3</t>
  </si>
  <si>
    <t>Water Polo_B_7_Trainer4</t>
  </si>
  <si>
    <t>Wrestling_B_7_HeadCoachFull</t>
  </si>
  <si>
    <t>Wrestling_B_7_HeadCoachPart</t>
  </si>
  <si>
    <t>Wrestling_B_7_AsstCoachFull</t>
  </si>
  <si>
    <t>Wrestling_B_7_AsstCoachPart</t>
  </si>
  <si>
    <t>Wrestling_B_7_Trainer1</t>
  </si>
  <si>
    <t>Wrestling_B_7_Trainer2</t>
  </si>
  <si>
    <t>Wrestling_B_7_Trainer3</t>
  </si>
  <si>
    <t>Wrestling_B_7_Trainer4</t>
  </si>
  <si>
    <t>Basketball_G_V_HeadCoachFull</t>
  </si>
  <si>
    <t>Basketball_G_V_HeadCoachPart</t>
  </si>
  <si>
    <t>Basketball_G_V_AsstCoachFull</t>
  </si>
  <si>
    <t>Basketball_G_V_AsstCoachPart</t>
  </si>
  <si>
    <t>Basketball_G_V_Trainer1</t>
  </si>
  <si>
    <t>Basketball_G_V_Trainer2</t>
  </si>
  <si>
    <t>Basketball_G_V_Trainer3</t>
  </si>
  <si>
    <t>Basketball_G_V_Trainer4</t>
  </si>
  <si>
    <t>Bowling_G_V_HeadCoachFull</t>
  </si>
  <si>
    <t>Bowling_G_V_HeadCoachPart</t>
  </si>
  <si>
    <t>Bowling_G_V_AsstCoachFull</t>
  </si>
  <si>
    <t>Bowling_G_V_AsstCoachPart</t>
  </si>
  <si>
    <t>Bowling_G_V_Trainer1</t>
  </si>
  <si>
    <t>Bowling_G_V_Trainer2</t>
  </si>
  <si>
    <t>Bowling_G_V_Trainer3</t>
  </si>
  <si>
    <t>Bowling_G_V_Trainer4</t>
  </si>
  <si>
    <t>Competitive Spirit_G_V_HeadCoachFull</t>
  </si>
  <si>
    <t>Competitive Spirit_G_V_HeadCoachPart</t>
  </si>
  <si>
    <t>Competitive Spirit_G_V_AsstCoachFull</t>
  </si>
  <si>
    <t>Competitive Spirit_G_V_AsstCoachPart</t>
  </si>
  <si>
    <t>Competitive Spirit_G_V_Trainer1</t>
  </si>
  <si>
    <t>Competitive Spirit_G_V_Trainer2</t>
  </si>
  <si>
    <t>Competitive Spirit_G_V_Trainer3</t>
  </si>
  <si>
    <t>Competitive Spirit_G_V_Trainer4</t>
  </si>
  <si>
    <t>Cross Country_G_V_HeadCoachFull</t>
  </si>
  <si>
    <t>Cross Country_G_V_HeadCoachPart</t>
  </si>
  <si>
    <t>Cross Country_G_V_AsstCoachFull</t>
  </si>
  <si>
    <t>Cross Country_G_V_AsstCoachPart</t>
  </si>
  <si>
    <t>Cross Country_G_V_Trainer1</t>
  </si>
  <si>
    <t>Cross Country_G_V_Trainer2</t>
  </si>
  <si>
    <t>Cross Country_G_V_Trainer3</t>
  </si>
  <si>
    <t>Cross Country_G_V_Trainer4</t>
  </si>
  <si>
    <t>Field Hockey_G_V_HeadCoachFull</t>
  </si>
  <si>
    <t>Field Hockey_G_V_HeadCoachPart</t>
  </si>
  <si>
    <t>Field Hockey_G_V_AsstCoachFull</t>
  </si>
  <si>
    <t>Field Hockey_G_V_AsstCoachPart</t>
  </si>
  <si>
    <t>Field Hockey_G_V_Trainer1</t>
  </si>
  <si>
    <t>Field Hockey_G_V_Trainer2</t>
  </si>
  <si>
    <t>Field Hockey_G_V_Trainer3</t>
  </si>
  <si>
    <t>Field Hockey_G_V_Trainer4</t>
  </si>
  <si>
    <t>Golf_G_V_HeadCoachFull</t>
  </si>
  <si>
    <t>Golf_G_V_HeadCoachPart</t>
  </si>
  <si>
    <t>Golf_G_V_AsstCoachFull</t>
  </si>
  <si>
    <t>Golf_G_V_AsstCoachPart</t>
  </si>
  <si>
    <t>Golf_G_V_Trainer1</t>
  </si>
  <si>
    <t>Golf_G_V_Trainer2</t>
  </si>
  <si>
    <t>Golf_G_V_Trainer3</t>
  </si>
  <si>
    <t>Golf_G_V_Trainer4</t>
  </si>
  <si>
    <t>Gymnastics_G_V_HeadCoachFull</t>
  </si>
  <si>
    <t>Gymnastics_G_V_HeadCoachPart</t>
  </si>
  <si>
    <t>Gymnastics_G_V_AsstCoachFull</t>
  </si>
  <si>
    <t>Gymnastics_G_V_AsstCoachPart</t>
  </si>
  <si>
    <t>Gymnastics_G_V_Trainer1</t>
  </si>
  <si>
    <t>Gymnastics_G_V_Trainer2</t>
  </si>
  <si>
    <t>Gymnastics_G_V_Trainer3</t>
  </si>
  <si>
    <t>Gymnastics_G_V_Trainer4</t>
  </si>
  <si>
    <t>Lacrosse_G_V_HeadCoachFull</t>
  </si>
  <si>
    <t>Lacrosse_G_V_HeadCoachPart</t>
  </si>
  <si>
    <t>Lacrosse_G_V_AsstCoachFull</t>
  </si>
  <si>
    <t>Lacrosse_G_V_AsstCoachPart</t>
  </si>
  <si>
    <t>Lacrosse_G_V_Trainer1</t>
  </si>
  <si>
    <t>Lacrosse_G_V_Trainer2</t>
  </si>
  <si>
    <t>Lacrosse_G_V_Trainer3</t>
  </si>
  <si>
    <t>Lacrosse_G_V_Trainer4</t>
  </si>
  <si>
    <t>Rifle_G_V_HeadCoachFull</t>
  </si>
  <si>
    <t>Rifle_G_V_HeadCoachPart</t>
  </si>
  <si>
    <t>Rifle_G_V_AsstCoachFull</t>
  </si>
  <si>
    <t>Rifle_G_V_AsstCoachPart</t>
  </si>
  <si>
    <t>Rifle_G_V_Trainer1</t>
  </si>
  <si>
    <t>Rifle_G_V_Trainer2</t>
  </si>
  <si>
    <t>Rifle_G_V_Trainer3</t>
  </si>
  <si>
    <t>Rifle_G_V_Trainer4</t>
  </si>
  <si>
    <t>Soccer_G_V_HeadCoachFull</t>
  </si>
  <si>
    <t>Soccer_G_V_HeadCoachPart</t>
  </si>
  <si>
    <t>Soccer_G_V_AsstCoachFull</t>
  </si>
  <si>
    <t>Soccer_G_V_AsstCoachPart</t>
  </si>
  <si>
    <t>Soccer_G_V_Trainer1</t>
  </si>
  <si>
    <t>Soccer_G_V_Trainer2</t>
  </si>
  <si>
    <t>Soccer_G_V_Trainer3</t>
  </si>
  <si>
    <t>Soccer_G_V_Trainer4</t>
  </si>
  <si>
    <t>Swimming and Diving_G_V_HeadCoachFull</t>
  </si>
  <si>
    <t>Swimming and Diving_G_V_HeadCoachPart</t>
  </si>
  <si>
    <t>Swimming and Diving_G_V_AsstCoachFull</t>
  </si>
  <si>
    <t>Swimming and Diving_G_V_AsstCoachPart</t>
  </si>
  <si>
    <t>Swimming and Diving_G_V_Trainer1</t>
  </si>
  <si>
    <t>Swimming and Diving_G_V_Trainer2</t>
  </si>
  <si>
    <t>Swimming and Diving_G_V_Trainer3</t>
  </si>
  <si>
    <t>Swimming and Diving_G_V_Trainer4</t>
  </si>
  <si>
    <t>Tennis_G_V_HeadCoachFull</t>
  </si>
  <si>
    <t>Tennis_G_V_HeadCoachPart</t>
  </si>
  <si>
    <t>Tennis_G_V_AsstCoachFull</t>
  </si>
  <si>
    <t>Tennis_G_V_AsstCoachPart</t>
  </si>
  <si>
    <t>Tennis_G_V_Trainer1</t>
  </si>
  <si>
    <t>Tennis_G_V_Trainer2</t>
  </si>
  <si>
    <t>Tennis_G_V_Trainer3</t>
  </si>
  <si>
    <t>Tennis_G_V_Trainer4</t>
  </si>
  <si>
    <t>Track &amp; Field_Indoor_G_V_HeadCoachFull</t>
  </si>
  <si>
    <t>Track &amp; Field_Indoor_G_V_HeadCoachPart</t>
  </si>
  <si>
    <t>Track &amp; Field_Indoor_G_V_AsstCoachFull</t>
  </si>
  <si>
    <t>Track &amp; Field_Indoor_G_V_AsstCoachPart</t>
  </si>
  <si>
    <t>Track &amp; Field_Indoor_G_V_Trainer1</t>
  </si>
  <si>
    <t>Track &amp; Field_Indoor_G_V_Trainer2</t>
  </si>
  <si>
    <t>Track &amp; Field_Indoor_G_V_Trainer3</t>
  </si>
  <si>
    <t>Track &amp; Field_Indoor_G_V_Trainer4</t>
  </si>
  <si>
    <t>Track &amp; Field_Outdoor_G_V_HeadCoachFull</t>
  </si>
  <si>
    <t>Track &amp; Field_Outdoor_G_V_HeadCoachPart</t>
  </si>
  <si>
    <t>Track &amp; Field_Outdoor_G_V_AsstCoachFull</t>
  </si>
  <si>
    <t>Track &amp; Field_Outdoor_G_V_AsstCoachPart</t>
  </si>
  <si>
    <t>Track &amp; Field_Outdoor_G_V_Trainer1</t>
  </si>
  <si>
    <t>Track &amp; Field_Outdoor_G_V_Trainer2</t>
  </si>
  <si>
    <t>Track &amp; Field_Outdoor_G_V_Trainer3</t>
  </si>
  <si>
    <t>Track &amp; Field_Outdoor_G_V_Trainer4</t>
  </si>
  <si>
    <t>Volleyball_G_V_HeadCoachFull</t>
  </si>
  <si>
    <t>Volleyball_G_V_HeadCoachPart</t>
  </si>
  <si>
    <t>Volleyball_G_V_AsstCoachFull</t>
  </si>
  <si>
    <t>Volleyball_G_V_AsstCoachPart</t>
  </si>
  <si>
    <t>Volleyball_G_V_Trainer1</t>
  </si>
  <si>
    <t>Volleyball_G_V_Trainer2</t>
  </si>
  <si>
    <t>Volleyball_G_V_Trainer3</t>
  </si>
  <si>
    <t>Volleyball_G_V_Trainer4</t>
  </si>
  <si>
    <t>Water Polo_G_V_HeadCoachFull</t>
  </si>
  <si>
    <t>Water Polo_G_V_HeadCoachPart</t>
  </si>
  <si>
    <t>Water Polo_G_V_AsstCoachFull</t>
  </si>
  <si>
    <t>Water Polo_G_V_AsstCoachPart</t>
  </si>
  <si>
    <t>Water Polo_G_V_Trainer1</t>
  </si>
  <si>
    <t>Water Polo_G_V_Trainer2</t>
  </si>
  <si>
    <t>Water Polo_G_V_Trainer3</t>
  </si>
  <si>
    <t>Water Polo_G_V_Trainer4</t>
  </si>
  <si>
    <t>Basketball_G_J_HeadCoachFull</t>
  </si>
  <si>
    <t>Basketball_G_J_HeadCoachPart</t>
  </si>
  <si>
    <t>Basketball_G_J_AsstCoachFull</t>
  </si>
  <si>
    <t>Basketball_G_J_AsstCoachPart</t>
  </si>
  <si>
    <t>Basketball_G_J_Trainer1</t>
  </si>
  <si>
    <t>Basketball_G_J_Trainer2</t>
  </si>
  <si>
    <t>Basketball_G_J_Trainer3</t>
  </si>
  <si>
    <t>Basketball_G_J_Trainer4</t>
  </si>
  <si>
    <t>Bowling_G_J_HeadCoachFull</t>
  </si>
  <si>
    <t>Bowling_G_J_HeadCoachPart</t>
  </si>
  <si>
    <t>Bowling_G_J_AsstCoachFull</t>
  </si>
  <si>
    <t>Bowling_G_J_AsstCoachPart</t>
  </si>
  <si>
    <t>Bowling_G_J_Trainer1</t>
  </si>
  <si>
    <t>Bowling_G_J_Trainer2</t>
  </si>
  <si>
    <t>Bowling_G_J_Trainer3</t>
  </si>
  <si>
    <t>Bowling_G_J_Trainer4</t>
  </si>
  <si>
    <t>Competitive Spirit_G_J_HeadCoachFull</t>
  </si>
  <si>
    <t>Competitive Spirit_G_J_HeadCoachPart</t>
  </si>
  <si>
    <t>Competitive Spirit_G_J_AsstCoachFull</t>
  </si>
  <si>
    <t>Competitive Spirit_G_J_AsstCoachPart</t>
  </si>
  <si>
    <t>Competitive Spirit_G_J_Trainer1</t>
  </si>
  <si>
    <t>Competitive Spirit_G_J_Trainer2</t>
  </si>
  <si>
    <t>Competitive Spirit_G_J_Trainer3</t>
  </si>
  <si>
    <t>Competitive Spirit_G_J_Trainer4</t>
  </si>
  <si>
    <t>Cross Country_G_J_HeadCoachFull</t>
  </si>
  <si>
    <t>Cross Country_G_J_HeadCoachPart</t>
  </si>
  <si>
    <t>Cross Country_G_J_AsstCoachFull</t>
  </si>
  <si>
    <t>Cross Country_G_J_AsstCoachPart</t>
  </si>
  <si>
    <t>Cross Country_G_J_Trainer1</t>
  </si>
  <si>
    <t>Cross Country_G_J_Trainer2</t>
  </si>
  <si>
    <t>Cross Country_G_J_Trainer3</t>
  </si>
  <si>
    <t>Cross Country_G_J_Trainer4</t>
  </si>
  <si>
    <t>Field Hockey_G_J_HeadCoachFull</t>
  </si>
  <si>
    <t>Field Hockey_G_J_HeadCoachPart</t>
  </si>
  <si>
    <t>Field Hockey_G_J_AsstCoachFull</t>
  </si>
  <si>
    <t>Field Hockey_G_J_AsstCoachPart</t>
  </si>
  <si>
    <t>Field Hockey_G_J_Trainer1</t>
  </si>
  <si>
    <t>Field Hockey_G_J_Trainer2</t>
  </si>
  <si>
    <t>Field Hockey_G_J_Trainer3</t>
  </si>
  <si>
    <t>Field Hockey_G_J_Trainer4</t>
  </si>
  <si>
    <t>Golf_G_J_HeadCoachFull</t>
  </si>
  <si>
    <t>Golf_G_J_HeadCoachPart</t>
  </si>
  <si>
    <t>Golf_G_J_AsstCoachFull</t>
  </si>
  <si>
    <t>Golf_G_J_AsstCoachPart</t>
  </si>
  <si>
    <t>Golf_G_J_Trainer1</t>
  </si>
  <si>
    <t>Golf_G_J_Trainer2</t>
  </si>
  <si>
    <t>Golf_G_J_Trainer3</t>
  </si>
  <si>
    <t>Golf_G_J_Trainer4</t>
  </si>
  <si>
    <t>Gymnastics_G_J_HeadCoachFull</t>
  </si>
  <si>
    <t>Gymnastics_G_J_HeadCoachPart</t>
  </si>
  <si>
    <t>Gymnastics_G_J_AsstCoachFull</t>
  </si>
  <si>
    <t>Gymnastics_G_J_AsstCoachPart</t>
  </si>
  <si>
    <t>Gymnastics_G_J_Trainer1</t>
  </si>
  <si>
    <t>Gymnastics_G_J_Trainer2</t>
  </si>
  <si>
    <t>Gymnastics_G_J_Trainer3</t>
  </si>
  <si>
    <t>Gymnastics_G_J_Trainer4</t>
  </si>
  <si>
    <t>Lacrosse_G_J_HeadCoachFull</t>
  </si>
  <si>
    <t>Lacrosse_G_J_HeadCoachPart</t>
  </si>
  <si>
    <t>Lacrosse_G_J_AsstCoachFull</t>
  </si>
  <si>
    <t>Lacrosse_G_J_AsstCoachPart</t>
  </si>
  <si>
    <t>Lacrosse_G_J_Trainer1</t>
  </si>
  <si>
    <t>Lacrosse_G_J_Trainer2</t>
  </si>
  <si>
    <t>Lacrosse_G_J_Trainer3</t>
  </si>
  <si>
    <t>Lacrosse_G_J_Trainer4</t>
  </si>
  <si>
    <t>Rifle_G_J_HeadCoachFull</t>
  </si>
  <si>
    <t>Rifle_G_J_HeadCoachPart</t>
  </si>
  <si>
    <t>Rifle_G_J_AsstCoachFull</t>
  </si>
  <si>
    <t>Rifle_G_J_AsstCoachPart</t>
  </si>
  <si>
    <t>Rifle_G_J_Trainer1</t>
  </si>
  <si>
    <t>Rifle_G_J_Trainer2</t>
  </si>
  <si>
    <t>Rifle_G_J_Trainer3</t>
  </si>
  <si>
    <t>Rifle_G_J_Trainer4</t>
  </si>
  <si>
    <t>Soccer_G_J_HeadCoachFull</t>
  </si>
  <si>
    <t>Soccer_G_J_HeadCoachPart</t>
  </si>
  <si>
    <t>Soccer_G_J_AsstCoachFull</t>
  </si>
  <si>
    <t>Soccer_G_J_AsstCoachPart</t>
  </si>
  <si>
    <t>Soccer_G_J_Trainer1</t>
  </si>
  <si>
    <t>Soccer_G_J_Trainer2</t>
  </si>
  <si>
    <t>Soccer_G_J_Trainer3</t>
  </si>
  <si>
    <t>Soccer_G_J_Trainer4</t>
  </si>
  <si>
    <t>Swimming and Diving_G_J_HeadCoachFull</t>
  </si>
  <si>
    <t>Swimming and Diving_G_J_HeadCoachPart</t>
  </si>
  <si>
    <t>Swimming and Diving_G_J_AsstCoachFull</t>
  </si>
  <si>
    <t>Swimming and Diving_G_J_AsstCoachPart</t>
  </si>
  <si>
    <t>Swimming and Diving_G_J_Trainer1</t>
  </si>
  <si>
    <t>Swimming and Diving_G_J_Trainer2</t>
  </si>
  <si>
    <t>Swimming and Diving_G_J_Trainer3</t>
  </si>
  <si>
    <t>Swimming and Diving_G_J_Trainer4</t>
  </si>
  <si>
    <t>Tennis_G_J_HeadCoachFull</t>
  </si>
  <si>
    <t>Tennis_G_J_HeadCoachPart</t>
  </si>
  <si>
    <t>Tennis_G_J_AsstCoachFull</t>
  </si>
  <si>
    <t>Tennis_G_J_AsstCoachPart</t>
  </si>
  <si>
    <t>Tennis_G_J_Trainer1</t>
  </si>
  <si>
    <t>Tennis_G_J_Trainer2</t>
  </si>
  <si>
    <t>Tennis_G_J_Trainer3</t>
  </si>
  <si>
    <t>Tennis_G_J_Trainer4</t>
  </si>
  <si>
    <t>Track &amp; Field_Indoor_G_J_HeadCoachFull</t>
  </si>
  <si>
    <t>Track &amp; Field_Indoor_G_J_HeadCoachPart</t>
  </si>
  <si>
    <t>Track &amp; Field_Indoor_G_J_AsstCoachFull</t>
  </si>
  <si>
    <t>Track &amp; Field_Indoor_G_J_AsstCoachPart</t>
  </si>
  <si>
    <t>Track &amp; Field_Indoor_G_J_Trainer1</t>
  </si>
  <si>
    <t>Track &amp; Field_Indoor_G_J_Trainer2</t>
  </si>
  <si>
    <t>Track &amp; Field_Indoor_G_J_Trainer3</t>
  </si>
  <si>
    <t>Track &amp; Field_Indoor_G_J_Trainer4</t>
  </si>
  <si>
    <t>Track &amp; Field_Outdoor_G_J_HeadCoachFull</t>
  </si>
  <si>
    <t>Track &amp; Field_Outdoor_G_J_HeadCoachPart</t>
  </si>
  <si>
    <t>Track &amp; Field_Outdoor_G_J_AsstCoachFull</t>
  </si>
  <si>
    <t>Track &amp; Field_Outdoor_G_J_AsstCoachPart</t>
  </si>
  <si>
    <t>Track &amp; Field_Outdoor_G_J_Trainer1</t>
  </si>
  <si>
    <t>Track &amp; Field_Outdoor_G_J_Trainer2</t>
  </si>
  <si>
    <t>Track &amp; Field_Outdoor_G_J_Trainer3</t>
  </si>
  <si>
    <t>Track &amp; Field_Outdoor_G_J_Trainer4</t>
  </si>
  <si>
    <t>Volleyball_G_J_HeadCoachFull</t>
  </si>
  <si>
    <t>Volleyball_G_J_HeadCoachPart</t>
  </si>
  <si>
    <t>Volleyball_G_J_AsstCoachFull</t>
  </si>
  <si>
    <t>Volleyball_G_J_AsstCoachPart</t>
  </si>
  <si>
    <t>Volleyball_G_J_Trainer1</t>
  </si>
  <si>
    <t>Volleyball_G_J_Trainer2</t>
  </si>
  <si>
    <t>Volleyball_G_J_Trainer3</t>
  </si>
  <si>
    <t>Volleyball_G_J_Trainer4</t>
  </si>
  <si>
    <t>Water Polo_G_J_HeadCoachFull</t>
  </si>
  <si>
    <t>Water Polo_G_J_HeadCoachPart</t>
  </si>
  <si>
    <t>Water Polo_G_J_AsstCoachFull</t>
  </si>
  <si>
    <t>Water Polo_G_J_AsstCoachPart</t>
  </si>
  <si>
    <t>Water Polo_G_J_Trainer1</t>
  </si>
  <si>
    <t>Water Polo_G_J_Trainer2</t>
  </si>
  <si>
    <t>Water Polo_G_J_Trainer3</t>
  </si>
  <si>
    <t>Water Polo_G_J_Trainer4</t>
  </si>
  <si>
    <t>Basketball_G_F_HeadCoachFull</t>
  </si>
  <si>
    <t>Basketball_G_F_HeadCoachPart</t>
  </si>
  <si>
    <t>Basketball_G_F_AsstCoachFull</t>
  </si>
  <si>
    <t>Basketball_G_F_AsstCoachPart</t>
  </si>
  <si>
    <t>Basketball_G_F_Trainer1</t>
  </si>
  <si>
    <t>Basketball_G_F_Trainer2</t>
  </si>
  <si>
    <t>Basketball_G_F_Trainer3</t>
  </si>
  <si>
    <t>Basketball_G_F_Trainer4</t>
  </si>
  <si>
    <t>Bowling_G_F_HeadCoachFull</t>
  </si>
  <si>
    <t>Bowling_G_F_HeadCoachPart</t>
  </si>
  <si>
    <t>Bowling_G_F_AsstCoachFull</t>
  </si>
  <si>
    <t>Bowling_G_F_AsstCoachPart</t>
  </si>
  <si>
    <t>Bowling_G_F_Trainer1</t>
  </si>
  <si>
    <t>Bowling_G_F_Trainer2</t>
  </si>
  <si>
    <t>Bowling_G_F_Trainer3</t>
  </si>
  <si>
    <t>Bowling_G_F_Trainer4</t>
  </si>
  <si>
    <t>Competitive Spirit_G_F_HeadCoachFull</t>
  </si>
  <si>
    <t>Competitive Spirit_G_F_HeadCoachPart</t>
  </si>
  <si>
    <t>Competitive Spirit_G_F_AsstCoachFull</t>
  </si>
  <si>
    <t>Competitive Spirit_G_F_AsstCoachPart</t>
  </si>
  <si>
    <t>Competitive Spirit_G_F_Trainer1</t>
  </si>
  <si>
    <t>Competitive Spirit_G_F_Trainer2</t>
  </si>
  <si>
    <t>Competitive Spirit_G_F_Trainer3</t>
  </si>
  <si>
    <t>Competitive Spirit_G_F_Trainer4</t>
  </si>
  <si>
    <t>Cross Country_G_F_HeadCoachFull</t>
  </si>
  <si>
    <t>Cross Country_G_F_HeadCoachPart</t>
  </si>
  <si>
    <t>Cross Country_G_F_AsstCoachFull</t>
  </si>
  <si>
    <t>Cross Country_G_F_AsstCoachPart</t>
  </si>
  <si>
    <t>Cross Country_G_F_Trainer1</t>
  </si>
  <si>
    <t>Cross Country_G_F_Trainer2</t>
  </si>
  <si>
    <t>Cross Country_G_F_Trainer3</t>
  </si>
  <si>
    <t>Cross Country_G_F_Trainer4</t>
  </si>
  <si>
    <t>Field Hockey_G_F_HeadCoachFull</t>
  </si>
  <si>
    <t>Field Hockey_G_F_HeadCoachPart</t>
  </si>
  <si>
    <t>Field Hockey_G_F_AsstCoachFull</t>
  </si>
  <si>
    <t>Field Hockey_G_F_AsstCoachPart</t>
  </si>
  <si>
    <t>Field Hockey_G_F_Trainer1</t>
  </si>
  <si>
    <t>Field Hockey_G_F_Trainer2</t>
  </si>
  <si>
    <t>Field Hockey_G_F_Trainer3</t>
  </si>
  <si>
    <t>Field Hockey_G_F_Trainer4</t>
  </si>
  <si>
    <t>Golf_G_F_HeadCoachFull</t>
  </si>
  <si>
    <t>Golf_G_F_HeadCoachPart</t>
  </si>
  <si>
    <t>Golf_G_F_AsstCoachFull</t>
  </si>
  <si>
    <t>Golf_G_F_AsstCoachPart</t>
  </si>
  <si>
    <t>Golf_G_F_Trainer1</t>
  </si>
  <si>
    <t>Golf_G_F_Trainer2</t>
  </si>
  <si>
    <t>Golf_G_F_Trainer3</t>
  </si>
  <si>
    <t>Golf_G_F_Trainer4</t>
  </si>
  <si>
    <t>Gymnastics_G_F_HeadCoachFull</t>
  </si>
  <si>
    <t>Gymnastics_G_F_HeadCoachPart</t>
  </si>
  <si>
    <t>Gymnastics_G_F_AsstCoachFull</t>
  </si>
  <si>
    <t>Gymnastics_G_F_AsstCoachPart</t>
  </si>
  <si>
    <t>Gymnastics_G_F_Trainer1</t>
  </si>
  <si>
    <t>Gymnastics_G_F_Trainer2</t>
  </si>
  <si>
    <t>Gymnastics_G_F_Trainer3</t>
  </si>
  <si>
    <t>Gymnastics_G_F_Trainer4</t>
  </si>
  <si>
    <t>Lacrosse_G_F_HeadCoachFull</t>
  </si>
  <si>
    <t>Lacrosse_G_F_HeadCoachPart</t>
  </si>
  <si>
    <t>Lacrosse_G_F_AsstCoachFull</t>
  </si>
  <si>
    <t>Lacrosse_G_F_AsstCoachPart</t>
  </si>
  <si>
    <t>Lacrosse_G_F_Trainer1</t>
  </si>
  <si>
    <t>Lacrosse_G_F_Trainer2</t>
  </si>
  <si>
    <t>Lacrosse_G_F_Trainer3</t>
  </si>
  <si>
    <t>Lacrosse_G_F_Trainer4</t>
  </si>
  <si>
    <t>Rifle_G_F_HeadCoachFull</t>
  </si>
  <si>
    <t>Rifle_G_F_HeadCoachPart</t>
  </si>
  <si>
    <t>Rifle_G_F_AsstCoachFull</t>
  </si>
  <si>
    <t>Rifle_G_F_AsstCoachPart</t>
  </si>
  <si>
    <t>Rifle_G_F_Trainer1</t>
  </si>
  <si>
    <t>Rifle_G_F_Trainer2</t>
  </si>
  <si>
    <t>Rifle_G_F_Trainer3</t>
  </si>
  <si>
    <t>Rifle_G_F_Trainer4</t>
  </si>
  <si>
    <t>Soccer_G_F_HeadCoachFull</t>
  </si>
  <si>
    <t>Soccer_G_F_HeadCoachPart</t>
  </si>
  <si>
    <t>Soccer_G_F_AsstCoachFull</t>
  </si>
  <si>
    <t>Soccer_G_F_AsstCoachPart</t>
  </si>
  <si>
    <t>Soccer_G_F_Trainer1</t>
  </si>
  <si>
    <t>Soccer_G_F_Trainer2</t>
  </si>
  <si>
    <t>Soccer_G_F_Trainer3</t>
  </si>
  <si>
    <t>Soccer_G_F_Trainer4</t>
  </si>
  <si>
    <t>Swimming and Diving_G_F_HeadCoachFull</t>
  </si>
  <si>
    <t>Swimming and Diving_G_F_HeadCoachPart</t>
  </si>
  <si>
    <t>Swimming and Diving_G_F_AsstCoachFull</t>
  </si>
  <si>
    <t>Swimming and Diving_G_F_AsstCoachPart</t>
  </si>
  <si>
    <t>Swimming and Diving_G_F_Trainer1</t>
  </si>
  <si>
    <t>Swimming and Diving_G_F_Trainer2</t>
  </si>
  <si>
    <t>Swimming and Diving_G_F_Trainer3</t>
  </si>
  <si>
    <t>Swimming and Diving_G_F_Trainer4</t>
  </si>
  <si>
    <t>Tennis_G_F_HeadCoachFull</t>
  </si>
  <si>
    <t>Tennis_G_F_HeadCoachPart</t>
  </si>
  <si>
    <t>Tennis_G_F_AsstCoachFull</t>
  </si>
  <si>
    <t>Tennis_G_F_AsstCoachPart</t>
  </si>
  <si>
    <t>Tennis_G_F_Trainer1</t>
  </si>
  <si>
    <t>Tennis_G_F_Trainer2</t>
  </si>
  <si>
    <t>Tennis_G_F_Trainer3</t>
  </si>
  <si>
    <t>Tennis_G_F_Trainer4</t>
  </si>
  <si>
    <t>Track &amp; Field_Indoor_G_F_HeadCoachFull</t>
  </si>
  <si>
    <t>Track &amp; Field_Indoor_G_F_HeadCoachPart</t>
  </si>
  <si>
    <t>Track &amp; Field_Indoor_G_F_AsstCoachFull</t>
  </si>
  <si>
    <t>Track &amp; Field_Indoor_G_F_AsstCoachPart</t>
  </si>
  <si>
    <t>Track &amp; Field_Indoor_G_F_Trainer1</t>
  </si>
  <si>
    <t>Track &amp; Field_Indoor_G_F_Trainer2</t>
  </si>
  <si>
    <t>Track &amp; Field_Indoor_G_F_Trainer3</t>
  </si>
  <si>
    <t>Track &amp; Field_Indoor_G_F_Trainer4</t>
  </si>
  <si>
    <t>Track &amp; Field_Outdoor_G_F_HeadCoachFull</t>
  </si>
  <si>
    <t>Track &amp; Field_Outdoor_G_F_HeadCoachPart</t>
  </si>
  <si>
    <t>Track &amp; Field_Outdoor_G_F_AsstCoachFull</t>
  </si>
  <si>
    <t>Track &amp; Field_Outdoor_G_F_AsstCoachPart</t>
  </si>
  <si>
    <t>Track &amp; Field_Outdoor_G_F_Trainer1</t>
  </si>
  <si>
    <t>Track &amp; Field_Outdoor_G_F_Trainer2</t>
  </si>
  <si>
    <t>Track &amp; Field_Outdoor_G_F_Trainer3</t>
  </si>
  <si>
    <t>Track &amp; Field_Outdoor_G_F_Trainer4</t>
  </si>
  <si>
    <t>Volleyball_G_F_HeadCoachFull</t>
  </si>
  <si>
    <t>Volleyball_G_F_HeadCoachPart</t>
  </si>
  <si>
    <t>Volleyball_G_F_AsstCoachFull</t>
  </si>
  <si>
    <t>Volleyball_G_F_AsstCoachPart</t>
  </si>
  <si>
    <t>Volleyball_G_F_Trainer1</t>
  </si>
  <si>
    <t>Volleyball_G_F_Trainer2</t>
  </si>
  <si>
    <t>Volleyball_G_F_Trainer3</t>
  </si>
  <si>
    <t>Volleyball_G_F_Trainer4</t>
  </si>
  <si>
    <t>Water Polo_G_F_HeadCoachFull</t>
  </si>
  <si>
    <t>Water Polo_G_F_HeadCoachPart</t>
  </si>
  <si>
    <t>Water Polo_G_F_AsstCoachFull</t>
  </si>
  <si>
    <t>Water Polo_G_F_AsstCoachPart</t>
  </si>
  <si>
    <t>Water Polo_G_F_Trainer1</t>
  </si>
  <si>
    <t>Water Polo_G_F_Trainer2</t>
  </si>
  <si>
    <t>Water Polo_G_F_Trainer3</t>
  </si>
  <si>
    <t>Water Polo_G_F_Trainer4</t>
  </si>
  <si>
    <t>Basketball_G_8_HeadCoachFull</t>
  </si>
  <si>
    <t>Basketball_G_8_HeadCoachPart</t>
  </si>
  <si>
    <t>Basketball_G_8_AsstCoachFull</t>
  </si>
  <si>
    <t>Basketball_G_8_AsstCoachPart</t>
  </si>
  <si>
    <t>Basketball_G_8_Trainer1</t>
  </si>
  <si>
    <t>Basketball_G_8_Trainer2</t>
  </si>
  <si>
    <t>Basketball_G_8_Trainer3</t>
  </si>
  <si>
    <t>Basketball_G_8_Trainer4</t>
  </si>
  <si>
    <t>Bowling_G_8_HeadCoachFull</t>
  </si>
  <si>
    <t>Bowling_G_8_HeadCoachPart</t>
  </si>
  <si>
    <t>Bowling_G_8_AsstCoachFull</t>
  </si>
  <si>
    <t>Bowling_G_8_AsstCoachPart</t>
  </si>
  <si>
    <t>Bowling_G_8_Trainer1</t>
  </si>
  <si>
    <t>Bowling_G_8_Trainer2</t>
  </si>
  <si>
    <t>Bowling_G_8_Trainer3</t>
  </si>
  <si>
    <t>Bowling_G_8_Trainer4</t>
  </si>
  <si>
    <t>Competitive Spirit_G_8_HeadCoachFull</t>
  </si>
  <si>
    <t>Competitive Spirit_G_8_HeadCoachPart</t>
  </si>
  <si>
    <t>Competitive Spirit_G_8_AsstCoachFull</t>
  </si>
  <si>
    <t>Competitive Spirit_G_8_AsstCoachPart</t>
  </si>
  <si>
    <t>Competitive Spirit_G_8_Trainer1</t>
  </si>
  <si>
    <t>Competitive Spirit_G_8_Trainer2</t>
  </si>
  <si>
    <t>Competitive Spirit_G_8_Trainer3</t>
  </si>
  <si>
    <t>Competitive Spirit_G_8_Trainer4</t>
  </si>
  <si>
    <t>Cross Country_G_8_HeadCoachFull</t>
  </si>
  <si>
    <t>Cross Country_G_8_HeadCoachPart</t>
  </si>
  <si>
    <t>Cross Country_G_8_AsstCoachFull</t>
  </si>
  <si>
    <t>Cross Country_G_8_AsstCoachPart</t>
  </si>
  <si>
    <t>Cross Country_G_8_Trainer1</t>
  </si>
  <si>
    <t>Cross Country_G_8_Trainer2</t>
  </si>
  <si>
    <t>Cross Country_G_8_Trainer3</t>
  </si>
  <si>
    <t>Cross Country_G_8_Trainer4</t>
  </si>
  <si>
    <t>Field Hockey_G_8_HeadCoachFull</t>
  </si>
  <si>
    <t>Field Hockey_G_8_HeadCoachPart</t>
  </si>
  <si>
    <t>Field Hockey_G_8_AsstCoachFull</t>
  </si>
  <si>
    <t>Field Hockey_G_8_AsstCoachPart</t>
  </si>
  <si>
    <t>Field Hockey_G_8_Trainer1</t>
  </si>
  <si>
    <t>Field Hockey_G_8_Trainer2</t>
  </si>
  <si>
    <t>Field Hockey_G_8_Trainer3</t>
  </si>
  <si>
    <t>Field Hockey_G_8_Trainer4</t>
  </si>
  <si>
    <t>Golf_G_8_HeadCoachFull</t>
  </si>
  <si>
    <t>Golf_G_8_HeadCoachPart</t>
  </si>
  <si>
    <t>Golf_G_8_AsstCoachFull</t>
  </si>
  <si>
    <t>Golf_G_8_AsstCoachPart</t>
  </si>
  <si>
    <t>Golf_G_8_Trainer1</t>
  </si>
  <si>
    <t>Golf_G_8_Trainer2</t>
  </si>
  <si>
    <t>Golf_G_8_Trainer3</t>
  </si>
  <si>
    <t>Golf_G_8_Trainer4</t>
  </si>
  <si>
    <t>Gymnastics_G_8_HeadCoachFull</t>
  </si>
  <si>
    <t>Gymnastics_G_8_HeadCoachPart</t>
  </si>
  <si>
    <t>Gymnastics_G_8_AsstCoachFull</t>
  </si>
  <si>
    <t>Gymnastics_G_8_AsstCoachPart</t>
  </si>
  <si>
    <t>Gymnastics_G_8_Trainer1</t>
  </si>
  <si>
    <t>Gymnastics_G_8_Trainer2</t>
  </si>
  <si>
    <t>Gymnastics_G_8_Trainer3</t>
  </si>
  <si>
    <t>Gymnastics_G_8_Trainer4</t>
  </si>
  <si>
    <t>Lacrosse_G_8_HeadCoachFull</t>
  </si>
  <si>
    <t>Lacrosse_G_8_HeadCoachPart</t>
  </si>
  <si>
    <t>Lacrosse_G_8_AsstCoachFull</t>
  </si>
  <si>
    <t>Lacrosse_G_8_AsstCoachPart</t>
  </si>
  <si>
    <t>Lacrosse_G_8_Trainer1</t>
  </si>
  <si>
    <t>Lacrosse_G_8_Trainer2</t>
  </si>
  <si>
    <t>Lacrosse_G_8_Trainer3</t>
  </si>
  <si>
    <t>Lacrosse_G_8_Trainer4</t>
  </si>
  <si>
    <t>Rifle_G_8_HeadCoachFull</t>
  </si>
  <si>
    <t>Rifle_G_8_HeadCoachPart</t>
  </si>
  <si>
    <t>Rifle_G_8_AsstCoachFull</t>
  </si>
  <si>
    <t>Rifle_G_8_AsstCoachPart</t>
  </si>
  <si>
    <t>Rifle_G_8_Trainer1</t>
  </si>
  <si>
    <t>Rifle_G_8_Trainer2</t>
  </si>
  <si>
    <t>Rifle_G_8_Trainer3</t>
  </si>
  <si>
    <t>Rifle_G_8_Trainer4</t>
  </si>
  <si>
    <t>Soccer_G_8_HeadCoachFull</t>
  </si>
  <si>
    <t>Soccer_G_8_HeadCoachPart</t>
  </si>
  <si>
    <t>Soccer_G_8_AsstCoachFull</t>
  </si>
  <si>
    <t>Soccer_G_8_AsstCoachPart</t>
  </si>
  <si>
    <t>Soccer_G_8_Trainer1</t>
  </si>
  <si>
    <t>Soccer_G_8_Trainer2</t>
  </si>
  <si>
    <t>Soccer_G_8_Trainer3</t>
  </si>
  <si>
    <t>Soccer_G_8_Trainer4</t>
  </si>
  <si>
    <t>Swimming and Diving_G_8_HeadCoachFull</t>
  </si>
  <si>
    <t>Swimming and Diving_G_8_HeadCoachPart</t>
  </si>
  <si>
    <t>Swimming and Diving_G_8_AsstCoachFull</t>
  </si>
  <si>
    <t>Swimming and Diving_G_8_AsstCoachPart</t>
  </si>
  <si>
    <t>Swimming and Diving_G_8_Trainer1</t>
  </si>
  <si>
    <t>Swimming and Diving_G_8_Trainer2</t>
  </si>
  <si>
    <t>Swimming and Diving_G_8_Trainer3</t>
  </si>
  <si>
    <t>Swimming and Diving_G_8_Trainer4</t>
  </si>
  <si>
    <t>Tennis_G_8_HeadCoachFull</t>
  </si>
  <si>
    <t>Tennis_G_8_HeadCoachPart</t>
  </si>
  <si>
    <t>Tennis_G_8_AsstCoachFull</t>
  </si>
  <si>
    <t>Tennis_G_8_AsstCoachPart</t>
  </si>
  <si>
    <t>Tennis_G_8_Trainer1</t>
  </si>
  <si>
    <t>Tennis_G_8_Trainer2</t>
  </si>
  <si>
    <t>Tennis_G_8_Trainer3</t>
  </si>
  <si>
    <t>Tennis_G_8_Trainer4</t>
  </si>
  <si>
    <t>Track &amp; Field_Indoor_G_8_HeadCoachFull</t>
  </si>
  <si>
    <t>Track &amp; Field_Indoor_G_8_HeadCoachPart</t>
  </si>
  <si>
    <t>Track &amp; Field_Indoor_G_8_AsstCoachFull</t>
  </si>
  <si>
    <t>Track &amp; Field_Indoor_G_8_AsstCoachPart</t>
  </si>
  <si>
    <t>Track &amp; Field_Indoor_G_8_Trainer1</t>
  </si>
  <si>
    <t>Track &amp; Field_Indoor_G_8_Trainer2</t>
  </si>
  <si>
    <t>Track &amp; Field_Indoor_G_8_Trainer3</t>
  </si>
  <si>
    <t>Track &amp; Field_Indoor_G_8_Trainer4</t>
  </si>
  <si>
    <t>Track &amp; Field_Outdoor_G_8_HeadCoachFull</t>
  </si>
  <si>
    <t>Track &amp; Field_Outdoor_G_8_HeadCoachPart</t>
  </si>
  <si>
    <t>Track &amp; Field_Outdoor_G_8_AsstCoachFull</t>
  </si>
  <si>
    <t>Track &amp; Field_Outdoor_G_8_AsstCoachPart</t>
  </si>
  <si>
    <t>Track &amp; Field_Outdoor_G_8_Trainer1</t>
  </si>
  <si>
    <t>Track &amp; Field_Outdoor_G_8_Trainer2</t>
  </si>
  <si>
    <t>Track &amp; Field_Outdoor_G_8_Trainer3</t>
  </si>
  <si>
    <t>Track &amp; Field_Outdoor_G_8_Trainer4</t>
  </si>
  <si>
    <t>Volleyball_G_8_HeadCoachFull</t>
  </si>
  <si>
    <t>Volleyball_G_8_HeadCoachPart</t>
  </si>
  <si>
    <t>Volleyball_G_8_AsstCoachFull</t>
  </si>
  <si>
    <t>Volleyball_G_8_AsstCoachPart</t>
  </si>
  <si>
    <t>Volleyball_G_8_Trainer1</t>
  </si>
  <si>
    <t>Volleyball_G_8_Trainer2</t>
  </si>
  <si>
    <t>Volleyball_G_8_Trainer3</t>
  </si>
  <si>
    <t>Volleyball_G_8_Trainer4</t>
  </si>
  <si>
    <t>Water Polo_G_8_HeadCoachFull</t>
  </si>
  <si>
    <t>Water Polo_G_8_HeadCoachPart</t>
  </si>
  <si>
    <t>Water Polo_G_8_AsstCoachFull</t>
  </si>
  <si>
    <t>Water Polo_G_8_AsstCoachPart</t>
  </si>
  <si>
    <t>Water Polo_G_8_Trainer1</t>
  </si>
  <si>
    <t>Water Polo_G_8_Trainer2</t>
  </si>
  <si>
    <t>Water Polo_G_8_Trainer3</t>
  </si>
  <si>
    <t>Water Polo_G_8_Trainer4</t>
  </si>
  <si>
    <t>Basketball_G_7_HeadCoachFull</t>
  </si>
  <si>
    <t>Basketball_G_7_HeadCoachPart</t>
  </si>
  <si>
    <t>Basketball_G_7_AsstCoachFull</t>
  </si>
  <si>
    <t>Basketball_G_7_AsstCoachPart</t>
  </si>
  <si>
    <t>Basketball_G_7_Trainer1</t>
  </si>
  <si>
    <t>Basketball_G_7_Trainer2</t>
  </si>
  <si>
    <t>Basketball_G_7_Trainer3</t>
  </si>
  <si>
    <t>Basketball_G_7_Trainer4</t>
  </si>
  <si>
    <t>Bowling_G_7_HeadCoachFull</t>
  </si>
  <si>
    <t>Bowling_G_7_HeadCoachPart</t>
  </si>
  <si>
    <t>Bowling_G_7_AsstCoachFull</t>
  </si>
  <si>
    <t>Bowling_G_7_AsstCoachPart</t>
  </si>
  <si>
    <t>Bowling_G_7_Trainer1</t>
  </si>
  <si>
    <t>Bowling_G_7_Trainer2</t>
  </si>
  <si>
    <t>Bowling_G_7_Trainer3</t>
  </si>
  <si>
    <t>Bowling_G_7_Trainer4</t>
  </si>
  <si>
    <t>Competitive Spirit_G_7_HeadCoachFull</t>
  </si>
  <si>
    <t>Competitive Spirit_G_7_HeadCoachPart</t>
  </si>
  <si>
    <t>Competitive Spirit_G_7_AsstCoachFull</t>
  </si>
  <si>
    <t>Competitive Spirit_G_7_AsstCoachPart</t>
  </si>
  <si>
    <t>Competitive Spirit_G_7_Trainer1</t>
  </si>
  <si>
    <t>Competitive Spirit_G_7_Trainer2</t>
  </si>
  <si>
    <t>Competitive Spirit_G_7_Trainer3</t>
  </si>
  <si>
    <t>Competitive Spirit_G_7_Trainer4</t>
  </si>
  <si>
    <t>Cross Country_G_7_HeadCoachFull</t>
  </si>
  <si>
    <t>Cross Country_G_7_HeadCoachPart</t>
  </si>
  <si>
    <t>Cross Country_G_7_AsstCoachFull</t>
  </si>
  <si>
    <t>Cross Country_G_7_AsstCoachPart</t>
  </si>
  <si>
    <t>Cross Country_G_7_Trainer1</t>
  </si>
  <si>
    <t>Cross Country_G_7_Trainer2</t>
  </si>
  <si>
    <t>Cross Country_G_7_Trainer3</t>
  </si>
  <si>
    <t>Cross Country_G_7_Trainer4</t>
  </si>
  <si>
    <t>Field Hockey_G_7_HeadCoachFull</t>
  </si>
  <si>
    <t>Field Hockey_G_7_HeadCoachPart</t>
  </si>
  <si>
    <t>Field Hockey_G_7_AsstCoachFull</t>
  </si>
  <si>
    <t>Field Hockey_G_7_AsstCoachPart</t>
  </si>
  <si>
    <t>Field Hockey_G_7_Trainer1</t>
  </si>
  <si>
    <t>Field Hockey_G_7_Trainer2</t>
  </si>
  <si>
    <t>Field Hockey_G_7_Trainer3</t>
  </si>
  <si>
    <t>Field Hockey_G_7_Trainer4</t>
  </si>
  <si>
    <t>Golf_G_7_HeadCoachFull</t>
  </si>
  <si>
    <t>Golf_G_7_HeadCoachPart</t>
  </si>
  <si>
    <t>Golf_G_7_AsstCoachFull</t>
  </si>
  <si>
    <t>Golf_G_7_AsstCoachPart</t>
  </si>
  <si>
    <t>Golf_G_7_Trainer1</t>
  </si>
  <si>
    <t>Golf_G_7_Trainer2</t>
  </si>
  <si>
    <t>Golf_G_7_Trainer3</t>
  </si>
  <si>
    <t>Golf_G_7_Trainer4</t>
  </si>
  <si>
    <t>Gymnastics_G_7_HeadCoachFull</t>
  </si>
  <si>
    <t>Gymnastics_G_7_HeadCoachPart</t>
  </si>
  <si>
    <t>Gymnastics_G_7_AsstCoachFull</t>
  </si>
  <si>
    <t>Gymnastics_G_7_AsstCoachPart</t>
  </si>
  <si>
    <t>Gymnastics_G_7_Trainer1</t>
  </si>
  <si>
    <t>Gymnastics_G_7_Trainer2</t>
  </si>
  <si>
    <t>Gymnastics_G_7_Trainer3</t>
  </si>
  <si>
    <t>Gymnastics_G_7_Trainer4</t>
  </si>
  <si>
    <t>Lacrosse_G_7_HeadCoachFull</t>
  </si>
  <si>
    <t>Lacrosse_G_7_HeadCoachPart</t>
  </si>
  <si>
    <t>Lacrosse_G_7_AsstCoachFull</t>
  </si>
  <si>
    <t>Lacrosse_G_7_AsstCoachPart</t>
  </si>
  <si>
    <t>Lacrosse_G_7_Trainer1</t>
  </si>
  <si>
    <t>Lacrosse_G_7_Trainer2</t>
  </si>
  <si>
    <t>Lacrosse_G_7_Trainer3</t>
  </si>
  <si>
    <t>Lacrosse_G_7_Trainer4</t>
  </si>
  <si>
    <t>Rifle_G_7_HeadCoachFull</t>
  </si>
  <si>
    <t>Rifle_G_7_HeadCoachPart</t>
  </si>
  <si>
    <t>Rifle_G_7_AsstCoachFull</t>
  </si>
  <si>
    <t>Rifle_G_7_AsstCoachPart</t>
  </si>
  <si>
    <t>Rifle_G_7_Trainer1</t>
  </si>
  <si>
    <t>Rifle_G_7_Trainer2</t>
  </si>
  <si>
    <t>Rifle_G_7_Trainer3</t>
  </si>
  <si>
    <t>Rifle_G_7_Trainer4</t>
  </si>
  <si>
    <t>Soccer_G_7_HeadCoachFull</t>
  </si>
  <si>
    <t>Soccer_G_7_HeadCoachPart</t>
  </si>
  <si>
    <t>Soccer_G_7_AsstCoachFull</t>
  </si>
  <si>
    <t>Soccer_G_7_AsstCoachPart</t>
  </si>
  <si>
    <t>Soccer_G_7_Trainer1</t>
  </si>
  <si>
    <t>Soccer_G_7_Trainer2</t>
  </si>
  <si>
    <t>Soccer_G_7_Trainer3</t>
  </si>
  <si>
    <t>Soccer_G_7_Trainer4</t>
  </si>
  <si>
    <t>Swimming and Diving_G_7_HeadCoachFull</t>
  </si>
  <si>
    <t>Swimming and Diving_G_7_HeadCoachPart</t>
  </si>
  <si>
    <t>Swimming and Diving_G_7_AsstCoachFull</t>
  </si>
  <si>
    <t>Swimming and Diving_G_7_AsstCoachPart</t>
  </si>
  <si>
    <t>Swimming and Diving_G_7_Trainer1</t>
  </si>
  <si>
    <t>Swimming and Diving_G_7_Trainer2</t>
  </si>
  <si>
    <t>Swimming and Diving_G_7_Trainer3</t>
  </si>
  <si>
    <t>Swimming and Diving_G_7_Trainer4</t>
  </si>
  <si>
    <t>Tennis_G_7_HeadCoachFull</t>
  </si>
  <si>
    <t>Tennis_G_7_HeadCoachPart</t>
  </si>
  <si>
    <t>Tennis_G_7_AsstCoachFull</t>
  </si>
  <si>
    <t>Tennis_G_7_AsstCoachPart</t>
  </si>
  <si>
    <t>Tennis_G_7_Trainer1</t>
  </si>
  <si>
    <t>Tennis_G_7_Trainer2</t>
  </si>
  <si>
    <t>Tennis_G_7_Trainer3</t>
  </si>
  <si>
    <t>Tennis_G_7_Trainer4</t>
  </si>
  <si>
    <t>Track &amp; Field_Indoor_G_7_HeadCoachFull</t>
  </si>
  <si>
    <t>Track &amp; Field_Indoor_G_7_HeadCoachPart</t>
  </si>
  <si>
    <t>Track &amp; Field_Indoor_G_7_AsstCoachFull</t>
  </si>
  <si>
    <t>Track &amp; Field_Indoor_G_7_AsstCoachPart</t>
  </si>
  <si>
    <t>Track &amp; Field_Indoor_G_7_Trainer1</t>
  </si>
  <si>
    <t>Track &amp; Field_Indoor_G_7_Trainer2</t>
  </si>
  <si>
    <t>Track &amp; Field_Indoor_G_7_Trainer3</t>
  </si>
  <si>
    <t>Track &amp; Field_Indoor_G_7_Trainer4</t>
  </si>
  <si>
    <t>Track &amp; Field_Outdoor_G_7_HeadCoachFull</t>
  </si>
  <si>
    <t>Track &amp; Field_Outdoor_G_7_HeadCoachPart</t>
  </si>
  <si>
    <t>Track &amp; Field_Outdoor_G_7_AsstCoachFull</t>
  </si>
  <si>
    <t>Track &amp; Field_Outdoor_G_7_AsstCoachPart</t>
  </si>
  <si>
    <t>Track &amp; Field_Outdoor_G_7_Trainer1</t>
  </si>
  <si>
    <t>Track &amp; Field_Outdoor_G_7_Trainer2</t>
  </si>
  <si>
    <t>Track &amp; Field_Outdoor_G_7_Trainer3</t>
  </si>
  <si>
    <t>Track &amp; Field_Outdoor_G_7_Trainer4</t>
  </si>
  <si>
    <t>Volleyball_G_7_HeadCoachFull</t>
  </si>
  <si>
    <t>Volleyball_G_7_HeadCoachPart</t>
  </si>
  <si>
    <t>Volleyball_G_7_AsstCoachFull</t>
  </si>
  <si>
    <t>Volleyball_G_7_AsstCoachPart</t>
  </si>
  <si>
    <t>Volleyball_G_7_Trainer1</t>
  </si>
  <si>
    <t>Volleyball_G_7_Trainer2</t>
  </si>
  <si>
    <t>Volleyball_G_7_Trainer3</t>
  </si>
  <si>
    <t>Volleyball_G_7_Trainer4</t>
  </si>
  <si>
    <t>Water Polo_G_7_HeadCoachFull</t>
  </si>
  <si>
    <t>Water Polo_G_7_HeadCoachPart</t>
  </si>
  <si>
    <t>Water Polo_G_7_AsstCoachFull</t>
  </si>
  <si>
    <t>Water Polo_G_7_AsstCoachPart</t>
  </si>
  <si>
    <t>Water Polo_G_7_Trainer1</t>
  </si>
  <si>
    <t>Water Polo_G_7_Trainer2</t>
  </si>
  <si>
    <t>Water Polo_G_7_Trainer3</t>
  </si>
  <si>
    <t>Water Polo_G_7_Trainer4</t>
  </si>
  <si>
    <t>Sport Add 1_New_Team_Name</t>
  </si>
  <si>
    <t>Sport Add 1_New_Team_Gender</t>
  </si>
  <si>
    <t>Sport Add 1_New_Team_Level</t>
  </si>
  <si>
    <t>Sport Add 2_New_Team_Name</t>
  </si>
  <si>
    <t>Sport Add 2_New_Team_Gender</t>
  </si>
  <si>
    <t>Sport Add 2_New_Team_Level</t>
  </si>
  <si>
    <t>Sport Add 3_New_Team_Name</t>
  </si>
  <si>
    <t>Sport Add 3_New_Team_Gender</t>
  </si>
  <si>
    <t>Sport Add 3_New_Team_Level</t>
  </si>
  <si>
    <t>Sport Add 4_New_Team_Name</t>
  </si>
  <si>
    <t>Sport Add 4_New_Team_Gender</t>
  </si>
  <si>
    <t>Sport Add 4_New_Team_Level</t>
  </si>
  <si>
    <t>Sport Add 5_New_Team_Name</t>
  </si>
  <si>
    <t>Sport Add 5_New_Team_Gender</t>
  </si>
  <si>
    <t>Sport Add 5_New_Team_Level</t>
  </si>
  <si>
    <t>AMOUNT</t>
  </si>
  <si>
    <t>Baseball_B_V_Total_Expenses</t>
  </si>
  <si>
    <t>Baseball_B_V_Travel_Expenses</t>
  </si>
  <si>
    <t>Baseball_B_V_Uniform_Expenses</t>
  </si>
  <si>
    <t>Baseball_B_V_Supply_Expenses</t>
  </si>
  <si>
    <t>Baseball_B_V_Facility_Expenses</t>
  </si>
  <si>
    <t>Baseball_B_V_Other_Expenses</t>
  </si>
  <si>
    <t>Baseball_B_V_Coaches_Fall_Expenses</t>
  </si>
  <si>
    <t>Baseball_B_V_Coaches_Winter_Expenses</t>
  </si>
  <si>
    <t>Baseball_B_V_Coaches_Spring_Expenses</t>
  </si>
  <si>
    <t>Baseball_B_V_Booster_Gifts</t>
  </si>
  <si>
    <t>Baseball_B_V_Booster_Purchases</t>
  </si>
  <si>
    <t>Basketball _B_V_Total_Expenses</t>
  </si>
  <si>
    <t>Basketball _B_V_Travel_Expenses</t>
  </si>
  <si>
    <t>Basketball _B_V_Uniform_Expenses</t>
  </si>
  <si>
    <t>Basketball _B_V_Supply_Expenses</t>
  </si>
  <si>
    <t>Basketball _B_V_Facility_Expenses</t>
  </si>
  <si>
    <t>Basketball _B_V_Other_Expenses</t>
  </si>
  <si>
    <t>Basketball _B_V_Coaches_Fall_Expenses</t>
  </si>
  <si>
    <t>Basketball _B_V_Coaches_Winter_Expenses</t>
  </si>
  <si>
    <t>Basketball _B_V_Coaches_Spring_Expenses</t>
  </si>
  <si>
    <t>Basketball _B_V_Booster_Gifts</t>
  </si>
  <si>
    <t>Basketball _B_V_Booster_Purchases</t>
  </si>
  <si>
    <t>Bowling_B_V_Total_Expenses</t>
  </si>
  <si>
    <t>Bowling_B_V_Travel_Expenses</t>
  </si>
  <si>
    <t>Bowling_B_V_Uniform_Expenses</t>
  </si>
  <si>
    <t>Bowling_B_V_Supply_Expenses</t>
  </si>
  <si>
    <t>Bowling_B_V_Facility_Expenses</t>
  </si>
  <si>
    <t>Bowling_B_V_Other_Expenses</t>
  </si>
  <si>
    <t>Bowling_B_V_Coaches_Fall_Expenses</t>
  </si>
  <si>
    <t>Bowling_B_V_Coaches_Winter_Expenses</t>
  </si>
  <si>
    <t>Bowling_B_V_Coaches_Spring_Expenses</t>
  </si>
  <si>
    <t>Bowling_B_V_Booster_Gifts</t>
  </si>
  <si>
    <t>Bowling_B_V_Booster_Purchases</t>
  </si>
  <si>
    <t>Cross Country_B_V_Total_Expenses</t>
  </si>
  <si>
    <t>Cross Country_B_V_Travel_Expenses</t>
  </si>
  <si>
    <t>Cross Country_B_V_Uniform_Expenses</t>
  </si>
  <si>
    <t>Cross Country_B_V_Supply_Expenses</t>
  </si>
  <si>
    <t>Cross Country_B_V_Facility_Expenses</t>
  </si>
  <si>
    <t>Cross Country_B_V_Other_Expenses</t>
  </si>
  <si>
    <t>Cross Country_B_V_Coaches_Fall_Expenses</t>
  </si>
  <si>
    <t>Cross Country_B_V_Coaches_Winter_Expenses</t>
  </si>
  <si>
    <t>Cross Country_B_V_Coaches_Spring_Expenses</t>
  </si>
  <si>
    <t>Cross Country_B_V_Booster_Gifts</t>
  </si>
  <si>
    <t>Cross Country_B_V_Booster_Purchases</t>
  </si>
  <si>
    <t>Football_B_V_Total_Expenses</t>
  </si>
  <si>
    <t>Football_B_V_Travel_Expenses</t>
  </si>
  <si>
    <t>Football_B_V_Uniform_Expenses</t>
  </si>
  <si>
    <t>Football_B_V_Supply_Expenses</t>
  </si>
  <si>
    <t>Football_B_V_Facility_Expenses</t>
  </si>
  <si>
    <t>Football_B_V_Other_Expenses</t>
  </si>
  <si>
    <t>Football_B_V_Coaches_Fall_Expenses</t>
  </si>
  <si>
    <t>Football_B_V_Coaches_Winter_Expenses</t>
  </si>
  <si>
    <t>Football_B_V_Coaches_Spring_Expenses</t>
  </si>
  <si>
    <t>Football_B_V_Booster_Gifts</t>
  </si>
  <si>
    <t>Football_B_V_Booster_Purchases</t>
  </si>
  <si>
    <t>Golf_B_V_Total_Expenses</t>
  </si>
  <si>
    <t>Golf_B_V_Travel_Expenses</t>
  </si>
  <si>
    <t>Golf_B_V_Uniform_Expenses</t>
  </si>
  <si>
    <t>Golf_B_V_Supply_Expenses</t>
  </si>
  <si>
    <t>Golf_B_V_Facility_Expenses</t>
  </si>
  <si>
    <t>Golf_B_V_Other_Expenses</t>
  </si>
  <si>
    <t>Golf_B_V_Coaches_Fall_Expenses</t>
  </si>
  <si>
    <t>Golf_B_V_Coaches_Winter_Expenses</t>
  </si>
  <si>
    <t>Golf_B_V_Coaches_Spring_Expenses</t>
  </si>
  <si>
    <t>Golf_B_V_Booster_Gifts</t>
  </si>
  <si>
    <t>Golf_B_V_Booster_Purchases</t>
  </si>
  <si>
    <t>Lacrosse_B_V_Total_Expenses</t>
  </si>
  <si>
    <t>Lacrosse_B_V_Travel_Expenses</t>
  </si>
  <si>
    <t>Lacrosse_B_V_Uniform_Expenses</t>
  </si>
  <si>
    <t>Lacrosse_B_V_Supply_Expenses</t>
  </si>
  <si>
    <t>Lacrosse_B_V_Facility_Expenses</t>
  </si>
  <si>
    <t>Lacrosse_B_V_Other_Expenses</t>
  </si>
  <si>
    <t>Lacrosse_B_V_Coaches_Fall_Expenses</t>
  </si>
  <si>
    <t>Lacrosse_B_V_Coaches_Winter_Expenses</t>
  </si>
  <si>
    <t>Lacrosse_B_V_Coaches_Spring_Expenses</t>
  </si>
  <si>
    <t>Lacrosse_B_V_Booster_Gifts</t>
  </si>
  <si>
    <t>Lacrosse_B_V_Booster_Purchases</t>
  </si>
  <si>
    <t>Rifle_B_V_Total_Expenses</t>
  </si>
  <si>
    <t>Rifle_B_V_Travel_Expenses</t>
  </si>
  <si>
    <t>Rifle_B_V_Uniform_Expenses</t>
  </si>
  <si>
    <t>Rifle_B_V_Supply_Expenses</t>
  </si>
  <si>
    <t>Rifle_B_V_Facility_Expenses</t>
  </si>
  <si>
    <t>Rifle_B_V_Other_Expenses</t>
  </si>
  <si>
    <t>Rifle_B_V_Coaches_Fall_Expenses</t>
  </si>
  <si>
    <t>Rifle_B_V_Coaches_Winter_Expenses</t>
  </si>
  <si>
    <t>Rifle_B_V_Coaches_Spring_Expenses</t>
  </si>
  <si>
    <t>Rifle_B_V_Booster_Gifts</t>
  </si>
  <si>
    <t>Rifle_B_V_Booster_Purchases</t>
  </si>
  <si>
    <t>Soccer_B_V_Total_Expenses</t>
  </si>
  <si>
    <t>Soccer_B_V_Travel_Expenses</t>
  </si>
  <si>
    <t>Soccer_B_V_Uniform_Expenses</t>
  </si>
  <si>
    <t>Soccer_B_V_Supply_Expenses</t>
  </si>
  <si>
    <t>Soccer_B_V_Facility_Expenses</t>
  </si>
  <si>
    <t>Soccer_B_V_Other_Expenses</t>
  </si>
  <si>
    <t>Soccer_B_V_Coaches_Fall_Expenses</t>
  </si>
  <si>
    <t>Soccer_B_V_Coaches_Winter_Expenses</t>
  </si>
  <si>
    <t>Soccer_B_V_Coaches_Spring_Expenses</t>
  </si>
  <si>
    <t>Soccer_B_V_Booster_Gifts</t>
  </si>
  <si>
    <t>Soccer_B_V_Booster_Purchases</t>
  </si>
  <si>
    <t>Swimming and Diving_B_V_Total_Expenses</t>
  </si>
  <si>
    <t>Swimming and Diving_B_V_Travel_Expenses</t>
  </si>
  <si>
    <t>Swimming and Diving_B_V_Uniform_Expenses</t>
  </si>
  <si>
    <t>Swimming and Diving_B_V_Supply_Expenses</t>
  </si>
  <si>
    <t>Swimming and Diving_B_V_Facility_Expenses</t>
  </si>
  <si>
    <t>Swimming and Diving_B_V_Other_Expenses</t>
  </si>
  <si>
    <t>Swimming and Diving_B_V_Coaches_Fall_Expenses</t>
  </si>
  <si>
    <t>Swimming and Diving_B_V_Coaches_Winter_Expenses</t>
  </si>
  <si>
    <t>Swimming and Diving_B_V_Coaches_Spring_Expenses</t>
  </si>
  <si>
    <t>Swimming and Diving_B_V_Booster_Gifts</t>
  </si>
  <si>
    <t>Swimming and Diving_B_V_Booster_Purchases</t>
  </si>
  <si>
    <t>Tennis_B_V_Total_Expenses</t>
  </si>
  <si>
    <t>Tennis_B_V_Travel_Expenses</t>
  </si>
  <si>
    <t>Tennis_B_V_Uniform_Expenses</t>
  </si>
  <si>
    <t>Tennis_B_V_Supply_Expenses</t>
  </si>
  <si>
    <t>Tennis_B_V_Facility_Expenses</t>
  </si>
  <si>
    <t>Tennis_B_V_Other_Expenses</t>
  </si>
  <si>
    <t>Tennis_B_V_Coaches_Fall_Expenses</t>
  </si>
  <si>
    <t>Tennis_B_V_Coaches_Winter_Expenses</t>
  </si>
  <si>
    <t>Tennis_B_V_Coaches_Spring_Expenses</t>
  </si>
  <si>
    <t>Tennis_B_V_Booster_Gifts</t>
  </si>
  <si>
    <t>Tennis_B_V_Booster_Purchases</t>
  </si>
  <si>
    <t>Track &amp; Field_Indoor_B_V_Total_Expenses</t>
  </si>
  <si>
    <t>Track &amp; Field_Indoor_B_V_Travel_Expenses</t>
  </si>
  <si>
    <t>Track &amp; Field_Indoor_B_V_Uniform_Expenses</t>
  </si>
  <si>
    <t>Track &amp; Field_Indoor_B_V_Supply_Expenses</t>
  </si>
  <si>
    <t>Track &amp; Field_Indoor_B_V_Facility_Expenses</t>
  </si>
  <si>
    <t>Track &amp; Field_Indoor_B_V_Other_Expenses</t>
  </si>
  <si>
    <t>Track &amp; Field_Indoor_B_V_Coaches_Fall_Expenses</t>
  </si>
  <si>
    <t>Track &amp; Field_Indoor_B_V_Coaches_Winter_Expenses</t>
  </si>
  <si>
    <t>Track &amp; Field_Indoor_B_V_Coaches_Spring_Expenses</t>
  </si>
  <si>
    <t>Track &amp; Field_Indoor_B_V_Booster_Gifts</t>
  </si>
  <si>
    <t>Track &amp; Field_Indoor_B_V_Booster_Purchases</t>
  </si>
  <si>
    <t>Track &amp; Field_Outdoor_B_V_Total_Expenses</t>
  </si>
  <si>
    <t>Track &amp; Field_Outdoor_B_V_Travel_Expenses</t>
  </si>
  <si>
    <t>Track &amp; Field_Outdoor_B_V_Uniform_Expenses</t>
  </si>
  <si>
    <t>Track &amp; Field_Outdoor_B_V_Supply_Expenses</t>
  </si>
  <si>
    <t>Track &amp; Field_Outdoor_B_V_Facility_Expenses</t>
  </si>
  <si>
    <t>Track &amp; Field_Outdoor_B_V_Other_Expenses</t>
  </si>
  <si>
    <t>Track &amp; Field_Outdoor_B_V_Coaches_Fall_Expenses</t>
  </si>
  <si>
    <t>Track &amp; Field_Outdoor_B_V_Coaches_Winter_Expenses</t>
  </si>
  <si>
    <t>Track &amp; Field_Outdoor_B_V_Coaches_Spring_Expenses</t>
  </si>
  <si>
    <t>Track &amp; Field_Outdoor_B_V_Booster_Gifts</t>
  </si>
  <si>
    <t>Track &amp; Field_Outdoor_B_V_Booster_Purchases</t>
  </si>
  <si>
    <t>Volleyball_B_V_Total_Expenses</t>
  </si>
  <si>
    <t>Volleyball_B_V_Travel_Expenses</t>
  </si>
  <si>
    <t>Volleyball_B_V_Uniform_Expenses</t>
  </si>
  <si>
    <t>Volleyball_B_V_Supply_Expenses</t>
  </si>
  <si>
    <t>Volleyball_B_V_Facility_Expenses</t>
  </si>
  <si>
    <t>Volleyball_B_V_Other_Expenses</t>
  </si>
  <si>
    <t>Volleyball_B_V_Coaches_Fall_Expenses</t>
  </si>
  <si>
    <t>Volleyball_B_V_Coaches_Winter_Expenses</t>
  </si>
  <si>
    <t>Volleyball_B_V_Coaches_Spring_Expenses</t>
  </si>
  <si>
    <t>Volleyball_B_V_Booster_Gifts</t>
  </si>
  <si>
    <t>Volleyball_B_V_Booster_Purchases</t>
  </si>
  <si>
    <t>Water Polo_B_V_Total_Expenses</t>
  </si>
  <si>
    <t>Water Polo_B_V_Travel_Expenses</t>
  </si>
  <si>
    <t>Water Polo_B_V_Uniform_Expenses</t>
  </si>
  <si>
    <t>Water Polo_B_V_Supply_Expenses</t>
  </si>
  <si>
    <t>Water Polo_B_V_Facility_Expenses</t>
  </si>
  <si>
    <t>Water Polo_B_V_Other_Expenses</t>
  </si>
  <si>
    <t>Water Polo_B_V_Coaches_Fall_Expenses</t>
  </si>
  <si>
    <t>Water Polo_B_V_Coaches_Winter_Expenses</t>
  </si>
  <si>
    <t>Water Polo_B_V_Coaches_Spring_Expenses</t>
  </si>
  <si>
    <t>Water Polo_B_V_Booster_Gifts</t>
  </si>
  <si>
    <t>Water Polo_B_V_Booster_Purchases</t>
  </si>
  <si>
    <t>Wrestling_B_V_Total_Expenses</t>
  </si>
  <si>
    <t>Wrestling_B_V_Travel_Expenses</t>
  </si>
  <si>
    <t>Wrestling_B_V_Uniform_Expenses</t>
  </si>
  <si>
    <t>Wrestling_B_V_Supply_Expenses</t>
  </si>
  <si>
    <t>Wrestling_B_V_Facility_Expenses</t>
  </si>
  <si>
    <t>Wrestling_B_V_Other_Expenses</t>
  </si>
  <si>
    <t>Wrestling_B_V_Coaches_Fall_Expenses</t>
  </si>
  <si>
    <t>Wrestling_B_V_Coaches_Winter_Expenses</t>
  </si>
  <si>
    <t>Wrestling_B_V_Coaches_Spring_Expenses</t>
  </si>
  <si>
    <t>Wrestling_B_V_Booster_Gifts</t>
  </si>
  <si>
    <t>Wrestling_B_V_Booster_Purchases</t>
  </si>
  <si>
    <t>Baseball_B_J_Total_Expenses</t>
  </si>
  <si>
    <t>Baseball_B_J_Travel_Expenses</t>
  </si>
  <si>
    <t>Baseball_B_J_Uniform_Expenses</t>
  </si>
  <si>
    <t>Baseball_B_J_Supply_Expenses</t>
  </si>
  <si>
    <t>Baseball_B_J_Facility_Expenses</t>
  </si>
  <si>
    <t>Baseball_B_J_Other_Expenses</t>
  </si>
  <si>
    <t>Baseball_B_J_Coaches_Fall_Expenses</t>
  </si>
  <si>
    <t>Baseball_B_J_Coaches_Winter_Expenses</t>
  </si>
  <si>
    <t>Baseball_B_J_Coaches_Spring_Expenses</t>
  </si>
  <si>
    <t>Baseball_B_J_Booster_Gifts</t>
  </si>
  <si>
    <t>Baseball_B_J_Booster_Purchases</t>
  </si>
  <si>
    <t>Basketball _B_J_Total_Expenses</t>
  </si>
  <si>
    <t>Basketball _B_J_Travel_Expenses</t>
  </si>
  <si>
    <t>Basketball _B_J_Uniform_Expenses</t>
  </si>
  <si>
    <t>Basketball _B_J_Supply_Expenses</t>
  </si>
  <si>
    <t>Basketball _B_J_Facility_Expenses</t>
  </si>
  <si>
    <t>Basketball _B_J_Other_Expenses</t>
  </si>
  <si>
    <t>Basketball _B_J_Coaches_Fall_Expenses</t>
  </si>
  <si>
    <t>Basketball _B_J_Coaches_Winter_Expenses</t>
  </si>
  <si>
    <t>Basketball _B_J_Coaches_Spring_Expenses</t>
  </si>
  <si>
    <t>Basketball _B_J_Booster_Gifts</t>
  </si>
  <si>
    <t>Basketball _B_J_Booster_Purchases</t>
  </si>
  <si>
    <t>Bowling_B_J_Total_Expenses</t>
  </si>
  <si>
    <t>Bowling_B_J_Travel_Expenses</t>
  </si>
  <si>
    <t>Bowling_B_J_Uniform_Expenses</t>
  </si>
  <si>
    <t>Bowling_B_J_Supply_Expenses</t>
  </si>
  <si>
    <t>Bowling_B_J_Facility_Expenses</t>
  </si>
  <si>
    <t>Bowling_B_J_Other_Expenses</t>
  </si>
  <si>
    <t>Bowling_B_J_Coaches_Fall_Expenses</t>
  </si>
  <si>
    <t>Bowling_B_J_Coaches_Winter_Expenses</t>
  </si>
  <si>
    <t>Bowling_B_J_Coaches_Spring_Expenses</t>
  </si>
  <si>
    <t>Bowling_B_J_Booster_Gifts</t>
  </si>
  <si>
    <t>Bowling_B_J_Booster_Purchases</t>
  </si>
  <si>
    <t>Cross Country_B_J_Total_Expenses</t>
  </si>
  <si>
    <t>Cross Country_B_J_Travel_Expenses</t>
  </si>
  <si>
    <t>Cross Country_B_J_Uniform_Expenses</t>
  </si>
  <si>
    <t>Cross Country_B_J_Supply_Expenses</t>
  </si>
  <si>
    <t>Cross Country_B_J_Facility_Expenses</t>
  </si>
  <si>
    <t>Cross Country_B_J_Other_Expenses</t>
  </si>
  <si>
    <t>Cross Country_B_J_Coaches_Fall_Expenses</t>
  </si>
  <si>
    <t>Cross Country_B_J_Coaches_Winter_Expenses</t>
  </si>
  <si>
    <t>Cross Country_B_J_Coaches_Spring_Expenses</t>
  </si>
  <si>
    <t>Cross Country_B_J_Booster_Gifts</t>
  </si>
  <si>
    <t>Cross Country_B_J_Booster_Purchases</t>
  </si>
  <si>
    <t>Football_B_J_Total_Expenses</t>
  </si>
  <si>
    <t>Football_B_J_Travel_Expenses</t>
  </si>
  <si>
    <t>Football_B_J_Uniform_Expenses</t>
  </si>
  <si>
    <t>Football_B_J_Supply_Expenses</t>
  </si>
  <si>
    <t>Football_B_J_Facility_Expenses</t>
  </si>
  <si>
    <t>Football_B_J_Other_Expenses</t>
  </si>
  <si>
    <t>Football_B_J_Coaches_Fall_Expenses</t>
  </si>
  <si>
    <t>Football_B_J_Coaches_Winter_Expenses</t>
  </si>
  <si>
    <t>Football_B_J_Coaches_Spring_Expenses</t>
  </si>
  <si>
    <t>Football_B_J_Booster_Gifts</t>
  </si>
  <si>
    <t>Football_B_J_Booster_Purchases</t>
  </si>
  <si>
    <t>Golf_B_J_Total_Expenses</t>
  </si>
  <si>
    <t>Golf_B_J_Travel_Expenses</t>
  </si>
  <si>
    <t>Golf_B_J_Uniform_Expenses</t>
  </si>
  <si>
    <t>Golf_B_J_Supply_Expenses</t>
  </si>
  <si>
    <t>Golf_B_J_Facility_Expenses</t>
  </si>
  <si>
    <t>Golf_B_J_Other_Expenses</t>
  </si>
  <si>
    <t>Golf_B_J_Coaches_Fall_Expenses</t>
  </si>
  <si>
    <t>Golf_B_J_Coaches_Winter_Expenses</t>
  </si>
  <si>
    <t>Golf_B_J_Coaches_Spring_Expenses</t>
  </si>
  <si>
    <t>Golf_B_J_Booster_Gifts</t>
  </si>
  <si>
    <t>Golf_B_J_Booster_Purchases</t>
  </si>
  <si>
    <t>Lacrosse_B_J_Total_Expenses</t>
  </si>
  <si>
    <t>Lacrosse_B_J_Travel_Expenses</t>
  </si>
  <si>
    <t>Lacrosse_B_J_Uniform_Expenses</t>
  </si>
  <si>
    <t>Lacrosse_B_J_Supply_Expenses</t>
  </si>
  <si>
    <t>Lacrosse_B_J_Facility_Expenses</t>
  </si>
  <si>
    <t>Lacrosse_B_J_Other_Expenses</t>
  </si>
  <si>
    <t>Lacrosse_B_J_Coaches_Fall_Expenses</t>
  </si>
  <si>
    <t>Lacrosse_B_J_Coaches_Winter_Expenses</t>
  </si>
  <si>
    <t>Lacrosse_B_J_Coaches_Spring_Expenses</t>
  </si>
  <si>
    <t>Lacrosse_B_J_Booster_Gifts</t>
  </si>
  <si>
    <t>Lacrosse_B_J_Booster_Purchases</t>
  </si>
  <si>
    <t>Rifle_B_J_Total_Expenses</t>
  </si>
  <si>
    <t>Rifle_B_J_Travel_Expenses</t>
  </si>
  <si>
    <t>Rifle_B_J_Uniform_Expenses</t>
  </si>
  <si>
    <t>Rifle_B_J_Supply_Expenses</t>
  </si>
  <si>
    <t>Rifle_B_J_Facility_Expenses</t>
  </si>
  <si>
    <t>Rifle_B_J_Other_Expenses</t>
  </si>
  <si>
    <t>Rifle_B_J_Coaches_Fall_Expenses</t>
  </si>
  <si>
    <t>Rifle_B_J_Coaches_Winter_Expenses</t>
  </si>
  <si>
    <t>Rifle_B_J_Coaches_Spring_Expenses</t>
  </si>
  <si>
    <t>Rifle_B_J_Booster_Gifts</t>
  </si>
  <si>
    <t>Rifle_B_J_Booster_Purchases</t>
  </si>
  <si>
    <t>Soccer_B_J_Total_Expenses</t>
  </si>
  <si>
    <t>Soccer_B_J_Travel_Expenses</t>
  </si>
  <si>
    <t>Soccer_B_J_Uniform_Expenses</t>
  </si>
  <si>
    <t>Soccer_B_J_Supply_Expenses</t>
  </si>
  <si>
    <t>Soccer_B_J_Facility_Expenses</t>
  </si>
  <si>
    <t>Soccer_B_J_Other_Expenses</t>
  </si>
  <si>
    <t>Soccer_B_J_Coaches_Fall_Expenses</t>
  </si>
  <si>
    <t>Soccer_B_J_Coaches_Winter_Expenses</t>
  </si>
  <si>
    <t>Soccer_B_J_Coaches_Spring_Expenses</t>
  </si>
  <si>
    <t>Soccer_B_J_Booster_Gifts</t>
  </si>
  <si>
    <t>Soccer_B_J_Booster_Purchases</t>
  </si>
  <si>
    <t>Swimming and Diving_B_J_Total_Expenses</t>
  </si>
  <si>
    <t>Swimming and Diving_B_J_Travel_Expenses</t>
  </si>
  <si>
    <t>Swimming and Diving_B_J_Uniform_Expenses</t>
  </si>
  <si>
    <t>Swimming and Diving_B_J_Supply_Expenses</t>
  </si>
  <si>
    <t>Swimming and Diving_B_J_Facility_Expenses</t>
  </si>
  <si>
    <t>Swimming and Diving_B_J_Other_Expenses</t>
  </si>
  <si>
    <t>Swimming and Diving_B_J_Coaches_Fall_Expenses</t>
  </si>
  <si>
    <t>Swimming and Diving_B_J_Coaches_Winter_Expenses</t>
  </si>
  <si>
    <t>Swimming and Diving_B_J_Coaches_Spring_Expenses</t>
  </si>
  <si>
    <t>Swimming and Diving_B_J_Booster_Gifts</t>
  </si>
  <si>
    <t>Swimming and Diving_B_J_Booster_Purchases</t>
  </si>
  <si>
    <t>Tennis_B_J_Total_Expenses</t>
  </si>
  <si>
    <t>Tennis_B_J_Travel_Expenses</t>
  </si>
  <si>
    <t>Tennis_B_J_Uniform_Expenses</t>
  </si>
  <si>
    <t>Tennis_B_J_Supply_Expenses</t>
  </si>
  <si>
    <t>Tennis_B_J_Facility_Expenses</t>
  </si>
  <si>
    <t>Tennis_B_J_Other_Expenses</t>
  </si>
  <si>
    <t>Tennis_B_J_Coaches_Fall_Expenses</t>
  </si>
  <si>
    <t>Tennis_B_J_Coaches_Winter_Expenses</t>
  </si>
  <si>
    <t>Tennis_B_J_Coaches_Spring_Expenses</t>
  </si>
  <si>
    <t>Tennis_B_J_Booster_Gifts</t>
  </si>
  <si>
    <t>Tennis_B_J_Booster_Purchases</t>
  </si>
  <si>
    <t>Track &amp; Field_Indoor_B_J_Total_Expenses</t>
  </si>
  <si>
    <t>Track &amp; Field_Indoor_B_J_Travel_Expenses</t>
  </si>
  <si>
    <t>Track &amp; Field_Indoor_B_J_Uniform_Expenses</t>
  </si>
  <si>
    <t>Track &amp; Field_Indoor_B_J_Supply_Expenses</t>
  </si>
  <si>
    <t>Track &amp; Field_Indoor_B_J_Facility_Expenses</t>
  </si>
  <si>
    <t>Track &amp; Field_Indoor_B_J_Other_Expenses</t>
  </si>
  <si>
    <t>Track &amp; Field_Indoor_B_J_Coaches_Fall_Expenses</t>
  </si>
  <si>
    <t>Track &amp; Field_Indoor_B_J_Coaches_Winter_Expenses</t>
  </si>
  <si>
    <t>Track &amp; Field_Indoor_B_J_Coaches_Spring_Expenses</t>
  </si>
  <si>
    <t>Track &amp; Field_Indoor_B_J_Booster_Gifts</t>
  </si>
  <si>
    <t>Track &amp; Field_Indoor_B_J_Booster_Purchases</t>
  </si>
  <si>
    <t>Track &amp; Field_Outdoor_B_J_Total_Expenses</t>
  </si>
  <si>
    <t>Track &amp; Field_Outdoor_B_J_Travel_Expenses</t>
  </si>
  <si>
    <t>Track &amp; Field_Outdoor_B_J_Uniform_Expenses</t>
  </si>
  <si>
    <t>Track &amp; Field_Outdoor_B_J_Supply_Expenses</t>
  </si>
  <si>
    <t>Track &amp; Field_Outdoor_B_J_Facility_Expenses</t>
  </si>
  <si>
    <t>Track &amp; Field_Outdoor_B_J_Other_Expenses</t>
  </si>
  <si>
    <t>Track &amp; Field_Outdoor_B_J_Coaches_Fall_Expenses</t>
  </si>
  <si>
    <t>Track &amp; Field_Outdoor_B_J_Coaches_Winter_Expenses</t>
  </si>
  <si>
    <t>Track &amp; Field_Outdoor_B_J_Coaches_Spring_Expenses</t>
  </si>
  <si>
    <t>Track &amp; Field_Outdoor_B_J_Booster_Gifts</t>
  </si>
  <si>
    <t>Track &amp; Field_Outdoor_B_J_Booster_Purchases</t>
  </si>
  <si>
    <t>Volleyball_B_J_Total_Expenses</t>
  </si>
  <si>
    <t>Volleyball_B_J_Travel_Expenses</t>
  </si>
  <si>
    <t>Volleyball_B_J_Uniform_Expenses</t>
  </si>
  <si>
    <t>Volleyball_B_J_Supply_Expenses</t>
  </si>
  <si>
    <t>Volleyball_B_J_Facility_Expenses</t>
  </si>
  <si>
    <t>Volleyball_B_J_Other_Expenses</t>
  </si>
  <si>
    <t>Volleyball_B_J_Coaches_Fall_Expenses</t>
  </si>
  <si>
    <t>Volleyball_B_J_Coaches_Winter_Expenses</t>
  </si>
  <si>
    <t>Volleyball_B_J_Coaches_Spring_Expenses</t>
  </si>
  <si>
    <t>Volleyball_B_J_Booster_Gifts</t>
  </si>
  <si>
    <t>Volleyball_B_J_Booster_Purchases</t>
  </si>
  <si>
    <t>Water Polo _B_J_Total_Expenses</t>
  </si>
  <si>
    <t>Water Polo _B_J_Travel_Expenses</t>
  </si>
  <si>
    <t>Water Polo _B_J_Uniform_Expenses</t>
  </si>
  <si>
    <t>Water Polo _B_J_Supply_Expenses</t>
  </si>
  <si>
    <t>Water Polo _B_J_Facility_Expenses</t>
  </si>
  <si>
    <t>Water Polo _B_J_Other_Expenses</t>
  </si>
  <si>
    <t>Water Polo _B_J_Coaches_Fall_Expenses</t>
  </si>
  <si>
    <t>Water Polo _B_J_Coaches_Winter_Expenses</t>
  </si>
  <si>
    <t>Water Polo _B_J_Coaches_Spring_Expenses</t>
  </si>
  <si>
    <t>Water Polo _B_J_Booster_Gifts</t>
  </si>
  <si>
    <t>Water Polo _B_J_Booster_Purchases</t>
  </si>
  <si>
    <t>Wrestling_B_J_Total_Expenses</t>
  </si>
  <si>
    <t>Wrestling_B_J_Travel_Expenses</t>
  </si>
  <si>
    <t>Wrestling_B_J_Uniform_Expenses</t>
  </si>
  <si>
    <t>Wrestling_B_J_Supply_Expenses</t>
  </si>
  <si>
    <t>Wrestling_B_J_Facility_Expenses</t>
  </si>
  <si>
    <t>Wrestling_B_J_Other_Expenses</t>
  </si>
  <si>
    <t>Wrestling_B_J_Coaches_Fall_Expenses</t>
  </si>
  <si>
    <t>Wrestling_B_J_Coaches_Winter_Expenses</t>
  </si>
  <si>
    <t>Wrestling_B_J_Coaches_Spring_Expenses</t>
  </si>
  <si>
    <t>Wrestling_B_J_Booster_Gifts</t>
  </si>
  <si>
    <t>Wrestling_B_J_Booster_Purchases</t>
  </si>
  <si>
    <t>Baseball_B_F_Total_Expenses</t>
  </si>
  <si>
    <t>Baseball_B_F_Travel_Expenses</t>
  </si>
  <si>
    <t>Baseball_B_F_Uniform_Expenses</t>
  </si>
  <si>
    <t>Baseball_B_F_Supply_Expenses</t>
  </si>
  <si>
    <t>Baseball_B_F_Facility_Expenses</t>
  </si>
  <si>
    <t>Baseball_B_F_Other_Expenses</t>
  </si>
  <si>
    <t>Baseball_B_F_Coaches_Fall_Expenses</t>
  </si>
  <si>
    <t>Baseball_B_F_Coaches_Winter_Expenses</t>
  </si>
  <si>
    <t>Baseball_B_F_Coaches_Spring_Expenses</t>
  </si>
  <si>
    <t>Baseball_B_F_Booster_Gifts</t>
  </si>
  <si>
    <t>Baseball_B_F_Booster_Purchases</t>
  </si>
  <si>
    <t>Basketball_B_F_Total_Expenses</t>
  </si>
  <si>
    <t>Basketball_B_F_Travel_Expenses</t>
  </si>
  <si>
    <t>Basketball_B_F_Uniform_Expenses</t>
  </si>
  <si>
    <t>Basketball_B_F_Supply_Expenses</t>
  </si>
  <si>
    <t>Basketball_B_F_Facility_Expenses</t>
  </si>
  <si>
    <t>Basketball_B_F_Other_Expenses</t>
  </si>
  <si>
    <t>Basketball_B_F_Coaches_Fall_Expenses</t>
  </si>
  <si>
    <t>Basketball_B_F_Coaches_Winter_Expenses</t>
  </si>
  <si>
    <t>Basketball_B_F_Coaches_Spring_Expenses</t>
  </si>
  <si>
    <t>Basketball_B_F_Booster_Gifts</t>
  </si>
  <si>
    <t>Basketball_B_F_Booster_Purchases</t>
  </si>
  <si>
    <t>Bowling_B_F_Total_Expenses</t>
  </si>
  <si>
    <t>Bowling_B_F_Travel_Expenses</t>
  </si>
  <si>
    <t>Bowling_B_F_Uniform_Expenses</t>
  </si>
  <si>
    <t>Bowling_B_F_Supply_Expenses</t>
  </si>
  <si>
    <t>Bowling_B_F_Facility_Expenses</t>
  </si>
  <si>
    <t>Bowling_B_F_Other_Expenses</t>
  </si>
  <si>
    <t>Bowling_B_F_Coaches_Fall_Expenses</t>
  </si>
  <si>
    <t>Bowling_B_F_Coaches_Winter_Expenses</t>
  </si>
  <si>
    <t>Bowling_B_F_Coaches_Spring_Expenses</t>
  </si>
  <si>
    <t>Bowling_B_F_Booster_Gifts</t>
  </si>
  <si>
    <t>Bowling_B_F_Booster_Purchases</t>
  </si>
  <si>
    <t>Cross Country_B_F_Total_Expenses</t>
  </si>
  <si>
    <t>Cross Country_B_F_Travel_Expenses</t>
  </si>
  <si>
    <t>Cross Country_B_F_Uniform_Expenses</t>
  </si>
  <si>
    <t>Cross Country_B_F_Supply_Expenses</t>
  </si>
  <si>
    <t>Cross Country_B_F_Facility_Expenses</t>
  </si>
  <si>
    <t>Cross Country_B_F_Other_Expenses</t>
  </si>
  <si>
    <t>Cross Country_B_F_Coaches_Fall_Expenses</t>
  </si>
  <si>
    <t>Cross Country_B_F_Coaches_Winter_Expenses</t>
  </si>
  <si>
    <t>Cross Country_B_F_Coaches_Spring_Expenses</t>
  </si>
  <si>
    <t>Cross Country_B_F_Booster_Gifts</t>
  </si>
  <si>
    <t>Cross Country_B_F_Booster_Purchases</t>
  </si>
  <si>
    <t>Football_B_F_Total_Expenses</t>
  </si>
  <si>
    <t>Football_B_F_Travel_Expenses</t>
  </si>
  <si>
    <t>Football_B_F_Uniform_Expenses</t>
  </si>
  <si>
    <t>Football_B_F_Supply_Expenses</t>
  </si>
  <si>
    <t>Football_B_F_Facility_Expenses</t>
  </si>
  <si>
    <t>Football_B_F_Other_Expenses</t>
  </si>
  <si>
    <t>Football_B_F_Coaches_Fall_Expenses</t>
  </si>
  <si>
    <t>Football_B_F_Coaches_Winter_Expenses</t>
  </si>
  <si>
    <t>Football_B_F_Coaches_Spring_Expenses</t>
  </si>
  <si>
    <t>Football_B_F_Booster_Gifts</t>
  </si>
  <si>
    <t>Football_B_F_Booster_Purchases</t>
  </si>
  <si>
    <t>Golf_B_F_Total_Expenses</t>
  </si>
  <si>
    <t>Golf_B_F_Travel_Expenses</t>
  </si>
  <si>
    <t>Golf_B_F_Uniform_Expenses</t>
  </si>
  <si>
    <t>Golf_B_F_Supply_Expenses</t>
  </si>
  <si>
    <t>Golf_B_F_Facility_Expenses</t>
  </si>
  <si>
    <t>Golf_B_F_Other_Expenses</t>
  </si>
  <si>
    <t>Golf_B_F_Coaches_Fall_Expenses</t>
  </si>
  <si>
    <t>Golf_B_F_Coaches_Winter_Expenses</t>
  </si>
  <si>
    <t>Golf_B_F_Coaches_Spring_Expenses</t>
  </si>
  <si>
    <t>Golf_B_F_Booster_Gifts</t>
  </si>
  <si>
    <t>Golf_B_F_Booster_Purchases</t>
  </si>
  <si>
    <t>Lacrosse_B_F_Total_Expenses</t>
  </si>
  <si>
    <t>Lacrosse_B_F_Travel_Expenses</t>
  </si>
  <si>
    <t>Lacrosse_B_F_Uniform_Expenses</t>
  </si>
  <si>
    <t>Lacrosse_B_F_Supply_Expenses</t>
  </si>
  <si>
    <t>Lacrosse_B_F_Facility_Expenses</t>
  </si>
  <si>
    <t>Lacrosse_B_F_Other_Expenses</t>
  </si>
  <si>
    <t>Lacrosse_B_F_Coaches_Fall_Expenses</t>
  </si>
  <si>
    <t>Lacrosse_B_F_Coaches_Winter_Expenses</t>
  </si>
  <si>
    <t>Lacrosse_B_F_Coaches_Spring_Expenses</t>
  </si>
  <si>
    <t>Lacrosse_B_F_Booster_Gifts</t>
  </si>
  <si>
    <t>Lacrosse_B_F_Booster_Purchases</t>
  </si>
  <si>
    <t>Rifle_B_F_Total_Expenses</t>
  </si>
  <si>
    <t>Rifle_B_F_Travel_Expenses</t>
  </si>
  <si>
    <t>Rifle_B_F_Uniform_Expenses</t>
  </si>
  <si>
    <t>Rifle_B_F_Supply_Expenses</t>
  </si>
  <si>
    <t>Rifle_B_F_Facility_Expenses</t>
  </si>
  <si>
    <t>Rifle_B_F_Other_Expenses</t>
  </si>
  <si>
    <t>Rifle_B_F_Coaches_Fall_Expenses</t>
  </si>
  <si>
    <t>Rifle_B_F_Coaches_Winter_Expenses</t>
  </si>
  <si>
    <t>Rifle_B_F_Coaches_Spring_Expenses</t>
  </si>
  <si>
    <t>Rifle_B_F_Booster_Gifts</t>
  </si>
  <si>
    <t>Rifle_B_F_Booster_Purchases</t>
  </si>
  <si>
    <t>Soccer_B_F_Total_Expenses</t>
  </si>
  <si>
    <t>Soccer_B_F_Travel_Expenses</t>
  </si>
  <si>
    <t>Soccer_B_F_Uniform_Expenses</t>
  </si>
  <si>
    <t>Soccer_B_F_Supply_Expenses</t>
  </si>
  <si>
    <t>Soccer_B_F_Facility_Expenses</t>
  </si>
  <si>
    <t>Soccer_B_F_Other_Expenses</t>
  </si>
  <si>
    <t>Soccer_B_F_Coaches_Fall_Expenses</t>
  </si>
  <si>
    <t>Soccer_B_F_Coaches_Winter_Expenses</t>
  </si>
  <si>
    <t>Soccer_B_F_Coaches_Spring_Expenses</t>
  </si>
  <si>
    <t>Soccer_B_F_Booster_Gifts</t>
  </si>
  <si>
    <t>Soccer_B_F_Booster_Purchases</t>
  </si>
  <si>
    <t>Swimming and Diving_B_F_Total_Expenses</t>
  </si>
  <si>
    <t>Swimming and Diving_B_F_Travel_Expenses</t>
  </si>
  <si>
    <t>Swimming and Diving_B_F_Uniform_Expenses</t>
  </si>
  <si>
    <t>Swimming and Diving_B_F_Supply_Expenses</t>
  </si>
  <si>
    <t>Swimming and Diving_B_F_Facility_Expenses</t>
  </si>
  <si>
    <t>Swimming and Diving_B_F_Other_Expenses</t>
  </si>
  <si>
    <t>Swimming and Diving_B_F_Coaches_Fall_Expenses</t>
  </si>
  <si>
    <t>Swimming and Diving_B_F_Coaches_Winter_Expenses</t>
  </si>
  <si>
    <t>Swimming and Diving_B_F_Coaches_Spring_Expenses</t>
  </si>
  <si>
    <t>Swimming and Diving_B_F_Booster_Gifts</t>
  </si>
  <si>
    <t>Swimming and Diving_B_F_Booster_Purchases</t>
  </si>
  <si>
    <t>Tennis_B_F_Total_Expenses</t>
  </si>
  <si>
    <t>Tennis_B_F_Travel_Expenses</t>
  </si>
  <si>
    <t>Tennis_B_F_Uniform_Expenses</t>
  </si>
  <si>
    <t>Tennis_B_F_Supply_Expenses</t>
  </si>
  <si>
    <t>Tennis_B_F_Facility_Expenses</t>
  </si>
  <si>
    <t>Tennis_B_F_Other_Expenses</t>
  </si>
  <si>
    <t>Tennis_B_F_Coaches_Fall_Expenses</t>
  </si>
  <si>
    <t>Tennis_B_F_Coaches_Winter_Expenses</t>
  </si>
  <si>
    <t>Tennis_B_F_Coaches_Spring_Expenses</t>
  </si>
  <si>
    <t>Tennis_B_F_Booster_Gifts</t>
  </si>
  <si>
    <t>Tennis_B_F_Booster_Purchases</t>
  </si>
  <si>
    <t>Track &amp; Field_Indoor_B_F_Total_Expenses</t>
  </si>
  <si>
    <t>Track &amp; Field_Indoor_B_F_Travel_Expenses</t>
  </si>
  <si>
    <t>Track &amp; Field_Indoor_B_F_Uniform_Expenses</t>
  </si>
  <si>
    <t>Track &amp; Field_Indoor_B_F_Supply_Expenses</t>
  </si>
  <si>
    <t>Track &amp; Field_Indoor_B_F_Facility_Expenses</t>
  </si>
  <si>
    <t>Track &amp; Field_Indoor_B_F_Other_Expenses</t>
  </si>
  <si>
    <t>Track &amp; Field_Indoor_B_F_Coaches_Fall_Expenses</t>
  </si>
  <si>
    <t>Track &amp; Field_Indoor_B_F_Coaches_Winter_Expenses</t>
  </si>
  <si>
    <t>Track &amp; Field_Indoor_B_F_Coaches_Spring_Expenses</t>
  </si>
  <si>
    <t>Track &amp; Field_Indoor_B_F_Booster_Gifts</t>
  </si>
  <si>
    <t>Track &amp; Field_Indoor_B_F_Booster_Purchases</t>
  </si>
  <si>
    <t>Track &amp; Field_Outdoor_B_F_Total_Expenses</t>
  </si>
  <si>
    <t>Track &amp; Field_Outdoor_B_F_Travel_Expenses</t>
  </si>
  <si>
    <t>Track &amp; Field_Outdoor_B_F_Uniform_Expenses</t>
  </si>
  <si>
    <t>Track &amp; Field_Outdoor_B_F_Supply_Expenses</t>
  </si>
  <si>
    <t>Track &amp; Field_Outdoor_B_F_Facility_Expenses</t>
  </si>
  <si>
    <t>Track &amp; Field_Outdoor_B_F_Other_Expenses</t>
  </si>
  <si>
    <t>Track &amp; Field_Outdoor_B_F_Coaches_Fall_Expenses</t>
  </si>
  <si>
    <t>Track &amp; Field_Outdoor_B_F_Coaches_Winter_Expenses</t>
  </si>
  <si>
    <t>Track &amp; Field_Outdoor_B_F_Coaches_Spring_Expenses</t>
  </si>
  <si>
    <t>Track &amp; Field_Outdoor_B_F_Booster_Gifts</t>
  </si>
  <si>
    <t>Track &amp; Field_Outdoor_B_F_Booster_Purchases</t>
  </si>
  <si>
    <t>Volleyball_B_F_Total_Expenses</t>
  </si>
  <si>
    <t>Volleyball_B_F_Travel_Expenses</t>
  </si>
  <si>
    <t>Volleyball_B_F_Uniform_Expenses</t>
  </si>
  <si>
    <t>Volleyball_B_F_Supply_Expenses</t>
  </si>
  <si>
    <t>Volleyball_B_F_Facility_Expenses</t>
  </si>
  <si>
    <t>Volleyball_B_F_Other_Expenses</t>
  </si>
  <si>
    <t>Volleyball_B_F_Coaches_Fall_Expenses</t>
  </si>
  <si>
    <t>Volleyball_B_F_Coaches_Winter_Expenses</t>
  </si>
  <si>
    <t>Volleyball_B_F_Coaches_Spring_Expenses</t>
  </si>
  <si>
    <t>Volleyball_B_F_Booster_Gifts</t>
  </si>
  <si>
    <t>Volleyball_B_F_Booster_Purchases</t>
  </si>
  <si>
    <t>Water Polo _B_F_Total_Expenses</t>
  </si>
  <si>
    <t>Water Polo _B_F_Travel_Expenses</t>
  </si>
  <si>
    <t>Water Polo _B_F_Uniform_Expenses</t>
  </si>
  <si>
    <t>Water Polo _B_F_Supply_Expenses</t>
  </si>
  <si>
    <t>Water Polo _B_F_Facility_Expenses</t>
  </si>
  <si>
    <t>Water Polo _B_F_Other_Expenses</t>
  </si>
  <si>
    <t>Water Polo _B_F_Coaches_Fall_Expenses</t>
  </si>
  <si>
    <t>Water Polo _B_F_Coaches_Winter_Expenses</t>
  </si>
  <si>
    <t>Water Polo _B_F_Coaches_Spring_Expenses</t>
  </si>
  <si>
    <t>Water Polo _B_F_Booster_Gifts</t>
  </si>
  <si>
    <t>Water Polo _B_F_Booster_Purchases</t>
  </si>
  <si>
    <t>Wrestling_B_F_Total_Expenses</t>
  </si>
  <si>
    <t>Wrestling_B_F_Travel_Expenses</t>
  </si>
  <si>
    <t>Wrestling_B_F_Uniform_Expenses</t>
  </si>
  <si>
    <t>Wrestling_B_F_Supply_Expenses</t>
  </si>
  <si>
    <t>Wrestling_B_F_Facility_Expenses</t>
  </si>
  <si>
    <t>Wrestling_B_F_Other_Expenses</t>
  </si>
  <si>
    <t>Wrestling_B_F_Coaches_Fall_Expenses</t>
  </si>
  <si>
    <t>Wrestling_B_F_Coaches_Winter_Expenses</t>
  </si>
  <si>
    <t>Wrestling_B_F_Coaches_Spring_Expenses</t>
  </si>
  <si>
    <t>Wrestling_B_F_Booster_Gifts</t>
  </si>
  <si>
    <t>Wrestling_B_F_Booster_Purchases</t>
  </si>
  <si>
    <t>Baseball_B_8_Total_Expenses</t>
  </si>
  <si>
    <t>Baseball_B_8_Travel_Expenses</t>
  </si>
  <si>
    <t>Baseball_B_8_Uniform_Expenses</t>
  </si>
  <si>
    <t>Baseball_B_8_Supply_Expenses</t>
  </si>
  <si>
    <t>Baseball_B_8_Facility_Expenses</t>
  </si>
  <si>
    <t>Baseball_B_8_Other_Expenses</t>
  </si>
  <si>
    <t>Baseball_B_8_Coaches_Fall_Expenses</t>
  </si>
  <si>
    <t>Baseball_B_8_Coaches_Winter_Expenses</t>
  </si>
  <si>
    <t>Baseball_B_8_Coaches_Spring_Expenses</t>
  </si>
  <si>
    <t>Baseball_B_8_Booster_Gifts</t>
  </si>
  <si>
    <t>Baseball_B_8_Booster_Purchases</t>
  </si>
  <si>
    <t>Basketball_B_8_Total_Expenses</t>
  </si>
  <si>
    <t>Basketball_B_8_Travel_Expenses</t>
  </si>
  <si>
    <t>Basketball_B_8_Uniform_Expenses</t>
  </si>
  <si>
    <t>Basketball_B_8_Supply_Expenses</t>
  </si>
  <si>
    <t>Basketball_B_8_Facility_Expenses</t>
  </si>
  <si>
    <t>Basketball_B_8_Other_Expenses</t>
  </si>
  <si>
    <t>Basketball_B_8_Coaches_Fall_Expenses</t>
  </si>
  <si>
    <t>Basketball_B_8_Coaches_Winter_Expenses</t>
  </si>
  <si>
    <t>Basketball_B_8_Coaches_Spring_Expenses</t>
  </si>
  <si>
    <t>Basketball_B_8_Booster_Gifts</t>
  </si>
  <si>
    <t>Basketball_B_8_Booster_Purchases</t>
  </si>
  <si>
    <t>Bowling_B_8_Total_Expenses</t>
  </si>
  <si>
    <t>Bowling_B_8_Travel_Expenses</t>
  </si>
  <si>
    <t>Bowling_B_8_Uniform_Expenses</t>
  </si>
  <si>
    <t>Bowling_B_8_Supply_Expenses</t>
  </si>
  <si>
    <t>Bowling_B_8_Facility_Expenses</t>
  </si>
  <si>
    <t>Bowling_B_8_Other_Expenses</t>
  </si>
  <si>
    <t>Bowling_B_8_Coaches_Fall_Expenses</t>
  </si>
  <si>
    <t>Bowling_B_8_Coaches_Winter_Expenses</t>
  </si>
  <si>
    <t>Bowling_B_8_Coaches_Spring_Expenses</t>
  </si>
  <si>
    <t>Bowling_B_8_Booster_Gifts</t>
  </si>
  <si>
    <t>Bowling_B_8_Booster_Purchases</t>
  </si>
  <si>
    <t>Cross Country_B_8_Total_Expenses</t>
  </si>
  <si>
    <t>Cross Country_B_8_Travel_Expenses</t>
  </si>
  <si>
    <t>Cross Country_B_8_Uniform_Expenses</t>
  </si>
  <si>
    <t>Cross Country_B_8_Supply_Expenses</t>
  </si>
  <si>
    <t>Cross Country_B_8_Facility_Expenses</t>
  </si>
  <si>
    <t>Cross Country_B_8_Other_Expenses</t>
  </si>
  <si>
    <t>Cross Country_B_8_Coaches_Fall_Expenses</t>
  </si>
  <si>
    <t>Cross Country_B_8_Coaches_Winter_Expenses</t>
  </si>
  <si>
    <t>Cross Country_B_8_Coaches_Spring_Expenses</t>
  </si>
  <si>
    <t>Cross Country_B_8_Booster_Gifts</t>
  </si>
  <si>
    <t>Cross Country_B_8_Booster_Purchases</t>
  </si>
  <si>
    <t>Football_B_8_Total_Expenses</t>
  </si>
  <si>
    <t>Football_B_8_Travel_Expenses</t>
  </si>
  <si>
    <t>Football_B_8_Uniform_Expenses</t>
  </si>
  <si>
    <t>Football_B_8_Supply_Expenses</t>
  </si>
  <si>
    <t>Football_B_8_Facility_Expenses</t>
  </si>
  <si>
    <t>Football_B_8_Other_Expenses</t>
  </si>
  <si>
    <t>Football_B_8_Coaches_Fall_Expenses</t>
  </si>
  <si>
    <t>Football_B_8_Coaches_Winter_Expenses</t>
  </si>
  <si>
    <t>Football_B_8_Coaches_Spring_Expenses</t>
  </si>
  <si>
    <t>Football_B_8_Booster_Gifts</t>
  </si>
  <si>
    <t>Football_B_8_Booster_Purchases</t>
  </si>
  <si>
    <t>Golf_B_8_Total_Expenses</t>
  </si>
  <si>
    <t>Golf_B_8_Travel_Expenses</t>
  </si>
  <si>
    <t>Golf_B_8_Uniform_Expenses</t>
  </si>
  <si>
    <t>Golf_B_8_Supply_Expenses</t>
  </si>
  <si>
    <t>Golf_B_8_Facility_Expenses</t>
  </si>
  <si>
    <t>Golf_B_8_Other_Expenses</t>
  </si>
  <si>
    <t>Golf_B_8_Coaches_Fall_Expenses</t>
  </si>
  <si>
    <t>Golf_B_8_Coaches_Winter_Expenses</t>
  </si>
  <si>
    <t>Golf_B_8_Coaches_Spring_Expenses</t>
  </si>
  <si>
    <t>Golf_B_8_Booster_Gifts</t>
  </si>
  <si>
    <t>Golf_B_8_Booster_Purchases</t>
  </si>
  <si>
    <t>Lacrosse_B_8_Total_Expenses</t>
  </si>
  <si>
    <t>Lacrosse_B_8_Travel_Expenses</t>
  </si>
  <si>
    <t>Lacrosse_B_8_Uniform_Expenses</t>
  </si>
  <si>
    <t>Lacrosse_B_8_Supply_Expenses</t>
  </si>
  <si>
    <t>Lacrosse_B_8_Facility_Expenses</t>
  </si>
  <si>
    <t>Lacrosse_B_8_Other_Expenses</t>
  </si>
  <si>
    <t>Lacrosse_B_8_Coaches_Fall_Expenses</t>
  </si>
  <si>
    <t>Lacrosse_B_8_Coaches_Winter_Expenses</t>
  </si>
  <si>
    <t>Lacrosse_B_8_Coaches_Spring_Expenses</t>
  </si>
  <si>
    <t>Lacrosse_B_8_Booster_Gifts</t>
  </si>
  <si>
    <t>Lacrosse_B_8_Booster_Purchases</t>
  </si>
  <si>
    <t>Rifle_B_8_Total_Expenses</t>
  </si>
  <si>
    <t>Rifle_B_8_Travel_Expenses</t>
  </si>
  <si>
    <t>Rifle_B_8_Uniform_Expenses</t>
  </si>
  <si>
    <t>Rifle_B_8_Supply_Expenses</t>
  </si>
  <si>
    <t>Rifle_B_8_Facility_Expenses</t>
  </si>
  <si>
    <t>Rifle_B_8_Other_Expenses</t>
  </si>
  <si>
    <t>Rifle_B_8_Coaches_Fall_Expenses</t>
  </si>
  <si>
    <t>Rifle_B_8_Coaches_Winter_Expenses</t>
  </si>
  <si>
    <t>Rifle_B_8_Coaches_Spring_Expenses</t>
  </si>
  <si>
    <t>Rifle_B_8_Booster_Gifts</t>
  </si>
  <si>
    <t>Rifle_B_8_Booster_Purchases</t>
  </si>
  <si>
    <t>Soccer_B_8_Total_Expenses</t>
  </si>
  <si>
    <t>Soccer_B_8_Travel_Expenses</t>
  </si>
  <si>
    <t>Soccer_B_8_Uniform_Expenses</t>
  </si>
  <si>
    <t>Soccer_B_8_Supply_Expenses</t>
  </si>
  <si>
    <t>Soccer_B_8_Facility_Expenses</t>
  </si>
  <si>
    <t>Soccer_B_8_Other_Expenses</t>
  </si>
  <si>
    <t>Soccer_B_8_Coaches_Fall_Expenses</t>
  </si>
  <si>
    <t>Soccer_B_8_Coaches_Winter_Expenses</t>
  </si>
  <si>
    <t>Soccer_B_8_Coaches_Spring_Expenses</t>
  </si>
  <si>
    <t>Soccer_B_8_Booster_Gifts</t>
  </si>
  <si>
    <t>Soccer_B_8_Booster_Purchases</t>
  </si>
  <si>
    <t>Swimming and Diving_B_8_Total_Expenses</t>
  </si>
  <si>
    <t>Swimming and Diving_B_8_Travel_Expenses</t>
  </si>
  <si>
    <t>Swimming and Diving_B_8_Uniform_Expenses</t>
  </si>
  <si>
    <t>Swimming and Diving_B_8_Supply_Expenses</t>
  </si>
  <si>
    <t>Swimming and Diving_B_8_Facility_Expenses</t>
  </si>
  <si>
    <t>Swimming and Diving_B_8_Other_Expenses</t>
  </si>
  <si>
    <t>Swimming and Diving_B_8_Coaches_Fall_Expenses</t>
  </si>
  <si>
    <t>Swimming and Diving_B_8_Coaches_Winter_Expenses</t>
  </si>
  <si>
    <t>Swimming and Diving_B_8_Coaches_Spring_Expenses</t>
  </si>
  <si>
    <t>Swimming and Diving_B_8_Booster_Gifts</t>
  </si>
  <si>
    <t>Swimming and Diving_B_8_Booster_Purchases</t>
  </si>
  <si>
    <t>Tennis_B_8_Total_Expenses</t>
  </si>
  <si>
    <t>Tennis_B_8_Travel_Expenses</t>
  </si>
  <si>
    <t>Tennis_B_8_Uniform_Expenses</t>
  </si>
  <si>
    <t>Tennis_B_8_Supply_Expenses</t>
  </si>
  <si>
    <t>Tennis_B_8_Facility_Expenses</t>
  </si>
  <si>
    <t>Tennis_B_8_Other_Expenses</t>
  </si>
  <si>
    <t>Tennis_B_8_Coaches_Fall_Expenses</t>
  </si>
  <si>
    <t>Tennis_B_8_Coaches_Winter_Expenses</t>
  </si>
  <si>
    <t>Tennis_B_8_Coaches_Spring_Expenses</t>
  </si>
  <si>
    <t>Tennis_B_8_Booster_Gifts</t>
  </si>
  <si>
    <t>Tennis_B_8_Booster_Purchases</t>
  </si>
  <si>
    <t>Track &amp; Field_Indoor_B_8_Total_Expenses</t>
  </si>
  <si>
    <t>Track &amp; Field_Indoor_B_8_Travel_Expenses</t>
  </si>
  <si>
    <t>Track &amp; Field_Indoor_B_8_Uniform_Expenses</t>
  </si>
  <si>
    <t>Track &amp; Field_Indoor_B_8_Supply_Expenses</t>
  </si>
  <si>
    <t>Track &amp; Field_Indoor_B_8_Facility_Expenses</t>
  </si>
  <si>
    <t>Track &amp; Field_Indoor_B_8_Other_Expenses</t>
  </si>
  <si>
    <t>Track &amp; Field_Indoor_B_8_Coaches_Fall_Expenses</t>
  </si>
  <si>
    <t>Track &amp; Field_Indoor_B_8_Coaches_Winter_Expenses</t>
  </si>
  <si>
    <t>Track &amp; Field_Indoor_B_8_Coaches_Spring_Expenses</t>
  </si>
  <si>
    <t>Track &amp; Field_Indoor_B_8_Booster_Gifts</t>
  </si>
  <si>
    <t>Track &amp; Field_Indoor_B_8_Booster_Purchases</t>
  </si>
  <si>
    <t>Track &amp; Field_Outdoor_B_8_Total_Expenses</t>
  </si>
  <si>
    <t>Track &amp; Field_Outdoor_B_8_Travel_Expenses</t>
  </si>
  <si>
    <t>Track &amp; Field_Outdoor_B_8_Uniform_Expenses</t>
  </si>
  <si>
    <t>Track &amp; Field_Outdoor_B_8_Supply_Expenses</t>
  </si>
  <si>
    <t>Track &amp; Field_Outdoor_B_8_Facility_Expenses</t>
  </si>
  <si>
    <t>Track &amp; Field_Outdoor_B_8_Other_Expenses</t>
  </si>
  <si>
    <t>Track &amp; Field_Outdoor_B_8_Coaches_Fall_Expenses</t>
  </si>
  <si>
    <t>Track &amp; Field_Outdoor_B_8_Coaches_Winter_Expenses</t>
  </si>
  <si>
    <t>Track &amp; Field_Outdoor_B_8_Coaches_Spring_Expenses</t>
  </si>
  <si>
    <t>Track &amp; Field_Outdoor_B_8_Booster_Gifts</t>
  </si>
  <si>
    <t>Track &amp; Field_Outdoor_B_8_Booster_Purchases</t>
  </si>
  <si>
    <t>Volleyball_B_8_Total_Expenses</t>
  </si>
  <si>
    <t>Volleyball_B_8_Travel_Expenses</t>
  </si>
  <si>
    <t>Volleyball_B_8_Uniform_Expenses</t>
  </si>
  <si>
    <t>Volleyball_B_8_Supply_Expenses</t>
  </si>
  <si>
    <t>Volleyball_B_8_Facility_Expenses</t>
  </si>
  <si>
    <t>Volleyball_B_8_Other_Expenses</t>
  </si>
  <si>
    <t>Volleyball_B_8_Coaches_Fall_Expenses</t>
  </si>
  <si>
    <t>Volleyball_B_8_Coaches_Winter_Expenses</t>
  </si>
  <si>
    <t>Volleyball_B_8_Coaches_Spring_Expenses</t>
  </si>
  <si>
    <t>Volleyball_B_8_Booster_Gifts</t>
  </si>
  <si>
    <t>Volleyball_B_8_Booster_Purchases</t>
  </si>
  <si>
    <t>Water Polo _B_8_Total_Expenses</t>
  </si>
  <si>
    <t>Water Polo _B_8_Travel_Expenses</t>
  </si>
  <si>
    <t>Water Polo _B_8_Uniform_Expenses</t>
  </si>
  <si>
    <t>Water Polo _B_8_Supply_Expenses</t>
  </si>
  <si>
    <t>Water Polo _B_8_Facility_Expenses</t>
  </si>
  <si>
    <t>Water Polo _B_8_Other_Expenses</t>
  </si>
  <si>
    <t>Water Polo _B_8_Coaches_Fall_Expenses</t>
  </si>
  <si>
    <t>Water Polo _B_8_Coaches_Winter_Expenses</t>
  </si>
  <si>
    <t>Water Polo _B_8_Coaches_Spring_Expenses</t>
  </si>
  <si>
    <t>Water Polo _B_8_Booster_Gifts</t>
  </si>
  <si>
    <t>Water Polo _B_8_Booster_Purchases</t>
  </si>
  <si>
    <t>Wrestling_B_8_Total_Expenses</t>
  </si>
  <si>
    <t>Wrestling_B_8_Travel_Expenses</t>
  </si>
  <si>
    <t>Wrestling_B_8_Uniform_Expenses</t>
  </si>
  <si>
    <t>Wrestling_B_8_Supply_Expenses</t>
  </si>
  <si>
    <t>Wrestling_B_8_Facility_Expenses</t>
  </si>
  <si>
    <t>Wrestling_B_8_Other_Expenses</t>
  </si>
  <si>
    <t>Wrestling_B_8_Coaches_Fall_Expenses</t>
  </si>
  <si>
    <t>Wrestling_B_8_Coaches_Winter_Expenses</t>
  </si>
  <si>
    <t>Wrestling_B_8_Coaches_Spring_Expenses</t>
  </si>
  <si>
    <t>Wrestling_B_8_Booster_Gifts</t>
  </si>
  <si>
    <t>Wrestling_B_8_Booster_Purchases</t>
  </si>
  <si>
    <t>Baseball_B_7_Total_Expenses</t>
  </si>
  <si>
    <t>Baseball_B_7_Travel_Expenses</t>
  </si>
  <si>
    <t>Baseball_B_7_Uniform_Expenses</t>
  </si>
  <si>
    <t>Baseball_B_7_Supply_Expenses</t>
  </si>
  <si>
    <t>Baseball_B_7_Facility_Expenses</t>
  </si>
  <si>
    <t>Baseball_B_7_Other_Expenses</t>
  </si>
  <si>
    <t>Baseball_B_7_Coaches_Fall_Expenses</t>
  </si>
  <si>
    <t>Baseball_B_7_Coaches_Winter_Expenses</t>
  </si>
  <si>
    <t>Baseball_B_7_Coaches_Spring_Expenses</t>
  </si>
  <si>
    <t>Baseball_B_7_Booster_Gifts</t>
  </si>
  <si>
    <t>Baseball_B_7_Booster_Purchases</t>
  </si>
  <si>
    <t>Basketball_B_7_Total_Expenses</t>
  </si>
  <si>
    <t>Basketball_B_7_Travel_Expenses</t>
  </si>
  <si>
    <t>Basketball_B_7_Uniform_Expenses</t>
  </si>
  <si>
    <t>Basketball_B_7_Supply_Expenses</t>
  </si>
  <si>
    <t>Basketball_B_7_Facility_Expenses</t>
  </si>
  <si>
    <t>Basketball_B_7_Other_Expenses</t>
  </si>
  <si>
    <t>Basketball_B_7_Coaches_Fall_Expenses</t>
  </si>
  <si>
    <t>Basketball_B_7_Coaches_Winter_Expenses</t>
  </si>
  <si>
    <t>Basketball_B_7_Coaches_Spring_Expenses</t>
  </si>
  <si>
    <t>Basketball_B_7_Booster_Gifts</t>
  </si>
  <si>
    <t>Basketball_B_7_Booster_Purchases</t>
  </si>
  <si>
    <t>Bowling_B_7_Total_Expenses</t>
  </si>
  <si>
    <t>Bowling_B_7_Travel_Expenses</t>
  </si>
  <si>
    <t>Bowling_B_7_Uniform_Expenses</t>
  </si>
  <si>
    <t>Bowling_B_7_Supply_Expenses</t>
  </si>
  <si>
    <t>Bowling_B_7_Facility_Expenses</t>
  </si>
  <si>
    <t>Bowling_B_7_Other_Expenses</t>
  </si>
  <si>
    <t>Bowling_B_7_Coaches_Fall_Expenses</t>
  </si>
  <si>
    <t>Bowling_B_7_Coaches_Winter_Expenses</t>
  </si>
  <si>
    <t>Bowling_B_7_Coaches_Spring_Expenses</t>
  </si>
  <si>
    <t>Bowling_B_7_Booster_Gifts</t>
  </si>
  <si>
    <t>Bowling_B_7_Booster_Purchases</t>
  </si>
  <si>
    <t>Cross Country_B_7_Total_Expenses</t>
  </si>
  <si>
    <t>Cross Country_B_7_Travel_Expenses</t>
  </si>
  <si>
    <t>Cross Country_B_7_Uniform_Expenses</t>
  </si>
  <si>
    <t>Cross Country_B_7_Supply_Expenses</t>
  </si>
  <si>
    <t>Cross Country_B_7_Facility_Expenses</t>
  </si>
  <si>
    <t>Cross Country_B_7_Other_Expenses</t>
  </si>
  <si>
    <t>Cross Country_B_7_Coaches_Fall_Expenses</t>
  </si>
  <si>
    <t>Cross Country_B_7_Coaches_Winter_Expenses</t>
  </si>
  <si>
    <t>Cross Country_B_7_Coaches_Spring_Expenses</t>
  </si>
  <si>
    <t>Cross Country_B_7_Booster_Gifts</t>
  </si>
  <si>
    <t>Cross Country_B_7_Booster_Purchases</t>
  </si>
  <si>
    <t>Football_B_7_Total_Expenses</t>
  </si>
  <si>
    <t>Football_B_7_Travel_Expenses</t>
  </si>
  <si>
    <t>Football_B_7_Uniform_Expenses</t>
  </si>
  <si>
    <t>Football_B_7_Supply_Expenses</t>
  </si>
  <si>
    <t>Football_B_7_Facility_Expenses</t>
  </si>
  <si>
    <t>Football_B_7_Other_Expenses</t>
  </si>
  <si>
    <t>Football_B_7_Coaches_Fall_Expenses</t>
  </si>
  <si>
    <t>Football_B_7_Coaches_Winter_Expenses</t>
  </si>
  <si>
    <t>Football_B_7_Coaches_Spring_Expenses</t>
  </si>
  <si>
    <t>Football_B_7_Booster_Gifts</t>
  </si>
  <si>
    <t>Football_B_7_Booster_Purchases</t>
  </si>
  <si>
    <t>Golf_B_7_Total_Expenses</t>
  </si>
  <si>
    <t>Golf_B_7_Travel_Expenses</t>
  </si>
  <si>
    <t>Golf_B_7_Uniform_Expenses</t>
  </si>
  <si>
    <t>Golf_B_7_Supply_Expenses</t>
  </si>
  <si>
    <t>Golf_B_7_Facility_Expenses</t>
  </si>
  <si>
    <t>Golf_B_7_Other_Expenses</t>
  </si>
  <si>
    <t>Golf_B_7_Coaches_Fall_Expenses</t>
  </si>
  <si>
    <t>Golf_B_7_Coaches_Winter_Expenses</t>
  </si>
  <si>
    <t>Golf_B_7_Coaches_Spring_Expenses</t>
  </si>
  <si>
    <t>Golf_B_7_Booster_Gifts</t>
  </si>
  <si>
    <t>Golf_B_7_Booster_Purchases</t>
  </si>
  <si>
    <t>Lacrosse_B_7_Total_Expenses</t>
  </si>
  <si>
    <t>Lacrosse_B_7_Travel_Expenses</t>
  </si>
  <si>
    <t>Lacrosse_B_7_Uniform_Expenses</t>
  </si>
  <si>
    <t>Lacrosse_B_7_Supply_Expenses</t>
  </si>
  <si>
    <t>Lacrosse_B_7_Facility_Expenses</t>
  </si>
  <si>
    <t>Lacrosse_B_7_Other_Expenses</t>
  </si>
  <si>
    <t>Lacrosse_B_7_Coaches_Fall_Expenses</t>
  </si>
  <si>
    <t>Lacrosse_B_7_Coaches_Winter_Expenses</t>
  </si>
  <si>
    <t>Lacrosse_B_7_Coaches_Spring_Expenses</t>
  </si>
  <si>
    <t>Lacrosse_B_7_Booster_Gifts</t>
  </si>
  <si>
    <t>Lacrosse_B_7_Booster_Purchases</t>
  </si>
  <si>
    <t>Rifle_B_7_Total_Expenses</t>
  </si>
  <si>
    <t>Rifle_B_7_Travel_Expenses</t>
  </si>
  <si>
    <t>Rifle_B_7_Uniform_Expenses</t>
  </si>
  <si>
    <t>Rifle_B_7_Supply_Expenses</t>
  </si>
  <si>
    <t>Rifle_B_7_Facility_Expenses</t>
  </si>
  <si>
    <t>Rifle_B_7_Other_Expenses</t>
  </si>
  <si>
    <t>Rifle_B_7_Coaches_Fall_Expenses</t>
  </si>
  <si>
    <t>Rifle_B_7_Coaches_Winter_Expenses</t>
  </si>
  <si>
    <t>Rifle_B_7_Coaches_Spring_Expenses</t>
  </si>
  <si>
    <t>Rifle_B_7_Booster_Gifts</t>
  </si>
  <si>
    <t>Rifle_B_7_Booster_Purchases</t>
  </si>
  <si>
    <t>Soccer_B_7_Total_Expenses</t>
  </si>
  <si>
    <t>Soccer_B_7_Travel_Expenses</t>
  </si>
  <si>
    <t>Soccer_B_7_Uniform_Expenses</t>
  </si>
  <si>
    <t>Soccer_B_7_Supply_Expenses</t>
  </si>
  <si>
    <t>Soccer_B_7_Facility_Expenses</t>
  </si>
  <si>
    <t>Soccer_B_7_Other_Expenses</t>
  </si>
  <si>
    <t>Soccer_B_7_Coaches_Fall_Expenses</t>
  </si>
  <si>
    <t>Soccer_B_7_Coaches_Winter_Expenses</t>
  </si>
  <si>
    <t>Soccer_B_7_Coaches_Spring_Expenses</t>
  </si>
  <si>
    <t>Soccer_B_7_Booster_Gifts</t>
  </si>
  <si>
    <t>Soccer_B_7_Booster_Purchases</t>
  </si>
  <si>
    <t>Swimming and Diving_B_7_Total_Expenses</t>
  </si>
  <si>
    <t>Swimming and Diving_B_7_Travel_Expenses</t>
  </si>
  <si>
    <t>Swimming and Diving_B_7_Uniform_Expenses</t>
  </si>
  <si>
    <t>Swimming and Diving_B_7_Supply_Expenses</t>
  </si>
  <si>
    <t>Swimming and Diving_B_7_Facility_Expenses</t>
  </si>
  <si>
    <t>Swimming and Diving_B_7_Other_Expenses</t>
  </si>
  <si>
    <t>Swimming and Diving_B_7_Coaches_Fall_Expenses</t>
  </si>
  <si>
    <t>Swimming and Diving_B_7_Coaches_Winter_Expenses</t>
  </si>
  <si>
    <t>Swimming and Diving_B_7_Coaches_Spring_Expenses</t>
  </si>
  <si>
    <t>Swimming and Diving_B_7_Booster_Gifts</t>
  </si>
  <si>
    <t>Swimming and Diving_B_7_Booster_Purchases</t>
  </si>
  <si>
    <t>Tennis_B_7_Total_Expenses</t>
  </si>
  <si>
    <t>Tennis_B_7_Travel_Expenses</t>
  </si>
  <si>
    <t>Tennis_B_7_Uniform_Expenses</t>
  </si>
  <si>
    <t>Tennis_B_7_Supply_Expenses</t>
  </si>
  <si>
    <t>Tennis_B_7_Facility_Expenses</t>
  </si>
  <si>
    <t>Tennis_B_7_Other_Expenses</t>
  </si>
  <si>
    <t>Tennis_B_7_Coaches_Fall_Expenses</t>
  </si>
  <si>
    <t>Tennis_B_7_Coaches_Winter_Expenses</t>
  </si>
  <si>
    <t>Tennis_B_7_Coaches_Spring_Expenses</t>
  </si>
  <si>
    <t>Tennis_B_7_Booster_Gifts</t>
  </si>
  <si>
    <t>Tennis_B_7_Booster_Purchases</t>
  </si>
  <si>
    <t>Track &amp; Field_Indoor_B_7_Total_Expenses</t>
  </si>
  <si>
    <t>Track &amp; Field_Indoor_B_7_Travel_Expenses</t>
  </si>
  <si>
    <t>Track &amp; Field_Indoor_B_7_Uniform_Expenses</t>
  </si>
  <si>
    <t>Track &amp; Field_Indoor_B_7_Supply_Expenses</t>
  </si>
  <si>
    <t>Track &amp; Field_Indoor_B_7_Facility_Expenses</t>
  </si>
  <si>
    <t>Track &amp; Field_Indoor_B_7_Other_Expenses</t>
  </si>
  <si>
    <t>Track &amp; Field_Indoor_B_7_Coaches_Fall_Expenses</t>
  </si>
  <si>
    <t>Track &amp; Field_Indoor_B_7_Coaches_Winter_Expenses</t>
  </si>
  <si>
    <t>Track &amp; Field_Indoor_B_7_Coaches_Spring_Expenses</t>
  </si>
  <si>
    <t>Track &amp; Field_Indoor_B_7_Booster_Gifts</t>
  </si>
  <si>
    <t>Track &amp; Field_Indoor_B_7_Booster_Purchases</t>
  </si>
  <si>
    <t>Track &amp; Field_Outdoor_B_7_Total_Expenses</t>
  </si>
  <si>
    <t>Track &amp; Field_Outdoor_B_7_Travel_Expenses</t>
  </si>
  <si>
    <t>Track &amp; Field_Outdoor_B_7_Uniform_Expenses</t>
  </si>
  <si>
    <t>Track &amp; Field_Outdoor_B_7_Supply_Expenses</t>
  </si>
  <si>
    <t>Track &amp; Field_Outdoor_B_7_Facility_Expenses</t>
  </si>
  <si>
    <t>Track &amp; Field_Outdoor_B_7_Other_Expenses</t>
  </si>
  <si>
    <t>Track &amp; Field_Outdoor_B_7_Coaches_Fall_Expenses</t>
  </si>
  <si>
    <t>Track &amp; Field_Outdoor_B_7_Coaches_Winter_Expenses</t>
  </si>
  <si>
    <t>Track &amp; Field_Outdoor_B_7_Coaches_Spring_Expenses</t>
  </si>
  <si>
    <t>Track &amp; Field_Outdoor_B_7_Booster_Gifts</t>
  </si>
  <si>
    <t>Track &amp; Field_Outdoor_B_7_Booster_Purchases</t>
  </si>
  <si>
    <t>Volleyball_B_7_Total_Expenses</t>
  </si>
  <si>
    <t>Volleyball_B_7_Travel_Expenses</t>
  </si>
  <si>
    <t>Volleyball_B_7_Uniform_Expenses</t>
  </si>
  <si>
    <t>Volleyball_B_7_Supply_Expenses</t>
  </si>
  <si>
    <t>Volleyball_B_7_Facility_Expenses</t>
  </si>
  <si>
    <t>Volleyball_B_7_Other_Expenses</t>
  </si>
  <si>
    <t>Volleyball_B_7_Coaches_Fall_Expenses</t>
  </si>
  <si>
    <t>Volleyball_B_7_Coaches_Winter_Expenses</t>
  </si>
  <si>
    <t>Volleyball_B_7_Coaches_Spring_Expenses</t>
  </si>
  <si>
    <t>Volleyball_B_7_Booster_Gifts</t>
  </si>
  <si>
    <t>Volleyball_B_7_Booster_Purchases</t>
  </si>
  <si>
    <t>Water Polo_B_7_Total_Expenses</t>
  </si>
  <si>
    <t>Water Polo_B_7_Travel_Expenses</t>
  </si>
  <si>
    <t>Water Polo_B_7_Uniform_Expenses</t>
  </si>
  <si>
    <t>Water Polo_B_7_Supply_Expenses</t>
  </si>
  <si>
    <t>Water Polo_B_7_Facility_Expenses</t>
  </si>
  <si>
    <t>Water Polo_B_7_Other_Expenses</t>
  </si>
  <si>
    <t>Water Polo_B_7_Coaches_Fall_Expenses</t>
  </si>
  <si>
    <t>Water Polo_B_7_Coaches_Winter_Expenses</t>
  </si>
  <si>
    <t>Water Polo_B_7_Coaches_Spring_Expenses</t>
  </si>
  <si>
    <t>Water Polo_B_7_Booster_Gifts</t>
  </si>
  <si>
    <t>Water Polo_B_7_Booster_Purchases</t>
  </si>
  <si>
    <t>Wrestling_B_7_Total_Expenses</t>
  </si>
  <si>
    <t>Wrestling_B_7_Travel_Expenses</t>
  </si>
  <si>
    <t>Wrestling_B_7_Uniform_Expenses</t>
  </si>
  <si>
    <t>Wrestling_B_7_Supply_Expenses</t>
  </si>
  <si>
    <t>Wrestling_B_7_Facility_Expenses</t>
  </si>
  <si>
    <t>Wrestling_B_7_Other_Expenses</t>
  </si>
  <si>
    <t>Wrestling_B_7_Coaches_Fall_Expenses</t>
  </si>
  <si>
    <t>Wrestling_B_7_Coaches_Winter_Expenses</t>
  </si>
  <si>
    <t>Wrestling_B_7_Coaches_Spring_Expenses</t>
  </si>
  <si>
    <t>Wrestling_B_7_Booster_Gifts</t>
  </si>
  <si>
    <t>Wrestling_B_7_Booster_Purchases</t>
  </si>
  <si>
    <t>Basketball_G_V_Total_Expenses</t>
  </si>
  <si>
    <t>Basketball_G_V_Travel_Expenses</t>
  </si>
  <si>
    <t>Basketball_G_V_Uniform_Expenses</t>
  </si>
  <si>
    <t>Basketball_G_V_Supply_Expenses</t>
  </si>
  <si>
    <t>Basketball_G_V_Facility_Expenses</t>
  </si>
  <si>
    <t>Basketball_G_V_Other_Expenses</t>
  </si>
  <si>
    <t>Basketball_G_V_Coaches_Fall_Expenses</t>
  </si>
  <si>
    <t>Basketball_G_V_Coaches_Winter_Expenses</t>
  </si>
  <si>
    <t>Basketball_G_V_Coaches_Spring_Expenses</t>
  </si>
  <si>
    <t>Basketball_G_V_Booster_Gifts</t>
  </si>
  <si>
    <t>Basketball_G_V_Booster_Purchases</t>
  </si>
  <si>
    <t>Bowling_G_V_Total_Expenses</t>
  </si>
  <si>
    <t>Bowling_G_V_Travel_Expenses</t>
  </si>
  <si>
    <t>Bowling_G_V_Uniform_Expenses</t>
  </si>
  <si>
    <t>Bowling_G_V_Supply_Expenses</t>
  </si>
  <si>
    <t>Bowling_G_V_Facility_Expenses</t>
  </si>
  <si>
    <t>Bowling_G_V_Other_Expenses</t>
  </si>
  <si>
    <t>Bowling_G_V_Coaches_Fall_Expenses</t>
  </si>
  <si>
    <t>Bowling_G_V_Coaches_Winter_Expenses</t>
  </si>
  <si>
    <t>Bowling_G_V_Coaches_Spring_Expenses</t>
  </si>
  <si>
    <t>Bowling_G_V_Booster_Gifts</t>
  </si>
  <si>
    <t>Bowling_G_V_Booster_Purchases</t>
  </si>
  <si>
    <t>Competitive Spirit_G_V_Total_Expenses</t>
  </si>
  <si>
    <t>Competitive Spirit_G_V_Travel_Expenses</t>
  </si>
  <si>
    <t>Competitive Spirit_G_V_Uniform_Expenses</t>
  </si>
  <si>
    <t>Competitive Spirit_G_V_Supply_Expenses</t>
  </si>
  <si>
    <t>Competitive Spirit_G_V_Facility_Expenses</t>
  </si>
  <si>
    <t>Competitive Spirit_G_V_Other_Expenses</t>
  </si>
  <si>
    <t>Competitive Spirit_G_V_Coaches_Fall_Expenses</t>
  </si>
  <si>
    <t>Competitive Spirit_G_V_Coaches_Winter_Expenses</t>
  </si>
  <si>
    <t>Competitive Spirit_G_V_Coaches_Spring_Expenses</t>
  </si>
  <si>
    <t>Competitive Spirit_G_V_Booster_Gifts</t>
  </si>
  <si>
    <t>Competitive Spirit_G_V_Booster_Purchases</t>
  </si>
  <si>
    <t>Cross Country_G_V_Total_Expenses</t>
  </si>
  <si>
    <t>Cross Country_G_V_Travel_Expenses</t>
  </si>
  <si>
    <t>Cross Country_G_V_Uniform_Expenses</t>
  </si>
  <si>
    <t>Cross Country_G_V_Supply_Expenses</t>
  </si>
  <si>
    <t>Cross Country_G_V_Facility_Expenses</t>
  </si>
  <si>
    <t>Cross Country_G_V_Other_Expenses</t>
  </si>
  <si>
    <t>Cross Country_G_V_Coaches_Fall_Expenses</t>
  </si>
  <si>
    <t>Cross Country_G_V_Coaches_Winter_Expenses</t>
  </si>
  <si>
    <t>Cross Country_G_V_Coaches_Spring_Expenses</t>
  </si>
  <si>
    <t>Cross Country_G_V_Booster_Gifts</t>
  </si>
  <si>
    <t>Cross Country_G_V_Booster_Purchases</t>
  </si>
  <si>
    <t>Field Hockey_G_V_Total_Expenses</t>
  </si>
  <si>
    <t>Field Hockey_G_V_Travel_Expenses</t>
  </si>
  <si>
    <t>Field Hockey_G_V_Uniform_Expenses</t>
  </si>
  <si>
    <t>Field Hockey_G_V_Supply_Expenses</t>
  </si>
  <si>
    <t>Field Hockey_G_V_Facility_Expenses</t>
  </si>
  <si>
    <t>Field Hockey_G_V_Other_Expenses</t>
  </si>
  <si>
    <t>Field Hockey_G_V_Coaches_Fall_Expenses</t>
  </si>
  <si>
    <t>Field Hockey_G_V_Coaches_Winter_Expenses</t>
  </si>
  <si>
    <t>Field Hockey_G_V_Coaches_Spring_Expenses</t>
  </si>
  <si>
    <t>Field Hockey_G_V_Booster_Gifts</t>
  </si>
  <si>
    <t>Field Hockey_G_V_Booster_Purchases</t>
  </si>
  <si>
    <t>Golf_G_V_Total_Expenses</t>
  </si>
  <si>
    <t>Golf_G_V_Travel_Expenses</t>
  </si>
  <si>
    <t>Golf_G_V_Uniform_Expenses</t>
  </si>
  <si>
    <t>Golf_G_V_Supply_Expenses</t>
  </si>
  <si>
    <t>Golf_G_V_Facility_Expenses</t>
  </si>
  <si>
    <t>Golf_G_V_Other_Expenses</t>
  </si>
  <si>
    <t>Golf_G_V_Coaches_Fall_Expenses</t>
  </si>
  <si>
    <t>Golf_G_V_Coaches_Winter_Expenses</t>
  </si>
  <si>
    <t>Golf_G_V_Coaches_Spring_Expenses</t>
  </si>
  <si>
    <t>Golf_G_V_Booster_Gifts</t>
  </si>
  <si>
    <t>Golf_G_V_Booster_Purchases</t>
  </si>
  <si>
    <t>Gymnastics_G_V_Total_Expenses</t>
  </si>
  <si>
    <t>Gymnastics_G_V_Travel_Expenses</t>
  </si>
  <si>
    <t>Gymnastics_G_V_Uniform_Expenses</t>
  </si>
  <si>
    <t>Gymnastics_G_V_Supply_Expenses</t>
  </si>
  <si>
    <t>Gymnastics_G_V_Facility_Expenses</t>
  </si>
  <si>
    <t>Gymnastics_G_V_Other_Expenses</t>
  </si>
  <si>
    <t>Gymnastics_G_V_Coaches_Fall_Expenses</t>
  </si>
  <si>
    <t>Gymnastics_G_V_Coaches_Winter_Expenses</t>
  </si>
  <si>
    <t>Gymnastics_G_V_Coaches_Spring_Expenses</t>
  </si>
  <si>
    <t>Gymnastics_G_V_Booster_Gifts</t>
  </si>
  <si>
    <t>Gymnastics_G_V_Booster_Purchases</t>
  </si>
  <si>
    <t>Lacrosse_G_V_Total_Expenses</t>
  </si>
  <si>
    <t>Lacrosse_G_V_Travel_Expenses</t>
  </si>
  <si>
    <t>Lacrosse_G_V_Uniform_Expenses</t>
  </si>
  <si>
    <t>Lacrosse_G_V_Supply_Expenses</t>
  </si>
  <si>
    <t>Lacrosse_G_V_Facility_Expenses</t>
  </si>
  <si>
    <t>Lacrosse_G_V_Other_Expenses</t>
  </si>
  <si>
    <t>Lacrosse_G_V_Coaches_Fall_Expenses</t>
  </si>
  <si>
    <t>Lacrosse_G_V_Coaches_Winter_Expenses</t>
  </si>
  <si>
    <t>Lacrosse_G_V_Coaches_Spring_Expenses</t>
  </si>
  <si>
    <t>Lacrosse_G_V_Booster_Gifts</t>
  </si>
  <si>
    <t>Lacrosse_G_V_Booster_Purchases</t>
  </si>
  <si>
    <t>Rifle_G_V_Total_Expenses</t>
  </si>
  <si>
    <t>Rifle_G_V_Travel_Expenses</t>
  </si>
  <si>
    <t>Rifle_G_V_Uniform_Expenses</t>
  </si>
  <si>
    <t>Rifle_G_V_Supply_Expenses</t>
  </si>
  <si>
    <t>Rifle_G_V_Facility_Expenses</t>
  </si>
  <si>
    <t>Rifle_G_V_Other_Expenses</t>
  </si>
  <si>
    <t>Rifle_G_V_Coaches_Fall_Expenses</t>
  </si>
  <si>
    <t>Rifle_G_V_Coaches_Winter_Expenses</t>
  </si>
  <si>
    <t>Rifle_G_V_Coaches_Spring_Expenses</t>
  </si>
  <si>
    <t>Rifle_G_V_Booster_Gifts</t>
  </si>
  <si>
    <t>Rifle_G_V_Booster_Purchases</t>
  </si>
  <si>
    <t>Soccer_G_V_Total_Expenses</t>
  </si>
  <si>
    <t>Soccer_G_V_Travel_Expenses</t>
  </si>
  <si>
    <t>Soccer_G_V_Uniform_Expenses</t>
  </si>
  <si>
    <t>Soccer_G_V_Supply_Expenses</t>
  </si>
  <si>
    <t>Soccer_G_V_Facility_Expenses</t>
  </si>
  <si>
    <t>Soccer_G_V_Other_Expenses</t>
  </si>
  <si>
    <t>Soccer_G_V_Coaches_Fall_Expenses</t>
  </si>
  <si>
    <t>Soccer_G_V_Coaches_Winter_Expenses</t>
  </si>
  <si>
    <t>Soccer_G_V_Coaches_Spring_Expenses</t>
  </si>
  <si>
    <t>Soccer_G_V_Booster_Gifts</t>
  </si>
  <si>
    <t>Soccer_G_V_Booster_Purchases</t>
  </si>
  <si>
    <t>Swimming and Diving_G_V_Total_Expenses</t>
  </si>
  <si>
    <t>Swimming and Diving_G_V_Travel_Expenses</t>
  </si>
  <si>
    <t>Swimming and Diving_G_V_Uniform_Expenses</t>
  </si>
  <si>
    <t>Swimming and Diving_G_V_Supply_Expenses</t>
  </si>
  <si>
    <t>Swimming and Diving_G_V_Facility_Expenses</t>
  </si>
  <si>
    <t>Swimming and Diving_G_V_Other_Expenses</t>
  </si>
  <si>
    <t>Swimming and Diving_G_V_Coaches_Fall_Expenses</t>
  </si>
  <si>
    <t>Swimming and Diving_G_V_Coaches_Winter_Expenses</t>
  </si>
  <si>
    <t>Swimming and Diving_G_V_Coaches_Spring_Expenses</t>
  </si>
  <si>
    <t>Swimming and Diving_G_V_Booster_Gifts</t>
  </si>
  <si>
    <t>Swimming and Diving_G_V_Booster_Purchases</t>
  </si>
  <si>
    <t>Tennis_G_V_Total_Expenses</t>
  </si>
  <si>
    <t>Tennis_G_V_Travel_Expenses</t>
  </si>
  <si>
    <t>Tennis_G_V_Uniform_Expenses</t>
  </si>
  <si>
    <t>Tennis_G_V_Supply_Expenses</t>
  </si>
  <si>
    <t>Tennis_G_V_Facility_Expenses</t>
  </si>
  <si>
    <t>Tennis_G_V_Other_Expenses</t>
  </si>
  <si>
    <t>Tennis_G_V_Coaches_Fall_Expenses</t>
  </si>
  <si>
    <t>Tennis_G_V_Coaches_Winter_Expenses</t>
  </si>
  <si>
    <t>Tennis_G_V_Coaches_Spring_Expenses</t>
  </si>
  <si>
    <t>Tennis_G_V_Booster_Gifts</t>
  </si>
  <si>
    <t>Tennis_G_V_Booster_Purchases</t>
  </si>
  <si>
    <t>Track &amp; Field_Indoor_G_V_Total_Expenses</t>
  </si>
  <si>
    <t>Track &amp; Field_Indoor_G_V_Travel_Expenses</t>
  </si>
  <si>
    <t>Track &amp; Field_Indoor_G_V_Uniform_Expenses</t>
  </si>
  <si>
    <t>Track &amp; Field_Indoor_G_V_Supply_Expenses</t>
  </si>
  <si>
    <t>Track &amp; Field_Indoor_G_V_Facility_Expenses</t>
  </si>
  <si>
    <t>Track &amp; Field_Indoor_G_V_Other_Expenses</t>
  </si>
  <si>
    <t>Track &amp; Field_Indoor_G_V_Coaches_Fall_Expenses</t>
  </si>
  <si>
    <t>Track &amp; Field_Indoor_G_V_Coaches_Winter_Expenses</t>
  </si>
  <si>
    <t>Track &amp; Field_Indoor_G_V_Coaches_Spring_Expenses</t>
  </si>
  <si>
    <t>Track &amp; Field_Indoor_G_V_Booster_Gifts</t>
  </si>
  <si>
    <t>Track &amp; Field_Indoor_G_V_Booster_Purchases</t>
  </si>
  <si>
    <t>Track &amp; Field_Outdoor_G_V_Total_Expenses</t>
  </si>
  <si>
    <t>Track &amp; Field_Outdoor_G_V_Travel_Expenses</t>
  </si>
  <si>
    <t>Track &amp; Field_Outdoor_G_V_Uniform_Expenses</t>
  </si>
  <si>
    <t>Track &amp; Field_Outdoor_G_V_Supply_Expenses</t>
  </si>
  <si>
    <t>Track &amp; Field_Outdoor_G_V_Facility_Expenses</t>
  </si>
  <si>
    <t>Track &amp; Field_Outdoor_G_V_Other_Expenses</t>
  </si>
  <si>
    <t>Track &amp; Field_Outdoor_G_V_Coaches_Fall_Expenses</t>
  </si>
  <si>
    <t>Track &amp; Field_Outdoor_G_V_Coaches_Winter_Expenses</t>
  </si>
  <si>
    <t>Track &amp; Field_Outdoor_G_V_Coaches_Spring_Expenses</t>
  </si>
  <si>
    <t>Track &amp; Field_Outdoor_G_V_Booster_Gifts</t>
  </si>
  <si>
    <t>Track &amp; Field_Outdoor_G_V_Booster_Purchases</t>
  </si>
  <si>
    <t>Volleyball_G_V_Total_Expenses</t>
  </si>
  <si>
    <t>Volleyball_G_V_Travel_Expenses</t>
  </si>
  <si>
    <t>Volleyball_G_V_Uniform_Expenses</t>
  </si>
  <si>
    <t>Volleyball_G_V_Supply_Expenses</t>
  </si>
  <si>
    <t>Volleyball_G_V_Facility_Expenses</t>
  </si>
  <si>
    <t>Volleyball_G_V_Other_Expenses</t>
  </si>
  <si>
    <t>Volleyball_G_V_Coaches_Fall_Expenses</t>
  </si>
  <si>
    <t>Volleyball_G_V_Coaches_Winter_Expenses</t>
  </si>
  <si>
    <t>Volleyball_G_V_Coaches_Spring_Expenses</t>
  </si>
  <si>
    <t>Volleyball_G_V_Booster_Gifts</t>
  </si>
  <si>
    <t>Volleyball_G_V_Booster_Purchases</t>
  </si>
  <si>
    <t>Water Polo_G_V_Total_Expenses</t>
  </si>
  <si>
    <t>Water Polo_G_V_Travel_Expenses</t>
  </si>
  <si>
    <t>Water Polo_G_V_Uniform_Expenses</t>
  </si>
  <si>
    <t>Water Polo_G_V_Supply_Expenses</t>
  </si>
  <si>
    <t>Water Polo_G_V_Facility_Expenses</t>
  </si>
  <si>
    <t>Water Polo_G_V_Other_Expenses</t>
  </si>
  <si>
    <t>Water Polo_G_V_Coaches_Fall_Expenses</t>
  </si>
  <si>
    <t>Water Polo_G_V_Coaches_Winter_Expenses</t>
  </si>
  <si>
    <t>Water Polo_G_V_Coaches_Spring_Expenses</t>
  </si>
  <si>
    <t>Water Polo_G_V_Booster_Gifts</t>
  </si>
  <si>
    <t>Water Polo_G_V_Booster_Purchases</t>
  </si>
  <si>
    <t>Basketball_G_J_Total_Expenses</t>
  </si>
  <si>
    <t>Basketball_G_J_Travel_Expenses</t>
  </si>
  <si>
    <t>Basketball_G_J_Uniform_Expenses</t>
  </si>
  <si>
    <t>Basketball_G_J_Supply_Expenses</t>
  </si>
  <si>
    <t>Basketball_G_J_Facility_Expenses</t>
  </si>
  <si>
    <t>Basketball_G_J_Other_Expenses</t>
  </si>
  <si>
    <t>Basketball_G_J_Coaches_Fall_Expenses</t>
  </si>
  <si>
    <t>Basketball_G_J_Coaches_Winter_Expenses</t>
  </si>
  <si>
    <t>Basketball_G_J_Coaches_Spring_Expenses</t>
  </si>
  <si>
    <t>Basketball_G_J_Booster_Gifts</t>
  </si>
  <si>
    <t>Basketball_G_J_Booster_Purchases</t>
  </si>
  <si>
    <t>Bowling_G_J_Total_Expenses</t>
  </si>
  <si>
    <t>Bowling_G_J_Travel_Expenses</t>
  </si>
  <si>
    <t>Bowling_G_J_Uniform_Expenses</t>
  </si>
  <si>
    <t>Bowling_G_J_Supply_Expenses</t>
  </si>
  <si>
    <t>Bowling_G_J_Facility_Expenses</t>
  </si>
  <si>
    <t>Bowling_G_J_Other_Expenses</t>
  </si>
  <si>
    <t>Bowling_G_J_Coaches_Fall_Expenses</t>
  </si>
  <si>
    <t>Bowling_G_J_Coaches_Winter_Expenses</t>
  </si>
  <si>
    <t>Bowling_G_J_Coaches_Spring_Expenses</t>
  </si>
  <si>
    <t>Bowling_G_J_Booster_Gifts</t>
  </si>
  <si>
    <t>Bowling_G_J_Booster_Purchases</t>
  </si>
  <si>
    <t>Competitive Spirit_G_J_Total_Expenses</t>
  </si>
  <si>
    <t>Competitive Spirit_G_J_Travel_Expenses</t>
  </si>
  <si>
    <t>Competitive Spirit_G_J_Uniform_Expenses</t>
  </si>
  <si>
    <t>Competitive Spirit_G_J_Supply_Expenses</t>
  </si>
  <si>
    <t>Competitive Spirit_G_J_Facility_Expenses</t>
  </si>
  <si>
    <t>Competitive Spirit_G_J_Other_Expenses</t>
  </si>
  <si>
    <t>Competitive Spirit_G_J_Coaches_Fall_Expenses</t>
  </si>
  <si>
    <t>Competitive Spirit_G_J_Coaches_Winter_Expenses</t>
  </si>
  <si>
    <t>Competitive Spirit_G_J_Coaches_Spring_Expenses</t>
  </si>
  <si>
    <t>Competitive Spirit_G_J_Booster_Gifts</t>
  </si>
  <si>
    <t>Competitive Spirit_G_J_Booster_Purchases</t>
  </si>
  <si>
    <t>Cross Country_G_J_Total_Expenses</t>
  </si>
  <si>
    <t>Cross Country_G_J_Travel_Expenses</t>
  </si>
  <si>
    <t>Cross Country_G_J_Uniform_Expenses</t>
  </si>
  <si>
    <t>Cross Country_G_J_Supply_Expenses</t>
  </si>
  <si>
    <t>Cross Country_G_J_Facility_Expenses</t>
  </si>
  <si>
    <t>Cross Country_G_J_Other_Expenses</t>
  </si>
  <si>
    <t>Cross Country_G_J_Coaches_Fall_Expenses</t>
  </si>
  <si>
    <t>Cross Country_G_J_Coaches_Winter_Expenses</t>
  </si>
  <si>
    <t>Cross Country_G_J_Coaches_Spring_Expenses</t>
  </si>
  <si>
    <t>Cross Country_G_J_Booster_Gifts</t>
  </si>
  <si>
    <t>Cross Country_G_J_Booster_Purchases</t>
  </si>
  <si>
    <t>Field Hockey_G_J_Total_Expenses</t>
  </si>
  <si>
    <t>Field Hockey_G_J_Travel_Expenses</t>
  </si>
  <si>
    <t>Field Hockey_G_J_Uniform_Expenses</t>
  </si>
  <si>
    <t>Field Hockey_G_J_Supply_Expenses</t>
  </si>
  <si>
    <t>Field Hockey_G_J_Facility_Expenses</t>
  </si>
  <si>
    <t>Field Hockey_G_J_Other_Expenses</t>
  </si>
  <si>
    <t>Field Hockey_G_J_Coaches_Fall_Expenses</t>
  </si>
  <si>
    <t>Field Hockey_G_J_Coaches_Winter_Expenses</t>
  </si>
  <si>
    <t>Field Hockey_G_J_Coaches_Spring_Expenses</t>
  </si>
  <si>
    <t>Field Hockey_G_J_Booster_Gifts</t>
  </si>
  <si>
    <t>Field Hockey_G_J_Booster_Purchases</t>
  </si>
  <si>
    <t>Golf_G_J_Total_Expenses</t>
  </si>
  <si>
    <t>Golf_G_J_Travel_Expenses</t>
  </si>
  <si>
    <t>Golf_G_J_Uniform_Expenses</t>
  </si>
  <si>
    <t>Golf_G_J_Supply_Expenses</t>
  </si>
  <si>
    <t>Golf_G_J_Facility_Expenses</t>
  </si>
  <si>
    <t>Golf_G_J_Other_Expenses</t>
  </si>
  <si>
    <t>Golf_G_J_Coaches_Fall_Expenses</t>
  </si>
  <si>
    <t>Golf_G_J_Coaches_Winter_Expenses</t>
  </si>
  <si>
    <t>Golf_G_J_Coaches_Spring_Expenses</t>
  </si>
  <si>
    <t>Golf_G_J_Booster_Gifts</t>
  </si>
  <si>
    <t>Golf_G_J_Booster_Purchases</t>
  </si>
  <si>
    <t>Gymnastics_G_J_Total_Expenses</t>
  </si>
  <si>
    <t>Gymnastics_G_J_Travel_Expenses</t>
  </si>
  <si>
    <t>Gymnastics_G_J_Uniform_Expenses</t>
  </si>
  <si>
    <t>Gymnastics_G_J_Supply_Expenses</t>
  </si>
  <si>
    <t>Gymnastics_G_J_Facility_Expenses</t>
  </si>
  <si>
    <t>Gymnastics_G_J_Other_Expenses</t>
  </si>
  <si>
    <t>Gymnastics_G_J_Coaches_Fall_Expenses</t>
  </si>
  <si>
    <t>Gymnastics_G_J_Coaches_Winter_Expenses</t>
  </si>
  <si>
    <t>Gymnastics_G_J_Coaches_Spring_Expenses</t>
  </si>
  <si>
    <t>Gymnastics_G_J_Booster_Gifts</t>
  </si>
  <si>
    <t>Gymnastics_G_J_Booster_Purchases</t>
  </si>
  <si>
    <t>Lacrosse_G_J_Total_Expenses</t>
  </si>
  <si>
    <t>Lacrosse_G_J_Travel_Expenses</t>
  </si>
  <si>
    <t>Lacrosse_G_J_Uniform_Expenses</t>
  </si>
  <si>
    <t>Lacrosse_G_J_Supply_Expenses</t>
  </si>
  <si>
    <t>Lacrosse_G_J_Facility_Expenses</t>
  </si>
  <si>
    <t>Lacrosse_G_J_Other_Expenses</t>
  </si>
  <si>
    <t>Lacrosse_G_J_Coaches_Fall_Expenses</t>
  </si>
  <si>
    <t>Lacrosse_G_J_Coaches_Winter_Expenses</t>
  </si>
  <si>
    <t>Lacrosse_G_J_Coaches_Spring_Expenses</t>
  </si>
  <si>
    <t>Lacrosse_G_J_Booster_Gifts</t>
  </si>
  <si>
    <t>Lacrosse_G_J_Booster_Purchases</t>
  </si>
  <si>
    <t>Rifle_G_J_Total_Expenses</t>
  </si>
  <si>
    <t>Rifle_G_J_Travel_Expenses</t>
  </si>
  <si>
    <t>Rifle_G_J_Uniform_Expenses</t>
  </si>
  <si>
    <t>Rifle_G_J_Supply_Expenses</t>
  </si>
  <si>
    <t>Rifle_G_J_Facility_Expenses</t>
  </si>
  <si>
    <t>Rifle_G_J_Other_Expenses</t>
  </si>
  <si>
    <t>Rifle_G_J_Coaches_Fall_Expenses</t>
  </si>
  <si>
    <t>Rifle_G_J_Coaches_Winter_Expenses</t>
  </si>
  <si>
    <t>Rifle_G_J_Coaches_Spring_Expenses</t>
  </si>
  <si>
    <t>Rifle_G_J_Booster_Gifts</t>
  </si>
  <si>
    <t>Rifle_G_J_Booster_Purchases</t>
  </si>
  <si>
    <t>Soccer_G_J_Total_Expenses</t>
  </si>
  <si>
    <t>Soccer_G_J_Travel_Expenses</t>
  </si>
  <si>
    <t>Soccer_G_J_Uniform_Expenses</t>
  </si>
  <si>
    <t>Soccer_G_J_Supply_Expenses</t>
  </si>
  <si>
    <t>Soccer_G_J_Facility_Expenses</t>
  </si>
  <si>
    <t>Soccer_G_J_Other_Expenses</t>
  </si>
  <si>
    <t>Soccer_G_J_Coaches_Fall_Expenses</t>
  </si>
  <si>
    <t>Soccer_G_J_Coaches_Winter_Expenses</t>
  </si>
  <si>
    <t>Soccer_G_J_Coaches_Spring_Expenses</t>
  </si>
  <si>
    <t>Soccer_G_J_Booster_Gifts</t>
  </si>
  <si>
    <t>Soccer_G_J_Booster_Purchases</t>
  </si>
  <si>
    <t>Swimming and Diving_G_J_Total_Expenses</t>
  </si>
  <si>
    <t>Swimming and Diving_G_J_Travel_Expenses</t>
  </si>
  <si>
    <t>Swimming and Diving_G_J_Uniform_Expenses</t>
  </si>
  <si>
    <t>Swimming and Diving_G_J_Supply_Expenses</t>
  </si>
  <si>
    <t>Swimming and Diving_G_J_Facility_Expenses</t>
  </si>
  <si>
    <t>Swimming and Diving_G_J_Other_Expenses</t>
  </si>
  <si>
    <t>Swimming and Diving_G_J_Coaches_Fall_Expenses</t>
  </si>
  <si>
    <t>Swimming and Diving_G_J_Coaches_Winter_Expenses</t>
  </si>
  <si>
    <t>Swimming and Diving_G_J_Coaches_Spring_Expenses</t>
  </si>
  <si>
    <t>Swimming and Diving_G_J_Booster_Gifts</t>
  </si>
  <si>
    <t>Swimming and Diving_G_J_Booster_Purchases</t>
  </si>
  <si>
    <t>Tennis_G_J_Total_Expenses</t>
  </si>
  <si>
    <t>Tennis_G_J_Travel_Expenses</t>
  </si>
  <si>
    <t>Tennis_G_J_Uniform_Expenses</t>
  </si>
  <si>
    <t>Tennis_G_J_Supply_Expenses</t>
  </si>
  <si>
    <t>Tennis_G_J_Facility_Expenses</t>
  </si>
  <si>
    <t>Tennis_G_J_Other_Expenses</t>
  </si>
  <si>
    <t>Tennis_G_J_Coaches_Fall_Expenses</t>
  </si>
  <si>
    <t>Tennis_G_J_Coaches_Winter_Expenses</t>
  </si>
  <si>
    <t>Tennis_G_J_Coaches_Spring_Expenses</t>
  </si>
  <si>
    <t>Tennis_G_J_Booster_Gifts</t>
  </si>
  <si>
    <t>Tennis_G_J_Booster_Purchases</t>
  </si>
  <si>
    <t>Track &amp; Field_Indoor_G_J_Total_Expenses</t>
  </si>
  <si>
    <t>Track &amp; Field_Indoor_G_J_Travel_Expenses</t>
  </si>
  <si>
    <t>Track &amp; Field_Indoor_G_J_Uniform_Expenses</t>
  </si>
  <si>
    <t>Track &amp; Field_Indoor_G_J_Supply_Expenses</t>
  </si>
  <si>
    <t>Track &amp; Field_Indoor_G_J_Facility_Expenses</t>
  </si>
  <si>
    <t>Track &amp; Field_Indoor_G_J_Other_Expenses</t>
  </si>
  <si>
    <t>Track &amp; Field_Indoor_G_J_Coaches_Fall_Expenses</t>
  </si>
  <si>
    <t>Track &amp; Field_Indoor_G_J_Coaches_Winter_Expenses</t>
  </si>
  <si>
    <t>Track &amp; Field_Indoor_G_J_Coaches_Spring_Expenses</t>
  </si>
  <si>
    <t>Track &amp; Field_Indoor_G_J_Booster_Gifts</t>
  </si>
  <si>
    <t>Track &amp; Field_Indoor_G_J_Booster_Purchases</t>
  </si>
  <si>
    <t>Track &amp; Field_Outdoor_G_J_Total_Expenses</t>
  </si>
  <si>
    <t>Track &amp; Field_Outdoor_G_J_Travel_Expenses</t>
  </si>
  <si>
    <t>Track &amp; Field_Outdoor_G_J_Uniform_Expenses</t>
  </si>
  <si>
    <t>Track &amp; Field_Outdoor_G_J_Supply_Expenses</t>
  </si>
  <si>
    <t>Track &amp; Field_Outdoor_G_J_Facility_Expenses</t>
  </si>
  <si>
    <t>Track &amp; Field_Outdoor_G_J_Other_Expenses</t>
  </si>
  <si>
    <t>Track &amp; Field_Outdoor_G_J_Coaches_Fall_Expenses</t>
  </si>
  <si>
    <t>Track &amp; Field_Outdoor_G_J_Coaches_Winter_Expenses</t>
  </si>
  <si>
    <t>Track &amp; Field_Outdoor_G_J_Coaches_Spring_Expenses</t>
  </si>
  <si>
    <t>Track &amp; Field_Outdoor_G_J_Booster_Gifts</t>
  </si>
  <si>
    <t>Track &amp; Field_Outdoor_G_J_Booster_Purchases</t>
  </si>
  <si>
    <t>Volleyball_G_J_Total_Expenses</t>
  </si>
  <si>
    <t>Volleyball_G_J_Travel_Expenses</t>
  </si>
  <si>
    <t>Volleyball_G_J_Uniform_Expenses</t>
  </si>
  <si>
    <t>Volleyball_G_J_Supply_Expenses</t>
  </si>
  <si>
    <t>Volleyball_G_J_Facility_Expenses</t>
  </si>
  <si>
    <t>Volleyball_G_J_Other_Expenses</t>
  </si>
  <si>
    <t>Volleyball_G_J_Coaches_Fall_Expenses</t>
  </si>
  <si>
    <t>Volleyball_G_J_Coaches_Winter_Expenses</t>
  </si>
  <si>
    <t>Volleyball_G_J_Coaches_Spring_Expenses</t>
  </si>
  <si>
    <t>Volleyball_G_J_Booster_Gifts</t>
  </si>
  <si>
    <t>Volleyball_G_J_Booster_Purchases</t>
  </si>
  <si>
    <t>Water Polo_G_J_Total_Expenses</t>
  </si>
  <si>
    <t>Water Polo_G_J_Travel_Expenses</t>
  </si>
  <si>
    <t>Water Polo_G_J_Uniform_Expenses</t>
  </si>
  <si>
    <t>Water Polo_G_J_Supply_Expenses</t>
  </si>
  <si>
    <t>Water Polo_G_J_Facility_Expenses</t>
  </si>
  <si>
    <t>Water Polo_G_J_Other_Expenses</t>
  </si>
  <si>
    <t>Water Polo_G_J_Coaches_Fall_Expenses</t>
  </si>
  <si>
    <t>Water Polo_G_J_Coaches_Winter_Expenses</t>
  </si>
  <si>
    <t>Water Polo_G_J_Coaches_Spring_Expenses</t>
  </si>
  <si>
    <t>Water Polo_G_J_Booster_Gifts</t>
  </si>
  <si>
    <t>Water Polo_G_J_Booster_Purchases</t>
  </si>
  <si>
    <t>Basketball_G_F_Total_Expenses</t>
  </si>
  <si>
    <t>Basketball_G_F_Travel_Expenses</t>
  </si>
  <si>
    <t>Basketball_G_F_Uniform_Expenses</t>
  </si>
  <si>
    <t>Basketball_G_F_Supply_Expenses</t>
  </si>
  <si>
    <t>Basketball_G_F_Facility_Expenses</t>
  </si>
  <si>
    <t>Basketball_G_F_Other_Expenses</t>
  </si>
  <si>
    <t>Basketball_G_F_Coaches_Fall_Expenses</t>
  </si>
  <si>
    <t>Basketball_G_F_Coaches_Winter_Expenses</t>
  </si>
  <si>
    <t>Basketball_G_F_Coaches_Spring_Expenses</t>
  </si>
  <si>
    <t>Basketball_G_F_Booster_Gifts</t>
  </si>
  <si>
    <t>Basketball_G_F_Booster_Purchases</t>
  </si>
  <si>
    <t>Bowling_G_F_Total_Expenses</t>
  </si>
  <si>
    <t>Bowling_G_F_Travel_Expenses</t>
  </si>
  <si>
    <t>Bowling_G_F_Uniform_Expenses</t>
  </si>
  <si>
    <t>Bowling_G_F_Supply_Expenses</t>
  </si>
  <si>
    <t>Bowling_G_F_Facility_Expenses</t>
  </si>
  <si>
    <t>Bowling_G_F_Other_Expenses</t>
  </si>
  <si>
    <t>Bowling_G_F_Coaches_Fall_Expenses</t>
  </si>
  <si>
    <t>Bowling_G_F_Coaches_Winter_Expenses</t>
  </si>
  <si>
    <t>Bowling_G_F_Coaches_Spring_Expenses</t>
  </si>
  <si>
    <t>Bowling_G_F_Booster_Gifts</t>
  </si>
  <si>
    <t>Bowling_G_F_Booster_Purchases</t>
  </si>
  <si>
    <t>Competitive Spirit_G_F_Total_Expenses</t>
  </si>
  <si>
    <t>Competitive Spirit_G_F_Travel_Expenses</t>
  </si>
  <si>
    <t>Competitive Spirit_G_F_Uniform_Expenses</t>
  </si>
  <si>
    <t>Competitive Spirit_G_F_Supply_Expenses</t>
  </si>
  <si>
    <t>Competitive Spirit_G_F_Facility_Expenses</t>
  </si>
  <si>
    <t>Competitive Spirit_G_F_Other_Expenses</t>
  </si>
  <si>
    <t>Competitive Spirit_G_F_Coaches_Fall_Expenses</t>
  </si>
  <si>
    <t>Competitive Spirit_G_F_Coaches_Winter_Expenses</t>
  </si>
  <si>
    <t>Competitive Spirit_G_F_Coaches_Spring_Expenses</t>
  </si>
  <si>
    <t>Competitive Spirit_G_F_Booster_Gifts</t>
  </si>
  <si>
    <t>Competitive Spirit_G_F_Booster_Purchases</t>
  </si>
  <si>
    <t>Cross Country_G_F_Total_Expenses</t>
  </si>
  <si>
    <t>Cross Country_G_F_Travel_Expenses</t>
  </si>
  <si>
    <t>Cross Country_G_F_Uniform_Expenses</t>
  </si>
  <si>
    <t>Cross Country_G_F_Supply_Expenses</t>
  </si>
  <si>
    <t>Cross Country_G_F_Facility_Expenses</t>
  </si>
  <si>
    <t>Cross Country_G_F_Other_Expenses</t>
  </si>
  <si>
    <t>Cross Country_G_F_Coaches_Fall_Expenses</t>
  </si>
  <si>
    <t>Cross Country_G_F_Coaches_Winter_Expenses</t>
  </si>
  <si>
    <t>Cross Country_G_F_Coaches_Spring_Expenses</t>
  </si>
  <si>
    <t>Cross Country_G_F_Booster_Gifts</t>
  </si>
  <si>
    <t>Cross Country_G_F_Booster_Purchases</t>
  </si>
  <si>
    <t>Field Hockey_G_F_Total_Expenses</t>
  </si>
  <si>
    <t>Field Hockey_G_F_Travel_Expenses</t>
  </si>
  <si>
    <t>Field Hockey_G_F_Uniform_Expenses</t>
  </si>
  <si>
    <t>Field Hockey_G_F_Supply_Expenses</t>
  </si>
  <si>
    <t>Field Hockey_G_F_Facility_Expenses</t>
  </si>
  <si>
    <t>Field Hockey_G_F_Other_Expenses</t>
  </si>
  <si>
    <t>Field Hockey_G_F_Coaches_Fall_Expenses</t>
  </si>
  <si>
    <t>Field Hockey_G_F_Coaches_Winter_Expenses</t>
  </si>
  <si>
    <t>Field Hockey_G_F_Coaches_Spring_Expenses</t>
  </si>
  <si>
    <t>Field Hockey_G_F_Booster_Gifts</t>
  </si>
  <si>
    <t>Field Hockey_G_F_Booster_Purchases</t>
  </si>
  <si>
    <t>Golf_G_F_Total_Expenses</t>
  </si>
  <si>
    <t>Golf_G_F_Travel_Expenses</t>
  </si>
  <si>
    <t>Golf_G_F_Uniform_Expenses</t>
  </si>
  <si>
    <t>Golf_G_F_Supply_Expenses</t>
  </si>
  <si>
    <t>Golf_G_F_Facility_Expenses</t>
  </si>
  <si>
    <t>Golf_G_F_Other_Expenses</t>
  </si>
  <si>
    <t>Golf_G_F_Coaches_Fall_Expenses</t>
  </si>
  <si>
    <t>Golf_G_F_Coaches_Winter_Expenses</t>
  </si>
  <si>
    <t>Golf_G_F_Coaches_Spring_Expenses</t>
  </si>
  <si>
    <t>Golf_G_F_Booster_Gifts</t>
  </si>
  <si>
    <t>Golf_G_F_Booster_Purchases</t>
  </si>
  <si>
    <t>Gymnastics_G_F_Total_Expenses</t>
  </si>
  <si>
    <t>Gymnastics_G_F_Travel_Expenses</t>
  </si>
  <si>
    <t>Gymnastics_G_F_Uniform_Expenses</t>
  </si>
  <si>
    <t>Gymnastics_G_F_Supply_Expenses</t>
  </si>
  <si>
    <t>Gymnastics_G_F_Facility_Expenses</t>
  </si>
  <si>
    <t>Gymnastics_G_F_Other_Expenses</t>
  </si>
  <si>
    <t>Gymnastics_G_F_Coaches_Fall_Expenses</t>
  </si>
  <si>
    <t>Gymnastics_G_F_Coaches_Winter_Expenses</t>
  </si>
  <si>
    <t>Gymnastics_G_F_Coaches_Spring_Expenses</t>
  </si>
  <si>
    <t>Gymnastics_G_F_Booster_Gifts</t>
  </si>
  <si>
    <t>Gymnastics_G_F_Booster_Purchases</t>
  </si>
  <si>
    <t>Lacrosse_G_F_Total_Expenses</t>
  </si>
  <si>
    <t>Lacrosse_G_F_Travel_Expenses</t>
  </si>
  <si>
    <t>Lacrosse_G_F_Uniform_Expenses</t>
  </si>
  <si>
    <t>Lacrosse_G_F_Supply_Expenses</t>
  </si>
  <si>
    <t>Lacrosse_G_F_Facility_Expenses</t>
  </si>
  <si>
    <t>Lacrosse_G_F_Other_Expenses</t>
  </si>
  <si>
    <t>Lacrosse_G_F_Coaches_Fall_Expenses</t>
  </si>
  <si>
    <t>Lacrosse_G_F_Coaches_Winter_Expenses</t>
  </si>
  <si>
    <t>Lacrosse_G_F_Coaches_Spring_Expenses</t>
  </si>
  <si>
    <t>Lacrosse_G_F_Booster_Gifts</t>
  </si>
  <si>
    <t>Lacrosse_G_F_Booster_Purchases</t>
  </si>
  <si>
    <t>Rifle_G_F_Total_Expenses</t>
  </si>
  <si>
    <t>Rifle_G_F_Travel_Expenses</t>
  </si>
  <si>
    <t>Rifle_G_F_Uniform_Expenses</t>
  </si>
  <si>
    <t>Rifle_G_F_Supply_Expenses</t>
  </si>
  <si>
    <t>Rifle_G_F_Facility_Expenses</t>
  </si>
  <si>
    <t>Rifle_G_F_Other_Expenses</t>
  </si>
  <si>
    <t>Rifle_G_F_Coaches_Fall_Expenses</t>
  </si>
  <si>
    <t>Rifle_G_F_Coaches_Winter_Expenses</t>
  </si>
  <si>
    <t>Rifle_G_F_Coaches_Spring_Expenses</t>
  </si>
  <si>
    <t>Rifle_G_F_Booster_Gifts</t>
  </si>
  <si>
    <t>Rifle_G_F_Booster_Purchases</t>
  </si>
  <si>
    <t>Soccer_G_F_Total_Expenses</t>
  </si>
  <si>
    <t>Soccer_G_F_Travel_Expenses</t>
  </si>
  <si>
    <t>Soccer_G_F_Uniform_Expenses</t>
  </si>
  <si>
    <t>Soccer_G_F_Supply_Expenses</t>
  </si>
  <si>
    <t>Soccer_G_F_Facility_Expenses</t>
  </si>
  <si>
    <t>Soccer_G_F_Other_Expenses</t>
  </si>
  <si>
    <t>Soccer_G_F_Coaches_Fall_Expenses</t>
  </si>
  <si>
    <t>Soccer_G_F_Coaches_Winter_Expenses</t>
  </si>
  <si>
    <t>Soccer_G_F_Coaches_Spring_Expenses</t>
  </si>
  <si>
    <t>Soccer_G_F_Booster_Gifts</t>
  </si>
  <si>
    <t>Soccer_G_F_Booster_Purchases</t>
  </si>
  <si>
    <t>Swimming and Diving_G_F_Total_Expenses</t>
  </si>
  <si>
    <t>Swimming and Diving_G_F_Travel_Expenses</t>
  </si>
  <si>
    <t>Swimming and Diving_G_F_Uniform_Expenses</t>
  </si>
  <si>
    <t>Swimming and Diving_G_F_Supply_Expenses</t>
  </si>
  <si>
    <t>Swimming and Diving_G_F_Facility_Expenses</t>
  </si>
  <si>
    <t>Swimming and Diving_G_F_Other_Expenses</t>
  </si>
  <si>
    <t>Swimming and Diving_G_F_Coaches_Fall_Expenses</t>
  </si>
  <si>
    <t>Swimming and Diving_G_F_Coaches_Winter_Expenses</t>
  </si>
  <si>
    <t>Swimming and Diving_G_F_Coaches_Spring_Expenses</t>
  </si>
  <si>
    <t>Swimming and Diving_G_F_Booster_Gifts</t>
  </si>
  <si>
    <t>Swimming and Diving_G_F_Booster_Purchases</t>
  </si>
  <si>
    <t>Tennis_G_F_Total_Expenses</t>
  </si>
  <si>
    <t>Tennis_G_F_Travel_Expenses</t>
  </si>
  <si>
    <t>Tennis_G_F_Uniform_Expenses</t>
  </si>
  <si>
    <t>Tennis_G_F_Supply_Expenses</t>
  </si>
  <si>
    <t>Tennis_G_F_Facility_Expenses</t>
  </si>
  <si>
    <t>Tennis_G_F_Other_Expenses</t>
  </si>
  <si>
    <t>Tennis_G_F_Coaches_Fall_Expenses</t>
  </si>
  <si>
    <t>Tennis_G_F_Coaches_Winter_Expenses</t>
  </si>
  <si>
    <t>Tennis_G_F_Coaches_Spring_Expenses</t>
  </si>
  <si>
    <t>Tennis_G_F_Booster_Gifts</t>
  </si>
  <si>
    <t>Tennis_G_F_Booster_Purchases</t>
  </si>
  <si>
    <t>Track &amp; Field_Indoor_G_F_Total_Expenses</t>
  </si>
  <si>
    <t>Track &amp; Field_Indoor_G_F_Travel_Expenses</t>
  </si>
  <si>
    <t>Track &amp; Field_Indoor_G_F_Uniform_Expenses</t>
  </si>
  <si>
    <t>Track &amp; Field_Indoor_G_F_Supply_Expenses</t>
  </si>
  <si>
    <t>Track &amp; Field_Indoor_G_F_Facility_Expenses</t>
  </si>
  <si>
    <t>Track &amp; Field_Indoor_G_F_Other_Expenses</t>
  </si>
  <si>
    <t>Track &amp; Field_Indoor_G_F_Coaches_Fall_Expenses</t>
  </si>
  <si>
    <t>Track &amp; Field_Indoor_G_F_Coaches_Winter_Expenses</t>
  </si>
  <si>
    <t>Track &amp; Field_Indoor_G_F_Coaches_Spring_Expenses</t>
  </si>
  <si>
    <t>Track &amp; Field_Indoor_G_F_Booster_Gifts</t>
  </si>
  <si>
    <t>Track &amp; Field_Indoor_G_F_Booster_Purchases</t>
  </si>
  <si>
    <t>Track &amp; Field_Outdoor_G_F_Total_Expenses</t>
  </si>
  <si>
    <t>Track &amp; Field_Outdoor_G_F_Travel_Expenses</t>
  </si>
  <si>
    <t>Track &amp; Field_Outdoor_G_F_Uniform_Expenses</t>
  </si>
  <si>
    <t>Track &amp; Field_Outdoor_G_F_Supply_Expenses</t>
  </si>
  <si>
    <t>Track &amp; Field_Outdoor_G_F_Facility_Expenses</t>
  </si>
  <si>
    <t>Track &amp; Field_Outdoor_G_F_Other_Expenses</t>
  </si>
  <si>
    <t>Track &amp; Field_Outdoor_G_F_Coaches_Fall_Expenses</t>
  </si>
  <si>
    <t>Track &amp; Field_Outdoor_G_F_Coaches_Winter_Expenses</t>
  </si>
  <si>
    <t>Track &amp; Field_Outdoor_G_F_Coaches_Spring_Expenses</t>
  </si>
  <si>
    <t>Track &amp; Field_Outdoor_G_F_Booster_Gifts</t>
  </si>
  <si>
    <t>Track &amp; Field_Outdoor_G_F_Booster_Purchases</t>
  </si>
  <si>
    <t>Volleyball_G_F_Total_Expenses</t>
  </si>
  <si>
    <t>Volleyball_G_F_Travel_Expenses</t>
  </si>
  <si>
    <t>Volleyball_G_F_Uniform_Expenses</t>
  </si>
  <si>
    <t>Volleyball_G_F_Supply_Expenses</t>
  </si>
  <si>
    <t>Volleyball_G_F_Facility_Expenses</t>
  </si>
  <si>
    <t>Volleyball_G_F_Other_Expenses</t>
  </si>
  <si>
    <t>Volleyball_G_F_Coaches_Fall_Expenses</t>
  </si>
  <si>
    <t>Volleyball_G_F_Coaches_Winter_Expenses</t>
  </si>
  <si>
    <t>Volleyball_G_F_Coaches_Spring_Expenses</t>
  </si>
  <si>
    <t>Volleyball_G_F_Booster_Gifts</t>
  </si>
  <si>
    <t>Volleyball_G_F_Booster_Purchases</t>
  </si>
  <si>
    <t>Water Polo_G_F_Total_Expenses</t>
  </si>
  <si>
    <t>Water Polo_G_F_Travel_Expenses</t>
  </si>
  <si>
    <t>Water Polo_G_F_Uniform_Expenses</t>
  </si>
  <si>
    <t>Water Polo_G_F_Supply_Expenses</t>
  </si>
  <si>
    <t>Water Polo_G_F_Facility_Expenses</t>
  </si>
  <si>
    <t>Water Polo_G_F_Other_Expenses</t>
  </si>
  <si>
    <t>Water Polo_G_F_Coaches_Fall_Expenses</t>
  </si>
  <si>
    <t>Water Polo_G_F_Coaches_Winter_Expenses</t>
  </si>
  <si>
    <t>Water Polo_G_F_Coaches_Spring_Expenses</t>
  </si>
  <si>
    <t>Water Polo_G_F_Booster_Gifts</t>
  </si>
  <si>
    <t>Water Polo_G_F_Booster_Purchases</t>
  </si>
  <si>
    <t>Basketball_G_8_Total_Expenses</t>
  </si>
  <si>
    <t>Basketball_G_8_Travel_Expenses</t>
  </si>
  <si>
    <t>Basketball_G_8_Uniform_Expenses</t>
  </si>
  <si>
    <t>Basketball_G_8_Supply_Expenses</t>
  </si>
  <si>
    <t>Basketball_G_8_Facility_Expenses</t>
  </si>
  <si>
    <t>Basketball_G_8_Other_Expenses</t>
  </si>
  <si>
    <t>Basketball_G_8_Coaches_Fall_Expenses</t>
  </si>
  <si>
    <t>Basketball_G_8_Coaches_Winter_Expenses</t>
  </si>
  <si>
    <t>Basketball_G_8_Coaches_Spring_Expenses</t>
  </si>
  <si>
    <t>Basketball_G_8_Booster_Gifts</t>
  </si>
  <si>
    <t>Basketball_G_8_Booster_Purchases</t>
  </si>
  <si>
    <t>Bowling_G_8_Total_Expenses</t>
  </si>
  <si>
    <t>Bowling_G_8_Travel_Expenses</t>
  </si>
  <si>
    <t>Bowling_G_8_Uniform_Expenses</t>
  </si>
  <si>
    <t>Bowling_G_8_Supply_Expenses</t>
  </si>
  <si>
    <t>Bowling_G_8_Facility_Expenses</t>
  </si>
  <si>
    <t>Bowling_G_8_Other_Expenses</t>
  </si>
  <si>
    <t>Bowling_G_8_Coaches_Fall_Expenses</t>
  </si>
  <si>
    <t>Bowling_G_8_Coaches_Winter_Expenses</t>
  </si>
  <si>
    <t>Bowling_G_8_Coaches_Spring_Expenses</t>
  </si>
  <si>
    <t>Bowling_G_8_Booster_Gifts</t>
  </si>
  <si>
    <t>Bowling_G_8_Booster_Purchases</t>
  </si>
  <si>
    <t>Competitive Spirit_G_8_Total_Expenses</t>
  </si>
  <si>
    <t>Competitive Spirit_G_8_Travel_Expenses</t>
  </si>
  <si>
    <t>Competitive Spirit_G_8_Uniform_Expenses</t>
  </si>
  <si>
    <t>Competitive Spirit_G_8_Supply_Expenses</t>
  </si>
  <si>
    <t>Competitive Spirit_G_8_Facility_Expenses</t>
  </si>
  <si>
    <t>Competitive Spirit_G_8_Other_Expenses</t>
  </si>
  <si>
    <t>Competitive Spirit_G_8_Coaches_Fall_Expenses</t>
  </si>
  <si>
    <t>Competitive Spirit_G_8_Coaches_Winter_Expenses</t>
  </si>
  <si>
    <t>Competitive Spirit_G_8_Coaches_Spring_Expenses</t>
  </si>
  <si>
    <t>Competitive Spirit_G_8_Booster_Gifts</t>
  </si>
  <si>
    <t>Competitive Spirit_G_8_Booster_Purchases</t>
  </si>
  <si>
    <t>Cross Country_G_8_Total_Expenses</t>
  </si>
  <si>
    <t>Cross Country_G_8_Travel_Expenses</t>
  </si>
  <si>
    <t>Cross Country_G_8_Uniform_Expenses</t>
  </si>
  <si>
    <t>Cross Country_G_8_Supply_Expenses</t>
  </si>
  <si>
    <t>Cross Country_G_8_Facility_Expenses</t>
  </si>
  <si>
    <t>Cross Country_G_8_Other_Expenses</t>
  </si>
  <si>
    <t>Cross Country_G_8_Coaches_Fall_Expenses</t>
  </si>
  <si>
    <t>Cross Country_G_8_Coaches_Winter_Expenses</t>
  </si>
  <si>
    <t>Cross Country_G_8_Coaches_Spring_Expenses</t>
  </si>
  <si>
    <t>Cross Country_G_8_Booster_Gifts</t>
  </si>
  <si>
    <t>Cross Country_G_8_Booster_Purchases</t>
  </si>
  <si>
    <t>Field Hockey_G_8_Total_Expenses</t>
  </si>
  <si>
    <t>Field Hockey_G_8_Travel_Expenses</t>
  </si>
  <si>
    <t>Field Hockey_G_8_Uniform_Expenses</t>
  </si>
  <si>
    <t>Field Hockey_G_8_Supply_Expenses</t>
  </si>
  <si>
    <t>Field Hockey_G_8_Facility_Expenses</t>
  </si>
  <si>
    <t>Field Hockey_G_8_Other_Expenses</t>
  </si>
  <si>
    <t>Field Hockey_G_8_Coaches_Fall_Expenses</t>
  </si>
  <si>
    <t>Field Hockey_G_8_Coaches_Winter_Expenses</t>
  </si>
  <si>
    <t>Field Hockey_G_8_Coaches_Spring_Expenses</t>
  </si>
  <si>
    <t>Field Hockey_G_8_Booster_Gifts</t>
  </si>
  <si>
    <t>Field Hockey_G_8_Booster_Purchases</t>
  </si>
  <si>
    <t>Golf_G_8_Total_Expenses</t>
  </si>
  <si>
    <t>Golf_G_8_Travel_Expenses</t>
  </si>
  <si>
    <t>Golf_G_8_Uniform_Expenses</t>
  </si>
  <si>
    <t>Golf_G_8_Supply_Expenses</t>
  </si>
  <si>
    <t>Golf_G_8_Facility_Expenses</t>
  </si>
  <si>
    <t>Golf_G_8_Other_Expenses</t>
  </si>
  <si>
    <t>Golf_G_8_Coaches_Fall_Expenses</t>
  </si>
  <si>
    <t>Golf_G_8_Coaches_Winter_Expenses</t>
  </si>
  <si>
    <t>Golf_G_8_Coaches_Spring_Expenses</t>
  </si>
  <si>
    <t>Golf_G_8_Booster_Gifts</t>
  </si>
  <si>
    <t>Golf_G_8_Booster_Purchases</t>
  </si>
  <si>
    <t>Gymnastics_G_8_Total_Expenses</t>
  </si>
  <si>
    <t>Gymnastics_G_8_Travel_Expenses</t>
  </si>
  <si>
    <t>Gymnastics_G_8_Uniform_Expenses</t>
  </si>
  <si>
    <t>Gymnastics_G_8_Supply_Expenses</t>
  </si>
  <si>
    <t>Gymnastics_G_8_Facility_Expenses</t>
  </si>
  <si>
    <t>Gymnastics_G_8_Other_Expenses</t>
  </si>
  <si>
    <t>Gymnastics_G_8_Coaches_Fall_Expenses</t>
  </si>
  <si>
    <t>Gymnastics_G_8_Coaches_Winter_Expenses</t>
  </si>
  <si>
    <t>Gymnastics_G_8_Coaches_Spring_Expenses</t>
  </si>
  <si>
    <t>Gymnastics_G_8_Booster_Gifts</t>
  </si>
  <si>
    <t>Gymnastics_G_8_Booster_Purchases</t>
  </si>
  <si>
    <t>Lacrosse_G_8_Total_Expenses</t>
  </si>
  <si>
    <t>Lacrosse_G_8_Travel_Expenses</t>
  </si>
  <si>
    <t>Lacrosse_G_8_Uniform_Expenses</t>
  </si>
  <si>
    <t>Lacrosse_G_8_Supply_Expenses</t>
  </si>
  <si>
    <t>Lacrosse_G_8_Facility_Expenses</t>
  </si>
  <si>
    <t>Lacrosse_G_8_Other_Expenses</t>
  </si>
  <si>
    <t>Lacrosse_G_8_Coaches_Fall_Expenses</t>
  </si>
  <si>
    <t>Lacrosse_G_8_Coaches_Winter_Expenses</t>
  </si>
  <si>
    <t>Lacrosse_G_8_Coaches_Spring_Expenses</t>
  </si>
  <si>
    <t>Lacrosse_G_8_Booster_Gifts</t>
  </si>
  <si>
    <t>Lacrosse_G_8_Booster_Purchases</t>
  </si>
  <si>
    <t>Rifle_G_8_Total_Expenses</t>
  </si>
  <si>
    <t>Rifle_G_8_Travel_Expenses</t>
  </si>
  <si>
    <t>Rifle_G_8_Uniform_Expenses</t>
  </si>
  <si>
    <t>Rifle_G_8_Supply_Expenses</t>
  </si>
  <si>
    <t>Rifle_G_8_Facility_Expenses</t>
  </si>
  <si>
    <t>Rifle_G_8_Other_Expenses</t>
  </si>
  <si>
    <t>Rifle_G_8_Coaches_Fall_Expenses</t>
  </si>
  <si>
    <t>Rifle_G_8_Coaches_Winter_Expenses</t>
  </si>
  <si>
    <t>Rifle_G_8_Coaches_Spring_Expenses</t>
  </si>
  <si>
    <t>Rifle_G_8_Booster_Gifts</t>
  </si>
  <si>
    <t>Rifle_G_8_Booster_Purchases</t>
  </si>
  <si>
    <t>Soccer_G_8_Total_Expenses</t>
  </si>
  <si>
    <t>Soccer_G_8_Travel_Expenses</t>
  </si>
  <si>
    <t>Soccer_G_8_Uniform_Expenses</t>
  </si>
  <si>
    <t>Soccer_G_8_Supply_Expenses</t>
  </si>
  <si>
    <t>Soccer_G_8_Facility_Expenses</t>
  </si>
  <si>
    <t>Soccer_G_8_Other_Expenses</t>
  </si>
  <si>
    <t>Soccer_G_8_Coaches_Fall_Expenses</t>
  </si>
  <si>
    <t>Soccer_G_8_Coaches_Winter_Expenses</t>
  </si>
  <si>
    <t>Soccer_G_8_Coaches_Spring_Expenses</t>
  </si>
  <si>
    <t>Soccer_G_8_Booster_Gifts</t>
  </si>
  <si>
    <t>Soccer_G_8_Booster_Purchases</t>
  </si>
  <si>
    <t>Swimming and Diving_G_8_Total_Expenses</t>
  </si>
  <si>
    <t>Swimming and Diving_G_8_Travel_Expenses</t>
  </si>
  <si>
    <t>Swimming and Diving_G_8_Uniform_Expenses</t>
  </si>
  <si>
    <t>Swimming and Diving_G_8_Supply_Expenses</t>
  </si>
  <si>
    <t>Swimming and Diving_G_8_Facility_Expenses</t>
  </si>
  <si>
    <t>Swimming and Diving_G_8_Other_Expenses</t>
  </si>
  <si>
    <t>Swimming and Diving_G_8_Coaches_Fall_Expenses</t>
  </si>
  <si>
    <t>Swimming and Diving_G_8_Coaches_Winter_Expenses</t>
  </si>
  <si>
    <t>Swimming and Diving_G_8_Coaches_Spring_Expenses</t>
  </si>
  <si>
    <t>Swimming and Diving_G_8_Booster_Gifts</t>
  </si>
  <si>
    <t>Swimming and Diving_G_8_Booster_Purchases</t>
  </si>
  <si>
    <t>Tennis_G_8_Total_Expenses</t>
  </si>
  <si>
    <t>Tennis_G_8_Travel_Expenses</t>
  </si>
  <si>
    <t>Tennis_G_8_Uniform_Expenses</t>
  </si>
  <si>
    <t>Tennis_G_8_Supply_Expenses</t>
  </si>
  <si>
    <t>Tennis_G_8_Facility_Expenses</t>
  </si>
  <si>
    <t>Tennis_G_8_Other_Expenses</t>
  </si>
  <si>
    <t>Tennis_G_8_Coaches_Fall_Expenses</t>
  </si>
  <si>
    <t>Tennis_G_8_Coaches_Winter_Expenses</t>
  </si>
  <si>
    <t>Tennis_G_8_Coaches_Spring_Expenses</t>
  </si>
  <si>
    <t>Tennis_G_8_Booster_Gifts</t>
  </si>
  <si>
    <t>Tennis_G_8_Booster_Purchases</t>
  </si>
  <si>
    <t>Track &amp; Field_Indoor_G_8_Total_Expenses</t>
  </si>
  <si>
    <t>Track &amp; Field_Indoor_G_8_Travel_Expenses</t>
  </si>
  <si>
    <t>Track &amp; Field_Indoor_G_8_Uniform_Expenses</t>
  </si>
  <si>
    <t>Track &amp; Field_Indoor_G_8_Supply_Expenses</t>
  </si>
  <si>
    <t>Track &amp; Field_Indoor_G_8_Facility_Expenses</t>
  </si>
  <si>
    <t>Track &amp; Field_Indoor_G_8_Other_Expenses</t>
  </si>
  <si>
    <t>Track &amp; Field_Indoor_G_8_Coaches_Fall_Expenses</t>
  </si>
  <si>
    <t>Track &amp; Field_Indoor_G_8_Coaches_Winter_Expenses</t>
  </si>
  <si>
    <t>Track &amp; Field_Indoor_G_8_Coaches_Spring_Expenses</t>
  </si>
  <si>
    <t>Track &amp; Field_Indoor_G_8_Booster_Gifts</t>
  </si>
  <si>
    <t>Track &amp; Field_Indoor_G_8_Booster_Purchases</t>
  </si>
  <si>
    <t>Track &amp; Field_Outdoor_G_8_Total_Expenses</t>
  </si>
  <si>
    <t>Track &amp; Field_Outdoor_G_8_Travel_Expenses</t>
  </si>
  <si>
    <t>Track &amp; Field_Outdoor_G_8_Uniform_Expenses</t>
  </si>
  <si>
    <t>Track &amp; Field_Outdoor_G_8_Supply_Expenses</t>
  </si>
  <si>
    <t>Track &amp; Field_Outdoor_G_8_Facility_Expenses</t>
  </si>
  <si>
    <t>Track &amp; Field_Outdoor_G_8_Other_Expenses</t>
  </si>
  <si>
    <t>Track &amp; Field_Outdoor_G_8_Coaches_Fall_Expenses</t>
  </si>
  <si>
    <t>Track &amp; Field_Outdoor_G_8_Coaches_Winter_Expenses</t>
  </si>
  <si>
    <t>Track &amp; Field_Outdoor_G_8_Coaches_Spring_Expenses</t>
  </si>
  <si>
    <t>Track &amp; Field_Outdoor_G_8_Booster_Gifts</t>
  </si>
  <si>
    <t>Track &amp; Field_Outdoor_G_8_Booster_Purchases</t>
  </si>
  <si>
    <t>Volleyball_G_8_Total_Expenses</t>
  </si>
  <si>
    <t>Volleyball_G_8_Travel_Expenses</t>
  </si>
  <si>
    <t>Volleyball_G_8_Uniform_Expenses</t>
  </si>
  <si>
    <t>Volleyball_G_8_Supply_Expenses</t>
  </si>
  <si>
    <t>Volleyball_G_8_Facility_Expenses</t>
  </si>
  <si>
    <t>Volleyball_G_8_Other_Expenses</t>
  </si>
  <si>
    <t>Volleyball_G_8_Coaches_Fall_Expenses</t>
  </si>
  <si>
    <t>Volleyball_G_8_Coaches_Winter_Expenses</t>
  </si>
  <si>
    <t>Volleyball_G_8_Coaches_Spring_Expenses</t>
  </si>
  <si>
    <t>Volleyball_G_8_Booster_Gifts</t>
  </si>
  <si>
    <t>Volleyball_G_8_Booster_Purchases</t>
  </si>
  <si>
    <t>Water Polo_G_8_Total_Expenses</t>
  </si>
  <si>
    <t>Water Polo_G_8_Travel_Expenses</t>
  </si>
  <si>
    <t>Water Polo_G_8_Uniform_Expenses</t>
  </si>
  <si>
    <t>Water Polo_G_8_Supply_Expenses</t>
  </si>
  <si>
    <t>Water Polo_G_8_Facility_Expenses</t>
  </si>
  <si>
    <t>Water Polo_G_8_Other_Expenses</t>
  </si>
  <si>
    <t>Water Polo_G_8_Coaches_Fall_Expenses</t>
  </si>
  <si>
    <t>Water Polo_G_8_Coaches_Winter_Expenses</t>
  </si>
  <si>
    <t>Water Polo_G_8_Coaches_Spring_Expenses</t>
  </si>
  <si>
    <t>Water Polo_G_8_Booster_Gifts</t>
  </si>
  <si>
    <t>Water Polo_G_8_Booster_Purchases</t>
  </si>
  <si>
    <t>Basketball_G_7_Total_Expenses</t>
  </si>
  <si>
    <t>Basketball_G_7_Travel_Expenses</t>
  </si>
  <si>
    <t>Basketball_G_7_Uniform_Expenses</t>
  </si>
  <si>
    <t>Basketball_G_7_Supply_Expenses</t>
  </si>
  <si>
    <t>Basketball_G_7_Facility_Expenses</t>
  </si>
  <si>
    <t>Basketball_G_7_Other_Expenses</t>
  </si>
  <si>
    <t>Basketball_G_7_Coaches_Fall_Expenses</t>
  </si>
  <si>
    <t>Basketball_G_7_Coaches_Winter_Expenses</t>
  </si>
  <si>
    <t>Basketball_G_7_Coaches_Spring_Expenses</t>
  </si>
  <si>
    <t>Basketball_G_7_Booster_Gifts</t>
  </si>
  <si>
    <t>Basketball_G_7_Booster_Purchases</t>
  </si>
  <si>
    <t>Bowling_G_7_Total_Expenses</t>
  </si>
  <si>
    <t>Bowling_G_7_Travel_Expenses</t>
  </si>
  <si>
    <t>Bowling_G_7_Uniform_Expenses</t>
  </si>
  <si>
    <t>Bowling_G_7_Supply_Expenses</t>
  </si>
  <si>
    <t>Bowling_G_7_Facility_Expenses</t>
  </si>
  <si>
    <t>Bowling_G_7_Other_Expenses</t>
  </si>
  <si>
    <t>Bowling_G_7_Coaches_Fall_Expenses</t>
  </si>
  <si>
    <t>Bowling_G_7_Coaches_Winter_Expenses</t>
  </si>
  <si>
    <t>Bowling_G_7_Coaches_Spring_Expenses</t>
  </si>
  <si>
    <t>Bowling_G_7_Booster_Gifts</t>
  </si>
  <si>
    <t>Bowling_G_7_Booster_Purchases</t>
  </si>
  <si>
    <t>Competitive Spirit_G_7_Total_Expenses</t>
  </si>
  <si>
    <t>Competitive Spirit_G_7_Travel_Expenses</t>
  </si>
  <si>
    <t>Competitive Spirit_G_7_Uniform_Expenses</t>
  </si>
  <si>
    <t>Competitive Spirit_G_7_Supply_Expenses</t>
  </si>
  <si>
    <t>Competitive Spirit_G_7_Facility_Expenses</t>
  </si>
  <si>
    <t>Competitive Spirit_G_7_Other_Expenses</t>
  </si>
  <si>
    <t>Competitive Spirit_G_7_Coaches_Fall_Expenses</t>
  </si>
  <si>
    <t>Competitive Spirit_G_7_Coaches_Winter_Expenses</t>
  </si>
  <si>
    <t>Competitive Spirit_G_7_Coaches_Spring_Expenses</t>
  </si>
  <si>
    <t>Competitive Spirit_G_7_Booster_Gifts</t>
  </si>
  <si>
    <t>Competitive Spirit_G_7_Booster_Purchases</t>
  </si>
  <si>
    <t>Cross Country_G_7_Total_Expenses</t>
  </si>
  <si>
    <t>Cross Country_G_7_Travel_Expenses</t>
  </si>
  <si>
    <t>Cross Country_G_7_Uniform_Expenses</t>
  </si>
  <si>
    <t>Cross Country_G_7_Supply_Expenses</t>
  </si>
  <si>
    <t>Cross Country_G_7_Facility_Expenses</t>
  </si>
  <si>
    <t>Cross Country_G_7_Other_Expenses</t>
  </si>
  <si>
    <t>Cross Country_G_7_Coaches_Fall_Expenses</t>
  </si>
  <si>
    <t>Cross Country_G_7_Coaches_Winter_Expenses</t>
  </si>
  <si>
    <t>Cross Country_G_7_Coaches_Spring_Expenses</t>
  </si>
  <si>
    <t>Cross Country_G_7_Booster_Gifts</t>
  </si>
  <si>
    <t>Cross Country_G_7_Booster_Purchases</t>
  </si>
  <si>
    <t>Field Hockey_G_7_Total_Expenses</t>
  </si>
  <si>
    <t>Field Hockey_G_7_Travel_Expenses</t>
  </si>
  <si>
    <t>Field Hockey_G_7_Uniform_Expenses</t>
  </si>
  <si>
    <t>Field Hockey_G_7_Supply_Expenses</t>
  </si>
  <si>
    <t>Field Hockey_G_7_Facility_Expenses</t>
  </si>
  <si>
    <t>Field Hockey_G_7_Other_Expenses</t>
  </si>
  <si>
    <t>Field Hockey_G_7_Coaches_Fall_Expenses</t>
  </si>
  <si>
    <t>Field Hockey_G_7_Coaches_Winter_Expenses</t>
  </si>
  <si>
    <t>Field Hockey_G_7_Coaches_Spring_Expenses</t>
  </si>
  <si>
    <t>Field Hockey_G_7_Booster_Gifts</t>
  </si>
  <si>
    <t>Field Hockey_G_7_Booster_Purchases</t>
  </si>
  <si>
    <t>Golf_G_7_Total_Expenses</t>
  </si>
  <si>
    <t>Golf_G_7_Travel_Expenses</t>
  </si>
  <si>
    <t>Golf_G_7_Uniform_Expenses</t>
  </si>
  <si>
    <t>Golf_G_7_Supply_Expenses</t>
  </si>
  <si>
    <t>Golf_G_7_Facility_Expenses</t>
  </si>
  <si>
    <t>Golf_G_7_Other_Expenses</t>
  </si>
  <si>
    <t>Golf_G_7_Coaches_Fall_Expenses</t>
  </si>
  <si>
    <t>Golf_G_7_Coaches_Winter_Expenses</t>
  </si>
  <si>
    <t>Golf_G_7_Coaches_Spring_Expenses</t>
  </si>
  <si>
    <t>Golf_G_7_Booster_Gifts</t>
  </si>
  <si>
    <t>Golf_G_7_Booster_Purchases</t>
  </si>
  <si>
    <t>Gymnastics_G_7_Total_Expenses</t>
  </si>
  <si>
    <t>Gymnastics_G_7_Travel_Expenses</t>
  </si>
  <si>
    <t>Gymnastics_G_7_Uniform_Expenses</t>
  </si>
  <si>
    <t>Gymnastics_G_7_Supply_Expenses</t>
  </si>
  <si>
    <t>Gymnastics_G_7_Facility_Expenses</t>
  </si>
  <si>
    <t>Gymnastics_G_7_Other_Expenses</t>
  </si>
  <si>
    <t>Gymnastics_G_7_Coaches_Fall_Expenses</t>
  </si>
  <si>
    <t>Gymnastics_G_7_Coaches_Winter_Expenses</t>
  </si>
  <si>
    <t>Gymnastics_G_7_Coaches_Spring_Expenses</t>
  </si>
  <si>
    <t>Gymnastics_G_7_Booster_Gifts</t>
  </si>
  <si>
    <t>Gymnastics_G_7_Booster_Purchases</t>
  </si>
  <si>
    <t>Lacrosse_G_7_Total_Expenses</t>
  </si>
  <si>
    <t>Lacrosse_G_7_Travel_Expenses</t>
  </si>
  <si>
    <t>Lacrosse_G_7_Uniform_Expenses</t>
  </si>
  <si>
    <t>Lacrosse_G_7_Supply_Expenses</t>
  </si>
  <si>
    <t>Lacrosse_G_7_Facility_Expenses</t>
  </si>
  <si>
    <t>Lacrosse_G_7_Other_Expenses</t>
  </si>
  <si>
    <t>Lacrosse_G_7_Coaches_Fall_Expenses</t>
  </si>
  <si>
    <t>Lacrosse_G_7_Coaches_Winter_Expenses</t>
  </si>
  <si>
    <t>Lacrosse_G_7_Coaches_Spring_Expenses</t>
  </si>
  <si>
    <t>Lacrosse_G_7_Booster_Gifts</t>
  </si>
  <si>
    <t>Lacrosse_G_7_Booster_Purchases</t>
  </si>
  <si>
    <t>Rifle_G_7_Total_Expenses</t>
  </si>
  <si>
    <t>Rifle_G_7_Travel_Expenses</t>
  </si>
  <si>
    <t>Rifle_G_7_Uniform_Expenses</t>
  </si>
  <si>
    <t>Rifle_G_7_Supply_Expenses</t>
  </si>
  <si>
    <t>Rifle_G_7_Facility_Expenses</t>
  </si>
  <si>
    <t>Rifle_G_7_Other_Expenses</t>
  </si>
  <si>
    <t>Rifle_G_7_Coaches_Fall_Expenses</t>
  </si>
  <si>
    <t>Rifle_G_7_Coaches_Winter_Expenses</t>
  </si>
  <si>
    <t>Rifle_G_7_Coaches_Spring_Expenses</t>
  </si>
  <si>
    <t>Rifle_G_7_Booster_Gifts</t>
  </si>
  <si>
    <t>Rifle_G_7_Booster_Purchases</t>
  </si>
  <si>
    <t>Soccer_G_7_Total_Expenses</t>
  </si>
  <si>
    <t>Soccer_G_7_Travel_Expenses</t>
  </si>
  <si>
    <t>Soccer_G_7_Uniform_Expenses</t>
  </si>
  <si>
    <t>Soccer_G_7_Supply_Expenses</t>
  </si>
  <si>
    <t>Soccer_G_7_Facility_Expenses</t>
  </si>
  <si>
    <t>Soccer_G_7_Other_Expenses</t>
  </si>
  <si>
    <t>Soccer_G_7_Coaches_Fall_Expenses</t>
  </si>
  <si>
    <t>Soccer_G_7_Coaches_Winter_Expenses</t>
  </si>
  <si>
    <t>Soccer_G_7_Coaches_Spring_Expenses</t>
  </si>
  <si>
    <t>Soccer_G_7_Booster_Gifts</t>
  </si>
  <si>
    <t>Soccer_G_7_Booster_Purchases</t>
  </si>
  <si>
    <t>Swimming and Diving_G_7_Total_Expenses</t>
  </si>
  <si>
    <t>Swimming and Diving_G_7_Travel_Expenses</t>
  </si>
  <si>
    <t>Swimming and Diving_G_7_Uniform_Expenses</t>
  </si>
  <si>
    <t>Swimming and Diving_G_7_Supply_Expenses</t>
  </si>
  <si>
    <t>Swimming and Diving_G_7_Facility_Expenses</t>
  </si>
  <si>
    <t>Swimming and Diving_G_7_Other_Expenses</t>
  </si>
  <si>
    <t>Swimming and Diving_G_7_Coaches_Fall_Expenses</t>
  </si>
  <si>
    <t>Swimming and Diving_G_7_Coaches_Winter_Expenses</t>
  </si>
  <si>
    <t>Swimming and Diving_G_7_Coaches_Spring_Expenses</t>
  </si>
  <si>
    <t>Swimming and Diving_G_7_Booster_Gifts</t>
  </si>
  <si>
    <t>Swimming and Diving_G_7_Booster_Purchases</t>
  </si>
  <si>
    <t>Tennis_G_7_Total_Expenses</t>
  </si>
  <si>
    <t>Tennis_G_7_Travel_Expenses</t>
  </si>
  <si>
    <t>Tennis_G_7_Uniform_Expenses</t>
  </si>
  <si>
    <t>Tennis_G_7_Supply_Expenses</t>
  </si>
  <si>
    <t>Tennis_G_7_Facility_Expenses</t>
  </si>
  <si>
    <t>Tennis_G_7_Other_Expenses</t>
  </si>
  <si>
    <t>Tennis_G_7_Coaches_Fall_Expenses</t>
  </si>
  <si>
    <t>Tennis_G_7_Coaches_Winter_Expenses</t>
  </si>
  <si>
    <t>Tennis_G_7_Coaches_Spring_Expenses</t>
  </si>
  <si>
    <t>Tennis_G_7_Booster_Gifts</t>
  </si>
  <si>
    <t>Tennis_G_7_Booster_Purchases</t>
  </si>
  <si>
    <t>Track &amp; Field_Indoor_G_7_Total_Expenses</t>
  </si>
  <si>
    <t>Track &amp; Field_Indoor_G_7_Travel_Expenses</t>
  </si>
  <si>
    <t>Track &amp; Field_Indoor_G_7_Uniform_Expenses</t>
  </si>
  <si>
    <t>Track &amp; Field_Indoor_G_7_Supply_Expenses</t>
  </si>
  <si>
    <t>Track &amp; Field_Indoor_G_7_Facility_Expenses</t>
  </si>
  <si>
    <t>Track &amp; Field_Indoor_G_7_Other_Expenses</t>
  </si>
  <si>
    <t>Track &amp; Field_Indoor_G_7_Coaches_Fall_Expenses</t>
  </si>
  <si>
    <t>Track &amp; Field_Indoor_G_7_Coaches_Winter_Expenses</t>
  </si>
  <si>
    <t>Track &amp; Field_Indoor_G_7_Coaches_Spring_Expenses</t>
  </si>
  <si>
    <t>Track &amp; Field_Indoor_G_7_Booster_Gifts</t>
  </si>
  <si>
    <t>Track &amp; Field_Indoor_G_7_Booster_Purchases</t>
  </si>
  <si>
    <t>Track &amp; Field_Outdoor_G_7_Total_Expenses</t>
  </si>
  <si>
    <t>Track &amp; Field_Outdoor_G_7_Travel_Expenses</t>
  </si>
  <si>
    <t>Track &amp; Field_Outdoor_G_7_Uniform_Expenses</t>
  </si>
  <si>
    <t>Track &amp; Field_Outdoor_G_7_Supply_Expenses</t>
  </si>
  <si>
    <t>Track &amp; Field_Outdoor_G_7_Facility_Expenses</t>
  </si>
  <si>
    <t>Track &amp; Field_Outdoor_G_7_Other_Expenses</t>
  </si>
  <si>
    <t>Track &amp; Field_Outdoor_G_7_Coaches_Fall_Expenses</t>
  </si>
  <si>
    <t>Track &amp; Field_Outdoor_G_7_Coaches_Winter_Expenses</t>
  </si>
  <si>
    <t>Track &amp; Field_Outdoor_G_7_Coaches_Spring_Expenses</t>
  </si>
  <si>
    <t>Track &amp; Field_Outdoor_G_7_Booster_Gifts</t>
  </si>
  <si>
    <t>Track &amp; Field_Outdoor_G_7_Booster_Purchases</t>
  </si>
  <si>
    <t>Volleyball_G_7_Total_Expenses</t>
  </si>
  <si>
    <t>Volleyball_G_7_Travel_Expenses</t>
  </si>
  <si>
    <t>Volleyball_G_7_Uniform_Expenses</t>
  </si>
  <si>
    <t>Volleyball_G_7_Supply_Expenses</t>
  </si>
  <si>
    <t>Volleyball_G_7_Facility_Expenses</t>
  </si>
  <si>
    <t>Volleyball_G_7_Other_Expenses</t>
  </si>
  <si>
    <t>Volleyball_G_7_Coaches_Fall_Expenses</t>
  </si>
  <si>
    <t>Volleyball_G_7_Coaches_Winter_Expenses</t>
  </si>
  <si>
    <t>Volleyball_G_7_Coaches_Spring_Expenses</t>
  </si>
  <si>
    <t>Volleyball_G_7_Booster_Gifts</t>
  </si>
  <si>
    <t>Volleyball_G_7_Booster_Purchases</t>
  </si>
  <si>
    <t>Water Polo_G_7_Total_Expenses</t>
  </si>
  <si>
    <t>Water Polo_G_7_Travel_Expenses</t>
  </si>
  <si>
    <t>Water Polo_G_7_Uniform_Expenses</t>
  </si>
  <si>
    <t>Water Polo_G_7_Supply_Expenses</t>
  </si>
  <si>
    <t>Water Polo_G_7_Facility_Expenses</t>
  </si>
  <si>
    <t>Water Polo_G_7_Other_Expenses</t>
  </si>
  <si>
    <t>Water Polo_G_7_Coaches_Fall_Expenses</t>
  </si>
  <si>
    <t>Water Polo_G_7_Coaches_Winter_Expenses</t>
  </si>
  <si>
    <t>Water Polo_G_7_Coaches_Spring_Expenses</t>
  </si>
  <si>
    <t>Water Polo_G_7_Booster_Gifts</t>
  </si>
  <si>
    <t>Water Polo_G_7_Booster_Purchases</t>
  </si>
  <si>
    <t>For Best Results, Compose In A Word Processor, Copy And Paste To The Formula Bar Above, Then Press Enter.</t>
  </si>
  <si>
    <t>Comments</t>
  </si>
  <si>
    <r>
      <rPr>
        <b/>
        <vertAlign val="superscript"/>
        <sz val="9"/>
        <color indexed="10"/>
        <rFont val="Calibri"/>
        <family val="2"/>
      </rPr>
      <t>1</t>
    </r>
    <r>
      <rPr>
        <b/>
        <sz val="9"/>
        <color indexed="10"/>
        <rFont val="Calibri"/>
        <family val="2"/>
      </rPr>
      <t xml:space="preserve"> </t>
    </r>
    <r>
      <rPr>
        <b/>
        <sz val="9"/>
        <rFont val="Calibri"/>
        <family val="2"/>
      </rPr>
      <t xml:space="preserve"> Travel (transportation, housing furnished during travel &amp; per diem dining allowances).</t>
    </r>
  </si>
  <si>
    <r>
      <rPr>
        <b/>
        <vertAlign val="superscript"/>
        <sz val="9"/>
        <color indexed="10"/>
        <rFont val="Calibri"/>
        <family val="2"/>
      </rPr>
      <t>2</t>
    </r>
    <r>
      <rPr>
        <b/>
        <sz val="9"/>
        <color indexed="10"/>
        <rFont val="Calibri"/>
        <family val="2"/>
      </rPr>
      <t xml:space="preserve">  </t>
    </r>
    <r>
      <rPr>
        <b/>
        <sz val="9"/>
        <rFont val="Calibri"/>
        <family val="2"/>
      </rPr>
      <t>Purchase and/or Replacement of Athletic Uniforms (clothing for practice &amp; competition).</t>
    </r>
  </si>
  <si>
    <r>
      <rPr>
        <b/>
        <vertAlign val="superscript"/>
        <sz val="9"/>
        <color indexed="10"/>
        <rFont val="Calibri"/>
        <family val="2"/>
      </rPr>
      <t>4</t>
    </r>
    <r>
      <rPr>
        <b/>
        <sz val="9"/>
        <color indexed="10"/>
        <rFont val="Calibri"/>
        <family val="2"/>
      </rPr>
      <t xml:space="preserve"> </t>
    </r>
    <r>
      <rPr>
        <b/>
        <sz val="9"/>
        <rFont val="Calibri"/>
        <family val="2"/>
      </rPr>
      <t xml:space="preserve"> Expenditures for Construction, Renovation, Maintenance, Rental, Expansion and Repair of Athletic Facilities.</t>
    </r>
  </si>
  <si>
    <t xml:space="preserve">        Note:  For a facility shared by multiple teams, calculate per team cost by dividing
                     total facility expenditures by number of teams using facility or by using
                     the percentage of time used by each team.</t>
  </si>
  <si>
    <r>
      <t>Team History</t>
    </r>
    <r>
      <rPr>
        <b/>
        <sz val="10"/>
        <color indexed="10"/>
        <rFont val="Calibri"/>
        <family val="2"/>
      </rPr>
      <t xml:space="preserve"> </t>
    </r>
    <r>
      <rPr>
        <b/>
        <vertAlign val="superscript"/>
        <sz val="10"/>
        <color indexed="10"/>
        <rFont val="Calibri"/>
        <family val="2"/>
      </rPr>
      <t xml:space="preserve">
</t>
    </r>
    <r>
      <rPr>
        <b/>
        <vertAlign val="superscript"/>
        <sz val="12"/>
        <color indexed="10"/>
        <rFont val="Calibri"/>
        <family val="2"/>
      </rPr>
      <t>(Format =YYYY, e.g. 1955)</t>
    </r>
  </si>
  <si>
    <r>
      <t xml:space="preserve">Year Established </t>
    </r>
    <r>
      <rPr>
        <b/>
        <vertAlign val="superscript"/>
        <sz val="9"/>
        <color indexed="10"/>
        <rFont val="Calibri"/>
        <family val="2"/>
      </rPr>
      <t>1</t>
    </r>
  </si>
  <si>
    <r>
      <rPr>
        <vertAlign val="superscript"/>
        <sz val="9"/>
        <color indexed="10"/>
        <rFont val="Calibri"/>
        <family val="2"/>
      </rPr>
      <t>1</t>
    </r>
    <r>
      <rPr>
        <sz val="9"/>
        <color indexed="8"/>
        <rFont val="Calibri"/>
        <family val="2"/>
      </rPr>
      <t xml:space="preserve"> For initial submission and for interscholastic athletic teams that were newly established.</t>
    </r>
  </si>
  <si>
    <r>
      <t xml:space="preserve">List total value of </t>
    </r>
    <r>
      <rPr>
        <b/>
        <sz val="9"/>
        <color indexed="8"/>
        <rFont val="Calibri"/>
        <family val="2"/>
      </rPr>
      <t>contributions
per team</t>
    </r>
  </si>
  <si>
    <r>
      <t xml:space="preserve">List total value of </t>
    </r>
    <r>
      <rPr>
        <b/>
        <sz val="9"/>
        <color indexed="8"/>
        <rFont val="Calibri"/>
        <family val="2"/>
      </rPr>
      <t>purchases
per team</t>
    </r>
  </si>
  <si>
    <t>Key</t>
  </si>
  <si>
    <t>012</t>
  </si>
  <si>
    <t>011</t>
  </si>
  <si>
    <t>010</t>
  </si>
  <si>
    <t>009</t>
  </si>
  <si>
    <t>008</t>
  </si>
  <si>
    <t>007</t>
  </si>
  <si>
    <t>Grade Level</t>
  </si>
  <si>
    <t>1035193768146</t>
  </si>
  <si>
    <t>1081145036201</t>
  </si>
  <si>
    <t>1081165037941</t>
  </si>
  <si>
    <t>1085674046800</t>
  </si>
  <si>
    <t>1085674047398</t>
  </si>
  <si>
    <t>1164952076353</t>
  </si>
  <si>
    <t>1234636033272</t>
  </si>
  <si>
    <t>1234636036639</t>
  </si>
  <si>
    <t>1241500057834</t>
  </si>
  <si>
    <t>1265128607512</t>
  </si>
  <si>
    <t>1265132107580</t>
  </si>
  <si>
    <t>1265132207581</t>
  </si>
  <si>
    <t>1265134158196</t>
  </si>
  <si>
    <t>1265137348207</t>
  </si>
  <si>
    <t>1265150016822</t>
  </si>
  <si>
    <t>1265150013728</t>
  </si>
  <si>
    <t>1265174428251</t>
  </si>
  <si>
    <t>1265191198223</t>
  </si>
  <si>
    <t>1265193928257</t>
  </si>
  <si>
    <t>1265194348195</t>
  </si>
  <si>
    <t>1265196448259</t>
  </si>
  <si>
    <t>1280345037923</t>
  </si>
  <si>
    <t>1346778668041</t>
  </si>
  <si>
    <t>1685180138122</t>
  </si>
  <si>
    <t>1715102937983</t>
  </si>
  <si>
    <t xml:space="preserve">LOCATION CODE </t>
  </si>
  <si>
    <t>Row</t>
  </si>
  <si>
    <t>Column</t>
  </si>
  <si>
    <t>Does This School Sponsor Any Interscholastic Athletic Teams? 
                                           (Yes or No)</t>
  </si>
  <si>
    <t>T9_02</t>
  </si>
  <si>
    <t>T9_Sch &amp; T9_Number</t>
  </si>
  <si>
    <t>Softball Fast Pitch_Girls_V_Boys</t>
  </si>
  <si>
    <t>Softball Fast Pitch_Girls_V_Girls</t>
  </si>
  <si>
    <t>Softball Fast Pitch_Girls_V_Total</t>
  </si>
  <si>
    <t>Softball Fast Pitch_Girls_F_Boys</t>
  </si>
  <si>
    <t>Softball Fast Pitch_Girls_F_Girls</t>
  </si>
  <si>
    <t>Softball Fast Pitch_Girls_F_Total</t>
  </si>
  <si>
    <t>Softball Fast Pitch_Girls_8_Boys</t>
  </si>
  <si>
    <t>Softball Fast Pitch_Girls_8_Girls</t>
  </si>
  <si>
    <t>Softball Fast Pitch_Girls_8_Total</t>
  </si>
  <si>
    <t>Softball Fast Pitch_Girls_7_Boys</t>
  </si>
  <si>
    <t>Softball Fast Pitch_Girls_7_Girls</t>
  </si>
  <si>
    <t>Softball Fast Pitch_Girls_7_Total</t>
  </si>
  <si>
    <t>Softball Fast Pitch_G_V_SeasonFall</t>
  </si>
  <si>
    <t>Softball Fast Pitch_G_V_SeasonWinter</t>
  </si>
  <si>
    <t>Softball Fast Pitch_G_V_SeasonSpring</t>
  </si>
  <si>
    <t>Softball Fast Pitch_G_V_Established</t>
  </si>
  <si>
    <t>Softball Fast Pitch_G_V_Demotion</t>
  </si>
  <si>
    <t>Softball Fast Pitch_G_V_Elimination</t>
  </si>
  <si>
    <t>Softball Fast Pitch_G_V_Reinstatement</t>
  </si>
  <si>
    <t>Softball Fast Pitch_G_V_ScheduledFall</t>
  </si>
  <si>
    <t>Softball Fast Pitch_G_V_ScheduledWinter</t>
  </si>
  <si>
    <t>Softball Fast Pitch_G_V_ScheduledSpring</t>
  </si>
  <si>
    <t>Softball Fast Pitch_G_V_ScheduledTotal</t>
  </si>
  <si>
    <t>Softball Fast Pitch_G_V_PlayedFall</t>
  </si>
  <si>
    <t>Softball Fast Pitch_G_V_PlayedWinter</t>
  </si>
  <si>
    <t>Softball Fast Pitch_Girls_J_Boys</t>
  </si>
  <si>
    <t>Softball Fast Pitch_Girls_J_Girls</t>
  </si>
  <si>
    <t>Softball Fast Pitch_Girls_J_Total</t>
  </si>
  <si>
    <t>Softball Fast Pitch_G_V_PlayedSpring</t>
  </si>
  <si>
    <t>Softball Fast Pitch_G_V_PlayedTotal</t>
  </si>
  <si>
    <t>Softball Fast Pitch_G_J_SeasonFall</t>
  </si>
  <si>
    <t>Softball Fast Pitch_G_J_SeasonWinter</t>
  </si>
  <si>
    <t>Softball Fast Pitch_G_J_SeasonSpring</t>
  </si>
  <si>
    <t>Softball Fast Pitch_G_J_Established</t>
  </si>
  <si>
    <t>Softball Fast Pitch_G_J_Demotion</t>
  </si>
  <si>
    <t>Softball Fast Pitch_G_J_Elimination</t>
  </si>
  <si>
    <t>Softball Fast Pitch_G_J_Reinstatement</t>
  </si>
  <si>
    <t>Softball Fast Pitch_G_J_ScheduledFall</t>
  </si>
  <si>
    <t>Softball Fast Pitch_G_J_ScheduledWinter</t>
  </si>
  <si>
    <t>Softball Fast Pitch_G_J_ScheduledSpring</t>
  </si>
  <si>
    <t>Softball Fast Pitch_G_J_ScheduledTotal</t>
  </si>
  <si>
    <t>Softball Fast Pitch_G_J_PlayedFall</t>
  </si>
  <si>
    <t>Softball Fast Pitch_G_J_PlayedWinter</t>
  </si>
  <si>
    <t>Softball Fast Pitch_G_J_PlayedSpring</t>
  </si>
  <si>
    <t>Softball Fast Pitch_G_J_PlayedTotal</t>
  </si>
  <si>
    <t>Softball Fast Pitch_G_F_SeasonFall</t>
  </si>
  <si>
    <t>Softball Fast Pitch_G_F_SeasonWinter</t>
  </si>
  <si>
    <t>Softball Fast Pitch_G_F_SeasonSpring</t>
  </si>
  <si>
    <t>Softball Fast Pitch_G_F_Established</t>
  </si>
  <si>
    <t>Softball Fast Pitch_G_F_Demotion</t>
  </si>
  <si>
    <t>Softball Fast Pitch_G_F_Elimination</t>
  </si>
  <si>
    <t>Softball Fast Pitch_G_F_Reinstatement</t>
  </si>
  <si>
    <t>Softball Fast Pitch_G_F_ScheduledFall</t>
  </si>
  <si>
    <t>Softball Fast Pitch_G_F_ScheduledWinter</t>
  </si>
  <si>
    <t>Softball Fast Pitch_G_F_ScheduledSpring</t>
  </si>
  <si>
    <t>Softball Fast Pitch_G_F_ScheduledTotal</t>
  </si>
  <si>
    <t>Softball Fast Pitch_G_F_PlayedFall</t>
  </si>
  <si>
    <t>Softball Fast Pitch_G_F_PlayedWinter</t>
  </si>
  <si>
    <t>Softball Fast Pitch_G_F_PlayedSpring</t>
  </si>
  <si>
    <t>Softball Fast Pitch_G_F_PlayedTotal</t>
  </si>
  <si>
    <t>Softball Fast Pitch_G_8_SeasonFall</t>
  </si>
  <si>
    <t>Softball Fast Pitch_G_8_SeasonWinter</t>
  </si>
  <si>
    <t>Softball Fast Pitch_G_8_SeasonSpring</t>
  </si>
  <si>
    <t>Softball Fast Pitch_G_8_Established</t>
  </si>
  <si>
    <t>Softball Fast Pitch_G_8_Demotion</t>
  </si>
  <si>
    <t>Softball Fast Pitch_G_8_Elimination</t>
  </si>
  <si>
    <t>Softball Fast Pitch_G_8_Reinstatement</t>
  </si>
  <si>
    <t>Softball Fast Pitch_G_8_ScheduledFall</t>
  </si>
  <si>
    <t>Softball Fast Pitch_G_8_ScheduledWinter</t>
  </si>
  <si>
    <t>Softball Fast Pitch_G_8_ScheduledSpring</t>
  </si>
  <si>
    <t>Softball Fast Pitch_G_8_ScheduledTotal</t>
  </si>
  <si>
    <t>Softball Fast Pitch_G_8_PlayedFall</t>
  </si>
  <si>
    <t>Softball Fast Pitch_G_8_PlayedWinter</t>
  </si>
  <si>
    <t>Softball Fast Pitch_G_8_PlayedSpring</t>
  </si>
  <si>
    <t>Softball Fast Pitch_G_8_PlayedTotal</t>
  </si>
  <si>
    <t>Softball Fast Pitch_G_7_SeasonFall</t>
  </si>
  <si>
    <t>Softball Fast Pitch_G_7_SeasonWinter</t>
  </si>
  <si>
    <t>Softball Fast Pitch_G_7_SeasonSpring</t>
  </si>
  <si>
    <t>Softball Fast Pitch_G_7_Established</t>
  </si>
  <si>
    <t>Softball Fast Pitch_G_7_Demotion</t>
  </si>
  <si>
    <t>Softball Fast Pitch_G_7_Elimination</t>
  </si>
  <si>
    <t>Softball Fast Pitch_G_7_Reinstatement</t>
  </si>
  <si>
    <t>Softball Fast Pitch_G_7_ScheduledFall</t>
  </si>
  <si>
    <t>Softball Fast Pitch_G_7_ScheduledWinter</t>
  </si>
  <si>
    <t>Softball Fast Pitch_G_7_ScheduledSpring</t>
  </si>
  <si>
    <t>Softball Fast Pitch_G_7_ScheduledTotal</t>
  </si>
  <si>
    <t>Softball Fast Pitch_G_7_PlayedFall</t>
  </si>
  <si>
    <t>Softball Fast Pitch_G_7_PlayedWinter</t>
  </si>
  <si>
    <t>Softball Fast Pitch_G_7_PlayedSpring</t>
  </si>
  <si>
    <t>Softball Fast Pitch_G_7_PlayedTotal</t>
  </si>
  <si>
    <t>Softball Fast Pitch_G_V_HeadCoachFull</t>
  </si>
  <si>
    <t>Softball Fast Pitch_G_V_HeadCoachPart</t>
  </si>
  <si>
    <t>Softball Fast Pitch_G_V_AsstCoachFull</t>
  </si>
  <si>
    <t>Softball Fast Pitch_G_V_AsstCoachPart</t>
  </si>
  <si>
    <t>Softball Fast Pitch_G_V_Trainer1</t>
  </si>
  <si>
    <t>Softball Fast Pitch_G_V_Trainer2</t>
  </si>
  <si>
    <t>Softball Fast Pitch_G_V_Trainer3</t>
  </si>
  <si>
    <t>Softball Fast Pitch_G_V_Trainer4</t>
  </si>
  <si>
    <t>Softball Fast Pitch_G_J_HeadCoachFull</t>
  </si>
  <si>
    <t>Softball Fast Pitch_G_J_HeadCoachPart</t>
  </si>
  <si>
    <t>Softball Fast Pitch_G_J_AsstCoachFull</t>
  </si>
  <si>
    <t>Softball Fast Pitch_G_J_AsstCoachPart</t>
  </si>
  <si>
    <t>Softball Fast Pitch_G_J_Trainer1</t>
  </si>
  <si>
    <t>Softball Fast Pitch_G_J_Trainer2</t>
  </si>
  <si>
    <t>Softball Fast Pitch_G_J_Trainer3</t>
  </si>
  <si>
    <t>Softball Fast Pitch_G_J_Trainer4</t>
  </si>
  <si>
    <t>Softball Fast Pitch_G_F_HeadCoachFull</t>
  </si>
  <si>
    <t>Softball Fast Pitch_G_F_HeadCoachPart</t>
  </si>
  <si>
    <t>Softball Fast Pitch_G_F_AsstCoachFull</t>
  </si>
  <si>
    <t>Softball Fast Pitch_G_F_AsstCoachPart</t>
  </si>
  <si>
    <t>Softball Fast Pitch_G_F_Trainer1</t>
  </si>
  <si>
    <t>Softball Fast Pitch_G_F_Trainer2</t>
  </si>
  <si>
    <t>Softball Fast Pitch_G_F_Trainer3</t>
  </si>
  <si>
    <t>Softball Fast Pitch_G_F_Trainer4</t>
  </si>
  <si>
    <t>Softball Fast Pitch_G_8_HeadCoachFull</t>
  </si>
  <si>
    <t>Softball Fast Pitch_G_8_HeadCoachPart</t>
  </si>
  <si>
    <t>Softball Fast Pitch_G_8_AsstCoachFull</t>
  </si>
  <si>
    <t>Softball Fast Pitch_G_8_AsstCoachPart</t>
  </si>
  <si>
    <t>Softball Fast Pitch_G_8_Trainer1</t>
  </si>
  <si>
    <t>Softball Fast Pitch_G_8_Trainer2</t>
  </si>
  <si>
    <t>Softball Fast Pitch_G_8_Trainer3</t>
  </si>
  <si>
    <t>Softball Fast Pitch_G_8_Trainer4</t>
  </si>
  <si>
    <t>Softball Fast Pitch_G_7_HeadCoachFull</t>
  </si>
  <si>
    <t>Softball Fast Pitch_G_7_HeadCoachPart</t>
  </si>
  <si>
    <t>Softball Fast Pitch_G_7_AsstCoachFull</t>
  </si>
  <si>
    <t>Softball Fast Pitch_G_7_AsstCoachPart</t>
  </si>
  <si>
    <t>Softball Fast Pitch_G_7_Trainer1</t>
  </si>
  <si>
    <t>Softball Fast Pitch_G_7_Trainer2</t>
  </si>
  <si>
    <t>Softball Fast Pitch_G_7_Trainer3</t>
  </si>
  <si>
    <t>Softball Fast Pitch_G_7_Trainer4</t>
  </si>
  <si>
    <t>Softball Fast Pitch_G_V_Total_Expenses</t>
  </si>
  <si>
    <t>Softball Fast Pitch_G_V_Travel_Expenses</t>
  </si>
  <si>
    <t>Softball Fast Pitch_G_V_Uniform_Expenses</t>
  </si>
  <si>
    <t>Softball Fast Pitch_G_V_Supply_Expenses</t>
  </si>
  <si>
    <t>Softball Fast Pitch_G_V_Facility_Expenses</t>
  </si>
  <si>
    <t>Softball Fast Pitch_G_V_Other_Expenses</t>
  </si>
  <si>
    <t>Softball Fast Pitch_G_V_Coaches_Fall_Expenses</t>
  </si>
  <si>
    <t>Softball Fast Pitch_G_V_Coaches_Winter_Expenses</t>
  </si>
  <si>
    <t>Softball Fast Pitch_G_V_Coaches_Spring_Expenses</t>
  </si>
  <si>
    <t>Softball Fast Pitch_G_V_Booster_Gifts</t>
  </si>
  <si>
    <t>Softball Fast Pitch_G_V_Booster_Purchases</t>
  </si>
  <si>
    <t>Softball Fast Pitch_G_J_Total_Expenses</t>
  </si>
  <si>
    <t>Softball Fast Pitch_G_J_Travel_Expenses</t>
  </si>
  <si>
    <t>Softball Fast Pitch_G_J_Uniform_Expenses</t>
  </si>
  <si>
    <t>Softball Fast Pitch_G_J_Supply_Expenses</t>
  </si>
  <si>
    <t>Softball Fast Pitch_G_J_Facility_Expenses</t>
  </si>
  <si>
    <t>Softball Fast Pitch_G_J_Other_Expenses</t>
  </si>
  <si>
    <t>Softball Fast Pitch_G_J_Coaches_Fall_Expenses</t>
  </si>
  <si>
    <t>Softball Fast Pitch_G_J_Coaches_Winter_Expenses</t>
  </si>
  <si>
    <t>Softball Fast Pitch_G_J_Coaches_Spring_Expenses</t>
  </si>
  <si>
    <t>Softball Fast Pitch_G_J_Booster_Gifts</t>
  </si>
  <si>
    <t>Softball Fast Pitch_G_J_Booster_Purchases</t>
  </si>
  <si>
    <t>Softball Fast Pitch_G_F_Total_Expenses</t>
  </si>
  <si>
    <t>Softball Fast Pitch_G_F_Travel_Expenses</t>
  </si>
  <si>
    <t>Softball Fast Pitch_G_F_Uniform_Expenses</t>
  </si>
  <si>
    <t>Softball Fast Pitch_G_F_Supply_Expenses</t>
  </si>
  <si>
    <t>Softball Fast Pitch_G_F_Facility_Expenses</t>
  </si>
  <si>
    <t>Softball Fast Pitch_G_F_Other_Expenses</t>
  </si>
  <si>
    <t>Softball Fast Pitch_G_F_Coaches_Fall_Expenses</t>
  </si>
  <si>
    <t>Softball Fast Pitch_G_F_Coaches_Winter_Expenses</t>
  </si>
  <si>
    <t>Softball Fast Pitch_G_F_Coaches_Spring_Expenses</t>
  </si>
  <si>
    <t>Softball Fast Pitch_G_F_Booster_Gifts</t>
  </si>
  <si>
    <t>Softball Fast Pitch_G_F_Booster_Purchases</t>
  </si>
  <si>
    <t>Softball Fast Pitch_G_8_Total_Expenses</t>
  </si>
  <si>
    <t>Softball Fast Pitch_G_8_Travel_Expenses</t>
  </si>
  <si>
    <t>Softball Fast Pitch_G_8_Uniform_Expenses</t>
  </si>
  <si>
    <t>Softball Fast Pitch_G_8_Supply_Expenses</t>
  </si>
  <si>
    <t>Softball Fast Pitch_G_8_Facility_Expenses</t>
  </si>
  <si>
    <t>Softball Fast Pitch_G_8_Other_Expenses</t>
  </si>
  <si>
    <t>Softball Fast Pitch_G_8_Coaches_Fall_Expenses</t>
  </si>
  <si>
    <t>Softball Fast Pitch_G_8_Coaches_Winter_Expenses</t>
  </si>
  <si>
    <t>Softball Fast Pitch_G_8_Coaches_Spring_Expenses</t>
  </si>
  <si>
    <t>Softball Fast Pitch_G_8_Booster_Gifts</t>
  </si>
  <si>
    <t>Softball Fast Pitch_G_8_Booster_Purchases</t>
  </si>
  <si>
    <t>Softball Fast Pitch_G_7_Total_Expenses</t>
  </si>
  <si>
    <t>Softball Fast Pitch_G_7_Travel_Expenses</t>
  </si>
  <si>
    <t>Softball Fast Pitch_G_7_Uniform_Expenses</t>
  </si>
  <si>
    <t>Softball Fast Pitch_G_7_Supply_Expenses</t>
  </si>
  <si>
    <t>Softball Fast Pitch_G_7_Facility_Expenses</t>
  </si>
  <si>
    <t>Softball Fast Pitch_G_7_Other_Expenses</t>
  </si>
  <si>
    <t>Softball Fast Pitch_G_7_Coaches_Fall_Expenses</t>
  </si>
  <si>
    <t>Softball Fast Pitch_G_7_Coaches_Winter_Expenses</t>
  </si>
  <si>
    <t>Softball Fast Pitch_G_7_Coaches_Spring_Expenses</t>
  </si>
  <si>
    <t>Softball Fast Pitch_G_7_Booster_Gifts</t>
  </si>
  <si>
    <t>Softball Fast Pitch_G_7_Booster_Purchases</t>
  </si>
  <si>
    <t>Y</t>
  </si>
  <si>
    <t>Input Is Limited To 100 Characters</t>
  </si>
  <si>
    <t>Hatboro-Horsham SHS</t>
  </si>
  <si>
    <t>Leechburg Area HS</t>
  </si>
  <si>
    <t>Richland HS</t>
  </si>
  <si>
    <t>Shanksville-Stonycreek HS</t>
  </si>
  <si>
    <t>Shanksville-Stonycreek MS</t>
  </si>
  <si>
    <t>Keith Valley MS</t>
  </si>
  <si>
    <t xml:space="preserve">Building Key 2 </t>
  </si>
  <si>
    <t>2013 - 2014 School Year</t>
  </si>
  <si>
    <t>2014-06-30</t>
  </si>
  <si>
    <t>NON-SCHOOL (BOOSTER CLUBS, ALUMNI &amp; OTHER
NON-SCHOOL) CONTRIBUTIONS &amp; PURCHASES</t>
  </si>
  <si>
    <t>NUMBER OF COACHES PER TEAM</t>
  </si>
  <si>
    <t>Total Annual School Team Expenditures</t>
  </si>
  <si>
    <t xml:space="preserve">                     Page 3 - Section 1:  Financial Information</t>
  </si>
  <si>
    <t>First Philadelphia Preparatory Charter S</t>
  </si>
  <si>
    <t>2625 Morgantown Rd</t>
  </si>
  <si>
    <t>5 Falcon Drive</t>
  </si>
  <si>
    <t>732 Rockridge Rd.</t>
  </si>
  <si>
    <t>304 Bailey Ave</t>
  </si>
  <si>
    <t>23 E Church St</t>
  </si>
  <si>
    <t>250 S Cumberland St</t>
  </si>
  <si>
    <t>1367 Hargus Creek Road</t>
  </si>
  <si>
    <t>150 Bearcat Drive</t>
  </si>
  <si>
    <t>194 Crawford Rd</t>
  </si>
  <si>
    <t>100 Bavington Rd</t>
  </si>
  <si>
    <t>40 Trojan Way Suite 300</t>
  </si>
  <si>
    <t>1 N Jefferson Ave</t>
  </si>
  <si>
    <t>125 Fecsen Drive</t>
  </si>
  <si>
    <t>2020 W Pike St</t>
  </si>
  <si>
    <t>90 McGuffey Drive</t>
  </si>
  <si>
    <t>Five Guttman Avenue</t>
  </si>
  <si>
    <t>631 E McMurray Rd</t>
  </si>
  <si>
    <t>400 Main St</t>
  </si>
  <si>
    <t>311 Allison Ave</t>
  </si>
  <si>
    <t>688 Western Avenue</t>
  </si>
  <si>
    <t>236 E Main St</t>
  </si>
  <si>
    <t>1214 Liverpool St</t>
  </si>
  <si>
    <t>Urban Pathways 6-12 CS</t>
  </si>
  <si>
    <t>914 Penn Ave</t>
  </si>
  <si>
    <t>4412 Butler St</t>
  </si>
  <si>
    <t>341 S Bellefield Ave</t>
  </si>
  <si>
    <t>3447 East Carson St.</t>
  </si>
  <si>
    <t>3447 East Carson Street</t>
  </si>
  <si>
    <t>15303</t>
  </si>
  <si>
    <t>300 Pearl Ave</t>
  </si>
  <si>
    <t>258 Josephs Lane</t>
  </si>
  <si>
    <t>702 Warrendale Rd</t>
  </si>
  <si>
    <t>4900 Curry Rd</t>
  </si>
  <si>
    <t>301 Church Rd</t>
  </si>
  <si>
    <t>2030 Swallow Hill Rd</t>
  </si>
  <si>
    <t>502 Mitchell Ave</t>
  </si>
  <si>
    <t>1099 Maple Street</t>
  </si>
  <si>
    <t>19 East Union Road</t>
  </si>
  <si>
    <t>9000 Gateway Campus Boulevard</t>
  </si>
  <si>
    <t>4591 School Dr</t>
  </si>
  <si>
    <t>1500 Pacific Avenue</t>
  </si>
  <si>
    <t>Young Scholars of Western Pennsylvania C</t>
  </si>
  <si>
    <t>600 Newport Drive</t>
  </si>
  <si>
    <t>3590 O'Neil Boulevard</t>
  </si>
  <si>
    <t>225 Clever Road</t>
  </si>
  <si>
    <t>8353 University Boulevard</t>
  </si>
  <si>
    <t>7 Horsman Dr</t>
  </si>
  <si>
    <t>591 Union Ave</t>
  </si>
  <si>
    <t>135 6th Ave</t>
  </si>
  <si>
    <t>260 Aster St</t>
  </si>
  <si>
    <t>900 Elicker Road</t>
  </si>
  <si>
    <t>100 Leetsdale Industrial Drive</t>
  </si>
  <si>
    <t>701 10th St</t>
  </si>
  <si>
    <t>1800 Mount Royal Blvd</t>
  </si>
  <si>
    <t>3680 Old Oakdale Rd</t>
  </si>
  <si>
    <t>220 E Oliver Rd</t>
  </si>
  <si>
    <t>600 Russellwood Ave</t>
  </si>
  <si>
    <t>1820 McLughln Rn Rd Upr St Clr</t>
  </si>
  <si>
    <t>PO Box 55</t>
  </si>
  <si>
    <t>15126</t>
  </si>
  <si>
    <t>835 Old Clairton Rd</t>
  </si>
  <si>
    <t>3000 Lebanon Church Rd Suite 300</t>
  </si>
  <si>
    <t>718 Wallace Ave</t>
  </si>
  <si>
    <t>2430 Greensburg Pike</t>
  </si>
  <si>
    <t>800 S 15th St.</t>
  </si>
  <si>
    <t>110 Campus Lane</t>
  </si>
  <si>
    <t>545 Route 228</t>
  </si>
  <si>
    <t>328 Knoch Rd</t>
  </si>
  <si>
    <t>124 Seneca School Rd</t>
  </si>
  <si>
    <t>Mohawk School Road</t>
  </si>
  <si>
    <t>PO Box 25</t>
  </si>
  <si>
    <t>420 Fern St</t>
  </si>
  <si>
    <t>2501 Old Pittsburgh Rd</t>
  </si>
  <si>
    <t>2106 Camden Avenue</t>
  </si>
  <si>
    <t>300 Wood St</t>
  </si>
  <si>
    <t>1600 Roemer Blvd</t>
  </si>
  <si>
    <t>9 Donation Rd</t>
  </si>
  <si>
    <t>425 South Good Hope Rd.</t>
  </si>
  <si>
    <t>411 N Hermitage Road</t>
  </si>
  <si>
    <t>PO Box 217</t>
  </si>
  <si>
    <t>215 Forker Blvd</t>
  </si>
  <si>
    <t>701 Pierce Avenue</t>
  </si>
  <si>
    <t>3591 Sharon Rd Luther Low Bldg</t>
  </si>
  <si>
    <t>4101 North American Street</t>
  </si>
  <si>
    <t>219 W School Dr</t>
  </si>
  <si>
    <t>11280 Mercer Pike</t>
  </si>
  <si>
    <t>18741 State Hwy 198</t>
  </si>
  <si>
    <t>540 East Pleasant Street</t>
  </si>
  <si>
    <t>148 W 21st St</t>
  </si>
  <si>
    <t>7466 McCray Rd</t>
  </si>
  <si>
    <t>PO Box 810</t>
  </si>
  <si>
    <t>11771 Edinboro Rd</t>
  </si>
  <si>
    <t>1203 Lake St</t>
  </si>
  <si>
    <t>800 Tyndall Avenue</t>
  </si>
  <si>
    <t>3740 W 26th St</t>
  </si>
  <si>
    <t>50 E Division St</t>
  </si>
  <si>
    <t>100 Harthan Way</t>
  </si>
  <si>
    <t>107 Concord St</t>
  </si>
  <si>
    <t>10782 Wattsburg Road</t>
  </si>
  <si>
    <t>589 Hospital Dr Suite A</t>
  </si>
  <si>
    <t>221 Liberty St</t>
  </si>
  <si>
    <t>451 Huston Avenue</t>
  </si>
  <si>
    <t>920 E Broad St</t>
  </si>
  <si>
    <t>354 Baker Street, Ste 2</t>
  </si>
  <si>
    <t>500 Liberty Blvd</t>
  </si>
  <si>
    <t>22318 Route 62, Box 16</t>
  </si>
  <si>
    <t>40 North St</t>
  </si>
  <si>
    <t>104 Jenks Street</t>
  </si>
  <si>
    <t>475 Beyer Ave</t>
  </si>
  <si>
    <t>3 Education Dr</t>
  </si>
  <si>
    <t>702 Liberty Street</t>
  </si>
  <si>
    <t>825 Grandview Road</t>
  </si>
  <si>
    <t>Scheide House</t>
  </si>
  <si>
    <t>429 Wiley Ave</t>
  </si>
  <si>
    <t>270 Crest Avenue</t>
  </si>
  <si>
    <t>982 N Chestnut Street Ext</t>
  </si>
  <si>
    <t>3210 School Rd</t>
  </si>
  <si>
    <t>1816 Lincoln Ave</t>
  </si>
  <si>
    <t>1 Academy Hill Place</t>
  </si>
  <si>
    <t>4347 Route 136</t>
  </si>
  <si>
    <t>198 Park St Central Admin Bldg</t>
  </si>
  <si>
    <t>200 Poplar St</t>
  </si>
  <si>
    <t>339 West Main St</t>
  </si>
  <si>
    <t>1275 Rostraver St</t>
  </si>
  <si>
    <t>271 State Street</t>
  </si>
  <si>
    <t>701 Stevenson Blvd</t>
  </si>
  <si>
    <t>281 McMahon Dr</t>
  </si>
  <si>
    <t>1006 Harrison City-Export Rd</t>
  </si>
  <si>
    <t>609 Parker Ave</t>
  </si>
  <si>
    <t>915 Lowber Rd</t>
  </si>
  <si>
    <t>427 E SOUTH ST</t>
  </si>
  <si>
    <t>EVERETT</t>
  </si>
  <si>
    <t>152 NBC Drive</t>
  </si>
  <si>
    <t>721 N. Juniata St. Suite 3</t>
  </si>
  <si>
    <t>300 Martin Street</t>
  </si>
  <si>
    <t>201 Jackson St</t>
  </si>
  <si>
    <t>1100 E Main Street</t>
  </si>
  <si>
    <t>701 Clay Avenue</t>
  </si>
  <si>
    <t>515 W 3rd St</t>
  </si>
  <si>
    <t>208 Schoolhouse Rd</t>
  </si>
  <si>
    <t>1451 Frankstown Rd</t>
  </si>
  <si>
    <t>100 Dartmouth Ave</t>
  </si>
  <si>
    <t>549 Locust Street</t>
  </si>
  <si>
    <t>1091 Broad St</t>
  </si>
  <si>
    <t>201 6th St</t>
  </si>
  <si>
    <t>84 Mountain Ave</t>
  </si>
  <si>
    <t>319 Schoolhouse Road</t>
  </si>
  <si>
    <t>1025 Main St</t>
  </si>
  <si>
    <t>300 West Campus Avenue</t>
  </si>
  <si>
    <t>309 Industrial Park Road</t>
  </si>
  <si>
    <t>1200 Morris Ave</t>
  </si>
  <si>
    <t>439 Somerset Ave</t>
  </si>
  <si>
    <t>196 Smith Ave</t>
  </si>
  <si>
    <t>203 McGregor Avenue</t>
  </si>
  <si>
    <t>645 S Columbia Ave Ste 110</t>
  </si>
  <si>
    <t>315 High School Road</t>
  </si>
  <si>
    <t>62 School Dr PO Box 447</t>
  </si>
  <si>
    <t>150 Lorana Ave PO Box 375</t>
  </si>
  <si>
    <t>400 West Hemlock Avenue</t>
  </si>
  <si>
    <t>414 S Mechanic St</t>
  </si>
  <si>
    <t>27 Bridge Street</t>
  </si>
  <si>
    <t>745 Northern Potter Road</t>
  </si>
  <si>
    <t>277 S Oswayo St PO Box 610</t>
  </si>
  <si>
    <t>751 S Eagle Valley Rd</t>
  </si>
  <si>
    <t>318 N Allegheny St</t>
  </si>
  <si>
    <t>131 W Nittany Ave</t>
  </si>
  <si>
    <t>P.O. Box 710</t>
  </si>
  <si>
    <t>516 Allport Cutoff</t>
  </si>
  <si>
    <t>86 Administration Drive</t>
  </si>
  <si>
    <t>64 Keystone Central Drive</t>
  </si>
  <si>
    <t>3072 Great Cove Rd</t>
  </si>
  <si>
    <t>2400 Cassady Ave Ste 2</t>
  </si>
  <si>
    <t>PO Box E</t>
  </si>
  <si>
    <t>603 North Industrial Drive</t>
  </si>
  <si>
    <t>75 South Seventh Street</t>
  </si>
  <si>
    <t>256 South Fifth Street</t>
  </si>
  <si>
    <t>201 Eighth St - Highland Park</t>
  </si>
  <si>
    <t>130 Berlin Rd</t>
  </si>
  <si>
    <t>900 Biglerville Rd</t>
  </si>
  <si>
    <t>162 Newark St</t>
  </si>
  <si>
    <t>161 N Main Street, PO Box 847</t>
  </si>
  <si>
    <t>435 Stanley Ave</t>
  </si>
  <si>
    <t>2463 Loop Road</t>
  </si>
  <si>
    <t>500 East Leitersburg Street</t>
  </si>
  <si>
    <t>100 W Seminary St</t>
  </si>
  <si>
    <t>210 Clayton Ave</t>
  </si>
  <si>
    <t>775 Marion Rd</t>
  </si>
  <si>
    <t>101 Edgeway Road</t>
  </si>
  <si>
    <t>PO Box 150</t>
  </si>
  <si>
    <t>403 Moul Ave</t>
  </si>
  <si>
    <t>605 S Duke St.</t>
  </si>
  <si>
    <t>41 Harding St</t>
  </si>
  <si>
    <t>Red Lion Area Education Center</t>
  </si>
  <si>
    <t>377 Main St</t>
  </si>
  <si>
    <t>100 E College Ave</t>
  </si>
  <si>
    <t>2605 W Market St</t>
  </si>
  <si>
    <t>31 N Pershing Avenue</t>
  </si>
  <si>
    <t>800 4th Street</t>
  </si>
  <si>
    <t>200 N Fifth St</t>
  </si>
  <si>
    <t>1051 Koser Rd</t>
  </si>
  <si>
    <t>30 N Ann St</t>
  </si>
  <si>
    <t>200 Church St</t>
  </si>
  <si>
    <t>17537</t>
  </si>
  <si>
    <t>PO Box 527</t>
  </si>
  <si>
    <t>1020 Lehigh Ave</t>
  </si>
  <si>
    <t>71 N Hazel St</t>
  </si>
  <si>
    <t>PO Box 5134</t>
  </si>
  <si>
    <t>17606</t>
  </si>
  <si>
    <t>PO Box 1001</t>
  </si>
  <si>
    <t>17551</t>
  </si>
  <si>
    <t>121 S Hess St</t>
  </si>
  <si>
    <t>520 S White Oak St</t>
  </si>
  <si>
    <t>105 E Evergreen Rd</t>
  </si>
  <si>
    <t>100 Antietam Rd Stony Ck Mills</t>
  </si>
  <si>
    <t>911 Montgomery Ave</t>
  </si>
  <si>
    <t>44 Big Spring Rd</t>
  </si>
  <si>
    <t>Matthew Brooke Bldg Suite 200</t>
  </si>
  <si>
    <t>200 Elm St</t>
  </si>
  <si>
    <t>801 N Richmond St</t>
  </si>
  <si>
    <t>10 South Waverly Street</t>
  </si>
  <si>
    <t>251 Long Lane</t>
  </si>
  <si>
    <t>801 Bellevue Avenue</t>
  </si>
  <si>
    <t>800 Washington St</t>
  </si>
  <si>
    <t>929 Lakeshore Drive</t>
  </si>
  <si>
    <t>27 Rehrersburg Road</t>
  </si>
  <si>
    <t>4851 N. Twin Valley Road</t>
  </si>
  <si>
    <t>2601 Grandview Blvd</t>
  </si>
  <si>
    <t>45 Mount Rock Rd</t>
  </si>
  <si>
    <t>2627 Chestnut St</t>
  </si>
  <si>
    <t>Cumberland Perry AVTS</t>
  </si>
  <si>
    <t>110 Old Willow Mill Rd</t>
  </si>
  <si>
    <t>890 Valley St</t>
  </si>
  <si>
    <t>100 E Elmwood Ave 2nd Floor</t>
  </si>
  <si>
    <t>317 N Morris St</t>
  </si>
  <si>
    <t>PO Box 803</t>
  </si>
  <si>
    <t>17070</t>
  </si>
  <si>
    <t>51 Banks St</t>
  </si>
  <si>
    <t>4050 Crums Mill Rd.</t>
  </si>
  <si>
    <t>600 Rutherford Rd</t>
  </si>
  <si>
    <t>6001 Locust Lane</t>
  </si>
  <si>
    <t>30 East Granada Ave</t>
  </si>
  <si>
    <t>2101 North Front St Bldg 2</t>
  </si>
  <si>
    <t>291 E Main St</t>
  </si>
  <si>
    <t>55 W Water St</t>
  </si>
  <si>
    <t>115227010</t>
  </si>
  <si>
    <t>Capital Area School for the Arts Charter</t>
  </si>
  <si>
    <t>150 Strawberry Square</t>
  </si>
  <si>
    <t>PO Box 7645</t>
  </si>
  <si>
    <t>2579 Interstate Drive</t>
  </si>
  <si>
    <t>420 Fickes Lane</t>
  </si>
  <si>
    <t>1725 Schoolhouse Rd</t>
  </si>
  <si>
    <t>2606 Shermans Valley Road</t>
  </si>
  <si>
    <t>149 S Baltimore St</t>
  </si>
  <si>
    <t>600 Green Acres Rd</t>
  </si>
  <si>
    <t>500 Line St</t>
  </si>
  <si>
    <t>728 E 5th St</t>
  </si>
  <si>
    <t>PO Box 260</t>
  </si>
  <si>
    <t>800 Southern Drive</t>
  </si>
  <si>
    <t>185 Line Mountain Road</t>
  </si>
  <si>
    <t>1700-2000 West Montgomery Street</t>
  </si>
  <si>
    <t>200 Island Blvd</t>
  </si>
  <si>
    <t>568 E Main St</t>
  </si>
  <si>
    <t>PO Box 351</t>
  </si>
  <si>
    <t>1951 Washington Ave., Dept CO</t>
  </si>
  <si>
    <t>178 Maple St</t>
  </si>
  <si>
    <t>401 W. Frederick Street</t>
  </si>
  <si>
    <t>Suite #1</t>
  </si>
  <si>
    <t>333 West Lockhart Street</t>
  </si>
  <si>
    <t>410 State St</t>
  </si>
  <si>
    <t>30 Taylor Street</t>
  </si>
  <si>
    <t>42 Main St</t>
  </si>
  <si>
    <t>175 A &amp; P Drive</t>
  </si>
  <si>
    <t>1720 Sycamore Rd</t>
  </si>
  <si>
    <t>50 N Arch St</t>
  </si>
  <si>
    <t>206 Sherman St</t>
  </si>
  <si>
    <t>515 W Central Ave</t>
  </si>
  <si>
    <t>2780 West Fourth Street</t>
  </si>
  <si>
    <t>PO Box 240</t>
  </si>
  <si>
    <t>110 Ellison Road</t>
  </si>
  <si>
    <t>227 Nichols Street</t>
  </si>
  <si>
    <t>2010 Conyngham Ave</t>
  </si>
  <si>
    <t>427 Kosciuszko St</t>
  </si>
  <si>
    <t>1515 W 23rd St</t>
  </si>
  <si>
    <t>PO Box 38</t>
  </si>
  <si>
    <t>5 Stout St</t>
  </si>
  <si>
    <t>Jumper Road, Plains Township</t>
  </si>
  <si>
    <t>730 S Main St</t>
  </si>
  <si>
    <t>450 N Maple Ave</t>
  </si>
  <si>
    <t>41 Philadelphia Ave</t>
  </si>
  <si>
    <t>200 E Grove St</t>
  </si>
  <si>
    <t>101 Brooklyn St</t>
  </si>
  <si>
    <t>1355 Lakeland Drive</t>
  </si>
  <si>
    <t>Scott Township</t>
  </si>
  <si>
    <t>1615 East Elm Street</t>
  </si>
  <si>
    <t>18505</t>
  </si>
  <si>
    <t>300 Davis St</t>
  </si>
  <si>
    <t>425 N Washington Ave</t>
  </si>
  <si>
    <t>Dimock</t>
  </si>
  <si>
    <t>18816</t>
  </si>
  <si>
    <t>100 Susquehanna Street</t>
  </si>
  <si>
    <t>273 Meteor Way</t>
  </si>
  <si>
    <t>11748 State Route 106</t>
  </si>
  <si>
    <t>3192 Turnpike St.</t>
  </si>
  <si>
    <t>474 Grove St</t>
  </si>
  <si>
    <t>1970C Easton Turnpike</t>
  </si>
  <si>
    <t>PO Box 85</t>
  </si>
  <si>
    <t>PO Box 523</t>
  </si>
  <si>
    <t>Mountainhome</t>
  </si>
  <si>
    <t>18342</t>
  </si>
  <si>
    <t>50 Vine St</t>
  </si>
  <si>
    <t>194 Laurel Lake Road</t>
  </si>
  <si>
    <t>135 Pocono Mountain Road</t>
  </si>
  <si>
    <t>PO Box 200</t>
  </si>
  <si>
    <t>123 Linden St</t>
  </si>
  <si>
    <t>123 Five Points Richmond Rd</t>
  </si>
  <si>
    <t>1516 Sycamore St</t>
  </si>
  <si>
    <t>Lehigh Valley Charter High School for the Arts</t>
  </si>
  <si>
    <t>675 East Broad St</t>
  </si>
  <si>
    <t>1801 Bushkill Drive</t>
  </si>
  <si>
    <t>One Education Plaza</t>
  </si>
  <si>
    <t>2014 Laubach Avenue</t>
  </si>
  <si>
    <t>2097 Polk Valley Rd</t>
  </si>
  <si>
    <t>2040 Washington Blvd</t>
  </si>
  <si>
    <t>236 Route 6 and 209</t>
  </si>
  <si>
    <t>150 West 13th Street</t>
  </si>
  <si>
    <t>410 Center Ave</t>
  </si>
  <si>
    <t>1000 Union St</t>
  </si>
  <si>
    <t>680 Fourth Street</t>
  </si>
  <si>
    <t>1 Panther Way</t>
  </si>
  <si>
    <t>31 S Penn Street</t>
  </si>
  <si>
    <t>201 N 14th St</t>
  </si>
  <si>
    <t>800 Pine Street</t>
  </si>
  <si>
    <t>136 S 4th St</t>
  </si>
  <si>
    <t>1201 Shadow Oaks Ln</t>
  </si>
  <si>
    <t>1210 Springhouse Rd</t>
  </si>
  <si>
    <t>1140 Salisbury Rd</t>
  </si>
  <si>
    <t>5775 Main St</t>
  </si>
  <si>
    <t>2940 MacArthur Rd</t>
  </si>
  <si>
    <t>3000 Donallen Dr</t>
  </si>
  <si>
    <t>1776 Farragut Avenue</t>
  </si>
  <si>
    <t>6401 Mill Creek Rd</t>
  </si>
  <si>
    <t>433 Centennial Rd</t>
  </si>
  <si>
    <t>20 Welden Dr</t>
  </si>
  <si>
    <t>30 N Chancellor St</t>
  </si>
  <si>
    <t>180 W Bridge St</t>
  </si>
  <si>
    <t>39 Thomas Free Dr</t>
  </si>
  <si>
    <t>1200 N 5th St</t>
  </si>
  <si>
    <t>134 Yardley Ave</t>
  </si>
  <si>
    <t>100 Commerce Drive</t>
  </si>
  <si>
    <t>630 Park Avenue</t>
  </si>
  <si>
    <t>970 Highland Ave</t>
  </si>
  <si>
    <t>2000 Ashbourne Rd</t>
  </si>
  <si>
    <t>230 Flourtown Rd</t>
  </si>
  <si>
    <t>110 E Broad St</t>
  </si>
  <si>
    <t>229 Meetinghouse Rd</t>
  </si>
  <si>
    <t>West and Highland Avenues</t>
  </si>
  <si>
    <t>301 E Montgomery Ave</t>
  </si>
  <si>
    <t>1001 Kriebel Mill Rd</t>
  </si>
  <si>
    <t>401 N Whitehall Rd</t>
  </si>
  <si>
    <t>401 E Hancock St</t>
  </si>
  <si>
    <t>3 Iron Bridge Dr</t>
  </si>
  <si>
    <t>1301 Kauffman Rd</t>
  </si>
  <si>
    <t>230 Beech St</t>
  </si>
  <si>
    <t>760 Lower Road</t>
  </si>
  <si>
    <t>1901 E Paper Mill Rd</t>
  </si>
  <si>
    <t>857 South Lewis Road</t>
  </si>
  <si>
    <t>1580 Fort Washington Ave</t>
  </si>
  <si>
    <t>435 Crossfield Rd</t>
  </si>
  <si>
    <t>2900 Terwood Rd</t>
  </si>
  <si>
    <t>2229 East Buck Rd Suite 1</t>
  </si>
  <si>
    <t>77 Graterford Road</t>
  </si>
  <si>
    <t>601 Knight Rd</t>
  </si>
  <si>
    <t>110 E State St</t>
  </si>
  <si>
    <t>446 W Gay St</t>
  </si>
  <si>
    <t>375 S Jennersville Road</t>
  </si>
  <si>
    <t>455 Boot Road</t>
  </si>
  <si>
    <t>545 East Lincoln Highway</t>
  </si>
  <si>
    <t>540 Trestle Place</t>
  </si>
  <si>
    <t>40 Pine Crest St</t>
  </si>
  <si>
    <t>47 Church Rd</t>
  </si>
  <si>
    <t>300 East South Street</t>
  </si>
  <si>
    <t>228 Highland Rd Suite 1</t>
  </si>
  <si>
    <t>901 Ridge Rd</t>
  </si>
  <si>
    <t>125 Bell Tower Lane</t>
  </si>
  <si>
    <t>386 City Line Ave</t>
  </si>
  <si>
    <t>West Valley Business Center</t>
  </si>
  <si>
    <t>940 West Valley Road, Suite 1700</t>
  </si>
  <si>
    <t>740 Unionville Road</t>
  </si>
  <si>
    <t>829 Paoli Pike</t>
  </si>
  <si>
    <t>1450 Edgmont Avenue</t>
  </si>
  <si>
    <t>1720 Melrose Ave</t>
  </si>
  <si>
    <t>401 Cherry Tree Rd</t>
  </si>
  <si>
    <t>302 East 5th St</t>
  </si>
  <si>
    <t>80 Station Road</t>
  </si>
  <si>
    <t>50 East Eagle Road</t>
  </si>
  <si>
    <t>900 Washington Ave</t>
  </si>
  <si>
    <t>40 Media Line Rd Ste 204</t>
  </si>
  <si>
    <t>200 Commerce Drive</t>
  </si>
  <si>
    <t>2821 Concord Rd</t>
  </si>
  <si>
    <t>135 S Wayne Ave</t>
  </si>
  <si>
    <t>901 Morton Ave Suite 100</t>
  </si>
  <si>
    <t>308 N Olive St</t>
  </si>
  <si>
    <t>1560 Delmar Drive</t>
  </si>
  <si>
    <t>111 W Leamy Ave</t>
  </si>
  <si>
    <t>4611 Bond Ave</t>
  </si>
  <si>
    <t>100 Green Avenue Annex</t>
  </si>
  <si>
    <t>35 S 4th St</t>
  </si>
  <si>
    <t>800 N. Broad St</t>
  </si>
  <si>
    <t>1420-22 Chestnut St</t>
  </si>
  <si>
    <t>4030 Brown St</t>
  </si>
  <si>
    <t>4700 Parkside Avenue</t>
  </si>
  <si>
    <t>2709 N Broad St</t>
  </si>
  <si>
    <t>2275 Bridge St</t>
  </si>
  <si>
    <t>124 Bryn Mawr Ave</t>
  </si>
  <si>
    <t>5301 Media St</t>
  </si>
  <si>
    <t>4261 N. 5th Street</t>
  </si>
  <si>
    <t>126512674</t>
  </si>
  <si>
    <t>Universal Alcorn CS</t>
  </si>
  <si>
    <t>3200 Dickinson Street</t>
  </si>
  <si>
    <t>1100 E Erie Ave</t>
  </si>
  <si>
    <t>512-20 S Broad St.</t>
  </si>
  <si>
    <t>1231 N Broad St</t>
  </si>
  <si>
    <t>1928 Point Breeze Ave</t>
  </si>
  <si>
    <t>6201 N. 21st St.</t>
  </si>
  <si>
    <t>1821-39 Cecil B Moore Ave</t>
  </si>
  <si>
    <t>3821 North Broad Street</t>
  </si>
  <si>
    <t>4322 N 5th St</t>
  </si>
  <si>
    <t>916 Christian St</t>
  </si>
  <si>
    <t>105 S. 7th St</t>
  </si>
  <si>
    <t>801 S 15th St</t>
  </si>
  <si>
    <t>900 W Jefferson Street</t>
  </si>
  <si>
    <t>2600 S Broad St</t>
  </si>
  <si>
    <t>2100 South 24th Street</t>
  </si>
  <si>
    <t>301 W Hunting Park Ave</t>
  </si>
  <si>
    <t>5301 Tacony St</t>
  </si>
  <si>
    <t>4322 N 5th Street</t>
  </si>
  <si>
    <t>1840 Torresdale Ave</t>
  </si>
  <si>
    <t>Walter D Palmer Leadership Learning Part</t>
  </si>
  <si>
    <t>910 North 6th Street</t>
  </si>
  <si>
    <t>1600 Lombard Street</t>
  </si>
  <si>
    <t>1798 West Hunting Park Avenue</t>
  </si>
  <si>
    <t>126514720</t>
  </si>
  <si>
    <t>Young Scholars Kenderton CS</t>
  </si>
  <si>
    <t>1500 W. Ontario Street</t>
  </si>
  <si>
    <t>5401 Tabor Avenue</t>
  </si>
  <si>
    <t>2118 W. Norris St.</t>
  </si>
  <si>
    <t>126518795</t>
  </si>
  <si>
    <t>Mastery CS - Francis D. Pastorius Elemen</t>
  </si>
  <si>
    <t>5650 Sprague Street</t>
  </si>
  <si>
    <t>487 Devon Park Drive</t>
  </si>
  <si>
    <t>Suite 206</t>
  </si>
  <si>
    <t>2950 Memphis Street</t>
  </si>
  <si>
    <t>3301 Tasker Street</t>
  </si>
  <si>
    <t>900 W. Lindley Avenue</t>
  </si>
  <si>
    <t>126519644</t>
  </si>
  <si>
    <t>Mastery CS - Cleveland Elementary</t>
  </si>
  <si>
    <t>3701 N. 19th Street</t>
  </si>
  <si>
    <t>800 21st Street</t>
  </si>
  <si>
    <t>901 Duss Avenue</t>
  </si>
  <si>
    <t>855 2nd St</t>
  </si>
  <si>
    <t>145 Poplar Avenue</t>
  </si>
  <si>
    <t>1503 8th Avenue</t>
  </si>
  <si>
    <t>160 Baker Road Extension</t>
  </si>
  <si>
    <t>3225 43rd St</t>
  </si>
  <si>
    <t>318 Country Club Dr</t>
  </si>
  <si>
    <t>540 Reno St</t>
  </si>
  <si>
    <t>343 Ridgemont Dr</t>
  </si>
  <si>
    <t>PO Box 219</t>
  </si>
  <si>
    <t>181 Heritage Park Drive</t>
  </si>
  <si>
    <t>Suite #2</t>
  </si>
  <si>
    <t>16201</t>
  </si>
  <si>
    <t>PO Box C</t>
  </si>
  <si>
    <t>16229</t>
  </si>
  <si>
    <t>210 Penn Avenue</t>
  </si>
  <si>
    <t>102 School Lane</t>
  </si>
  <si>
    <t>65 Wildcat Lane</t>
  </si>
  <si>
    <t>501 E Pike</t>
  </si>
  <si>
    <t>22820 Route 403 Hwy N</t>
  </si>
  <si>
    <t>16559 Route 286 Highway E</t>
  </si>
  <si>
    <t>15 Academy Lane</t>
  </si>
  <si>
    <t>103 School St</t>
  </si>
  <si>
    <t>1501 W Laurel Blvd</t>
  </si>
  <si>
    <t>PO Box 112</t>
  </si>
  <si>
    <t>110 W Main St</t>
  </si>
  <si>
    <t>John B Stetson Charter School</t>
  </si>
  <si>
    <t>559 West King St.</t>
  </si>
  <si>
    <t>Lehigh Valley Dual Language Charter Scho</t>
  </si>
  <si>
    <t>551 Thomas St.</t>
  </si>
  <si>
    <t>3447 E. Carson Street</t>
  </si>
  <si>
    <t>2116 E. Haines Street</t>
  </si>
  <si>
    <t>407 E. Roosevelt Blvd.</t>
  </si>
  <si>
    <t>5900 Baltimore Ave.</t>
  </si>
  <si>
    <t>2830 North American Street</t>
  </si>
  <si>
    <t>4322 N 5th Street, 3rd Floor</t>
  </si>
  <si>
    <t>1330 Rhawn Street</t>
  </si>
  <si>
    <t>Administrative Office</t>
  </si>
  <si>
    <t>124 Bryn Mawr Ave.</t>
  </si>
  <si>
    <t>15474</t>
  </si>
  <si>
    <t>15144</t>
  </si>
  <si>
    <t>PO Box 345</t>
  </si>
  <si>
    <t>18101</t>
  </si>
  <si>
    <t>709 W Emaus Ave</t>
  </si>
  <si>
    <t>106 N 17th St</t>
  </si>
  <si>
    <t>1825 State Route 56</t>
  </si>
  <si>
    <t>8122</t>
  </si>
  <si>
    <t>16249</t>
  </si>
  <si>
    <t>145 Poplar Ave</t>
  </si>
  <si>
    <t>8269</t>
  </si>
  <si>
    <t>Belle Vernon Area MS</t>
  </si>
  <si>
    <t>1630 Locust Street, 3rd Floor</t>
  </si>
  <si>
    <t>400 Park Street</t>
  </si>
  <si>
    <t>19525</t>
  </si>
  <si>
    <t>Three Falcon Drive</t>
  </si>
  <si>
    <t>426 Glendale Lake Rd PO Box 6</t>
  </si>
  <si>
    <t>7764</t>
  </si>
  <si>
    <t>North Strabane Intrmd Sch</t>
  </si>
  <si>
    <t>20 Giffin Drive</t>
  </si>
  <si>
    <t>8278</t>
  </si>
  <si>
    <t>7457</t>
  </si>
  <si>
    <t>Carbondale El Sch</t>
  </si>
  <si>
    <t>103 Brooklyn St</t>
  </si>
  <si>
    <t>18914</t>
  </si>
  <si>
    <t>4540</t>
  </si>
  <si>
    <t>North Hills El Sch</t>
  </si>
  <si>
    <t>1330 N Hills Rd</t>
  </si>
  <si>
    <t>15017</t>
  </si>
  <si>
    <t>19095</t>
  </si>
  <si>
    <t>8258</t>
  </si>
  <si>
    <t>232 West 9th St</t>
  </si>
  <si>
    <t>8303</t>
  </si>
  <si>
    <t>STEM at Showalter</t>
  </si>
  <si>
    <t>1100 West 10th Street</t>
  </si>
  <si>
    <t>8302</t>
  </si>
  <si>
    <t>15554</t>
  </si>
  <si>
    <t>19061</t>
  </si>
  <si>
    <t>P.O. Box 910</t>
  </si>
  <si>
    <t>7822</t>
  </si>
  <si>
    <t>Conewago Valley Intrmd Sch</t>
  </si>
  <si>
    <t>175 700 Road</t>
  </si>
  <si>
    <t>16314</t>
  </si>
  <si>
    <t>19008</t>
  </si>
  <si>
    <t>3866</t>
  </si>
  <si>
    <t>Shohola El Sch</t>
  </si>
  <si>
    <t>940 Twin Lakes Road</t>
  </si>
  <si>
    <t>Shohola</t>
  </si>
  <si>
    <t>18458</t>
  </si>
  <si>
    <t>4700 Parkside</t>
  </si>
  <si>
    <t>Donegal JHS</t>
  </si>
  <si>
    <t>915 Anderson Ferry Road</t>
  </si>
  <si>
    <t>279 Timberwolf Dr</t>
  </si>
  <si>
    <t>257 Timberwolf Dr</t>
  </si>
  <si>
    <t>PO Box 2002</t>
  </si>
  <si>
    <t>PO Box 2003</t>
  </si>
  <si>
    <t>8223</t>
  </si>
  <si>
    <t>16510</t>
  </si>
  <si>
    <t>16503</t>
  </si>
  <si>
    <t>16505</t>
  </si>
  <si>
    <t>16504</t>
  </si>
  <si>
    <t>1 Renaissance Circle</t>
  </si>
  <si>
    <t>22318 Route 62, Box 15</t>
  </si>
  <si>
    <t>489 Locust St PO Box 325</t>
  </si>
  <si>
    <t>3732 Saxonburg Blvd</t>
  </si>
  <si>
    <t>PO Box H</t>
  </si>
  <si>
    <t>16055</t>
  </si>
  <si>
    <t>5166</t>
  </si>
  <si>
    <t>Metzgar El Sch</t>
  </si>
  <si>
    <t>140 CC Hall Drive</t>
  </si>
  <si>
    <t>New Alexandria</t>
  </si>
  <si>
    <t>15670</t>
  </si>
  <si>
    <t>4565</t>
  </si>
  <si>
    <t>Clearview El Sch</t>
  </si>
  <si>
    <t>801 Randolph St</t>
  </si>
  <si>
    <t>8264</t>
  </si>
  <si>
    <t>8266</t>
  </si>
  <si>
    <t>301 Hale Avenue</t>
  </si>
  <si>
    <t>8267</t>
  </si>
  <si>
    <t>3272</t>
  </si>
  <si>
    <t>899 Horsham Road</t>
  </si>
  <si>
    <t>6639</t>
  </si>
  <si>
    <t>227 Meetinghouse Road</t>
  </si>
  <si>
    <t>85 South Old Turnpike Road</t>
  </si>
  <si>
    <t>18224</t>
  </si>
  <si>
    <t>Hazle Township</t>
  </si>
  <si>
    <t>18237</t>
  </si>
  <si>
    <t>18249</t>
  </si>
  <si>
    <t>8041</t>
  </si>
  <si>
    <t>19074</t>
  </si>
  <si>
    <t>Jim Thorpe Area HS</t>
  </si>
  <si>
    <t>Penn-Kidder Campus</t>
  </si>
  <si>
    <t>2840 Route 940</t>
  </si>
  <si>
    <t>32944 Route 35</t>
  </si>
  <si>
    <t>17049</t>
  </si>
  <si>
    <t>3931 William Penn Highway</t>
  </si>
  <si>
    <t>3873 William Penn Highway</t>
  </si>
  <si>
    <t>17764</t>
  </si>
  <si>
    <t>Tunnel Hill Rd., R.D.1</t>
  </si>
  <si>
    <t>1355 Lakeland Dr</t>
  </si>
  <si>
    <t>PO Box 519</t>
  </si>
  <si>
    <t>PO Box 537</t>
  </si>
  <si>
    <t>17603</t>
  </si>
  <si>
    <t>17046</t>
  </si>
  <si>
    <t>7923</t>
  </si>
  <si>
    <t>215 1st St</t>
  </si>
  <si>
    <t>675 East Broad Street</t>
  </si>
  <si>
    <t>8130</t>
  </si>
  <si>
    <t>Line Mountain HS</t>
  </si>
  <si>
    <t>8286</t>
  </si>
  <si>
    <t>Line Mountain MS</t>
  </si>
  <si>
    <t>187 Line Mountain Rd</t>
  </si>
  <si>
    <t>19010</t>
  </si>
  <si>
    <t>315 E Montgomery Ave</t>
  </si>
  <si>
    <t>19072</t>
  </si>
  <si>
    <t>8259</t>
  </si>
  <si>
    <t>3701 N 19th Street</t>
  </si>
  <si>
    <t>8288</t>
  </si>
  <si>
    <t>8207</t>
  </si>
  <si>
    <t>Phialdelphia</t>
  </si>
  <si>
    <t>Founders Hall Middle Sch</t>
  </si>
  <si>
    <t>8257</t>
  </si>
  <si>
    <t>8304</t>
  </si>
  <si>
    <t>Mid Valley Secondary Center</t>
  </si>
  <si>
    <t>8353 University Blvd.</t>
  </si>
  <si>
    <t>19053</t>
  </si>
  <si>
    <t>19056</t>
  </si>
  <si>
    <t>8284</t>
  </si>
  <si>
    <t>New Castle JHS</t>
  </si>
  <si>
    <t>310 E Lincoln Ave</t>
  </si>
  <si>
    <t>New Castle SHS</t>
  </si>
  <si>
    <t>8305</t>
  </si>
  <si>
    <t>North Allegheny HS</t>
  </si>
  <si>
    <t>North Hills MS</t>
  </si>
  <si>
    <t>19454</t>
  </si>
  <si>
    <t>19440</t>
  </si>
  <si>
    <t>7407</t>
  </si>
  <si>
    <t>Walton Farm El Sch</t>
  </si>
  <si>
    <t>1610 Allentown Rd</t>
  </si>
  <si>
    <t>4855 Board Road</t>
  </si>
  <si>
    <t>Mount Wolf</t>
  </si>
  <si>
    <t>17347</t>
  </si>
  <si>
    <t>7167</t>
  </si>
  <si>
    <t>Northern Bedford Co El Sch</t>
  </si>
  <si>
    <t>217 NBC Dr</t>
  </si>
  <si>
    <t>6201</t>
  </si>
  <si>
    <t>Northern Cambria HS</t>
  </si>
  <si>
    <t>813 35th St</t>
  </si>
  <si>
    <t>6353</t>
  </si>
  <si>
    <t>4322 N 5th St, 3rd Floor</t>
  </si>
  <si>
    <t>318 S. Oswayo St, PO Box 610</t>
  </si>
  <si>
    <t>318 South Oswayo St PO Box 610</t>
  </si>
  <si>
    <t>8064</t>
  </si>
  <si>
    <t>Hopewell El Sch</t>
  </si>
  <si>
    <t>602 Garfield Ave</t>
  </si>
  <si>
    <t>18069</t>
  </si>
  <si>
    <t>Parkland HS</t>
  </si>
  <si>
    <t>16641</t>
  </si>
  <si>
    <t>309 Collins Drive</t>
  </si>
  <si>
    <t>17565</t>
  </si>
  <si>
    <t>16327</t>
  </si>
  <si>
    <t>15085</t>
  </si>
  <si>
    <t>1100 Catharine St</t>
  </si>
  <si>
    <t>19149</t>
  </si>
  <si>
    <t>6000 Ridge Ave</t>
  </si>
  <si>
    <t>19128</t>
  </si>
  <si>
    <t>19115</t>
  </si>
  <si>
    <t>5900 Race St.</t>
  </si>
  <si>
    <t>2401 S 67th St</t>
  </si>
  <si>
    <t>3782</t>
  </si>
  <si>
    <t>Comegys Benjamin B Sch</t>
  </si>
  <si>
    <t>5100 Greenway Ave</t>
  </si>
  <si>
    <t>6324-42 Crittenden St.</t>
  </si>
  <si>
    <t>19152</t>
  </si>
  <si>
    <t>5500 Langdon Street</t>
  </si>
  <si>
    <t>210 E. Courtland St.</t>
  </si>
  <si>
    <t>6822</t>
  </si>
  <si>
    <t>Franklin LC</t>
  </si>
  <si>
    <t>616 N 15th St</t>
  </si>
  <si>
    <t>6528</t>
  </si>
  <si>
    <t>Harrington Avery D Sch</t>
  </si>
  <si>
    <t>5300-34 Baltimore Ave</t>
  </si>
  <si>
    <t>2400 N Front St</t>
  </si>
  <si>
    <t>19118</t>
  </si>
  <si>
    <t>801 E Hunting Park Ave</t>
  </si>
  <si>
    <t>Kensington Intern Business Finance &amp; En</t>
  </si>
  <si>
    <t>8295</t>
  </si>
  <si>
    <t>3719</t>
  </si>
  <si>
    <t>McCloskey John F Sch</t>
  </si>
  <si>
    <t>8500 Pickering St</t>
  </si>
  <si>
    <t>1801 S 22nd Street</t>
  </si>
  <si>
    <t>1100 E. Mt. Pleasant Ave</t>
  </si>
  <si>
    <t>4125 Ludlow St</t>
  </si>
  <si>
    <t>8293</t>
  </si>
  <si>
    <t>Penn Treaty Sch</t>
  </si>
  <si>
    <t>8292</t>
  </si>
  <si>
    <t>Rhodes E Washington Sch</t>
  </si>
  <si>
    <t>8296</t>
  </si>
  <si>
    <t>4963</t>
  </si>
  <si>
    <t>Stearne Allen M Sch</t>
  </si>
  <si>
    <t>1655 Unity St</t>
  </si>
  <si>
    <t>19114</t>
  </si>
  <si>
    <t>8298</t>
  </si>
  <si>
    <t>The SD of Philadelphia Virtual Academy</t>
  </si>
  <si>
    <t>440 North Broad St</t>
  </si>
  <si>
    <t>8299</t>
  </si>
  <si>
    <t>The Workshop School</t>
  </si>
  <si>
    <t>221 S Hanson St</t>
  </si>
  <si>
    <t>8297</t>
  </si>
  <si>
    <t>8294</t>
  </si>
  <si>
    <t>Vare-Washington El Sch</t>
  </si>
  <si>
    <t>19126</t>
  </si>
  <si>
    <t>4901 Chestnut St</t>
  </si>
  <si>
    <t>3728</t>
  </si>
  <si>
    <t>Widener Memorial Sch</t>
  </si>
  <si>
    <t>1450 W Olney Ave</t>
  </si>
  <si>
    <t>8301</t>
  </si>
  <si>
    <t>Philipsburg-Osceola Area MS</t>
  </si>
  <si>
    <t>200 Short St, Suite A</t>
  </si>
  <si>
    <t>1000 Purple Pride Parkway</t>
  </si>
  <si>
    <t>7999</t>
  </si>
  <si>
    <t>Eden Hall Upper El Sch</t>
  </si>
  <si>
    <t>3900 Bakerstown Road</t>
  </si>
  <si>
    <t>15217</t>
  </si>
  <si>
    <t>220 40th Street</t>
  </si>
  <si>
    <t>15226</t>
  </si>
  <si>
    <t>0365</t>
  </si>
  <si>
    <t>Pittsburgh Morrow K-8</t>
  </si>
  <si>
    <t>1611 Davis Ave</t>
  </si>
  <si>
    <t>8300</t>
  </si>
  <si>
    <t>15214</t>
  </si>
  <si>
    <t>Pittsburgh Science and Technology Academ</t>
  </si>
  <si>
    <t>Po Box 200</t>
  </si>
  <si>
    <t>18346</t>
  </si>
  <si>
    <t>7984</t>
  </si>
  <si>
    <t>Portage Area El Sch</t>
  </si>
  <si>
    <t>8218</t>
  </si>
  <si>
    <t>Propel CS-Pitcairn</t>
  </si>
  <si>
    <t>618 Harbaugh Street</t>
  </si>
  <si>
    <t>15143</t>
  </si>
  <si>
    <t>19602</t>
  </si>
  <si>
    <t>7941</t>
  </si>
  <si>
    <t>One Academic Avenue</t>
  </si>
  <si>
    <t>1403 Hill St PO Box 447</t>
  </si>
  <si>
    <t>15063</t>
  </si>
  <si>
    <t>Rochester High School</t>
  </si>
  <si>
    <t>8279</t>
  </si>
  <si>
    <t>Rochester MS</t>
  </si>
  <si>
    <t>7834</t>
  </si>
  <si>
    <t>446 West Gay Street</t>
  </si>
  <si>
    <t>17931</t>
  </si>
  <si>
    <t>15209</t>
  </si>
  <si>
    <t>6800</t>
  </si>
  <si>
    <t>7398</t>
  </si>
  <si>
    <t>317 North Morris Street</t>
  </si>
  <si>
    <t>7481</t>
  </si>
  <si>
    <t>Eagle View El Sch</t>
  </si>
  <si>
    <t>191 Discovery Ln</t>
  </si>
  <si>
    <t>8274</t>
  </si>
  <si>
    <t>Somerset Area Jr-Sr HS</t>
  </si>
  <si>
    <t>645 South Columbia Ave</t>
  </si>
  <si>
    <t>19438</t>
  </si>
  <si>
    <t>19079</t>
  </si>
  <si>
    <t>19023</t>
  </si>
  <si>
    <t>16930</t>
  </si>
  <si>
    <t>16933</t>
  </si>
  <si>
    <t>15612</t>
  </si>
  <si>
    <t>16662</t>
  </si>
  <si>
    <t>Spring Grove Area HS</t>
  </si>
  <si>
    <t>4622</t>
  </si>
  <si>
    <t>Spring Grove Area Intrmd Sch</t>
  </si>
  <si>
    <t>1480 Roth Church Rd</t>
  </si>
  <si>
    <t>19038</t>
  </si>
  <si>
    <t>16803</t>
  </si>
  <si>
    <t>PO Box 98</t>
  </si>
  <si>
    <t>19312</t>
  </si>
  <si>
    <t>17938</t>
  </si>
  <si>
    <t>7983</t>
  </si>
  <si>
    <t>19506</t>
  </si>
  <si>
    <t>15459</t>
  </si>
  <si>
    <t>8287</t>
  </si>
  <si>
    <t>8195</t>
  </si>
  <si>
    <t>8251</t>
  </si>
  <si>
    <t>8146</t>
  </si>
  <si>
    <t>800 S 15th St</t>
  </si>
  <si>
    <t>7580</t>
  </si>
  <si>
    <t>800 S 15th Street</t>
  </si>
  <si>
    <t>8196</t>
  </si>
  <si>
    <t>19082</t>
  </si>
  <si>
    <t>17023</t>
  </si>
  <si>
    <t>19025</t>
  </si>
  <si>
    <t>19034</t>
  </si>
  <si>
    <t>19040</t>
  </si>
  <si>
    <t>18041</t>
  </si>
  <si>
    <t>0490</t>
  </si>
  <si>
    <t>Eisenhower El Sch</t>
  </si>
  <si>
    <t>100 Warwick Dr</t>
  </si>
  <si>
    <t>Floor 3</t>
  </si>
  <si>
    <t>7581</t>
  </si>
  <si>
    <t>7674</t>
  </si>
  <si>
    <t>910 N 6th Street</t>
  </si>
  <si>
    <t>16345</t>
  </si>
  <si>
    <t>16371</t>
  </si>
  <si>
    <t>18415</t>
  </si>
  <si>
    <t>18439</t>
  </si>
  <si>
    <t>17339</t>
  </si>
  <si>
    <t>8276</t>
  </si>
  <si>
    <t>15052</t>
  </si>
  <si>
    <t>PO Box 1699</t>
  </si>
  <si>
    <t>18701</t>
  </si>
  <si>
    <t>8273</t>
  </si>
  <si>
    <t>Williamsport Area MS</t>
  </si>
  <si>
    <t>2800 West Fourth Street</t>
  </si>
  <si>
    <t>7512</t>
  </si>
  <si>
    <t>512-20 S Broad St</t>
  </si>
  <si>
    <t>18651</t>
  </si>
  <si>
    <t>15679</t>
  </si>
  <si>
    <t>8289</t>
  </si>
  <si>
    <t>8156</t>
  </si>
  <si>
    <t>Baldwin Township</t>
  </si>
  <si>
    <t>1076506038269</t>
  </si>
  <si>
    <t>1016317037764</t>
  </si>
  <si>
    <t>1152270108278</t>
  </si>
  <si>
    <t>1193513037457</t>
  </si>
  <si>
    <t>1126713034540</t>
  </si>
  <si>
    <t>1252368278258</t>
  </si>
  <si>
    <t>1252312328303</t>
  </si>
  <si>
    <t>1252312328302</t>
  </si>
  <si>
    <t>1120116037822</t>
  </si>
  <si>
    <t>1205220033866</t>
  </si>
  <si>
    <t>1076532035166</t>
  </si>
  <si>
    <t>1126728034565</t>
  </si>
  <si>
    <t>1152227528264</t>
  </si>
  <si>
    <t>1152227528266</t>
  </si>
  <si>
    <t>1152227528267</t>
  </si>
  <si>
    <t>1394814518130</t>
  </si>
  <si>
    <t>1164935038286</t>
  </si>
  <si>
    <t>1265187958288</t>
  </si>
  <si>
    <t>1193555038304</t>
  </si>
  <si>
    <t>1043753028284</t>
  </si>
  <si>
    <t>1030268528305</t>
  </si>
  <si>
    <t>1234657027407</t>
  </si>
  <si>
    <t>1080560047167</t>
  </si>
  <si>
    <t>1241567038064</t>
  </si>
  <si>
    <t>1265150013782</t>
  </si>
  <si>
    <t>1265150016528</t>
  </si>
  <si>
    <t>1265150018295</t>
  </si>
  <si>
    <t>1265150013719</t>
  </si>
  <si>
    <t>1265150018293</t>
  </si>
  <si>
    <t>1265150018292</t>
  </si>
  <si>
    <t>1265150018296</t>
  </si>
  <si>
    <t>1265150014963</t>
  </si>
  <si>
    <t>1265150018298</t>
  </si>
  <si>
    <t>1265150018299</t>
  </si>
  <si>
    <t>1265150018297</t>
  </si>
  <si>
    <t>1265150018294</t>
  </si>
  <si>
    <t>1101770038301</t>
  </si>
  <si>
    <t>1030210037999</t>
  </si>
  <si>
    <t>1020274510365</t>
  </si>
  <si>
    <t>1020274518300</t>
  </si>
  <si>
    <t>1081163037984</t>
  </si>
  <si>
    <t>1030241628218</t>
  </si>
  <si>
    <t>1270469038279</t>
  </si>
  <si>
    <t>1085677037481</t>
  </si>
  <si>
    <t>1085677038274</t>
  </si>
  <si>
    <t>1126767034622</t>
  </si>
  <si>
    <t>1265126748287</t>
  </si>
  <si>
    <t>1030292030490</t>
  </si>
  <si>
    <t>1265134907674</t>
  </si>
  <si>
    <t>1152190028276</t>
  </si>
  <si>
    <t>1174172028273</t>
  </si>
  <si>
    <t>1265147208289</t>
  </si>
  <si>
    <t>1030252068156</t>
  </si>
  <si>
    <t>Final Oct 2014 Enrollment 3/31/14</t>
  </si>
  <si>
    <t>14.5</t>
  </si>
  <si>
    <r>
      <t xml:space="preserve">If Your Answer To The Above Question Is No, </t>
    </r>
    <r>
      <rPr>
        <b/>
        <sz val="9"/>
        <color indexed="10"/>
        <rFont val="Arial"/>
        <family val="2"/>
      </rPr>
      <t>Stop!</t>
    </r>
    <r>
      <rPr>
        <b/>
        <sz val="9"/>
        <color indexed="8"/>
        <rFont val="Arial"/>
        <family val="2"/>
      </rPr>
      <t xml:space="preserve">  
No more information is needed for this school.
</t>
    </r>
    <r>
      <rPr>
        <b/>
        <sz val="9"/>
        <color indexed="12"/>
        <rFont val="Arial"/>
        <family val="2"/>
      </rPr>
      <t>Please Submit Per The Instructions Provided.</t>
    </r>
  </si>
  <si>
    <t>Dr. Rudy Ruth</t>
  </si>
  <si>
    <t>610-670-0180</t>
  </si>
  <si>
    <t>Drew Kaufmann</t>
  </si>
  <si>
    <t>kauand@wilsonsd.org</t>
  </si>
  <si>
    <t>ruttho@wilsonsd.org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</si>
</sst>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lt;=9999999]###\-####;\(###\)\ ###\-####"/>
  </numFmts>
  <fonts count="70" x14ac:knownFonts="1">
    <font>
      <sz val="11"/>
      <color theme="1"/>
      <name val="Calibri"/>
      <family val="2"/>
      <scheme val="minor"/>
    </font>
    <font>
      <sz val="10"/>
      <color indexed="8"/>
      <name val="Arial"/>
      <family val="2"/>
    </font>
    <font>
      <b/>
      <sz val="11"/>
      <name val="Calibri"/>
      <family val="2"/>
    </font>
    <font>
      <sz val="10"/>
      <name val="Arial"/>
      <family val="2"/>
    </font>
    <font>
      <sz val="10"/>
      <name val="MS Sans Serif"/>
      <family val="2"/>
    </font>
    <font>
      <b/>
      <sz val="16"/>
      <name val="Arial"/>
      <family val="2"/>
    </font>
    <font>
      <sz val="9"/>
      <color indexed="8"/>
      <name val="Calibri"/>
      <family val="2"/>
    </font>
    <font>
      <b/>
      <sz val="9"/>
      <color indexed="8"/>
      <name val="Arial"/>
      <family val="2"/>
    </font>
    <font>
      <b/>
      <sz val="9"/>
      <color indexed="10"/>
      <name val="Calibri"/>
      <family val="2"/>
    </font>
    <font>
      <b/>
      <sz val="10"/>
      <color indexed="10"/>
      <name val="Calibri"/>
      <family val="2"/>
    </font>
    <font>
      <b/>
      <vertAlign val="superscript"/>
      <sz val="9"/>
      <color indexed="10"/>
      <name val="Calibri"/>
      <family val="2"/>
    </font>
    <font>
      <b/>
      <sz val="9"/>
      <name val="Calibri"/>
      <family val="2"/>
    </font>
    <font>
      <b/>
      <vertAlign val="superscript"/>
      <sz val="10"/>
      <color indexed="10"/>
      <name val="Calibri"/>
      <family val="2"/>
    </font>
    <font>
      <vertAlign val="superscript"/>
      <sz val="9"/>
      <color indexed="10"/>
      <name val="Calibri"/>
      <family val="2"/>
    </font>
    <font>
      <b/>
      <sz val="9"/>
      <color indexed="10"/>
      <name val="Arial"/>
      <family val="2"/>
    </font>
    <font>
      <b/>
      <sz val="9"/>
      <color indexed="12"/>
      <name val="Arial"/>
      <family val="2"/>
    </font>
    <font>
      <b/>
      <sz val="8"/>
      <color indexed="8"/>
      <name val="Calibri"/>
      <family val="2"/>
    </font>
    <font>
      <sz val="8"/>
      <color indexed="8"/>
      <name val="Calibri"/>
      <family val="2"/>
    </font>
    <font>
      <b/>
      <vertAlign val="superscript"/>
      <sz val="12"/>
      <color indexed="10"/>
      <name val="Calibri"/>
      <family val="2"/>
    </font>
    <font>
      <b/>
      <sz val="10"/>
      <name val="Arial"/>
      <family val="2"/>
    </font>
    <font>
      <b/>
      <sz val="9"/>
      <color indexed="8"/>
      <name val="Calibri"/>
      <family val="2"/>
    </font>
    <font>
      <sz val="11"/>
      <color theme="0"/>
      <name val="Calibri"/>
      <family val="2"/>
      <scheme val="minor"/>
    </font>
    <font>
      <u/>
      <sz val="11"/>
      <color theme="10"/>
      <name val="Calibri"/>
      <family val="2"/>
      <scheme val="minor"/>
    </font>
    <font>
      <sz val="10"/>
      <color theme="1"/>
      <name val="Tahoma"/>
      <family val="2"/>
    </font>
    <font>
      <b/>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sz val="9"/>
      <color theme="0"/>
      <name val="Calibri"/>
      <family val="2"/>
      <scheme val="minor"/>
    </font>
    <font>
      <sz val="9"/>
      <color theme="1"/>
      <name val="Arial"/>
      <family val="2"/>
    </font>
    <font>
      <b/>
      <sz val="10"/>
      <color theme="0"/>
      <name val="Arial"/>
      <family val="2"/>
    </font>
    <font>
      <b/>
      <sz val="10"/>
      <color theme="1"/>
      <name val="Arial"/>
      <family val="2"/>
    </font>
    <font>
      <sz val="10"/>
      <color theme="1"/>
      <name val="Calibri"/>
      <family val="2"/>
      <scheme val="minor"/>
    </font>
    <font>
      <b/>
      <sz val="10"/>
      <color theme="1"/>
      <name val="Calibri"/>
      <family val="2"/>
      <scheme val="minor"/>
    </font>
    <font>
      <b/>
      <sz val="16"/>
      <color theme="0"/>
      <name val="Calibri"/>
      <family val="2"/>
      <scheme val="minor"/>
    </font>
    <font>
      <b/>
      <sz val="9"/>
      <color rgb="FFFF0000"/>
      <name val="Calibri"/>
      <family val="2"/>
      <scheme val="minor"/>
    </font>
    <font>
      <sz val="12"/>
      <color theme="0"/>
      <name val="Arial"/>
      <family val="2"/>
    </font>
    <font>
      <b/>
      <sz val="12"/>
      <color theme="0"/>
      <name val="Calibri"/>
      <family val="2"/>
      <scheme val="minor"/>
    </font>
    <font>
      <sz val="9"/>
      <color theme="0"/>
      <name val="Arial"/>
      <family val="2"/>
    </font>
    <font>
      <sz val="9"/>
      <color rgb="FFFF0000"/>
      <name val="Calibri"/>
      <family val="2"/>
      <scheme val="minor"/>
    </font>
    <font>
      <sz val="10"/>
      <color theme="1"/>
      <name val="Arial"/>
      <family val="2"/>
    </font>
    <font>
      <sz val="9"/>
      <color rgb="FFFF0000"/>
      <name val="Arial"/>
      <family val="2"/>
    </font>
    <font>
      <b/>
      <sz val="14"/>
      <color theme="1"/>
      <name val="Calibri"/>
      <family val="2"/>
      <scheme val="minor"/>
    </font>
    <font>
      <b/>
      <sz val="10"/>
      <name val="Calibri"/>
      <family val="2"/>
      <scheme val="minor"/>
    </font>
    <font>
      <sz val="11"/>
      <name val="Calibri"/>
      <family val="2"/>
      <scheme val="minor"/>
    </font>
    <font>
      <b/>
      <sz val="12"/>
      <color rgb="FF002060"/>
      <name val="Arial"/>
      <family val="2"/>
    </font>
    <font>
      <b/>
      <sz val="11"/>
      <color theme="1"/>
      <name val="Arial"/>
      <family val="2"/>
    </font>
    <font>
      <b/>
      <sz val="16"/>
      <color rgb="FFFF0000"/>
      <name val="Arial"/>
      <family val="2"/>
    </font>
    <font>
      <b/>
      <sz val="11"/>
      <color rgb="FFFF0000"/>
      <name val="Calibri"/>
      <family val="2"/>
      <scheme val="minor"/>
    </font>
    <font>
      <sz val="11"/>
      <color rgb="FF0000FF"/>
      <name val="Calibri"/>
      <family val="2"/>
      <scheme val="minor"/>
    </font>
    <font>
      <i/>
      <sz val="11"/>
      <color rgb="FF0000FF"/>
      <name val="Calibri"/>
      <family val="2"/>
      <scheme val="minor"/>
    </font>
    <font>
      <b/>
      <sz val="11"/>
      <color rgb="FF0000FF"/>
      <name val="Calibri"/>
      <family val="2"/>
      <scheme val="minor"/>
    </font>
    <font>
      <b/>
      <sz val="9"/>
      <color theme="0"/>
      <name val="Calibri"/>
      <family val="2"/>
      <scheme val="minor"/>
    </font>
    <font>
      <b/>
      <sz val="10"/>
      <color theme="0"/>
      <name val="Calibri"/>
      <family val="2"/>
      <scheme val="minor"/>
    </font>
    <font>
      <sz val="10"/>
      <color theme="0"/>
      <name val="Calibri"/>
      <family val="2"/>
      <scheme val="minor"/>
    </font>
    <font>
      <sz val="8"/>
      <color theme="0"/>
      <name val="Tahoma"/>
      <family val="2"/>
    </font>
    <font>
      <sz val="10"/>
      <color theme="0"/>
      <name val="Tahoma"/>
      <family val="2"/>
    </font>
    <font>
      <sz val="11"/>
      <color theme="0"/>
      <name val="Calibri"/>
      <family val="2"/>
    </font>
    <font>
      <sz val="12"/>
      <color theme="0"/>
      <name val="Calibri"/>
      <family val="2"/>
    </font>
    <font>
      <b/>
      <sz val="12"/>
      <color theme="1"/>
      <name val="Arial"/>
      <family val="2"/>
    </font>
    <font>
      <b/>
      <sz val="9"/>
      <color theme="1"/>
      <name val="Arial"/>
      <family val="2"/>
    </font>
    <font>
      <b/>
      <sz val="14"/>
      <color theme="0"/>
      <name val="Calibri"/>
      <family val="2"/>
      <scheme val="minor"/>
    </font>
    <font>
      <b/>
      <sz val="12"/>
      <color theme="1"/>
      <name val="Calibri"/>
      <family val="2"/>
      <scheme val="minor"/>
    </font>
    <font>
      <b/>
      <sz val="10"/>
      <color rgb="FF0000FF"/>
      <name val="Calibri"/>
      <family val="2"/>
      <scheme val="minor"/>
    </font>
    <font>
      <b/>
      <sz val="12"/>
      <color rgb="FF0000FF"/>
      <name val="Calibri"/>
      <family val="2"/>
      <scheme val="minor"/>
    </font>
    <font>
      <b/>
      <sz val="10"/>
      <color rgb="FFFF0000"/>
      <name val="Calibri"/>
      <family val="2"/>
      <scheme val="minor"/>
    </font>
    <font>
      <sz val="12"/>
      <color theme="1"/>
      <name val="Calibri"/>
      <family val="2"/>
      <scheme val="minor"/>
    </font>
    <font>
      <sz val="11"/>
      <color theme="1"/>
      <name val="Cambria"/>
      <family val="1"/>
    </font>
    <font>
      <b/>
      <sz val="16"/>
      <color theme="1"/>
      <name val="Calibri"/>
      <family val="2"/>
      <scheme val="minor"/>
    </font>
  </fonts>
  <fills count="28">
    <fill>
      <patternFill patternType="none"/>
    </fill>
    <fill>
      <patternFill patternType="gray125"/>
    </fill>
    <fill>
      <patternFill patternType="gray0625"/>
    </fill>
    <fill>
      <patternFill patternType="solid">
        <fgColor indexed="6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rgb="FFFDFAC7"/>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3" tint="-0.249977111117893"/>
        <bgColor indexed="64"/>
      </patternFill>
    </fill>
    <fill>
      <patternFill patternType="solid">
        <fgColor theme="2" tint="-0.499984740745262"/>
        <bgColor indexed="64"/>
      </patternFill>
    </fill>
    <fill>
      <patternFill patternType="solid">
        <fgColor rgb="FFFFFF00"/>
        <bgColor indexed="64"/>
      </patternFill>
    </fill>
    <fill>
      <patternFill patternType="lightDown">
        <bgColor theme="0" tint="-0.249977111117893"/>
      </patternFill>
    </fill>
    <fill>
      <patternFill patternType="solid">
        <fgColor theme="0" tint="-4.9989318521683403E-2"/>
        <bgColor indexed="64"/>
      </patternFill>
    </fill>
    <fill>
      <patternFill patternType="gray0625">
        <bgColor theme="4" tint="0.79998168889431442"/>
      </patternFill>
    </fill>
    <fill>
      <patternFill patternType="gray0625">
        <bgColor theme="0"/>
      </patternFill>
    </fill>
    <fill>
      <patternFill patternType="solid">
        <fgColor theme="5" tint="0.79998168889431442"/>
        <bgColor indexed="64"/>
      </patternFill>
    </fill>
    <fill>
      <patternFill patternType="lightDown">
        <fgColor theme="1"/>
        <bgColor theme="5" tint="0.79998168889431442"/>
      </patternFill>
    </fill>
    <fill>
      <patternFill patternType="lightDown">
        <bgColor theme="5" tint="0.79998168889431442"/>
      </patternFill>
    </fill>
    <fill>
      <patternFill patternType="lightDown">
        <bgColor theme="5" tint="0.79995117038483843"/>
      </patternFill>
    </fill>
    <fill>
      <patternFill patternType="lightDown">
        <bgColor theme="5" tint="0.79989013336588644"/>
      </patternFill>
    </fill>
    <fill>
      <patternFill patternType="solid">
        <fgColor theme="1"/>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59999389629810485"/>
        <bgColor indexed="64"/>
      </patternFill>
    </fill>
  </fills>
  <borders count="4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uble">
        <color indexed="64"/>
      </left>
      <right style="thin">
        <color indexed="64"/>
      </right>
      <top/>
      <bottom/>
      <diagonal/>
    </border>
    <border>
      <left style="double">
        <color indexed="64"/>
      </left>
      <right/>
      <top style="double">
        <color indexed="64"/>
      </top>
      <bottom/>
      <diagonal/>
    </border>
    <border>
      <left/>
      <right/>
      <top style="double">
        <color indexed="64"/>
      </top>
      <bottom style="thin">
        <color indexed="64"/>
      </bottom>
      <diagonal/>
    </border>
    <border>
      <left style="thin">
        <color indexed="64"/>
      </left>
      <right style="double">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double">
        <color indexed="64"/>
      </left>
      <right/>
      <top/>
      <bottom style="double">
        <color indexed="64"/>
      </bottom>
      <diagonal/>
    </border>
    <border>
      <left/>
      <right/>
      <top style="thin">
        <color indexed="64"/>
      </top>
      <bottom style="double">
        <color indexed="64"/>
      </bottom>
      <diagonal/>
    </border>
    <border>
      <left/>
      <right style="double">
        <color indexed="64"/>
      </right>
      <top style="double">
        <color indexed="64"/>
      </top>
      <bottom/>
      <diagonal/>
    </border>
    <border>
      <left/>
      <right style="thin">
        <color indexed="64"/>
      </right>
      <top/>
      <bottom style="thin">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double">
        <color indexed="64"/>
      </right>
      <top/>
      <bottom/>
      <diagonal/>
    </border>
    <border>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right/>
      <top style="thin">
        <color indexed="8"/>
      </top>
      <bottom/>
      <diagonal/>
    </border>
    <border>
      <left style="thin">
        <color indexed="22"/>
      </left>
      <right style="thin">
        <color indexed="22"/>
      </right>
      <top/>
      <bottom style="thin">
        <color indexed="22"/>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theme="1"/>
      </left>
      <right/>
      <top style="thin">
        <color theme="1"/>
      </top>
      <bottom style="thin">
        <color indexed="64"/>
      </bottom>
      <diagonal/>
    </border>
    <border>
      <left style="thin">
        <color indexed="64"/>
      </left>
      <right style="thin">
        <color theme="1"/>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theme="1"/>
      </right>
      <top/>
      <bottom style="thin">
        <color theme="1"/>
      </bottom>
      <diagonal/>
    </border>
    <border>
      <left style="thin">
        <color theme="1"/>
      </left>
      <right/>
      <top/>
      <bottom style="thin">
        <color theme="1"/>
      </bottom>
      <diagonal/>
    </border>
    <border>
      <left style="medium">
        <color rgb="FF608BB4"/>
      </left>
      <right style="medium">
        <color rgb="FF608BB4"/>
      </right>
      <top style="medium">
        <color rgb="FF608BB4"/>
      </top>
      <bottom style="medium">
        <color rgb="FF608BB4"/>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s>
  <cellStyleXfs count="9">
    <xf numFmtId="0" fontId="0" fillId="0" borderId="0"/>
    <xf numFmtId="0" fontId="22" fillId="0" borderId="0" applyNumberFormat="0" applyFill="0" applyBorder="0" applyAlignment="0" applyProtection="0"/>
    <xf numFmtId="0" fontId="3" fillId="0" borderId="0"/>
    <xf numFmtId="0" fontId="4" fillId="0" borderId="0"/>
    <xf numFmtId="0" fontId="23" fillId="0" borderId="0"/>
    <xf numFmtId="0" fontId="1" fillId="0" borderId="0"/>
    <xf numFmtId="0" fontId="1" fillId="0" borderId="0"/>
    <xf numFmtId="0" fontId="1" fillId="0" borderId="0"/>
    <xf numFmtId="0" fontId="1" fillId="0" borderId="0"/>
  </cellStyleXfs>
  <cellXfs count="573">
    <xf numFmtId="0" fontId="0" fillId="0" borderId="0" xfId="0"/>
    <xf numFmtId="0" fontId="26" fillId="4" borderId="0" xfId="0" applyFont="1" applyFill="1"/>
    <xf numFmtId="0" fontId="26" fillId="4" borderId="0" xfId="0" applyFont="1" applyFill="1" applyBorder="1"/>
    <xf numFmtId="0" fontId="26" fillId="4" borderId="2" xfId="0" applyFont="1" applyFill="1" applyBorder="1" applyAlignment="1">
      <alignment vertical="top" wrapText="1"/>
    </xf>
    <xf numFmtId="0" fontId="26" fillId="4" borderId="2" xfId="0" applyFont="1" applyFill="1" applyBorder="1"/>
    <xf numFmtId="0" fontId="27" fillId="4" borderId="2" xfId="0" applyFont="1" applyFill="1" applyBorder="1" applyAlignment="1">
      <alignment wrapText="1"/>
    </xf>
    <xf numFmtId="0" fontId="27" fillId="5" borderId="3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0" borderId="0" xfId="0" applyFont="1" applyFill="1" applyBorder="1" applyAlignment="1">
      <alignment horizontal="left" wrapText="1"/>
    </xf>
    <xf numFmtId="0" fontId="26" fillId="0" borderId="5" xfId="0" applyFont="1" applyFill="1" applyBorder="1" applyAlignment="1">
      <alignment wrapText="1"/>
    </xf>
    <xf numFmtId="0" fontId="27"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6" fillId="6" borderId="3" xfId="0" applyFont="1" applyFill="1" applyBorder="1" applyAlignment="1">
      <alignment horizontal="center" vertical="center" wrapText="1"/>
    </xf>
    <xf numFmtId="8" fontId="29" fillId="0" borderId="2" xfId="0" applyNumberFormat="1" applyFont="1" applyFill="1" applyBorder="1"/>
    <xf numFmtId="0" fontId="0" fillId="0" borderId="6" xfId="0" applyFill="1" applyBorder="1"/>
    <xf numFmtId="0" fontId="0" fillId="0" borderId="2" xfId="0" applyBorder="1"/>
    <xf numFmtId="0" fontId="0" fillId="0" borderId="2" xfId="0" applyFill="1" applyBorder="1"/>
    <xf numFmtId="0" fontId="0" fillId="7" borderId="7" xfId="0" applyFill="1" applyBorder="1"/>
    <xf numFmtId="0" fontId="0" fillId="0" borderId="5" xfId="0" applyFill="1" applyBorder="1"/>
    <xf numFmtId="0" fontId="0" fillId="7" borderId="8" xfId="0" applyFill="1" applyBorder="1"/>
    <xf numFmtId="0" fontId="0" fillId="7" borderId="9" xfId="0" applyFill="1" applyBorder="1"/>
    <xf numFmtId="0" fontId="0" fillId="0" borderId="0" xfId="0" applyAlignment="1">
      <alignment horizontal="center" vertical="center"/>
    </xf>
    <xf numFmtId="0" fontId="3" fillId="0" borderId="0" xfId="2" applyAlignment="1" applyProtection="1">
      <alignment wrapText="1"/>
    </xf>
    <xf numFmtId="0" fontId="5" fillId="0" borderId="0" xfId="2" applyFont="1" applyBorder="1" applyAlignment="1" applyProtection="1">
      <alignment horizontal="center" vertical="center" wrapText="1"/>
    </xf>
    <xf numFmtId="0" fontId="0" fillId="7" borderId="10" xfId="0" applyFill="1" applyBorder="1"/>
    <xf numFmtId="0" fontId="30" fillId="0" borderId="0" xfId="0" applyFont="1" applyFill="1" applyProtection="1"/>
    <xf numFmtId="0" fontId="30" fillId="7" borderId="10" xfId="0" applyFont="1" applyFill="1" applyBorder="1" applyProtection="1"/>
    <xf numFmtId="0" fontId="0" fillId="0" borderId="0" xfId="0" applyFill="1" applyBorder="1"/>
    <xf numFmtId="0" fontId="30" fillId="0" borderId="0" xfId="0" applyFont="1" applyProtection="1"/>
    <xf numFmtId="0" fontId="30" fillId="0" borderId="2" xfId="0" applyFont="1" applyFill="1" applyBorder="1" applyProtection="1"/>
    <xf numFmtId="0" fontId="31" fillId="0" borderId="0" xfId="0" applyFont="1" applyFill="1" applyBorder="1" applyAlignment="1" applyProtection="1">
      <alignment horizontal="center"/>
    </xf>
    <xf numFmtId="0" fontId="32" fillId="8" borderId="6" xfId="0" applyFont="1" applyFill="1" applyBorder="1" applyAlignment="1" applyProtection="1">
      <alignment horizontal="left" vertical="center" indent="1"/>
    </xf>
    <xf numFmtId="0" fontId="31" fillId="0" borderId="0" xfId="0" applyFont="1" applyFill="1" applyBorder="1" applyAlignment="1" applyProtection="1">
      <alignment horizontal="left"/>
    </xf>
    <xf numFmtId="0" fontId="32" fillId="8" borderId="11" xfId="0" applyFont="1" applyFill="1" applyBorder="1" applyAlignment="1" applyProtection="1">
      <alignment horizontal="left" vertical="center"/>
    </xf>
    <xf numFmtId="0" fontId="32" fillId="0" borderId="6" xfId="0" applyFont="1" applyFill="1" applyBorder="1" applyAlignment="1" applyProtection="1">
      <alignment horizontal="left" vertical="center"/>
    </xf>
    <xf numFmtId="164" fontId="32" fillId="0" borderId="0" xfId="0" applyNumberFormat="1" applyFont="1" applyFill="1" applyBorder="1" applyAlignment="1" applyProtection="1">
      <alignment horizontal="center" vertical="center" wrapText="1"/>
    </xf>
    <xf numFmtId="0" fontId="31" fillId="0" borderId="5" xfId="0" applyFont="1" applyFill="1" applyBorder="1" applyAlignment="1" applyProtection="1"/>
    <xf numFmtId="0" fontId="31" fillId="0" borderId="0" xfId="0" applyFont="1" applyFill="1" applyBorder="1" applyAlignment="1" applyProtection="1"/>
    <xf numFmtId="164" fontId="32" fillId="8" borderId="3" xfId="0" applyNumberFormat="1" applyFont="1" applyFill="1" applyBorder="1" applyAlignment="1" applyProtection="1">
      <alignment horizontal="center" vertical="center"/>
    </xf>
    <xf numFmtId="0" fontId="32" fillId="0" borderId="6" xfId="0" applyFont="1" applyFill="1" applyBorder="1" applyAlignment="1" applyProtection="1">
      <alignment horizontal="center" vertical="center"/>
    </xf>
    <xf numFmtId="0" fontId="32" fillId="8" borderId="3" xfId="0" applyFont="1" applyFill="1" applyBorder="1" applyAlignment="1" applyProtection="1">
      <alignment horizontal="left" vertical="center" indent="1"/>
    </xf>
    <xf numFmtId="0" fontId="31" fillId="0" borderId="2" xfId="0" applyFont="1" applyFill="1" applyBorder="1" applyAlignment="1" applyProtection="1"/>
    <xf numFmtId="0" fontId="32" fillId="8" borderId="12" xfId="0" applyFont="1" applyFill="1" applyBorder="1" applyAlignment="1" applyProtection="1">
      <alignment horizontal="left" vertical="center" indent="1"/>
    </xf>
    <xf numFmtId="0" fontId="32" fillId="8" borderId="13" xfId="0" applyFont="1" applyFill="1" applyBorder="1" applyAlignment="1" applyProtection="1">
      <alignment horizontal="left" vertical="center" indent="1"/>
    </xf>
    <xf numFmtId="0" fontId="0" fillId="7" borderId="14" xfId="0" applyFill="1" applyBorder="1"/>
    <xf numFmtId="0" fontId="0" fillId="0" borderId="0" xfId="0" applyBorder="1"/>
    <xf numFmtId="0" fontId="0" fillId="7" borderId="15" xfId="0" applyFill="1" applyBorder="1"/>
    <xf numFmtId="0" fontId="0" fillId="7" borderId="16" xfId="0" applyFill="1" applyBorder="1"/>
    <xf numFmtId="0" fontId="30" fillId="0" borderId="2" xfId="0" applyFont="1" applyBorder="1" applyProtection="1"/>
    <xf numFmtId="0" fontId="0" fillId="0" borderId="17" xfId="0" applyBorder="1"/>
    <xf numFmtId="0" fontId="0" fillId="7" borderId="18" xfId="0" applyFill="1" applyBorder="1"/>
    <xf numFmtId="0" fontId="31" fillId="0" borderId="12" xfId="0" applyFont="1" applyFill="1" applyBorder="1" applyAlignment="1" applyProtection="1">
      <alignment horizontal="center" vertical="center"/>
    </xf>
    <xf numFmtId="0" fontId="24" fillId="0" borderId="0" xfId="0" applyFont="1" applyAlignment="1">
      <alignment horizontal="center" vertical="center"/>
    </xf>
    <xf numFmtId="0" fontId="0" fillId="0" borderId="0" xfId="0" applyBorder="1" applyAlignment="1">
      <alignment horizontal="center"/>
    </xf>
    <xf numFmtId="0" fontId="30" fillId="0" borderId="0" xfId="0" applyFont="1" applyFill="1" applyBorder="1" applyAlignment="1" applyProtection="1">
      <alignment horizontal="center" vertical="center" wrapText="1"/>
    </xf>
    <xf numFmtId="0" fontId="0" fillId="0" borderId="19" xfId="0" applyBorder="1"/>
    <xf numFmtId="0" fontId="0" fillId="0" borderId="20" xfId="0" applyBorder="1"/>
    <xf numFmtId="0" fontId="0" fillId="0" borderId="21" xfId="0" applyBorder="1"/>
    <xf numFmtId="0" fontId="0" fillId="0" borderId="5" xfId="0" applyBorder="1"/>
    <xf numFmtId="0" fontId="0" fillId="0" borderId="22" xfId="0" applyBorder="1"/>
    <xf numFmtId="0" fontId="0" fillId="0" borderId="12" xfId="0" applyBorder="1"/>
    <xf numFmtId="0" fontId="0" fillId="0" borderId="17" xfId="0" applyBorder="1"/>
    <xf numFmtId="49" fontId="33" fillId="0" borderId="22" xfId="0" applyNumberFormat="1" applyFont="1" applyBorder="1"/>
    <xf numFmtId="0" fontId="2" fillId="0" borderId="0" xfId="5" applyFont="1" applyFill="1" applyBorder="1" applyAlignment="1"/>
    <xf numFmtId="164" fontId="32" fillId="9" borderId="6" xfId="0" applyNumberFormat="1" applyFont="1" applyFill="1" applyBorder="1" applyAlignment="1" applyProtection="1">
      <alignment horizontal="center" vertical="center"/>
    </xf>
    <xf numFmtId="0" fontId="34" fillId="5" borderId="13" xfId="0" applyFont="1" applyFill="1" applyBorder="1" applyAlignment="1">
      <alignment horizontal="center" vertical="center" wrapText="1"/>
    </xf>
    <xf numFmtId="0" fontId="0" fillId="0" borderId="23" xfId="0" applyFill="1" applyBorder="1"/>
    <xf numFmtId="0" fontId="26" fillId="4" borderId="0" xfId="0" applyFont="1" applyFill="1" applyBorder="1" applyAlignment="1">
      <alignment horizontal="left"/>
    </xf>
    <xf numFmtId="0" fontId="26" fillId="10" borderId="3" xfId="0" applyFont="1" applyFill="1" applyBorder="1" applyAlignment="1" applyProtection="1">
      <alignment horizontal="center" vertical="center" wrapText="1"/>
      <protection locked="0"/>
    </xf>
    <xf numFmtId="0" fontId="26" fillId="4" borderId="3" xfId="0" applyFont="1" applyFill="1" applyBorder="1" applyAlignment="1" applyProtection="1">
      <alignment horizontal="center" vertical="center" wrapText="1"/>
      <protection locked="0"/>
    </xf>
    <xf numFmtId="8" fontId="26" fillId="10" borderId="3" xfId="0" applyNumberFormat="1" applyFont="1" applyFill="1" applyBorder="1" applyAlignment="1" applyProtection="1">
      <alignment horizontal="right" indent="1"/>
      <protection locked="0"/>
    </xf>
    <xf numFmtId="8" fontId="26" fillId="4" borderId="3" xfId="0" applyNumberFormat="1" applyFont="1" applyFill="1" applyBorder="1" applyAlignment="1" applyProtection="1">
      <alignment horizontal="right" indent="1"/>
      <protection locked="0"/>
    </xf>
    <xf numFmtId="8" fontId="26" fillId="10" borderId="13" xfId="0" applyNumberFormat="1" applyFont="1" applyFill="1" applyBorder="1" applyAlignment="1" applyProtection="1">
      <alignment horizontal="right" indent="1"/>
      <protection locked="0"/>
    </xf>
    <xf numFmtId="0" fontId="27" fillId="6" borderId="3" xfId="0" applyFont="1" applyFill="1" applyBorder="1" applyAlignment="1">
      <alignment horizontal="center" vertical="center" wrapText="1"/>
    </xf>
    <xf numFmtId="8" fontId="26" fillId="11" borderId="3" xfId="0" applyNumberFormat="1" applyFont="1" applyFill="1" applyBorder="1" applyAlignment="1">
      <alignment horizontal="right" vertical="center" wrapText="1" indent="1"/>
    </xf>
    <xf numFmtId="0" fontId="0" fillId="7" borderId="24" xfId="0" applyFill="1" applyBorder="1"/>
    <xf numFmtId="0" fontId="34" fillId="0" borderId="2" xfId="0" applyFont="1" applyFill="1" applyBorder="1" applyAlignment="1">
      <alignment horizontal="center" vertical="center" wrapText="1"/>
    </xf>
    <xf numFmtId="0" fontId="35" fillId="0" borderId="5" xfId="0" applyFont="1" applyFill="1" applyBorder="1" applyAlignment="1">
      <alignment horizontal="center" vertical="center"/>
    </xf>
    <xf numFmtId="0" fontId="24" fillId="0" borderId="5" xfId="0" applyFont="1" applyFill="1" applyBorder="1" applyAlignment="1">
      <alignment horizontal="center" vertical="center"/>
    </xf>
    <xf numFmtId="0" fontId="34" fillId="0" borderId="5" xfId="0" applyFont="1" applyFill="1" applyBorder="1" applyAlignment="1">
      <alignment horizontal="center" vertical="center" wrapText="1"/>
    </xf>
    <xf numFmtId="0" fontId="36" fillId="0" borderId="5" xfId="0" applyFont="1" applyFill="1" applyBorder="1" applyAlignment="1">
      <alignment horizontal="center" vertical="center" wrapText="1"/>
    </xf>
    <xf numFmtId="8" fontId="27" fillId="0" borderId="5" xfId="0" applyNumberFormat="1" applyFont="1" applyFill="1" applyBorder="1" applyAlignment="1" applyProtection="1">
      <alignment horizontal="right" vertical="center" wrapText="1" indent="1"/>
    </xf>
    <xf numFmtId="8" fontId="26" fillId="0" borderId="5" xfId="0" applyNumberFormat="1" applyFont="1" applyFill="1" applyBorder="1" applyAlignment="1" applyProtection="1">
      <alignment horizontal="right" vertical="center" wrapText="1" indent="1"/>
    </xf>
    <xf numFmtId="8" fontId="26" fillId="0" borderId="5" xfId="0" applyNumberFormat="1" applyFont="1" applyFill="1" applyBorder="1" applyAlignment="1" applyProtection="1">
      <alignment horizontal="right" vertical="center" indent="1"/>
    </xf>
    <xf numFmtId="0" fontId="0" fillId="7" borderId="25" xfId="0" applyFill="1" applyBorder="1"/>
    <xf numFmtId="0" fontId="26" fillId="4" borderId="6" xfId="0" applyFont="1" applyFill="1" applyBorder="1" applyAlignment="1">
      <alignment horizontal="left"/>
    </xf>
    <xf numFmtId="0" fontId="26" fillId="4" borderId="6" xfId="0" applyFont="1" applyFill="1" applyBorder="1"/>
    <xf numFmtId="0" fontId="27" fillId="4" borderId="6" xfId="0" applyFont="1" applyFill="1" applyBorder="1" applyAlignment="1"/>
    <xf numFmtId="0" fontId="0" fillId="0" borderId="26" xfId="0" applyFill="1" applyBorder="1"/>
    <xf numFmtId="0" fontId="26" fillId="4" borderId="17" xfId="0" applyFont="1" applyFill="1" applyBorder="1"/>
    <xf numFmtId="0" fontId="33" fillId="0" borderId="0" xfId="0" applyFont="1"/>
    <xf numFmtId="0" fontId="33" fillId="7" borderId="7" xfId="0" applyFont="1" applyFill="1" applyBorder="1"/>
    <xf numFmtId="0" fontId="33" fillId="0" borderId="5" xfId="0" applyFont="1" applyFill="1" applyBorder="1"/>
    <xf numFmtId="0" fontId="33" fillId="4" borderId="19" xfId="0" applyFont="1" applyFill="1" applyBorder="1"/>
    <xf numFmtId="0" fontId="33" fillId="4" borderId="20" xfId="0" applyFont="1" applyFill="1" applyBorder="1"/>
    <xf numFmtId="0" fontId="33" fillId="4" borderId="21" xfId="0" applyFont="1" applyFill="1" applyBorder="1"/>
    <xf numFmtId="0" fontId="33" fillId="4" borderId="0" xfId="0" applyFont="1" applyFill="1" applyBorder="1"/>
    <xf numFmtId="0" fontId="33" fillId="7" borderId="10" xfId="0" applyFont="1" applyFill="1" applyBorder="1"/>
    <xf numFmtId="0" fontId="33" fillId="4" borderId="0" xfId="0" applyFont="1" applyFill="1"/>
    <xf numFmtId="0" fontId="36" fillId="4" borderId="23" xfId="0" applyFont="1" applyFill="1" applyBorder="1" applyAlignment="1">
      <alignment horizontal="left" vertical="top" indent="1"/>
    </xf>
    <xf numFmtId="8" fontId="26" fillId="0" borderId="2" xfId="0" applyNumberFormat="1" applyFont="1" applyFill="1" applyBorder="1"/>
    <xf numFmtId="8" fontId="26" fillId="0" borderId="27" xfId="0" applyNumberFormat="1" applyFont="1" applyFill="1" applyBorder="1"/>
    <xf numFmtId="0" fontId="26" fillId="10" borderId="4" xfId="0" applyFont="1" applyFill="1" applyBorder="1" applyAlignment="1" applyProtection="1">
      <alignment horizontal="center" vertical="center" wrapText="1"/>
      <protection locked="0"/>
    </xf>
    <xf numFmtId="0" fontId="0" fillId="0" borderId="6" xfId="0" applyBorder="1"/>
    <xf numFmtId="0" fontId="27" fillId="4" borderId="27" xfId="0" applyFont="1" applyFill="1" applyBorder="1" applyAlignment="1">
      <alignment wrapText="1"/>
    </xf>
    <xf numFmtId="0" fontId="26" fillId="4" borderId="27" xfId="0" applyFont="1" applyFill="1" applyBorder="1" applyAlignment="1">
      <alignment vertical="top" wrapText="1"/>
    </xf>
    <xf numFmtId="0" fontId="26" fillId="4" borderId="27" xfId="0" applyFont="1" applyFill="1" applyBorder="1"/>
    <xf numFmtId="0" fontId="26" fillId="0" borderId="5" xfId="0" applyFont="1" applyFill="1" applyBorder="1" applyAlignment="1"/>
    <xf numFmtId="0" fontId="26" fillId="0" borderId="2" xfId="0" applyFont="1" applyFill="1" applyBorder="1" applyAlignment="1">
      <alignment wrapText="1"/>
    </xf>
    <xf numFmtId="0" fontId="37" fillId="12" borderId="0" xfId="0" applyFont="1" applyFill="1" applyBorder="1" applyAlignment="1" applyProtection="1">
      <alignment vertical="center"/>
    </xf>
    <xf numFmtId="0" fontId="37" fillId="12" borderId="22" xfId="0" applyFont="1" applyFill="1" applyBorder="1" applyAlignment="1" applyProtection="1">
      <alignment vertical="center"/>
    </xf>
    <xf numFmtId="0" fontId="3" fillId="0" borderId="0" xfId="2" applyBorder="1" applyAlignment="1" applyProtection="1">
      <alignment wrapText="1"/>
    </xf>
    <xf numFmtId="0" fontId="0" fillId="7" borderId="0" xfId="0" applyFill="1" applyBorder="1"/>
    <xf numFmtId="0" fontId="37" fillId="12" borderId="5" xfId="0" applyFont="1" applyFill="1" applyBorder="1" applyAlignment="1" applyProtection="1">
      <alignment horizontal="left" vertical="center" indent="8"/>
    </xf>
    <xf numFmtId="0" fontId="26" fillId="4" borderId="13" xfId="0" applyFont="1" applyFill="1" applyBorder="1" applyAlignment="1">
      <alignment vertical="center"/>
    </xf>
    <xf numFmtId="0" fontId="35" fillId="13" borderId="6" xfId="0" applyFont="1" applyFill="1" applyBorder="1" applyAlignment="1">
      <alignment vertical="center"/>
    </xf>
    <xf numFmtId="0" fontId="35" fillId="13" borderId="21" xfId="0" applyFont="1" applyFill="1" applyBorder="1" applyAlignment="1">
      <alignment vertical="center"/>
    </xf>
    <xf numFmtId="0" fontId="35" fillId="13" borderId="22" xfId="0" applyFont="1" applyFill="1" applyBorder="1" applyAlignment="1">
      <alignment vertical="center"/>
    </xf>
    <xf numFmtId="0" fontId="35" fillId="13" borderId="17" xfId="0" applyFont="1" applyFill="1" applyBorder="1" applyAlignment="1">
      <alignment vertical="center"/>
    </xf>
    <xf numFmtId="0" fontId="35" fillId="13" borderId="19" xfId="0" applyFont="1" applyFill="1" applyBorder="1" applyAlignment="1">
      <alignment vertical="center"/>
    </xf>
    <xf numFmtId="0" fontId="35" fillId="13" borderId="5" xfId="0" applyFont="1" applyFill="1" applyBorder="1" applyAlignment="1">
      <alignment vertical="center"/>
    </xf>
    <xf numFmtId="0" fontId="35" fillId="13" borderId="23" xfId="0" applyFont="1" applyFill="1" applyBorder="1" applyAlignment="1">
      <alignment vertical="center"/>
    </xf>
    <xf numFmtId="0" fontId="35" fillId="13" borderId="12" xfId="0" applyFont="1" applyFill="1" applyBorder="1" applyAlignment="1">
      <alignment vertical="center"/>
    </xf>
    <xf numFmtId="0" fontId="35" fillId="0" borderId="0" xfId="0" applyFont="1" applyFill="1" applyBorder="1" applyAlignment="1">
      <alignment horizontal="center" vertical="center"/>
    </xf>
    <xf numFmtId="0" fontId="30" fillId="0" borderId="0" xfId="0" applyFont="1" applyFill="1" applyBorder="1" applyAlignment="1" applyProtection="1">
      <alignment horizontal="center" vertical="center" wrapText="1"/>
    </xf>
    <xf numFmtId="0" fontId="26" fillId="0" borderId="0" xfId="0" applyFont="1"/>
    <xf numFmtId="0" fontId="26" fillId="7" borderId="7" xfId="0" applyFont="1" applyFill="1" applyBorder="1"/>
    <xf numFmtId="0" fontId="26" fillId="0" borderId="2" xfId="0" applyFont="1" applyFill="1" applyBorder="1"/>
    <xf numFmtId="0" fontId="26" fillId="0" borderId="2" xfId="0" applyFont="1" applyBorder="1"/>
    <xf numFmtId="0" fontId="26" fillId="7" borderId="10" xfId="0" applyFont="1" applyFill="1" applyBorder="1"/>
    <xf numFmtId="0" fontId="26" fillId="0" borderId="2" xfId="0" applyFont="1" applyFill="1" applyBorder="1" applyAlignment="1"/>
    <xf numFmtId="0" fontId="37" fillId="12" borderId="0" xfId="0" applyFont="1" applyFill="1" applyBorder="1" applyAlignment="1" applyProtection="1">
      <alignment horizontal="center" vertical="center"/>
    </xf>
    <xf numFmtId="0" fontId="3" fillId="7" borderId="24" xfId="2" applyFill="1" applyBorder="1" applyAlignment="1" applyProtection="1">
      <alignment wrapText="1"/>
    </xf>
    <xf numFmtId="0" fontId="37" fillId="12" borderId="0" xfId="0" applyFont="1" applyFill="1" applyBorder="1" applyAlignment="1" applyProtection="1">
      <alignment horizontal="left" vertical="center"/>
    </xf>
    <xf numFmtId="0" fontId="30" fillId="0" borderId="0" xfId="0" applyFont="1" applyFill="1" applyBorder="1" applyAlignment="1" applyProtection="1">
      <alignment horizontal="center" vertical="center" wrapText="1"/>
    </xf>
    <xf numFmtId="0" fontId="38" fillId="0" borderId="0" xfId="0" applyFont="1" applyFill="1" applyBorder="1" applyAlignment="1">
      <alignment vertical="center"/>
    </xf>
    <xf numFmtId="0" fontId="0" fillId="0" borderId="20" xfId="0" applyFill="1" applyBorder="1"/>
    <xf numFmtId="0" fontId="35" fillId="0" borderId="2" xfId="0" applyFont="1" applyFill="1" applyBorder="1" applyAlignment="1">
      <alignment horizontal="center" vertical="center"/>
    </xf>
    <xf numFmtId="0" fontId="30" fillId="0" borderId="5" xfId="0" applyFont="1" applyFill="1" applyBorder="1" applyAlignment="1" applyProtection="1">
      <alignment vertical="center" wrapText="1"/>
    </xf>
    <xf numFmtId="0" fontId="30" fillId="0" borderId="0" xfId="0" applyFont="1" applyFill="1" applyBorder="1" applyAlignment="1" applyProtection="1">
      <alignment vertical="center" wrapText="1"/>
    </xf>
    <xf numFmtId="0" fontId="0" fillId="0" borderId="12" xfId="0" applyFill="1" applyBorder="1"/>
    <xf numFmtId="0" fontId="27" fillId="0" borderId="13" xfId="0" applyFont="1" applyFill="1" applyBorder="1" applyAlignment="1">
      <alignment vertical="center" wrapText="1"/>
    </xf>
    <xf numFmtId="0" fontId="39" fillId="12" borderId="0" xfId="0" applyFont="1" applyFill="1" applyBorder="1" applyAlignment="1" applyProtection="1">
      <alignment horizontal="left" vertical="center"/>
    </xf>
    <xf numFmtId="0" fontId="39" fillId="12" borderId="0" xfId="0" applyFont="1" applyFill="1" applyBorder="1" applyAlignment="1" applyProtection="1">
      <alignment horizontal="left" vertical="center" indent="5"/>
    </xf>
    <xf numFmtId="0" fontId="39" fillId="12" borderId="0" xfId="0" applyFont="1" applyFill="1" applyBorder="1" applyAlignment="1" applyProtection="1">
      <alignment horizontal="left" vertical="center" indent="10"/>
    </xf>
    <xf numFmtId="0" fontId="27" fillId="5" borderId="4" xfId="0" applyFont="1" applyFill="1" applyBorder="1" applyAlignment="1">
      <alignment horizontal="center" vertical="center" wrapText="1"/>
    </xf>
    <xf numFmtId="0" fontId="26" fillId="10" borderId="4"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xf numFmtId="0" fontId="27" fillId="6" borderId="4" xfId="0" applyFont="1" applyFill="1" applyBorder="1" applyAlignment="1">
      <alignment horizontal="center" vertical="center" wrapText="1"/>
    </xf>
    <xf numFmtId="0" fontId="26" fillId="6" borderId="4" xfId="0" applyFont="1" applyFill="1" applyBorder="1" applyAlignment="1" applyProtection="1">
      <alignment horizontal="center" vertical="center" wrapText="1"/>
    </xf>
    <xf numFmtId="0" fontId="27" fillId="6" borderId="4" xfId="0" applyFont="1" applyFill="1" applyBorder="1" applyAlignment="1">
      <alignment horizontal="center" vertical="center" wrapText="1"/>
    </xf>
    <xf numFmtId="0" fontId="33" fillId="4" borderId="5" xfId="0" applyFont="1" applyFill="1" applyBorder="1"/>
    <xf numFmtId="0" fontId="33" fillId="4" borderId="22" xfId="0" applyFont="1" applyFill="1" applyBorder="1"/>
    <xf numFmtId="0" fontId="36" fillId="4" borderId="5" xfId="0" applyFont="1" applyFill="1" applyBorder="1" applyAlignment="1">
      <alignment horizontal="left" vertical="center" indent="1"/>
    </xf>
    <xf numFmtId="0" fontId="40" fillId="4" borderId="0" xfId="0" applyFont="1" applyFill="1" applyBorder="1" applyAlignment="1">
      <alignment horizontal="left"/>
    </xf>
    <xf numFmtId="0" fontId="40" fillId="4" borderId="0" xfId="0" applyFont="1" applyFill="1" applyBorder="1"/>
    <xf numFmtId="0" fontId="26" fillId="4" borderId="12" xfId="0" applyFont="1" applyFill="1" applyBorder="1" applyAlignment="1"/>
    <xf numFmtId="0" fontId="26" fillId="4" borderId="6" xfId="0" applyFont="1" applyFill="1" applyBorder="1" applyAlignment="1"/>
    <xf numFmtId="0" fontId="32" fillId="8" borderId="21" xfId="0" applyFont="1" applyFill="1" applyBorder="1" applyAlignment="1" applyProtection="1">
      <alignment horizontal="left" vertical="center"/>
    </xf>
    <xf numFmtId="0" fontId="32" fillId="0" borderId="19" xfId="0" applyFont="1" applyFill="1" applyBorder="1" applyAlignment="1" applyProtection="1">
      <alignment horizontal="left" vertical="center" indent="1"/>
    </xf>
    <xf numFmtId="164" fontId="41" fillId="0" borderId="6" xfId="0" applyNumberFormat="1" applyFont="1" applyFill="1" applyBorder="1" applyAlignment="1" applyProtection="1">
      <alignment horizontal="center" vertical="center" wrapText="1"/>
    </xf>
    <xf numFmtId="0" fontId="32" fillId="8" borderId="19" xfId="0" applyFont="1" applyFill="1" applyBorder="1" applyAlignment="1" applyProtection="1">
      <alignment horizontal="left" vertical="center" wrapText="1" indent="1"/>
    </xf>
    <xf numFmtId="0" fontId="0" fillId="0" borderId="13" xfId="0" applyBorder="1"/>
    <xf numFmtId="0" fontId="31" fillId="0" borderId="3" xfId="0" applyFont="1" applyFill="1" applyBorder="1" applyAlignment="1" applyProtection="1">
      <alignment horizontal="center"/>
    </xf>
    <xf numFmtId="0" fontId="0" fillId="0" borderId="27" xfId="0" applyFill="1" applyBorder="1"/>
    <xf numFmtId="0" fontId="27" fillId="4" borderId="0" xfId="0" applyFont="1" applyFill="1" applyBorder="1" applyAlignment="1" applyProtection="1">
      <alignment wrapText="1"/>
    </xf>
    <xf numFmtId="0" fontId="26" fillId="0" borderId="0" xfId="0" applyFont="1" applyFill="1" applyBorder="1" applyAlignment="1" applyProtection="1">
      <alignment vertical="top" wrapText="1"/>
    </xf>
    <xf numFmtId="0" fontId="26" fillId="0" borderId="2" xfId="0" applyFont="1" applyFill="1" applyBorder="1" applyAlignment="1" applyProtection="1">
      <alignment vertical="top" wrapText="1"/>
    </xf>
    <xf numFmtId="0" fontId="26" fillId="0" borderId="2" xfId="0" applyFont="1" applyFill="1" applyBorder="1" applyProtection="1"/>
    <xf numFmtId="0" fontId="27" fillId="5" borderId="11" xfId="0" applyFont="1" applyFill="1" applyBorder="1" applyAlignment="1">
      <alignment horizontal="center" vertical="center" wrapText="1"/>
    </xf>
    <xf numFmtId="0" fontId="27" fillId="4" borderId="3" xfId="0" applyFont="1" applyFill="1" applyBorder="1"/>
    <xf numFmtId="0" fontId="27" fillId="5" borderId="11" xfId="0" applyFont="1" applyFill="1" applyBorder="1" applyAlignment="1">
      <alignment horizontal="center" vertical="center" wrapText="1"/>
    </xf>
    <xf numFmtId="0" fontId="0" fillId="0" borderId="6" xfId="0" applyBorder="1"/>
    <xf numFmtId="0" fontId="27" fillId="5" borderId="13"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26" fillId="4" borderId="22" xfId="0" applyFont="1" applyFill="1" applyBorder="1"/>
    <xf numFmtId="8" fontId="29" fillId="4" borderId="2" xfId="0" applyNumberFormat="1" applyFont="1" applyFill="1" applyBorder="1"/>
    <xf numFmtId="8" fontId="26" fillId="6" borderId="3" xfId="0" applyNumberFormat="1" applyFont="1" applyFill="1" applyBorder="1" applyAlignment="1">
      <alignment horizontal="right" indent="1"/>
    </xf>
    <xf numFmtId="8" fontId="26" fillId="6" borderId="13" xfId="0" applyNumberFormat="1" applyFont="1" applyFill="1" applyBorder="1" applyAlignment="1">
      <alignment horizontal="right" indent="1"/>
    </xf>
    <xf numFmtId="0" fontId="27" fillId="4" borderId="5" xfId="0" applyFont="1" applyFill="1" applyBorder="1" applyAlignment="1">
      <alignment horizontal="left" vertical="center" indent="1"/>
    </xf>
    <xf numFmtId="0" fontId="0" fillId="0" borderId="6" xfId="0" applyFill="1" applyBorder="1"/>
    <xf numFmtId="0" fontId="31" fillId="0" borderId="6" xfId="0" applyFont="1" applyFill="1" applyBorder="1" applyAlignment="1" applyProtection="1">
      <alignment horizontal="center" vertical="center"/>
    </xf>
    <xf numFmtId="0" fontId="31" fillId="0" borderId="6" xfId="0" applyFont="1" applyFill="1" applyBorder="1" applyAlignment="1" applyProtection="1">
      <alignment horizontal="center"/>
    </xf>
    <xf numFmtId="0" fontId="42" fillId="0" borderId="6" xfId="0" applyFont="1" applyFill="1" applyBorder="1" applyProtection="1"/>
    <xf numFmtId="0" fontId="30" fillId="0" borderId="6" xfId="0" applyFont="1" applyFill="1" applyBorder="1" applyProtection="1"/>
    <xf numFmtId="0" fontId="26" fillId="4" borderId="2" xfId="0" applyFont="1" applyFill="1" applyBorder="1" applyAlignment="1">
      <alignment wrapText="1"/>
    </xf>
    <xf numFmtId="0" fontId="0" fillId="0" borderId="0" xfId="0" applyFill="1" applyBorder="1" applyAlignment="1">
      <alignment horizontal="center" vertical="center"/>
    </xf>
    <xf numFmtId="0" fontId="27" fillId="5" borderId="31" xfId="0" applyFont="1" applyFill="1" applyBorder="1" applyAlignment="1">
      <alignment horizontal="center" vertical="center" wrapText="1"/>
    </xf>
    <xf numFmtId="0" fontId="26" fillId="4" borderId="0" xfId="0" applyFont="1" applyFill="1" applyBorder="1" applyAlignment="1"/>
    <xf numFmtId="0" fontId="27" fillId="4" borderId="0" xfId="0" applyFont="1" applyFill="1" applyBorder="1"/>
    <xf numFmtId="0" fontId="26" fillId="0" borderId="27"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xf>
    <xf numFmtId="0" fontId="26" fillId="10" borderId="23" xfId="0" applyFont="1" applyFill="1" applyBorder="1" applyAlignment="1" applyProtection="1">
      <alignment horizontal="center" vertical="center" wrapText="1"/>
      <protection locked="0"/>
    </xf>
    <xf numFmtId="0" fontId="26" fillId="10" borderId="11" xfId="0" applyFont="1" applyFill="1" applyBorder="1" applyAlignment="1" applyProtection="1">
      <alignment horizontal="center" vertical="center" wrapText="1"/>
      <protection locked="0"/>
    </xf>
    <xf numFmtId="0" fontId="26" fillId="4" borderId="11" xfId="0" applyFont="1" applyFill="1" applyBorder="1" applyAlignment="1" applyProtection="1">
      <alignment horizontal="center" vertical="center" wrapText="1"/>
      <protection locked="0"/>
    </xf>
    <xf numFmtId="0" fontId="26" fillId="10" borderId="17" xfId="0" applyFont="1" applyFill="1" applyBorder="1" applyAlignment="1" applyProtection="1">
      <alignment horizontal="center" vertical="center" wrapText="1"/>
      <protection locked="0"/>
    </xf>
    <xf numFmtId="0" fontId="27" fillId="0" borderId="13" xfId="0" applyFont="1" applyFill="1" applyBorder="1" applyAlignment="1">
      <alignment vertical="center" wrapText="1"/>
    </xf>
    <xf numFmtId="0" fontId="27" fillId="0" borderId="2" xfId="0" applyFont="1" applyFill="1" applyBorder="1" applyAlignment="1">
      <alignment vertical="center" wrapText="1"/>
    </xf>
    <xf numFmtId="0" fontId="26" fillId="10" borderId="6"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10" borderId="12" xfId="0" applyFont="1" applyFill="1" applyBorder="1" applyAlignment="1" applyProtection="1">
      <alignment horizontal="center" vertical="center" wrapText="1"/>
      <protection locked="0"/>
    </xf>
    <xf numFmtId="0" fontId="26" fillId="10" borderId="4" xfId="0" applyFont="1" applyFill="1" applyBorder="1" applyAlignment="1" applyProtection="1">
      <alignment horizontal="center" vertical="center" wrapText="1"/>
    </xf>
    <xf numFmtId="0" fontId="26" fillId="4" borderId="4" xfId="0" applyFont="1" applyFill="1" applyBorder="1" applyAlignment="1" applyProtection="1">
      <alignment horizontal="center" vertical="center" wrapText="1"/>
    </xf>
    <xf numFmtId="0" fontId="26" fillId="10" borderId="6" xfId="0" applyFont="1" applyFill="1" applyBorder="1" applyAlignment="1" applyProtection="1">
      <alignment horizontal="center" vertical="center" wrapText="1"/>
    </xf>
    <xf numFmtId="0" fontId="26" fillId="4" borderId="6" xfId="0" applyFont="1" applyFill="1" applyBorder="1" applyAlignment="1" applyProtection="1">
      <alignment horizontal="center" vertical="center" wrapText="1"/>
    </xf>
    <xf numFmtId="0" fontId="27" fillId="4" borderId="3" xfId="0" applyFont="1" applyFill="1" applyBorder="1" applyAlignment="1">
      <alignment horizontal="center"/>
    </xf>
    <xf numFmtId="0" fontId="26" fillId="0" borderId="27" xfId="0"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6" fillId="10" borderId="11" xfId="0" applyFont="1" applyFill="1" applyBorder="1" applyAlignment="1" applyProtection="1">
      <alignment horizontal="center" vertical="center" wrapText="1"/>
    </xf>
    <xf numFmtId="0" fontId="26" fillId="4" borderId="11" xfId="0" applyFont="1" applyFill="1" applyBorder="1" applyAlignment="1" applyProtection="1">
      <alignment horizontal="center" vertical="center" wrapText="1"/>
    </xf>
    <xf numFmtId="0" fontId="33" fillId="4" borderId="20" xfId="0" applyFont="1" applyFill="1" applyBorder="1"/>
    <xf numFmtId="0" fontId="26" fillId="4" borderId="6" xfId="0" applyFont="1" applyFill="1" applyBorder="1" applyAlignment="1">
      <alignment horizontal="left"/>
    </xf>
    <xf numFmtId="0" fontId="36" fillId="4" borderId="0" xfId="0" applyFont="1" applyFill="1" applyBorder="1" applyAlignment="1">
      <alignment horizontal="left" vertical="center" indent="1"/>
    </xf>
    <xf numFmtId="0" fontId="27" fillId="4" borderId="0" xfId="0" applyFont="1" applyFill="1" applyBorder="1" applyAlignment="1">
      <alignment horizontal="left" vertical="center" indent="1"/>
    </xf>
    <xf numFmtId="0" fontId="36" fillId="4" borderId="0" xfId="0" applyFont="1" applyFill="1" applyBorder="1" applyAlignment="1">
      <alignment horizontal="left" vertical="top" indent="1"/>
    </xf>
    <xf numFmtId="0" fontId="27" fillId="4" borderId="6" xfId="0" applyFont="1" applyFill="1" applyBorder="1" applyAlignment="1"/>
    <xf numFmtId="0" fontId="27" fillId="0" borderId="13" xfId="0" applyFont="1" applyFill="1" applyBorder="1" applyAlignment="1">
      <alignment horizontal="left" wrapText="1"/>
    </xf>
    <xf numFmtId="0" fontId="0" fillId="0" borderId="2" xfId="0" applyFill="1" applyBorder="1" applyAlignment="1"/>
    <xf numFmtId="0" fontId="43" fillId="0" borderId="1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27" fillId="0" borderId="2" xfId="0" applyFont="1" applyFill="1" applyBorder="1" applyAlignment="1">
      <alignment horizontal="center" wrapText="1"/>
    </xf>
    <xf numFmtId="0" fontId="27" fillId="0" borderId="2" xfId="0" applyFont="1" applyFill="1" applyBorder="1" applyAlignment="1">
      <alignment horizontal="center" vertical="top" wrapText="1"/>
    </xf>
    <xf numFmtId="0" fontId="34" fillId="0" borderId="2" xfId="0" applyFont="1" applyFill="1" applyBorder="1" applyAlignment="1">
      <alignment horizontal="left" wrapText="1" indent="1"/>
    </xf>
    <xf numFmtId="0" fontId="34" fillId="0" borderId="2" xfId="0" applyFont="1" applyFill="1" applyBorder="1" applyAlignment="1" applyProtection="1">
      <alignment horizontal="left" wrapText="1" indent="1"/>
    </xf>
    <xf numFmtId="0" fontId="27" fillId="4" borderId="3" xfId="0" applyFont="1" applyFill="1" applyBorder="1" applyAlignment="1">
      <alignment horizontal="left"/>
    </xf>
    <xf numFmtId="0" fontId="34" fillId="10" borderId="32" xfId="0" applyFont="1" applyFill="1" applyBorder="1" applyAlignment="1" applyProtection="1">
      <alignment horizontal="left" wrapText="1" indent="1"/>
    </xf>
    <xf numFmtId="0" fontId="34" fillId="4" borderId="32" xfId="0" applyFont="1" applyFill="1" applyBorder="1" applyAlignment="1" applyProtection="1">
      <alignment horizontal="left" wrapText="1" indent="1"/>
    </xf>
    <xf numFmtId="0" fontId="34" fillId="0" borderId="27" xfId="0" applyFont="1" applyFill="1" applyBorder="1" applyAlignment="1" applyProtection="1">
      <alignment horizontal="left" wrapText="1" indent="1"/>
    </xf>
    <xf numFmtId="0" fontId="34" fillId="5" borderId="13" xfId="0" applyFont="1" applyFill="1" applyBorder="1" applyAlignment="1">
      <alignment horizontal="center" vertical="center" wrapText="1"/>
    </xf>
    <xf numFmtId="8" fontId="26" fillId="10" borderId="13" xfId="0" applyNumberFormat="1" applyFont="1" applyFill="1" applyBorder="1" applyAlignment="1" applyProtection="1">
      <alignment horizontal="right" indent="1"/>
      <protection locked="0"/>
    </xf>
    <xf numFmtId="0" fontId="0" fillId="7" borderId="26" xfId="0" applyFill="1" applyBorder="1"/>
    <xf numFmtId="0" fontId="34" fillId="10" borderId="3" xfId="0" applyFont="1" applyFill="1" applyBorder="1" applyAlignment="1">
      <alignment horizontal="left" wrapText="1" indent="1"/>
    </xf>
    <xf numFmtId="0" fontId="44" fillId="4" borderId="3" xfId="0" applyFont="1" applyFill="1" applyBorder="1" applyAlignment="1">
      <alignment horizontal="left" wrapText="1" indent="1"/>
    </xf>
    <xf numFmtId="0" fontId="34" fillId="4" borderId="3" xfId="0" applyFont="1" applyFill="1" applyBorder="1" applyAlignment="1">
      <alignment horizontal="left" wrapText="1" indent="1"/>
    </xf>
    <xf numFmtId="0" fontId="44" fillId="10" borderId="3" xfId="0" applyFont="1" applyFill="1" applyBorder="1" applyAlignment="1">
      <alignment horizontal="left" wrapText="1" indent="1"/>
    </xf>
    <xf numFmtId="0" fontId="37" fillId="12" borderId="0" xfId="0" applyFont="1" applyFill="1" applyBorder="1" applyAlignment="1" applyProtection="1">
      <alignment horizontal="left" vertical="center" indent="8"/>
    </xf>
    <xf numFmtId="0" fontId="26" fillId="14" borderId="4" xfId="0" applyFont="1" applyFill="1" applyBorder="1" applyAlignment="1" applyProtection="1">
      <alignment horizontal="center" vertical="center" wrapText="1"/>
    </xf>
    <xf numFmtId="0" fontId="26" fillId="14" borderId="2" xfId="0" applyFont="1" applyFill="1" applyBorder="1" applyAlignment="1" applyProtection="1">
      <alignment horizontal="center" vertical="center" wrapText="1"/>
    </xf>
    <xf numFmtId="0" fontId="26" fillId="14" borderId="11" xfId="0" applyFont="1" applyFill="1" applyBorder="1" applyAlignment="1" applyProtection="1">
      <alignment horizontal="center" vertical="center" wrapText="1"/>
    </xf>
    <xf numFmtId="0" fontId="26" fillId="14" borderId="2" xfId="0" applyFont="1" applyFill="1" applyBorder="1" applyAlignment="1" applyProtection="1">
      <alignment horizontal="center" vertical="center" wrapText="1"/>
      <protection locked="0"/>
    </xf>
    <xf numFmtId="0" fontId="26" fillId="14" borderId="11" xfId="0" applyFont="1" applyFill="1" applyBorder="1" applyAlignment="1" applyProtection="1">
      <alignment horizontal="center" vertical="center" wrapText="1"/>
      <protection locked="0"/>
    </xf>
    <xf numFmtId="0" fontId="0" fillId="7" borderId="9" xfId="0" applyFill="1" applyBorder="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26" fillId="0" borderId="2" xfId="0" applyFont="1" applyFill="1" applyBorder="1" applyAlignment="1">
      <alignment horizontal="center" vertical="center"/>
    </xf>
    <xf numFmtId="0" fontId="0" fillId="14" borderId="19" xfId="0" applyFill="1" applyBorder="1" applyAlignment="1">
      <alignment horizontal="center" vertical="center"/>
    </xf>
    <xf numFmtId="0" fontId="0" fillId="14" borderId="2" xfId="0" applyFill="1" applyBorder="1" applyAlignment="1">
      <alignment horizontal="center" vertical="center"/>
    </xf>
    <xf numFmtId="0" fontId="0" fillId="0" borderId="27" xfId="0" applyFill="1" applyBorder="1" applyAlignment="1">
      <alignment horizontal="center" vertical="center"/>
    </xf>
    <xf numFmtId="0" fontId="0" fillId="7" borderId="25" xfId="0" applyFill="1" applyBorder="1" applyAlignment="1">
      <alignment horizontal="center" vertical="center"/>
    </xf>
    <xf numFmtId="0" fontId="26" fillId="4" borderId="0" xfId="0" applyFont="1" applyFill="1" applyAlignment="1">
      <alignment horizontal="center" vertical="center"/>
    </xf>
    <xf numFmtId="0" fontId="0" fillId="7" borderId="7" xfId="0" applyFill="1" applyBorder="1" applyAlignment="1">
      <alignment horizontal="center" vertical="center"/>
    </xf>
    <xf numFmtId="0" fontId="34" fillId="14" borderId="1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0" fillId="0" borderId="2" xfId="0" applyBorder="1" applyAlignment="1">
      <alignment horizontal="center" vertical="center"/>
    </xf>
    <xf numFmtId="0" fontId="0" fillId="7" borderId="10" xfId="0" applyFill="1" applyBorder="1" applyAlignment="1">
      <alignment horizontal="center" vertical="center"/>
    </xf>
    <xf numFmtId="0" fontId="21" fillId="12" borderId="0" xfId="0" applyFont="1" applyFill="1" applyAlignment="1">
      <alignment vertical="center"/>
    </xf>
    <xf numFmtId="0" fontId="27" fillId="4" borderId="22" xfId="0" applyFont="1" applyFill="1" applyBorder="1" applyAlignment="1">
      <alignment wrapText="1"/>
    </xf>
    <xf numFmtId="0" fontId="27" fillId="4" borderId="17" xfId="0" applyFont="1" applyFill="1" applyBorder="1" applyAlignment="1">
      <alignment wrapText="1"/>
    </xf>
    <xf numFmtId="0" fontId="34" fillId="10" borderId="3" xfId="0" applyFont="1" applyFill="1" applyBorder="1" applyAlignment="1">
      <alignment horizontal="left" wrapText="1" indent="1"/>
    </xf>
    <xf numFmtId="0" fontId="44" fillId="4" borderId="3" xfId="0" applyFont="1" applyFill="1" applyBorder="1" applyAlignment="1">
      <alignment horizontal="left" wrapText="1" indent="1"/>
    </xf>
    <xf numFmtId="0" fontId="34" fillId="4" borderId="3" xfId="0" applyFont="1" applyFill="1" applyBorder="1" applyAlignment="1">
      <alignment horizontal="left" wrapText="1" indent="1"/>
    </xf>
    <xf numFmtId="0" fontId="44" fillId="10" borderId="3" xfId="0" applyFont="1" applyFill="1" applyBorder="1" applyAlignment="1">
      <alignment horizontal="left" wrapText="1" indent="1"/>
    </xf>
    <xf numFmtId="0" fontId="34" fillId="10" borderId="27" xfId="0" applyFont="1" applyFill="1" applyBorder="1" applyAlignment="1" applyProtection="1">
      <alignment horizontal="left" wrapText="1" indent="1"/>
      <protection locked="0"/>
    </xf>
    <xf numFmtId="0" fontId="34" fillId="4" borderId="3" xfId="0" applyFont="1" applyFill="1" applyBorder="1" applyAlignment="1" applyProtection="1">
      <alignment horizontal="left" wrapText="1" indent="1"/>
      <protection locked="0"/>
    </xf>
    <xf numFmtId="0" fontId="34" fillId="10" borderId="3" xfId="0" applyFont="1" applyFill="1" applyBorder="1" applyAlignment="1" applyProtection="1">
      <alignment horizontal="left" wrapText="1" indent="1"/>
      <protection locked="0"/>
    </xf>
    <xf numFmtId="0" fontId="26" fillId="4" borderId="27" xfId="0" applyFont="1" applyFill="1" applyBorder="1" applyAlignment="1">
      <alignment horizontal="left" vertical="center" indent="1"/>
    </xf>
    <xf numFmtId="0" fontId="0" fillId="14" borderId="5" xfId="0" applyFill="1" applyBorder="1"/>
    <xf numFmtId="0" fontId="27" fillId="14" borderId="2" xfId="0" applyFont="1" applyFill="1" applyBorder="1" applyAlignment="1">
      <alignment horizontal="center" vertical="top" wrapText="1"/>
    </xf>
    <xf numFmtId="0" fontId="43" fillId="14" borderId="23" xfId="0" applyFont="1" applyFill="1" applyBorder="1" applyAlignment="1">
      <alignment horizontal="center" vertical="center" textRotation="90" wrapText="1"/>
    </xf>
    <xf numFmtId="0" fontId="26" fillId="14" borderId="2" xfId="0" applyFont="1" applyFill="1" applyBorder="1" applyAlignment="1">
      <alignment wrapText="1"/>
    </xf>
    <xf numFmtId="0" fontId="43" fillId="14" borderId="17" xfId="0" applyFont="1" applyFill="1" applyBorder="1" applyAlignment="1">
      <alignment horizontal="center" vertical="center" textRotation="90" wrapText="1"/>
    </xf>
    <xf numFmtId="0" fontId="27" fillId="14" borderId="3" xfId="0" applyFont="1" applyFill="1" applyBorder="1" applyAlignment="1">
      <alignment horizontal="center" vertical="center" wrapText="1"/>
    </xf>
    <xf numFmtId="0" fontId="43" fillId="14" borderId="17" xfId="0" applyFont="1" applyFill="1" applyBorder="1" applyAlignment="1">
      <alignment horizontal="center" vertical="center" wrapText="1"/>
    </xf>
    <xf numFmtId="0" fontId="0" fillId="14" borderId="19" xfId="0" applyFill="1" applyBorder="1"/>
    <xf numFmtId="0" fontId="0" fillId="14" borderId="33" xfId="0" applyFill="1" applyBorder="1"/>
    <xf numFmtId="0" fontId="2" fillId="0" borderId="2" xfId="5" applyFont="1" applyFill="1" applyBorder="1" applyAlignment="1"/>
    <xf numFmtId="0" fontId="27" fillId="14" borderId="13" xfId="0" applyFont="1" applyFill="1" applyBorder="1" applyAlignment="1">
      <alignment horizontal="center" vertical="center" wrapText="1"/>
    </xf>
    <xf numFmtId="0" fontId="26" fillId="15" borderId="2" xfId="0" applyFont="1" applyFill="1" applyBorder="1" applyAlignment="1">
      <alignment horizontal="right" indent="1"/>
    </xf>
    <xf numFmtId="0" fontId="32" fillId="9" borderId="6" xfId="0" applyNumberFormat="1" applyFont="1" applyFill="1" applyBorder="1" applyAlignment="1" applyProtection="1">
      <alignment horizontal="center" vertical="center"/>
      <protection locked="0"/>
    </xf>
    <xf numFmtId="0" fontId="26" fillId="4" borderId="0" xfId="0" applyFont="1" applyFill="1" applyProtection="1">
      <protection locked="0"/>
    </xf>
    <xf numFmtId="0" fontId="32" fillId="0" borderId="19" xfId="0" applyFont="1" applyFill="1" applyBorder="1" applyAlignment="1" applyProtection="1">
      <alignment horizontal="left" vertical="center" indent="1"/>
    </xf>
    <xf numFmtId="164" fontId="41" fillId="0" borderId="6" xfId="0" applyNumberFormat="1" applyFont="1" applyFill="1" applyBorder="1" applyAlignment="1" applyProtection="1">
      <alignment horizontal="center" vertical="center" wrapText="1"/>
    </xf>
    <xf numFmtId="0" fontId="41" fillId="6" borderId="3" xfId="0" applyFont="1" applyFill="1" applyBorder="1" applyAlignment="1" applyProtection="1">
      <alignment horizontal="right" vertical="center" indent="1"/>
    </xf>
    <xf numFmtId="0" fontId="26" fillId="10" borderId="3" xfId="0" applyFont="1" applyFill="1" applyBorder="1" applyAlignment="1" applyProtection="1">
      <alignment horizontal="center" vertical="center" wrapText="1"/>
      <protection locked="0"/>
    </xf>
    <xf numFmtId="0" fontId="31" fillId="12" borderId="6" xfId="0" applyFont="1" applyFill="1" applyBorder="1" applyAlignment="1" applyProtection="1">
      <alignment horizontal="right" vertical="center"/>
    </xf>
    <xf numFmtId="49" fontId="31" fillId="12" borderId="6" xfId="0" applyNumberFormat="1" applyFont="1" applyFill="1" applyBorder="1" applyAlignment="1" applyProtection="1">
      <alignment horizontal="left" vertical="center"/>
    </xf>
    <xf numFmtId="0" fontId="45" fillId="0" borderId="23" xfId="0" applyFont="1" applyBorder="1"/>
    <xf numFmtId="0" fontId="45" fillId="0" borderId="5" xfId="0" applyFont="1" applyBorder="1"/>
    <xf numFmtId="0" fontId="31" fillId="0" borderId="6" xfId="0" applyFont="1" applyFill="1" applyBorder="1" applyAlignment="1" applyProtection="1">
      <alignment horizontal="center"/>
    </xf>
    <xf numFmtId="0" fontId="30" fillId="0" borderId="22" xfId="0" applyFont="1" applyBorder="1" applyProtection="1"/>
    <xf numFmtId="0" fontId="30" fillId="0" borderId="6" xfId="0" applyFont="1" applyFill="1" applyBorder="1" applyProtection="1"/>
    <xf numFmtId="0" fontId="0" fillId="0" borderId="5" xfId="0" applyFill="1" applyBorder="1" applyAlignment="1">
      <alignment horizontal="center" vertical="center"/>
    </xf>
    <xf numFmtId="0" fontId="45" fillId="16" borderId="34" xfId="0" applyFont="1" applyFill="1" applyBorder="1" applyAlignment="1">
      <alignment horizontal="center" vertical="center"/>
    </xf>
    <xf numFmtId="0" fontId="25" fillId="0" borderId="0" xfId="0" applyFont="1"/>
    <xf numFmtId="0" fontId="26" fillId="0" borderId="4"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0" fontId="45" fillId="0" borderId="34" xfId="0" applyFont="1" applyFill="1" applyBorder="1" applyAlignment="1">
      <alignment horizontal="center" vertical="center"/>
    </xf>
    <xf numFmtId="0" fontId="0" fillId="0" borderId="0" xfId="0" applyAlignment="1">
      <alignment horizontal="left" vertical="center"/>
    </xf>
    <xf numFmtId="0" fontId="25" fillId="0" borderId="0" xfId="0" applyFont="1" applyAlignment="1">
      <alignment horizontal="left" vertical="center"/>
    </xf>
    <xf numFmtId="2" fontId="0" fillId="0" borderId="0" xfId="0" applyNumberFormat="1"/>
    <xf numFmtId="2" fontId="45" fillId="16" borderId="34" xfId="0" applyNumberFormat="1" applyFont="1" applyFill="1" applyBorder="1" applyAlignment="1">
      <alignment horizontal="center" vertical="center"/>
    </xf>
    <xf numFmtId="10" fontId="26" fillId="6" borderId="3" xfId="0" applyNumberFormat="1" applyFont="1" applyFill="1" applyBorder="1" applyAlignment="1">
      <alignment horizontal="right" vertical="center" wrapText="1" indent="1"/>
    </xf>
    <xf numFmtId="10" fontId="26" fillId="6" borderId="4" xfId="0" applyNumberFormat="1" applyFont="1" applyFill="1" applyBorder="1" applyAlignment="1">
      <alignment horizontal="right" vertical="center" wrapText="1" indent="1"/>
    </xf>
    <xf numFmtId="10" fontId="26" fillId="14" borderId="11" xfId="0" applyNumberFormat="1" applyFont="1" applyFill="1" applyBorder="1" applyAlignment="1" applyProtection="1">
      <alignment horizontal="center" vertical="center" wrapText="1"/>
      <protection locked="0"/>
    </xf>
    <xf numFmtId="10" fontId="26" fillId="10" borderId="3" xfId="0" applyNumberFormat="1" applyFont="1" applyFill="1" applyBorder="1" applyAlignment="1" applyProtection="1">
      <alignment horizontal="right" indent="1"/>
      <protection locked="0"/>
    </xf>
    <xf numFmtId="10" fontId="26" fillId="10" borderId="4" xfId="0" applyNumberFormat="1" applyFont="1" applyFill="1" applyBorder="1" applyAlignment="1" applyProtection="1">
      <alignment horizontal="right" indent="1"/>
      <protection locked="0"/>
    </xf>
    <xf numFmtId="10" fontId="26" fillId="4" borderId="3" xfId="0" applyNumberFormat="1" applyFont="1" applyFill="1" applyBorder="1" applyAlignment="1" applyProtection="1">
      <alignment horizontal="right" indent="1"/>
      <protection locked="0"/>
    </xf>
    <xf numFmtId="10" fontId="26" fillId="4" borderId="4" xfId="0" applyNumberFormat="1" applyFont="1" applyFill="1" applyBorder="1" applyAlignment="1" applyProtection="1">
      <alignment horizontal="right" indent="1"/>
      <protection locked="0"/>
    </xf>
    <xf numFmtId="10" fontId="26" fillId="0" borderId="3" xfId="0" applyNumberFormat="1" applyFont="1" applyFill="1" applyBorder="1" applyAlignment="1" applyProtection="1">
      <alignment horizontal="right" indent="1"/>
      <protection locked="0"/>
    </xf>
    <xf numFmtId="10" fontId="26" fillId="0" borderId="4" xfId="0" applyNumberFormat="1" applyFont="1" applyFill="1" applyBorder="1" applyAlignment="1" applyProtection="1">
      <alignment horizontal="right" indent="1"/>
      <protection locked="0"/>
    </xf>
    <xf numFmtId="0" fontId="19" fillId="6" borderId="3" xfId="0" applyFont="1" applyFill="1" applyBorder="1" applyAlignment="1" applyProtection="1">
      <alignment horizontal="right" vertical="center" indent="1"/>
    </xf>
    <xf numFmtId="0" fontId="26" fillId="0" borderId="3" xfId="0" applyNumberFormat="1" applyFont="1" applyFill="1" applyBorder="1" applyAlignment="1" applyProtection="1">
      <alignment horizontal="center" vertical="center" wrapText="1"/>
      <protection locked="0"/>
    </xf>
    <xf numFmtId="0" fontId="26" fillId="10" borderId="3" xfId="0" applyNumberFormat="1" applyFont="1" applyFill="1" applyBorder="1" applyAlignment="1" applyProtection="1">
      <alignment horizontal="center" vertical="center" wrapText="1"/>
      <protection locked="0"/>
    </xf>
    <xf numFmtId="8" fontId="27" fillId="5" borderId="13" xfId="0" applyNumberFormat="1" applyFont="1" applyFill="1" applyBorder="1" applyAlignment="1" applyProtection="1">
      <alignment horizontal="right" vertical="center" indent="1"/>
    </xf>
    <xf numFmtId="8" fontId="27" fillId="5" borderId="19" xfId="0" applyNumberFormat="1" applyFont="1" applyFill="1" applyBorder="1" applyAlignment="1" applyProtection="1">
      <alignment horizontal="right" vertical="center" indent="1"/>
    </xf>
    <xf numFmtId="0" fontId="32" fillId="0" borderId="19" xfId="0" applyFont="1" applyFill="1" applyBorder="1" applyAlignment="1" applyProtection="1">
      <alignment horizontal="left" vertical="center" indent="1"/>
    </xf>
    <xf numFmtId="164" fontId="41" fillId="0" borderId="20" xfId="0" applyNumberFormat="1" applyFont="1" applyFill="1" applyBorder="1" applyAlignment="1" applyProtection="1">
      <alignment horizontal="center" vertical="center" wrapText="1"/>
    </xf>
    <xf numFmtId="0" fontId="46" fillId="8" borderId="13" xfId="0" applyFont="1" applyFill="1" applyBorder="1" applyAlignment="1" applyProtection="1">
      <alignment horizontal="center" vertical="center"/>
    </xf>
    <xf numFmtId="0" fontId="47" fillId="5" borderId="12" xfId="0" applyFont="1" applyFill="1" applyBorder="1" applyAlignment="1" applyProtection="1">
      <alignment horizontal="center" vertical="center"/>
    </xf>
    <xf numFmtId="0" fontId="47" fillId="5" borderId="27" xfId="0" applyFont="1" applyFill="1" applyBorder="1" applyAlignment="1" applyProtection="1">
      <alignment horizontal="center" vertical="center"/>
    </xf>
    <xf numFmtId="0" fontId="48" fillId="8" borderId="21" xfId="0" applyFont="1" applyFill="1" applyBorder="1" applyAlignment="1" applyProtection="1">
      <alignment vertical="center" wrapText="1"/>
    </xf>
    <xf numFmtId="0" fontId="48" fillId="8" borderId="22" xfId="0" applyFont="1" applyFill="1" applyBorder="1" applyAlignment="1" applyProtection="1">
      <alignment vertical="center" wrapText="1"/>
    </xf>
    <xf numFmtId="0" fontId="48" fillId="0" borderId="13" xfId="0" applyFont="1" applyFill="1" applyBorder="1" applyAlignment="1" applyProtection="1">
      <alignment vertical="center" wrapText="1"/>
    </xf>
    <xf numFmtId="0" fontId="48" fillId="0" borderId="2" xfId="0" applyFont="1" applyFill="1" applyBorder="1" applyAlignment="1" applyProtection="1">
      <alignment vertical="center" wrapText="1"/>
    </xf>
    <xf numFmtId="0" fontId="32" fillId="8" borderId="2" xfId="0" applyFont="1" applyFill="1" applyBorder="1" applyAlignment="1" applyProtection="1">
      <alignment vertical="center"/>
    </xf>
    <xf numFmtId="0" fontId="32" fillId="8" borderId="2" xfId="0" applyNumberFormat="1" applyFont="1" applyFill="1" applyBorder="1" applyAlignment="1" applyProtection="1">
      <alignment horizontal="center" vertical="center"/>
    </xf>
    <xf numFmtId="0" fontId="32" fillId="8" borderId="27" xfId="0" applyNumberFormat="1" applyFont="1" applyFill="1" applyBorder="1" applyAlignment="1" applyProtection="1">
      <alignment vertical="center"/>
    </xf>
    <xf numFmtId="0" fontId="49" fillId="0" borderId="0" xfId="0" applyFont="1"/>
    <xf numFmtId="2" fontId="49" fillId="0" borderId="0" xfId="0" applyNumberFormat="1" applyFont="1"/>
    <xf numFmtId="49" fontId="0" fillId="0" borderId="0" xfId="0" applyNumberFormat="1"/>
    <xf numFmtId="0" fontId="50" fillId="0" borderId="0" xfId="0" applyFont="1" applyFill="1" applyAlignment="1">
      <alignment horizontal="center" vertical="center"/>
    </xf>
    <xf numFmtId="0" fontId="51" fillId="0" borderId="0" xfId="0" applyFont="1" applyFill="1" applyAlignment="1">
      <alignment horizontal="center" vertical="center"/>
    </xf>
    <xf numFmtId="0" fontId="52" fillId="0" borderId="0" xfId="0" applyFont="1" applyAlignment="1">
      <alignment horizontal="center" vertical="center"/>
    </xf>
    <xf numFmtId="0" fontId="50" fillId="0" borderId="0" xfId="0" applyFont="1" applyAlignment="1">
      <alignment horizontal="center" vertical="center"/>
    </xf>
    <xf numFmtId="0" fontId="45" fillId="0" borderId="0" xfId="0" applyFont="1"/>
    <xf numFmtId="0" fontId="26" fillId="10" borderId="32" xfId="0" applyFont="1" applyFill="1" applyBorder="1" applyAlignment="1" applyProtection="1">
      <alignment horizontal="left" wrapText="1" indent="1"/>
    </xf>
    <xf numFmtId="0" fontId="26" fillId="4" borderId="32" xfId="0" applyFont="1" applyFill="1" applyBorder="1" applyAlignment="1" applyProtection="1">
      <alignment horizontal="left" wrapText="1" indent="1"/>
    </xf>
    <xf numFmtId="0" fontId="24" fillId="0" borderId="3" xfId="0" applyFont="1" applyBorder="1" applyAlignment="1">
      <alignment horizontal="center"/>
    </xf>
    <xf numFmtId="0" fontId="26" fillId="17" borderId="3" xfId="0" applyFont="1" applyFill="1" applyBorder="1" applyAlignment="1" applyProtection="1">
      <alignment horizontal="center" vertical="center" wrapText="1"/>
    </xf>
    <xf numFmtId="0" fontId="26" fillId="17" borderId="4" xfId="0" applyFont="1" applyFill="1" applyBorder="1" applyAlignment="1" applyProtection="1">
      <alignment horizontal="center" vertical="center" wrapText="1"/>
    </xf>
    <xf numFmtId="0" fontId="26" fillId="2" borderId="3" xfId="0" applyFont="1" applyFill="1" applyBorder="1" applyAlignment="1" applyProtection="1">
      <alignment horizontal="center" vertical="center" wrapText="1"/>
    </xf>
    <xf numFmtId="0" fontId="26" fillId="2" borderId="4" xfId="0" applyFont="1" applyFill="1" applyBorder="1" applyAlignment="1" applyProtection="1">
      <alignment horizontal="center" vertical="center" wrapText="1"/>
    </xf>
    <xf numFmtId="0" fontId="26" fillId="17" borderId="11" xfId="0" applyFont="1" applyFill="1" applyBorder="1" applyProtection="1"/>
    <xf numFmtId="0" fontId="26" fillId="18" borderId="11" xfId="0" applyFont="1" applyFill="1" applyBorder="1" applyProtection="1"/>
    <xf numFmtId="0" fontId="27" fillId="14" borderId="3" xfId="0" applyFont="1" applyFill="1" applyBorder="1" applyAlignment="1" applyProtection="1">
      <alignment horizontal="center" vertical="center" wrapText="1"/>
      <protection locked="0"/>
    </xf>
    <xf numFmtId="8" fontId="26" fillId="10" borderId="3" xfId="0" applyNumberFormat="1" applyFont="1" applyFill="1" applyBorder="1" applyAlignment="1" applyProtection="1">
      <alignment horizontal="right" vertical="center" indent="1"/>
      <protection locked="0"/>
    </xf>
    <xf numFmtId="8" fontId="26" fillId="10" borderId="4" xfId="0" applyNumberFormat="1" applyFont="1" applyFill="1" applyBorder="1" applyAlignment="1" applyProtection="1">
      <alignment horizontal="right" vertical="center" indent="1"/>
      <protection locked="0"/>
    </xf>
    <xf numFmtId="8" fontId="26" fillId="4" borderId="3" xfId="0" applyNumberFormat="1" applyFont="1" applyFill="1" applyBorder="1" applyAlignment="1" applyProtection="1">
      <alignment horizontal="right" vertical="center" indent="1"/>
      <protection locked="0"/>
    </xf>
    <xf numFmtId="8" fontId="26" fillId="4" borderId="4" xfId="0" applyNumberFormat="1" applyFont="1" applyFill="1" applyBorder="1" applyAlignment="1" applyProtection="1">
      <alignment horizontal="right" vertical="center" indent="1"/>
      <protection locked="0"/>
    </xf>
    <xf numFmtId="8" fontId="26" fillId="10" borderId="13" xfId="0" applyNumberFormat="1" applyFont="1" applyFill="1" applyBorder="1" applyAlignment="1" applyProtection="1">
      <alignment horizontal="right" vertical="center" indent="1"/>
      <protection locked="0"/>
    </xf>
    <xf numFmtId="8" fontId="26" fillId="10" borderId="19" xfId="0" applyNumberFormat="1" applyFont="1" applyFill="1" applyBorder="1" applyAlignment="1" applyProtection="1">
      <alignment horizontal="right" vertical="center" indent="1"/>
      <protection locked="0"/>
    </xf>
    <xf numFmtId="8" fontId="26" fillId="6" borderId="3" xfId="0" applyNumberFormat="1" applyFont="1" applyFill="1" applyBorder="1" applyAlignment="1" applyProtection="1">
      <alignment horizontal="right" vertical="center" indent="1"/>
    </xf>
    <xf numFmtId="8" fontId="26" fillId="6" borderId="4" xfId="0" applyNumberFormat="1" applyFont="1" applyFill="1" applyBorder="1" applyAlignment="1" applyProtection="1">
      <alignment horizontal="right" vertical="center" indent="1"/>
    </xf>
    <xf numFmtId="0" fontId="26" fillId="3" borderId="4"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wrapText="1"/>
      <protection locked="0"/>
    </xf>
    <xf numFmtId="0" fontId="26" fillId="10" borderId="11" xfId="0" applyFont="1" applyFill="1" applyBorder="1" applyProtection="1">
      <protection locked="0"/>
    </xf>
    <xf numFmtId="0" fontId="26" fillId="10" borderId="3" xfId="0" applyFont="1" applyFill="1" applyBorder="1" applyProtection="1">
      <protection locked="0"/>
    </xf>
    <xf numFmtId="0" fontId="26" fillId="4" borderId="11" xfId="0" applyFont="1" applyFill="1" applyBorder="1" applyProtection="1">
      <protection locked="0"/>
    </xf>
    <xf numFmtId="0" fontId="26" fillId="4" borderId="3" xfId="0" applyFont="1" applyFill="1" applyBorder="1" applyProtection="1">
      <protection locked="0"/>
    </xf>
    <xf numFmtId="0" fontId="27" fillId="8" borderId="19"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34" fillId="19" borderId="35" xfId="0" applyFont="1" applyFill="1" applyBorder="1" applyAlignment="1" applyProtection="1">
      <alignment horizontal="left" vertical="center" wrapText="1" indent="1"/>
    </xf>
    <xf numFmtId="0" fontId="26" fillId="20" borderId="36" xfId="0" applyFont="1" applyFill="1" applyBorder="1" applyAlignment="1" applyProtection="1">
      <alignment horizontal="center" vertical="center" wrapText="1"/>
    </xf>
    <xf numFmtId="0" fontId="26" fillId="20" borderId="37" xfId="0" applyFont="1" applyFill="1" applyBorder="1" applyAlignment="1" applyProtection="1">
      <alignment horizontal="center" vertical="center" wrapText="1"/>
    </xf>
    <xf numFmtId="0" fontId="26" fillId="20" borderId="38" xfId="0" applyFont="1" applyFill="1" applyBorder="1" applyAlignment="1" applyProtection="1">
      <alignment horizontal="center" vertical="center" wrapText="1"/>
    </xf>
    <xf numFmtId="0" fontId="26" fillId="20" borderId="39" xfId="0" applyFont="1" applyFill="1" applyBorder="1" applyAlignment="1" applyProtection="1">
      <alignment horizontal="center" vertical="center" wrapText="1"/>
    </xf>
    <xf numFmtId="0" fontId="26" fillId="21" borderId="27" xfId="0" applyFont="1" applyFill="1" applyBorder="1" applyAlignment="1" applyProtection="1">
      <alignment horizontal="center" vertical="center" wrapText="1"/>
    </xf>
    <xf numFmtId="0" fontId="26" fillId="21" borderId="27" xfId="0" applyNumberFormat="1" applyFont="1" applyFill="1" applyBorder="1" applyAlignment="1" applyProtection="1">
      <alignment horizontal="center" vertical="center" wrapText="1"/>
    </xf>
    <xf numFmtId="0" fontId="26" fillId="21" borderId="23" xfId="0" applyFont="1" applyFill="1" applyBorder="1" applyAlignment="1" applyProtection="1">
      <alignment horizontal="center" vertical="center" wrapText="1"/>
    </xf>
    <xf numFmtId="0" fontId="26" fillId="22" borderId="17" xfId="0" applyFont="1" applyFill="1" applyBorder="1" applyProtection="1"/>
    <xf numFmtId="0" fontId="26" fillId="22" borderId="17" xfId="0" applyFont="1" applyFill="1" applyBorder="1" applyProtection="1">
      <protection locked="0"/>
    </xf>
    <xf numFmtId="0" fontId="26" fillId="23" borderId="17" xfId="0" applyFont="1" applyFill="1" applyBorder="1" applyProtection="1"/>
    <xf numFmtId="0" fontId="26" fillId="23" borderId="27" xfId="0" applyFont="1" applyFill="1" applyBorder="1" applyProtection="1">
      <protection locked="0"/>
    </xf>
    <xf numFmtId="10" fontId="26" fillId="21" borderId="27" xfId="0" applyNumberFormat="1" applyFont="1" applyFill="1" applyBorder="1" applyAlignment="1" applyProtection="1">
      <alignment horizontal="right" indent="1"/>
    </xf>
    <xf numFmtId="10" fontId="26" fillId="21" borderId="23" xfId="0" applyNumberFormat="1" applyFont="1" applyFill="1" applyBorder="1" applyAlignment="1" applyProtection="1">
      <alignment horizontal="right" indent="1"/>
    </xf>
    <xf numFmtId="0" fontId="26" fillId="10" borderId="27" xfId="0" applyFont="1" applyFill="1" applyBorder="1" applyAlignment="1">
      <alignment vertical="top" wrapText="1"/>
    </xf>
    <xf numFmtId="0" fontId="34" fillId="19" borderId="40" xfId="0" applyFont="1" applyFill="1" applyBorder="1" applyAlignment="1" applyProtection="1">
      <alignment vertical="top" wrapText="1"/>
    </xf>
    <xf numFmtId="8" fontId="26" fillId="21" borderId="27" xfId="0" applyNumberFormat="1" applyFont="1" applyFill="1" applyBorder="1" applyAlignment="1">
      <alignment horizontal="right" indent="1"/>
    </xf>
    <xf numFmtId="8" fontId="26" fillId="21" borderId="27" xfId="0" applyNumberFormat="1" applyFont="1" applyFill="1" applyBorder="1" applyAlignment="1" applyProtection="1">
      <alignment horizontal="right" indent="1"/>
      <protection locked="0"/>
    </xf>
    <xf numFmtId="8" fontId="26" fillId="22" borderId="27" xfId="0" applyNumberFormat="1" applyFont="1" applyFill="1" applyBorder="1" applyAlignment="1" applyProtection="1">
      <alignment horizontal="right" vertical="center" indent="1"/>
    </xf>
    <xf numFmtId="8" fontId="26" fillId="22" borderId="23" xfId="0" applyNumberFormat="1" applyFont="1" applyFill="1" applyBorder="1" applyAlignment="1" applyProtection="1">
      <alignment horizontal="right" vertical="center" indent="1"/>
    </xf>
    <xf numFmtId="0" fontId="34" fillId="0" borderId="27" xfId="0" applyFont="1" applyFill="1" applyBorder="1" applyAlignment="1">
      <alignment horizontal="left" wrapText="1" indent="1"/>
    </xf>
    <xf numFmtId="0" fontId="26" fillId="15" borderId="27" xfId="0" applyFont="1" applyFill="1" applyBorder="1" applyAlignment="1">
      <alignment horizontal="right" indent="1"/>
    </xf>
    <xf numFmtId="0" fontId="26" fillId="24" borderId="0" xfId="0" applyFont="1" applyFill="1" applyBorder="1" applyAlignment="1">
      <alignment horizontal="center"/>
    </xf>
    <xf numFmtId="0" fontId="53" fillId="24" borderId="2" xfId="0" applyFont="1" applyFill="1" applyBorder="1" applyAlignment="1">
      <alignment horizontal="center" vertical="center" wrapText="1"/>
    </xf>
    <xf numFmtId="0" fontId="54" fillId="24" borderId="2" xfId="0" applyFont="1" applyFill="1" applyBorder="1" applyAlignment="1">
      <alignment horizontal="center" vertical="center" wrapText="1"/>
    </xf>
    <xf numFmtId="0" fontId="55" fillId="24" borderId="2" xfId="0" applyFont="1" applyFill="1" applyBorder="1" applyAlignment="1">
      <alignment horizontal="center" vertical="center" wrapText="1"/>
    </xf>
    <xf numFmtId="0" fontId="27" fillId="24" borderId="3" xfId="0" applyFont="1" applyFill="1" applyBorder="1" applyAlignment="1">
      <alignment horizontal="center" vertical="center" wrapText="1"/>
    </xf>
    <xf numFmtId="8" fontId="29" fillId="24" borderId="2" xfId="0" applyNumberFormat="1" applyFont="1" applyFill="1" applyBorder="1"/>
    <xf numFmtId="8" fontId="29" fillId="24" borderId="27" xfId="0" applyNumberFormat="1" applyFont="1" applyFill="1" applyBorder="1"/>
    <xf numFmtId="0" fontId="21" fillId="0" borderId="0" xfId="0" applyFont="1" applyAlignment="1">
      <alignment horizontal="left" vertical="center" wrapText="1"/>
    </xf>
    <xf numFmtId="0" fontId="21" fillId="0" borderId="0" xfId="0" applyFont="1"/>
    <xf numFmtId="0" fontId="21" fillId="0" borderId="0" xfId="0" applyFont="1" applyAlignment="1">
      <alignment horizontal="center" vertical="center"/>
    </xf>
    <xf numFmtId="0" fontId="21" fillId="0" borderId="1" xfId="7" applyFont="1" applyFill="1" applyBorder="1" applyAlignment="1">
      <alignment horizontal="center" wrapText="1"/>
    </xf>
    <xf numFmtId="0" fontId="21" fillId="0" borderId="0" xfId="7" applyFont="1" applyFill="1" applyBorder="1" applyAlignment="1">
      <alignment horizontal="center" wrapText="1"/>
    </xf>
    <xf numFmtId="0" fontId="21" fillId="0" borderId="0" xfId="7" applyFont="1" applyAlignment="1">
      <alignment horizontal="center"/>
    </xf>
    <xf numFmtId="0" fontId="21" fillId="0" borderId="1" xfId="7" applyFont="1" applyBorder="1" applyAlignment="1">
      <alignment horizontal="center"/>
    </xf>
    <xf numFmtId="0" fontId="56" fillId="0" borderId="41" xfId="4" applyFont="1" applyFill="1" applyBorder="1" applyAlignment="1">
      <alignment horizontal="center" vertical="top"/>
    </xf>
    <xf numFmtId="0" fontId="21" fillId="0" borderId="41" xfId="4" applyFont="1" applyFill="1" applyBorder="1" applyAlignment="1">
      <alignment horizontal="center" vertical="center"/>
    </xf>
    <xf numFmtId="0" fontId="57" fillId="0" borderId="0" xfId="4" applyFont="1" applyFill="1"/>
    <xf numFmtId="0" fontId="58" fillId="0" borderId="28" xfId="8" applyFont="1" applyFill="1" applyBorder="1" applyAlignment="1">
      <alignment horizontal="center" vertical="center" wrapText="1"/>
    </xf>
    <xf numFmtId="0" fontId="21" fillId="0" borderId="0" xfId="0" applyFont="1" applyBorder="1" applyAlignment="1">
      <alignment horizontal="center"/>
    </xf>
    <xf numFmtId="0" fontId="21" fillId="0" borderId="0" xfId="0" applyFont="1" applyBorder="1"/>
    <xf numFmtId="0" fontId="58" fillId="0" borderId="28" xfId="8" applyFont="1" applyFill="1" applyBorder="1" applyAlignment="1">
      <alignment wrapText="1"/>
    </xf>
    <xf numFmtId="49" fontId="21" fillId="0" borderId="0" xfId="0" applyNumberFormat="1" applyFont="1" applyBorder="1" applyAlignment="1">
      <alignment horizontal="center" vertical="center"/>
    </xf>
    <xf numFmtId="0" fontId="58" fillId="0" borderId="28" xfId="8" applyFont="1" applyFill="1" applyBorder="1" applyAlignment="1">
      <alignment horizontal="center" wrapText="1"/>
    </xf>
    <xf numFmtId="0" fontId="21" fillId="0" borderId="0" xfId="4" applyFont="1" applyFill="1" applyBorder="1" applyAlignment="1">
      <alignment horizontal="left" vertical="center"/>
    </xf>
    <xf numFmtId="0" fontId="57" fillId="0" borderId="0" xfId="4" applyFont="1" applyFill="1" applyBorder="1"/>
    <xf numFmtId="0" fontId="58" fillId="0" borderId="29" xfId="8" applyFont="1" applyFill="1" applyBorder="1" applyAlignment="1">
      <alignment horizontal="center" wrapText="1"/>
    </xf>
    <xf numFmtId="0" fontId="21" fillId="0" borderId="0" xfId="0" applyFont="1" applyAlignment="1">
      <alignment horizontal="center"/>
    </xf>
    <xf numFmtId="0" fontId="58" fillId="0" borderId="29" xfId="8" applyFont="1" applyFill="1" applyBorder="1" applyAlignment="1">
      <alignment wrapText="1"/>
    </xf>
    <xf numFmtId="49" fontId="21" fillId="0" borderId="0" xfId="0" applyNumberFormat="1" applyFont="1" applyAlignment="1">
      <alignment horizontal="center" vertical="center"/>
    </xf>
    <xf numFmtId="0" fontId="21" fillId="0" borderId="42" xfId="4" applyFont="1" applyFill="1" applyBorder="1" applyAlignment="1">
      <alignment horizontal="left" vertical="center"/>
    </xf>
    <xf numFmtId="0" fontId="58" fillId="0" borderId="1" xfId="8" applyFont="1" applyFill="1" applyBorder="1" applyAlignment="1">
      <alignment horizontal="center" wrapText="1"/>
    </xf>
    <xf numFmtId="0" fontId="58" fillId="0" borderId="1" xfId="8" applyFont="1" applyFill="1" applyBorder="1" applyAlignment="1">
      <alignment wrapText="1"/>
    </xf>
    <xf numFmtId="0" fontId="21" fillId="0" borderId="43" xfId="4" applyFont="1" applyFill="1" applyBorder="1" applyAlignment="1">
      <alignment horizontal="left" vertical="center"/>
    </xf>
    <xf numFmtId="0" fontId="56" fillId="0" borderId="43" xfId="4" applyFont="1" applyFill="1" applyBorder="1" applyAlignment="1">
      <alignment horizontal="center" vertical="top"/>
    </xf>
    <xf numFmtId="0" fontId="56" fillId="0" borderId="43" xfId="4" applyFont="1" applyFill="1" applyBorder="1" applyAlignment="1">
      <alignment vertical="top"/>
    </xf>
    <xf numFmtId="0" fontId="21" fillId="0" borderId="43" xfId="4" applyFont="1" applyFill="1" applyBorder="1" applyAlignment="1">
      <alignment horizontal="center" vertical="center"/>
    </xf>
    <xf numFmtId="0" fontId="57" fillId="0" borderId="43" xfId="4" applyFont="1" applyFill="1" applyBorder="1"/>
    <xf numFmtId="0" fontId="56" fillId="0" borderId="43" xfId="4" applyFont="1" applyFill="1" applyBorder="1" applyAlignment="1">
      <alignment horizontal="center"/>
    </xf>
    <xf numFmtId="0" fontId="56" fillId="0" borderId="0" xfId="4" applyFont="1" applyFill="1"/>
    <xf numFmtId="0" fontId="56" fillId="0" borderId="43" xfId="4" applyFont="1" applyFill="1" applyBorder="1" applyAlignment="1">
      <alignment horizontal="left"/>
    </xf>
    <xf numFmtId="0" fontId="56" fillId="0" borderId="43" xfId="4" applyFont="1" applyFill="1" applyBorder="1" applyAlignment="1">
      <alignment horizontal="center" vertical="center"/>
    </xf>
    <xf numFmtId="0" fontId="56" fillId="0" borderId="0" xfId="0" applyFont="1" applyFill="1" applyAlignment="1">
      <alignment horizontal="center"/>
    </xf>
    <xf numFmtId="0" fontId="21" fillId="0" borderId="43" xfId="4" applyFont="1" applyFill="1" applyBorder="1" applyAlignment="1">
      <alignment vertical="center"/>
    </xf>
    <xf numFmtId="0" fontId="57" fillId="0" borderId="0" xfId="4" applyFont="1" applyFill="1" applyAlignment="1">
      <alignment horizontal="center"/>
    </xf>
    <xf numFmtId="0" fontId="21" fillId="0" borderId="0" xfId="4" applyFont="1" applyFill="1" applyAlignment="1">
      <alignment horizontal="left" vertical="center"/>
    </xf>
    <xf numFmtId="0" fontId="56" fillId="0" borderId="0" xfId="4" applyFont="1" applyFill="1" applyAlignment="1">
      <alignment horizontal="center" vertical="center"/>
    </xf>
    <xf numFmtId="49" fontId="21" fillId="0" borderId="43" xfId="4" applyNumberFormat="1" applyFont="1" applyFill="1" applyBorder="1" applyAlignment="1">
      <alignment horizontal="center" vertical="center"/>
    </xf>
    <xf numFmtId="0" fontId="21" fillId="0" borderId="0" xfId="4" applyFont="1" applyFill="1" applyAlignment="1">
      <alignment horizontal="center" vertical="center"/>
    </xf>
    <xf numFmtId="0" fontId="21" fillId="0" borderId="41" xfId="4" applyFont="1" applyFill="1" applyBorder="1" applyAlignment="1">
      <alignment horizontal="center"/>
    </xf>
    <xf numFmtId="49" fontId="21" fillId="0" borderId="0" xfId="5" applyNumberFormat="1" applyFont="1" applyFill="1" applyBorder="1" applyAlignment="1">
      <alignment horizontal="left" wrapText="1"/>
    </xf>
    <xf numFmtId="0" fontId="21" fillId="0" borderId="0" xfId="5" applyFont="1" applyFill="1" applyBorder="1" applyAlignment="1">
      <alignment horizontal="left" wrapText="1"/>
    </xf>
    <xf numFmtId="0" fontId="56" fillId="0" borderId="0" xfId="4" applyFont="1" applyFill="1" applyBorder="1" applyAlignment="1">
      <alignment horizontal="center" vertical="top"/>
    </xf>
    <xf numFmtId="0" fontId="21" fillId="0" borderId="0" xfId="4" applyFont="1" applyFill="1" applyBorder="1" applyAlignment="1">
      <alignment horizontal="center" vertical="center"/>
    </xf>
    <xf numFmtId="0" fontId="21" fillId="0" borderId="1" xfId="6" applyFont="1" applyFill="1" applyBorder="1" applyAlignment="1">
      <alignment wrapText="1"/>
    </xf>
    <xf numFmtId="0" fontId="21" fillId="0" borderId="43" xfId="4" applyFont="1" applyBorder="1" applyAlignment="1">
      <alignment vertical="center"/>
    </xf>
    <xf numFmtId="0" fontId="59" fillId="0" borderId="1" xfId="6" applyFont="1" applyFill="1" applyBorder="1" applyAlignment="1">
      <alignment wrapText="1"/>
    </xf>
    <xf numFmtId="0" fontId="57" fillId="0" borderId="0" xfId="4" applyFont="1"/>
    <xf numFmtId="0" fontId="21" fillId="0" borderId="0" xfId="4" applyFont="1" applyAlignment="1">
      <alignment horizontal="left"/>
    </xf>
    <xf numFmtId="0" fontId="21" fillId="0" borderId="0" xfId="4" applyFont="1" applyAlignment="1">
      <alignment vertical="center"/>
    </xf>
    <xf numFmtId="0" fontId="62" fillId="12" borderId="19" xfId="0" applyFont="1" applyFill="1" applyBorder="1" applyAlignment="1">
      <alignment horizontal="center" vertical="center"/>
    </xf>
    <xf numFmtId="0" fontId="62" fillId="12" borderId="20" xfId="0" applyFont="1" applyFill="1" applyBorder="1" applyAlignment="1">
      <alignment horizontal="center" vertical="center"/>
    </xf>
    <xf numFmtId="0" fontId="38" fillId="12" borderId="5" xfId="0" applyFont="1" applyFill="1" applyBorder="1" applyAlignment="1">
      <alignment horizontal="center" vertical="center"/>
    </xf>
    <xf numFmtId="0" fontId="38" fillId="12" borderId="0" xfId="0" applyFont="1" applyFill="1" applyBorder="1" applyAlignment="1">
      <alignment horizontal="center" vertical="center"/>
    </xf>
    <xf numFmtId="0" fontId="38" fillId="0" borderId="6" xfId="0" applyFont="1" applyFill="1" applyBorder="1" applyAlignment="1">
      <alignment horizontal="center" vertical="center"/>
    </xf>
    <xf numFmtId="0" fontId="0" fillId="7" borderId="9" xfId="0" applyFill="1" applyBorder="1" applyAlignment="1">
      <alignment horizontal="center"/>
    </xf>
    <xf numFmtId="0" fontId="37" fillId="12" borderId="4" xfId="0" applyFont="1" applyFill="1" applyBorder="1" applyAlignment="1" applyProtection="1">
      <alignment horizontal="center" vertical="center"/>
    </xf>
    <xf numFmtId="0" fontId="37" fillId="12" borderId="6" xfId="0" applyFont="1" applyFill="1" applyBorder="1" applyAlignment="1" applyProtection="1">
      <alignment horizontal="center" vertical="center"/>
    </xf>
    <xf numFmtId="0" fontId="47" fillId="5" borderId="23"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0" fontId="32" fillId="25" borderId="23" xfId="0" applyFont="1" applyFill="1" applyBorder="1" applyAlignment="1" applyProtection="1">
      <alignment horizontal="center" vertical="center"/>
      <protection locked="0"/>
    </xf>
    <xf numFmtId="0" fontId="32" fillId="25" borderId="12" xfId="0" applyFont="1" applyFill="1" applyBorder="1" applyAlignment="1" applyProtection="1">
      <alignment horizontal="center" vertical="center"/>
      <protection locked="0"/>
    </xf>
    <xf numFmtId="0" fontId="60" fillId="26" borderId="4" xfId="0" applyFont="1" applyFill="1" applyBorder="1" applyAlignment="1" applyProtection="1">
      <alignment horizontal="center" vertical="center"/>
    </xf>
    <xf numFmtId="0" fontId="60" fillId="26" borderId="6" xfId="0" applyFont="1" applyFill="1" applyBorder="1" applyAlignment="1" applyProtection="1">
      <alignment horizontal="center" vertical="center"/>
    </xf>
    <xf numFmtId="0" fontId="41" fillId="6" borderId="4" xfId="0" applyNumberFormat="1" applyFont="1" applyFill="1" applyBorder="1" applyAlignment="1" applyProtection="1">
      <alignment horizontal="center" vertical="center" wrapText="1"/>
    </xf>
    <xf numFmtId="0" fontId="41" fillId="6" borderId="6" xfId="0" applyNumberFormat="1"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0" fontId="48" fillId="8" borderId="5" xfId="0" applyFont="1" applyFill="1" applyBorder="1" applyAlignment="1" applyProtection="1">
      <alignment horizontal="center" vertical="center" wrapText="1"/>
    </xf>
    <xf numFmtId="0" fontId="48" fillId="8" borderId="23" xfId="0" applyFont="1" applyFill="1" applyBorder="1" applyAlignment="1" applyProtection="1">
      <alignment horizontal="center" vertical="center" wrapText="1"/>
    </xf>
    <xf numFmtId="164" fontId="32" fillId="9" borderId="4" xfId="0" applyNumberFormat="1" applyFont="1" applyFill="1" applyBorder="1" applyAlignment="1" applyProtection="1">
      <alignment horizontal="left" vertical="center" indent="1"/>
      <protection locked="0"/>
    </xf>
    <xf numFmtId="164" fontId="32" fillId="9" borderId="6" xfId="0" applyNumberFormat="1" applyFont="1" applyFill="1" applyBorder="1" applyAlignment="1" applyProtection="1">
      <alignment horizontal="left" vertical="center" indent="1"/>
      <protection locked="0"/>
    </xf>
    <xf numFmtId="0" fontId="22" fillId="9" borderId="4" xfId="1" applyNumberFormat="1" applyFill="1" applyBorder="1" applyAlignment="1" applyProtection="1">
      <alignment horizontal="left" vertical="center" indent="1"/>
      <protection locked="0"/>
    </xf>
    <xf numFmtId="0" fontId="32" fillId="9" borderId="6" xfId="0" applyNumberFormat="1" applyFont="1" applyFill="1" applyBorder="1" applyAlignment="1" applyProtection="1">
      <alignment horizontal="left" vertical="center" indent="1"/>
      <protection locked="0"/>
    </xf>
    <xf numFmtId="0" fontId="32" fillId="9" borderId="11" xfId="0" applyNumberFormat="1" applyFont="1" applyFill="1" applyBorder="1" applyAlignment="1" applyProtection="1">
      <alignment horizontal="left" vertical="center" indent="1"/>
      <protection locked="0"/>
    </xf>
    <xf numFmtId="164" fontId="32" fillId="25" borderId="6" xfId="0" applyNumberFormat="1" applyFont="1" applyFill="1" applyBorder="1" applyAlignment="1" applyProtection="1">
      <alignment horizontal="center" vertical="center" wrapText="1"/>
      <protection locked="0"/>
    </xf>
    <xf numFmtId="0" fontId="24" fillId="0" borderId="4" xfId="0" applyFont="1" applyBorder="1" applyAlignment="1">
      <alignment horizontal="center"/>
    </xf>
    <xf numFmtId="0" fontId="24" fillId="0" borderId="6" xfId="0" applyFont="1" applyBorder="1" applyAlignment="1">
      <alignment horizontal="center"/>
    </xf>
    <xf numFmtId="0" fontId="24" fillId="0" borderId="11" xfId="0" applyFont="1" applyBorder="1" applyAlignment="1">
      <alignment horizontal="center"/>
    </xf>
    <xf numFmtId="0" fontId="0" fillId="7" borderId="15" xfId="0" applyFill="1" applyBorder="1" applyAlignment="1">
      <alignment horizontal="center"/>
    </xf>
    <xf numFmtId="0" fontId="61" fillId="27" borderId="4" xfId="0" applyFont="1" applyFill="1" applyBorder="1" applyAlignment="1" applyProtection="1">
      <alignment horizontal="center" vertical="center" wrapText="1"/>
    </xf>
    <xf numFmtId="0" fontId="61" fillId="27" borderId="6" xfId="0" applyFont="1" applyFill="1" applyBorder="1" applyAlignment="1" applyProtection="1">
      <alignment horizontal="center" vertical="center" wrapText="1"/>
    </xf>
    <xf numFmtId="0" fontId="32" fillId="6" borderId="4" xfId="0" applyFont="1" applyFill="1" applyBorder="1" applyAlignment="1" applyProtection="1">
      <alignment horizontal="center" vertical="center"/>
    </xf>
    <xf numFmtId="0" fontId="32" fillId="6" borderId="11" xfId="0" applyFont="1" applyFill="1" applyBorder="1" applyAlignment="1" applyProtection="1">
      <alignment horizontal="center" vertical="center"/>
    </xf>
    <xf numFmtId="164" fontId="32" fillId="6" borderId="4" xfId="0" applyNumberFormat="1" applyFont="1" applyFill="1" applyBorder="1" applyAlignment="1" applyProtection="1">
      <alignment horizontal="center" vertical="center"/>
    </xf>
    <xf numFmtId="164" fontId="32" fillId="6" borderId="11" xfId="0" applyNumberFormat="1" applyFont="1" applyFill="1" applyBorder="1" applyAlignment="1" applyProtection="1">
      <alignment horizontal="center" vertical="center"/>
    </xf>
    <xf numFmtId="0" fontId="19" fillId="6" borderId="4" xfId="0" applyNumberFormat="1" applyFont="1" applyFill="1" applyBorder="1" applyAlignment="1" applyProtection="1">
      <alignment horizontal="center" vertical="center"/>
    </xf>
    <xf numFmtId="0" fontId="19" fillId="6" borderId="11" xfId="0" applyNumberFormat="1" applyFont="1" applyFill="1" applyBorder="1" applyAlignment="1" applyProtection="1">
      <alignment horizontal="center" vertical="center"/>
    </xf>
    <xf numFmtId="0" fontId="32" fillId="6" borderId="4" xfId="0" applyNumberFormat="1" applyFont="1" applyFill="1" applyBorder="1" applyAlignment="1" applyProtection="1">
      <alignment horizontal="center" vertical="center"/>
    </xf>
    <xf numFmtId="0" fontId="32" fillId="6" borderId="11" xfId="0" applyNumberFormat="1" applyFont="1" applyFill="1" applyBorder="1" applyAlignment="1" applyProtection="1">
      <alignment horizontal="center" vertical="center"/>
    </xf>
    <xf numFmtId="0" fontId="32" fillId="9" borderId="4" xfId="0" applyFont="1" applyFill="1" applyBorder="1" applyAlignment="1" applyProtection="1">
      <alignment horizontal="left" vertical="center" indent="1"/>
      <protection locked="0"/>
    </xf>
    <xf numFmtId="0" fontId="32" fillId="9" borderId="6" xfId="0" applyFont="1" applyFill="1" applyBorder="1" applyAlignment="1" applyProtection="1">
      <alignment horizontal="left" vertical="center" indent="1"/>
      <protection locked="0"/>
    </xf>
    <xf numFmtId="0" fontId="19" fillId="9" borderId="4" xfId="0" applyFont="1" applyFill="1" applyBorder="1" applyAlignment="1" applyProtection="1">
      <alignment horizontal="left" vertical="center" indent="1"/>
      <protection locked="0"/>
    </xf>
    <xf numFmtId="0" fontId="19" fillId="9" borderId="6" xfId="0" applyFont="1" applyFill="1" applyBorder="1" applyAlignment="1" applyProtection="1">
      <alignment horizontal="left" vertical="center" indent="1"/>
      <protection locked="0"/>
    </xf>
    <xf numFmtId="0" fontId="32" fillId="25" borderId="4" xfId="0" applyNumberFormat="1" applyFont="1" applyFill="1" applyBorder="1" applyAlignment="1" applyProtection="1">
      <alignment horizontal="center" vertical="center" wrapText="1"/>
      <protection locked="0"/>
    </xf>
    <xf numFmtId="0" fontId="32" fillId="25" borderId="6" xfId="0" applyNumberFormat="1" applyFont="1" applyFill="1" applyBorder="1" applyAlignment="1" applyProtection="1">
      <alignment horizontal="center" vertical="center" wrapText="1"/>
      <protection locked="0"/>
    </xf>
    <xf numFmtId="0" fontId="22" fillId="9" borderId="4" xfId="1" applyFill="1" applyBorder="1" applyAlignment="1" applyProtection="1">
      <alignment horizontal="left" vertical="center" indent="1"/>
      <protection locked="0"/>
    </xf>
    <xf numFmtId="0" fontId="60" fillId="26" borderId="19" xfId="0" applyFont="1" applyFill="1" applyBorder="1" applyAlignment="1" applyProtection="1">
      <alignment horizontal="center" vertical="center"/>
    </xf>
    <xf numFmtId="0" fontId="60" fillId="26" borderId="20" xfId="0" applyFont="1" applyFill="1" applyBorder="1" applyAlignment="1" applyProtection="1">
      <alignment horizontal="center" vertical="center"/>
    </xf>
    <xf numFmtId="0" fontId="60" fillId="26" borderId="21" xfId="0" applyFont="1" applyFill="1" applyBorder="1" applyAlignment="1" applyProtection="1">
      <alignment horizontal="center" vertical="center"/>
    </xf>
    <xf numFmtId="0" fontId="60" fillId="26" borderId="23" xfId="0" applyFont="1" applyFill="1" applyBorder="1" applyAlignment="1" applyProtection="1">
      <alignment horizontal="center" vertical="center"/>
    </xf>
    <xf numFmtId="0" fontId="60" fillId="26" borderId="12" xfId="0" applyFont="1" applyFill="1" applyBorder="1" applyAlignment="1" applyProtection="1">
      <alignment horizontal="center" vertical="center"/>
    </xf>
    <xf numFmtId="0" fontId="60" fillId="26" borderId="17" xfId="0" applyFont="1" applyFill="1" applyBorder="1" applyAlignment="1" applyProtection="1">
      <alignment horizontal="center" vertical="center"/>
    </xf>
    <xf numFmtId="0" fontId="34" fillId="8" borderId="19" xfId="0" applyFont="1" applyFill="1" applyBorder="1" applyAlignment="1">
      <alignment horizontal="center" vertical="center" wrapText="1"/>
    </xf>
    <xf numFmtId="0" fontId="34" fillId="8" borderId="20" xfId="0" applyFont="1" applyFill="1" applyBorder="1" applyAlignment="1">
      <alignment horizontal="center" vertical="center" wrapText="1"/>
    </xf>
    <xf numFmtId="0" fontId="34" fillId="8" borderId="21" xfId="0" applyFont="1" applyFill="1" applyBorder="1" applyAlignment="1">
      <alignment horizontal="center" vertical="center" wrapText="1"/>
    </xf>
    <xf numFmtId="0" fontId="34" fillId="8" borderId="23" xfId="0" applyFont="1" applyFill="1" applyBorder="1" applyAlignment="1">
      <alignment horizontal="center" vertical="center" wrapText="1"/>
    </xf>
    <xf numFmtId="0" fontId="34" fillId="8" borderId="12" xfId="0" applyFont="1" applyFill="1" applyBorder="1" applyAlignment="1">
      <alignment horizontal="center" vertical="center" wrapText="1"/>
    </xf>
    <xf numFmtId="0" fontId="34" fillId="8" borderId="17" xfId="0" applyFont="1" applyFill="1" applyBorder="1" applyAlignment="1">
      <alignment horizontal="center" vertical="center" wrapText="1"/>
    </xf>
    <xf numFmtId="0" fontId="27" fillId="8" borderId="19"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27" fillId="8" borderId="21"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6" fillId="8" borderId="6" xfId="0" applyFont="1" applyFill="1" applyBorder="1" applyAlignment="1">
      <alignment horizontal="center" vertical="center"/>
    </xf>
    <xf numFmtId="0" fontId="26" fillId="8" borderId="12"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30" fillId="0" borderId="12" xfId="0" applyFont="1" applyFill="1" applyBorder="1" applyAlignment="1" applyProtection="1">
      <alignment horizontal="center" vertical="center" wrapText="1"/>
    </xf>
    <xf numFmtId="0" fontId="0" fillId="7" borderId="16" xfId="0" applyFill="1" applyBorder="1" applyAlignment="1">
      <alignment horizontal="center"/>
    </xf>
    <xf numFmtId="0" fontId="62" fillId="12" borderId="0" xfId="0" applyFont="1" applyFill="1" applyBorder="1" applyAlignment="1">
      <alignment horizontal="center" vertical="center"/>
    </xf>
    <xf numFmtId="0" fontId="43" fillId="8" borderId="21" xfId="0" applyFont="1" applyFill="1" applyBorder="1" applyAlignment="1">
      <alignment horizontal="center" vertical="center" wrapText="1"/>
    </xf>
    <xf numFmtId="0" fontId="43" fillId="8" borderId="22" xfId="0" applyFont="1" applyFill="1" applyBorder="1" applyAlignment="1">
      <alignment horizontal="center" vertical="center" wrapText="1"/>
    </xf>
    <xf numFmtId="0" fontId="43" fillId="8" borderId="17" xfId="0" applyFont="1" applyFill="1" applyBorder="1" applyAlignment="1">
      <alignment horizontal="center" vertical="center" wrapText="1"/>
    </xf>
    <xf numFmtId="0" fontId="63" fillId="8" borderId="13" xfId="0" applyFont="1" applyFill="1" applyBorder="1" applyAlignment="1">
      <alignment horizontal="center" vertical="center" textRotation="90" wrapText="1"/>
    </xf>
    <xf numFmtId="0" fontId="63" fillId="8" borderId="2" xfId="0" applyFont="1" applyFill="1" applyBorder="1" applyAlignment="1">
      <alignment horizontal="center" vertical="center" textRotation="90" wrapText="1"/>
    </xf>
    <xf numFmtId="0" fontId="63" fillId="8" borderId="27" xfId="0" applyFont="1" applyFill="1" applyBorder="1" applyAlignment="1">
      <alignment horizontal="center" vertical="center" textRotation="90" wrapText="1"/>
    </xf>
    <xf numFmtId="0" fontId="38" fillId="13" borderId="4" xfId="0" applyFont="1" applyFill="1" applyBorder="1" applyAlignment="1">
      <alignment horizontal="center" vertical="center"/>
    </xf>
    <xf numFmtId="0" fontId="38" fillId="13" borderId="6" xfId="0" applyFont="1" applyFill="1" applyBorder="1" applyAlignment="1">
      <alignment horizontal="center" vertical="center"/>
    </xf>
    <xf numFmtId="0" fontId="38" fillId="13" borderId="11" xfId="0" applyFont="1" applyFill="1" applyBorder="1" applyAlignment="1">
      <alignment horizontal="center" vertical="center"/>
    </xf>
    <xf numFmtId="0" fontId="38" fillId="13" borderId="20" xfId="0" applyFont="1" applyFill="1" applyBorder="1" applyAlignment="1">
      <alignment horizontal="center" vertical="center"/>
    </xf>
    <xf numFmtId="0" fontId="27" fillId="8" borderId="13" xfId="0" applyFont="1" applyFill="1" applyBorder="1" applyAlignment="1">
      <alignment horizontal="center" vertical="center" wrapText="1"/>
    </xf>
    <xf numFmtId="0" fontId="27" fillId="8" borderId="27" xfId="0" applyFont="1" applyFill="1" applyBorder="1" applyAlignment="1">
      <alignment horizontal="center" vertical="center" wrapText="1"/>
    </xf>
    <xf numFmtId="0" fontId="43" fillId="8" borderId="13" xfId="0" applyFont="1" applyFill="1" applyBorder="1" applyAlignment="1">
      <alignment horizontal="center" vertical="center" textRotation="90" wrapText="1"/>
    </xf>
    <xf numFmtId="0" fontId="43" fillId="8" borderId="2" xfId="0" applyFont="1" applyFill="1" applyBorder="1" applyAlignment="1">
      <alignment horizontal="center" vertical="center" textRotation="90" wrapText="1"/>
    </xf>
    <xf numFmtId="0" fontId="43" fillId="8" borderId="27" xfId="0" applyFont="1" applyFill="1" applyBorder="1" applyAlignment="1">
      <alignment horizontal="center" vertical="center" textRotation="90" wrapText="1"/>
    </xf>
    <xf numFmtId="0" fontId="27" fillId="8" borderId="13" xfId="0" applyFont="1" applyFill="1" applyBorder="1" applyAlignment="1">
      <alignment horizontal="center" vertical="center" textRotation="90" wrapText="1"/>
    </xf>
    <xf numFmtId="0" fontId="27" fillId="8" borderId="2" xfId="0" applyFont="1" applyFill="1" applyBorder="1" applyAlignment="1">
      <alignment horizontal="center" vertical="center" textRotation="90" wrapText="1"/>
    </xf>
    <xf numFmtId="0" fontId="27" fillId="8" borderId="27" xfId="0" applyFont="1" applyFill="1" applyBorder="1" applyAlignment="1">
      <alignment horizontal="center" vertical="center" textRotation="90" wrapText="1"/>
    </xf>
    <xf numFmtId="0" fontId="43" fillId="8" borderId="13" xfId="0" applyFont="1" applyFill="1" applyBorder="1" applyAlignment="1">
      <alignment horizontal="center" vertical="center" wrapText="1"/>
    </xf>
    <xf numFmtId="0" fontId="43" fillId="8" borderId="2" xfId="0" applyFont="1" applyFill="1" applyBorder="1" applyAlignment="1">
      <alignment horizontal="center" vertical="center" wrapText="1"/>
    </xf>
    <xf numFmtId="0" fontId="43" fillId="8" borderId="27" xfId="0" applyFont="1" applyFill="1" applyBorder="1" applyAlignment="1">
      <alignment horizontal="center" vertical="center" wrapText="1"/>
    </xf>
    <xf numFmtId="0" fontId="0" fillId="7" borderId="26" xfId="0" applyFill="1" applyBorder="1" applyAlignment="1">
      <alignment horizontal="center"/>
    </xf>
    <xf numFmtId="0" fontId="36" fillId="8" borderId="4" xfId="0" applyFont="1" applyFill="1" applyBorder="1" applyAlignment="1">
      <alignment horizontal="center" vertical="center" wrapText="1"/>
    </xf>
    <xf numFmtId="0" fontId="36" fillId="8" borderId="6"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11" xfId="0" applyFont="1" applyFill="1" applyBorder="1" applyAlignment="1">
      <alignment horizontal="center" vertical="center" wrapText="1"/>
    </xf>
    <xf numFmtId="8" fontId="26" fillId="9" borderId="13" xfId="0" applyNumberFormat="1" applyFont="1" applyFill="1" applyBorder="1" applyAlignment="1" applyProtection="1">
      <alignment horizontal="center" vertical="center" wrapText="1"/>
      <protection locked="0"/>
    </xf>
    <xf numFmtId="8" fontId="26" fillId="9" borderId="27" xfId="0" applyNumberFormat="1" applyFont="1" applyFill="1" applyBorder="1" applyAlignment="1" applyProtection="1">
      <alignment horizontal="center" vertical="center" wrapText="1"/>
      <protection locked="0"/>
    </xf>
    <xf numFmtId="0" fontId="62" fillId="12" borderId="21" xfId="0" applyFont="1" applyFill="1" applyBorder="1" applyAlignment="1">
      <alignment horizontal="center" vertical="center"/>
    </xf>
    <xf numFmtId="0" fontId="36" fillId="4" borderId="5" xfId="0" applyFont="1" applyFill="1" applyBorder="1" applyAlignment="1">
      <alignment horizontal="left" vertical="center" wrapText="1"/>
    </xf>
    <xf numFmtId="0" fontId="36" fillId="4" borderId="0" xfId="0" applyFont="1" applyFill="1" applyBorder="1" applyAlignment="1">
      <alignment horizontal="left" vertical="center" wrapText="1"/>
    </xf>
    <xf numFmtId="0" fontId="37" fillId="12" borderId="0" xfId="0" applyFont="1" applyFill="1" applyBorder="1" applyAlignment="1" applyProtection="1">
      <alignment horizontal="left" vertical="center"/>
    </xf>
    <xf numFmtId="0" fontId="38" fillId="12" borderId="22" xfId="0" applyFont="1" applyFill="1" applyBorder="1" applyAlignment="1">
      <alignment horizontal="center" vertical="center"/>
    </xf>
    <xf numFmtId="0" fontId="27" fillId="8" borderId="23" xfId="0" applyFont="1" applyFill="1" applyBorder="1" applyAlignment="1">
      <alignment horizontal="center" vertical="center"/>
    </xf>
    <xf numFmtId="0" fontId="68" fillId="0" borderId="20" xfId="0" applyFont="1" applyBorder="1" applyAlignment="1" applyProtection="1">
      <alignment horizontal="left" vertical="top" wrapText="1"/>
      <protection locked="0"/>
    </xf>
    <xf numFmtId="0" fontId="68" fillId="0" borderId="21" xfId="0" applyFont="1" applyBorder="1" applyAlignment="1" applyProtection="1">
      <alignment horizontal="left" vertical="top" wrapText="1"/>
      <protection locked="0"/>
    </xf>
    <xf numFmtId="0" fontId="68" fillId="0" borderId="0" xfId="0" applyFont="1" applyAlignment="1" applyProtection="1">
      <alignment horizontal="left" vertical="top" wrapText="1"/>
      <protection locked="0"/>
    </xf>
    <xf numFmtId="0" fontId="68" fillId="0" borderId="22" xfId="0" applyFont="1" applyBorder="1" applyAlignment="1" applyProtection="1">
      <alignment horizontal="left" vertical="top" wrapText="1"/>
      <protection locked="0"/>
    </xf>
    <xf numFmtId="0" fontId="69" fillId="8" borderId="19" xfId="0" applyFont="1" applyFill="1" applyBorder="1" applyAlignment="1">
      <alignment horizontal="center" vertical="center"/>
    </xf>
    <xf numFmtId="0" fontId="69" fillId="8" borderId="20" xfId="0" applyFont="1" applyFill="1" applyBorder="1" applyAlignment="1">
      <alignment horizontal="center" vertical="center"/>
    </xf>
    <xf numFmtId="0" fontId="69" fillId="8" borderId="21"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6" xfId="0" applyFont="1" applyFill="1" applyBorder="1" applyAlignment="1">
      <alignment horizontal="center" vertical="center"/>
    </xf>
    <xf numFmtId="0" fontId="35" fillId="4" borderId="11" xfId="0" applyFont="1" applyFill="1" applyBorder="1" applyAlignment="1">
      <alignment horizontal="center" vertical="center"/>
    </xf>
    <xf numFmtId="0" fontId="64" fillId="8" borderId="5" xfId="0" applyFont="1" applyFill="1" applyBorder="1" applyAlignment="1">
      <alignment horizontal="center"/>
    </xf>
    <xf numFmtId="0" fontId="65" fillId="8" borderId="0" xfId="0" applyFont="1" applyFill="1" applyBorder="1" applyAlignment="1">
      <alignment horizontal="center"/>
    </xf>
    <xf numFmtId="0" fontId="65" fillId="8" borderId="22" xfId="0" applyFont="1" applyFill="1" applyBorder="1" applyAlignment="1">
      <alignment horizontal="center"/>
    </xf>
    <xf numFmtId="0" fontId="66" fillId="8" borderId="23" xfId="0" applyFont="1" applyFill="1" applyBorder="1" applyAlignment="1">
      <alignment horizontal="center" vertical="top"/>
    </xf>
    <xf numFmtId="0" fontId="66" fillId="8" borderId="12" xfId="0" applyFont="1" applyFill="1" applyBorder="1" applyAlignment="1">
      <alignment horizontal="center" vertical="top"/>
    </xf>
    <xf numFmtId="0" fontId="66" fillId="8" borderId="17" xfId="0" applyFont="1" applyFill="1" applyBorder="1" applyAlignment="1">
      <alignment horizontal="center" vertical="top"/>
    </xf>
    <xf numFmtId="0" fontId="37" fillId="12" borderId="0" xfId="0" applyFont="1" applyFill="1" applyBorder="1" applyAlignment="1" applyProtection="1">
      <alignment horizontal="center" vertical="center"/>
    </xf>
    <xf numFmtId="0" fontId="67" fillId="4" borderId="4" xfId="0" applyFont="1" applyFill="1" applyBorder="1" applyAlignment="1">
      <alignment horizontal="center" vertical="top"/>
    </xf>
    <xf numFmtId="0" fontId="67" fillId="4" borderId="6" xfId="0" applyFont="1" applyFill="1" applyBorder="1" applyAlignment="1">
      <alignment horizontal="center" vertical="top"/>
    </xf>
    <xf numFmtId="0" fontId="67" fillId="4" borderId="11" xfId="0" applyFont="1" applyFill="1" applyBorder="1" applyAlignment="1">
      <alignment horizontal="center" vertical="top"/>
    </xf>
    <xf numFmtId="0" fontId="21" fillId="0" borderId="0" xfId="0" applyFont="1" applyAlignment="1">
      <alignment horizontal="center"/>
    </xf>
  </cellXfs>
  <cellStyles count="9">
    <cellStyle name="Hyperlink" xfId="1" builtinId="8"/>
    <cellStyle name="Normal" xfId="0" builtinId="0"/>
    <cellStyle name="Normal 2" xfId="2"/>
    <cellStyle name="Normal 2 2" xfId="3"/>
    <cellStyle name="Normal 3" xfId="4"/>
    <cellStyle name="Normal_EdNA" xfId="5"/>
    <cellStyle name="Normal_LEA" xfId="6"/>
    <cellStyle name="Normal_SCHOOL" xfId="7"/>
    <cellStyle name="Normal_Sheet1"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39</xdr:row>
      <xdr:rowOff>104775</xdr:rowOff>
    </xdr:from>
    <xdr:to>
      <xdr:col>4</xdr:col>
      <xdr:colOff>981075</xdr:colOff>
      <xdr:row>39</xdr:row>
      <xdr:rowOff>685800</xdr:rowOff>
    </xdr:to>
    <xdr:pic>
      <xdr:nvPicPr>
        <xdr:cNvPr id="1218" name="Picture 8" descr="C:\Users\c-krodrigu\AppData\Local\Microsoft\Windows\Temporary Internet Files\Content.IE5\WL6R60GX\MC900303869[1].wm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6925" y="7639050"/>
          <a:ext cx="6286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O5280"/>
  <sheetViews>
    <sheetView showGridLines="0" showRowColHeaders="0" tabSelected="1" topLeftCell="B1" zoomScaleNormal="100" workbookViewId="0">
      <pane xSplit="3" ySplit="8" topLeftCell="E9" activePane="bottomRight" state="frozen"/>
      <selection activeCell="B1" sqref="B1"/>
      <selection pane="topRight" activeCell="E1" sqref="E1"/>
      <selection pane="bottomLeft" activeCell="B9" sqref="B9"/>
      <selection pane="bottomRight" activeCell="G30" sqref="G30:M30"/>
    </sheetView>
  </sheetViews>
  <sheetFormatPr defaultRowHeight="15" x14ac:dyDescent="0.25"/>
  <cols>
    <col min="1" max="1" width="20.85546875" customWidth="1"/>
    <col min="2" max="2" width="2.28515625" customWidth="1"/>
    <col min="3" max="3" width="1.7109375" customWidth="1"/>
    <col min="4" max="4" width="0.85546875" customWidth="1"/>
    <col min="5" max="5" width="63.28515625" customWidth="1"/>
    <col min="6" max="6" width="0.42578125" customWidth="1"/>
    <col min="10" max="11" width="10" customWidth="1"/>
    <col min="12" max="12" width="10.85546875" customWidth="1"/>
    <col min="13" max="13" width="8.28515625" customWidth="1"/>
    <col min="14" max="14" width="0.85546875" customWidth="1"/>
    <col min="15" max="15" width="1.7109375" customWidth="1"/>
    <col min="16" max="16" width="8.85546875" customWidth="1"/>
  </cols>
  <sheetData>
    <row r="1" spans="1:67" ht="9.6" customHeight="1" thickBot="1" x14ac:dyDescent="0.3"/>
    <row r="2" spans="1:67" ht="9.6" customHeight="1" thickTop="1" x14ac:dyDescent="0.25">
      <c r="C2" s="21"/>
      <c r="D2" s="22"/>
      <c r="E2" s="451"/>
      <c r="F2" s="451"/>
      <c r="G2" s="451"/>
      <c r="H2" s="451"/>
      <c r="I2" s="451"/>
      <c r="J2" s="451"/>
      <c r="K2" s="451"/>
      <c r="L2" s="451"/>
      <c r="M2" s="451"/>
      <c r="N2" s="22"/>
      <c r="O2" s="49"/>
    </row>
    <row r="3" spans="1:67" ht="4.9000000000000004" customHeight="1" x14ac:dyDescent="0.25">
      <c r="C3" s="19"/>
      <c r="D3" s="20"/>
      <c r="E3" s="16"/>
      <c r="F3" s="16"/>
      <c r="G3" s="16"/>
      <c r="H3" s="16"/>
      <c r="I3" s="16"/>
      <c r="J3" s="16"/>
      <c r="K3" s="16"/>
      <c r="L3" s="16"/>
      <c r="M3" s="16"/>
      <c r="O3" s="77"/>
    </row>
    <row r="4" spans="1:67" s="1" customFormat="1" ht="21" customHeight="1" x14ac:dyDescent="0.25">
      <c r="A4"/>
      <c r="B4"/>
      <c r="C4" s="19"/>
      <c r="D4" s="18"/>
      <c r="E4" s="446" t="str">
        <f>" INTERSCHOLASTIC ATHLETIC OPPORTUNITIES DISCLOSURE FORM "&amp;M7</f>
        <v xml:space="preserve"> INTERSCHOLASTIC ATHLETIC OPPORTUNITIES DISCLOSURE FORM 14.5</v>
      </c>
      <c r="F4" s="447"/>
      <c r="G4" s="447"/>
      <c r="H4" s="447"/>
      <c r="I4" s="447"/>
      <c r="J4" s="447"/>
      <c r="K4" s="447"/>
      <c r="L4" s="447"/>
      <c r="M4" s="447"/>
      <c r="N4"/>
      <c r="O4" s="77"/>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s="1" customFormat="1" ht="21" customHeight="1" x14ac:dyDescent="0.25">
      <c r="A5"/>
      <c r="B5"/>
      <c r="C5" s="19"/>
      <c r="D5" s="18"/>
      <c r="E5" s="448" t="s">
        <v>14206</v>
      </c>
      <c r="F5" s="449"/>
      <c r="G5" s="449"/>
      <c r="H5" s="449"/>
      <c r="I5" s="449"/>
      <c r="J5" s="449"/>
      <c r="K5" s="449"/>
      <c r="L5" s="449"/>
      <c r="M5" s="449"/>
      <c r="N5"/>
      <c r="O5" s="77"/>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s="24" customFormat="1" ht="4.9000000000000004" customHeight="1" x14ac:dyDescent="0.25">
      <c r="C6" s="19"/>
      <c r="D6" s="20"/>
      <c r="E6" s="450"/>
      <c r="F6" s="450"/>
      <c r="G6" s="450"/>
      <c r="H6" s="450"/>
      <c r="I6" s="450"/>
      <c r="J6" s="450"/>
      <c r="K6" s="450"/>
      <c r="L6" s="450"/>
      <c r="M6" s="450"/>
      <c r="N6"/>
      <c r="O6" s="134"/>
      <c r="P6"/>
      <c r="Q6"/>
      <c r="R6"/>
      <c r="S6"/>
      <c r="T6"/>
      <c r="U6"/>
      <c r="V6"/>
      <c r="W6"/>
      <c r="X6"/>
      <c r="Y6"/>
      <c r="Z6"/>
      <c r="AA6"/>
      <c r="AB6"/>
      <c r="AC6"/>
      <c r="AD6"/>
      <c r="AE6"/>
      <c r="AF6"/>
      <c r="AG6"/>
      <c r="AH6"/>
      <c r="AI6"/>
      <c r="AJ6"/>
      <c r="AK6"/>
      <c r="AL6"/>
      <c r="AM6"/>
      <c r="AN6"/>
      <c r="AO6"/>
      <c r="AP6"/>
      <c r="AQ6"/>
      <c r="AR6"/>
      <c r="AS6"/>
      <c r="AT6"/>
      <c r="AU6"/>
    </row>
    <row r="7" spans="1:67" ht="21" customHeight="1" x14ac:dyDescent="0.25">
      <c r="C7" s="19"/>
      <c r="D7" s="18"/>
      <c r="E7" s="452" t="s">
        <v>4006</v>
      </c>
      <c r="F7" s="453"/>
      <c r="G7" s="453"/>
      <c r="H7" s="453"/>
      <c r="I7" s="453"/>
      <c r="J7" s="453"/>
      <c r="K7" s="453"/>
      <c r="L7" s="288" t="s">
        <v>4007</v>
      </c>
      <c r="M7" s="289" t="s">
        <v>15084</v>
      </c>
      <c r="O7" s="77"/>
    </row>
    <row r="8" spans="1:67" s="30" customFormat="1" ht="4.9000000000000004" customHeight="1" x14ac:dyDescent="0.25">
      <c r="C8" s="19"/>
      <c r="D8" s="20"/>
      <c r="E8" s="292"/>
      <c r="F8" s="185"/>
      <c r="G8" s="185"/>
      <c r="H8" s="185"/>
      <c r="I8" s="186"/>
      <c r="J8" s="187"/>
      <c r="K8" s="187"/>
      <c r="L8" s="183"/>
      <c r="M8" s="294"/>
      <c r="N8" s="293"/>
      <c r="O8" s="28"/>
      <c r="Q8"/>
      <c r="R8"/>
      <c r="S8"/>
      <c r="T8"/>
      <c r="U8"/>
      <c r="V8"/>
      <c r="W8"/>
      <c r="X8"/>
      <c r="Y8"/>
      <c r="Z8"/>
      <c r="AA8"/>
      <c r="AB8"/>
      <c r="AC8"/>
      <c r="AD8"/>
      <c r="AE8"/>
      <c r="AF8"/>
      <c r="AG8"/>
      <c r="AH8"/>
      <c r="AI8"/>
    </row>
    <row r="9" spans="1:67" s="30" customFormat="1" ht="19.899999999999999" customHeight="1" x14ac:dyDescent="0.25">
      <c r="C9" s="19"/>
      <c r="D9" s="18"/>
      <c r="E9" s="458" t="s">
        <v>3925</v>
      </c>
      <c r="F9" s="459"/>
      <c r="G9" s="459"/>
      <c r="H9" s="459"/>
      <c r="I9" s="459"/>
      <c r="J9" s="459"/>
      <c r="K9" s="459"/>
      <c r="L9" s="459"/>
      <c r="M9" s="459"/>
      <c r="N9" s="50"/>
      <c r="O9" s="28"/>
      <c r="Q9"/>
      <c r="R9"/>
      <c r="S9"/>
      <c r="T9"/>
      <c r="U9"/>
      <c r="V9"/>
      <c r="W9"/>
      <c r="X9"/>
      <c r="Y9"/>
      <c r="Z9"/>
      <c r="AA9"/>
      <c r="AB9"/>
      <c r="AC9"/>
      <c r="AD9"/>
      <c r="AE9"/>
      <c r="AF9"/>
      <c r="AG9"/>
      <c r="AH9"/>
      <c r="AI9"/>
    </row>
    <row r="10" spans="1:67" s="30" customFormat="1" ht="19.899999999999999" customHeight="1" x14ac:dyDescent="0.25">
      <c r="C10" s="19"/>
      <c r="D10" s="18"/>
      <c r="E10" s="42" t="s">
        <v>3520</v>
      </c>
      <c r="F10" s="32"/>
      <c r="G10" s="456" t="s">
        <v>1366</v>
      </c>
      <c r="H10" s="457"/>
      <c r="I10" s="457"/>
      <c r="J10" s="457"/>
      <c r="K10" s="457"/>
      <c r="L10" s="457"/>
      <c r="M10" s="457"/>
      <c r="N10" s="50"/>
      <c r="O10" s="28"/>
      <c r="Q10"/>
      <c r="R10"/>
      <c r="S10"/>
      <c r="T10"/>
      <c r="U10"/>
      <c r="V10"/>
      <c r="W10"/>
      <c r="X10"/>
      <c r="Y10"/>
      <c r="Z10"/>
      <c r="AA10"/>
      <c r="AB10"/>
      <c r="AC10"/>
      <c r="AD10"/>
      <c r="AE10"/>
      <c r="AF10"/>
      <c r="AG10"/>
      <c r="AH10"/>
      <c r="AI10"/>
    </row>
    <row r="11" spans="1:67" s="30" customFormat="1" ht="19.899999999999999" customHeight="1" x14ac:dyDescent="0.25">
      <c r="C11" s="19"/>
      <c r="D11" s="18"/>
      <c r="E11" s="35" t="s">
        <v>3528</v>
      </c>
      <c r="F11" s="32"/>
      <c r="G11" s="460" t="str">
        <f>IF(ISERROR(VLOOKUP(G10,'PIMS LEA'!$B$1:$H$728,4,FALSE)),"",(VLOOKUP(G10,'PIMS LEA'!$B$1:$H$728,4,FALSE)))</f>
        <v>2601 Grandview Blvd West Lawn, PA  19609</v>
      </c>
      <c r="H11" s="461"/>
      <c r="I11" s="461"/>
      <c r="J11" s="461"/>
      <c r="K11" s="461"/>
      <c r="L11" s="461"/>
      <c r="M11" s="461"/>
      <c r="N11" s="50"/>
      <c r="O11" s="28"/>
      <c r="Q11"/>
      <c r="R11"/>
      <c r="S11"/>
      <c r="T11"/>
      <c r="U11"/>
      <c r="V11"/>
      <c r="W11"/>
      <c r="X11"/>
      <c r="Y11"/>
      <c r="Z11"/>
      <c r="AA11"/>
      <c r="AB11"/>
      <c r="AC11"/>
      <c r="AD11"/>
      <c r="AE11"/>
      <c r="AF11"/>
      <c r="AG11"/>
      <c r="AH11"/>
      <c r="AI11"/>
    </row>
    <row r="12" spans="1:67" s="30" customFormat="1" ht="19.899999999999999" customHeight="1" x14ac:dyDescent="0.25">
      <c r="C12" s="19"/>
      <c r="D12" s="18"/>
      <c r="E12" s="35" t="s">
        <v>3936</v>
      </c>
      <c r="F12" s="32"/>
      <c r="G12" s="460" t="str">
        <f>IF(ISERROR(VLOOKUP(G10,'PIMS LEA'!$B$1:$H$728,2,FALSE)),"",(VLOOKUP(G10,'PIMS LEA'!$B$1:$H$728,2,FALSE)))</f>
        <v>114069103</v>
      </c>
      <c r="H12" s="461"/>
      <c r="I12" s="461"/>
      <c r="J12" s="461"/>
      <c r="K12" s="461"/>
      <c r="L12" s="461"/>
      <c r="M12" s="461"/>
      <c r="N12" s="50"/>
      <c r="O12" s="28"/>
      <c r="Q12"/>
      <c r="R12"/>
      <c r="S12"/>
      <c r="T12"/>
      <c r="U12"/>
      <c r="V12"/>
      <c r="W12"/>
      <c r="X12"/>
      <c r="Y12"/>
      <c r="Z12"/>
      <c r="AA12"/>
      <c r="AB12"/>
      <c r="AC12"/>
      <c r="AD12"/>
      <c r="AE12"/>
      <c r="AF12"/>
      <c r="AG12"/>
      <c r="AH12"/>
      <c r="AI12"/>
    </row>
    <row r="13" spans="1:67" s="27" customFormat="1" ht="2.4500000000000002" customHeight="1" x14ac:dyDescent="0.25">
      <c r="C13" s="19"/>
      <c r="D13" s="18"/>
      <c r="E13" s="36"/>
      <c r="F13" s="32"/>
      <c r="G13" s="37"/>
      <c r="H13" s="37"/>
      <c r="I13" s="37"/>
      <c r="J13" s="34"/>
      <c r="K13" s="34"/>
      <c r="L13" s="34"/>
      <c r="M13" s="34"/>
      <c r="N13" s="31"/>
      <c r="O13" s="28"/>
      <c r="Q13"/>
      <c r="R13"/>
      <c r="S13"/>
      <c r="T13"/>
      <c r="U13"/>
      <c r="V13"/>
      <c r="W13"/>
      <c r="X13"/>
      <c r="Y13"/>
      <c r="Z13"/>
      <c r="AA13"/>
      <c r="AB13"/>
      <c r="AC13"/>
      <c r="AD13"/>
      <c r="AE13"/>
      <c r="AF13"/>
      <c r="AG13"/>
      <c r="AH13"/>
      <c r="AI13"/>
    </row>
    <row r="14" spans="1:67" s="30" customFormat="1" ht="19.899999999999999" customHeight="1" x14ac:dyDescent="0.25">
      <c r="C14" s="19"/>
      <c r="D14" s="18"/>
      <c r="E14" s="42" t="s">
        <v>3519</v>
      </c>
      <c r="F14" s="32"/>
      <c r="G14" s="489" t="s">
        <v>3465</v>
      </c>
      <c r="H14" s="490"/>
      <c r="I14" s="490"/>
      <c r="J14" s="490"/>
      <c r="K14" s="490"/>
      <c r="L14" s="490"/>
      <c r="M14" s="490"/>
      <c r="N14" s="50"/>
      <c r="O14" s="28"/>
      <c r="Q14"/>
      <c r="R14"/>
      <c r="S14"/>
      <c r="T14"/>
      <c r="U14"/>
      <c r="V14"/>
      <c r="W14"/>
      <c r="X14"/>
      <c r="Y14"/>
      <c r="Z14"/>
      <c r="AA14"/>
      <c r="AB14"/>
      <c r="AC14"/>
      <c r="AD14"/>
      <c r="AE14"/>
      <c r="AF14"/>
      <c r="AG14"/>
      <c r="AH14"/>
      <c r="AI14"/>
    </row>
    <row r="15" spans="1:67" s="30" customFormat="1" ht="19.899999999999999" customHeight="1" x14ac:dyDescent="0.25">
      <c r="C15" s="19"/>
      <c r="D15" s="18"/>
      <c r="E15" s="45" t="s">
        <v>3856</v>
      </c>
      <c r="F15" s="32"/>
      <c r="G15" s="460" t="str">
        <f>IF(ISERROR(VLOOKUP(G12&amp;G14,'PIMS School'!$D$1:$K$1511,8,FALSE)),"",(VLOOKUP(G12&amp;G14,'PIMS School'!$D$1:$K$1511,8,FALSE)))</f>
        <v>2601 Grandview Boulevard  West Lawn,  PA  19609</v>
      </c>
      <c r="H15" s="461"/>
      <c r="I15" s="461"/>
      <c r="J15" s="461"/>
      <c r="K15" s="461"/>
      <c r="L15" s="461"/>
      <c r="M15" s="461"/>
      <c r="N15" s="50"/>
      <c r="O15" s="28"/>
      <c r="Q15"/>
      <c r="R15"/>
      <c r="S15"/>
      <c r="T15"/>
      <c r="U15"/>
      <c r="V15"/>
      <c r="W15"/>
      <c r="X15"/>
      <c r="Y15"/>
      <c r="Z15"/>
      <c r="AA15"/>
      <c r="AB15"/>
      <c r="AC15"/>
      <c r="AD15"/>
      <c r="AE15"/>
      <c r="AF15"/>
      <c r="AG15"/>
      <c r="AH15"/>
      <c r="AI15"/>
    </row>
    <row r="16" spans="1:67" s="30" customFormat="1" ht="19.899999999999999" customHeight="1" x14ac:dyDescent="0.25">
      <c r="C16" s="19"/>
      <c r="D16" s="18"/>
      <c r="E16" s="45" t="s">
        <v>3857</v>
      </c>
      <c r="F16" s="32"/>
      <c r="G16" s="460" t="str">
        <f>IF(ISERROR(VLOOKUP(G12&amp;G14,'PIMS School'!$D$1:$K$1511,7,FALSE)),"",(VLOOKUP(G12&amp;G14,'PIMS School'!$D$1:$K$1511,7,FALSE)))</f>
        <v>6980</v>
      </c>
      <c r="H16" s="461"/>
      <c r="I16" s="461"/>
      <c r="J16" s="461"/>
      <c r="K16" s="461"/>
      <c r="L16" s="461"/>
      <c r="M16" s="461"/>
      <c r="N16" s="50"/>
      <c r="O16" s="28"/>
      <c r="Q16"/>
      <c r="R16"/>
      <c r="S16"/>
      <c r="T16"/>
      <c r="U16"/>
      <c r="V16"/>
      <c r="W16"/>
      <c r="X16"/>
      <c r="Y16"/>
      <c r="Z16"/>
      <c r="AA16"/>
      <c r="AB16"/>
      <c r="AC16"/>
      <c r="AD16"/>
      <c r="AE16"/>
      <c r="AF16"/>
      <c r="AG16"/>
      <c r="AH16"/>
      <c r="AI16"/>
    </row>
    <row r="17" spans="3:35" s="30" customFormat="1" ht="2.4500000000000002" customHeight="1" x14ac:dyDescent="0.25">
      <c r="C17" s="19"/>
      <c r="D17" s="18"/>
      <c r="E17" s="319" t="s">
        <v>3996</v>
      </c>
      <c r="F17" s="32"/>
      <c r="G17" s="320"/>
      <c r="H17" s="320"/>
      <c r="I17" s="320"/>
      <c r="J17" s="320"/>
      <c r="K17" s="320"/>
      <c r="L17" s="320"/>
      <c r="M17" s="320"/>
      <c r="N17" s="50"/>
      <c r="O17" s="28"/>
      <c r="Q17"/>
      <c r="R17"/>
      <c r="S17"/>
      <c r="T17"/>
      <c r="U17"/>
      <c r="V17"/>
      <c r="W17"/>
      <c r="X17"/>
      <c r="Y17"/>
      <c r="Z17"/>
      <c r="AA17"/>
      <c r="AB17"/>
      <c r="AC17"/>
      <c r="AD17"/>
      <c r="AE17"/>
      <c r="AF17"/>
      <c r="AG17"/>
      <c r="AH17"/>
      <c r="AI17"/>
    </row>
    <row r="18" spans="3:35" s="30" customFormat="1" ht="10.15" customHeight="1" x14ac:dyDescent="0.25">
      <c r="C18" s="19"/>
      <c r="D18" s="18"/>
      <c r="E18" s="492" t="s">
        <v>4005</v>
      </c>
      <c r="F18" s="493"/>
      <c r="G18" s="493"/>
      <c r="H18" s="493"/>
      <c r="I18" s="493"/>
      <c r="J18" s="493"/>
      <c r="K18" s="493"/>
      <c r="L18" s="493"/>
      <c r="M18" s="494"/>
      <c r="N18" s="50"/>
      <c r="O18" s="28"/>
      <c r="Q18"/>
      <c r="R18"/>
      <c r="S18"/>
      <c r="T18"/>
      <c r="U18"/>
      <c r="V18"/>
      <c r="W18"/>
      <c r="X18"/>
      <c r="Y18"/>
      <c r="Z18"/>
      <c r="AA18"/>
      <c r="AB18"/>
      <c r="AC18"/>
      <c r="AD18"/>
      <c r="AE18"/>
      <c r="AF18"/>
      <c r="AG18"/>
      <c r="AH18"/>
      <c r="AI18"/>
    </row>
    <row r="19" spans="3:35" s="30" customFormat="1" ht="10.9" customHeight="1" x14ac:dyDescent="0.25">
      <c r="C19" s="19"/>
      <c r="D19" s="18"/>
      <c r="E19" s="495"/>
      <c r="F19" s="496"/>
      <c r="G19" s="496"/>
      <c r="H19" s="496"/>
      <c r="I19" s="496"/>
      <c r="J19" s="496"/>
      <c r="K19" s="496"/>
      <c r="L19" s="496"/>
      <c r="M19" s="497"/>
      <c r="N19" s="50"/>
      <c r="O19" s="28"/>
      <c r="Q19"/>
      <c r="R19"/>
      <c r="S19"/>
      <c r="T19"/>
      <c r="U19"/>
      <c r="V19"/>
      <c r="W19"/>
      <c r="X19"/>
      <c r="Y19"/>
      <c r="Z19"/>
      <c r="AA19"/>
      <c r="AB19"/>
      <c r="AC19"/>
      <c r="AD19"/>
      <c r="AE19"/>
      <c r="AF19"/>
      <c r="AG19"/>
      <c r="AH19"/>
      <c r="AI19"/>
    </row>
    <row r="20" spans="3:35" s="30" customFormat="1" ht="21.6" customHeight="1" x14ac:dyDescent="0.25">
      <c r="C20" s="19"/>
      <c r="D20" s="18"/>
      <c r="E20" s="462"/>
      <c r="F20" s="326"/>
      <c r="G20" s="324"/>
      <c r="H20" s="454" t="s">
        <v>4003</v>
      </c>
      <c r="I20" s="455"/>
      <c r="J20" s="322" t="s">
        <v>3934</v>
      </c>
      <c r="K20" s="323" t="s">
        <v>3991</v>
      </c>
      <c r="L20" s="323" t="s">
        <v>3997</v>
      </c>
      <c r="M20" s="321"/>
      <c r="N20" s="50"/>
      <c r="O20" s="28"/>
      <c r="Q20"/>
      <c r="R20"/>
      <c r="S20"/>
      <c r="T20"/>
      <c r="U20"/>
      <c r="V20"/>
      <c r="W20"/>
      <c r="X20"/>
      <c r="Y20"/>
      <c r="Z20"/>
      <c r="AA20"/>
      <c r="AB20"/>
      <c r="AC20"/>
      <c r="AD20"/>
      <c r="AE20"/>
      <c r="AF20"/>
      <c r="AG20"/>
      <c r="AH20"/>
      <c r="AI20"/>
    </row>
    <row r="21" spans="3:35" s="30" customFormat="1" ht="17.649999999999999" customHeight="1" x14ac:dyDescent="0.25">
      <c r="C21" s="19"/>
      <c r="D21" s="18"/>
      <c r="E21" s="463"/>
      <c r="F21" s="327"/>
      <c r="G21" s="325"/>
      <c r="H21" s="477" t="s">
        <v>3998</v>
      </c>
      <c r="I21" s="478"/>
      <c r="J21" s="286">
        <f>IF(ISERROR(VLOOKUP($G$12&amp;$G$16,'Enrollment Report'!$A$3:$N$1746,3,FALSE)),0,(VLOOKUP($G$12&amp;$G$16,'Enrollment Report'!$A$3:$N$1746,3,FALSE)))</f>
        <v>0</v>
      </c>
      <c r="K21" s="286">
        <f>IF(ISERROR(VLOOKUP($G$12&amp;$G$16,'Enrollment Report'!$A$3:$N$1746,2,FALSE)),0,(VLOOKUP($G$12&amp;$G$16,'Enrollment Report'!$A$3:$N$1746,2,FALSE)))</f>
        <v>0</v>
      </c>
      <c r="L21" s="314">
        <f t="shared" ref="L21:L26" si="0">J21+K21</f>
        <v>0</v>
      </c>
      <c r="M21" s="328"/>
      <c r="N21" s="50"/>
      <c r="O21" s="28"/>
      <c r="Q21"/>
      <c r="R21"/>
      <c r="S21"/>
      <c r="T21"/>
      <c r="U21"/>
      <c r="V21"/>
      <c r="W21"/>
      <c r="X21"/>
      <c r="Y21"/>
      <c r="Z21"/>
      <c r="AA21"/>
      <c r="AB21"/>
      <c r="AC21"/>
      <c r="AD21"/>
      <c r="AE21"/>
      <c r="AF21"/>
      <c r="AG21"/>
      <c r="AH21"/>
      <c r="AI21"/>
    </row>
    <row r="22" spans="3:35" s="30" customFormat="1" ht="17.649999999999999" customHeight="1" x14ac:dyDescent="0.25">
      <c r="C22" s="19"/>
      <c r="D22" s="18"/>
      <c r="E22" s="463"/>
      <c r="F22" s="327"/>
      <c r="G22" s="325"/>
      <c r="H22" s="479" t="s">
        <v>3999</v>
      </c>
      <c r="I22" s="480"/>
      <c r="J22" s="286">
        <f>IF(ISERROR(VLOOKUP($G$12&amp;$G$16,'Enrollment Report'!$A$3:$N$1746,5,FALSE)),0,(VLOOKUP($G$12&amp;$G$16,'Enrollment Report'!$A$3:$N$1746,5,FALSE)))</f>
        <v>0</v>
      </c>
      <c r="K22" s="286">
        <f>IF(ISERROR(VLOOKUP($G$12&amp;$G$16,'Enrollment Report'!$A$3:$N$1746,4,FALSE)),0,(VLOOKUP($G$12&amp;$G$16,'Enrollment Report'!$A$3:$N$1746,4,FALSE)))</f>
        <v>0</v>
      </c>
      <c r="L22" s="314">
        <f t="shared" si="0"/>
        <v>0</v>
      </c>
      <c r="M22" s="329"/>
      <c r="N22" s="50"/>
      <c r="O22" s="28"/>
      <c r="Q22"/>
      <c r="R22"/>
      <c r="S22"/>
      <c r="T22"/>
      <c r="U22"/>
      <c r="V22"/>
      <c r="W22"/>
      <c r="X22"/>
      <c r="Y22"/>
      <c r="Z22"/>
      <c r="AA22"/>
      <c r="AB22"/>
      <c r="AC22"/>
      <c r="AD22"/>
      <c r="AE22"/>
      <c r="AF22"/>
      <c r="AG22"/>
      <c r="AH22"/>
      <c r="AI22"/>
    </row>
    <row r="23" spans="3:35" s="30" customFormat="1" ht="17.649999999999999" customHeight="1" x14ac:dyDescent="0.25">
      <c r="C23" s="19"/>
      <c r="D23" s="18"/>
      <c r="E23" s="463"/>
      <c r="F23" s="327"/>
      <c r="G23" s="325"/>
      <c r="H23" s="477" t="s">
        <v>4000</v>
      </c>
      <c r="I23" s="478"/>
      <c r="J23" s="286">
        <f>IF(ISERROR(VLOOKUP($G$12&amp;$G$16,'Enrollment Report'!$A$3:$N$1746,7,FALSE)),0,(VLOOKUP($G$12&amp;$G$16,'Enrollment Report'!$A$3:$N$1746,7,FALSE)))</f>
        <v>251</v>
      </c>
      <c r="K23" s="286">
        <f>IF(ISERROR(VLOOKUP($G$12&amp;$G$16,'Enrollment Report'!$A$3:$N$1746,6,FALSE)),0,(VLOOKUP($G$12&amp;$G$16,'Enrollment Report'!$A$3:$N$1746,6,FALSE)))</f>
        <v>223</v>
      </c>
      <c r="L23" s="314">
        <f t="shared" si="0"/>
        <v>474</v>
      </c>
      <c r="M23" s="328"/>
      <c r="N23" s="50"/>
      <c r="O23" s="28"/>
      <c r="Q23"/>
      <c r="R23"/>
      <c r="S23"/>
      <c r="T23"/>
      <c r="U23"/>
      <c r="V23"/>
      <c r="W23"/>
      <c r="X23"/>
      <c r="Y23"/>
      <c r="Z23"/>
      <c r="AA23"/>
      <c r="AB23"/>
      <c r="AC23"/>
      <c r="AD23"/>
      <c r="AE23"/>
      <c r="AF23"/>
      <c r="AG23"/>
      <c r="AH23"/>
      <c r="AI23"/>
    </row>
    <row r="24" spans="3:35" s="30" customFormat="1" ht="17.649999999999999" customHeight="1" x14ac:dyDescent="0.25">
      <c r="C24" s="19"/>
      <c r="D24" s="18"/>
      <c r="E24" s="463"/>
      <c r="F24" s="327"/>
      <c r="G24" s="325"/>
      <c r="H24" s="477" t="s">
        <v>4001</v>
      </c>
      <c r="I24" s="478"/>
      <c r="J24" s="286">
        <f>IF(ISERROR(VLOOKUP($G$12&amp;$G$16,'Enrollment Report'!$A$3:$N$1746,9,FALSE)),0,(VLOOKUP($G$12&amp;$G$16,'Enrollment Report'!$A$3:$N$1746,9,FALSE)))</f>
        <v>244</v>
      </c>
      <c r="K24" s="286">
        <f>IF(ISERROR(VLOOKUP($G$12&amp;$G$16,'Enrollment Report'!$A$3:$N$1746,8,FALSE)),0,(VLOOKUP($G$12&amp;$G$16,'Enrollment Report'!$A$3:$N$1746,8,FALSE)))</f>
        <v>213</v>
      </c>
      <c r="L24" s="314">
        <f t="shared" si="0"/>
        <v>457</v>
      </c>
      <c r="M24" s="328"/>
      <c r="N24" s="50"/>
      <c r="O24" s="28"/>
      <c r="Q24"/>
      <c r="R24"/>
      <c r="S24"/>
      <c r="T24"/>
      <c r="U24"/>
      <c r="V24"/>
      <c r="W24"/>
      <c r="X24"/>
      <c r="Y24"/>
      <c r="Z24"/>
      <c r="AA24"/>
      <c r="AB24"/>
      <c r="AC24"/>
      <c r="AD24"/>
      <c r="AE24"/>
      <c r="AF24"/>
      <c r="AG24"/>
      <c r="AH24"/>
      <c r="AI24"/>
    </row>
    <row r="25" spans="3:35" s="30" customFormat="1" ht="17.649999999999999" customHeight="1" x14ac:dyDescent="0.25">
      <c r="C25" s="19"/>
      <c r="D25" s="18"/>
      <c r="E25" s="463"/>
      <c r="F25" s="327"/>
      <c r="G25" s="325"/>
      <c r="H25" s="479" t="s">
        <v>4004</v>
      </c>
      <c r="I25" s="480"/>
      <c r="J25" s="286">
        <f>IF(ISERROR(VLOOKUP($G$12&amp;$G$16,'Enrollment Report'!$A$3:$N$1746,11,FALSE)),0,(VLOOKUP($G$12&amp;$G$16,'Enrollment Report'!$A$3:$N$1746,11,FALSE)))</f>
        <v>239</v>
      </c>
      <c r="K25" s="286">
        <f>IF(ISERROR(VLOOKUP($G$12&amp;$G$16,'Enrollment Report'!$A$3:$N$1746,10,FALSE)),0,(VLOOKUP($G$12&amp;$G$16,'Enrollment Report'!$A$3:$N$1746,10,FALSE)))</f>
        <v>219</v>
      </c>
      <c r="L25" s="314">
        <f t="shared" si="0"/>
        <v>458</v>
      </c>
      <c r="M25" s="329"/>
      <c r="N25" s="50"/>
      <c r="O25" s="28"/>
      <c r="Q25"/>
      <c r="R25"/>
      <c r="S25"/>
      <c r="T25"/>
      <c r="U25"/>
      <c r="V25"/>
      <c r="W25"/>
      <c r="X25"/>
      <c r="Y25"/>
      <c r="Z25"/>
      <c r="AA25"/>
      <c r="AB25"/>
      <c r="AC25"/>
      <c r="AD25"/>
      <c r="AE25"/>
      <c r="AF25"/>
      <c r="AG25"/>
      <c r="AH25"/>
      <c r="AI25"/>
    </row>
    <row r="26" spans="3:35" s="30" customFormat="1" ht="17.649999999999999" customHeight="1" x14ac:dyDescent="0.25">
      <c r="C26" s="19"/>
      <c r="D26" s="18"/>
      <c r="E26" s="463"/>
      <c r="F26" s="327"/>
      <c r="G26" s="325"/>
      <c r="H26" s="483" t="s">
        <v>4002</v>
      </c>
      <c r="I26" s="484"/>
      <c r="J26" s="286">
        <f>IF(ISERROR(VLOOKUP($G$12&amp;$G$16,'Enrollment Report'!$A$3:$N$1746,13,FALSE)),0,(VLOOKUP($G$12&amp;$G$16,'Enrollment Report'!$A$3:$N$1746,13,FALSE)))</f>
        <v>234</v>
      </c>
      <c r="K26" s="286">
        <f>IF(ISERROR(VLOOKUP($G$12&amp;$G$16,'Enrollment Report'!$A$3:$N$1746,12,FALSE)),0,(VLOOKUP($G$12&amp;$G$16,'Enrollment Report'!$A$3:$N$1746,12,FALSE)))</f>
        <v>233</v>
      </c>
      <c r="L26" s="314">
        <f t="shared" si="0"/>
        <v>467</v>
      </c>
      <c r="M26" s="329"/>
      <c r="N26" s="50"/>
      <c r="O26" s="28"/>
      <c r="Q26"/>
      <c r="R26"/>
      <c r="S26"/>
      <c r="T26"/>
      <c r="U26"/>
      <c r="V26"/>
      <c r="W26"/>
      <c r="X26"/>
      <c r="Y26"/>
      <c r="Z26"/>
      <c r="AA26"/>
      <c r="AB26"/>
      <c r="AC26"/>
      <c r="AD26"/>
      <c r="AE26"/>
      <c r="AF26"/>
      <c r="AG26"/>
      <c r="AH26"/>
      <c r="AI26"/>
    </row>
    <row r="27" spans="3:35" s="30" customFormat="1" ht="17.649999999999999" customHeight="1" x14ac:dyDescent="0.25">
      <c r="C27" s="19"/>
      <c r="D27" s="18"/>
      <c r="E27" s="464"/>
      <c r="F27" s="327"/>
      <c r="G27" s="325"/>
      <c r="H27" s="481" t="s">
        <v>3525</v>
      </c>
      <c r="I27" s="482"/>
      <c r="J27" s="314">
        <f>SUM(J21:J26)</f>
        <v>968</v>
      </c>
      <c r="K27" s="314">
        <f>SUM(K21:K26)</f>
        <v>888</v>
      </c>
      <c r="L27" s="314">
        <f>SUM(L21:L26)</f>
        <v>1856</v>
      </c>
      <c r="M27" s="330"/>
      <c r="N27" s="50"/>
      <c r="O27" s="28"/>
      <c r="Q27"/>
      <c r="R27"/>
      <c r="S27"/>
      <c r="T27"/>
      <c r="U27"/>
      <c r="V27"/>
      <c r="W27"/>
      <c r="X27"/>
      <c r="Y27"/>
      <c r="Z27"/>
      <c r="AA27"/>
      <c r="AB27"/>
      <c r="AC27"/>
      <c r="AD27"/>
      <c r="AE27"/>
      <c r="AF27"/>
      <c r="AG27"/>
      <c r="AH27"/>
      <c r="AI27"/>
    </row>
    <row r="28" spans="3:35" s="30" customFormat="1" ht="2.4500000000000002" customHeight="1" x14ac:dyDescent="0.25">
      <c r="C28" s="19"/>
      <c r="D28" s="18"/>
      <c r="E28" s="284"/>
      <c r="F28" s="32"/>
      <c r="G28" s="285"/>
      <c r="H28" s="285"/>
      <c r="I28" s="285"/>
      <c r="J28" s="285"/>
      <c r="K28" s="285"/>
      <c r="L28" s="285"/>
      <c r="M28" s="285"/>
      <c r="N28" s="50"/>
      <c r="O28" s="28"/>
      <c r="Q28"/>
      <c r="R28"/>
      <c r="S28"/>
      <c r="T28"/>
      <c r="U28"/>
      <c r="V28"/>
      <c r="W28"/>
      <c r="X28"/>
      <c r="Y28"/>
      <c r="Z28"/>
      <c r="AA28"/>
      <c r="AB28"/>
      <c r="AC28"/>
      <c r="AD28"/>
      <c r="AE28"/>
      <c r="AF28"/>
      <c r="AG28"/>
      <c r="AH28"/>
      <c r="AI28"/>
    </row>
    <row r="29" spans="3:35" s="30" customFormat="1" ht="19.899999999999999" customHeight="1" x14ac:dyDescent="0.25">
      <c r="C29" s="19"/>
      <c r="D29" s="18"/>
      <c r="E29" s="458" t="s">
        <v>3527</v>
      </c>
      <c r="F29" s="459"/>
      <c r="G29" s="459"/>
      <c r="H29" s="459"/>
      <c r="I29" s="459"/>
      <c r="J29" s="459"/>
      <c r="K29" s="459"/>
      <c r="L29" s="459"/>
      <c r="M29" s="459"/>
      <c r="N29" s="50"/>
      <c r="O29" s="28"/>
      <c r="Q29"/>
      <c r="R29"/>
      <c r="S29"/>
      <c r="T29"/>
      <c r="U29"/>
      <c r="V29"/>
      <c r="W29"/>
      <c r="X29"/>
      <c r="Y29"/>
      <c r="Z29"/>
      <c r="AA29"/>
      <c r="AB29"/>
      <c r="AC29"/>
      <c r="AD29"/>
      <c r="AE29"/>
      <c r="AF29"/>
      <c r="AG29"/>
      <c r="AH29"/>
      <c r="AI29"/>
    </row>
    <row r="30" spans="3:35" s="30" customFormat="1" ht="19.899999999999999" customHeight="1" x14ac:dyDescent="0.25">
      <c r="C30" s="19"/>
      <c r="D30" s="18"/>
      <c r="E30" s="44" t="s">
        <v>3521</v>
      </c>
      <c r="F30" s="38"/>
      <c r="G30" s="487" t="s">
        <v>15086</v>
      </c>
      <c r="H30" s="488"/>
      <c r="I30" s="488"/>
      <c r="J30" s="488"/>
      <c r="K30" s="488"/>
      <c r="L30" s="488"/>
      <c r="M30" s="488"/>
      <c r="N30" s="50"/>
      <c r="O30" s="28"/>
      <c r="Q30"/>
      <c r="R30"/>
      <c r="S30"/>
      <c r="T30"/>
      <c r="U30"/>
      <c r="V30"/>
      <c r="W30"/>
      <c r="X30"/>
      <c r="Y30"/>
      <c r="Z30"/>
      <c r="AA30"/>
      <c r="AB30"/>
      <c r="AC30"/>
      <c r="AD30"/>
      <c r="AE30"/>
      <c r="AF30"/>
      <c r="AG30"/>
      <c r="AH30"/>
      <c r="AI30"/>
    </row>
    <row r="31" spans="3:35" s="30" customFormat="1" ht="19.899999999999999" customHeight="1" x14ac:dyDescent="0.25">
      <c r="C31" s="19"/>
      <c r="D31" s="18"/>
      <c r="E31" s="35" t="s">
        <v>3854</v>
      </c>
      <c r="F31" s="39"/>
      <c r="G31" s="465" t="s">
        <v>15087</v>
      </c>
      <c r="H31" s="466"/>
      <c r="I31" s="466"/>
      <c r="J31" s="466"/>
      <c r="K31" s="66"/>
      <c r="L31" s="40" t="s">
        <v>3522</v>
      </c>
      <c r="M31" s="282">
        <v>1115</v>
      </c>
      <c r="N31" s="50"/>
      <c r="O31" s="28"/>
      <c r="Q31"/>
      <c r="R31"/>
      <c r="S31"/>
      <c r="T31"/>
      <c r="U31"/>
      <c r="V31"/>
      <c r="W31"/>
      <c r="X31"/>
      <c r="Y31"/>
      <c r="Z31"/>
      <c r="AA31"/>
      <c r="AB31"/>
      <c r="AC31"/>
      <c r="AD31"/>
      <c r="AE31"/>
      <c r="AF31"/>
      <c r="AG31"/>
      <c r="AH31"/>
      <c r="AI31"/>
    </row>
    <row r="32" spans="3:35" s="30" customFormat="1" ht="19.899999999999999" customHeight="1" x14ac:dyDescent="0.25">
      <c r="C32" s="19"/>
      <c r="D32" s="18"/>
      <c r="E32" s="35" t="s">
        <v>3855</v>
      </c>
      <c r="F32" s="39"/>
      <c r="G32" s="491" t="s">
        <v>15090</v>
      </c>
      <c r="H32" s="486"/>
      <c r="I32" s="486"/>
      <c r="J32" s="486"/>
      <c r="K32" s="486"/>
      <c r="L32" s="486"/>
      <c r="M32" s="486"/>
      <c r="N32" s="50"/>
      <c r="O32" s="28"/>
      <c r="Q32"/>
      <c r="R32"/>
      <c r="S32"/>
      <c r="T32"/>
      <c r="U32"/>
      <c r="V32"/>
      <c r="W32"/>
      <c r="X32"/>
      <c r="Y32"/>
      <c r="Z32"/>
      <c r="AA32"/>
      <c r="AB32"/>
      <c r="AC32"/>
      <c r="AD32"/>
      <c r="AE32"/>
      <c r="AF32"/>
      <c r="AG32"/>
      <c r="AH32"/>
      <c r="AI32"/>
    </row>
    <row r="33" spans="1:35" s="30" customFormat="1" ht="2.4500000000000002" customHeight="1" x14ac:dyDescent="0.25">
      <c r="C33" s="19"/>
      <c r="D33" s="18"/>
      <c r="E33" s="41"/>
      <c r="F33" s="39"/>
      <c r="G33" s="53"/>
      <c r="H33" s="53"/>
      <c r="I33" s="53"/>
      <c r="J33" s="53"/>
      <c r="K33" s="53"/>
      <c r="L33" s="53"/>
      <c r="M33" s="184"/>
      <c r="N33" s="50"/>
      <c r="O33" s="28"/>
      <c r="Q33"/>
      <c r="R33"/>
      <c r="S33"/>
      <c r="T33"/>
      <c r="U33"/>
      <c r="V33"/>
      <c r="W33"/>
      <c r="X33"/>
      <c r="Y33"/>
      <c r="Z33"/>
      <c r="AA33"/>
      <c r="AB33"/>
      <c r="AC33"/>
      <c r="AD33"/>
      <c r="AE33"/>
      <c r="AF33"/>
      <c r="AG33"/>
      <c r="AH33"/>
      <c r="AI33"/>
    </row>
    <row r="34" spans="1:35" s="30" customFormat="1" ht="19.899999999999999" customHeight="1" x14ac:dyDescent="0.25">
      <c r="C34" s="19"/>
      <c r="D34" s="18"/>
      <c r="E34" s="33" t="s">
        <v>3526</v>
      </c>
      <c r="F34" s="43"/>
      <c r="G34" s="485" t="s">
        <v>15088</v>
      </c>
      <c r="H34" s="486"/>
      <c r="I34" s="486"/>
      <c r="J34" s="486"/>
      <c r="K34" s="486"/>
      <c r="L34" s="486"/>
      <c r="M34" s="486"/>
      <c r="N34" s="50"/>
      <c r="O34" s="28"/>
      <c r="Q34"/>
      <c r="R34"/>
      <c r="S34"/>
      <c r="T34"/>
      <c r="U34"/>
      <c r="V34"/>
      <c r="W34"/>
      <c r="X34"/>
      <c r="Y34"/>
      <c r="Z34"/>
      <c r="AA34"/>
      <c r="AB34"/>
      <c r="AC34"/>
      <c r="AD34"/>
      <c r="AE34"/>
      <c r="AF34"/>
      <c r="AG34"/>
      <c r="AH34"/>
      <c r="AI34"/>
    </row>
    <row r="35" spans="1:35" s="30" customFormat="1" ht="19.899999999999999" customHeight="1" x14ac:dyDescent="0.25">
      <c r="C35" s="19"/>
      <c r="D35" s="18"/>
      <c r="E35" s="35" t="s">
        <v>3854</v>
      </c>
      <c r="F35" s="39"/>
      <c r="G35" s="465" t="s">
        <v>15087</v>
      </c>
      <c r="H35" s="466"/>
      <c r="I35" s="466"/>
      <c r="J35" s="466"/>
      <c r="K35" s="66"/>
      <c r="L35" s="40" t="s">
        <v>3522</v>
      </c>
      <c r="M35" s="282">
        <v>1142</v>
      </c>
      <c r="N35" s="50"/>
      <c r="O35" s="28"/>
      <c r="Q35"/>
      <c r="R35"/>
      <c r="S35"/>
      <c r="T35"/>
      <c r="U35"/>
      <c r="V35"/>
      <c r="W35"/>
      <c r="X35"/>
      <c r="Y35"/>
      <c r="Z35"/>
      <c r="AA35"/>
      <c r="AB35"/>
      <c r="AC35"/>
      <c r="AD35"/>
      <c r="AE35"/>
      <c r="AF35"/>
      <c r="AG35"/>
      <c r="AH35"/>
      <c r="AI35"/>
    </row>
    <row r="36" spans="1:35" s="30" customFormat="1" ht="19.899999999999999" customHeight="1" x14ac:dyDescent="0.25">
      <c r="C36" s="19"/>
      <c r="D36" s="18"/>
      <c r="E36" s="161" t="s">
        <v>3855</v>
      </c>
      <c r="F36" s="39"/>
      <c r="G36" s="467" t="s">
        <v>15089</v>
      </c>
      <c r="H36" s="468"/>
      <c r="I36" s="468"/>
      <c r="J36" s="468"/>
      <c r="K36" s="468"/>
      <c r="L36" s="468"/>
      <c r="M36" s="469"/>
      <c r="N36" s="50"/>
      <c r="O36" s="28"/>
      <c r="Q36"/>
      <c r="R36"/>
      <c r="S36"/>
      <c r="T36"/>
      <c r="U36"/>
      <c r="V36"/>
      <c r="W36"/>
      <c r="X36"/>
      <c r="Y36"/>
      <c r="Z36"/>
      <c r="AA36"/>
      <c r="AB36"/>
      <c r="AC36"/>
      <c r="AD36"/>
      <c r="AE36"/>
      <c r="AF36"/>
      <c r="AG36"/>
      <c r="AH36"/>
      <c r="AI36"/>
    </row>
    <row r="37" spans="1:35" s="30" customFormat="1" ht="2.4500000000000002" customHeight="1" x14ac:dyDescent="0.25">
      <c r="C37" s="19"/>
      <c r="D37" s="18"/>
      <c r="E37" s="162"/>
      <c r="F37" s="32"/>
      <c r="G37" s="163"/>
      <c r="H37" s="163"/>
      <c r="I37" s="163"/>
      <c r="J37" s="163"/>
      <c r="K37" s="163"/>
      <c r="L37" s="163"/>
      <c r="M37" s="163"/>
      <c r="N37" s="50"/>
      <c r="O37" s="28"/>
      <c r="Q37"/>
      <c r="R37"/>
      <c r="S37"/>
      <c r="T37"/>
      <c r="U37"/>
      <c r="V37"/>
      <c r="W37"/>
      <c r="X37"/>
      <c r="Y37"/>
      <c r="Z37"/>
      <c r="AA37"/>
      <c r="AB37"/>
      <c r="AC37"/>
      <c r="AD37"/>
      <c r="AE37"/>
      <c r="AF37"/>
      <c r="AG37"/>
      <c r="AH37"/>
      <c r="AI37"/>
    </row>
    <row r="38" spans="1:35" s="30" customFormat="1" ht="19.899999999999999" customHeight="1" x14ac:dyDescent="0.25">
      <c r="C38" s="19"/>
      <c r="D38" s="18"/>
      <c r="E38" s="458" t="s">
        <v>3921</v>
      </c>
      <c r="F38" s="459"/>
      <c r="G38" s="459"/>
      <c r="H38" s="459"/>
      <c r="I38" s="459"/>
      <c r="J38" s="459"/>
      <c r="K38" s="459"/>
      <c r="L38" s="459"/>
      <c r="M38" s="459"/>
      <c r="N38" s="50"/>
      <c r="O38" s="28"/>
      <c r="Q38"/>
      <c r="R38"/>
      <c r="S38"/>
      <c r="T38"/>
      <c r="U38"/>
      <c r="V38"/>
      <c r="W38"/>
      <c r="X38"/>
      <c r="Y38"/>
      <c r="Z38"/>
      <c r="AA38"/>
      <c r="AB38"/>
      <c r="AC38"/>
      <c r="AD38"/>
      <c r="AE38"/>
      <c r="AF38"/>
      <c r="AG38"/>
      <c r="AH38"/>
      <c r="AI38"/>
    </row>
    <row r="39" spans="1:35" s="30" customFormat="1" ht="33" customHeight="1" x14ac:dyDescent="0.25">
      <c r="C39" s="19"/>
      <c r="D39" s="18"/>
      <c r="E39" s="164" t="s">
        <v>14009</v>
      </c>
      <c r="F39" s="166"/>
      <c r="G39" s="470" t="s">
        <v>3923</v>
      </c>
      <c r="H39" s="470"/>
      <c r="I39" s="470"/>
      <c r="J39" s="470"/>
      <c r="K39" s="470"/>
      <c r="L39" s="470"/>
      <c r="M39" s="470"/>
      <c r="N39" s="50"/>
      <c r="O39" s="28"/>
      <c r="Q39"/>
      <c r="R39"/>
      <c r="S39"/>
      <c r="T39"/>
      <c r="U39"/>
      <c r="V39"/>
      <c r="W39"/>
      <c r="X39"/>
      <c r="Y39"/>
      <c r="Z39"/>
      <c r="AA39"/>
      <c r="AB39"/>
      <c r="AC39"/>
      <c r="AD39"/>
      <c r="AE39"/>
      <c r="AF39"/>
      <c r="AG39"/>
      <c r="AH39"/>
      <c r="AI39"/>
    </row>
    <row r="40" spans="1:35" s="30" customFormat="1" ht="61.15" customHeight="1" x14ac:dyDescent="0.25">
      <c r="C40" s="19"/>
      <c r="D40" s="18"/>
      <c r="E40" s="475" t="s">
        <v>15085</v>
      </c>
      <c r="F40" s="476"/>
      <c r="G40" s="476"/>
      <c r="H40" s="476"/>
      <c r="I40" s="476"/>
      <c r="J40" s="476"/>
      <c r="K40" s="476"/>
      <c r="L40" s="476"/>
      <c r="M40" s="476"/>
      <c r="N40" s="50"/>
      <c r="O40" s="28"/>
      <c r="Q40"/>
      <c r="R40"/>
      <c r="S40"/>
      <c r="T40"/>
      <c r="U40"/>
      <c r="V40"/>
      <c r="W40"/>
      <c r="X40"/>
      <c r="Y40"/>
      <c r="Z40"/>
      <c r="AA40"/>
      <c r="AB40"/>
      <c r="AC40"/>
      <c r="AD40"/>
      <c r="AE40"/>
      <c r="AF40"/>
      <c r="AG40"/>
      <c r="AH40"/>
      <c r="AI40"/>
    </row>
    <row r="41" spans="1:35" ht="4.9000000000000004" customHeight="1" x14ac:dyDescent="0.25">
      <c r="C41" s="19"/>
      <c r="D41" s="20"/>
      <c r="E41" s="29"/>
      <c r="F41" s="29"/>
      <c r="G41" s="29"/>
      <c r="H41" s="29"/>
      <c r="I41" s="29"/>
      <c r="J41" s="29"/>
      <c r="K41" s="29"/>
      <c r="L41" s="29"/>
      <c r="M41" s="29"/>
      <c r="N41" s="51"/>
      <c r="O41" s="26"/>
    </row>
    <row r="42" spans="1:35" ht="9.6" customHeight="1" thickBot="1" x14ac:dyDescent="0.3">
      <c r="C42" s="46"/>
      <c r="D42" s="48"/>
      <c r="E42" s="474"/>
      <c r="F42" s="474"/>
      <c r="G42" s="474"/>
      <c r="H42" s="474"/>
      <c r="I42" s="474"/>
      <c r="J42" s="474"/>
      <c r="K42" s="474"/>
      <c r="L42" s="474"/>
      <c r="M42" s="474"/>
      <c r="N42" s="48"/>
      <c r="O42" s="52"/>
    </row>
    <row r="43" spans="1:35" s="30" customFormat="1" ht="16.899999999999999" customHeight="1" thickTop="1" x14ac:dyDescent="0.25">
      <c r="A43"/>
      <c r="B43"/>
      <c r="C43"/>
      <c r="D43"/>
      <c r="E43"/>
      <c r="F43"/>
      <c r="G43"/>
      <c r="H43"/>
      <c r="I43"/>
      <c r="J43"/>
      <c r="K43"/>
      <c r="L43"/>
      <c r="M43"/>
      <c r="Q43"/>
      <c r="R43"/>
      <c r="S43"/>
      <c r="T43"/>
      <c r="U43"/>
      <c r="V43"/>
      <c r="W43"/>
      <c r="X43"/>
      <c r="Y43"/>
      <c r="Z43"/>
      <c r="AA43"/>
      <c r="AB43"/>
      <c r="AC43"/>
      <c r="AD43"/>
      <c r="AE43"/>
      <c r="AF43"/>
      <c r="AG43"/>
      <c r="AH43"/>
      <c r="AI43"/>
    </row>
    <row r="44" spans="1:35" s="30" customFormat="1" ht="42.6" customHeight="1" x14ac:dyDescent="0.25">
      <c r="A44"/>
      <c r="B44"/>
      <c r="C44"/>
      <c r="D44"/>
      <c r="E44"/>
      <c r="F44"/>
      <c r="G44"/>
      <c r="H44"/>
      <c r="I44"/>
      <c r="J44"/>
      <c r="K44"/>
      <c r="L44"/>
      <c r="M44"/>
      <c r="Q44"/>
      <c r="R44"/>
      <c r="S44"/>
      <c r="T44"/>
      <c r="U44"/>
      <c r="V44"/>
      <c r="W44"/>
      <c r="X44"/>
      <c r="Y44"/>
      <c r="Z44"/>
      <c r="AA44"/>
      <c r="AB44"/>
      <c r="AC44"/>
      <c r="AD44"/>
      <c r="AE44"/>
      <c r="AF44"/>
      <c r="AG44"/>
      <c r="AH44"/>
      <c r="AI44"/>
    </row>
    <row r="45" spans="1:35" s="30" customFormat="1" ht="15" customHeight="1" x14ac:dyDescent="0.25">
      <c r="A45"/>
      <c r="B45"/>
      <c r="C45"/>
      <c r="D45"/>
      <c r="E45"/>
      <c r="F45"/>
      <c r="G45"/>
      <c r="H45"/>
      <c r="I45"/>
      <c r="J45"/>
      <c r="K45"/>
      <c r="L45"/>
      <c r="M45"/>
      <c r="Q45"/>
      <c r="R45"/>
      <c r="S45"/>
      <c r="T45"/>
      <c r="U45"/>
      <c r="V45"/>
      <c r="W45"/>
      <c r="X45"/>
      <c r="Y45"/>
      <c r="Z45"/>
      <c r="AA45"/>
      <c r="AB45"/>
      <c r="AC45"/>
      <c r="AD45"/>
      <c r="AE45"/>
      <c r="AF45"/>
      <c r="AG45"/>
      <c r="AH45"/>
      <c r="AI45"/>
    </row>
    <row r="46" spans="1:35" s="30" customFormat="1" ht="15" customHeight="1" x14ac:dyDescent="0.25">
      <c r="A46"/>
      <c r="B46"/>
      <c r="C46"/>
      <c r="D46"/>
      <c r="E46"/>
      <c r="F46"/>
      <c r="G46"/>
      <c r="H46"/>
      <c r="I46"/>
      <c r="J46"/>
      <c r="K46"/>
      <c r="L46"/>
      <c r="M46"/>
      <c r="Q46"/>
      <c r="R46"/>
      <c r="S46"/>
      <c r="T46"/>
      <c r="U46"/>
      <c r="V46"/>
      <c r="W46"/>
      <c r="X46"/>
      <c r="Y46"/>
      <c r="Z46"/>
      <c r="AA46"/>
      <c r="AB46"/>
      <c r="AC46"/>
      <c r="AD46"/>
      <c r="AE46"/>
      <c r="AF46"/>
      <c r="AG46"/>
      <c r="AH46"/>
      <c r="AI46"/>
    </row>
    <row r="47" spans="1:35" s="30" customFormat="1" ht="15" customHeight="1" x14ac:dyDescent="0.25">
      <c r="A47"/>
      <c r="B47"/>
      <c r="C47"/>
      <c r="D47"/>
      <c r="E47"/>
      <c r="F47"/>
      <c r="G47"/>
      <c r="H47"/>
      <c r="I47"/>
      <c r="J47"/>
      <c r="K47"/>
      <c r="L47"/>
      <c r="M47"/>
      <c r="Q47"/>
      <c r="R47"/>
      <c r="S47"/>
      <c r="T47"/>
      <c r="U47"/>
      <c r="V47"/>
      <c r="W47"/>
      <c r="X47"/>
      <c r="Y47"/>
      <c r="Z47"/>
      <c r="AA47"/>
      <c r="AB47"/>
      <c r="AC47"/>
      <c r="AD47"/>
      <c r="AE47"/>
      <c r="AF47"/>
      <c r="AG47"/>
      <c r="AH47"/>
      <c r="AI47"/>
    </row>
    <row r="48" spans="1:35" s="30" customFormat="1" ht="15" customHeight="1" x14ac:dyDescent="0.25">
      <c r="A48"/>
      <c r="B48"/>
      <c r="C48"/>
      <c r="D48"/>
      <c r="E48"/>
      <c r="F48"/>
      <c r="G48"/>
      <c r="H48"/>
      <c r="I48"/>
      <c r="J48"/>
      <c r="K48"/>
      <c r="L48"/>
      <c r="M48"/>
      <c r="Q48"/>
      <c r="R48"/>
      <c r="S48"/>
      <c r="T48"/>
      <c r="U48"/>
      <c r="V48"/>
      <c r="W48"/>
      <c r="X48"/>
      <c r="Y48"/>
      <c r="Z48"/>
      <c r="AA48"/>
      <c r="AB48"/>
      <c r="AC48"/>
      <c r="AD48"/>
      <c r="AE48"/>
      <c r="AF48"/>
      <c r="AG48"/>
      <c r="AH48"/>
      <c r="AI48"/>
    </row>
    <row r="49" spans="1:35" s="30" customFormat="1" ht="7.15" customHeight="1" x14ac:dyDescent="0.25">
      <c r="A49"/>
      <c r="B49"/>
      <c r="C49"/>
      <c r="D49"/>
      <c r="E49"/>
      <c r="F49"/>
      <c r="G49"/>
      <c r="H49"/>
      <c r="I49"/>
      <c r="J49"/>
      <c r="K49"/>
      <c r="L49"/>
      <c r="M49"/>
      <c r="Q49"/>
      <c r="R49"/>
      <c r="S49"/>
      <c r="T49"/>
      <c r="U49"/>
      <c r="V49"/>
      <c r="W49"/>
      <c r="X49"/>
      <c r="Y49"/>
      <c r="Z49"/>
      <c r="AA49"/>
      <c r="AB49"/>
      <c r="AC49"/>
      <c r="AD49"/>
      <c r="AE49"/>
      <c r="AF49"/>
      <c r="AG49"/>
      <c r="AH49"/>
      <c r="AI49"/>
    </row>
    <row r="4991" ht="18" customHeight="1" x14ac:dyDescent="0.25"/>
    <row r="4992" ht="18" customHeight="1" x14ac:dyDescent="0.25"/>
    <row r="4993" spans="4:11" ht="18" hidden="1" customHeight="1" x14ac:dyDescent="0.25"/>
    <row r="4994" spans="4:11" ht="18" hidden="1" customHeight="1" x14ac:dyDescent="0.25">
      <c r="G4994" s="471" t="s">
        <v>14011</v>
      </c>
      <c r="H4994" s="472"/>
      <c r="I4994" s="473"/>
      <c r="K4994" s="341" t="s">
        <v>14010</v>
      </c>
    </row>
    <row r="4995" spans="4:11" ht="18" hidden="1" customHeight="1" x14ac:dyDescent="0.25">
      <c r="E4995" s="54"/>
      <c r="G4995" s="57"/>
      <c r="H4995" s="58"/>
      <c r="I4995" s="59"/>
      <c r="K4995" s="165"/>
    </row>
    <row r="4996" spans="4:11" ht="18" hidden="1" customHeight="1" x14ac:dyDescent="0.25">
      <c r="E4996" s="54"/>
      <c r="G4996" s="60"/>
      <c r="H4996" s="65" t="s">
        <v>3859</v>
      </c>
      <c r="I4996" s="64" t="s">
        <v>1425</v>
      </c>
      <c r="K4996" s="279" t="s">
        <v>3859</v>
      </c>
    </row>
    <row r="4997" spans="4:11" ht="18" hidden="1" customHeight="1" x14ac:dyDescent="0.25">
      <c r="D4997">
        <v>1</v>
      </c>
      <c r="G4997" s="60">
        <v>1</v>
      </c>
      <c r="H4997" s="47" t="str">
        <f>IF(ISERROR(VLOOKUP($G$12&amp;$G4997,'PIMS School'!$C$1:$R$1511,7,FALSE)),"",(VLOOKUP($G$12&amp;$G4997,'PIMS School'!$C$1:$R$1511,7,FALSE)))</f>
        <v>Wilson HS</v>
      </c>
      <c r="I4997" s="61" t="str">
        <f>IF(ISERROR(VLOOKUP($G$12&amp;$G4997,'PIMS School'!$C$1:$R$1511,8,FALSE)),"",(VLOOKUP($G$12&amp;$G4997,'PIMS School'!$C$1:$R$1511,8,FALSE)))</f>
        <v>6980</v>
      </c>
      <c r="J4997" s="55" t="s">
        <v>3910</v>
      </c>
      <c r="K4997" s="17" t="s">
        <v>3923</v>
      </c>
    </row>
    <row r="4998" spans="4:11" ht="18" hidden="1" customHeight="1" x14ac:dyDescent="0.25">
      <c r="G4998" s="60">
        <v>2</v>
      </c>
      <c r="H4998" s="47" t="str">
        <f>IF(ISERROR(VLOOKUP($G$12&amp;$G4998,'PIMS School'!$C$1:$R$1511,7,FALSE)),"",(VLOOKUP($G$12&amp;$G4998,'PIMS School'!$C$1:$R$1511,7,FALSE)))</f>
        <v>Wilson Southern MS</v>
      </c>
      <c r="I4998" s="61" t="str">
        <f>IF(ISERROR(VLOOKUP($G$12&amp;$G4998,'PIMS School'!$C$1:$R$1511,8,FALSE)),"",(VLOOKUP($G$12&amp;$G4998,'PIMS School'!$C$1:$R$1511,8,FALSE)))</f>
        <v>6982</v>
      </c>
      <c r="J4998" s="47"/>
      <c r="K4998" s="167" t="s">
        <v>3924</v>
      </c>
    </row>
    <row r="4999" spans="4:11" ht="18" hidden="1" customHeight="1" x14ac:dyDescent="0.25">
      <c r="G4999" s="60">
        <v>3</v>
      </c>
      <c r="H4999" s="47" t="str">
        <f>IF(ISERROR(VLOOKUP($G$12&amp;$G4999,'PIMS School'!$C$1:$R$1511,7,FALSE)),"",(VLOOKUP($G$12&amp;$G4999,'PIMS School'!$C$1:$R$1511,7,FALSE)))</f>
        <v>Wilson West MS</v>
      </c>
      <c r="I4999" s="61" t="str">
        <f>IF(ISERROR(VLOOKUP($G$12&amp;$G4999,'PIMS School'!$C$1:$R$1511,8,FALSE)),"",(VLOOKUP($G$12&amp;$G4999,'PIMS School'!$C$1:$R$1511,8,FALSE)))</f>
        <v>6981</v>
      </c>
    </row>
    <row r="5000" spans="4:11" ht="18" hidden="1" customHeight="1" x14ac:dyDescent="0.25">
      <c r="G5000" s="60">
        <v>4</v>
      </c>
      <c r="H5000" s="47" t="str">
        <f>IF(ISERROR(VLOOKUP($G$12&amp;$G5000,'PIMS School'!$C$1:$R$1511,7,FALSE)),"",(VLOOKUP($G$12&amp;$G5000,'PIMS School'!$C$1:$R$1511,7,FALSE)))</f>
        <v/>
      </c>
      <c r="I5000" s="61" t="str">
        <f>IF(ISERROR(VLOOKUP($G$12&amp;$G5000,'PIMS School'!$C$1:$R$1511,8,FALSE)),"",(VLOOKUP($G$12&amp;$G5000,'PIMS School'!$C$1:$R$1511,8,FALSE)))</f>
        <v/>
      </c>
    </row>
    <row r="5001" spans="4:11" ht="18" hidden="1" customHeight="1" x14ac:dyDescent="0.25">
      <c r="G5001" s="60">
        <v>5</v>
      </c>
      <c r="H5001" s="47" t="str">
        <f>IF(ISERROR(VLOOKUP($G$12&amp;$G5001,'PIMS School'!$C$1:$R$1511,7,FALSE)),"",(VLOOKUP($G$12&amp;$G5001,'PIMS School'!$C$1:$R$1511,7,FALSE)))</f>
        <v/>
      </c>
      <c r="I5001" s="61" t="str">
        <f>IF(ISERROR(VLOOKUP($G$12&amp;$G5001,'PIMS School'!$C$1:$R$1511,8,FALSE)),"",(VLOOKUP($G$12&amp;$G5001,'PIMS School'!$C$1:$R$1511,8,FALSE)))</f>
        <v/>
      </c>
    </row>
    <row r="5002" spans="4:11" ht="18" hidden="1" customHeight="1" x14ac:dyDescent="0.25">
      <c r="G5002" s="60">
        <v>6</v>
      </c>
      <c r="H5002" s="47" t="str">
        <f>IF(ISERROR(VLOOKUP($G$12&amp;$G5002,'PIMS School'!$C$1:$R$1511,7,FALSE)),"",(VLOOKUP($G$12&amp;$G5002,'PIMS School'!$C$1:$R$1511,7,FALSE)))</f>
        <v/>
      </c>
      <c r="I5002" s="61" t="str">
        <f>IF(ISERROR(VLOOKUP($G$12&amp;$G5002,'PIMS School'!$C$1:$R$1511,8,FALSE)),"",(VLOOKUP($G$12&amp;$G5002,'PIMS School'!$C$1:$R$1511,8,FALSE)))</f>
        <v/>
      </c>
    </row>
    <row r="5003" spans="4:11" ht="18" hidden="1" customHeight="1" x14ac:dyDescent="0.25">
      <c r="G5003" s="60">
        <v>7</v>
      </c>
      <c r="H5003" s="47" t="str">
        <f>IF(ISERROR(VLOOKUP($G$12&amp;$G5003,'PIMS School'!$C$1:$R$1511,7,FALSE)),"",(VLOOKUP($G$12&amp;$G5003,'PIMS School'!$C$1:$R$1511,7,FALSE)))</f>
        <v/>
      </c>
      <c r="I5003" s="61" t="str">
        <f>IF(ISERROR(VLOOKUP($G$12&amp;$G5003,'PIMS School'!$C$1:$R$1511,8,FALSE)),"",(VLOOKUP($G$12&amp;$G5003,'PIMS School'!$C$1:$R$1511,8,FALSE)))</f>
        <v/>
      </c>
    </row>
    <row r="5004" spans="4:11" ht="18" hidden="1" customHeight="1" x14ac:dyDescent="0.25">
      <c r="G5004" s="60">
        <v>8</v>
      </c>
      <c r="H5004" s="47" t="str">
        <f>IF(ISERROR(VLOOKUP($G$12&amp;$G5004,'PIMS School'!$C$1:$R$1511,7,FALSE)),"",(VLOOKUP($G$12&amp;$G5004,'PIMS School'!$C$1:$R$1511,7,FALSE)))</f>
        <v/>
      </c>
      <c r="I5004" s="61" t="str">
        <f>IF(ISERROR(VLOOKUP($G$12&amp;$G5004,'PIMS School'!$C$1:$R$1511,8,FALSE)),"",(VLOOKUP($G$12&amp;$G5004,'PIMS School'!$C$1:$R$1511,8,FALSE)))</f>
        <v/>
      </c>
    </row>
    <row r="5005" spans="4:11" ht="18" hidden="1" customHeight="1" x14ac:dyDescent="0.25">
      <c r="G5005" s="60">
        <v>9</v>
      </c>
      <c r="H5005" s="47" t="str">
        <f>IF(ISERROR(VLOOKUP($G$12&amp;$G5005,'PIMS School'!$C$1:$R$1511,7,FALSE)),"",(VLOOKUP($G$12&amp;$G5005,'PIMS School'!$C$1:$R$1511,7,FALSE)))</f>
        <v/>
      </c>
      <c r="I5005" s="61" t="str">
        <f>IF(ISERROR(VLOOKUP($G$12&amp;$G5005,'PIMS School'!$C$1:$R$1511,8,FALSE)),"",(VLOOKUP($G$12&amp;$G5005,'PIMS School'!$C$1:$R$1511,8,FALSE)))</f>
        <v/>
      </c>
    </row>
    <row r="5006" spans="4:11" ht="18" hidden="1" customHeight="1" x14ac:dyDescent="0.25">
      <c r="G5006" s="60">
        <v>10</v>
      </c>
      <c r="H5006" s="47" t="str">
        <f>IF(ISERROR(VLOOKUP($G$12&amp;$G5006,'PIMS School'!$C$1:$R$1511,7,FALSE)),"",(VLOOKUP($G$12&amp;$G5006,'PIMS School'!$C$1:$R$1511,7,FALSE)))</f>
        <v/>
      </c>
      <c r="I5006" s="61" t="str">
        <f>IF(ISERROR(VLOOKUP($G$12&amp;$G5006,'PIMS School'!$C$1:$R$1511,8,FALSE)),"",(VLOOKUP($G$12&amp;$G5006,'PIMS School'!$C$1:$R$1511,8,FALSE)))</f>
        <v/>
      </c>
    </row>
    <row r="5007" spans="4:11" ht="18" hidden="1" customHeight="1" x14ac:dyDescent="0.25">
      <c r="G5007" s="60">
        <v>11</v>
      </c>
      <c r="H5007" s="47" t="str">
        <f>IF(ISERROR(VLOOKUP($G$12&amp;$G5007,'PIMS School'!$C$1:$R$1511,7,FALSE)),"",(VLOOKUP($G$12&amp;$G5007,'PIMS School'!$C$1:$R$1511,7,FALSE)))</f>
        <v/>
      </c>
      <c r="I5007" s="61" t="str">
        <f>IF(ISERROR(VLOOKUP($G$12&amp;$G5007,'PIMS School'!$C$1:$R$1511,8,FALSE)),"",(VLOOKUP($G$12&amp;$G5007,'PIMS School'!$C$1:$R$1511,8,FALSE)))</f>
        <v/>
      </c>
    </row>
    <row r="5008" spans="4:11" ht="18" hidden="1" customHeight="1" x14ac:dyDescent="0.25">
      <c r="G5008" s="60">
        <v>12</v>
      </c>
      <c r="H5008" s="47" t="str">
        <f>IF(ISERROR(VLOOKUP($G$12&amp;$G5008,'PIMS School'!$C$1:$R$1511,7,FALSE)),"",(VLOOKUP($G$12&amp;$G5008,'PIMS School'!$C$1:$R$1511,7,FALSE)))</f>
        <v/>
      </c>
      <c r="I5008" s="61" t="str">
        <f>IF(ISERROR(VLOOKUP($G$12&amp;$G5008,'PIMS School'!$C$1:$R$1511,8,FALSE)),"",(VLOOKUP($G$12&amp;$G5008,'PIMS School'!$C$1:$R$1511,8,FALSE)))</f>
        <v/>
      </c>
    </row>
    <row r="5009" spans="7:9" ht="18" hidden="1" customHeight="1" x14ac:dyDescent="0.25">
      <c r="G5009" s="60">
        <v>13</v>
      </c>
      <c r="H5009" s="47" t="str">
        <f>IF(ISERROR(VLOOKUP($G$12&amp;$G5009,'PIMS School'!$C$1:$R$1511,7,FALSE)),"",(VLOOKUP($G$12&amp;$G5009,'PIMS School'!$C$1:$R$1511,7,FALSE)))</f>
        <v/>
      </c>
      <c r="I5009" s="61" t="str">
        <f>IF(ISERROR(VLOOKUP($G$12&amp;$G5009,'PIMS School'!$C$1:$R$1511,8,FALSE)),"",(VLOOKUP($G$12&amp;$G5009,'PIMS School'!$C$1:$R$1511,8,FALSE)))</f>
        <v/>
      </c>
    </row>
    <row r="5010" spans="7:9" ht="18" hidden="1" customHeight="1" x14ac:dyDescent="0.25">
      <c r="G5010" s="60">
        <v>14</v>
      </c>
      <c r="H5010" s="47" t="str">
        <f>IF(ISERROR(VLOOKUP($G$12&amp;$G5010,'PIMS School'!$C$1:$R$1511,7,FALSE)),"",(VLOOKUP($G$12&amp;$G5010,'PIMS School'!$C$1:$R$1511,7,FALSE)))</f>
        <v/>
      </c>
      <c r="I5010" s="61" t="str">
        <f>IF(ISERROR(VLOOKUP($G$12&amp;$G5010,'PIMS School'!$C$1:$R$1511,8,FALSE)),"",(VLOOKUP($G$12&amp;$G5010,'PIMS School'!$C$1:$R$1511,8,FALSE)))</f>
        <v/>
      </c>
    </row>
    <row r="5011" spans="7:9" ht="18" hidden="1" customHeight="1" x14ac:dyDescent="0.25">
      <c r="G5011" s="60">
        <v>15</v>
      </c>
      <c r="H5011" s="47" t="str">
        <f>IF(ISERROR(VLOOKUP($G$12&amp;$G5011,'PIMS School'!$C$1:$R$1511,7,FALSE)),"",(VLOOKUP($G$12&amp;$G5011,'PIMS School'!$C$1:$R$1511,7,FALSE)))</f>
        <v/>
      </c>
      <c r="I5011" s="61" t="str">
        <f>IF(ISERROR(VLOOKUP($G$12&amp;$G5011,'PIMS School'!$C$1:$R$1511,8,FALSE)),"",(VLOOKUP($G$12&amp;$G5011,'PIMS School'!$C$1:$R$1511,8,FALSE)))</f>
        <v/>
      </c>
    </row>
    <row r="5012" spans="7:9" ht="18" hidden="1" customHeight="1" x14ac:dyDescent="0.25">
      <c r="G5012" s="60">
        <v>16</v>
      </c>
      <c r="H5012" s="47" t="str">
        <f>IF(ISERROR(VLOOKUP($G$12&amp;$G5012,'PIMS School'!$C$1:$R$1511,7,FALSE)),"",(VLOOKUP($G$12&amp;$G5012,'PIMS School'!$C$1:$R$1511,7,FALSE)))</f>
        <v/>
      </c>
      <c r="I5012" s="61" t="str">
        <f>IF(ISERROR(VLOOKUP($G$12&amp;$G5012,'PIMS School'!$C$1:$R$1511,8,FALSE)),"",(VLOOKUP($G$12&amp;$G5012,'PIMS School'!$C$1:$R$1511,8,FALSE)))</f>
        <v/>
      </c>
    </row>
    <row r="5013" spans="7:9" ht="18" hidden="1" customHeight="1" x14ac:dyDescent="0.25">
      <c r="G5013" s="60">
        <v>17</v>
      </c>
      <c r="H5013" s="47" t="str">
        <f>IF(ISERROR(VLOOKUP($G$12&amp;$G5013,'PIMS School'!$C$1:$R$1511,7,FALSE)),"",(VLOOKUP($G$12&amp;$G5013,'PIMS School'!$C$1:$R$1511,7,FALSE)))</f>
        <v/>
      </c>
      <c r="I5013" s="61" t="str">
        <f>IF(ISERROR(VLOOKUP($G$12&amp;$G5013,'PIMS School'!$C$1:$R$1511,8,FALSE)),"",(VLOOKUP($G$12&amp;$G5013,'PIMS School'!$C$1:$R$1511,8,FALSE)))</f>
        <v/>
      </c>
    </row>
    <row r="5014" spans="7:9" ht="18" hidden="1" customHeight="1" x14ac:dyDescent="0.25">
      <c r="G5014" s="60">
        <v>18</v>
      </c>
      <c r="H5014" s="47" t="str">
        <f>IF(ISERROR(VLOOKUP($G$12&amp;$G5014,'PIMS School'!$C$1:$R$1511,7,FALSE)),"",(VLOOKUP($G$12&amp;$G5014,'PIMS School'!$C$1:$R$1511,7,FALSE)))</f>
        <v/>
      </c>
      <c r="I5014" s="61" t="str">
        <f>IF(ISERROR(VLOOKUP($G$12&amp;$G5014,'PIMS School'!$C$1:$R$1511,8,FALSE)),"",(VLOOKUP($G$12&amp;$G5014,'PIMS School'!$C$1:$R$1511,8,FALSE)))</f>
        <v/>
      </c>
    </row>
    <row r="5015" spans="7:9" ht="18" hidden="1" customHeight="1" x14ac:dyDescent="0.25">
      <c r="G5015" s="60">
        <v>19</v>
      </c>
      <c r="H5015" s="47" t="str">
        <f>IF(ISERROR(VLOOKUP($G$12&amp;$G5015,'PIMS School'!$C$1:$R$1511,7,FALSE)),"",(VLOOKUP($G$12&amp;$G5015,'PIMS School'!$C$1:$R$1511,7,FALSE)))</f>
        <v/>
      </c>
      <c r="I5015" s="61" t="str">
        <f>IF(ISERROR(VLOOKUP($G$12&amp;$G5015,'PIMS School'!$C$1:$R$1511,8,FALSE)),"",(VLOOKUP($G$12&amp;$G5015,'PIMS School'!$C$1:$R$1511,8,FALSE)))</f>
        <v/>
      </c>
    </row>
    <row r="5016" spans="7:9" ht="18" hidden="1" customHeight="1" x14ac:dyDescent="0.25">
      <c r="G5016" s="60">
        <v>20</v>
      </c>
      <c r="H5016" s="47" t="str">
        <f>IF(ISERROR(VLOOKUP($G$12&amp;$G5016,'PIMS School'!$C$1:$R$1511,7,FALSE)),"",(VLOOKUP($G$12&amp;$G5016,'PIMS School'!$C$1:$R$1511,7,FALSE)))</f>
        <v/>
      </c>
      <c r="I5016" s="61" t="str">
        <f>IF(ISERROR(VLOOKUP($G$12&amp;$G5016,'PIMS School'!$C$1:$R$1511,8,FALSE)),"",(VLOOKUP($G$12&amp;$G5016,'PIMS School'!$C$1:$R$1511,8,FALSE)))</f>
        <v/>
      </c>
    </row>
    <row r="5017" spans="7:9" ht="18" hidden="1" customHeight="1" x14ac:dyDescent="0.25">
      <c r="G5017" s="60">
        <v>21</v>
      </c>
      <c r="H5017" s="47" t="str">
        <f>IF(ISERROR(VLOOKUP($G$12&amp;$G5017,'PIMS School'!$C$1:$R$1511,7,FALSE)),"",(VLOOKUP($G$12&amp;$G5017,'PIMS School'!$C$1:$R$1511,7,FALSE)))</f>
        <v/>
      </c>
      <c r="I5017" s="61" t="str">
        <f>IF(ISERROR(VLOOKUP($G$12&amp;$G5017,'PIMS School'!$C$1:$R$1511,8,FALSE)),"",(VLOOKUP($G$12&amp;$G5017,'PIMS School'!$C$1:$R$1511,8,FALSE)))</f>
        <v/>
      </c>
    </row>
    <row r="5018" spans="7:9" ht="18" hidden="1" customHeight="1" x14ac:dyDescent="0.25">
      <c r="G5018" s="60">
        <v>22</v>
      </c>
      <c r="H5018" s="47" t="str">
        <f>IF(ISERROR(VLOOKUP($G$12&amp;$G5018,'PIMS School'!$C$1:$R$1511,7,FALSE)),"",(VLOOKUP($G$12&amp;$G5018,'PIMS School'!$C$1:$R$1511,7,FALSE)))</f>
        <v/>
      </c>
      <c r="I5018" s="61" t="str">
        <f>IF(ISERROR(VLOOKUP($G$12&amp;$G5018,'PIMS School'!$C$1:$R$1511,8,FALSE)),"",(VLOOKUP($G$12&amp;$G5018,'PIMS School'!$C$1:$R$1511,8,FALSE)))</f>
        <v/>
      </c>
    </row>
    <row r="5019" spans="7:9" ht="18" hidden="1" customHeight="1" x14ac:dyDescent="0.25">
      <c r="G5019" s="60">
        <v>23</v>
      </c>
      <c r="H5019" s="47" t="str">
        <f>IF(ISERROR(VLOOKUP($G$12&amp;$G5019,'PIMS School'!$C$1:$R$1511,7,FALSE)),"",(VLOOKUP($G$12&amp;$G5019,'PIMS School'!$C$1:$R$1511,7,FALSE)))</f>
        <v/>
      </c>
      <c r="I5019" s="61" t="str">
        <f>IF(ISERROR(VLOOKUP($G$12&amp;$G5019,'PIMS School'!$C$1:$R$1511,8,FALSE)),"",(VLOOKUP($G$12&amp;$G5019,'PIMS School'!$C$1:$R$1511,8,FALSE)))</f>
        <v/>
      </c>
    </row>
    <row r="5020" spans="7:9" ht="18" hidden="1" customHeight="1" x14ac:dyDescent="0.25">
      <c r="G5020" s="60">
        <v>24</v>
      </c>
      <c r="H5020" s="47" t="str">
        <f>IF(ISERROR(VLOOKUP($G$12&amp;$G5020,'PIMS School'!$C$1:$R$1511,7,FALSE)),"",(VLOOKUP($G$12&amp;$G5020,'PIMS School'!$C$1:$R$1511,7,FALSE)))</f>
        <v/>
      </c>
      <c r="I5020" s="61" t="str">
        <f>IF(ISERROR(VLOOKUP($G$12&amp;$G5020,'PIMS School'!$C$1:$R$1511,8,FALSE)),"",(VLOOKUP($G$12&amp;$G5020,'PIMS School'!$C$1:$R$1511,8,FALSE)))</f>
        <v/>
      </c>
    </row>
    <row r="5021" spans="7:9" ht="18" hidden="1" customHeight="1" x14ac:dyDescent="0.25">
      <c r="G5021" s="60">
        <v>25</v>
      </c>
      <c r="H5021" s="47" t="str">
        <f>IF(ISERROR(VLOOKUP($G$12&amp;$G5021,'PIMS School'!$C$1:$R$1511,7,FALSE)),"",(VLOOKUP($G$12&amp;$G5021,'PIMS School'!$C$1:$R$1511,7,FALSE)))</f>
        <v/>
      </c>
      <c r="I5021" s="61" t="str">
        <f>IF(ISERROR(VLOOKUP($G$12&amp;$G5021,'PIMS School'!$C$1:$R$1511,8,FALSE)),"",(VLOOKUP($G$12&amp;$G5021,'PIMS School'!$C$1:$R$1511,8,FALSE)))</f>
        <v/>
      </c>
    </row>
    <row r="5022" spans="7:9" ht="18" hidden="1" customHeight="1" x14ac:dyDescent="0.25">
      <c r="G5022" s="60">
        <v>26</v>
      </c>
      <c r="H5022" s="47" t="str">
        <f>IF(ISERROR(VLOOKUP($G$12&amp;$G5022,'PIMS School'!$C$1:$R$1511,7,FALSE)),"",(VLOOKUP($G$12&amp;$G5022,'PIMS School'!$C$1:$R$1511,7,FALSE)))</f>
        <v/>
      </c>
      <c r="I5022" s="61" t="str">
        <f>IF(ISERROR(VLOOKUP($G$12&amp;$G5022,'PIMS School'!$C$1:$R$1511,8,FALSE)),"",(VLOOKUP($G$12&amp;$G5022,'PIMS School'!$C$1:$R$1511,8,FALSE)))</f>
        <v/>
      </c>
    </row>
    <row r="5023" spans="7:9" ht="18" hidden="1" customHeight="1" x14ac:dyDescent="0.25">
      <c r="G5023" s="60">
        <v>27</v>
      </c>
      <c r="H5023" s="47" t="str">
        <f>IF(ISERROR(VLOOKUP($G$12&amp;$G5023,'PIMS School'!$C$1:$R$1511,7,FALSE)),"",(VLOOKUP($G$12&amp;$G5023,'PIMS School'!$C$1:$R$1511,7,FALSE)))</f>
        <v/>
      </c>
      <c r="I5023" s="61" t="str">
        <f>IF(ISERROR(VLOOKUP($G$12&amp;$G5023,'PIMS School'!$C$1:$R$1511,8,FALSE)),"",(VLOOKUP($G$12&amp;$G5023,'PIMS School'!$C$1:$R$1511,8,FALSE)))</f>
        <v/>
      </c>
    </row>
    <row r="5024" spans="7:9" ht="18" hidden="1" customHeight="1" x14ac:dyDescent="0.25">
      <c r="G5024" s="60">
        <v>28</v>
      </c>
      <c r="H5024" s="47" t="str">
        <f>IF(ISERROR(VLOOKUP($G$12&amp;$G5024,'PIMS School'!$C$1:$R$1511,7,FALSE)),"",(VLOOKUP($G$12&amp;$G5024,'PIMS School'!$C$1:$R$1511,7,FALSE)))</f>
        <v/>
      </c>
      <c r="I5024" s="61" t="str">
        <f>IF(ISERROR(VLOOKUP($G$12&amp;$G5024,'PIMS School'!$C$1:$R$1511,8,FALSE)),"",(VLOOKUP($G$12&amp;$G5024,'PIMS School'!$C$1:$R$1511,8,FALSE)))</f>
        <v/>
      </c>
    </row>
    <row r="5025" spans="7:9" ht="18" hidden="1" customHeight="1" x14ac:dyDescent="0.25">
      <c r="G5025" s="60">
        <v>29</v>
      </c>
      <c r="H5025" s="47" t="str">
        <f>IF(ISERROR(VLOOKUP($G$12&amp;$G5025,'PIMS School'!$C$1:$R$1511,7,FALSE)),"",(VLOOKUP($G$12&amp;$G5025,'PIMS School'!$C$1:$R$1511,7,FALSE)))</f>
        <v/>
      </c>
      <c r="I5025" s="61" t="str">
        <f>IF(ISERROR(VLOOKUP($G$12&amp;$G5025,'PIMS School'!$C$1:$R$1511,8,FALSE)),"",(VLOOKUP($G$12&amp;$G5025,'PIMS School'!$C$1:$R$1511,8,FALSE)))</f>
        <v/>
      </c>
    </row>
    <row r="5026" spans="7:9" ht="18" hidden="1" customHeight="1" x14ac:dyDescent="0.25">
      <c r="G5026" s="60">
        <v>30</v>
      </c>
      <c r="H5026" s="47" t="str">
        <f>IF(ISERROR(VLOOKUP($G$12&amp;$G5026,'PIMS School'!$C$1:$R$1511,7,FALSE)),"",(VLOOKUP($G$12&amp;$G5026,'PIMS School'!$C$1:$R$1511,7,FALSE)))</f>
        <v/>
      </c>
      <c r="I5026" s="61" t="str">
        <f>IF(ISERROR(VLOOKUP($G$12&amp;$G5026,'PIMS School'!$C$1:$R$1511,8,FALSE)),"",(VLOOKUP($G$12&amp;$G5026,'PIMS School'!$C$1:$R$1511,8,FALSE)))</f>
        <v/>
      </c>
    </row>
    <row r="5027" spans="7:9" ht="18" hidden="1" customHeight="1" x14ac:dyDescent="0.25">
      <c r="G5027" s="60">
        <v>31</v>
      </c>
      <c r="H5027" s="47" t="str">
        <f>IF(ISERROR(VLOOKUP($G$12&amp;$G5027,'PIMS School'!$C$1:$R$1511,7,FALSE)),"",(VLOOKUP($G$12&amp;$G5027,'PIMS School'!$C$1:$R$1511,7,FALSE)))</f>
        <v/>
      </c>
      <c r="I5027" s="61" t="str">
        <f>IF(ISERROR(VLOOKUP($G$12&amp;$G5027,'PIMS School'!$C$1:$R$1511,8,FALSE)),"",(VLOOKUP($G$12&amp;$G5027,'PIMS School'!$C$1:$R$1511,8,FALSE)))</f>
        <v/>
      </c>
    </row>
    <row r="5028" spans="7:9" ht="18" hidden="1" customHeight="1" x14ac:dyDescent="0.25">
      <c r="G5028" s="60">
        <v>32</v>
      </c>
      <c r="H5028" s="47" t="str">
        <f>IF(ISERROR(VLOOKUP($G$12&amp;$G5028,'PIMS School'!$C$1:$R$1511,7,FALSE)),"",(VLOOKUP($G$12&amp;$G5028,'PIMS School'!$C$1:$R$1511,7,FALSE)))</f>
        <v/>
      </c>
      <c r="I5028" s="61" t="str">
        <f>IF(ISERROR(VLOOKUP($G$12&amp;$G5028,'PIMS School'!$C$1:$R$1511,8,FALSE)),"",(VLOOKUP($G$12&amp;$G5028,'PIMS School'!$C$1:$R$1511,8,FALSE)))</f>
        <v/>
      </c>
    </row>
    <row r="5029" spans="7:9" ht="18" hidden="1" customHeight="1" x14ac:dyDescent="0.25">
      <c r="G5029" s="60">
        <v>33</v>
      </c>
      <c r="H5029" s="47" t="str">
        <f>IF(ISERROR(VLOOKUP($G$12&amp;$G5029,'PIMS School'!$C$1:$R$1511,7,FALSE)),"",(VLOOKUP($G$12&amp;$G5029,'PIMS School'!$C$1:$R$1511,7,FALSE)))</f>
        <v/>
      </c>
      <c r="I5029" s="61" t="str">
        <f>IF(ISERROR(VLOOKUP($G$12&amp;$G5029,'PIMS School'!$C$1:$R$1511,8,FALSE)),"",(VLOOKUP($G$12&amp;$G5029,'PIMS School'!$C$1:$R$1511,8,FALSE)))</f>
        <v/>
      </c>
    </row>
    <row r="5030" spans="7:9" ht="18" hidden="1" customHeight="1" x14ac:dyDescent="0.25">
      <c r="G5030" s="60">
        <v>34</v>
      </c>
      <c r="H5030" s="47" t="str">
        <f>IF(ISERROR(VLOOKUP($G$12&amp;$G5030,'PIMS School'!$C$1:$R$1511,7,FALSE)),"",(VLOOKUP($G$12&amp;$G5030,'PIMS School'!$C$1:$R$1511,7,FALSE)))</f>
        <v/>
      </c>
      <c r="I5030" s="61" t="str">
        <f>IF(ISERROR(VLOOKUP($G$12&amp;$G5030,'PIMS School'!$C$1:$R$1511,8,FALSE)),"",(VLOOKUP($G$12&amp;$G5030,'PIMS School'!$C$1:$R$1511,8,FALSE)))</f>
        <v/>
      </c>
    </row>
    <row r="5031" spans="7:9" ht="18" hidden="1" customHeight="1" x14ac:dyDescent="0.25">
      <c r="G5031" s="60">
        <v>35</v>
      </c>
      <c r="H5031" s="47" t="str">
        <f>IF(ISERROR(VLOOKUP($G$12&amp;$G5031,'PIMS School'!$C$1:$R$1511,7,FALSE)),"",(VLOOKUP($G$12&amp;$G5031,'PIMS School'!$C$1:$R$1511,7,FALSE)))</f>
        <v/>
      </c>
      <c r="I5031" s="61" t="str">
        <f>IF(ISERROR(VLOOKUP($G$12&amp;$G5031,'PIMS School'!$C$1:$R$1511,8,FALSE)),"",(VLOOKUP($G$12&amp;$G5031,'PIMS School'!$C$1:$R$1511,8,FALSE)))</f>
        <v/>
      </c>
    </row>
    <row r="5032" spans="7:9" ht="18" hidden="1" customHeight="1" x14ac:dyDescent="0.25">
      <c r="G5032" s="60">
        <v>36</v>
      </c>
      <c r="H5032" s="47" t="str">
        <f>IF(ISERROR(VLOOKUP($G$12&amp;$G5032,'PIMS School'!$C$1:$R$1511,7,FALSE)),"",(VLOOKUP($G$12&amp;$G5032,'PIMS School'!$C$1:$R$1511,7,FALSE)))</f>
        <v/>
      </c>
      <c r="I5032" s="61" t="str">
        <f>IF(ISERROR(VLOOKUP($G$12&amp;$G5032,'PIMS School'!$C$1:$R$1511,8,FALSE)),"",(VLOOKUP($G$12&amp;$G5032,'PIMS School'!$C$1:$R$1511,8,FALSE)))</f>
        <v/>
      </c>
    </row>
    <row r="5033" spans="7:9" ht="18" hidden="1" customHeight="1" x14ac:dyDescent="0.25">
      <c r="G5033" s="60">
        <v>37</v>
      </c>
      <c r="H5033" s="47" t="str">
        <f>IF(ISERROR(VLOOKUP($G$12&amp;$G5033,'PIMS School'!$C$1:$R$1511,7,FALSE)),"",(VLOOKUP($G$12&amp;$G5033,'PIMS School'!$C$1:$R$1511,7,FALSE)))</f>
        <v/>
      </c>
      <c r="I5033" s="61" t="str">
        <f>IF(ISERROR(VLOOKUP($G$12&amp;$G5033,'PIMS School'!$C$1:$R$1511,8,FALSE)),"",(VLOOKUP($G$12&amp;$G5033,'PIMS School'!$C$1:$R$1511,8,FALSE)))</f>
        <v/>
      </c>
    </row>
    <row r="5034" spans="7:9" ht="18" hidden="1" customHeight="1" x14ac:dyDescent="0.25">
      <c r="G5034" s="60">
        <v>38</v>
      </c>
      <c r="H5034" s="47" t="str">
        <f>IF(ISERROR(VLOOKUP($G$12&amp;$G5034,'PIMS School'!$C$1:$R$1511,7,FALSE)),"",(VLOOKUP($G$12&amp;$G5034,'PIMS School'!$C$1:$R$1511,7,FALSE)))</f>
        <v/>
      </c>
      <c r="I5034" s="61" t="str">
        <f>IF(ISERROR(VLOOKUP($G$12&amp;$G5034,'PIMS School'!$C$1:$R$1511,8,FALSE)),"",(VLOOKUP($G$12&amp;$G5034,'PIMS School'!$C$1:$R$1511,8,FALSE)))</f>
        <v/>
      </c>
    </row>
    <row r="5035" spans="7:9" ht="18" hidden="1" customHeight="1" x14ac:dyDescent="0.25">
      <c r="G5035" s="60">
        <v>39</v>
      </c>
      <c r="H5035" s="47" t="str">
        <f>IF(ISERROR(VLOOKUP($G$12&amp;$G5035,'PIMS School'!$C$1:$R$1511,7,FALSE)),"",(VLOOKUP($G$12&amp;$G5035,'PIMS School'!$C$1:$R$1511,7,FALSE)))</f>
        <v/>
      </c>
      <c r="I5035" s="61" t="str">
        <f>IF(ISERROR(VLOOKUP($G$12&amp;$G5035,'PIMS School'!$C$1:$R$1511,8,FALSE)),"",(VLOOKUP($G$12&amp;$G5035,'PIMS School'!$C$1:$R$1511,8,FALSE)))</f>
        <v/>
      </c>
    </row>
    <row r="5036" spans="7:9" ht="18" hidden="1" customHeight="1" x14ac:dyDescent="0.25">
      <c r="G5036" s="60">
        <v>40</v>
      </c>
      <c r="H5036" s="47" t="str">
        <f>IF(ISERROR(VLOOKUP($G$12&amp;$G5036,'PIMS School'!$C$1:$R$1511,7,FALSE)),"",(VLOOKUP($G$12&amp;$G5036,'PIMS School'!$C$1:$R$1511,7,FALSE)))</f>
        <v/>
      </c>
      <c r="I5036" s="61" t="str">
        <f>IF(ISERROR(VLOOKUP($G$12&amp;$G5036,'PIMS School'!$C$1:$R$1511,8,FALSE)),"",(VLOOKUP($G$12&amp;$G5036,'PIMS School'!$C$1:$R$1511,8,FALSE)))</f>
        <v/>
      </c>
    </row>
    <row r="5037" spans="7:9" ht="18" hidden="1" customHeight="1" x14ac:dyDescent="0.25">
      <c r="G5037" s="60">
        <v>41</v>
      </c>
      <c r="H5037" s="47" t="str">
        <f>IF(ISERROR(VLOOKUP($G$12&amp;$G5037,'PIMS School'!$C$1:$R$1511,7,FALSE)),"",(VLOOKUP($G$12&amp;$G5037,'PIMS School'!$C$1:$R$1511,7,FALSE)))</f>
        <v/>
      </c>
      <c r="I5037" s="61" t="str">
        <f>IF(ISERROR(VLOOKUP($G$12&amp;$G5037,'PIMS School'!$C$1:$R$1511,8,FALSE)),"",(VLOOKUP($G$12&amp;$G5037,'PIMS School'!$C$1:$R$1511,8,FALSE)))</f>
        <v/>
      </c>
    </row>
    <row r="5038" spans="7:9" ht="18" hidden="1" customHeight="1" x14ac:dyDescent="0.25">
      <c r="G5038" s="60">
        <v>42</v>
      </c>
      <c r="H5038" s="47" t="str">
        <f>IF(ISERROR(VLOOKUP($G$12&amp;$G5038,'PIMS School'!$C$1:$R$1511,7,FALSE)),"",(VLOOKUP($G$12&amp;$G5038,'PIMS School'!$C$1:$R$1511,7,FALSE)))</f>
        <v/>
      </c>
      <c r="I5038" s="61" t="str">
        <f>IF(ISERROR(VLOOKUP($G$12&amp;$G5038,'PIMS School'!$C$1:$R$1511,8,FALSE)),"",(VLOOKUP($G$12&amp;$G5038,'PIMS School'!$C$1:$R$1511,8,FALSE)))</f>
        <v/>
      </c>
    </row>
    <row r="5039" spans="7:9" ht="18" hidden="1" customHeight="1" x14ac:dyDescent="0.25">
      <c r="G5039" s="60">
        <v>43</v>
      </c>
      <c r="H5039" s="47" t="str">
        <f>IF(ISERROR(VLOOKUP($G$12&amp;$G5039,'PIMS School'!$C$1:$R$1511,7,FALSE)),"",(VLOOKUP($G$12&amp;$G5039,'PIMS School'!$C$1:$R$1511,7,FALSE)))</f>
        <v/>
      </c>
      <c r="I5039" s="61" t="str">
        <f>IF(ISERROR(VLOOKUP($G$12&amp;$G5039,'PIMS School'!$C$1:$R$1511,8,FALSE)),"",(VLOOKUP($G$12&amp;$G5039,'PIMS School'!$C$1:$R$1511,8,FALSE)))</f>
        <v/>
      </c>
    </row>
    <row r="5040" spans="7:9" ht="18" hidden="1" customHeight="1" x14ac:dyDescent="0.25">
      <c r="G5040" s="60">
        <v>44</v>
      </c>
      <c r="H5040" s="47" t="str">
        <f>IF(ISERROR(VLOOKUP($G$12&amp;$G5040,'PIMS School'!$C$1:$R$1511,7,FALSE)),"",(VLOOKUP($G$12&amp;$G5040,'PIMS School'!$C$1:$R$1511,7,FALSE)))</f>
        <v/>
      </c>
      <c r="I5040" s="61" t="str">
        <f>IF(ISERROR(VLOOKUP($G$12&amp;$G5040,'PIMS School'!$C$1:$R$1511,8,FALSE)),"",(VLOOKUP($G$12&amp;$G5040,'PIMS School'!$C$1:$R$1511,8,FALSE)))</f>
        <v/>
      </c>
    </row>
    <row r="5041" spans="7:9" ht="18" hidden="1" customHeight="1" x14ac:dyDescent="0.25">
      <c r="G5041" s="60">
        <v>45</v>
      </c>
      <c r="H5041" s="47" t="str">
        <f>IF(ISERROR(VLOOKUP($G$12&amp;$G5041,'PIMS School'!$C$1:$R$1511,7,FALSE)),"",(VLOOKUP($G$12&amp;$G5041,'PIMS School'!$C$1:$R$1511,7,FALSE)))</f>
        <v/>
      </c>
      <c r="I5041" s="61" t="str">
        <f>IF(ISERROR(VLOOKUP($G$12&amp;$G5041,'PIMS School'!$C$1:$R$1511,8,FALSE)),"",(VLOOKUP($G$12&amp;$G5041,'PIMS School'!$C$1:$R$1511,8,FALSE)))</f>
        <v/>
      </c>
    </row>
    <row r="5042" spans="7:9" ht="18" hidden="1" customHeight="1" x14ac:dyDescent="0.25">
      <c r="G5042" s="60">
        <v>46</v>
      </c>
      <c r="H5042" s="47" t="str">
        <f>IF(ISERROR(VLOOKUP($G$12&amp;$G5042,'PIMS School'!$C$1:$R$1511,7,FALSE)),"",(VLOOKUP($G$12&amp;$G5042,'PIMS School'!$C$1:$R$1511,7,FALSE)))</f>
        <v/>
      </c>
      <c r="I5042" s="61" t="str">
        <f>IF(ISERROR(VLOOKUP($G$12&amp;$G5042,'PIMS School'!$C$1:$R$1511,8,FALSE)),"",(VLOOKUP($G$12&amp;$G5042,'PIMS School'!$C$1:$R$1511,8,FALSE)))</f>
        <v/>
      </c>
    </row>
    <row r="5043" spans="7:9" ht="18" hidden="1" customHeight="1" x14ac:dyDescent="0.25">
      <c r="G5043" s="60">
        <v>47</v>
      </c>
      <c r="H5043" s="47" t="str">
        <f>IF(ISERROR(VLOOKUP($G$12&amp;$G5043,'PIMS School'!$C$1:$R$1511,7,FALSE)),"",(VLOOKUP($G$12&amp;$G5043,'PIMS School'!$C$1:$R$1511,7,FALSE)))</f>
        <v/>
      </c>
      <c r="I5043" s="61" t="str">
        <f>IF(ISERROR(VLOOKUP($G$12&amp;$G5043,'PIMS School'!$C$1:$R$1511,8,FALSE)),"",(VLOOKUP($G$12&amp;$G5043,'PIMS School'!$C$1:$R$1511,8,FALSE)))</f>
        <v/>
      </c>
    </row>
    <row r="5044" spans="7:9" ht="18" hidden="1" customHeight="1" x14ac:dyDescent="0.25">
      <c r="G5044" s="60">
        <v>48</v>
      </c>
      <c r="H5044" s="47" t="str">
        <f>IF(ISERROR(VLOOKUP($G$12&amp;$G5044,'PIMS School'!$C$1:$R$1511,7,FALSE)),"",(VLOOKUP($G$12&amp;$G5044,'PIMS School'!$C$1:$R$1511,7,FALSE)))</f>
        <v/>
      </c>
      <c r="I5044" s="61" t="str">
        <f>IF(ISERROR(VLOOKUP($G$12&amp;$G5044,'PIMS School'!$C$1:$R$1511,8,FALSE)),"",(VLOOKUP($G$12&amp;$G5044,'PIMS School'!$C$1:$R$1511,8,FALSE)))</f>
        <v/>
      </c>
    </row>
    <row r="5045" spans="7:9" ht="18" hidden="1" customHeight="1" x14ac:dyDescent="0.25">
      <c r="G5045" s="60">
        <v>49</v>
      </c>
      <c r="H5045" s="47" t="str">
        <f>IF(ISERROR(VLOOKUP($G$12&amp;$G5045,'PIMS School'!$C$1:$R$1511,7,FALSE)),"",(VLOOKUP($G$12&amp;$G5045,'PIMS School'!$C$1:$R$1511,7,FALSE)))</f>
        <v/>
      </c>
      <c r="I5045" s="61" t="str">
        <f>IF(ISERROR(VLOOKUP($G$12&amp;$G5045,'PIMS School'!$C$1:$R$1511,8,FALSE)),"",(VLOOKUP($G$12&amp;$G5045,'PIMS School'!$C$1:$R$1511,8,FALSE)))</f>
        <v/>
      </c>
    </row>
    <row r="5046" spans="7:9" ht="18" hidden="1" customHeight="1" x14ac:dyDescent="0.25">
      <c r="G5046" s="60">
        <v>50</v>
      </c>
      <c r="H5046" s="47" t="str">
        <f>IF(ISERROR(VLOOKUP($G$12&amp;$G5046,'PIMS School'!$C$1:$R$1511,7,FALSE)),"",(VLOOKUP($G$12&amp;$G5046,'PIMS School'!$C$1:$R$1511,7,FALSE)))</f>
        <v/>
      </c>
      <c r="I5046" s="61" t="str">
        <f>IF(ISERROR(VLOOKUP($G$12&amp;$G5046,'PIMS School'!$C$1:$R$1511,8,FALSE)),"",(VLOOKUP($G$12&amp;$G5046,'PIMS School'!$C$1:$R$1511,8,FALSE)))</f>
        <v/>
      </c>
    </row>
    <row r="5047" spans="7:9" ht="18" hidden="1" customHeight="1" x14ac:dyDescent="0.25">
      <c r="G5047" s="60">
        <v>51</v>
      </c>
      <c r="H5047" s="47" t="str">
        <f>IF(ISERROR(VLOOKUP($G$12&amp;$G5047,'PIMS School'!$C$1:$R$1511,7,FALSE)),"",(VLOOKUP($G$12&amp;$G5047,'PIMS School'!$C$1:$R$1511,7,FALSE)))</f>
        <v/>
      </c>
      <c r="I5047" s="61" t="str">
        <f>IF(ISERROR(VLOOKUP($G$12&amp;$G5047,'PIMS School'!$C$1:$R$1511,8,FALSE)),"",(VLOOKUP($G$12&amp;$G5047,'PIMS School'!$C$1:$R$1511,8,FALSE)))</f>
        <v/>
      </c>
    </row>
    <row r="5048" spans="7:9" ht="18" hidden="1" customHeight="1" x14ac:dyDescent="0.25">
      <c r="G5048" s="60">
        <v>52</v>
      </c>
      <c r="H5048" s="47" t="str">
        <f>IF(ISERROR(VLOOKUP($G$12&amp;$G5048,'PIMS School'!$C$1:$R$1511,7,FALSE)),"",(VLOOKUP($G$12&amp;$G5048,'PIMS School'!$C$1:$R$1511,7,FALSE)))</f>
        <v/>
      </c>
      <c r="I5048" s="61" t="str">
        <f>IF(ISERROR(VLOOKUP($G$12&amp;$G5048,'PIMS School'!$C$1:$R$1511,8,FALSE)),"",(VLOOKUP($G$12&amp;$G5048,'PIMS School'!$C$1:$R$1511,8,FALSE)))</f>
        <v/>
      </c>
    </row>
    <row r="5049" spans="7:9" ht="18" hidden="1" customHeight="1" x14ac:dyDescent="0.25">
      <c r="G5049" s="60">
        <v>53</v>
      </c>
      <c r="H5049" s="47" t="str">
        <f>IF(ISERROR(VLOOKUP($G$12&amp;$G5049,'PIMS School'!$C$1:$R$1511,7,FALSE)),"",(VLOOKUP($G$12&amp;$G5049,'PIMS School'!$C$1:$R$1511,7,FALSE)))</f>
        <v/>
      </c>
      <c r="I5049" s="61" t="str">
        <f>IF(ISERROR(VLOOKUP($G$12&amp;$G5049,'PIMS School'!$C$1:$R$1511,8,FALSE)),"",(VLOOKUP($G$12&amp;$G5049,'PIMS School'!$C$1:$R$1511,8,FALSE)))</f>
        <v/>
      </c>
    </row>
    <row r="5050" spans="7:9" ht="18" hidden="1" customHeight="1" x14ac:dyDescent="0.25">
      <c r="G5050" s="60">
        <v>54</v>
      </c>
      <c r="H5050" s="47" t="str">
        <f>IF(ISERROR(VLOOKUP($G$12&amp;$G5050,'PIMS School'!$C$1:$R$1511,7,FALSE)),"",(VLOOKUP($G$12&amp;$G5050,'PIMS School'!$C$1:$R$1511,7,FALSE)))</f>
        <v/>
      </c>
      <c r="I5050" s="61" t="str">
        <f>IF(ISERROR(VLOOKUP($G$12&amp;$G5050,'PIMS School'!$C$1:$R$1511,8,FALSE)),"",(VLOOKUP($G$12&amp;$G5050,'PIMS School'!$C$1:$R$1511,8,FALSE)))</f>
        <v/>
      </c>
    </row>
    <row r="5051" spans="7:9" ht="18" hidden="1" customHeight="1" x14ac:dyDescent="0.25">
      <c r="G5051" s="60">
        <v>55</v>
      </c>
      <c r="H5051" s="47" t="str">
        <f>IF(ISERROR(VLOOKUP($G$12&amp;$G5051,'PIMS School'!$C$1:$R$1511,7,FALSE)),"",(VLOOKUP($G$12&amp;$G5051,'PIMS School'!$C$1:$R$1511,7,FALSE)))</f>
        <v/>
      </c>
      <c r="I5051" s="61" t="str">
        <f>IF(ISERROR(VLOOKUP($G$12&amp;$G5051,'PIMS School'!$C$1:$R$1511,8,FALSE)),"",(VLOOKUP($G$12&amp;$G5051,'PIMS School'!$C$1:$R$1511,8,FALSE)))</f>
        <v/>
      </c>
    </row>
    <row r="5052" spans="7:9" ht="18" hidden="1" customHeight="1" x14ac:dyDescent="0.25">
      <c r="G5052" s="60">
        <v>56</v>
      </c>
      <c r="H5052" s="47" t="str">
        <f>IF(ISERROR(VLOOKUP($G$12&amp;$G5052,'PIMS School'!$C$1:$R$1511,7,FALSE)),"",(VLOOKUP($G$12&amp;$G5052,'PIMS School'!$C$1:$R$1511,7,FALSE)))</f>
        <v/>
      </c>
      <c r="I5052" s="61" t="str">
        <f>IF(ISERROR(VLOOKUP($G$12&amp;$G5052,'PIMS School'!$C$1:$R$1511,8,FALSE)),"",(VLOOKUP($G$12&amp;$G5052,'PIMS School'!$C$1:$R$1511,8,FALSE)))</f>
        <v/>
      </c>
    </row>
    <row r="5053" spans="7:9" ht="18" hidden="1" customHeight="1" x14ac:dyDescent="0.25">
      <c r="G5053" s="60">
        <v>57</v>
      </c>
      <c r="H5053" s="47" t="str">
        <f>IF(ISERROR(VLOOKUP($G$12&amp;$G5053,'PIMS School'!$C$1:$R$1511,7,FALSE)),"",(VLOOKUP($G$12&amp;$G5053,'PIMS School'!$C$1:$R$1511,7,FALSE)))</f>
        <v/>
      </c>
      <c r="I5053" s="61" t="str">
        <f>IF(ISERROR(VLOOKUP($G$12&amp;$G5053,'PIMS School'!$C$1:$R$1511,8,FALSE)),"",(VLOOKUP($G$12&amp;$G5053,'PIMS School'!$C$1:$R$1511,8,FALSE)))</f>
        <v/>
      </c>
    </row>
    <row r="5054" spans="7:9" ht="18" hidden="1" customHeight="1" x14ac:dyDescent="0.25">
      <c r="G5054" s="60">
        <v>58</v>
      </c>
      <c r="H5054" s="47" t="str">
        <f>IF(ISERROR(VLOOKUP($G$12&amp;$G5054,'PIMS School'!$C$1:$R$1511,7,FALSE)),"",(VLOOKUP($G$12&amp;$G5054,'PIMS School'!$C$1:$R$1511,7,FALSE)))</f>
        <v/>
      </c>
      <c r="I5054" s="61" t="str">
        <f>IF(ISERROR(VLOOKUP($G$12&amp;$G5054,'PIMS School'!$C$1:$R$1511,8,FALSE)),"",(VLOOKUP($G$12&amp;$G5054,'PIMS School'!$C$1:$R$1511,8,FALSE)))</f>
        <v/>
      </c>
    </row>
    <row r="5055" spans="7:9" ht="18" hidden="1" customHeight="1" x14ac:dyDescent="0.25">
      <c r="G5055" s="60">
        <v>59</v>
      </c>
      <c r="H5055" s="47" t="str">
        <f>IF(ISERROR(VLOOKUP($G$12&amp;$G5055,'PIMS School'!$C$1:$R$1511,7,FALSE)),"",(VLOOKUP($G$12&amp;$G5055,'PIMS School'!$C$1:$R$1511,7,FALSE)))</f>
        <v/>
      </c>
      <c r="I5055" s="61" t="str">
        <f>IF(ISERROR(VLOOKUP($G$12&amp;$G5055,'PIMS School'!$C$1:$R$1511,8,FALSE)),"",(VLOOKUP($G$12&amp;$G5055,'PIMS School'!$C$1:$R$1511,8,FALSE)))</f>
        <v/>
      </c>
    </row>
    <row r="5056" spans="7:9" ht="18" hidden="1" customHeight="1" x14ac:dyDescent="0.25">
      <c r="G5056" s="60">
        <v>60</v>
      </c>
      <c r="H5056" s="47" t="str">
        <f>IF(ISERROR(VLOOKUP($G$12&amp;$G5056,'PIMS School'!$C$1:$R$1511,7,FALSE)),"",(VLOOKUP($G$12&amp;$G5056,'PIMS School'!$C$1:$R$1511,7,FALSE)))</f>
        <v/>
      </c>
      <c r="I5056" s="61" t="str">
        <f>IF(ISERROR(VLOOKUP($G$12&amp;$G5056,'PIMS School'!$C$1:$R$1511,8,FALSE)),"",(VLOOKUP($G$12&amp;$G5056,'PIMS School'!$C$1:$R$1511,8,FALSE)))</f>
        <v/>
      </c>
    </row>
    <row r="5057" spans="7:9" ht="18" hidden="1" customHeight="1" x14ac:dyDescent="0.25">
      <c r="G5057" s="60">
        <v>61</v>
      </c>
      <c r="H5057" s="47" t="str">
        <f>IF(ISERROR(VLOOKUP($G$12&amp;$G5057,'PIMS School'!$C$1:$R$1511,7,FALSE)),"",(VLOOKUP($G$12&amp;$G5057,'PIMS School'!$C$1:$R$1511,7,FALSE)))</f>
        <v/>
      </c>
      <c r="I5057" s="61" t="str">
        <f>IF(ISERROR(VLOOKUP($G$12&amp;$G5057,'PIMS School'!$C$1:$R$1511,8,FALSE)),"",(VLOOKUP($G$12&amp;$G5057,'PIMS School'!$C$1:$R$1511,8,FALSE)))</f>
        <v/>
      </c>
    </row>
    <row r="5058" spans="7:9" ht="18" hidden="1" customHeight="1" x14ac:dyDescent="0.25">
      <c r="G5058" s="60">
        <v>62</v>
      </c>
      <c r="H5058" s="47" t="str">
        <f>IF(ISERROR(VLOOKUP($G$12&amp;$G5058,'PIMS School'!$C$1:$R$1511,7,FALSE)),"",(VLOOKUP($G$12&amp;$G5058,'PIMS School'!$C$1:$R$1511,7,FALSE)))</f>
        <v/>
      </c>
      <c r="I5058" s="61" t="str">
        <f>IF(ISERROR(VLOOKUP($G$12&amp;$G5058,'PIMS School'!$C$1:$R$1511,8,FALSE)),"",(VLOOKUP($G$12&amp;$G5058,'PIMS School'!$C$1:$R$1511,8,FALSE)))</f>
        <v/>
      </c>
    </row>
    <row r="5059" spans="7:9" ht="18" hidden="1" customHeight="1" x14ac:dyDescent="0.25">
      <c r="G5059" s="60">
        <v>63</v>
      </c>
      <c r="H5059" s="47" t="str">
        <f>IF(ISERROR(VLOOKUP($G$12&amp;$G5059,'PIMS School'!$C$1:$R$1511,7,FALSE)),"",(VLOOKUP($G$12&amp;$G5059,'PIMS School'!$C$1:$R$1511,7,FALSE)))</f>
        <v/>
      </c>
      <c r="I5059" s="61" t="str">
        <f>IF(ISERROR(VLOOKUP($G$12&amp;$G5059,'PIMS School'!$C$1:$R$1511,8,FALSE)),"",(VLOOKUP($G$12&amp;$G5059,'PIMS School'!$C$1:$R$1511,8,FALSE)))</f>
        <v/>
      </c>
    </row>
    <row r="5060" spans="7:9" ht="18" hidden="1" customHeight="1" x14ac:dyDescent="0.25">
      <c r="G5060" s="60">
        <v>64</v>
      </c>
      <c r="H5060" s="47" t="str">
        <f>IF(ISERROR(VLOOKUP($G$12&amp;$G5060,'PIMS School'!$C$1:$R$1511,7,FALSE)),"",(VLOOKUP($G$12&amp;$G5060,'PIMS School'!$C$1:$R$1511,7,FALSE)))</f>
        <v/>
      </c>
      <c r="I5060" s="61" t="str">
        <f>IF(ISERROR(VLOOKUP($G$12&amp;$G5060,'PIMS School'!$C$1:$R$1511,8,FALSE)),"",(VLOOKUP($G$12&amp;$G5060,'PIMS School'!$C$1:$R$1511,8,FALSE)))</f>
        <v/>
      </c>
    </row>
    <row r="5061" spans="7:9" ht="18" hidden="1" customHeight="1" x14ac:dyDescent="0.25">
      <c r="G5061" s="60">
        <v>65</v>
      </c>
      <c r="H5061" s="47" t="str">
        <f>IF(ISERROR(VLOOKUP($G$12&amp;$G5061,'PIMS School'!$C$1:$R$1511,7,FALSE)),"",(VLOOKUP($G$12&amp;$G5061,'PIMS School'!$C$1:$R$1511,7,FALSE)))</f>
        <v/>
      </c>
      <c r="I5061" s="61" t="str">
        <f>IF(ISERROR(VLOOKUP($G$12&amp;$G5061,'PIMS School'!$C$1:$R$1511,8,FALSE)),"",(VLOOKUP($G$12&amp;$G5061,'PIMS School'!$C$1:$R$1511,8,FALSE)))</f>
        <v/>
      </c>
    </row>
    <row r="5062" spans="7:9" ht="18" hidden="1" customHeight="1" x14ac:dyDescent="0.25">
      <c r="G5062" s="60">
        <v>66</v>
      </c>
      <c r="H5062" s="47" t="str">
        <f>IF(ISERROR(VLOOKUP($G$12&amp;$G5062,'PIMS School'!$C$1:$R$1511,7,FALSE)),"",(VLOOKUP($G$12&amp;$G5062,'PIMS School'!$C$1:$R$1511,7,FALSE)))</f>
        <v/>
      </c>
      <c r="I5062" s="61" t="str">
        <f>IF(ISERROR(VLOOKUP($G$12&amp;$G5062,'PIMS School'!$C$1:$R$1511,8,FALSE)),"",(VLOOKUP($G$12&amp;$G5062,'PIMS School'!$C$1:$R$1511,8,FALSE)))</f>
        <v/>
      </c>
    </row>
    <row r="5063" spans="7:9" ht="18" hidden="1" customHeight="1" x14ac:dyDescent="0.25">
      <c r="G5063" s="60">
        <v>67</v>
      </c>
      <c r="H5063" s="47" t="str">
        <f>IF(ISERROR(VLOOKUP($G$12&amp;$G5063,'PIMS School'!$C$1:$R$1511,7,FALSE)),"",(VLOOKUP($G$12&amp;$G5063,'PIMS School'!$C$1:$R$1511,7,FALSE)))</f>
        <v/>
      </c>
      <c r="I5063" s="61" t="str">
        <f>IF(ISERROR(VLOOKUP($G$12&amp;$G5063,'PIMS School'!$C$1:$R$1511,8,FALSE)),"",(VLOOKUP($G$12&amp;$G5063,'PIMS School'!$C$1:$R$1511,8,FALSE)))</f>
        <v/>
      </c>
    </row>
    <row r="5064" spans="7:9" ht="18" hidden="1" customHeight="1" x14ac:dyDescent="0.25">
      <c r="G5064" s="60">
        <v>68</v>
      </c>
      <c r="H5064" s="47" t="str">
        <f>IF(ISERROR(VLOOKUP($G$12&amp;$G5064,'PIMS School'!$C$1:$R$1511,7,FALSE)),"",(VLOOKUP($G$12&amp;$G5064,'PIMS School'!$C$1:$R$1511,7,FALSE)))</f>
        <v/>
      </c>
      <c r="I5064" s="61" t="str">
        <f>IF(ISERROR(VLOOKUP($G$12&amp;$G5064,'PIMS School'!$C$1:$R$1511,8,FALSE)),"",(VLOOKUP($G$12&amp;$G5064,'PIMS School'!$C$1:$R$1511,8,FALSE)))</f>
        <v/>
      </c>
    </row>
    <row r="5065" spans="7:9" ht="18" hidden="1" customHeight="1" x14ac:dyDescent="0.25">
      <c r="G5065" s="60">
        <v>69</v>
      </c>
      <c r="H5065" s="47" t="str">
        <f>IF(ISERROR(VLOOKUP($G$12&amp;$G5065,'PIMS School'!$C$1:$R$1511,7,FALSE)),"",(VLOOKUP($G$12&amp;$G5065,'PIMS School'!$C$1:$R$1511,7,FALSE)))</f>
        <v/>
      </c>
      <c r="I5065" s="61" t="str">
        <f>IF(ISERROR(VLOOKUP($G$12&amp;$G5065,'PIMS School'!$C$1:$R$1511,8,FALSE)),"",(VLOOKUP($G$12&amp;$G5065,'PIMS School'!$C$1:$R$1511,8,FALSE)))</f>
        <v/>
      </c>
    </row>
    <row r="5066" spans="7:9" ht="18" hidden="1" customHeight="1" x14ac:dyDescent="0.25">
      <c r="G5066" s="60">
        <v>70</v>
      </c>
      <c r="H5066" s="47" t="str">
        <f>IF(ISERROR(VLOOKUP($G$12&amp;$G5066,'PIMS School'!$C$1:$R$1511,7,FALSE)),"",(VLOOKUP($G$12&amp;$G5066,'PIMS School'!$C$1:$R$1511,7,FALSE)))</f>
        <v/>
      </c>
      <c r="I5066" s="61" t="str">
        <f>IF(ISERROR(VLOOKUP($G$12&amp;$G5066,'PIMS School'!$C$1:$R$1511,8,FALSE)),"",(VLOOKUP($G$12&amp;$G5066,'PIMS School'!$C$1:$R$1511,8,FALSE)))</f>
        <v/>
      </c>
    </row>
    <row r="5067" spans="7:9" ht="18" hidden="1" customHeight="1" x14ac:dyDescent="0.25">
      <c r="G5067" s="60">
        <v>71</v>
      </c>
      <c r="H5067" s="47" t="str">
        <f>IF(ISERROR(VLOOKUP($G$12&amp;$G5067,'PIMS School'!$C$1:$R$1511,7,FALSE)),"",(VLOOKUP($G$12&amp;$G5067,'PIMS School'!$C$1:$R$1511,7,FALSE)))</f>
        <v/>
      </c>
      <c r="I5067" s="61" t="str">
        <f>IF(ISERROR(VLOOKUP($G$12&amp;$G5067,'PIMS School'!$C$1:$R$1511,8,FALSE)),"",(VLOOKUP($G$12&amp;$G5067,'PIMS School'!$C$1:$R$1511,8,FALSE)))</f>
        <v/>
      </c>
    </row>
    <row r="5068" spans="7:9" ht="18" hidden="1" customHeight="1" x14ac:dyDescent="0.25">
      <c r="G5068" s="60">
        <v>72</v>
      </c>
      <c r="H5068" s="47" t="str">
        <f>IF(ISERROR(VLOOKUP($G$12&amp;$G5068,'PIMS School'!$C$1:$R$1511,7,FALSE)),"",(VLOOKUP($G$12&amp;$G5068,'PIMS School'!$C$1:$R$1511,7,FALSE)))</f>
        <v/>
      </c>
      <c r="I5068" s="61" t="str">
        <f>IF(ISERROR(VLOOKUP($G$12&amp;$G5068,'PIMS School'!$C$1:$R$1511,8,FALSE)),"",(VLOOKUP($G$12&amp;$G5068,'PIMS School'!$C$1:$R$1511,8,FALSE)))</f>
        <v/>
      </c>
    </row>
    <row r="5069" spans="7:9" ht="18" hidden="1" customHeight="1" x14ac:dyDescent="0.25">
      <c r="G5069" s="60">
        <v>73</v>
      </c>
      <c r="H5069" s="47" t="str">
        <f>IF(ISERROR(VLOOKUP($G$12&amp;$G5069,'PIMS School'!$C$1:$R$1511,7,FALSE)),"",(VLOOKUP($G$12&amp;$G5069,'PIMS School'!$C$1:$R$1511,7,FALSE)))</f>
        <v/>
      </c>
      <c r="I5069" s="61" t="str">
        <f>IF(ISERROR(VLOOKUP($G$12&amp;$G5069,'PIMS School'!$C$1:$R$1511,8,FALSE)),"",(VLOOKUP($G$12&amp;$G5069,'PIMS School'!$C$1:$R$1511,8,FALSE)))</f>
        <v/>
      </c>
    </row>
    <row r="5070" spans="7:9" ht="18" hidden="1" customHeight="1" x14ac:dyDescent="0.25">
      <c r="G5070" s="60">
        <v>74</v>
      </c>
      <c r="H5070" s="47" t="str">
        <f>IF(ISERROR(VLOOKUP($G$12&amp;$G5070,'PIMS School'!$C$1:$R$1511,7,FALSE)),"",(VLOOKUP($G$12&amp;$G5070,'PIMS School'!$C$1:$R$1511,7,FALSE)))</f>
        <v/>
      </c>
      <c r="I5070" s="61" t="str">
        <f>IF(ISERROR(VLOOKUP($G$12&amp;$G5070,'PIMS School'!$C$1:$R$1511,8,FALSE)),"",(VLOOKUP($G$12&amp;$G5070,'PIMS School'!$C$1:$R$1511,8,FALSE)))</f>
        <v/>
      </c>
    </row>
    <row r="5071" spans="7:9" ht="18" hidden="1" customHeight="1" x14ac:dyDescent="0.25">
      <c r="G5071" s="60">
        <v>75</v>
      </c>
      <c r="H5071" s="47" t="str">
        <f>IF(ISERROR(VLOOKUP($G$12&amp;$G5071,'PIMS School'!$C$1:$R$1511,7,FALSE)),"",(VLOOKUP($G$12&amp;$G5071,'PIMS School'!$C$1:$R$1511,7,FALSE)))</f>
        <v/>
      </c>
      <c r="I5071" s="61" t="str">
        <f>IF(ISERROR(VLOOKUP($G$12&amp;$G5071,'PIMS School'!$C$1:$R$1511,8,FALSE)),"",(VLOOKUP($G$12&amp;$G5071,'PIMS School'!$C$1:$R$1511,8,FALSE)))</f>
        <v/>
      </c>
    </row>
    <row r="5072" spans="7:9" ht="18" hidden="1" customHeight="1" x14ac:dyDescent="0.25">
      <c r="G5072" s="60">
        <v>76</v>
      </c>
      <c r="H5072" s="47" t="str">
        <f>IF(ISERROR(VLOOKUP($G$12&amp;$G5072,'PIMS School'!$C$1:$R$1511,7,FALSE)),"",(VLOOKUP($G$12&amp;$G5072,'PIMS School'!$C$1:$R$1511,7,FALSE)))</f>
        <v/>
      </c>
      <c r="I5072" s="61" t="str">
        <f>IF(ISERROR(VLOOKUP($G$12&amp;$G5072,'PIMS School'!$C$1:$R$1511,8,FALSE)),"",(VLOOKUP($G$12&amp;$G5072,'PIMS School'!$C$1:$R$1511,8,FALSE)))</f>
        <v/>
      </c>
    </row>
    <row r="5073" spans="7:9" ht="18" hidden="1" customHeight="1" x14ac:dyDescent="0.25">
      <c r="G5073" s="60">
        <v>77</v>
      </c>
      <c r="H5073" s="47" t="str">
        <f>IF(ISERROR(VLOOKUP($G$12&amp;$G5073,'PIMS School'!$C$1:$R$1511,7,FALSE)),"",(VLOOKUP($G$12&amp;$G5073,'PIMS School'!$C$1:$R$1511,7,FALSE)))</f>
        <v/>
      </c>
      <c r="I5073" s="61" t="str">
        <f>IF(ISERROR(VLOOKUP($G$12&amp;$G5073,'PIMS School'!$C$1:$R$1511,8,FALSE)),"",(VLOOKUP($G$12&amp;$G5073,'PIMS School'!$C$1:$R$1511,8,FALSE)))</f>
        <v/>
      </c>
    </row>
    <row r="5074" spans="7:9" ht="18" hidden="1" customHeight="1" x14ac:dyDescent="0.25">
      <c r="G5074" s="60">
        <v>78</v>
      </c>
      <c r="H5074" s="47" t="str">
        <f>IF(ISERROR(VLOOKUP($G$12&amp;$G5074,'PIMS School'!$C$1:$R$1511,7,FALSE)),"",(VLOOKUP($G$12&amp;$G5074,'PIMS School'!$C$1:$R$1511,7,FALSE)))</f>
        <v/>
      </c>
      <c r="I5074" s="61" t="str">
        <f>IF(ISERROR(VLOOKUP($G$12&amp;$G5074,'PIMS School'!$C$1:$R$1511,8,FALSE)),"",(VLOOKUP($G$12&amp;$G5074,'PIMS School'!$C$1:$R$1511,8,FALSE)))</f>
        <v/>
      </c>
    </row>
    <row r="5075" spans="7:9" ht="18" hidden="1" customHeight="1" x14ac:dyDescent="0.25">
      <c r="G5075" s="60">
        <v>79</v>
      </c>
      <c r="H5075" s="47" t="str">
        <f>IF(ISERROR(VLOOKUP($G$12&amp;$G5075,'PIMS School'!$C$1:$R$1511,7,FALSE)),"",(VLOOKUP($G$12&amp;$G5075,'PIMS School'!$C$1:$R$1511,7,FALSE)))</f>
        <v/>
      </c>
      <c r="I5075" s="61" t="str">
        <f>IF(ISERROR(VLOOKUP($G$12&amp;$G5075,'PIMS School'!$C$1:$R$1511,8,FALSE)),"",(VLOOKUP($G$12&amp;$G5075,'PIMS School'!$C$1:$R$1511,8,FALSE)))</f>
        <v/>
      </c>
    </row>
    <row r="5076" spans="7:9" ht="18" hidden="1" customHeight="1" x14ac:dyDescent="0.25">
      <c r="G5076" s="60">
        <v>80</v>
      </c>
      <c r="H5076" s="47" t="str">
        <f>IF(ISERROR(VLOOKUP($G$12&amp;$G5076,'PIMS School'!$C$1:$R$1511,7,FALSE)),"",(VLOOKUP($G$12&amp;$G5076,'PIMS School'!$C$1:$R$1511,7,FALSE)))</f>
        <v/>
      </c>
      <c r="I5076" s="61" t="str">
        <f>IF(ISERROR(VLOOKUP($G$12&amp;$G5076,'PIMS School'!$C$1:$R$1511,8,FALSE)),"",(VLOOKUP($G$12&amp;$G5076,'PIMS School'!$C$1:$R$1511,8,FALSE)))</f>
        <v/>
      </c>
    </row>
    <row r="5077" spans="7:9" ht="18" hidden="1" customHeight="1" x14ac:dyDescent="0.25">
      <c r="G5077" s="60">
        <v>81</v>
      </c>
      <c r="H5077" s="47" t="str">
        <f>IF(ISERROR(VLOOKUP($G$12&amp;$G5077,'PIMS School'!$C$1:$R$1511,7,FALSE)),"",(VLOOKUP($G$12&amp;$G5077,'PIMS School'!$C$1:$R$1511,7,FALSE)))</f>
        <v/>
      </c>
      <c r="I5077" s="61" t="str">
        <f>IF(ISERROR(VLOOKUP($G$12&amp;$G5077,'PIMS School'!$C$1:$R$1511,8,FALSE)),"",(VLOOKUP($G$12&amp;$G5077,'PIMS School'!$C$1:$R$1511,8,FALSE)))</f>
        <v/>
      </c>
    </row>
    <row r="5078" spans="7:9" ht="18" hidden="1" customHeight="1" x14ac:dyDescent="0.25">
      <c r="G5078" s="60">
        <v>82</v>
      </c>
      <c r="H5078" s="47" t="str">
        <f>IF(ISERROR(VLOOKUP($G$12&amp;$G5078,'PIMS School'!$C$1:$R$1511,7,FALSE)),"",(VLOOKUP($G$12&amp;$G5078,'PIMS School'!$C$1:$R$1511,7,FALSE)))</f>
        <v/>
      </c>
      <c r="I5078" s="61" t="str">
        <f>IF(ISERROR(VLOOKUP($G$12&amp;$G5078,'PIMS School'!$C$1:$R$1511,8,FALSE)),"",(VLOOKUP($G$12&amp;$G5078,'PIMS School'!$C$1:$R$1511,8,FALSE)))</f>
        <v/>
      </c>
    </row>
    <row r="5079" spans="7:9" ht="18" hidden="1" customHeight="1" x14ac:dyDescent="0.25">
      <c r="G5079" s="60">
        <v>83</v>
      </c>
      <c r="H5079" s="47" t="str">
        <f>IF(ISERROR(VLOOKUP($G$12&amp;$G5079,'PIMS School'!$C$1:$R$1511,7,FALSE)),"",(VLOOKUP($G$12&amp;$G5079,'PIMS School'!$C$1:$R$1511,7,FALSE)))</f>
        <v/>
      </c>
      <c r="I5079" s="61" t="str">
        <f>IF(ISERROR(VLOOKUP($G$12&amp;$G5079,'PIMS School'!$C$1:$R$1511,8,FALSE)),"",(VLOOKUP($G$12&amp;$G5079,'PIMS School'!$C$1:$R$1511,8,FALSE)))</f>
        <v/>
      </c>
    </row>
    <row r="5080" spans="7:9" ht="18" hidden="1" customHeight="1" x14ac:dyDescent="0.25">
      <c r="G5080" s="60">
        <v>84</v>
      </c>
      <c r="H5080" s="47" t="str">
        <f>IF(ISERROR(VLOOKUP($G$12&amp;$G5080,'PIMS School'!$C$1:$R$1511,7,FALSE)),"",(VLOOKUP($G$12&amp;$G5080,'PIMS School'!$C$1:$R$1511,7,FALSE)))</f>
        <v/>
      </c>
      <c r="I5080" s="61" t="str">
        <f>IF(ISERROR(VLOOKUP($G$12&amp;$G5080,'PIMS School'!$C$1:$R$1511,8,FALSE)),"",(VLOOKUP($G$12&amp;$G5080,'PIMS School'!$C$1:$R$1511,8,FALSE)))</f>
        <v/>
      </c>
    </row>
    <row r="5081" spans="7:9" ht="18" hidden="1" customHeight="1" x14ac:dyDescent="0.25">
      <c r="G5081" s="60">
        <v>85</v>
      </c>
      <c r="H5081" s="47" t="str">
        <f>IF(ISERROR(VLOOKUP($G$12&amp;$G5081,'PIMS School'!$C$1:$R$1511,7,FALSE)),"",(VLOOKUP($G$12&amp;$G5081,'PIMS School'!$C$1:$R$1511,7,FALSE)))</f>
        <v/>
      </c>
      <c r="I5081" s="61" t="str">
        <f>IF(ISERROR(VLOOKUP($G$12&amp;$G5081,'PIMS School'!$C$1:$R$1511,8,FALSE)),"",(VLOOKUP($G$12&amp;$G5081,'PIMS School'!$C$1:$R$1511,8,FALSE)))</f>
        <v/>
      </c>
    </row>
    <row r="5082" spans="7:9" ht="18" hidden="1" customHeight="1" x14ac:dyDescent="0.25">
      <c r="G5082" s="60">
        <v>86</v>
      </c>
      <c r="H5082" s="47" t="str">
        <f>IF(ISERROR(VLOOKUP($G$12&amp;$G5082,'PIMS School'!$C$1:$R$1511,7,FALSE)),"",(VLOOKUP($G$12&amp;$G5082,'PIMS School'!$C$1:$R$1511,7,FALSE)))</f>
        <v/>
      </c>
      <c r="I5082" s="61" t="str">
        <f>IF(ISERROR(VLOOKUP($G$12&amp;$G5082,'PIMS School'!$C$1:$R$1511,8,FALSE)),"",(VLOOKUP($G$12&amp;$G5082,'PIMS School'!$C$1:$R$1511,8,FALSE)))</f>
        <v/>
      </c>
    </row>
    <row r="5083" spans="7:9" ht="18" hidden="1" customHeight="1" x14ac:dyDescent="0.25">
      <c r="G5083" s="60">
        <v>87</v>
      </c>
      <c r="H5083" s="47" t="str">
        <f>IF(ISERROR(VLOOKUP($G$12&amp;$G5083,'PIMS School'!$C$1:$R$1511,7,FALSE)),"",(VLOOKUP($G$12&amp;$G5083,'PIMS School'!$C$1:$R$1511,7,FALSE)))</f>
        <v/>
      </c>
      <c r="I5083" s="61" t="str">
        <f>IF(ISERROR(VLOOKUP($G$12&amp;$G5083,'PIMS School'!$C$1:$R$1511,8,FALSE)),"",(VLOOKUP($G$12&amp;$G5083,'PIMS School'!$C$1:$R$1511,8,FALSE)))</f>
        <v/>
      </c>
    </row>
    <row r="5084" spans="7:9" ht="18" hidden="1" customHeight="1" x14ac:dyDescent="0.25">
      <c r="G5084" s="60">
        <v>88</v>
      </c>
      <c r="H5084" s="47" t="str">
        <f>IF(ISERROR(VLOOKUP($G$12&amp;$G5084,'PIMS School'!$C$1:$R$1511,7,FALSE)),"",(VLOOKUP($G$12&amp;$G5084,'PIMS School'!$C$1:$R$1511,7,FALSE)))</f>
        <v/>
      </c>
      <c r="I5084" s="61" t="str">
        <f>IF(ISERROR(VLOOKUP($G$12&amp;$G5084,'PIMS School'!$C$1:$R$1511,8,FALSE)),"",(VLOOKUP($G$12&amp;$G5084,'PIMS School'!$C$1:$R$1511,8,FALSE)))</f>
        <v/>
      </c>
    </row>
    <row r="5085" spans="7:9" ht="18" hidden="1" customHeight="1" x14ac:dyDescent="0.25">
      <c r="G5085" s="60">
        <v>89</v>
      </c>
      <c r="H5085" s="47" t="str">
        <f>IF(ISERROR(VLOOKUP($G$12&amp;$G5085,'PIMS School'!$C$1:$R$1511,7,FALSE)),"",(VLOOKUP($G$12&amp;$G5085,'PIMS School'!$C$1:$R$1511,7,FALSE)))</f>
        <v/>
      </c>
      <c r="I5085" s="61" t="str">
        <f>IF(ISERROR(VLOOKUP($G$12&amp;$G5085,'PIMS School'!$C$1:$R$1511,8,FALSE)),"",(VLOOKUP($G$12&amp;$G5085,'PIMS School'!$C$1:$R$1511,8,FALSE)))</f>
        <v/>
      </c>
    </row>
    <row r="5086" spans="7:9" ht="18" hidden="1" customHeight="1" x14ac:dyDescent="0.25">
      <c r="G5086" s="60">
        <v>90</v>
      </c>
      <c r="H5086" s="47" t="str">
        <f>IF(ISERROR(VLOOKUP($G$12&amp;$G5086,'PIMS School'!$C$1:$R$1511,7,FALSE)),"",(VLOOKUP($G$12&amp;$G5086,'PIMS School'!$C$1:$R$1511,7,FALSE)))</f>
        <v/>
      </c>
      <c r="I5086" s="61" t="str">
        <f>IF(ISERROR(VLOOKUP($G$12&amp;$G5086,'PIMS School'!$C$1:$R$1511,8,FALSE)),"",(VLOOKUP($G$12&amp;$G5086,'PIMS School'!$C$1:$R$1511,8,FALSE)))</f>
        <v/>
      </c>
    </row>
    <row r="5087" spans="7:9" ht="18" hidden="1" customHeight="1" x14ac:dyDescent="0.25">
      <c r="G5087" s="60">
        <v>91</v>
      </c>
      <c r="H5087" s="47" t="str">
        <f>IF(ISERROR(VLOOKUP($G$12&amp;$G5087,'PIMS School'!$C$1:$R$1511,7,FALSE)),"",(VLOOKUP($G$12&amp;$G5087,'PIMS School'!$C$1:$R$1511,7,FALSE)))</f>
        <v/>
      </c>
      <c r="I5087" s="61" t="str">
        <f>IF(ISERROR(VLOOKUP($G$12&amp;$G5087,'PIMS School'!$C$1:$R$1511,8,FALSE)),"",(VLOOKUP($G$12&amp;$G5087,'PIMS School'!$C$1:$R$1511,8,FALSE)))</f>
        <v/>
      </c>
    </row>
    <row r="5088" spans="7:9" ht="18" hidden="1" customHeight="1" x14ac:dyDescent="0.25">
      <c r="G5088" s="60">
        <v>92</v>
      </c>
      <c r="H5088" s="47" t="str">
        <f>IF(ISERROR(VLOOKUP($G$12&amp;$G5088,'PIMS School'!$C$1:$R$1511,7,FALSE)),"",(VLOOKUP($G$12&amp;$G5088,'PIMS School'!$C$1:$R$1511,7,FALSE)))</f>
        <v/>
      </c>
      <c r="I5088" s="61" t="str">
        <f>IF(ISERROR(VLOOKUP($G$12&amp;$G5088,'PIMS School'!$C$1:$R$1511,8,FALSE)),"",(VLOOKUP($G$12&amp;$G5088,'PIMS School'!$C$1:$R$1511,8,FALSE)))</f>
        <v/>
      </c>
    </row>
    <row r="5089" spans="7:9" ht="18" hidden="1" customHeight="1" x14ac:dyDescent="0.25">
      <c r="G5089" s="60">
        <v>93</v>
      </c>
      <c r="H5089" s="47" t="str">
        <f>IF(ISERROR(VLOOKUP($G$12&amp;$G5089,'PIMS School'!$C$1:$R$1511,7,FALSE)),"",(VLOOKUP($G$12&amp;$G5089,'PIMS School'!$C$1:$R$1511,7,FALSE)))</f>
        <v/>
      </c>
      <c r="I5089" s="61" t="str">
        <f>IF(ISERROR(VLOOKUP($G$12&amp;$G5089,'PIMS School'!$C$1:$R$1511,8,FALSE)),"",(VLOOKUP($G$12&amp;$G5089,'PIMS School'!$C$1:$R$1511,8,FALSE)))</f>
        <v/>
      </c>
    </row>
    <row r="5090" spans="7:9" ht="18" hidden="1" customHeight="1" x14ac:dyDescent="0.25">
      <c r="G5090" s="60">
        <v>94</v>
      </c>
      <c r="H5090" s="47" t="str">
        <f>IF(ISERROR(VLOOKUP($G$12&amp;$G5090,'PIMS School'!$C$1:$R$1511,7,FALSE)),"",(VLOOKUP($G$12&amp;$G5090,'PIMS School'!$C$1:$R$1511,7,FALSE)))</f>
        <v/>
      </c>
      <c r="I5090" s="61" t="str">
        <f>IF(ISERROR(VLOOKUP($G$12&amp;$G5090,'PIMS School'!$C$1:$R$1511,8,FALSE)),"",(VLOOKUP($G$12&amp;$G5090,'PIMS School'!$C$1:$R$1511,8,FALSE)))</f>
        <v/>
      </c>
    </row>
    <row r="5091" spans="7:9" ht="18" hidden="1" customHeight="1" x14ac:dyDescent="0.25">
      <c r="G5091" s="60">
        <v>95</v>
      </c>
      <c r="H5091" s="47" t="str">
        <f>IF(ISERROR(VLOOKUP($G$12&amp;$G5091,'PIMS School'!$C$1:$R$1511,7,FALSE)),"",(VLOOKUP($G$12&amp;$G5091,'PIMS School'!$C$1:$R$1511,7,FALSE)))</f>
        <v/>
      </c>
      <c r="I5091" s="61" t="str">
        <f>IF(ISERROR(VLOOKUP($G$12&amp;$G5091,'PIMS School'!$C$1:$R$1511,8,FALSE)),"",(VLOOKUP($G$12&amp;$G5091,'PIMS School'!$C$1:$R$1511,8,FALSE)))</f>
        <v/>
      </c>
    </row>
    <row r="5092" spans="7:9" ht="18" hidden="1" customHeight="1" x14ac:dyDescent="0.25">
      <c r="G5092" s="60">
        <v>96</v>
      </c>
      <c r="H5092" s="47" t="str">
        <f>IF(ISERROR(VLOOKUP($G$12&amp;$G5092,'PIMS School'!$C$1:$R$1511,7,FALSE)),"",(VLOOKUP($G$12&amp;$G5092,'PIMS School'!$C$1:$R$1511,7,FALSE)))</f>
        <v/>
      </c>
      <c r="I5092" s="61" t="str">
        <f>IF(ISERROR(VLOOKUP($G$12&amp;$G5092,'PIMS School'!$C$1:$R$1511,8,FALSE)),"",(VLOOKUP($G$12&amp;$G5092,'PIMS School'!$C$1:$R$1511,8,FALSE)))</f>
        <v/>
      </c>
    </row>
    <row r="5093" spans="7:9" ht="18" hidden="1" customHeight="1" x14ac:dyDescent="0.25">
      <c r="G5093" s="60">
        <v>97</v>
      </c>
      <c r="H5093" s="47" t="str">
        <f>IF(ISERROR(VLOOKUP($G$12&amp;$G5093,'PIMS School'!$C$1:$R$1511,7,FALSE)),"",(VLOOKUP($G$12&amp;$G5093,'PIMS School'!$C$1:$R$1511,7,FALSE)))</f>
        <v/>
      </c>
      <c r="I5093" s="61" t="str">
        <f>IF(ISERROR(VLOOKUP($G$12&amp;$G5093,'PIMS School'!$C$1:$R$1511,8,FALSE)),"",(VLOOKUP($G$12&amp;$G5093,'PIMS School'!$C$1:$R$1511,8,FALSE)))</f>
        <v/>
      </c>
    </row>
    <row r="5094" spans="7:9" ht="18" hidden="1" customHeight="1" x14ac:dyDescent="0.25">
      <c r="G5094" s="60">
        <v>98</v>
      </c>
      <c r="H5094" s="47" t="str">
        <f>IF(ISERROR(VLOOKUP($G$12&amp;$G5094,'PIMS School'!$C$1:$R$1511,7,FALSE)),"",(VLOOKUP($G$12&amp;$G5094,'PIMS School'!$C$1:$R$1511,7,FALSE)))</f>
        <v/>
      </c>
      <c r="I5094" s="61" t="str">
        <f>IF(ISERROR(VLOOKUP($G$12&amp;$G5094,'PIMS School'!$C$1:$R$1511,8,FALSE)),"",(VLOOKUP($G$12&amp;$G5094,'PIMS School'!$C$1:$R$1511,8,FALSE)))</f>
        <v/>
      </c>
    </row>
    <row r="5095" spans="7:9" ht="18" hidden="1" customHeight="1" x14ac:dyDescent="0.25">
      <c r="G5095" s="60">
        <v>99</v>
      </c>
      <c r="H5095" s="47" t="str">
        <f>IF(ISERROR(VLOOKUP($G$12&amp;$G5095,'PIMS School'!$C$1:$R$1511,7,FALSE)),"",(VLOOKUP($G$12&amp;$G5095,'PIMS School'!$C$1:$R$1511,7,FALSE)))</f>
        <v/>
      </c>
      <c r="I5095" s="61" t="str">
        <f>IF(ISERROR(VLOOKUP($G$12&amp;$G5095,'PIMS School'!$C$1:$R$1511,8,FALSE)),"",(VLOOKUP($G$12&amp;$G5095,'PIMS School'!$C$1:$R$1511,8,FALSE)))</f>
        <v/>
      </c>
    </row>
    <row r="5096" spans="7:9" ht="18" hidden="1" customHeight="1" x14ac:dyDescent="0.25">
      <c r="G5096" s="60">
        <v>100</v>
      </c>
      <c r="H5096" s="47" t="str">
        <f>IF(ISERROR(VLOOKUP($G$12&amp;$G5096,'PIMS School'!$C$1:$R$1511,7,FALSE)),"",(VLOOKUP($G$12&amp;$G5096,'PIMS School'!$C$1:$R$1511,7,FALSE)))</f>
        <v/>
      </c>
      <c r="I5096" s="61" t="str">
        <f>IF(ISERROR(VLOOKUP($G$12&amp;$G5096,'PIMS School'!$C$1:$R$1511,8,FALSE)),"",(VLOOKUP($G$12&amp;$G5096,'PIMS School'!$C$1:$R$1511,8,FALSE)))</f>
        <v/>
      </c>
    </row>
    <row r="5097" spans="7:9" ht="18" hidden="1" customHeight="1" x14ac:dyDescent="0.25">
      <c r="G5097" s="60">
        <v>101</v>
      </c>
      <c r="H5097" s="47" t="str">
        <f>IF(ISERROR(VLOOKUP($G$12&amp;$G5097,'PIMS School'!$C$1:$R$1511,7,FALSE)),"",(VLOOKUP($G$12&amp;$G5097,'PIMS School'!$C$1:$R$1511,7,FALSE)))</f>
        <v/>
      </c>
      <c r="I5097" s="61" t="str">
        <f>IF(ISERROR(VLOOKUP($G$12&amp;$G5097,'PIMS School'!$C$1:$R$1511,8,FALSE)),"",(VLOOKUP($G$12&amp;$G5097,'PIMS School'!$C$1:$R$1511,8,FALSE)))</f>
        <v/>
      </c>
    </row>
    <row r="5098" spans="7:9" ht="18" hidden="1" customHeight="1" x14ac:dyDescent="0.25">
      <c r="G5098" s="60">
        <v>102</v>
      </c>
      <c r="H5098" s="47" t="str">
        <f>IF(ISERROR(VLOOKUP($G$12&amp;$G5098,'PIMS School'!$C$1:$R$1511,7,FALSE)),"",(VLOOKUP($G$12&amp;$G5098,'PIMS School'!$C$1:$R$1511,7,FALSE)))</f>
        <v/>
      </c>
      <c r="I5098" s="61" t="str">
        <f>IF(ISERROR(VLOOKUP($G$12&amp;$G5098,'PIMS School'!$C$1:$R$1511,8,FALSE)),"",(VLOOKUP($G$12&amp;$G5098,'PIMS School'!$C$1:$R$1511,8,FALSE)))</f>
        <v/>
      </c>
    </row>
    <row r="5099" spans="7:9" ht="18" hidden="1" customHeight="1" x14ac:dyDescent="0.25">
      <c r="G5099" s="60">
        <v>103</v>
      </c>
      <c r="H5099" s="47" t="str">
        <f>IF(ISERROR(VLOOKUP($G$12&amp;$G5099,'PIMS School'!$C$1:$R$1511,7,FALSE)),"",(VLOOKUP($G$12&amp;$G5099,'PIMS School'!$C$1:$R$1511,7,FALSE)))</f>
        <v/>
      </c>
      <c r="I5099" s="61" t="str">
        <f>IF(ISERROR(VLOOKUP($G$12&amp;$G5099,'PIMS School'!$C$1:$R$1511,8,FALSE)),"",(VLOOKUP($G$12&amp;$G5099,'PIMS School'!$C$1:$R$1511,8,FALSE)))</f>
        <v/>
      </c>
    </row>
    <row r="5100" spans="7:9" ht="18" hidden="1" customHeight="1" x14ac:dyDescent="0.25">
      <c r="G5100" s="60">
        <v>104</v>
      </c>
      <c r="H5100" s="47" t="str">
        <f>IF(ISERROR(VLOOKUP($G$12&amp;$G5100,'PIMS School'!$C$1:$R$1511,7,FALSE)),"",(VLOOKUP($G$12&amp;$G5100,'PIMS School'!$C$1:$R$1511,7,FALSE)))</f>
        <v/>
      </c>
      <c r="I5100" s="61" t="str">
        <f>IF(ISERROR(VLOOKUP($G$12&amp;$G5100,'PIMS School'!$C$1:$R$1511,8,FALSE)),"",(VLOOKUP($G$12&amp;$G5100,'PIMS School'!$C$1:$R$1511,8,FALSE)))</f>
        <v/>
      </c>
    </row>
    <row r="5101" spans="7:9" ht="18" hidden="1" customHeight="1" x14ac:dyDescent="0.25">
      <c r="G5101" s="60">
        <v>105</v>
      </c>
      <c r="H5101" s="47" t="str">
        <f>IF(ISERROR(VLOOKUP($G$12&amp;$G5101,'PIMS School'!$C$1:$R$1511,7,FALSE)),"",(VLOOKUP($G$12&amp;$G5101,'PIMS School'!$C$1:$R$1511,7,FALSE)))</f>
        <v/>
      </c>
      <c r="I5101" s="61" t="str">
        <f>IF(ISERROR(VLOOKUP($G$12&amp;$G5101,'PIMS School'!$C$1:$R$1511,8,FALSE)),"",(VLOOKUP($G$12&amp;$G5101,'PIMS School'!$C$1:$R$1511,8,FALSE)))</f>
        <v/>
      </c>
    </row>
    <row r="5102" spans="7:9" ht="18" hidden="1" customHeight="1" x14ac:dyDescent="0.25">
      <c r="G5102" s="60">
        <v>106</v>
      </c>
      <c r="H5102" s="47" t="str">
        <f>IF(ISERROR(VLOOKUP($G$12&amp;$G5102,'PIMS School'!$C$1:$R$1511,7,FALSE)),"",(VLOOKUP($G$12&amp;$G5102,'PIMS School'!$C$1:$R$1511,7,FALSE)))</f>
        <v/>
      </c>
      <c r="I5102" s="61" t="str">
        <f>IF(ISERROR(VLOOKUP($G$12&amp;$G5102,'PIMS School'!$C$1:$R$1511,8,FALSE)),"",(VLOOKUP($G$12&amp;$G5102,'PIMS School'!$C$1:$R$1511,8,FALSE)))</f>
        <v/>
      </c>
    </row>
    <row r="5103" spans="7:9" ht="18" hidden="1" customHeight="1" x14ac:dyDescent="0.25">
      <c r="G5103" s="60">
        <v>107</v>
      </c>
      <c r="H5103" s="47" t="str">
        <f>IF(ISERROR(VLOOKUP($G$12&amp;$G5103,'PIMS School'!$C$1:$R$1511,7,FALSE)),"",(VLOOKUP($G$12&amp;$G5103,'PIMS School'!$C$1:$R$1511,7,FALSE)))</f>
        <v/>
      </c>
      <c r="I5103" s="61" t="str">
        <f>IF(ISERROR(VLOOKUP($G$12&amp;$G5103,'PIMS School'!$C$1:$R$1511,8,FALSE)),"",(VLOOKUP($G$12&amp;$G5103,'PIMS School'!$C$1:$R$1511,8,FALSE)))</f>
        <v/>
      </c>
    </row>
    <row r="5104" spans="7:9" ht="18" hidden="1" customHeight="1" x14ac:dyDescent="0.25">
      <c r="G5104" s="60">
        <v>108</v>
      </c>
      <c r="H5104" s="47" t="str">
        <f>IF(ISERROR(VLOOKUP($G$12&amp;$G5104,'PIMS School'!$C$1:$R$1511,7,FALSE)),"",(VLOOKUP($G$12&amp;$G5104,'PIMS School'!$C$1:$R$1511,7,FALSE)))</f>
        <v/>
      </c>
      <c r="I5104" s="61" t="str">
        <f>IF(ISERROR(VLOOKUP($G$12&amp;$G5104,'PIMS School'!$C$1:$R$1511,8,FALSE)),"",(VLOOKUP($G$12&amp;$G5104,'PIMS School'!$C$1:$R$1511,8,FALSE)))</f>
        <v/>
      </c>
    </row>
    <row r="5105" spans="7:9" ht="18" hidden="1" customHeight="1" x14ac:dyDescent="0.25">
      <c r="G5105" s="60">
        <v>109</v>
      </c>
      <c r="H5105" s="47" t="str">
        <f>IF(ISERROR(VLOOKUP($G$12&amp;$G5105,'PIMS School'!$C$1:$R$1511,7,FALSE)),"",(VLOOKUP($G$12&amp;$G5105,'PIMS School'!$C$1:$R$1511,7,FALSE)))</f>
        <v/>
      </c>
      <c r="I5105" s="61" t="str">
        <f>IF(ISERROR(VLOOKUP($G$12&amp;$G5105,'PIMS School'!$C$1:$R$1511,8,FALSE)),"",(VLOOKUP($G$12&amp;$G5105,'PIMS School'!$C$1:$R$1511,8,FALSE)))</f>
        <v/>
      </c>
    </row>
    <row r="5106" spans="7:9" ht="18" hidden="1" customHeight="1" x14ac:dyDescent="0.25">
      <c r="G5106" s="60">
        <v>110</v>
      </c>
      <c r="H5106" s="47" t="str">
        <f>IF(ISERROR(VLOOKUP($G$12&amp;$G5106,'PIMS School'!$C$1:$R$1511,7,FALSE)),"",(VLOOKUP($G$12&amp;$G5106,'PIMS School'!$C$1:$R$1511,7,FALSE)))</f>
        <v/>
      </c>
      <c r="I5106" s="61" t="str">
        <f>IF(ISERROR(VLOOKUP($G$12&amp;$G5106,'PIMS School'!$C$1:$R$1511,8,FALSE)),"",(VLOOKUP($G$12&amp;$G5106,'PIMS School'!$C$1:$R$1511,8,FALSE)))</f>
        <v/>
      </c>
    </row>
    <row r="5107" spans="7:9" ht="18" hidden="1" customHeight="1" x14ac:dyDescent="0.25">
      <c r="G5107" s="60">
        <v>111</v>
      </c>
      <c r="H5107" s="47" t="str">
        <f>IF(ISERROR(VLOOKUP($G$12&amp;$G5107,'PIMS School'!$C$1:$R$1511,7,FALSE)),"",(VLOOKUP($G$12&amp;$G5107,'PIMS School'!$C$1:$R$1511,7,FALSE)))</f>
        <v/>
      </c>
      <c r="I5107" s="61" t="str">
        <f>IF(ISERROR(VLOOKUP($G$12&amp;$G5107,'PIMS School'!$C$1:$R$1511,8,FALSE)),"",(VLOOKUP($G$12&amp;$G5107,'PIMS School'!$C$1:$R$1511,8,FALSE)))</f>
        <v/>
      </c>
    </row>
    <row r="5108" spans="7:9" ht="18" hidden="1" customHeight="1" x14ac:dyDescent="0.25">
      <c r="G5108" s="60">
        <v>112</v>
      </c>
      <c r="H5108" s="47" t="str">
        <f>IF(ISERROR(VLOOKUP($G$12&amp;$G5108,'PIMS School'!$C$1:$R$1511,7,FALSE)),"",(VLOOKUP($G$12&amp;$G5108,'PIMS School'!$C$1:$R$1511,7,FALSE)))</f>
        <v/>
      </c>
      <c r="I5108" s="61" t="str">
        <f>IF(ISERROR(VLOOKUP($G$12&amp;$G5108,'PIMS School'!$C$1:$R$1511,8,FALSE)),"",(VLOOKUP($G$12&amp;$G5108,'PIMS School'!$C$1:$R$1511,8,FALSE)))</f>
        <v/>
      </c>
    </row>
    <row r="5109" spans="7:9" ht="18" hidden="1" customHeight="1" x14ac:dyDescent="0.25">
      <c r="G5109" s="60">
        <v>113</v>
      </c>
      <c r="H5109" s="47" t="str">
        <f>IF(ISERROR(VLOOKUP($G$12&amp;$G5109,'PIMS School'!$C$1:$R$1511,7,FALSE)),"",(VLOOKUP($G$12&amp;$G5109,'PIMS School'!$C$1:$R$1511,7,FALSE)))</f>
        <v/>
      </c>
      <c r="I5109" s="61" t="str">
        <f>IF(ISERROR(VLOOKUP($G$12&amp;$G5109,'PIMS School'!$C$1:$R$1511,8,FALSE)),"",(VLOOKUP($G$12&amp;$G5109,'PIMS School'!$C$1:$R$1511,8,FALSE)))</f>
        <v/>
      </c>
    </row>
    <row r="5110" spans="7:9" ht="18" hidden="1" customHeight="1" x14ac:dyDescent="0.25">
      <c r="G5110" s="60">
        <v>114</v>
      </c>
      <c r="H5110" s="47" t="str">
        <f>IF(ISERROR(VLOOKUP($G$12&amp;$G5110,'PIMS School'!$C$1:$R$1511,7,FALSE)),"",(VLOOKUP($G$12&amp;$G5110,'PIMS School'!$C$1:$R$1511,7,FALSE)))</f>
        <v/>
      </c>
      <c r="I5110" s="61" t="str">
        <f>IF(ISERROR(VLOOKUP($G$12&amp;$G5110,'PIMS School'!$C$1:$R$1511,8,FALSE)),"",(VLOOKUP($G$12&amp;$G5110,'PIMS School'!$C$1:$R$1511,8,FALSE)))</f>
        <v/>
      </c>
    </row>
    <row r="5111" spans="7:9" ht="18" hidden="1" customHeight="1" x14ac:dyDescent="0.25">
      <c r="G5111" s="60">
        <v>115</v>
      </c>
      <c r="H5111" s="47" t="str">
        <f>IF(ISERROR(VLOOKUP($G$12&amp;$G5111,'PIMS School'!$C$1:$R$1511,7,FALSE)),"",(VLOOKUP($G$12&amp;$G5111,'PIMS School'!$C$1:$R$1511,7,FALSE)))</f>
        <v/>
      </c>
      <c r="I5111" s="61" t="str">
        <f>IF(ISERROR(VLOOKUP($G$12&amp;$G5111,'PIMS School'!$C$1:$R$1511,8,FALSE)),"",(VLOOKUP($G$12&amp;$G5111,'PIMS School'!$C$1:$R$1511,8,FALSE)))</f>
        <v/>
      </c>
    </row>
    <row r="5112" spans="7:9" ht="18" hidden="1" customHeight="1" x14ac:dyDescent="0.25">
      <c r="G5112" s="60">
        <v>116</v>
      </c>
      <c r="H5112" s="47" t="str">
        <f>IF(ISERROR(VLOOKUP($G$12&amp;$G5112,'PIMS School'!$C$1:$R$1511,7,FALSE)),"",(VLOOKUP($G$12&amp;$G5112,'PIMS School'!$C$1:$R$1511,7,FALSE)))</f>
        <v/>
      </c>
      <c r="I5112" s="61" t="str">
        <f>IF(ISERROR(VLOOKUP($G$12&amp;$G5112,'PIMS School'!$C$1:$R$1511,8,FALSE)),"",(VLOOKUP($G$12&amp;$G5112,'PIMS School'!$C$1:$R$1511,8,FALSE)))</f>
        <v/>
      </c>
    </row>
    <row r="5113" spans="7:9" ht="18" hidden="1" customHeight="1" x14ac:dyDescent="0.25">
      <c r="G5113" s="60">
        <v>117</v>
      </c>
      <c r="H5113" s="47" t="str">
        <f>IF(ISERROR(VLOOKUP($G$12&amp;$G5113,'PIMS School'!$C$1:$R$1511,7,FALSE)),"",(VLOOKUP($G$12&amp;$G5113,'PIMS School'!$C$1:$R$1511,7,FALSE)))</f>
        <v/>
      </c>
      <c r="I5113" s="61" t="str">
        <f>IF(ISERROR(VLOOKUP($G$12&amp;$G5113,'PIMS School'!$C$1:$R$1511,8,FALSE)),"",(VLOOKUP($G$12&amp;$G5113,'PIMS School'!$C$1:$R$1511,8,FALSE)))</f>
        <v/>
      </c>
    </row>
    <row r="5114" spans="7:9" ht="18" hidden="1" customHeight="1" x14ac:dyDescent="0.25">
      <c r="G5114" s="60">
        <v>118</v>
      </c>
      <c r="H5114" s="47" t="str">
        <f>IF(ISERROR(VLOOKUP($G$12&amp;$G5114,'PIMS School'!$C$1:$R$1511,7,FALSE)),"",(VLOOKUP($G$12&amp;$G5114,'PIMS School'!$C$1:$R$1511,7,FALSE)))</f>
        <v/>
      </c>
      <c r="I5114" s="61" t="str">
        <f>IF(ISERROR(VLOOKUP($G$12&amp;$G5114,'PIMS School'!$C$1:$R$1511,8,FALSE)),"",(VLOOKUP($G$12&amp;$G5114,'PIMS School'!$C$1:$R$1511,8,FALSE)))</f>
        <v/>
      </c>
    </row>
    <row r="5115" spans="7:9" ht="18" hidden="1" customHeight="1" x14ac:dyDescent="0.25">
      <c r="G5115" s="60">
        <v>119</v>
      </c>
      <c r="H5115" s="47" t="str">
        <f>IF(ISERROR(VLOOKUP($G$12&amp;$G5115,'PIMS School'!$C$1:$R$1511,7,FALSE)),"",(VLOOKUP($G$12&amp;$G5115,'PIMS School'!$C$1:$R$1511,7,FALSE)))</f>
        <v/>
      </c>
      <c r="I5115" s="61" t="str">
        <f>IF(ISERROR(VLOOKUP($G$12&amp;$G5115,'PIMS School'!$C$1:$R$1511,8,FALSE)),"",(VLOOKUP($G$12&amp;$G5115,'PIMS School'!$C$1:$R$1511,8,FALSE)))</f>
        <v/>
      </c>
    </row>
    <row r="5116" spans="7:9" ht="18" hidden="1" customHeight="1" x14ac:dyDescent="0.25">
      <c r="G5116" s="60">
        <v>120</v>
      </c>
      <c r="H5116" s="47" t="str">
        <f>IF(ISERROR(VLOOKUP($G$12&amp;$G5116,'PIMS School'!$C$1:$R$1511,7,FALSE)),"",(VLOOKUP($G$12&amp;$G5116,'PIMS School'!$C$1:$R$1511,7,FALSE)))</f>
        <v/>
      </c>
      <c r="I5116" s="61" t="str">
        <f>IF(ISERROR(VLOOKUP($G$12&amp;$G5116,'PIMS School'!$C$1:$R$1511,8,FALSE)),"",(VLOOKUP($G$12&amp;$G5116,'PIMS School'!$C$1:$R$1511,8,FALSE)))</f>
        <v/>
      </c>
    </row>
    <row r="5117" spans="7:9" ht="18" hidden="1" customHeight="1" x14ac:dyDescent="0.25">
      <c r="G5117" s="60">
        <v>121</v>
      </c>
      <c r="H5117" s="47" t="str">
        <f>IF(ISERROR(VLOOKUP($G$12&amp;$G5117,'PIMS School'!$C$1:$R$1511,7,FALSE)),"",(VLOOKUP($G$12&amp;$G5117,'PIMS School'!$C$1:$R$1511,7,FALSE)))</f>
        <v/>
      </c>
      <c r="I5117" s="61" t="str">
        <f>IF(ISERROR(VLOOKUP($G$12&amp;$G5117,'PIMS School'!$C$1:$R$1511,8,FALSE)),"",(VLOOKUP($G$12&amp;$G5117,'PIMS School'!$C$1:$R$1511,8,FALSE)))</f>
        <v/>
      </c>
    </row>
    <row r="5118" spans="7:9" ht="18" hidden="1" customHeight="1" x14ac:dyDescent="0.25">
      <c r="G5118" s="60">
        <v>122</v>
      </c>
      <c r="H5118" s="47" t="str">
        <f>IF(ISERROR(VLOOKUP($G$12&amp;$G5118,'PIMS School'!$C$1:$R$1511,7,FALSE)),"",(VLOOKUP($G$12&amp;$G5118,'PIMS School'!$C$1:$R$1511,7,FALSE)))</f>
        <v/>
      </c>
      <c r="I5118" s="61" t="str">
        <f>IF(ISERROR(VLOOKUP($G$12&amp;$G5118,'PIMS School'!$C$1:$R$1511,8,FALSE)),"",(VLOOKUP($G$12&amp;$G5118,'PIMS School'!$C$1:$R$1511,8,FALSE)))</f>
        <v/>
      </c>
    </row>
    <row r="5119" spans="7:9" ht="18" hidden="1" customHeight="1" x14ac:dyDescent="0.25">
      <c r="G5119" s="60">
        <v>123</v>
      </c>
      <c r="H5119" s="47" t="str">
        <f>IF(ISERROR(VLOOKUP($G$12&amp;$G5119,'PIMS School'!$C$1:$R$1511,7,FALSE)),"",(VLOOKUP($G$12&amp;$G5119,'PIMS School'!$C$1:$R$1511,7,FALSE)))</f>
        <v/>
      </c>
      <c r="I5119" s="61" t="str">
        <f>IF(ISERROR(VLOOKUP($G$12&amp;$G5119,'PIMS School'!$C$1:$R$1511,8,FALSE)),"",(VLOOKUP($G$12&amp;$G5119,'PIMS School'!$C$1:$R$1511,8,FALSE)))</f>
        <v/>
      </c>
    </row>
    <row r="5120" spans="7:9" ht="18" hidden="1" customHeight="1" x14ac:dyDescent="0.25">
      <c r="G5120" s="60">
        <v>124</v>
      </c>
      <c r="H5120" s="47" t="str">
        <f>IF(ISERROR(VLOOKUP($G$12&amp;$G5120,'PIMS School'!$C$1:$R$1511,7,FALSE)),"",(VLOOKUP($G$12&amp;$G5120,'PIMS School'!$C$1:$R$1511,7,FALSE)))</f>
        <v/>
      </c>
      <c r="I5120" s="61" t="str">
        <f>IF(ISERROR(VLOOKUP($G$12&amp;$G5120,'PIMS School'!$C$1:$R$1511,8,FALSE)),"",(VLOOKUP($G$12&amp;$G5120,'PIMS School'!$C$1:$R$1511,8,FALSE)))</f>
        <v/>
      </c>
    </row>
    <row r="5121" spans="7:9" ht="18" hidden="1" customHeight="1" x14ac:dyDescent="0.25">
      <c r="G5121" s="60">
        <v>125</v>
      </c>
      <c r="H5121" s="47" t="str">
        <f>IF(ISERROR(VLOOKUP($G$12&amp;$G5121,'PIMS School'!$C$1:$R$1511,7,FALSE)),"",(VLOOKUP($G$12&amp;$G5121,'PIMS School'!$C$1:$R$1511,7,FALSE)))</f>
        <v/>
      </c>
      <c r="I5121" s="61" t="str">
        <f>IF(ISERROR(VLOOKUP($G$12&amp;$G5121,'PIMS School'!$C$1:$R$1511,8,FALSE)),"",(VLOOKUP($G$12&amp;$G5121,'PIMS School'!$C$1:$R$1511,8,FALSE)))</f>
        <v/>
      </c>
    </row>
    <row r="5122" spans="7:9" ht="18" hidden="1" customHeight="1" x14ac:dyDescent="0.25">
      <c r="G5122" s="60">
        <v>126</v>
      </c>
      <c r="H5122" s="47" t="str">
        <f>IF(ISERROR(VLOOKUP($G$12&amp;$G5122,'PIMS School'!$C$1:$R$1511,7,FALSE)),"",(VLOOKUP($G$12&amp;$G5122,'PIMS School'!$C$1:$R$1511,7,FALSE)))</f>
        <v/>
      </c>
      <c r="I5122" s="61" t="str">
        <f>IF(ISERROR(VLOOKUP($G$12&amp;$G5122,'PIMS School'!$C$1:$R$1511,8,FALSE)),"",(VLOOKUP($G$12&amp;$G5122,'PIMS School'!$C$1:$R$1511,8,FALSE)))</f>
        <v/>
      </c>
    </row>
    <row r="5123" spans="7:9" ht="18" hidden="1" customHeight="1" x14ac:dyDescent="0.25">
      <c r="G5123" s="60">
        <v>127</v>
      </c>
      <c r="H5123" s="47" t="str">
        <f>IF(ISERROR(VLOOKUP($G$12&amp;$G5123,'PIMS School'!$C$1:$R$1511,7,FALSE)),"",(VLOOKUP($G$12&amp;$G5123,'PIMS School'!$C$1:$R$1511,7,FALSE)))</f>
        <v/>
      </c>
      <c r="I5123" s="61" t="str">
        <f>IF(ISERROR(VLOOKUP($G$12&amp;$G5123,'PIMS School'!$C$1:$R$1511,8,FALSE)),"",(VLOOKUP($G$12&amp;$G5123,'PIMS School'!$C$1:$R$1511,8,FALSE)))</f>
        <v/>
      </c>
    </row>
    <row r="5124" spans="7:9" ht="18" hidden="1" customHeight="1" x14ac:dyDescent="0.25">
      <c r="G5124" s="60">
        <v>128</v>
      </c>
      <c r="H5124" s="47" t="str">
        <f>IF(ISERROR(VLOOKUP($G$12&amp;$G5124,'PIMS School'!$C$1:$R$1511,7,FALSE)),"",(VLOOKUP($G$12&amp;$G5124,'PIMS School'!$C$1:$R$1511,7,FALSE)))</f>
        <v/>
      </c>
      <c r="I5124" s="61" t="str">
        <f>IF(ISERROR(VLOOKUP($G$12&amp;$G5124,'PIMS School'!$C$1:$R$1511,8,FALSE)),"",(VLOOKUP($G$12&amp;$G5124,'PIMS School'!$C$1:$R$1511,8,FALSE)))</f>
        <v/>
      </c>
    </row>
    <row r="5125" spans="7:9" ht="18" hidden="1" customHeight="1" x14ac:dyDescent="0.25">
      <c r="G5125" s="60">
        <v>129</v>
      </c>
      <c r="H5125" s="47" t="str">
        <f>IF(ISERROR(VLOOKUP($G$12&amp;$G5125,'PIMS School'!$C$1:$R$1511,7,FALSE)),"",(VLOOKUP($G$12&amp;$G5125,'PIMS School'!$C$1:$R$1511,7,FALSE)))</f>
        <v/>
      </c>
      <c r="I5125" s="61" t="str">
        <f>IF(ISERROR(VLOOKUP($G$12&amp;$G5125,'PIMS School'!$C$1:$R$1511,8,FALSE)),"",(VLOOKUP($G$12&amp;$G5125,'PIMS School'!$C$1:$R$1511,8,FALSE)))</f>
        <v/>
      </c>
    </row>
    <row r="5126" spans="7:9" ht="18" hidden="1" customHeight="1" x14ac:dyDescent="0.25">
      <c r="G5126" s="60">
        <v>130</v>
      </c>
      <c r="H5126" s="47" t="str">
        <f>IF(ISERROR(VLOOKUP($G$12&amp;$G5126,'PIMS School'!$C$1:$R$1511,7,FALSE)),"",(VLOOKUP($G$12&amp;$G5126,'PIMS School'!$C$1:$R$1511,7,FALSE)))</f>
        <v/>
      </c>
      <c r="I5126" s="61" t="str">
        <f>IF(ISERROR(VLOOKUP($G$12&amp;$G5126,'PIMS School'!$C$1:$R$1511,8,FALSE)),"",(VLOOKUP($G$12&amp;$G5126,'PIMS School'!$C$1:$R$1511,8,FALSE)))</f>
        <v/>
      </c>
    </row>
    <row r="5127" spans="7:9" ht="18" hidden="1" customHeight="1" x14ac:dyDescent="0.25">
      <c r="G5127" s="60">
        <v>131</v>
      </c>
      <c r="H5127" s="47" t="str">
        <f>IF(ISERROR(VLOOKUP($G$12&amp;$G5127,'PIMS School'!$C$1:$R$1511,7,FALSE)),"",(VLOOKUP($G$12&amp;$G5127,'PIMS School'!$C$1:$R$1511,7,FALSE)))</f>
        <v/>
      </c>
      <c r="I5127" s="61" t="str">
        <f>IF(ISERROR(VLOOKUP($G$12&amp;$G5127,'PIMS School'!$C$1:$R$1511,8,FALSE)),"",(VLOOKUP($G$12&amp;$G5127,'PIMS School'!$C$1:$R$1511,8,FALSE)))</f>
        <v/>
      </c>
    </row>
    <row r="5128" spans="7:9" ht="18" hidden="1" customHeight="1" x14ac:dyDescent="0.25">
      <c r="G5128" s="60">
        <v>132</v>
      </c>
      <c r="H5128" s="47" t="str">
        <f>IF(ISERROR(VLOOKUP($G$12&amp;$G5128,'PIMS School'!$C$1:$R$1511,7,FALSE)),"",(VLOOKUP($G$12&amp;$G5128,'PIMS School'!$C$1:$R$1511,7,FALSE)))</f>
        <v/>
      </c>
      <c r="I5128" s="61" t="str">
        <f>IF(ISERROR(VLOOKUP($G$12&amp;$G5128,'PIMS School'!$C$1:$R$1511,8,FALSE)),"",(VLOOKUP($G$12&amp;$G5128,'PIMS School'!$C$1:$R$1511,8,FALSE)))</f>
        <v/>
      </c>
    </row>
    <row r="5129" spans="7:9" ht="18" hidden="1" customHeight="1" x14ac:dyDescent="0.25">
      <c r="G5129" s="60">
        <v>133</v>
      </c>
      <c r="H5129" s="47" t="str">
        <f>IF(ISERROR(VLOOKUP($G$12&amp;$G5129,'PIMS School'!$C$1:$R$1511,7,FALSE)),"",(VLOOKUP($G$12&amp;$G5129,'PIMS School'!$C$1:$R$1511,7,FALSE)))</f>
        <v/>
      </c>
      <c r="I5129" s="61" t="str">
        <f>IF(ISERROR(VLOOKUP($G$12&amp;$G5129,'PIMS School'!$C$1:$R$1511,8,FALSE)),"",(VLOOKUP($G$12&amp;$G5129,'PIMS School'!$C$1:$R$1511,8,FALSE)))</f>
        <v/>
      </c>
    </row>
    <row r="5130" spans="7:9" ht="18" hidden="1" customHeight="1" x14ac:dyDescent="0.25">
      <c r="G5130" s="60">
        <v>134</v>
      </c>
      <c r="H5130" s="47" t="str">
        <f>IF(ISERROR(VLOOKUP($G$12&amp;$G5130,'PIMS School'!$C$1:$R$1511,7,FALSE)),"",(VLOOKUP($G$12&amp;$G5130,'PIMS School'!$C$1:$R$1511,7,FALSE)))</f>
        <v/>
      </c>
      <c r="I5130" s="61" t="str">
        <f>IF(ISERROR(VLOOKUP($G$12&amp;$G5130,'PIMS School'!$C$1:$R$1511,8,FALSE)),"",(VLOOKUP($G$12&amp;$G5130,'PIMS School'!$C$1:$R$1511,8,FALSE)))</f>
        <v/>
      </c>
    </row>
    <row r="5131" spans="7:9" ht="18" hidden="1" customHeight="1" x14ac:dyDescent="0.25">
      <c r="G5131" s="60">
        <v>135</v>
      </c>
      <c r="H5131" s="47" t="str">
        <f>IF(ISERROR(VLOOKUP($G$12&amp;$G5131,'PIMS School'!$C$1:$R$1511,7,FALSE)),"",(VLOOKUP($G$12&amp;$G5131,'PIMS School'!$C$1:$R$1511,7,FALSE)))</f>
        <v/>
      </c>
      <c r="I5131" s="61" t="str">
        <f>IF(ISERROR(VLOOKUP($G$12&amp;$G5131,'PIMS School'!$C$1:$R$1511,8,FALSE)),"",(VLOOKUP($G$12&amp;$G5131,'PIMS School'!$C$1:$R$1511,8,FALSE)))</f>
        <v/>
      </c>
    </row>
    <row r="5132" spans="7:9" ht="18" hidden="1" customHeight="1" x14ac:dyDescent="0.25">
      <c r="G5132" s="60">
        <v>136</v>
      </c>
      <c r="H5132" s="47" t="str">
        <f>IF(ISERROR(VLOOKUP($G$12&amp;$G5132,'PIMS School'!$C$1:$R$1511,7,FALSE)),"",(VLOOKUP($G$12&amp;$G5132,'PIMS School'!$C$1:$R$1511,7,FALSE)))</f>
        <v/>
      </c>
      <c r="I5132" s="61" t="str">
        <f>IF(ISERROR(VLOOKUP($G$12&amp;$G5132,'PIMS School'!$C$1:$R$1511,8,FALSE)),"",(VLOOKUP($G$12&amp;$G5132,'PIMS School'!$C$1:$R$1511,8,FALSE)))</f>
        <v/>
      </c>
    </row>
    <row r="5133" spans="7:9" ht="18" hidden="1" customHeight="1" x14ac:dyDescent="0.25">
      <c r="G5133" s="60">
        <v>137</v>
      </c>
      <c r="H5133" s="47" t="str">
        <f>IF(ISERROR(VLOOKUP($G$12&amp;$G5133,'PIMS School'!$C$1:$R$1511,7,FALSE)),"",(VLOOKUP($G$12&amp;$G5133,'PIMS School'!$C$1:$R$1511,7,FALSE)))</f>
        <v/>
      </c>
      <c r="I5133" s="61" t="str">
        <f>IF(ISERROR(VLOOKUP($G$12&amp;$G5133,'PIMS School'!$C$1:$R$1511,8,FALSE)),"",(VLOOKUP($G$12&amp;$G5133,'PIMS School'!$C$1:$R$1511,8,FALSE)))</f>
        <v/>
      </c>
    </row>
    <row r="5134" spans="7:9" ht="18" hidden="1" customHeight="1" x14ac:dyDescent="0.25">
      <c r="G5134" s="60">
        <v>138</v>
      </c>
      <c r="H5134" s="47" t="str">
        <f>IF(ISERROR(VLOOKUP($G$12&amp;$G5134,'PIMS School'!$C$1:$R$1511,7,FALSE)),"",(VLOOKUP($G$12&amp;$G5134,'PIMS School'!$C$1:$R$1511,7,FALSE)))</f>
        <v/>
      </c>
      <c r="I5134" s="61" t="str">
        <f>IF(ISERROR(VLOOKUP($G$12&amp;$G5134,'PIMS School'!$C$1:$R$1511,8,FALSE)),"",(VLOOKUP($G$12&amp;$G5134,'PIMS School'!$C$1:$R$1511,8,FALSE)))</f>
        <v/>
      </c>
    </row>
    <row r="5135" spans="7:9" ht="18" hidden="1" customHeight="1" x14ac:dyDescent="0.25">
      <c r="G5135" s="60">
        <v>139</v>
      </c>
      <c r="H5135" s="47" t="str">
        <f>IF(ISERROR(VLOOKUP($G$12&amp;$G5135,'PIMS School'!$C$1:$R$1511,7,FALSE)),"",(VLOOKUP($G$12&amp;$G5135,'PIMS School'!$C$1:$R$1511,7,FALSE)))</f>
        <v/>
      </c>
      <c r="I5135" s="61" t="str">
        <f>IF(ISERROR(VLOOKUP($G$12&amp;$G5135,'PIMS School'!$C$1:$R$1511,8,FALSE)),"",(VLOOKUP($G$12&amp;$G5135,'PIMS School'!$C$1:$R$1511,8,FALSE)))</f>
        <v/>
      </c>
    </row>
    <row r="5136" spans="7:9" ht="18" hidden="1" customHeight="1" x14ac:dyDescent="0.25">
      <c r="G5136" s="60">
        <v>140</v>
      </c>
      <c r="H5136" s="47" t="str">
        <f>IF(ISERROR(VLOOKUP($G$12&amp;$G5136,'PIMS School'!$C$1:$R$1511,7,FALSE)),"",(VLOOKUP($G$12&amp;$G5136,'PIMS School'!$C$1:$R$1511,7,FALSE)))</f>
        <v/>
      </c>
      <c r="I5136" s="61" t="str">
        <f>IF(ISERROR(VLOOKUP($G$12&amp;$G5136,'PIMS School'!$C$1:$R$1511,8,FALSE)),"",(VLOOKUP($G$12&amp;$G5136,'PIMS School'!$C$1:$R$1511,8,FALSE)))</f>
        <v/>
      </c>
    </row>
    <row r="5137" spans="7:9" ht="18" hidden="1" customHeight="1" x14ac:dyDescent="0.25">
      <c r="G5137" s="60">
        <v>141</v>
      </c>
      <c r="H5137" s="47" t="str">
        <f>IF(ISERROR(VLOOKUP($G$12&amp;$G5137,'PIMS School'!$C$1:$R$1511,7,FALSE)),"",(VLOOKUP($G$12&amp;$G5137,'PIMS School'!$C$1:$R$1511,7,FALSE)))</f>
        <v/>
      </c>
      <c r="I5137" s="61" t="str">
        <f>IF(ISERROR(VLOOKUP($G$12&amp;$G5137,'PIMS School'!$C$1:$R$1511,8,FALSE)),"",(VLOOKUP($G$12&amp;$G5137,'PIMS School'!$C$1:$R$1511,8,FALSE)))</f>
        <v/>
      </c>
    </row>
    <row r="5138" spans="7:9" ht="18" hidden="1" customHeight="1" x14ac:dyDescent="0.25">
      <c r="G5138" s="60">
        <v>142</v>
      </c>
      <c r="H5138" s="47" t="str">
        <f>IF(ISERROR(VLOOKUP($G$12&amp;$G5138,'PIMS School'!$C$1:$R$1511,7,FALSE)),"",(VLOOKUP($G$12&amp;$G5138,'PIMS School'!$C$1:$R$1511,7,FALSE)))</f>
        <v/>
      </c>
      <c r="I5138" s="61" t="str">
        <f>IF(ISERROR(VLOOKUP($G$12&amp;$G5138,'PIMS School'!$C$1:$R$1511,8,FALSE)),"",(VLOOKUP($G$12&amp;$G5138,'PIMS School'!$C$1:$R$1511,8,FALSE)))</f>
        <v/>
      </c>
    </row>
    <row r="5139" spans="7:9" ht="18" hidden="1" customHeight="1" x14ac:dyDescent="0.25">
      <c r="G5139" s="60">
        <v>143</v>
      </c>
      <c r="H5139" s="47" t="str">
        <f>IF(ISERROR(VLOOKUP($G$12&amp;$G5139,'PIMS School'!$C$1:$R$1511,7,FALSE)),"",(VLOOKUP($G$12&amp;$G5139,'PIMS School'!$C$1:$R$1511,7,FALSE)))</f>
        <v/>
      </c>
      <c r="I5139" s="61" t="str">
        <f>IF(ISERROR(VLOOKUP($G$12&amp;$G5139,'PIMS School'!$C$1:$R$1511,8,FALSE)),"",(VLOOKUP($G$12&amp;$G5139,'PIMS School'!$C$1:$R$1511,8,FALSE)))</f>
        <v/>
      </c>
    </row>
    <row r="5140" spans="7:9" ht="18" hidden="1" customHeight="1" x14ac:dyDescent="0.25">
      <c r="G5140" s="60">
        <v>144</v>
      </c>
      <c r="H5140" s="47" t="str">
        <f>IF(ISERROR(VLOOKUP($G$12&amp;$G5140,'PIMS School'!$C$1:$R$1511,7,FALSE)),"",(VLOOKUP($G$12&amp;$G5140,'PIMS School'!$C$1:$R$1511,7,FALSE)))</f>
        <v/>
      </c>
      <c r="I5140" s="61" t="str">
        <f>IF(ISERROR(VLOOKUP($G$12&amp;$G5140,'PIMS School'!$C$1:$R$1511,8,FALSE)),"",(VLOOKUP($G$12&amp;$G5140,'PIMS School'!$C$1:$R$1511,8,FALSE)))</f>
        <v/>
      </c>
    </row>
    <row r="5141" spans="7:9" ht="18" hidden="1" customHeight="1" x14ac:dyDescent="0.25">
      <c r="G5141" s="60">
        <v>145</v>
      </c>
      <c r="H5141" s="47" t="str">
        <f>IF(ISERROR(VLOOKUP($G$12&amp;$G5141,'PIMS School'!$C$1:$R$1511,7,FALSE)),"",(VLOOKUP($G$12&amp;$G5141,'PIMS School'!$C$1:$R$1511,7,FALSE)))</f>
        <v/>
      </c>
      <c r="I5141" s="61" t="str">
        <f>IF(ISERROR(VLOOKUP($G$12&amp;$G5141,'PIMS School'!$C$1:$R$1511,8,FALSE)),"",(VLOOKUP($G$12&amp;$G5141,'PIMS School'!$C$1:$R$1511,8,FALSE)))</f>
        <v/>
      </c>
    </row>
    <row r="5142" spans="7:9" ht="18" hidden="1" customHeight="1" x14ac:dyDescent="0.25">
      <c r="G5142" s="60">
        <v>146</v>
      </c>
      <c r="H5142" s="47" t="str">
        <f>IF(ISERROR(VLOOKUP($G$12&amp;$G5142,'PIMS School'!$C$1:$R$1511,7,FALSE)),"",(VLOOKUP($G$12&amp;$G5142,'PIMS School'!$C$1:$R$1511,7,FALSE)))</f>
        <v/>
      </c>
      <c r="I5142" s="61" t="str">
        <f>IF(ISERROR(VLOOKUP($G$12&amp;$G5142,'PIMS School'!$C$1:$R$1511,8,FALSE)),"",(VLOOKUP($G$12&amp;$G5142,'PIMS School'!$C$1:$R$1511,8,FALSE)))</f>
        <v/>
      </c>
    </row>
    <row r="5143" spans="7:9" ht="18" hidden="1" customHeight="1" x14ac:dyDescent="0.25">
      <c r="G5143" s="60">
        <v>147</v>
      </c>
      <c r="H5143" s="47" t="str">
        <f>IF(ISERROR(VLOOKUP($G$12&amp;$G5143,'PIMS School'!$C$1:$R$1511,7,FALSE)),"",(VLOOKUP($G$12&amp;$G5143,'PIMS School'!$C$1:$R$1511,7,FALSE)))</f>
        <v/>
      </c>
      <c r="I5143" s="61" t="str">
        <f>IF(ISERROR(VLOOKUP($G$12&amp;$G5143,'PIMS School'!$C$1:$R$1511,8,FALSE)),"",(VLOOKUP($G$12&amp;$G5143,'PIMS School'!$C$1:$R$1511,8,FALSE)))</f>
        <v/>
      </c>
    </row>
    <row r="5144" spans="7:9" ht="18" hidden="1" customHeight="1" x14ac:dyDescent="0.25">
      <c r="G5144" s="60">
        <v>148</v>
      </c>
      <c r="H5144" s="47" t="str">
        <f>IF(ISERROR(VLOOKUP($G$12&amp;$G5144,'PIMS School'!$C$1:$R$1511,7,FALSE)),"",(VLOOKUP($G$12&amp;$G5144,'PIMS School'!$C$1:$R$1511,7,FALSE)))</f>
        <v/>
      </c>
      <c r="I5144" s="61" t="str">
        <f>IF(ISERROR(VLOOKUP($G$12&amp;$G5144,'PIMS School'!$C$1:$R$1511,8,FALSE)),"",(VLOOKUP($G$12&amp;$G5144,'PIMS School'!$C$1:$R$1511,8,FALSE)))</f>
        <v/>
      </c>
    </row>
    <row r="5145" spans="7:9" ht="18" hidden="1" customHeight="1" x14ac:dyDescent="0.25">
      <c r="G5145" s="60">
        <v>149</v>
      </c>
      <c r="H5145" s="47" t="str">
        <f>IF(ISERROR(VLOOKUP($G$12&amp;$G5145,'PIMS School'!$C$1:$R$1511,7,FALSE)),"",(VLOOKUP($G$12&amp;$G5145,'PIMS School'!$C$1:$R$1511,7,FALSE)))</f>
        <v/>
      </c>
      <c r="I5145" s="61" t="str">
        <f>IF(ISERROR(VLOOKUP($G$12&amp;$G5145,'PIMS School'!$C$1:$R$1511,8,FALSE)),"",(VLOOKUP($G$12&amp;$G5145,'PIMS School'!$C$1:$R$1511,8,FALSE)))</f>
        <v/>
      </c>
    </row>
    <row r="5146" spans="7:9" ht="18" hidden="1" customHeight="1" x14ac:dyDescent="0.25">
      <c r="G5146" s="60">
        <v>150</v>
      </c>
      <c r="H5146" s="47" t="str">
        <f>IF(ISERROR(VLOOKUP($G$12&amp;$G5146,'PIMS School'!$C$1:$R$1511,7,FALSE)),"",(VLOOKUP($G$12&amp;$G5146,'PIMS School'!$C$1:$R$1511,7,FALSE)))</f>
        <v/>
      </c>
      <c r="I5146" s="61" t="str">
        <f>IF(ISERROR(VLOOKUP($G$12&amp;$G5146,'PIMS School'!$C$1:$R$1511,8,FALSE)),"",(VLOOKUP($G$12&amp;$G5146,'PIMS School'!$C$1:$R$1511,8,FALSE)))</f>
        <v/>
      </c>
    </row>
    <row r="5147" spans="7:9" ht="18" hidden="1" customHeight="1" x14ac:dyDescent="0.25">
      <c r="G5147" s="60">
        <v>151</v>
      </c>
      <c r="H5147" s="47" t="str">
        <f>IF(ISERROR(VLOOKUP($G$12&amp;$G5147,'PIMS School'!$C$1:$R$1511,7,FALSE)),"",(VLOOKUP($G$12&amp;$G5147,'PIMS School'!$C$1:$R$1511,7,FALSE)))</f>
        <v/>
      </c>
      <c r="I5147" s="61" t="str">
        <f>IF(ISERROR(VLOOKUP($G$12&amp;$G5147,'PIMS School'!$C$1:$R$1511,8,FALSE)),"",(VLOOKUP($G$12&amp;$G5147,'PIMS School'!$C$1:$R$1511,8,FALSE)))</f>
        <v/>
      </c>
    </row>
    <row r="5148" spans="7:9" ht="18" hidden="1" customHeight="1" x14ac:dyDescent="0.25">
      <c r="G5148" s="60">
        <v>152</v>
      </c>
      <c r="H5148" s="47" t="str">
        <f>IF(ISERROR(VLOOKUP($G$12&amp;$G5148,'PIMS School'!$C$1:$R$1511,7,FALSE)),"",(VLOOKUP($G$12&amp;$G5148,'PIMS School'!$C$1:$R$1511,7,FALSE)))</f>
        <v/>
      </c>
      <c r="I5148" s="61" t="str">
        <f>IF(ISERROR(VLOOKUP($G$12&amp;$G5148,'PIMS School'!$C$1:$R$1511,8,FALSE)),"",(VLOOKUP($G$12&amp;$G5148,'PIMS School'!$C$1:$R$1511,8,FALSE)))</f>
        <v/>
      </c>
    </row>
    <row r="5149" spans="7:9" ht="18" hidden="1" customHeight="1" x14ac:dyDescent="0.25">
      <c r="G5149" s="60">
        <v>153</v>
      </c>
      <c r="H5149" s="47" t="str">
        <f>IF(ISERROR(VLOOKUP($G$12&amp;$G5149,'PIMS School'!$C$1:$R$1511,7,FALSE)),"",(VLOOKUP($G$12&amp;$G5149,'PIMS School'!$C$1:$R$1511,7,FALSE)))</f>
        <v/>
      </c>
      <c r="I5149" s="61" t="str">
        <f>IF(ISERROR(VLOOKUP($G$12&amp;$G5149,'PIMS School'!$C$1:$R$1511,8,FALSE)),"",(VLOOKUP($G$12&amp;$G5149,'PIMS School'!$C$1:$R$1511,8,FALSE)))</f>
        <v/>
      </c>
    </row>
    <row r="5150" spans="7:9" ht="18" hidden="1" customHeight="1" x14ac:dyDescent="0.25">
      <c r="G5150" s="60">
        <v>154</v>
      </c>
      <c r="H5150" s="47" t="str">
        <f>IF(ISERROR(VLOOKUP($G$12&amp;$G5150,'PIMS School'!$C$1:$R$1511,7,FALSE)),"",(VLOOKUP($G$12&amp;$G5150,'PIMS School'!$C$1:$R$1511,7,FALSE)))</f>
        <v/>
      </c>
      <c r="I5150" s="61" t="str">
        <f>IF(ISERROR(VLOOKUP($G$12&amp;$G5150,'PIMS School'!$C$1:$R$1511,8,FALSE)),"",(VLOOKUP($G$12&amp;$G5150,'PIMS School'!$C$1:$R$1511,8,FALSE)))</f>
        <v/>
      </c>
    </row>
    <row r="5151" spans="7:9" ht="18" hidden="1" customHeight="1" x14ac:dyDescent="0.25">
      <c r="G5151" s="60">
        <v>155</v>
      </c>
      <c r="H5151" s="47" t="str">
        <f>IF(ISERROR(VLOOKUP($G$12&amp;$G5151,'PIMS School'!$C$1:$R$1511,7,FALSE)),"",(VLOOKUP($G$12&amp;$G5151,'PIMS School'!$C$1:$R$1511,7,FALSE)))</f>
        <v/>
      </c>
      <c r="I5151" s="61" t="str">
        <f>IF(ISERROR(VLOOKUP($G$12&amp;$G5151,'PIMS School'!$C$1:$R$1511,8,FALSE)),"",(VLOOKUP($G$12&amp;$G5151,'PIMS School'!$C$1:$R$1511,8,FALSE)))</f>
        <v/>
      </c>
    </row>
    <row r="5152" spans="7:9" ht="18" hidden="1" customHeight="1" x14ac:dyDescent="0.25">
      <c r="G5152" s="60">
        <v>156</v>
      </c>
      <c r="H5152" s="47" t="str">
        <f>IF(ISERROR(VLOOKUP($G$12&amp;$G5152,'PIMS School'!$C$1:$R$1511,7,FALSE)),"",(VLOOKUP($G$12&amp;$G5152,'PIMS School'!$C$1:$R$1511,7,FALSE)))</f>
        <v/>
      </c>
      <c r="I5152" s="61" t="str">
        <f>IF(ISERROR(VLOOKUP($G$12&amp;$G5152,'PIMS School'!$C$1:$R$1511,8,FALSE)),"",(VLOOKUP($G$12&amp;$G5152,'PIMS School'!$C$1:$R$1511,8,FALSE)))</f>
        <v/>
      </c>
    </row>
    <row r="5153" spans="7:9" ht="18" hidden="1" customHeight="1" x14ac:dyDescent="0.25">
      <c r="G5153" s="60">
        <v>157</v>
      </c>
      <c r="H5153" s="47" t="str">
        <f>IF(ISERROR(VLOOKUP($G$12&amp;$G5153,'PIMS School'!$C$1:$R$1511,7,FALSE)),"",(VLOOKUP($G$12&amp;$G5153,'PIMS School'!$C$1:$R$1511,7,FALSE)))</f>
        <v/>
      </c>
      <c r="I5153" s="61" t="str">
        <f>IF(ISERROR(VLOOKUP($G$12&amp;$G5153,'PIMS School'!$C$1:$R$1511,8,FALSE)),"",(VLOOKUP($G$12&amp;$G5153,'PIMS School'!$C$1:$R$1511,8,FALSE)))</f>
        <v/>
      </c>
    </row>
    <row r="5154" spans="7:9" ht="18" hidden="1" customHeight="1" x14ac:dyDescent="0.25">
      <c r="G5154" s="60">
        <v>158</v>
      </c>
      <c r="H5154" s="47" t="str">
        <f>IF(ISERROR(VLOOKUP($G$12&amp;$G5154,'PIMS School'!$C$1:$R$1511,7,FALSE)),"",(VLOOKUP($G$12&amp;$G5154,'PIMS School'!$C$1:$R$1511,7,FALSE)))</f>
        <v/>
      </c>
      <c r="I5154" s="61" t="str">
        <f>IF(ISERROR(VLOOKUP($G$12&amp;$G5154,'PIMS School'!$C$1:$R$1511,8,FALSE)),"",(VLOOKUP($G$12&amp;$G5154,'PIMS School'!$C$1:$R$1511,8,FALSE)))</f>
        <v/>
      </c>
    </row>
    <row r="5155" spans="7:9" ht="18" hidden="1" customHeight="1" x14ac:dyDescent="0.25">
      <c r="G5155" s="60">
        <v>159</v>
      </c>
      <c r="H5155" s="47" t="str">
        <f>IF(ISERROR(VLOOKUP($G$12&amp;$G5155,'PIMS School'!$C$1:$R$1511,7,FALSE)),"",(VLOOKUP($G$12&amp;$G5155,'PIMS School'!$C$1:$R$1511,7,FALSE)))</f>
        <v/>
      </c>
      <c r="I5155" s="61" t="str">
        <f>IF(ISERROR(VLOOKUP($G$12&amp;$G5155,'PIMS School'!$C$1:$R$1511,8,FALSE)),"",(VLOOKUP($G$12&amp;$G5155,'PIMS School'!$C$1:$R$1511,8,FALSE)))</f>
        <v/>
      </c>
    </row>
    <row r="5156" spans="7:9" ht="18" hidden="1" customHeight="1" x14ac:dyDescent="0.25">
      <c r="G5156" s="60">
        <v>160</v>
      </c>
      <c r="H5156" s="47" t="str">
        <f>IF(ISERROR(VLOOKUP($G$12&amp;$G5156,'PIMS School'!$C$1:$R$1511,7,FALSE)),"",(VLOOKUP($G$12&amp;$G5156,'PIMS School'!$C$1:$R$1511,7,FALSE)))</f>
        <v/>
      </c>
      <c r="I5156" s="61" t="str">
        <f>IF(ISERROR(VLOOKUP($G$12&amp;$G5156,'PIMS School'!$C$1:$R$1511,8,FALSE)),"",(VLOOKUP($G$12&amp;$G5156,'PIMS School'!$C$1:$R$1511,8,FALSE)))</f>
        <v/>
      </c>
    </row>
    <row r="5157" spans="7:9" ht="18" hidden="1" customHeight="1" x14ac:dyDescent="0.25">
      <c r="G5157" s="60">
        <v>161</v>
      </c>
      <c r="H5157" s="47" t="str">
        <f>IF(ISERROR(VLOOKUP($G$12&amp;$G5157,'PIMS School'!$C$1:$R$1511,7,FALSE)),"",(VLOOKUP($G$12&amp;$G5157,'PIMS School'!$C$1:$R$1511,7,FALSE)))</f>
        <v/>
      </c>
      <c r="I5157" s="61" t="str">
        <f>IF(ISERROR(VLOOKUP($G$12&amp;$G5157,'PIMS School'!$C$1:$R$1511,8,FALSE)),"",(VLOOKUP($G$12&amp;$G5157,'PIMS School'!$C$1:$R$1511,8,FALSE)))</f>
        <v/>
      </c>
    </row>
    <row r="5158" spans="7:9" ht="18" hidden="1" customHeight="1" x14ac:dyDescent="0.25">
      <c r="G5158" s="60">
        <v>162</v>
      </c>
      <c r="H5158" s="47" t="str">
        <f>IF(ISERROR(VLOOKUP($G$12&amp;$G5158,'PIMS School'!$C$1:$R$1511,7,FALSE)),"",(VLOOKUP($G$12&amp;$G5158,'PIMS School'!$C$1:$R$1511,7,FALSE)))</f>
        <v/>
      </c>
      <c r="I5158" s="61" t="str">
        <f>IF(ISERROR(VLOOKUP($G$12&amp;$G5158,'PIMS School'!$C$1:$R$1511,8,FALSE)),"",(VLOOKUP($G$12&amp;$G5158,'PIMS School'!$C$1:$R$1511,8,FALSE)))</f>
        <v/>
      </c>
    </row>
    <row r="5159" spans="7:9" ht="18" hidden="1" customHeight="1" x14ac:dyDescent="0.25">
      <c r="G5159" s="60">
        <v>163</v>
      </c>
      <c r="H5159" s="47" t="str">
        <f>IF(ISERROR(VLOOKUP($G$12&amp;$G5159,'PIMS School'!$C$1:$R$1511,7,FALSE)),"",(VLOOKUP($G$12&amp;$G5159,'PIMS School'!$C$1:$R$1511,7,FALSE)))</f>
        <v/>
      </c>
      <c r="I5159" s="61" t="str">
        <f>IF(ISERROR(VLOOKUP($G$12&amp;$G5159,'PIMS School'!$C$1:$R$1511,8,FALSE)),"",(VLOOKUP($G$12&amp;$G5159,'PIMS School'!$C$1:$R$1511,8,FALSE)))</f>
        <v/>
      </c>
    </row>
    <row r="5160" spans="7:9" ht="18" hidden="1" customHeight="1" x14ac:dyDescent="0.25">
      <c r="G5160" s="60">
        <v>164</v>
      </c>
      <c r="H5160" s="47" t="str">
        <f>IF(ISERROR(VLOOKUP($G$12&amp;$G5160,'PIMS School'!$C$1:$R$1511,7,FALSE)),"",(VLOOKUP($G$12&amp;$G5160,'PIMS School'!$C$1:$R$1511,7,FALSE)))</f>
        <v/>
      </c>
      <c r="I5160" s="61" t="str">
        <f>IF(ISERROR(VLOOKUP($G$12&amp;$G5160,'PIMS School'!$C$1:$R$1511,8,FALSE)),"",(VLOOKUP($G$12&amp;$G5160,'PIMS School'!$C$1:$R$1511,8,FALSE)))</f>
        <v/>
      </c>
    </row>
    <row r="5161" spans="7:9" ht="18" hidden="1" customHeight="1" x14ac:dyDescent="0.25">
      <c r="G5161" s="60">
        <v>165</v>
      </c>
      <c r="H5161" s="47" t="str">
        <f>IF(ISERROR(VLOOKUP($G$12&amp;$G5161,'PIMS School'!$C$1:$R$1511,7,FALSE)),"",(VLOOKUP($G$12&amp;$G5161,'PIMS School'!$C$1:$R$1511,7,FALSE)))</f>
        <v/>
      </c>
      <c r="I5161" s="61" t="str">
        <f>IF(ISERROR(VLOOKUP($G$12&amp;$G5161,'PIMS School'!$C$1:$R$1511,8,FALSE)),"",(VLOOKUP($G$12&amp;$G5161,'PIMS School'!$C$1:$R$1511,8,FALSE)))</f>
        <v/>
      </c>
    </row>
    <row r="5162" spans="7:9" ht="18" hidden="1" customHeight="1" x14ac:dyDescent="0.25">
      <c r="G5162" s="60">
        <v>166</v>
      </c>
      <c r="H5162" s="47" t="str">
        <f>IF(ISERROR(VLOOKUP($G$12&amp;$G5162,'PIMS School'!$C$1:$R$1511,7,FALSE)),"",(VLOOKUP($G$12&amp;$G5162,'PIMS School'!$C$1:$R$1511,7,FALSE)))</f>
        <v/>
      </c>
      <c r="I5162" s="61" t="str">
        <f>IF(ISERROR(VLOOKUP($G$12&amp;$G5162,'PIMS School'!$C$1:$R$1511,8,FALSE)),"",(VLOOKUP($G$12&amp;$G5162,'PIMS School'!$C$1:$R$1511,8,FALSE)))</f>
        <v/>
      </c>
    </row>
    <row r="5163" spans="7:9" ht="18" hidden="1" customHeight="1" x14ac:dyDescent="0.25">
      <c r="G5163" s="60">
        <v>167</v>
      </c>
      <c r="H5163" s="47" t="str">
        <f>IF(ISERROR(VLOOKUP($G$12&amp;$G5163,'PIMS School'!$C$1:$R$1511,7,FALSE)),"",(VLOOKUP($G$12&amp;$G5163,'PIMS School'!$C$1:$R$1511,7,FALSE)))</f>
        <v/>
      </c>
      <c r="I5163" s="61" t="str">
        <f>IF(ISERROR(VLOOKUP($G$12&amp;$G5163,'PIMS School'!$C$1:$R$1511,8,FALSE)),"",(VLOOKUP($G$12&amp;$G5163,'PIMS School'!$C$1:$R$1511,8,FALSE)))</f>
        <v/>
      </c>
    </row>
    <row r="5164" spans="7:9" ht="18" hidden="1" customHeight="1" x14ac:dyDescent="0.25">
      <c r="G5164" s="60">
        <v>168</v>
      </c>
      <c r="H5164" s="47" t="str">
        <f>IF(ISERROR(VLOOKUP($G$12&amp;$G5164,'PIMS School'!$C$1:$R$1511,7,FALSE)),"",(VLOOKUP($G$12&amp;$G5164,'PIMS School'!$C$1:$R$1511,7,FALSE)))</f>
        <v/>
      </c>
      <c r="I5164" s="61" t="str">
        <f>IF(ISERROR(VLOOKUP($G$12&amp;$G5164,'PIMS School'!$C$1:$R$1511,8,FALSE)),"",(VLOOKUP($G$12&amp;$G5164,'PIMS School'!$C$1:$R$1511,8,FALSE)))</f>
        <v/>
      </c>
    </row>
    <row r="5165" spans="7:9" ht="18" hidden="1" customHeight="1" x14ac:dyDescent="0.25">
      <c r="G5165" s="60">
        <v>169</v>
      </c>
      <c r="H5165" s="47" t="str">
        <f>IF(ISERROR(VLOOKUP($G$12&amp;$G5165,'PIMS School'!$C$1:$R$1511,7,FALSE)),"",(VLOOKUP($G$12&amp;$G5165,'PIMS School'!$C$1:$R$1511,7,FALSE)))</f>
        <v/>
      </c>
      <c r="I5165" s="61" t="str">
        <f>IF(ISERROR(VLOOKUP($G$12&amp;$G5165,'PIMS School'!$C$1:$R$1511,8,FALSE)),"",(VLOOKUP($G$12&amp;$G5165,'PIMS School'!$C$1:$R$1511,8,FALSE)))</f>
        <v/>
      </c>
    </row>
    <row r="5166" spans="7:9" ht="18" hidden="1" customHeight="1" x14ac:dyDescent="0.25">
      <c r="G5166" s="60">
        <v>170</v>
      </c>
      <c r="H5166" s="47" t="str">
        <f>IF(ISERROR(VLOOKUP($G$12&amp;$G5166,'PIMS School'!$C$1:$R$1511,7,FALSE)),"",(VLOOKUP($G$12&amp;$G5166,'PIMS School'!$C$1:$R$1511,7,FALSE)))</f>
        <v/>
      </c>
      <c r="I5166" s="61" t="str">
        <f>IF(ISERROR(VLOOKUP($G$12&amp;$G5166,'PIMS School'!$C$1:$R$1511,8,FALSE)),"",(VLOOKUP($G$12&amp;$G5166,'PIMS School'!$C$1:$R$1511,8,FALSE)))</f>
        <v/>
      </c>
    </row>
    <row r="5167" spans="7:9" ht="18" hidden="1" customHeight="1" x14ac:dyDescent="0.25">
      <c r="G5167" s="60">
        <v>171</v>
      </c>
      <c r="H5167" s="47" t="str">
        <f>IF(ISERROR(VLOOKUP($G$12&amp;$G5167,'PIMS School'!$C$1:$R$1511,7,FALSE)),"",(VLOOKUP($G$12&amp;$G5167,'PIMS School'!$C$1:$R$1511,7,FALSE)))</f>
        <v/>
      </c>
      <c r="I5167" s="61" t="str">
        <f>IF(ISERROR(VLOOKUP($G$12&amp;$G5167,'PIMS School'!$C$1:$R$1511,8,FALSE)),"",(VLOOKUP($G$12&amp;$G5167,'PIMS School'!$C$1:$R$1511,8,FALSE)))</f>
        <v/>
      </c>
    </row>
    <row r="5168" spans="7:9" ht="18" hidden="1" customHeight="1" x14ac:dyDescent="0.25">
      <c r="G5168" s="60">
        <v>172</v>
      </c>
      <c r="H5168" s="47" t="str">
        <f>IF(ISERROR(VLOOKUP($G$12&amp;$G5168,'PIMS School'!$C$1:$R$1511,7,FALSE)),"",(VLOOKUP($G$12&amp;$G5168,'PIMS School'!$C$1:$R$1511,7,FALSE)))</f>
        <v/>
      </c>
      <c r="I5168" s="61" t="str">
        <f>IF(ISERROR(VLOOKUP($G$12&amp;$G5168,'PIMS School'!$C$1:$R$1511,8,FALSE)),"",(VLOOKUP($G$12&amp;$G5168,'PIMS School'!$C$1:$R$1511,8,FALSE)))</f>
        <v/>
      </c>
    </row>
    <row r="5169" spans="7:9" ht="18" hidden="1" customHeight="1" x14ac:dyDescent="0.25">
      <c r="G5169" s="60">
        <v>173</v>
      </c>
      <c r="H5169" s="47" t="str">
        <f>IF(ISERROR(VLOOKUP($G$12&amp;$G5169,'PIMS School'!$C$1:$R$1511,7,FALSE)),"",(VLOOKUP($G$12&amp;$G5169,'PIMS School'!$C$1:$R$1511,7,FALSE)))</f>
        <v/>
      </c>
      <c r="I5169" s="61" t="str">
        <f>IF(ISERROR(VLOOKUP($G$12&amp;$G5169,'PIMS School'!$C$1:$R$1511,8,FALSE)),"",(VLOOKUP($G$12&amp;$G5169,'PIMS School'!$C$1:$R$1511,8,FALSE)))</f>
        <v/>
      </c>
    </row>
    <row r="5170" spans="7:9" ht="18" hidden="1" customHeight="1" x14ac:dyDescent="0.25">
      <c r="G5170" s="60">
        <v>174</v>
      </c>
      <c r="H5170" s="47" t="str">
        <f>IF(ISERROR(VLOOKUP($G$12&amp;$G5170,'PIMS School'!$C$1:$R$1511,7,FALSE)),"",(VLOOKUP($G$12&amp;$G5170,'PIMS School'!$C$1:$R$1511,7,FALSE)))</f>
        <v/>
      </c>
      <c r="I5170" s="61" t="str">
        <f>IF(ISERROR(VLOOKUP($G$12&amp;$G5170,'PIMS School'!$C$1:$R$1511,8,FALSE)),"",(VLOOKUP($G$12&amp;$G5170,'PIMS School'!$C$1:$R$1511,8,FALSE)))</f>
        <v/>
      </c>
    </row>
    <row r="5171" spans="7:9" ht="18" hidden="1" customHeight="1" x14ac:dyDescent="0.25">
      <c r="G5171" s="60">
        <v>175</v>
      </c>
      <c r="H5171" s="47" t="str">
        <f>IF(ISERROR(VLOOKUP($G$12&amp;$G5171,'PIMS School'!$C$1:$R$1511,7,FALSE)),"",(VLOOKUP($G$12&amp;$G5171,'PIMS School'!$C$1:$R$1511,7,FALSE)))</f>
        <v/>
      </c>
      <c r="I5171" s="61" t="str">
        <f>IF(ISERROR(VLOOKUP($G$12&amp;$G5171,'PIMS School'!$C$1:$R$1511,8,FALSE)),"",(VLOOKUP($G$12&amp;$G5171,'PIMS School'!$C$1:$R$1511,8,FALSE)))</f>
        <v/>
      </c>
    </row>
    <row r="5172" spans="7:9" ht="18" hidden="1" customHeight="1" x14ac:dyDescent="0.25">
      <c r="G5172" s="60">
        <v>176</v>
      </c>
      <c r="H5172" s="47" t="str">
        <f>IF(ISERROR(VLOOKUP($G$12&amp;$G5172,'PIMS School'!$C$1:$R$1511,7,FALSE)),"",(VLOOKUP($G$12&amp;$G5172,'PIMS School'!$C$1:$R$1511,7,FALSE)))</f>
        <v/>
      </c>
      <c r="I5172" s="61" t="str">
        <f>IF(ISERROR(VLOOKUP($G$12&amp;$G5172,'PIMS School'!$C$1:$R$1511,8,FALSE)),"",(VLOOKUP($G$12&amp;$G5172,'PIMS School'!$C$1:$R$1511,8,FALSE)))</f>
        <v/>
      </c>
    </row>
    <row r="5173" spans="7:9" ht="18" hidden="1" customHeight="1" x14ac:dyDescent="0.25">
      <c r="G5173" s="60">
        <v>177</v>
      </c>
      <c r="H5173" s="47" t="str">
        <f>IF(ISERROR(VLOOKUP($G$12&amp;$G5173,'PIMS School'!$C$1:$R$1511,7,FALSE)),"",(VLOOKUP($G$12&amp;$G5173,'PIMS School'!$C$1:$R$1511,7,FALSE)))</f>
        <v/>
      </c>
      <c r="I5173" s="61" t="str">
        <f>IF(ISERROR(VLOOKUP($G$12&amp;$G5173,'PIMS School'!$C$1:$R$1511,8,FALSE)),"",(VLOOKUP($G$12&amp;$G5173,'PIMS School'!$C$1:$R$1511,8,FALSE)))</f>
        <v/>
      </c>
    </row>
    <row r="5174" spans="7:9" ht="18" hidden="1" customHeight="1" x14ac:dyDescent="0.25">
      <c r="G5174" s="60">
        <v>178</v>
      </c>
      <c r="H5174" s="47" t="str">
        <f>IF(ISERROR(VLOOKUP($G$12&amp;$G5174,'PIMS School'!$C$1:$R$1511,7,FALSE)),"",(VLOOKUP($G$12&amp;$G5174,'PIMS School'!$C$1:$R$1511,7,FALSE)))</f>
        <v/>
      </c>
      <c r="I5174" s="61" t="str">
        <f>IF(ISERROR(VLOOKUP($G$12&amp;$G5174,'PIMS School'!$C$1:$R$1511,8,FALSE)),"",(VLOOKUP($G$12&amp;$G5174,'PIMS School'!$C$1:$R$1511,8,FALSE)))</f>
        <v/>
      </c>
    </row>
    <row r="5175" spans="7:9" ht="18" hidden="1" customHeight="1" x14ac:dyDescent="0.25">
      <c r="G5175" s="60">
        <v>179</v>
      </c>
      <c r="H5175" s="47" t="str">
        <f>IF(ISERROR(VLOOKUP($G$12&amp;$G5175,'PIMS School'!$C$1:$R$1511,7,FALSE)),"",(VLOOKUP($G$12&amp;$G5175,'PIMS School'!$C$1:$R$1511,7,FALSE)))</f>
        <v/>
      </c>
      <c r="I5175" s="61" t="str">
        <f>IF(ISERROR(VLOOKUP($G$12&amp;$G5175,'PIMS School'!$C$1:$R$1511,8,FALSE)),"",(VLOOKUP($G$12&amp;$G5175,'PIMS School'!$C$1:$R$1511,8,FALSE)))</f>
        <v/>
      </c>
    </row>
    <row r="5176" spans="7:9" ht="18" hidden="1" customHeight="1" x14ac:dyDescent="0.25">
      <c r="G5176" s="60">
        <v>180</v>
      </c>
      <c r="H5176" s="47" t="str">
        <f>IF(ISERROR(VLOOKUP($G$12&amp;$G5176,'PIMS School'!$C$1:$R$1511,7,FALSE)),"",(VLOOKUP($G$12&amp;$G5176,'PIMS School'!$C$1:$R$1511,7,FALSE)))</f>
        <v/>
      </c>
      <c r="I5176" s="61" t="str">
        <f>IF(ISERROR(VLOOKUP($G$12&amp;$G5176,'PIMS School'!$C$1:$R$1511,8,FALSE)),"",(VLOOKUP($G$12&amp;$G5176,'PIMS School'!$C$1:$R$1511,8,FALSE)))</f>
        <v/>
      </c>
    </row>
    <row r="5177" spans="7:9" ht="18" hidden="1" customHeight="1" x14ac:dyDescent="0.25">
      <c r="G5177" s="60">
        <v>181</v>
      </c>
      <c r="H5177" s="47" t="str">
        <f>IF(ISERROR(VLOOKUP($G$12&amp;$G5177,'PIMS School'!$C$1:$R$1511,7,FALSE)),"",(VLOOKUP($G$12&amp;$G5177,'PIMS School'!$C$1:$R$1511,7,FALSE)))</f>
        <v/>
      </c>
      <c r="I5177" s="61" t="str">
        <f>IF(ISERROR(VLOOKUP($G$12&amp;$G5177,'PIMS School'!$C$1:$R$1511,8,FALSE)),"",(VLOOKUP($G$12&amp;$G5177,'PIMS School'!$C$1:$R$1511,8,FALSE)))</f>
        <v/>
      </c>
    </row>
    <row r="5178" spans="7:9" ht="18" hidden="1" customHeight="1" x14ac:dyDescent="0.25">
      <c r="G5178" s="60">
        <v>182</v>
      </c>
      <c r="H5178" s="47" t="str">
        <f>IF(ISERROR(VLOOKUP($G$12&amp;$G5178,'PIMS School'!$C$1:$R$1511,7,FALSE)),"",(VLOOKUP($G$12&amp;$G5178,'PIMS School'!$C$1:$R$1511,7,FALSE)))</f>
        <v/>
      </c>
      <c r="I5178" s="61" t="str">
        <f>IF(ISERROR(VLOOKUP($G$12&amp;$G5178,'PIMS School'!$C$1:$R$1511,8,FALSE)),"",(VLOOKUP($G$12&amp;$G5178,'PIMS School'!$C$1:$R$1511,8,FALSE)))</f>
        <v/>
      </c>
    </row>
    <row r="5179" spans="7:9" ht="18" hidden="1" customHeight="1" x14ac:dyDescent="0.25">
      <c r="G5179" s="60">
        <v>183</v>
      </c>
      <c r="H5179" s="47" t="str">
        <f>IF(ISERROR(VLOOKUP($G$12&amp;$G5179,'PIMS School'!$C$1:$R$1511,7,FALSE)),"",(VLOOKUP($G$12&amp;$G5179,'PIMS School'!$C$1:$R$1511,7,FALSE)))</f>
        <v/>
      </c>
      <c r="I5179" s="61" t="str">
        <f>IF(ISERROR(VLOOKUP($G$12&amp;$G5179,'PIMS School'!$C$1:$R$1511,8,FALSE)),"",(VLOOKUP($G$12&amp;$G5179,'PIMS School'!$C$1:$R$1511,8,FALSE)))</f>
        <v/>
      </c>
    </row>
    <row r="5180" spans="7:9" ht="18" hidden="1" customHeight="1" x14ac:dyDescent="0.25">
      <c r="G5180" s="60">
        <v>184</v>
      </c>
      <c r="H5180" s="47" t="str">
        <f>IF(ISERROR(VLOOKUP($G$12&amp;$G5180,'PIMS School'!$C$1:$R$1511,7,FALSE)),"",(VLOOKUP($G$12&amp;$G5180,'PIMS School'!$C$1:$R$1511,7,FALSE)))</f>
        <v/>
      </c>
      <c r="I5180" s="61" t="str">
        <f>IF(ISERROR(VLOOKUP($G$12&amp;$G5180,'PIMS School'!$C$1:$R$1511,8,FALSE)),"",(VLOOKUP($G$12&amp;$G5180,'PIMS School'!$C$1:$R$1511,8,FALSE)))</f>
        <v/>
      </c>
    </row>
    <row r="5181" spans="7:9" ht="18" hidden="1" customHeight="1" x14ac:dyDescent="0.25">
      <c r="G5181" s="60">
        <v>185</v>
      </c>
      <c r="H5181" s="47" t="str">
        <f>IF(ISERROR(VLOOKUP($G$12&amp;$G5181,'PIMS School'!$C$1:$R$1511,7,FALSE)),"",(VLOOKUP($G$12&amp;$G5181,'PIMS School'!$C$1:$R$1511,7,FALSE)))</f>
        <v/>
      </c>
      <c r="I5181" s="61" t="str">
        <f>IF(ISERROR(VLOOKUP($G$12&amp;$G5181,'PIMS School'!$C$1:$R$1511,8,FALSE)),"",(VLOOKUP($G$12&amp;$G5181,'PIMS School'!$C$1:$R$1511,8,FALSE)))</f>
        <v/>
      </c>
    </row>
    <row r="5182" spans="7:9" ht="18" hidden="1" customHeight="1" x14ac:dyDescent="0.25">
      <c r="G5182" s="60">
        <v>186</v>
      </c>
      <c r="H5182" s="47" t="str">
        <f>IF(ISERROR(VLOOKUP($G$12&amp;$G5182,'PIMS School'!$C$1:$R$1511,7,FALSE)),"",(VLOOKUP($G$12&amp;$G5182,'PIMS School'!$C$1:$R$1511,7,FALSE)))</f>
        <v/>
      </c>
      <c r="I5182" s="61" t="str">
        <f>IF(ISERROR(VLOOKUP($G$12&amp;$G5182,'PIMS School'!$C$1:$R$1511,8,FALSE)),"",(VLOOKUP($G$12&amp;$G5182,'PIMS School'!$C$1:$R$1511,8,FALSE)))</f>
        <v/>
      </c>
    </row>
    <row r="5183" spans="7:9" ht="18" hidden="1" customHeight="1" x14ac:dyDescent="0.25">
      <c r="G5183" s="60">
        <v>187</v>
      </c>
      <c r="H5183" s="47" t="str">
        <f>IF(ISERROR(VLOOKUP($G$12&amp;$G5183,'PIMS School'!$C$1:$R$1511,7,FALSE)),"",(VLOOKUP($G$12&amp;$G5183,'PIMS School'!$C$1:$R$1511,7,FALSE)))</f>
        <v/>
      </c>
      <c r="I5183" s="61" t="str">
        <f>IF(ISERROR(VLOOKUP($G$12&amp;$G5183,'PIMS School'!$C$1:$R$1511,8,FALSE)),"",(VLOOKUP($G$12&amp;$G5183,'PIMS School'!$C$1:$R$1511,8,FALSE)))</f>
        <v/>
      </c>
    </row>
    <row r="5184" spans="7:9" ht="18" hidden="1" customHeight="1" x14ac:dyDescent="0.25">
      <c r="G5184" s="60">
        <v>188</v>
      </c>
      <c r="H5184" s="47" t="str">
        <f>IF(ISERROR(VLOOKUP($G$12&amp;$G5184,'PIMS School'!$C$1:$R$1511,7,FALSE)),"",(VLOOKUP($G$12&amp;$G5184,'PIMS School'!$C$1:$R$1511,7,FALSE)))</f>
        <v/>
      </c>
      <c r="I5184" s="61" t="str">
        <f>IF(ISERROR(VLOOKUP($G$12&amp;$G5184,'PIMS School'!$C$1:$R$1511,8,FALSE)),"",(VLOOKUP($G$12&amp;$G5184,'PIMS School'!$C$1:$R$1511,8,FALSE)))</f>
        <v/>
      </c>
    </row>
    <row r="5185" spans="7:9" ht="18" hidden="1" customHeight="1" x14ac:dyDescent="0.25">
      <c r="G5185" s="60">
        <v>189</v>
      </c>
      <c r="H5185" s="47" t="str">
        <f>IF(ISERROR(VLOOKUP($G$12&amp;$G5185,'PIMS School'!$C$1:$R$1511,7,FALSE)),"",(VLOOKUP($G$12&amp;$G5185,'PIMS School'!$C$1:$R$1511,7,FALSE)))</f>
        <v/>
      </c>
      <c r="I5185" s="61" t="str">
        <f>IF(ISERROR(VLOOKUP($G$12&amp;$G5185,'PIMS School'!$C$1:$R$1511,8,FALSE)),"",(VLOOKUP($G$12&amp;$G5185,'PIMS School'!$C$1:$R$1511,8,FALSE)))</f>
        <v/>
      </c>
    </row>
    <row r="5186" spans="7:9" ht="18" hidden="1" customHeight="1" x14ac:dyDescent="0.25">
      <c r="G5186" s="60">
        <v>190</v>
      </c>
      <c r="H5186" s="47" t="str">
        <f>IF(ISERROR(VLOOKUP($G$12&amp;$G5186,'PIMS School'!$C$1:$R$1511,7,FALSE)),"",(VLOOKUP($G$12&amp;$G5186,'PIMS School'!$C$1:$R$1511,7,FALSE)))</f>
        <v/>
      </c>
      <c r="I5186" s="61" t="str">
        <f>IF(ISERROR(VLOOKUP($G$12&amp;$G5186,'PIMS School'!$C$1:$R$1511,8,FALSE)),"",(VLOOKUP($G$12&amp;$G5186,'PIMS School'!$C$1:$R$1511,8,FALSE)))</f>
        <v/>
      </c>
    </row>
    <row r="5187" spans="7:9" ht="18" hidden="1" customHeight="1" x14ac:dyDescent="0.25">
      <c r="G5187" s="60">
        <v>191</v>
      </c>
      <c r="H5187" s="47" t="str">
        <f>IF(ISERROR(VLOOKUP($G$12&amp;$G5187,'PIMS School'!$C$1:$R$1511,7,FALSE)),"",(VLOOKUP($G$12&amp;$G5187,'PIMS School'!$C$1:$R$1511,7,FALSE)))</f>
        <v/>
      </c>
      <c r="I5187" s="61" t="str">
        <f>IF(ISERROR(VLOOKUP($G$12&amp;$G5187,'PIMS School'!$C$1:$R$1511,8,FALSE)),"",(VLOOKUP($G$12&amp;$G5187,'PIMS School'!$C$1:$R$1511,8,FALSE)))</f>
        <v/>
      </c>
    </row>
    <row r="5188" spans="7:9" ht="18" hidden="1" customHeight="1" x14ac:dyDescent="0.25">
      <c r="G5188" s="60">
        <v>192</v>
      </c>
      <c r="H5188" s="47" t="str">
        <f>IF(ISERROR(VLOOKUP($G$12&amp;$G5188,'PIMS School'!$C$1:$R$1511,7,FALSE)),"",(VLOOKUP($G$12&amp;$G5188,'PIMS School'!$C$1:$R$1511,7,FALSE)))</f>
        <v/>
      </c>
      <c r="I5188" s="61" t="str">
        <f>IF(ISERROR(VLOOKUP($G$12&amp;$G5188,'PIMS School'!$C$1:$R$1511,8,FALSE)),"",(VLOOKUP($G$12&amp;$G5188,'PIMS School'!$C$1:$R$1511,8,FALSE)))</f>
        <v/>
      </c>
    </row>
    <row r="5189" spans="7:9" ht="18" hidden="1" customHeight="1" x14ac:dyDescent="0.25">
      <c r="G5189" s="60">
        <v>193</v>
      </c>
      <c r="H5189" s="47" t="str">
        <f>IF(ISERROR(VLOOKUP($G$12&amp;$G5189,'PIMS School'!$C$1:$R$1511,7,FALSE)),"",(VLOOKUP($G$12&amp;$G5189,'PIMS School'!$C$1:$R$1511,7,FALSE)))</f>
        <v/>
      </c>
      <c r="I5189" s="61" t="str">
        <f>IF(ISERROR(VLOOKUP($G$12&amp;$G5189,'PIMS School'!$C$1:$R$1511,8,FALSE)),"",(VLOOKUP($G$12&amp;$G5189,'PIMS School'!$C$1:$R$1511,8,FALSE)))</f>
        <v/>
      </c>
    </row>
    <row r="5190" spans="7:9" ht="18" hidden="1" customHeight="1" x14ac:dyDescent="0.25">
      <c r="G5190" s="60">
        <v>194</v>
      </c>
      <c r="H5190" s="47" t="str">
        <f>IF(ISERROR(VLOOKUP($G$12&amp;$G5190,'PIMS School'!$C$1:$R$1511,7,FALSE)),"",(VLOOKUP($G$12&amp;$G5190,'PIMS School'!$C$1:$R$1511,7,FALSE)))</f>
        <v/>
      </c>
      <c r="I5190" s="61" t="str">
        <f>IF(ISERROR(VLOOKUP($G$12&amp;$G5190,'PIMS School'!$C$1:$R$1511,8,FALSE)),"",(VLOOKUP($G$12&amp;$G5190,'PIMS School'!$C$1:$R$1511,8,FALSE)))</f>
        <v/>
      </c>
    </row>
    <row r="5191" spans="7:9" ht="18" hidden="1" customHeight="1" x14ac:dyDescent="0.25">
      <c r="G5191" s="60">
        <v>195</v>
      </c>
      <c r="H5191" s="47" t="str">
        <f>IF(ISERROR(VLOOKUP($G$12&amp;$G5191,'PIMS School'!$C$1:$R$1511,7,FALSE)),"",(VLOOKUP($G$12&amp;$G5191,'PIMS School'!$C$1:$R$1511,7,FALSE)))</f>
        <v/>
      </c>
      <c r="I5191" s="61" t="str">
        <f>IF(ISERROR(VLOOKUP($G$12&amp;$G5191,'PIMS School'!$C$1:$R$1511,8,FALSE)),"",(VLOOKUP($G$12&amp;$G5191,'PIMS School'!$C$1:$R$1511,8,FALSE)))</f>
        <v/>
      </c>
    </row>
    <row r="5192" spans="7:9" ht="18" hidden="1" customHeight="1" x14ac:dyDescent="0.25">
      <c r="G5192" s="60">
        <v>196</v>
      </c>
      <c r="H5192" s="47" t="str">
        <f>IF(ISERROR(VLOOKUP($G$12&amp;$G5192,'PIMS School'!$C$1:$R$1511,7,FALSE)),"",(VLOOKUP($G$12&amp;$G5192,'PIMS School'!$C$1:$R$1511,7,FALSE)))</f>
        <v/>
      </c>
      <c r="I5192" s="61" t="str">
        <f>IF(ISERROR(VLOOKUP($G$12&amp;$G5192,'PIMS School'!$C$1:$R$1511,8,FALSE)),"",(VLOOKUP($G$12&amp;$G5192,'PIMS School'!$C$1:$R$1511,8,FALSE)))</f>
        <v/>
      </c>
    </row>
    <row r="5193" spans="7:9" ht="18" hidden="1" customHeight="1" x14ac:dyDescent="0.25">
      <c r="G5193" s="60">
        <v>197</v>
      </c>
      <c r="H5193" s="47" t="str">
        <f>IF(ISERROR(VLOOKUP($G$12&amp;$G5193,'PIMS School'!$C$1:$R$1511,7,FALSE)),"",(VLOOKUP($G$12&amp;$G5193,'PIMS School'!$C$1:$R$1511,7,FALSE)))</f>
        <v/>
      </c>
      <c r="I5193" s="61" t="str">
        <f>IF(ISERROR(VLOOKUP($G$12&amp;$G5193,'PIMS School'!$C$1:$R$1511,8,FALSE)),"",(VLOOKUP($G$12&amp;$G5193,'PIMS School'!$C$1:$R$1511,8,FALSE)))</f>
        <v/>
      </c>
    </row>
    <row r="5194" spans="7:9" ht="18" hidden="1" customHeight="1" x14ac:dyDescent="0.25">
      <c r="G5194" s="60">
        <v>198</v>
      </c>
      <c r="H5194" s="47" t="str">
        <f>IF(ISERROR(VLOOKUP($G$12&amp;$G5194,'PIMS School'!$C$1:$R$1511,7,FALSE)),"",(VLOOKUP($G$12&amp;$G5194,'PIMS School'!$C$1:$R$1511,7,FALSE)))</f>
        <v/>
      </c>
      <c r="I5194" s="61" t="str">
        <f>IF(ISERROR(VLOOKUP($G$12&amp;$G5194,'PIMS School'!$C$1:$R$1511,8,FALSE)),"",(VLOOKUP($G$12&amp;$G5194,'PIMS School'!$C$1:$R$1511,8,FALSE)))</f>
        <v/>
      </c>
    </row>
    <row r="5195" spans="7:9" ht="18" hidden="1" customHeight="1" x14ac:dyDescent="0.25">
      <c r="G5195" s="60">
        <v>199</v>
      </c>
      <c r="H5195" s="47" t="str">
        <f>IF(ISERROR(VLOOKUP($G$12&amp;$G5195,'PIMS School'!$C$1:$R$1511,7,FALSE)),"",(VLOOKUP($G$12&amp;$G5195,'PIMS School'!$C$1:$R$1511,7,FALSE)))</f>
        <v/>
      </c>
      <c r="I5195" s="61" t="str">
        <f>IF(ISERROR(VLOOKUP($G$12&amp;$G5195,'PIMS School'!$C$1:$R$1511,8,FALSE)),"",(VLOOKUP($G$12&amp;$G5195,'PIMS School'!$C$1:$R$1511,8,FALSE)))</f>
        <v/>
      </c>
    </row>
    <row r="5196" spans="7:9" ht="18" hidden="1" customHeight="1" x14ac:dyDescent="0.25">
      <c r="G5196" s="60">
        <v>200</v>
      </c>
      <c r="H5196" s="47" t="str">
        <f>IF(ISERROR(VLOOKUP($G$12&amp;$G5196,'PIMS School'!$C$1:$R$1511,7,FALSE)),"",(VLOOKUP($G$12&amp;$G5196,'PIMS School'!$C$1:$R$1511,7,FALSE)))</f>
        <v/>
      </c>
      <c r="I5196" s="61" t="str">
        <f>IF(ISERROR(VLOOKUP($G$12&amp;$G5196,'PIMS School'!$C$1:$R$1511,8,FALSE)),"",(VLOOKUP($G$12&amp;$G5196,'PIMS School'!$C$1:$R$1511,8,FALSE)))</f>
        <v/>
      </c>
    </row>
    <row r="5197" spans="7:9" ht="18" hidden="1" customHeight="1" x14ac:dyDescent="0.25">
      <c r="G5197" s="60">
        <v>201</v>
      </c>
      <c r="H5197" s="47" t="str">
        <f>IF(ISERROR(VLOOKUP($G$12&amp;$G5197,'PIMS School'!$C$1:$R$1511,7,FALSE)),"",(VLOOKUP($G$12&amp;$G5197,'PIMS School'!$C$1:$R$1511,7,FALSE)))</f>
        <v/>
      </c>
      <c r="I5197" s="61" t="str">
        <f>IF(ISERROR(VLOOKUP($G$12&amp;$G5197,'PIMS School'!$C$1:$R$1511,8,FALSE)),"",(VLOOKUP($G$12&amp;$G5197,'PIMS School'!$C$1:$R$1511,8,FALSE)))</f>
        <v/>
      </c>
    </row>
    <row r="5198" spans="7:9" ht="18" hidden="1" customHeight="1" x14ac:dyDescent="0.25">
      <c r="G5198" s="60">
        <v>202</v>
      </c>
      <c r="H5198" s="47" t="str">
        <f>IF(ISERROR(VLOOKUP($G$12&amp;$G5198,'PIMS School'!$C$1:$R$1511,7,FALSE)),"",(VLOOKUP($G$12&amp;$G5198,'PIMS School'!$C$1:$R$1511,7,FALSE)))</f>
        <v/>
      </c>
      <c r="I5198" s="61" t="str">
        <f>IF(ISERROR(VLOOKUP($G$12&amp;$G5198,'PIMS School'!$C$1:$R$1511,8,FALSE)),"",(VLOOKUP($G$12&amp;$G5198,'PIMS School'!$C$1:$R$1511,8,FALSE)))</f>
        <v/>
      </c>
    </row>
    <row r="5199" spans="7:9" ht="18" hidden="1" customHeight="1" x14ac:dyDescent="0.25">
      <c r="G5199" s="60">
        <v>203</v>
      </c>
      <c r="H5199" s="47" t="str">
        <f>IF(ISERROR(VLOOKUP($G$12&amp;$G5199,'PIMS School'!$C$1:$R$1511,7,FALSE)),"",(VLOOKUP($G$12&amp;$G5199,'PIMS School'!$C$1:$R$1511,7,FALSE)))</f>
        <v/>
      </c>
      <c r="I5199" s="61" t="str">
        <f>IF(ISERROR(VLOOKUP($G$12&amp;$G5199,'PIMS School'!$C$1:$R$1511,8,FALSE)),"",(VLOOKUP($G$12&amp;$G5199,'PIMS School'!$C$1:$R$1511,8,FALSE)))</f>
        <v/>
      </c>
    </row>
    <row r="5200" spans="7:9" ht="18" hidden="1" customHeight="1" x14ac:dyDescent="0.25">
      <c r="G5200" s="60">
        <v>204</v>
      </c>
      <c r="H5200" s="47" t="str">
        <f>IF(ISERROR(VLOOKUP($G$12&amp;$G5200,'PIMS School'!$C$1:$R$1511,7,FALSE)),"",(VLOOKUP($G$12&amp;$G5200,'PIMS School'!$C$1:$R$1511,7,FALSE)))</f>
        <v/>
      </c>
      <c r="I5200" s="61" t="str">
        <f>IF(ISERROR(VLOOKUP($G$12&amp;$G5200,'PIMS School'!$C$1:$R$1511,8,FALSE)),"",(VLOOKUP($G$12&amp;$G5200,'PIMS School'!$C$1:$R$1511,8,FALSE)))</f>
        <v/>
      </c>
    </row>
    <row r="5201" spans="7:9" ht="18" hidden="1" customHeight="1" x14ac:dyDescent="0.25">
      <c r="G5201" s="60">
        <v>205</v>
      </c>
      <c r="H5201" s="47" t="str">
        <f>IF(ISERROR(VLOOKUP($G$12&amp;$G5201,'PIMS School'!$C$1:$R$1511,7,FALSE)),"",(VLOOKUP($G$12&amp;$G5201,'PIMS School'!$C$1:$R$1511,7,FALSE)))</f>
        <v/>
      </c>
      <c r="I5201" s="61" t="str">
        <f>IF(ISERROR(VLOOKUP($G$12&amp;$G5201,'PIMS School'!$C$1:$R$1511,8,FALSE)),"",(VLOOKUP($G$12&amp;$G5201,'PIMS School'!$C$1:$R$1511,8,FALSE)))</f>
        <v/>
      </c>
    </row>
    <row r="5202" spans="7:9" ht="18" hidden="1" customHeight="1" x14ac:dyDescent="0.25">
      <c r="G5202" s="60">
        <v>206</v>
      </c>
      <c r="H5202" s="47" t="str">
        <f>IF(ISERROR(VLOOKUP($G$12&amp;$G5202,'PIMS School'!$C$1:$R$1511,7,FALSE)),"",(VLOOKUP($G$12&amp;$G5202,'PIMS School'!$C$1:$R$1511,7,FALSE)))</f>
        <v/>
      </c>
      <c r="I5202" s="61" t="str">
        <f>IF(ISERROR(VLOOKUP($G$12&amp;$G5202,'PIMS School'!$C$1:$R$1511,8,FALSE)),"",(VLOOKUP($G$12&amp;$G5202,'PIMS School'!$C$1:$R$1511,8,FALSE)))</f>
        <v/>
      </c>
    </row>
    <row r="5203" spans="7:9" ht="18" hidden="1" customHeight="1" x14ac:dyDescent="0.25">
      <c r="G5203" s="60">
        <v>207</v>
      </c>
      <c r="H5203" s="47" t="str">
        <f>IF(ISERROR(VLOOKUP($G$12&amp;$G5203,'PIMS School'!$C$1:$R$1511,7,FALSE)),"",(VLOOKUP($G$12&amp;$G5203,'PIMS School'!$C$1:$R$1511,7,FALSE)))</f>
        <v/>
      </c>
      <c r="I5203" s="61" t="str">
        <f>IF(ISERROR(VLOOKUP($G$12&amp;$G5203,'PIMS School'!$C$1:$R$1511,8,FALSE)),"",(VLOOKUP($G$12&amp;$G5203,'PIMS School'!$C$1:$R$1511,8,FALSE)))</f>
        <v/>
      </c>
    </row>
    <row r="5204" spans="7:9" ht="18" hidden="1" customHeight="1" x14ac:dyDescent="0.25">
      <c r="G5204" s="60">
        <v>208</v>
      </c>
      <c r="H5204" s="47" t="str">
        <f>IF(ISERROR(VLOOKUP($G$12&amp;$G5204,'PIMS School'!$C$1:$R$1511,7,FALSE)),"",(VLOOKUP($G$12&amp;$G5204,'PIMS School'!$C$1:$R$1511,7,FALSE)))</f>
        <v/>
      </c>
      <c r="I5204" s="61" t="str">
        <f>IF(ISERROR(VLOOKUP($G$12&amp;$G5204,'PIMS School'!$C$1:$R$1511,8,FALSE)),"",(VLOOKUP($G$12&amp;$G5204,'PIMS School'!$C$1:$R$1511,8,FALSE)))</f>
        <v/>
      </c>
    </row>
    <row r="5205" spans="7:9" ht="18" hidden="1" customHeight="1" x14ac:dyDescent="0.25">
      <c r="G5205" s="60">
        <v>209</v>
      </c>
      <c r="H5205" s="47" t="str">
        <f>IF(ISERROR(VLOOKUP($G$12&amp;$G5205,'PIMS School'!$C$1:$R$1511,7,FALSE)),"",(VLOOKUP($G$12&amp;$G5205,'PIMS School'!$C$1:$R$1511,7,FALSE)))</f>
        <v/>
      </c>
      <c r="I5205" s="61" t="str">
        <f>IF(ISERROR(VLOOKUP($G$12&amp;$G5205,'PIMS School'!$C$1:$R$1511,8,FALSE)),"",(VLOOKUP($G$12&amp;$G5205,'PIMS School'!$C$1:$R$1511,8,FALSE)))</f>
        <v/>
      </c>
    </row>
    <row r="5206" spans="7:9" ht="18" hidden="1" customHeight="1" x14ac:dyDescent="0.25">
      <c r="G5206" s="60">
        <v>210</v>
      </c>
      <c r="H5206" s="47" t="str">
        <f>IF(ISERROR(VLOOKUP($G$12&amp;$G5206,'PIMS School'!$C$1:$R$1511,7,FALSE)),"",(VLOOKUP($G$12&amp;$G5206,'PIMS School'!$C$1:$R$1511,7,FALSE)))</f>
        <v/>
      </c>
      <c r="I5206" s="61" t="str">
        <f>IF(ISERROR(VLOOKUP($G$12&amp;$G5206,'PIMS School'!$C$1:$R$1511,8,FALSE)),"",(VLOOKUP($G$12&amp;$G5206,'PIMS School'!$C$1:$R$1511,8,FALSE)))</f>
        <v/>
      </c>
    </row>
    <row r="5207" spans="7:9" ht="18" hidden="1" customHeight="1" x14ac:dyDescent="0.25">
      <c r="G5207" s="60">
        <v>211</v>
      </c>
      <c r="H5207" s="47" t="str">
        <f>IF(ISERROR(VLOOKUP($G$12&amp;$G5207,'PIMS School'!$C$1:$R$1511,7,FALSE)),"",(VLOOKUP($G$12&amp;$G5207,'PIMS School'!$C$1:$R$1511,7,FALSE)))</f>
        <v/>
      </c>
      <c r="I5207" s="61" t="str">
        <f>IF(ISERROR(VLOOKUP($G$12&amp;$G5207,'PIMS School'!$C$1:$R$1511,8,FALSE)),"",(VLOOKUP($G$12&amp;$G5207,'PIMS School'!$C$1:$R$1511,8,FALSE)))</f>
        <v/>
      </c>
    </row>
    <row r="5208" spans="7:9" ht="18" hidden="1" customHeight="1" x14ac:dyDescent="0.25">
      <c r="G5208" s="60">
        <v>212</v>
      </c>
      <c r="H5208" s="47" t="str">
        <f>IF(ISERROR(VLOOKUP($G$12&amp;$G5208,'PIMS School'!$C$1:$R$1511,7,FALSE)),"",(VLOOKUP($G$12&amp;$G5208,'PIMS School'!$C$1:$R$1511,7,FALSE)))</f>
        <v/>
      </c>
      <c r="I5208" s="61" t="str">
        <f>IF(ISERROR(VLOOKUP($G$12&amp;$G5208,'PIMS School'!$C$1:$R$1511,8,FALSE)),"",(VLOOKUP($G$12&amp;$G5208,'PIMS School'!$C$1:$R$1511,8,FALSE)))</f>
        <v/>
      </c>
    </row>
    <row r="5209" spans="7:9" ht="18" hidden="1" customHeight="1" x14ac:dyDescent="0.25">
      <c r="G5209" s="60">
        <v>213</v>
      </c>
      <c r="H5209" s="47" t="str">
        <f>IF(ISERROR(VLOOKUP($G$12&amp;$G5209,'PIMS School'!$C$1:$R$1511,7,FALSE)),"",(VLOOKUP($G$12&amp;$G5209,'PIMS School'!$C$1:$R$1511,7,FALSE)))</f>
        <v/>
      </c>
      <c r="I5209" s="61" t="str">
        <f>IF(ISERROR(VLOOKUP($G$12&amp;$G5209,'PIMS School'!$C$1:$R$1511,8,FALSE)),"",(VLOOKUP($G$12&amp;$G5209,'PIMS School'!$C$1:$R$1511,8,FALSE)))</f>
        <v/>
      </c>
    </row>
    <row r="5210" spans="7:9" ht="18" hidden="1" customHeight="1" x14ac:dyDescent="0.25">
      <c r="G5210" s="60">
        <v>214</v>
      </c>
      <c r="H5210" s="47" t="str">
        <f>IF(ISERROR(VLOOKUP($G$12&amp;$G5210,'PIMS School'!$C$1:$R$1511,7,FALSE)),"",(VLOOKUP($G$12&amp;$G5210,'PIMS School'!$C$1:$R$1511,7,FALSE)))</f>
        <v/>
      </c>
      <c r="I5210" s="61" t="str">
        <f>IF(ISERROR(VLOOKUP($G$12&amp;$G5210,'PIMS School'!$C$1:$R$1511,8,FALSE)),"",(VLOOKUP($G$12&amp;$G5210,'PIMS School'!$C$1:$R$1511,8,FALSE)))</f>
        <v/>
      </c>
    </row>
    <row r="5211" spans="7:9" ht="18" hidden="1" customHeight="1" x14ac:dyDescent="0.25">
      <c r="G5211" s="60">
        <v>215</v>
      </c>
      <c r="H5211" s="47" t="str">
        <f>IF(ISERROR(VLOOKUP($G$12&amp;$G5211,'PIMS School'!$C$1:$R$1511,7,FALSE)),"",(VLOOKUP($G$12&amp;$G5211,'PIMS School'!$C$1:$R$1511,7,FALSE)))</f>
        <v/>
      </c>
      <c r="I5211" s="61" t="str">
        <f>IF(ISERROR(VLOOKUP($G$12&amp;$G5211,'PIMS School'!$C$1:$R$1511,8,FALSE)),"",(VLOOKUP($G$12&amp;$G5211,'PIMS School'!$C$1:$R$1511,8,FALSE)))</f>
        <v/>
      </c>
    </row>
    <row r="5212" spans="7:9" ht="18" hidden="1" customHeight="1" x14ac:dyDescent="0.25">
      <c r="G5212" s="60">
        <v>216</v>
      </c>
      <c r="H5212" s="47" t="str">
        <f>IF(ISERROR(VLOOKUP($G$12&amp;$G5212,'PIMS School'!$C$1:$R$1511,7,FALSE)),"",(VLOOKUP($G$12&amp;$G5212,'PIMS School'!$C$1:$R$1511,7,FALSE)))</f>
        <v/>
      </c>
      <c r="I5212" s="61" t="str">
        <f>IF(ISERROR(VLOOKUP($G$12&amp;$G5212,'PIMS School'!$C$1:$R$1511,8,FALSE)),"",(VLOOKUP($G$12&amp;$G5212,'PIMS School'!$C$1:$R$1511,8,FALSE)))</f>
        <v/>
      </c>
    </row>
    <row r="5213" spans="7:9" ht="18" hidden="1" customHeight="1" x14ac:dyDescent="0.25">
      <c r="G5213" s="60">
        <v>217</v>
      </c>
      <c r="H5213" s="47" t="str">
        <f>IF(ISERROR(VLOOKUP($G$12&amp;$G5213,'PIMS School'!$C$1:$R$1511,7,FALSE)),"",(VLOOKUP($G$12&amp;$G5213,'PIMS School'!$C$1:$R$1511,7,FALSE)))</f>
        <v/>
      </c>
      <c r="I5213" s="61" t="str">
        <f>IF(ISERROR(VLOOKUP($G$12&amp;$G5213,'PIMS School'!$C$1:$R$1511,8,FALSE)),"",(VLOOKUP($G$12&amp;$G5213,'PIMS School'!$C$1:$R$1511,8,FALSE)))</f>
        <v/>
      </c>
    </row>
    <row r="5214" spans="7:9" ht="18" hidden="1" customHeight="1" x14ac:dyDescent="0.25">
      <c r="G5214" s="60">
        <v>218</v>
      </c>
      <c r="H5214" s="47" t="str">
        <f>IF(ISERROR(VLOOKUP($G$12&amp;$G5214,'PIMS School'!$C$1:$R$1511,7,FALSE)),"",(VLOOKUP($G$12&amp;$G5214,'PIMS School'!$C$1:$R$1511,7,FALSE)))</f>
        <v/>
      </c>
      <c r="I5214" s="61" t="str">
        <f>IF(ISERROR(VLOOKUP($G$12&amp;$G5214,'PIMS School'!$C$1:$R$1511,8,FALSE)),"",(VLOOKUP($G$12&amp;$G5214,'PIMS School'!$C$1:$R$1511,8,FALSE)))</f>
        <v/>
      </c>
    </row>
    <row r="5215" spans="7:9" ht="18" hidden="1" customHeight="1" x14ac:dyDescent="0.25">
      <c r="G5215" s="60">
        <v>219</v>
      </c>
      <c r="H5215" s="47" t="str">
        <f>IF(ISERROR(VLOOKUP($G$12&amp;$G5215,'PIMS School'!$C$1:$R$1511,7,FALSE)),"",(VLOOKUP($G$12&amp;$G5215,'PIMS School'!$C$1:$R$1511,7,FALSE)))</f>
        <v/>
      </c>
      <c r="I5215" s="61" t="str">
        <f>IF(ISERROR(VLOOKUP($G$12&amp;$G5215,'PIMS School'!$C$1:$R$1511,8,FALSE)),"",(VLOOKUP($G$12&amp;$G5215,'PIMS School'!$C$1:$R$1511,8,FALSE)))</f>
        <v/>
      </c>
    </row>
    <row r="5216" spans="7:9" ht="18" hidden="1" customHeight="1" x14ac:dyDescent="0.25">
      <c r="G5216" s="60">
        <v>220</v>
      </c>
      <c r="H5216" s="47" t="str">
        <f>IF(ISERROR(VLOOKUP($G$12&amp;$G5216,'PIMS School'!$C$1:$R$1511,7,FALSE)),"",(VLOOKUP($G$12&amp;$G5216,'PIMS School'!$C$1:$R$1511,7,FALSE)))</f>
        <v/>
      </c>
      <c r="I5216" s="61" t="str">
        <f>IF(ISERROR(VLOOKUP($G$12&amp;$G5216,'PIMS School'!$C$1:$R$1511,8,FALSE)),"",(VLOOKUP($G$12&amp;$G5216,'PIMS School'!$C$1:$R$1511,8,FALSE)))</f>
        <v/>
      </c>
    </row>
    <row r="5217" spans="7:9" ht="18" hidden="1" customHeight="1" x14ac:dyDescent="0.25">
      <c r="G5217" s="60">
        <v>221</v>
      </c>
      <c r="H5217" s="47" t="str">
        <f>IF(ISERROR(VLOOKUP($G$12&amp;$G5217,'PIMS School'!$C$1:$R$1511,7,FALSE)),"",(VLOOKUP($G$12&amp;$G5217,'PIMS School'!$C$1:$R$1511,7,FALSE)))</f>
        <v/>
      </c>
      <c r="I5217" s="61" t="str">
        <f>IF(ISERROR(VLOOKUP($G$12&amp;$G5217,'PIMS School'!$C$1:$R$1511,8,FALSE)),"",(VLOOKUP($G$12&amp;$G5217,'PIMS School'!$C$1:$R$1511,8,FALSE)))</f>
        <v/>
      </c>
    </row>
    <row r="5218" spans="7:9" ht="18" hidden="1" customHeight="1" x14ac:dyDescent="0.25">
      <c r="G5218" s="60">
        <v>222</v>
      </c>
      <c r="H5218" s="47" t="str">
        <f>IF(ISERROR(VLOOKUP($G$12&amp;$G5218,'PIMS School'!$C$1:$R$1511,7,FALSE)),"",(VLOOKUP($G$12&amp;$G5218,'PIMS School'!$C$1:$R$1511,7,FALSE)))</f>
        <v/>
      </c>
      <c r="I5218" s="61" t="str">
        <f>IF(ISERROR(VLOOKUP($G$12&amp;$G5218,'PIMS School'!$C$1:$R$1511,8,FALSE)),"",(VLOOKUP($G$12&amp;$G5218,'PIMS School'!$C$1:$R$1511,8,FALSE)))</f>
        <v/>
      </c>
    </row>
    <row r="5219" spans="7:9" ht="18" hidden="1" customHeight="1" x14ac:dyDescent="0.25">
      <c r="G5219" s="60">
        <v>223</v>
      </c>
      <c r="H5219" s="47" t="str">
        <f>IF(ISERROR(VLOOKUP($G$12&amp;$G5219,'PIMS School'!$C$1:$R$1511,7,FALSE)),"",(VLOOKUP($G$12&amp;$G5219,'PIMS School'!$C$1:$R$1511,7,FALSE)))</f>
        <v/>
      </c>
      <c r="I5219" s="61" t="str">
        <f>IF(ISERROR(VLOOKUP($G$12&amp;$G5219,'PIMS School'!$C$1:$R$1511,8,FALSE)),"",(VLOOKUP($G$12&amp;$G5219,'PIMS School'!$C$1:$R$1511,8,FALSE)))</f>
        <v/>
      </c>
    </row>
    <row r="5220" spans="7:9" ht="18" hidden="1" customHeight="1" x14ac:dyDescent="0.25">
      <c r="G5220" s="60">
        <v>224</v>
      </c>
      <c r="H5220" s="47" t="str">
        <f>IF(ISERROR(VLOOKUP($G$12&amp;$G5220,'PIMS School'!$C$1:$R$1511,7,FALSE)),"",(VLOOKUP($G$12&amp;$G5220,'PIMS School'!$C$1:$R$1511,7,FALSE)))</f>
        <v/>
      </c>
      <c r="I5220" s="61" t="str">
        <f>IF(ISERROR(VLOOKUP($G$12&amp;$G5220,'PIMS School'!$C$1:$R$1511,8,FALSE)),"",(VLOOKUP($G$12&amp;$G5220,'PIMS School'!$C$1:$R$1511,8,FALSE)))</f>
        <v/>
      </c>
    </row>
    <row r="5221" spans="7:9" ht="18" hidden="1" customHeight="1" x14ac:dyDescent="0.25">
      <c r="G5221" s="60">
        <v>225</v>
      </c>
      <c r="H5221" s="47" t="str">
        <f>IF(ISERROR(VLOOKUP($G$12&amp;$G5221,'PIMS School'!$C$1:$R$1511,7,FALSE)),"",(VLOOKUP($G$12&amp;$G5221,'PIMS School'!$C$1:$R$1511,7,FALSE)))</f>
        <v/>
      </c>
      <c r="I5221" s="61" t="str">
        <f>IF(ISERROR(VLOOKUP($G$12&amp;$G5221,'PIMS School'!$C$1:$R$1511,8,FALSE)),"",(VLOOKUP($G$12&amp;$G5221,'PIMS School'!$C$1:$R$1511,8,FALSE)))</f>
        <v/>
      </c>
    </row>
    <row r="5222" spans="7:9" ht="18" hidden="1" customHeight="1" x14ac:dyDescent="0.25">
      <c r="G5222" s="60">
        <v>226</v>
      </c>
      <c r="H5222" s="47" t="str">
        <f>IF(ISERROR(VLOOKUP($G$12&amp;$G5222,'PIMS School'!$C$1:$R$1511,7,FALSE)),"",(VLOOKUP($G$12&amp;$G5222,'PIMS School'!$C$1:$R$1511,7,FALSE)))</f>
        <v/>
      </c>
      <c r="I5222" s="61" t="str">
        <f>IF(ISERROR(VLOOKUP($G$12&amp;$G5222,'PIMS School'!$C$1:$R$1511,8,FALSE)),"",(VLOOKUP($G$12&amp;$G5222,'PIMS School'!$C$1:$R$1511,8,FALSE)))</f>
        <v/>
      </c>
    </row>
    <row r="5223" spans="7:9" ht="18" hidden="1" customHeight="1" x14ac:dyDescent="0.25">
      <c r="G5223" s="60">
        <v>227</v>
      </c>
      <c r="H5223" s="47" t="str">
        <f>IF(ISERROR(VLOOKUP($G$12&amp;$G5223,'PIMS School'!$C$1:$R$1511,7,FALSE)),"",(VLOOKUP($G$12&amp;$G5223,'PIMS School'!$C$1:$R$1511,7,FALSE)))</f>
        <v/>
      </c>
      <c r="I5223" s="61" t="str">
        <f>IF(ISERROR(VLOOKUP($G$12&amp;$G5223,'PIMS School'!$C$1:$R$1511,8,FALSE)),"",(VLOOKUP($G$12&amp;$G5223,'PIMS School'!$C$1:$R$1511,8,FALSE)))</f>
        <v/>
      </c>
    </row>
    <row r="5224" spans="7:9" ht="18" hidden="1" customHeight="1" x14ac:dyDescent="0.25">
      <c r="G5224" s="60">
        <v>228</v>
      </c>
      <c r="H5224" s="47" t="str">
        <f>IF(ISERROR(VLOOKUP($G$12&amp;$G5224,'PIMS School'!$C$1:$R$1511,7,FALSE)),"",(VLOOKUP($G$12&amp;$G5224,'PIMS School'!$C$1:$R$1511,7,FALSE)))</f>
        <v/>
      </c>
      <c r="I5224" s="61" t="str">
        <f>IF(ISERROR(VLOOKUP($G$12&amp;$G5224,'PIMS School'!$C$1:$R$1511,8,FALSE)),"",(VLOOKUP($G$12&amp;$G5224,'PIMS School'!$C$1:$R$1511,8,FALSE)))</f>
        <v/>
      </c>
    </row>
    <row r="5225" spans="7:9" ht="18" hidden="1" customHeight="1" x14ac:dyDescent="0.25">
      <c r="G5225" s="60">
        <v>229</v>
      </c>
      <c r="H5225" s="47" t="str">
        <f>IF(ISERROR(VLOOKUP($G$12&amp;$G5225,'PIMS School'!$C$1:$R$1511,7,FALSE)),"",(VLOOKUP($G$12&amp;$G5225,'PIMS School'!$C$1:$R$1511,7,FALSE)))</f>
        <v/>
      </c>
      <c r="I5225" s="61" t="str">
        <f>IF(ISERROR(VLOOKUP($G$12&amp;$G5225,'PIMS School'!$C$1:$R$1511,8,FALSE)),"",(VLOOKUP($G$12&amp;$G5225,'PIMS School'!$C$1:$R$1511,8,FALSE)))</f>
        <v/>
      </c>
    </row>
    <row r="5226" spans="7:9" ht="18" hidden="1" customHeight="1" x14ac:dyDescent="0.25">
      <c r="G5226" s="60">
        <v>230</v>
      </c>
      <c r="H5226" s="47" t="str">
        <f>IF(ISERROR(VLOOKUP($G$12&amp;$G5226,'PIMS School'!$C$1:$R$1511,7,FALSE)),"",(VLOOKUP($G$12&amp;$G5226,'PIMS School'!$C$1:$R$1511,7,FALSE)))</f>
        <v/>
      </c>
      <c r="I5226" s="61" t="str">
        <f>IF(ISERROR(VLOOKUP($G$12&amp;$G5226,'PIMS School'!$C$1:$R$1511,8,FALSE)),"",(VLOOKUP($G$12&amp;$G5226,'PIMS School'!$C$1:$R$1511,8,FALSE)))</f>
        <v/>
      </c>
    </row>
    <row r="5227" spans="7:9" ht="18" hidden="1" customHeight="1" x14ac:dyDescent="0.25">
      <c r="G5227" s="60">
        <v>231</v>
      </c>
      <c r="H5227" s="47" t="str">
        <f>IF(ISERROR(VLOOKUP($G$12&amp;$G5227,'PIMS School'!$C$1:$R$1511,7,FALSE)),"",(VLOOKUP($G$12&amp;$G5227,'PIMS School'!$C$1:$R$1511,7,FALSE)))</f>
        <v/>
      </c>
      <c r="I5227" s="61" t="str">
        <f>IF(ISERROR(VLOOKUP($G$12&amp;$G5227,'PIMS School'!$C$1:$R$1511,8,FALSE)),"",(VLOOKUP($G$12&amp;$G5227,'PIMS School'!$C$1:$R$1511,8,FALSE)))</f>
        <v/>
      </c>
    </row>
    <row r="5228" spans="7:9" ht="18" hidden="1" customHeight="1" x14ac:dyDescent="0.25">
      <c r="G5228" s="60">
        <v>232</v>
      </c>
      <c r="H5228" s="47" t="str">
        <f>IF(ISERROR(VLOOKUP($G$12&amp;$G5228,'PIMS School'!$C$1:$R$1511,7,FALSE)),"",(VLOOKUP($G$12&amp;$G5228,'PIMS School'!$C$1:$R$1511,7,FALSE)))</f>
        <v/>
      </c>
      <c r="I5228" s="61" t="str">
        <f>IF(ISERROR(VLOOKUP($G$12&amp;$G5228,'PIMS School'!$C$1:$R$1511,8,FALSE)),"",(VLOOKUP($G$12&amp;$G5228,'PIMS School'!$C$1:$R$1511,8,FALSE)))</f>
        <v/>
      </c>
    </row>
    <row r="5229" spans="7:9" ht="18" hidden="1" customHeight="1" x14ac:dyDescent="0.25">
      <c r="G5229" s="60">
        <v>233</v>
      </c>
      <c r="H5229" s="47" t="str">
        <f>IF(ISERROR(VLOOKUP($G$12&amp;$G5229,'PIMS School'!$C$1:$R$1511,7,FALSE)),"",(VLOOKUP($G$12&amp;$G5229,'PIMS School'!$C$1:$R$1511,7,FALSE)))</f>
        <v/>
      </c>
      <c r="I5229" s="61" t="str">
        <f>IF(ISERROR(VLOOKUP($G$12&amp;$G5229,'PIMS School'!$C$1:$R$1511,8,FALSE)),"",(VLOOKUP($G$12&amp;$G5229,'PIMS School'!$C$1:$R$1511,8,FALSE)))</f>
        <v/>
      </c>
    </row>
    <row r="5230" spans="7:9" ht="18" hidden="1" customHeight="1" x14ac:dyDescent="0.25">
      <c r="G5230" s="60">
        <v>234</v>
      </c>
      <c r="H5230" s="47" t="str">
        <f>IF(ISERROR(VLOOKUP($G$12&amp;$G5230,'PIMS School'!$C$1:$R$1511,7,FALSE)),"",(VLOOKUP($G$12&amp;$G5230,'PIMS School'!$C$1:$R$1511,7,FALSE)))</f>
        <v/>
      </c>
      <c r="I5230" s="61" t="str">
        <f>IF(ISERROR(VLOOKUP($G$12&amp;$G5230,'PIMS School'!$C$1:$R$1511,8,FALSE)),"",(VLOOKUP($G$12&amp;$G5230,'PIMS School'!$C$1:$R$1511,8,FALSE)))</f>
        <v/>
      </c>
    </row>
    <row r="5231" spans="7:9" ht="18" hidden="1" customHeight="1" x14ac:dyDescent="0.25">
      <c r="G5231" s="60">
        <v>235</v>
      </c>
      <c r="H5231" s="47" t="str">
        <f>IF(ISERROR(VLOOKUP($G$12&amp;$G5231,'PIMS School'!$C$1:$R$1511,7,FALSE)),"",(VLOOKUP($G$12&amp;$G5231,'PIMS School'!$C$1:$R$1511,7,FALSE)))</f>
        <v/>
      </c>
      <c r="I5231" s="61" t="str">
        <f>IF(ISERROR(VLOOKUP($G$12&amp;$G5231,'PIMS School'!$C$1:$R$1511,8,FALSE)),"",(VLOOKUP($G$12&amp;$G5231,'PIMS School'!$C$1:$R$1511,8,FALSE)))</f>
        <v/>
      </c>
    </row>
    <row r="5232" spans="7:9" ht="18" hidden="1" customHeight="1" x14ac:dyDescent="0.25">
      <c r="G5232" s="60">
        <v>236</v>
      </c>
      <c r="H5232" s="47" t="str">
        <f>IF(ISERROR(VLOOKUP($G$12&amp;$G5232,'PIMS School'!$C$1:$R$1511,7,FALSE)),"",(VLOOKUP($G$12&amp;$G5232,'PIMS School'!$C$1:$R$1511,7,FALSE)))</f>
        <v/>
      </c>
      <c r="I5232" s="61" t="str">
        <f>IF(ISERROR(VLOOKUP($G$12&amp;$G5232,'PIMS School'!$C$1:$R$1511,8,FALSE)),"",(VLOOKUP($G$12&amp;$G5232,'PIMS School'!$C$1:$R$1511,8,FALSE)))</f>
        <v/>
      </c>
    </row>
    <row r="5233" spans="7:9" ht="18" hidden="1" customHeight="1" x14ac:dyDescent="0.25">
      <c r="G5233" s="60">
        <v>237</v>
      </c>
      <c r="H5233" s="47" t="str">
        <f>IF(ISERROR(VLOOKUP($G$12&amp;$G5233,'PIMS School'!$C$1:$R$1511,7,FALSE)),"",(VLOOKUP($G$12&amp;$G5233,'PIMS School'!$C$1:$R$1511,7,FALSE)))</f>
        <v/>
      </c>
      <c r="I5233" s="61" t="str">
        <f>IF(ISERROR(VLOOKUP($G$12&amp;$G5233,'PIMS School'!$C$1:$R$1511,8,FALSE)),"",(VLOOKUP($G$12&amp;$G5233,'PIMS School'!$C$1:$R$1511,8,FALSE)))</f>
        <v/>
      </c>
    </row>
    <row r="5234" spans="7:9" ht="18" hidden="1" customHeight="1" x14ac:dyDescent="0.25">
      <c r="G5234" s="60">
        <v>238</v>
      </c>
      <c r="H5234" s="47" t="str">
        <f>IF(ISERROR(VLOOKUP($G$12&amp;$G5234,'PIMS School'!$C$1:$R$1511,7,FALSE)),"",(VLOOKUP($G$12&amp;$G5234,'PIMS School'!$C$1:$R$1511,7,FALSE)))</f>
        <v/>
      </c>
      <c r="I5234" s="61" t="str">
        <f>IF(ISERROR(VLOOKUP($G$12&amp;$G5234,'PIMS School'!$C$1:$R$1511,8,FALSE)),"",(VLOOKUP($G$12&amp;$G5234,'PIMS School'!$C$1:$R$1511,8,FALSE)))</f>
        <v/>
      </c>
    </row>
    <row r="5235" spans="7:9" ht="18" hidden="1" customHeight="1" x14ac:dyDescent="0.25">
      <c r="G5235" s="60">
        <v>239</v>
      </c>
      <c r="H5235" s="47" t="str">
        <f>IF(ISERROR(VLOOKUP($G$12&amp;$G5235,'PIMS School'!$C$1:$R$1511,7,FALSE)),"",(VLOOKUP($G$12&amp;$G5235,'PIMS School'!$C$1:$R$1511,7,FALSE)))</f>
        <v/>
      </c>
      <c r="I5235" s="61" t="str">
        <f>IF(ISERROR(VLOOKUP($G$12&amp;$G5235,'PIMS School'!$C$1:$R$1511,8,FALSE)),"",(VLOOKUP($G$12&amp;$G5235,'PIMS School'!$C$1:$R$1511,8,FALSE)))</f>
        <v/>
      </c>
    </row>
    <row r="5236" spans="7:9" ht="18" hidden="1" customHeight="1" x14ac:dyDescent="0.25">
      <c r="G5236" s="60">
        <v>240</v>
      </c>
      <c r="H5236" s="47" t="str">
        <f>IF(ISERROR(VLOOKUP($G$12&amp;$G5236,'PIMS School'!$C$1:$R$1511,7,FALSE)),"",(VLOOKUP($G$12&amp;$G5236,'PIMS School'!$C$1:$R$1511,7,FALSE)))</f>
        <v/>
      </c>
      <c r="I5236" s="61" t="str">
        <f>IF(ISERROR(VLOOKUP($G$12&amp;$G5236,'PIMS School'!$C$1:$R$1511,8,FALSE)),"",(VLOOKUP($G$12&amp;$G5236,'PIMS School'!$C$1:$R$1511,8,FALSE)))</f>
        <v/>
      </c>
    </row>
    <row r="5237" spans="7:9" ht="18" hidden="1" customHeight="1" x14ac:dyDescent="0.25">
      <c r="G5237" s="60">
        <v>241</v>
      </c>
      <c r="H5237" s="47" t="str">
        <f>IF(ISERROR(VLOOKUP($G$12&amp;$G5237,'PIMS School'!$C$1:$R$1511,7,FALSE)),"",(VLOOKUP($G$12&amp;$G5237,'PIMS School'!$C$1:$R$1511,7,FALSE)))</f>
        <v/>
      </c>
      <c r="I5237" s="61" t="str">
        <f>IF(ISERROR(VLOOKUP($G$12&amp;$G5237,'PIMS School'!$C$1:$R$1511,8,FALSE)),"",(VLOOKUP($G$12&amp;$G5237,'PIMS School'!$C$1:$R$1511,8,FALSE)))</f>
        <v/>
      </c>
    </row>
    <row r="5238" spans="7:9" ht="18" hidden="1" customHeight="1" x14ac:dyDescent="0.25">
      <c r="G5238" s="60">
        <v>242</v>
      </c>
      <c r="H5238" s="47" t="str">
        <f>IF(ISERROR(VLOOKUP($G$12&amp;$G5238,'PIMS School'!$C$1:$R$1511,7,FALSE)),"",(VLOOKUP($G$12&amp;$G5238,'PIMS School'!$C$1:$R$1511,7,FALSE)))</f>
        <v/>
      </c>
      <c r="I5238" s="61" t="str">
        <f>IF(ISERROR(VLOOKUP($G$12&amp;$G5238,'PIMS School'!$C$1:$R$1511,8,FALSE)),"",(VLOOKUP($G$12&amp;$G5238,'PIMS School'!$C$1:$R$1511,8,FALSE)))</f>
        <v/>
      </c>
    </row>
    <row r="5239" spans="7:9" ht="18" hidden="1" customHeight="1" x14ac:dyDescent="0.25">
      <c r="G5239" s="60">
        <v>243</v>
      </c>
      <c r="H5239" s="47" t="str">
        <f>IF(ISERROR(VLOOKUP($G$12&amp;$G5239,'PIMS School'!$C$1:$R$1511,7,FALSE)),"",(VLOOKUP($G$12&amp;$G5239,'PIMS School'!$C$1:$R$1511,7,FALSE)))</f>
        <v/>
      </c>
      <c r="I5239" s="61" t="str">
        <f>IF(ISERROR(VLOOKUP($G$12&amp;$G5239,'PIMS School'!$C$1:$R$1511,8,FALSE)),"",(VLOOKUP($G$12&amp;$G5239,'PIMS School'!$C$1:$R$1511,8,FALSE)))</f>
        <v/>
      </c>
    </row>
    <row r="5240" spans="7:9" ht="18" hidden="1" customHeight="1" x14ac:dyDescent="0.25">
      <c r="G5240" s="60">
        <v>244</v>
      </c>
      <c r="H5240" s="47" t="str">
        <f>IF(ISERROR(VLOOKUP($G$12&amp;$G5240,'PIMS School'!$C$1:$R$1511,7,FALSE)),"",(VLOOKUP($G$12&amp;$G5240,'PIMS School'!$C$1:$R$1511,7,FALSE)))</f>
        <v/>
      </c>
      <c r="I5240" s="61" t="str">
        <f>IF(ISERROR(VLOOKUP($G$12&amp;$G5240,'PIMS School'!$C$1:$R$1511,8,FALSE)),"",(VLOOKUP($G$12&amp;$G5240,'PIMS School'!$C$1:$R$1511,8,FALSE)))</f>
        <v/>
      </c>
    </row>
    <row r="5241" spans="7:9" ht="18" hidden="1" customHeight="1" x14ac:dyDescent="0.25">
      <c r="G5241" s="60">
        <v>245</v>
      </c>
      <c r="H5241" s="47" t="str">
        <f>IF(ISERROR(VLOOKUP($G$12&amp;$G5241,'PIMS School'!$C$1:$R$1511,7,FALSE)),"",(VLOOKUP($G$12&amp;$G5241,'PIMS School'!$C$1:$R$1511,7,FALSE)))</f>
        <v/>
      </c>
      <c r="I5241" s="61" t="str">
        <f>IF(ISERROR(VLOOKUP($G$12&amp;$G5241,'PIMS School'!$C$1:$R$1511,8,FALSE)),"",(VLOOKUP($G$12&amp;$G5241,'PIMS School'!$C$1:$R$1511,8,FALSE)))</f>
        <v/>
      </c>
    </row>
    <row r="5242" spans="7:9" ht="18" hidden="1" customHeight="1" x14ac:dyDescent="0.25">
      <c r="G5242" s="60">
        <v>246</v>
      </c>
      <c r="H5242" s="47" t="str">
        <f>IF(ISERROR(VLOOKUP($G$12&amp;$G5242,'PIMS School'!$C$1:$R$1511,7,FALSE)),"",(VLOOKUP($G$12&amp;$G5242,'PIMS School'!$C$1:$R$1511,7,FALSE)))</f>
        <v/>
      </c>
      <c r="I5242" s="61" t="str">
        <f>IF(ISERROR(VLOOKUP($G$12&amp;$G5242,'PIMS School'!$C$1:$R$1511,8,FALSE)),"",(VLOOKUP($G$12&amp;$G5242,'PIMS School'!$C$1:$R$1511,8,FALSE)))</f>
        <v/>
      </c>
    </row>
    <row r="5243" spans="7:9" ht="18" hidden="1" customHeight="1" x14ac:dyDescent="0.25">
      <c r="G5243" s="60">
        <v>247</v>
      </c>
      <c r="H5243" s="47" t="str">
        <f>IF(ISERROR(VLOOKUP($G$12&amp;$G5243,'PIMS School'!$C$1:$R$1511,7,FALSE)),"",(VLOOKUP($G$12&amp;$G5243,'PIMS School'!$C$1:$R$1511,7,FALSE)))</f>
        <v/>
      </c>
      <c r="I5243" s="61" t="str">
        <f>IF(ISERROR(VLOOKUP($G$12&amp;$G5243,'PIMS School'!$C$1:$R$1511,8,FALSE)),"",(VLOOKUP($G$12&amp;$G5243,'PIMS School'!$C$1:$R$1511,8,FALSE)))</f>
        <v/>
      </c>
    </row>
    <row r="5244" spans="7:9" ht="18" hidden="1" customHeight="1" x14ac:dyDescent="0.25">
      <c r="G5244" s="60">
        <v>248</v>
      </c>
      <c r="H5244" s="47" t="str">
        <f>IF(ISERROR(VLOOKUP($G$12&amp;$G5244,'PIMS School'!$C$1:$R$1511,7,FALSE)),"",(VLOOKUP($G$12&amp;$G5244,'PIMS School'!$C$1:$R$1511,7,FALSE)))</f>
        <v/>
      </c>
      <c r="I5244" s="61" t="str">
        <f>IF(ISERROR(VLOOKUP($G$12&amp;$G5244,'PIMS School'!$C$1:$R$1511,8,FALSE)),"",(VLOOKUP($G$12&amp;$G5244,'PIMS School'!$C$1:$R$1511,8,FALSE)))</f>
        <v/>
      </c>
    </row>
    <row r="5245" spans="7:9" ht="18" hidden="1" customHeight="1" x14ac:dyDescent="0.25">
      <c r="G5245" s="60">
        <v>249</v>
      </c>
      <c r="H5245" s="47" t="str">
        <f>IF(ISERROR(VLOOKUP($G$12&amp;$G5245,'PIMS School'!$C$1:$R$1511,7,FALSE)),"",(VLOOKUP($G$12&amp;$G5245,'PIMS School'!$C$1:$R$1511,7,FALSE)))</f>
        <v/>
      </c>
      <c r="I5245" s="61" t="str">
        <f>IF(ISERROR(VLOOKUP($G$12&amp;$G5245,'PIMS School'!$C$1:$R$1511,8,FALSE)),"",(VLOOKUP($G$12&amp;$G5245,'PIMS School'!$C$1:$R$1511,8,FALSE)))</f>
        <v/>
      </c>
    </row>
    <row r="5246" spans="7:9" ht="18" hidden="1" customHeight="1" x14ac:dyDescent="0.25">
      <c r="G5246" s="60">
        <v>250</v>
      </c>
      <c r="H5246" s="47" t="str">
        <f>IF(ISERROR(VLOOKUP($G$12&amp;$G5246,'PIMS School'!$C$1:$R$1511,7,FALSE)),"",(VLOOKUP($G$12&amp;$G5246,'PIMS School'!$C$1:$R$1511,7,FALSE)))</f>
        <v/>
      </c>
      <c r="I5246" s="61" t="str">
        <f>IF(ISERROR(VLOOKUP($G$12&amp;$G5246,'PIMS School'!$C$1:$R$1511,8,FALSE)),"",(VLOOKUP($G$12&amp;$G5246,'PIMS School'!$C$1:$R$1511,8,FALSE)))</f>
        <v/>
      </c>
    </row>
    <row r="5247" spans="7:9" ht="18" hidden="1" customHeight="1" x14ac:dyDescent="0.25">
      <c r="G5247" s="60">
        <v>251</v>
      </c>
      <c r="H5247" s="47" t="str">
        <f>IF(ISERROR(VLOOKUP($G$12&amp;$G5247,'PIMS School'!$C$1:$R$1511,7,FALSE)),"",(VLOOKUP($G$12&amp;$G5247,'PIMS School'!$C$1:$R$1511,7,FALSE)))</f>
        <v/>
      </c>
      <c r="I5247" s="61" t="str">
        <f>IF(ISERROR(VLOOKUP($G$12&amp;$G5247,'PIMS School'!$C$1:$R$1511,8,FALSE)),"",(VLOOKUP($G$12&amp;$G5247,'PIMS School'!$C$1:$R$1511,8,FALSE)))</f>
        <v/>
      </c>
    </row>
    <row r="5248" spans="7:9" ht="18" hidden="1" customHeight="1" x14ac:dyDescent="0.25">
      <c r="G5248" s="60">
        <v>252</v>
      </c>
      <c r="H5248" s="47" t="str">
        <f>IF(ISERROR(VLOOKUP($G$12&amp;$G5248,'PIMS School'!$C$1:$R$1511,7,FALSE)),"",(VLOOKUP($G$12&amp;$G5248,'PIMS School'!$C$1:$R$1511,7,FALSE)))</f>
        <v/>
      </c>
      <c r="I5248" s="61" t="str">
        <f>IF(ISERROR(VLOOKUP($G$12&amp;$G5248,'PIMS School'!$C$1:$R$1511,8,FALSE)),"",(VLOOKUP($G$12&amp;$G5248,'PIMS School'!$C$1:$R$1511,8,FALSE)))</f>
        <v/>
      </c>
    </row>
    <row r="5249" spans="7:9" ht="18" hidden="1" customHeight="1" x14ac:dyDescent="0.25">
      <c r="G5249" s="60">
        <v>253</v>
      </c>
      <c r="H5249" s="47" t="str">
        <f>IF(ISERROR(VLOOKUP($G$12&amp;$G5249,'PIMS School'!$C$1:$R$1511,7,FALSE)),"",(VLOOKUP($G$12&amp;$G5249,'PIMS School'!$C$1:$R$1511,7,FALSE)))</f>
        <v/>
      </c>
      <c r="I5249" s="61" t="str">
        <f>IF(ISERROR(VLOOKUP($G$12&amp;$G5249,'PIMS School'!$C$1:$R$1511,8,FALSE)),"",(VLOOKUP($G$12&amp;$G5249,'PIMS School'!$C$1:$R$1511,8,FALSE)))</f>
        <v/>
      </c>
    </row>
    <row r="5250" spans="7:9" ht="18" hidden="1" customHeight="1" x14ac:dyDescent="0.25">
      <c r="G5250" s="60">
        <v>254</v>
      </c>
      <c r="H5250" s="47" t="str">
        <f>IF(ISERROR(VLOOKUP($G$12&amp;$G5250,'PIMS School'!$C$1:$R$1511,7,FALSE)),"",(VLOOKUP($G$12&amp;$G5250,'PIMS School'!$C$1:$R$1511,7,FALSE)))</f>
        <v/>
      </c>
      <c r="I5250" s="61" t="str">
        <f>IF(ISERROR(VLOOKUP($G$12&amp;$G5250,'PIMS School'!$C$1:$R$1511,8,FALSE)),"",(VLOOKUP($G$12&amp;$G5250,'PIMS School'!$C$1:$R$1511,8,FALSE)))</f>
        <v/>
      </c>
    </row>
    <row r="5251" spans="7:9" ht="18" hidden="1" customHeight="1" x14ac:dyDescent="0.25">
      <c r="G5251" s="60">
        <v>255</v>
      </c>
      <c r="H5251" s="47" t="str">
        <f>IF(ISERROR(VLOOKUP($G$12&amp;$G5251,'PIMS School'!$C$1:$R$1511,7,FALSE)),"",(VLOOKUP($G$12&amp;$G5251,'PIMS School'!$C$1:$R$1511,7,FALSE)))</f>
        <v/>
      </c>
      <c r="I5251" s="61" t="str">
        <f>IF(ISERROR(VLOOKUP($G$12&amp;$G5251,'PIMS School'!$C$1:$R$1511,8,FALSE)),"",(VLOOKUP($G$12&amp;$G5251,'PIMS School'!$C$1:$R$1511,8,FALSE)))</f>
        <v/>
      </c>
    </row>
    <row r="5252" spans="7:9" ht="18" hidden="1" customHeight="1" x14ac:dyDescent="0.25">
      <c r="G5252" s="60">
        <v>256</v>
      </c>
      <c r="H5252" s="47" t="str">
        <f>IF(ISERROR(VLOOKUP($G$12&amp;$G5252,'PIMS School'!$C$1:$R$1511,7,FALSE)),"",(VLOOKUP($G$12&amp;$G5252,'PIMS School'!$C$1:$R$1511,7,FALSE)))</f>
        <v/>
      </c>
      <c r="I5252" s="61" t="str">
        <f>IF(ISERROR(VLOOKUP($G$12&amp;$G5252,'PIMS School'!$C$1:$R$1511,8,FALSE)),"",(VLOOKUP($G$12&amp;$G5252,'PIMS School'!$C$1:$R$1511,8,FALSE)))</f>
        <v/>
      </c>
    </row>
    <row r="5253" spans="7:9" ht="18" hidden="1" customHeight="1" x14ac:dyDescent="0.25">
      <c r="G5253" s="60">
        <v>257</v>
      </c>
      <c r="H5253" s="47" t="str">
        <f>IF(ISERROR(VLOOKUP($G$12&amp;$G5253,'PIMS School'!$C$1:$R$1511,7,FALSE)),"",(VLOOKUP($G$12&amp;$G5253,'PIMS School'!$C$1:$R$1511,7,FALSE)))</f>
        <v/>
      </c>
      <c r="I5253" s="61" t="str">
        <f>IF(ISERROR(VLOOKUP($G$12&amp;$G5253,'PIMS School'!$C$1:$R$1511,8,FALSE)),"",(VLOOKUP($G$12&amp;$G5253,'PIMS School'!$C$1:$R$1511,8,FALSE)))</f>
        <v/>
      </c>
    </row>
    <row r="5254" spans="7:9" ht="18" hidden="1" customHeight="1" x14ac:dyDescent="0.25">
      <c r="G5254" s="60">
        <v>258</v>
      </c>
      <c r="H5254" s="47" t="str">
        <f>IF(ISERROR(VLOOKUP($G$12&amp;$G5254,'PIMS School'!$C$1:$R$1511,7,FALSE)),"",(VLOOKUP($G$12&amp;$G5254,'PIMS School'!$C$1:$R$1511,7,FALSE)))</f>
        <v/>
      </c>
      <c r="I5254" s="61" t="str">
        <f>IF(ISERROR(VLOOKUP($G$12&amp;$G5254,'PIMS School'!$C$1:$R$1511,8,FALSE)),"",(VLOOKUP($G$12&amp;$G5254,'PIMS School'!$C$1:$R$1511,8,FALSE)))</f>
        <v/>
      </c>
    </row>
    <row r="5255" spans="7:9" ht="18" hidden="1" customHeight="1" x14ac:dyDescent="0.25">
      <c r="G5255" s="60">
        <v>259</v>
      </c>
      <c r="H5255" s="47" t="str">
        <f>IF(ISERROR(VLOOKUP($G$12&amp;$G5255,'PIMS School'!$C$1:$R$1511,7,FALSE)),"",(VLOOKUP($G$12&amp;$G5255,'PIMS School'!$C$1:$R$1511,7,FALSE)))</f>
        <v/>
      </c>
      <c r="I5255" s="61" t="str">
        <f>IF(ISERROR(VLOOKUP($G$12&amp;$G5255,'PIMS School'!$C$1:$R$1511,8,FALSE)),"",(VLOOKUP($G$12&amp;$G5255,'PIMS School'!$C$1:$R$1511,8,FALSE)))</f>
        <v/>
      </c>
    </row>
    <row r="5256" spans="7:9" ht="18" hidden="1" customHeight="1" x14ac:dyDescent="0.25">
      <c r="G5256" s="60">
        <v>260</v>
      </c>
      <c r="H5256" s="47" t="str">
        <f>IF(ISERROR(VLOOKUP($G$12&amp;$G5256,'PIMS School'!$C$1:$R$1511,7,FALSE)),"",(VLOOKUP($G$12&amp;$G5256,'PIMS School'!$C$1:$R$1511,7,FALSE)))</f>
        <v/>
      </c>
      <c r="I5256" s="61" t="str">
        <f>IF(ISERROR(VLOOKUP($G$12&amp;$G5256,'PIMS School'!$C$1:$R$1511,8,FALSE)),"",(VLOOKUP($G$12&amp;$G5256,'PIMS School'!$C$1:$R$1511,8,FALSE)))</f>
        <v/>
      </c>
    </row>
    <row r="5257" spans="7:9" ht="18" hidden="1" customHeight="1" x14ac:dyDescent="0.25">
      <c r="G5257" s="60">
        <v>261</v>
      </c>
      <c r="H5257" s="47" t="str">
        <f>IF(ISERROR(VLOOKUP($G$12&amp;$G5257,'PIMS School'!$C$1:$R$1511,7,FALSE)),"",(VLOOKUP($G$12&amp;$G5257,'PIMS School'!$C$1:$R$1511,7,FALSE)))</f>
        <v/>
      </c>
      <c r="I5257" s="61" t="str">
        <f>IF(ISERROR(VLOOKUP($G$12&amp;$G5257,'PIMS School'!$C$1:$R$1511,8,FALSE)),"",(VLOOKUP($G$12&amp;$G5257,'PIMS School'!$C$1:$R$1511,8,FALSE)))</f>
        <v/>
      </c>
    </row>
    <row r="5258" spans="7:9" ht="18" hidden="1" customHeight="1" x14ac:dyDescent="0.25">
      <c r="G5258" s="291">
        <v>262</v>
      </c>
      <c r="H5258" s="47" t="str">
        <f>IF(ISERROR(VLOOKUP($G$12&amp;$G5258,'PIMS School'!$C$1:$R$1511,7,FALSE)),"",(VLOOKUP($G$12&amp;$G5258,'PIMS School'!$C$1:$R$1511,7,FALSE)))</f>
        <v/>
      </c>
      <c r="I5258" s="61" t="str">
        <f>IF(ISERROR(VLOOKUP($G$12&amp;$G5258,'PIMS School'!$C$1:$R$1511,8,FALSE)),"",(VLOOKUP($G$12&amp;$G5258,'PIMS School'!$C$1:$R$1511,8,FALSE)))</f>
        <v/>
      </c>
    </row>
    <row r="5259" spans="7:9" ht="18" hidden="1" customHeight="1" x14ac:dyDescent="0.25">
      <c r="G5259" s="291">
        <v>263</v>
      </c>
      <c r="H5259" s="47" t="str">
        <f>IF(ISERROR(VLOOKUP($G$12&amp;$G5259,'PIMS School'!$C$1:$R$1511,7,FALSE)),"",(VLOOKUP($G$12&amp;$G5259,'PIMS School'!$C$1:$R$1511,7,FALSE)))</f>
        <v/>
      </c>
      <c r="I5259" s="61" t="str">
        <f>IF(ISERROR(VLOOKUP($G$12&amp;$G5259,'PIMS School'!$C$1:$R$1511,8,FALSE)),"",(VLOOKUP($G$12&amp;$G5259,'PIMS School'!$C$1:$R$1511,8,FALSE)))</f>
        <v/>
      </c>
    </row>
    <row r="5260" spans="7:9" ht="18" hidden="1" customHeight="1" x14ac:dyDescent="0.25">
      <c r="G5260" s="291">
        <v>264</v>
      </c>
      <c r="H5260" s="47" t="str">
        <f>IF(ISERROR(VLOOKUP($G$12&amp;$G5260,'PIMS School'!$C$1:$R$1511,7,FALSE)),"",(VLOOKUP($G$12&amp;$G5260,'PIMS School'!$C$1:$R$1511,7,FALSE)))</f>
        <v/>
      </c>
      <c r="I5260" s="61" t="str">
        <f>IF(ISERROR(VLOOKUP($G$12&amp;$G5260,'PIMS School'!$C$1:$R$1511,8,FALSE)),"",(VLOOKUP($G$12&amp;$G5260,'PIMS School'!$C$1:$R$1511,8,FALSE)))</f>
        <v/>
      </c>
    </row>
    <row r="5261" spans="7:9" ht="18" hidden="1" customHeight="1" x14ac:dyDescent="0.25">
      <c r="G5261" s="291">
        <v>265</v>
      </c>
      <c r="H5261" s="47" t="str">
        <f>IF(ISERROR(VLOOKUP($G$12&amp;$G5261,'PIMS School'!$C$1:$R$1511,7,FALSE)),"",(VLOOKUP($G$12&amp;$G5261,'PIMS School'!$C$1:$R$1511,7,FALSE)))</f>
        <v/>
      </c>
      <c r="I5261" s="61" t="str">
        <f>IF(ISERROR(VLOOKUP($G$12&amp;$G5261,'PIMS School'!$C$1:$R$1511,8,FALSE)),"",(VLOOKUP($G$12&amp;$G5261,'PIMS School'!$C$1:$R$1511,8,FALSE)))</f>
        <v/>
      </c>
    </row>
    <row r="5262" spans="7:9" hidden="1" x14ac:dyDescent="0.25">
      <c r="G5262" s="291">
        <v>266</v>
      </c>
      <c r="H5262" s="47" t="str">
        <f>IF(ISERROR(VLOOKUP($G$12&amp;$G5262,'PIMS School'!$C$1:$R$1511,7,FALSE)),"",(VLOOKUP($G$12&amp;$G5262,'PIMS School'!$C$1:$R$1511,7,FALSE)))</f>
        <v/>
      </c>
      <c r="I5262" s="61" t="str">
        <f>IF(ISERROR(VLOOKUP($G$12&amp;$G5262,'PIMS School'!$C$1:$R$1511,8,FALSE)),"",(VLOOKUP($G$12&amp;$G5262,'PIMS School'!$C$1:$R$1511,8,FALSE)))</f>
        <v/>
      </c>
    </row>
    <row r="5263" spans="7:9" hidden="1" x14ac:dyDescent="0.25">
      <c r="G5263" s="291">
        <v>267</v>
      </c>
      <c r="H5263" s="47" t="str">
        <f>IF(ISERROR(VLOOKUP($G$12&amp;$G5263,'PIMS School'!$C$1:$R$1511,7,FALSE)),"",(VLOOKUP($G$12&amp;$G5263,'PIMS School'!$C$1:$R$1511,7,FALSE)))</f>
        <v/>
      </c>
      <c r="I5263" s="61" t="str">
        <f>IF(ISERROR(VLOOKUP($G$12&amp;$G5263,'PIMS School'!$C$1:$R$1511,8,FALSE)),"",(VLOOKUP($G$12&amp;$G5263,'PIMS School'!$C$1:$R$1511,8,FALSE)))</f>
        <v/>
      </c>
    </row>
    <row r="5264" spans="7:9" hidden="1" x14ac:dyDescent="0.25">
      <c r="G5264" s="291">
        <v>268</v>
      </c>
      <c r="H5264" s="47" t="str">
        <f>IF(ISERROR(VLOOKUP($G$12&amp;$G5264,'PIMS School'!$C$1:$R$1511,7,FALSE)),"",(VLOOKUP($G$12&amp;$G5264,'PIMS School'!$C$1:$R$1511,7,FALSE)))</f>
        <v/>
      </c>
      <c r="I5264" s="61" t="str">
        <f>IF(ISERROR(VLOOKUP($G$12&amp;$G5264,'PIMS School'!$C$1:$R$1511,8,FALSE)),"",(VLOOKUP($G$12&amp;$G5264,'PIMS School'!$C$1:$R$1511,8,FALSE)))</f>
        <v/>
      </c>
    </row>
    <row r="5265" spans="7:9" hidden="1" x14ac:dyDescent="0.25">
      <c r="G5265" s="291">
        <v>269</v>
      </c>
      <c r="H5265" s="47" t="str">
        <f>IF(ISERROR(VLOOKUP($G$12&amp;$G5265,'PIMS School'!$C$1:$R$1511,7,FALSE)),"",(VLOOKUP($G$12&amp;$G5265,'PIMS School'!$C$1:$R$1511,7,FALSE)))</f>
        <v/>
      </c>
      <c r="I5265" s="61" t="str">
        <f>IF(ISERROR(VLOOKUP($G$12&amp;$G5265,'PIMS School'!$C$1:$R$1511,8,FALSE)),"",(VLOOKUP($G$12&amp;$G5265,'PIMS School'!$C$1:$R$1511,8,FALSE)))</f>
        <v/>
      </c>
    </row>
    <row r="5266" spans="7:9" hidden="1" x14ac:dyDescent="0.25">
      <c r="G5266" s="291">
        <v>270</v>
      </c>
      <c r="H5266" s="47" t="str">
        <f>IF(ISERROR(VLOOKUP($G$12&amp;$G5266,'PIMS School'!$C$1:$R$1511,7,FALSE)),"",(VLOOKUP($G$12&amp;$G5266,'PIMS School'!$C$1:$R$1511,7,FALSE)))</f>
        <v/>
      </c>
      <c r="I5266" s="61" t="str">
        <f>IF(ISERROR(VLOOKUP($G$12&amp;$G5266,'PIMS School'!$C$1:$R$1511,8,FALSE)),"",(VLOOKUP($G$12&amp;$G5266,'PIMS School'!$C$1:$R$1511,8,FALSE)))</f>
        <v/>
      </c>
    </row>
    <row r="5267" spans="7:9" hidden="1" x14ac:dyDescent="0.25">
      <c r="G5267" s="291">
        <v>271</v>
      </c>
      <c r="H5267" s="47" t="str">
        <f>IF(ISERROR(VLOOKUP($G$12&amp;$G5267,'PIMS School'!$C$1:$R$1511,7,FALSE)),"",(VLOOKUP($G$12&amp;$G5267,'PIMS School'!$C$1:$R$1511,7,FALSE)))</f>
        <v/>
      </c>
      <c r="I5267" s="61" t="str">
        <f>IF(ISERROR(VLOOKUP($G$12&amp;$G5267,'PIMS School'!$C$1:$R$1511,8,FALSE)),"",(VLOOKUP($G$12&amp;$G5267,'PIMS School'!$C$1:$R$1511,8,FALSE)))</f>
        <v/>
      </c>
    </row>
    <row r="5268" spans="7:9" hidden="1" x14ac:dyDescent="0.25">
      <c r="G5268" s="291">
        <v>272</v>
      </c>
      <c r="H5268" s="47" t="str">
        <f>IF(ISERROR(VLOOKUP($G$12&amp;$G5268,'PIMS School'!$C$1:$R$1511,7,FALSE)),"",(VLOOKUP($G$12&amp;$G5268,'PIMS School'!$C$1:$R$1511,7,FALSE)))</f>
        <v/>
      </c>
      <c r="I5268" s="61" t="str">
        <f>IF(ISERROR(VLOOKUP($G$12&amp;$G5268,'PIMS School'!$C$1:$R$1511,8,FALSE)),"",(VLOOKUP($G$12&amp;$G5268,'PIMS School'!$C$1:$R$1511,8,FALSE)))</f>
        <v/>
      </c>
    </row>
    <row r="5269" spans="7:9" hidden="1" x14ac:dyDescent="0.25">
      <c r="G5269" s="291">
        <v>273</v>
      </c>
      <c r="H5269" s="47" t="str">
        <f>IF(ISERROR(VLOOKUP($G$12&amp;$G5269,'PIMS School'!$C$1:$R$1511,7,FALSE)),"",(VLOOKUP($G$12&amp;$G5269,'PIMS School'!$C$1:$R$1511,7,FALSE)))</f>
        <v/>
      </c>
      <c r="I5269" s="61" t="str">
        <f>IF(ISERROR(VLOOKUP($G$12&amp;$G5269,'PIMS School'!$C$1:$R$1511,8,FALSE)),"",(VLOOKUP($G$12&amp;$G5269,'PIMS School'!$C$1:$R$1511,8,FALSE)))</f>
        <v/>
      </c>
    </row>
    <row r="5270" spans="7:9" hidden="1" x14ac:dyDescent="0.25">
      <c r="G5270" s="291">
        <v>274</v>
      </c>
      <c r="H5270" s="47" t="str">
        <f>IF(ISERROR(VLOOKUP($G$12&amp;$G5270,'PIMS School'!$C$1:$R$1511,7,FALSE)),"",(VLOOKUP($G$12&amp;$G5270,'PIMS School'!$C$1:$R$1511,7,FALSE)))</f>
        <v/>
      </c>
      <c r="I5270" s="61" t="str">
        <f>IF(ISERROR(VLOOKUP($G$12&amp;$G5270,'PIMS School'!$C$1:$R$1511,8,FALSE)),"",(VLOOKUP($G$12&amp;$G5270,'PIMS School'!$C$1:$R$1511,8,FALSE)))</f>
        <v/>
      </c>
    </row>
    <row r="5271" spans="7:9" hidden="1" x14ac:dyDescent="0.25">
      <c r="G5271" s="291">
        <v>275</v>
      </c>
      <c r="H5271" s="47" t="str">
        <f>IF(ISERROR(VLOOKUP($G$12&amp;$G5271,'PIMS School'!$C$1:$R$1511,7,FALSE)),"",(VLOOKUP($G$12&amp;$G5271,'PIMS School'!$C$1:$R$1511,7,FALSE)))</f>
        <v/>
      </c>
      <c r="I5271" s="61" t="str">
        <f>IF(ISERROR(VLOOKUP($G$12&amp;$G5271,'PIMS School'!$C$1:$R$1511,8,FALSE)),"",(VLOOKUP($G$12&amp;$G5271,'PIMS School'!$C$1:$R$1511,8,FALSE)))</f>
        <v/>
      </c>
    </row>
    <row r="5272" spans="7:9" hidden="1" x14ac:dyDescent="0.25">
      <c r="G5272" s="291">
        <v>276</v>
      </c>
      <c r="H5272" s="47" t="str">
        <f>IF(ISERROR(VLOOKUP($G$12&amp;$G5272,'PIMS School'!$C$1:$R$1511,7,FALSE)),"",(VLOOKUP($G$12&amp;$G5272,'PIMS School'!$C$1:$R$1511,7,FALSE)))</f>
        <v/>
      </c>
      <c r="I5272" s="61" t="str">
        <f>IF(ISERROR(VLOOKUP($G$12&amp;$G5272,'PIMS School'!$C$1:$R$1511,8,FALSE)),"",(VLOOKUP($G$12&amp;$G5272,'PIMS School'!$C$1:$R$1511,8,FALSE)))</f>
        <v/>
      </c>
    </row>
    <row r="5273" spans="7:9" hidden="1" x14ac:dyDescent="0.25">
      <c r="G5273" s="291">
        <v>277</v>
      </c>
      <c r="H5273" s="47" t="str">
        <f>IF(ISERROR(VLOOKUP($G$12&amp;$G5273,'PIMS School'!$C$1:$R$1511,7,FALSE)),"",(VLOOKUP($G$12&amp;$G5273,'PIMS School'!$C$1:$R$1511,7,FALSE)))</f>
        <v/>
      </c>
      <c r="I5273" s="61" t="str">
        <f>IF(ISERROR(VLOOKUP($G$12&amp;$G5273,'PIMS School'!$C$1:$R$1511,8,FALSE)),"",(VLOOKUP($G$12&amp;$G5273,'PIMS School'!$C$1:$R$1511,8,FALSE)))</f>
        <v/>
      </c>
    </row>
    <row r="5274" spans="7:9" hidden="1" x14ac:dyDescent="0.25">
      <c r="G5274" s="291">
        <v>278</v>
      </c>
      <c r="H5274" s="47" t="str">
        <f>IF(ISERROR(VLOOKUP($G$12&amp;$G5274,'PIMS School'!$C$1:$R$1511,7,FALSE)),"",(VLOOKUP($G$12&amp;$G5274,'PIMS School'!$C$1:$R$1511,7,FALSE)))</f>
        <v/>
      </c>
      <c r="I5274" s="61" t="str">
        <f>IF(ISERROR(VLOOKUP($G$12&amp;$G5274,'PIMS School'!$C$1:$R$1511,8,FALSE)),"",(VLOOKUP($G$12&amp;$G5274,'PIMS School'!$C$1:$R$1511,8,FALSE)))</f>
        <v/>
      </c>
    </row>
    <row r="5275" spans="7:9" hidden="1" x14ac:dyDescent="0.25">
      <c r="G5275" s="291">
        <v>279</v>
      </c>
      <c r="H5275" s="47" t="str">
        <f>IF(ISERROR(VLOOKUP($G$12&amp;$G5275,'PIMS School'!$C$1:$R$1511,7,FALSE)),"",(VLOOKUP($G$12&amp;$G5275,'PIMS School'!$C$1:$R$1511,7,FALSE)))</f>
        <v/>
      </c>
      <c r="I5275" s="61" t="str">
        <f>IF(ISERROR(VLOOKUP($G$12&amp;$G5275,'PIMS School'!$C$1:$R$1511,8,FALSE)),"",(VLOOKUP($G$12&amp;$G5275,'PIMS School'!$C$1:$R$1511,8,FALSE)))</f>
        <v/>
      </c>
    </row>
    <row r="5276" spans="7:9" hidden="1" x14ac:dyDescent="0.25">
      <c r="G5276" s="291">
        <v>280</v>
      </c>
      <c r="H5276" s="47" t="str">
        <f>IF(ISERROR(VLOOKUP($G$12&amp;$G5276,'PIMS School'!$C$1:$R$1511,7,FALSE)),"",(VLOOKUP($G$12&amp;$G5276,'PIMS School'!$C$1:$R$1511,7,FALSE)))</f>
        <v/>
      </c>
      <c r="I5276" s="61" t="str">
        <f>IF(ISERROR(VLOOKUP($G$12&amp;$G5276,'PIMS School'!$C$1:$R$1511,8,FALSE)),"",(VLOOKUP($G$12&amp;$G5276,'PIMS School'!$C$1:$R$1511,8,FALSE)))</f>
        <v/>
      </c>
    </row>
    <row r="5277" spans="7:9" hidden="1" x14ac:dyDescent="0.25">
      <c r="G5277" s="291">
        <v>281</v>
      </c>
      <c r="H5277" s="47" t="str">
        <f>IF(ISERROR(VLOOKUP($G$12&amp;$G5277,'PIMS School'!$C$1:$R$1511,7,FALSE)),"",(VLOOKUP($G$12&amp;$G5277,'PIMS School'!$C$1:$R$1511,7,FALSE)))</f>
        <v/>
      </c>
      <c r="I5277" s="61" t="str">
        <f>IF(ISERROR(VLOOKUP($G$12&amp;$G5277,'PIMS School'!$C$1:$R$1511,8,FALSE)),"",(VLOOKUP($G$12&amp;$G5277,'PIMS School'!$C$1:$R$1511,8,FALSE)))</f>
        <v/>
      </c>
    </row>
    <row r="5278" spans="7:9" hidden="1" x14ac:dyDescent="0.25">
      <c r="G5278" s="291">
        <v>282</v>
      </c>
      <c r="H5278" s="47" t="str">
        <f>IF(ISERROR(VLOOKUP($G$12&amp;$G5278,'PIMS School'!$C$1:$R$1511,7,FALSE)),"",(VLOOKUP($G$12&amp;$G5278,'PIMS School'!$C$1:$R$1511,7,FALSE)))</f>
        <v/>
      </c>
      <c r="I5278" s="61" t="str">
        <f>IF(ISERROR(VLOOKUP($G$12&amp;$G5278,'PIMS School'!$C$1:$R$1511,8,FALSE)),"",(VLOOKUP($G$12&amp;$G5278,'PIMS School'!$C$1:$R$1511,8,FALSE)))</f>
        <v/>
      </c>
    </row>
    <row r="5279" spans="7:9" hidden="1" x14ac:dyDescent="0.25">
      <c r="G5279" s="290">
        <v>283</v>
      </c>
      <c r="H5279" s="62" t="str">
        <f>IF(ISERROR(VLOOKUP($G$12&amp;$G5279,'PIMS School'!$C$1:$R$1511,7,FALSE)),"",(VLOOKUP($G$12&amp;$G5279,'PIMS School'!$C$1:$R$1511,7,FALSE)))</f>
        <v/>
      </c>
      <c r="I5279" s="63" t="str">
        <f>IF(ISERROR(VLOOKUP($G$12&amp;$G5279,'PIMS School'!$C$1:$R$1511,8,FALSE)),"",(VLOOKUP($G$12&amp;$G5279,'PIMS School'!$C$1:$R$1511,8,FALSE)))</f>
        <v/>
      </c>
    </row>
    <row r="5280" spans="7:9" hidden="1" x14ac:dyDescent="0.25"/>
  </sheetData>
  <sheetProtection password="CE45" sheet="1" objects="1" scenarios="1" selectLockedCells="1"/>
  <mergeCells count="34">
    <mergeCell ref="G12:M12"/>
    <mergeCell ref="G34:M34"/>
    <mergeCell ref="G30:M30"/>
    <mergeCell ref="G31:J31"/>
    <mergeCell ref="G14:M14"/>
    <mergeCell ref="G15:M15"/>
    <mergeCell ref="G32:M32"/>
    <mergeCell ref="E29:M29"/>
    <mergeCell ref="G16:M16"/>
    <mergeCell ref="E18:M19"/>
    <mergeCell ref="H24:I24"/>
    <mergeCell ref="H25:I25"/>
    <mergeCell ref="H27:I27"/>
    <mergeCell ref="H21:I21"/>
    <mergeCell ref="H22:I22"/>
    <mergeCell ref="H23:I23"/>
    <mergeCell ref="H26:I26"/>
    <mergeCell ref="G35:J35"/>
    <mergeCell ref="G36:M36"/>
    <mergeCell ref="E38:M38"/>
    <mergeCell ref="G39:M39"/>
    <mergeCell ref="G4994:I4994"/>
    <mergeCell ref="E42:M42"/>
    <mergeCell ref="E40:M40"/>
    <mergeCell ref="E4:M4"/>
    <mergeCell ref="E5:M5"/>
    <mergeCell ref="E6:M6"/>
    <mergeCell ref="E2:M2"/>
    <mergeCell ref="E7:K7"/>
    <mergeCell ref="H20:I20"/>
    <mergeCell ref="G10:M10"/>
    <mergeCell ref="E9:M9"/>
    <mergeCell ref="G11:M11"/>
    <mergeCell ref="E20:E27"/>
  </mergeCells>
  <dataValidations xWindow="1009" yWindow="492" count="3">
    <dataValidation type="list" allowBlank="1" showInputMessage="1" showErrorMessage="1" errorTitle="Input Error!" error="Make Your Selection From The Drop-Down List!" prompt="Make Your Selection From The Drop-Down List!" sqref="G14:M14">
      <formula1>T9_Sch</formula1>
    </dataValidation>
    <dataValidation type="list" allowBlank="1" showInputMessage="1" showErrorMessage="1" errorTitle="Input Error!" error="Make Your Selection From The Drop-Down List!" prompt="Make Your Selection From The Drop-Down List!" sqref="G10:M10">
      <formula1>T9_LEA_Name</formula1>
    </dataValidation>
    <dataValidation type="list" allowBlank="1" showInputMessage="1" showErrorMessage="1" errorTitle="Input Error!" error="Select Yes Or No From The Dropdown Box!" sqref="G39:M39">
      <formula1>T9_02</formula1>
    </dataValidation>
  </dataValidations>
  <pageMargins left="0.25" right="0.25" top="0.75" bottom="0.75" header="0.3" footer="0.3"/>
  <pageSetup scale="72" orientation="landscape" r:id="rId1"/>
  <headerFooter>
    <oddFooter>&amp;LAthletic Disclosure Form&amp;C&amp;P of &amp;N&amp;RPage 1 - General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J5077"/>
  <sheetViews>
    <sheetView showGridLines="0" showRowColHeaders="0" zoomScaleNormal="100" workbookViewId="0">
      <pane xSplit="10" ySplit="13" topLeftCell="K14" activePane="bottomRight" state="frozen"/>
      <selection pane="topRight" activeCell="K1" sqref="K1"/>
      <selection pane="bottomLeft" activeCell="A14" sqref="A14"/>
      <selection pane="bottomRight" activeCell="K14" sqref="K14"/>
    </sheetView>
  </sheetViews>
  <sheetFormatPr defaultColWidth="8.85546875" defaultRowHeight="15" x14ac:dyDescent="0.25"/>
  <cols>
    <col min="1" max="2" width="1.7109375" style="1" customWidth="1"/>
    <col min="3" max="3" width="0.85546875" style="1" customWidth="1"/>
    <col min="4" max="4" width="4" style="253" hidden="1" customWidth="1"/>
    <col min="5" max="5" width="28.5703125" style="1" customWidth="1"/>
    <col min="6" max="6" width="0.42578125" style="1" customWidth="1"/>
    <col min="7" max="7" width="8.42578125" style="1" customWidth="1"/>
    <col min="8" max="8" width="0.42578125" style="1" customWidth="1"/>
    <col min="9" max="9" width="8.42578125" style="1" customWidth="1"/>
    <col min="10" max="10" width="0.42578125" style="1" customWidth="1"/>
    <col min="11" max="13" width="8.85546875" style="1" customWidth="1"/>
    <col min="14" max="14" width="0.42578125" style="1" customWidth="1"/>
    <col min="15" max="17" width="4.7109375" style="1" customWidth="1"/>
    <col min="18" max="18" width="0.42578125" style="1" customWidth="1"/>
    <col min="19" max="21" width="10.28515625" style="1" customWidth="1"/>
    <col min="22" max="22" width="11.140625" style="1" customWidth="1"/>
    <col min="23" max="23" width="0.42578125" style="1" customWidth="1"/>
    <col min="24" max="27" width="4.7109375" style="1" customWidth="1"/>
    <col min="28" max="28" width="0.42578125" style="1" customWidth="1"/>
    <col min="29" max="32" width="4.7109375" style="1" customWidth="1"/>
    <col min="33" max="33" width="0.42578125" style="2" customWidth="1"/>
    <col min="34" max="37" width="8.28515625" style="1" customWidth="1"/>
    <col min="38" max="38" width="0.42578125" style="1" customWidth="1"/>
    <col min="39" max="42" width="9" style="1" customWidth="1"/>
    <col min="43" max="43" width="0.85546875" customWidth="1"/>
    <col min="44" max="44" width="1.7109375" customWidth="1"/>
    <col min="45" max="46" width="13.28515625" customWidth="1"/>
    <col min="47" max="49" width="9.140625" customWidth="1"/>
    <col min="50" max="51" width="12" customWidth="1"/>
    <col min="52" max="52" width="1" customWidth="1"/>
    <col min="53" max="54" width="27.28515625" customWidth="1"/>
    <col min="55" max="74" width="9.140625" customWidth="1"/>
    <col min="75" max="16384" width="8.85546875" style="1"/>
  </cols>
  <sheetData>
    <row r="1" spans="1:114" customFormat="1" ht="9.6" customHeight="1" thickBot="1" x14ac:dyDescent="0.3">
      <c r="D1" s="23"/>
      <c r="AG1" s="47"/>
    </row>
    <row r="2" spans="1:114" customFormat="1" ht="9.6" customHeight="1" thickTop="1" x14ac:dyDescent="0.25">
      <c r="B2" s="21"/>
      <c r="C2" s="22"/>
      <c r="D2" s="245"/>
      <c r="E2" s="451"/>
      <c r="F2" s="451"/>
      <c r="G2" s="451"/>
      <c r="H2" s="451"/>
      <c r="I2" s="451"/>
      <c r="J2" s="451"/>
      <c r="K2" s="451"/>
      <c r="L2" s="451"/>
      <c r="M2" s="451"/>
      <c r="N2" s="451"/>
      <c r="O2" s="451"/>
      <c r="P2" s="451"/>
      <c r="Q2" s="22"/>
      <c r="R2" s="22"/>
      <c r="S2" s="22"/>
      <c r="T2" s="22"/>
      <c r="U2" s="22"/>
      <c r="V2" s="22"/>
      <c r="W2" s="22"/>
      <c r="X2" s="22"/>
      <c r="Y2" s="22"/>
      <c r="Z2" s="22"/>
      <c r="AA2" s="22"/>
      <c r="AB2" s="22"/>
      <c r="AC2" s="22"/>
      <c r="AD2" s="22"/>
      <c r="AE2" s="22"/>
      <c r="AF2" s="451"/>
      <c r="AG2" s="451"/>
      <c r="AH2" s="451"/>
      <c r="AI2" s="451"/>
      <c r="AJ2" s="451"/>
      <c r="AK2" s="451"/>
      <c r="AL2" s="451"/>
      <c r="AM2" s="451"/>
      <c r="AN2" s="451"/>
      <c r="AO2" s="451"/>
      <c r="AP2" s="451"/>
      <c r="AQ2" s="451"/>
      <c r="AR2" s="516"/>
    </row>
    <row r="3" spans="1:114" customFormat="1" ht="4.9000000000000004" customHeight="1" x14ac:dyDescent="0.25">
      <c r="B3" s="19"/>
      <c r="C3" s="20"/>
      <c r="D3" s="189"/>
      <c r="E3" s="16"/>
      <c r="F3" s="16"/>
      <c r="G3" s="16"/>
      <c r="H3" s="183"/>
      <c r="I3" s="183"/>
      <c r="J3" s="183"/>
      <c r="K3" s="183"/>
      <c r="L3" s="16"/>
      <c r="M3" s="16"/>
      <c r="N3" s="16"/>
      <c r="O3" s="16"/>
      <c r="P3" s="16"/>
      <c r="AG3" s="47"/>
      <c r="AR3" s="26"/>
    </row>
    <row r="4" spans="1:114" ht="21" customHeight="1" x14ac:dyDescent="0.25">
      <c r="A4"/>
      <c r="B4" s="19"/>
      <c r="C4" s="18"/>
      <c r="D4" s="246"/>
      <c r="E4" s="517" t="str">
        <f>'Page 1 - General Information'!E4</f>
        <v xml:space="preserve"> INTERSCHOLASTIC ATHLETIC OPPORTUNITIES DISCLOSURE FORM 14.5</v>
      </c>
      <c r="F4" s="517"/>
      <c r="G4" s="517"/>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R4" s="26"/>
      <c r="BW4"/>
      <c r="BX4"/>
      <c r="BY4"/>
      <c r="BZ4"/>
      <c r="CA4"/>
      <c r="CB4"/>
      <c r="CC4"/>
      <c r="CD4"/>
      <c r="CE4"/>
      <c r="CF4"/>
      <c r="CG4"/>
      <c r="CH4"/>
      <c r="CI4"/>
      <c r="CJ4"/>
      <c r="CK4"/>
      <c r="CL4"/>
      <c r="CM4"/>
      <c r="CN4"/>
      <c r="CO4"/>
      <c r="CP4"/>
    </row>
    <row r="5" spans="1:114" ht="20.45" customHeight="1" x14ac:dyDescent="0.25">
      <c r="A5"/>
      <c r="B5" s="19"/>
      <c r="C5" s="18"/>
      <c r="D5" s="247"/>
      <c r="E5" s="449" t="str">
        <f>'Page 1 - General Information'!E5</f>
        <v>2013 - 2014 School Year</v>
      </c>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c r="AR5" s="26"/>
      <c r="BW5"/>
      <c r="BX5"/>
      <c r="BY5"/>
      <c r="BZ5"/>
      <c r="CA5"/>
      <c r="CB5"/>
      <c r="CC5"/>
      <c r="CD5"/>
      <c r="CE5"/>
      <c r="CF5"/>
      <c r="CG5"/>
      <c r="CH5"/>
      <c r="CI5"/>
      <c r="CJ5"/>
      <c r="CK5"/>
      <c r="CL5"/>
      <c r="CM5"/>
      <c r="CN5"/>
      <c r="CO5"/>
      <c r="CP5"/>
    </row>
    <row r="6" spans="1:114" s="24" customFormat="1" ht="4.9000000000000004" customHeight="1" x14ac:dyDescent="0.25">
      <c r="B6" s="19"/>
      <c r="C6" s="18"/>
      <c r="D6" s="295"/>
      <c r="E6" s="25"/>
      <c r="F6" s="25"/>
      <c r="G6" s="25"/>
      <c r="H6" s="25"/>
      <c r="I6" s="25"/>
      <c r="J6" s="25"/>
      <c r="K6" s="25"/>
      <c r="L6" s="25"/>
      <c r="M6" s="25"/>
      <c r="N6" s="25"/>
      <c r="O6" s="25"/>
      <c r="Q6"/>
      <c r="AG6" s="113"/>
      <c r="AP6" s="113"/>
      <c r="AQ6"/>
      <c r="AR6" s="26"/>
      <c r="AS6"/>
      <c r="AT6"/>
      <c r="AU6"/>
      <c r="AV6"/>
      <c r="AW6"/>
      <c r="AX6"/>
      <c r="AY6"/>
      <c r="AZ6"/>
      <c r="BA6"/>
      <c r="BB6"/>
      <c r="BC6"/>
      <c r="BD6"/>
      <c r="BE6"/>
      <c r="BF6"/>
      <c r="BG6"/>
      <c r="BH6"/>
      <c r="BI6"/>
      <c r="BJ6"/>
      <c r="BK6"/>
      <c r="BL6"/>
      <c r="BM6"/>
      <c r="BN6"/>
      <c r="BO6"/>
      <c r="BP6"/>
      <c r="BQ6"/>
      <c r="BR6"/>
      <c r="BS6"/>
      <c r="BT6"/>
      <c r="BU6"/>
      <c r="BV6"/>
    </row>
    <row r="7" spans="1:114" customFormat="1" ht="20.45" customHeight="1" x14ac:dyDescent="0.25">
      <c r="B7" s="19"/>
      <c r="C7" s="18"/>
      <c r="D7" s="247"/>
      <c r="E7" s="239"/>
      <c r="F7" s="111"/>
      <c r="G7" s="259" t="str">
        <f>IF('Page 1 - General Information'!G14="[Make Selection From Drop-Down List ]","",("School:  "&amp;'Page 1 - General Information'!G14&amp;" - "&amp;'Page 1 - General Information'!G16))</f>
        <v>School:  Wilson HS - 6980</v>
      </c>
      <c r="H7" s="111"/>
      <c r="I7" s="111"/>
      <c r="J7" s="111"/>
      <c r="K7" s="111"/>
      <c r="L7" s="259"/>
      <c r="M7" s="111"/>
      <c r="N7" s="111"/>
      <c r="O7" s="111"/>
      <c r="P7" s="111"/>
      <c r="Q7" s="111"/>
      <c r="R7" s="111"/>
      <c r="S7" s="111"/>
      <c r="T7" s="111" t="s">
        <v>3994</v>
      </c>
      <c r="U7" s="111"/>
      <c r="V7" s="111"/>
      <c r="W7" s="111"/>
      <c r="X7" s="111"/>
      <c r="Y7" s="111"/>
      <c r="Z7" s="111"/>
      <c r="AA7" s="111"/>
      <c r="AB7" s="111"/>
      <c r="AC7" s="111"/>
      <c r="AD7" s="111"/>
      <c r="AE7" s="111"/>
      <c r="AF7" s="111"/>
      <c r="AG7" s="111"/>
      <c r="AH7" s="259"/>
      <c r="AI7" s="259" t="str">
        <f>IF('Page 1 - General Information'!G10=" [Make Selection From Drop-Down List ]","",("LEA:  "&amp;'Page 1 - General Information'!G10&amp;" - "&amp;'Page 1 - General Information'!G12))</f>
        <v>LEA:  Wilson  SD - 114069103</v>
      </c>
      <c r="AJ7" s="259"/>
      <c r="AK7" s="111"/>
      <c r="AL7" s="111"/>
      <c r="AM7" s="111"/>
      <c r="AN7" s="111"/>
      <c r="AO7" s="111"/>
      <c r="AP7" s="112"/>
      <c r="AQ7" s="17"/>
      <c r="AR7" s="26"/>
    </row>
    <row r="8" spans="1:114" customFormat="1" ht="4.9000000000000004" customHeight="1" x14ac:dyDescent="0.25">
      <c r="B8" s="19"/>
      <c r="C8" s="18"/>
      <c r="D8" s="295"/>
      <c r="E8" s="515"/>
      <c r="F8" s="515"/>
      <c r="G8" s="515"/>
      <c r="H8" s="515"/>
      <c r="I8" s="515"/>
      <c r="J8" s="515"/>
      <c r="K8" s="515"/>
      <c r="L8" s="515"/>
      <c r="M8" s="56"/>
      <c r="N8" s="29"/>
      <c r="O8" s="29"/>
      <c r="P8" s="29"/>
      <c r="Q8" s="29"/>
      <c r="R8" s="29"/>
      <c r="S8" s="29"/>
      <c r="T8" s="29"/>
      <c r="U8" s="29"/>
      <c r="V8" s="29"/>
      <c r="W8" s="29"/>
      <c r="X8" s="29"/>
      <c r="Y8" s="29"/>
      <c r="Z8" s="29"/>
      <c r="AA8" s="29"/>
      <c r="AB8" s="29"/>
      <c r="AC8" s="29"/>
      <c r="AD8" s="29"/>
      <c r="AE8" s="29"/>
      <c r="AF8" s="29"/>
      <c r="AG8" s="47"/>
      <c r="AP8" s="62"/>
      <c r="AQ8" s="61"/>
      <c r="AR8" s="26"/>
    </row>
    <row r="9" spans="1:114" ht="20.45" customHeight="1" x14ac:dyDescent="0.25">
      <c r="A9"/>
      <c r="B9" s="19"/>
      <c r="C9" s="18"/>
      <c r="D9" s="247"/>
      <c r="E9" s="525" t="s">
        <v>9</v>
      </c>
      <c r="F9" s="525"/>
      <c r="G9" s="525"/>
      <c r="H9" s="525"/>
      <c r="I9" s="525"/>
      <c r="J9" s="527"/>
      <c r="K9" s="525"/>
      <c r="L9" s="525"/>
      <c r="M9" s="525"/>
      <c r="N9" s="525"/>
      <c r="O9" s="525"/>
      <c r="P9" s="525"/>
      <c r="Q9" s="525"/>
      <c r="R9" s="525"/>
      <c r="S9" s="525"/>
      <c r="T9" s="525"/>
      <c r="U9" s="525"/>
      <c r="V9" s="525"/>
      <c r="W9" s="525"/>
      <c r="X9" s="525"/>
      <c r="Y9" s="525"/>
      <c r="Z9" s="525"/>
      <c r="AA9" s="525"/>
      <c r="AB9" s="525"/>
      <c r="AC9" s="525"/>
      <c r="AD9" s="525"/>
      <c r="AE9" s="525"/>
      <c r="AF9" s="526"/>
      <c r="AG9" s="116"/>
      <c r="AH9" s="524" t="s">
        <v>11</v>
      </c>
      <c r="AI9" s="525"/>
      <c r="AJ9" s="525"/>
      <c r="AK9" s="525"/>
      <c r="AL9" s="525"/>
      <c r="AM9" s="525"/>
      <c r="AN9" s="525"/>
      <c r="AO9" s="525"/>
      <c r="AP9" s="526"/>
      <c r="AQ9" s="17"/>
      <c r="AR9" s="26"/>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row>
    <row r="10" spans="1:114" ht="41.45" customHeight="1" x14ac:dyDescent="0.2">
      <c r="A10" s="127"/>
      <c r="B10" s="128"/>
      <c r="C10" s="129"/>
      <c r="D10" s="248"/>
      <c r="E10" s="518" t="s">
        <v>3949</v>
      </c>
      <c r="F10" s="9"/>
      <c r="G10" s="521" t="s">
        <v>3945</v>
      </c>
      <c r="H10" s="200"/>
      <c r="I10" s="521" t="s">
        <v>3950</v>
      </c>
      <c r="J10" s="200"/>
      <c r="K10" s="504" t="s">
        <v>3993</v>
      </c>
      <c r="L10" s="505"/>
      <c r="M10" s="506"/>
      <c r="N10" s="132"/>
      <c r="O10" s="504" t="s">
        <v>3915</v>
      </c>
      <c r="P10" s="505"/>
      <c r="Q10" s="506"/>
      <c r="R10" s="110"/>
      <c r="S10" s="498" t="s">
        <v>13968</v>
      </c>
      <c r="T10" s="499"/>
      <c r="U10" s="499"/>
      <c r="V10" s="500"/>
      <c r="W10" s="110"/>
      <c r="X10" s="504" t="s">
        <v>3911</v>
      </c>
      <c r="Y10" s="505"/>
      <c r="Z10" s="505"/>
      <c r="AA10" s="506"/>
      <c r="AB10" s="110"/>
      <c r="AC10" s="504" t="s">
        <v>3912</v>
      </c>
      <c r="AD10" s="505"/>
      <c r="AE10" s="505"/>
      <c r="AF10" s="506"/>
      <c r="AG10" s="4"/>
      <c r="AH10" s="508" t="s">
        <v>14209</v>
      </c>
      <c r="AI10" s="508"/>
      <c r="AJ10" s="508"/>
      <c r="AK10" s="512"/>
      <c r="AL10" s="12"/>
      <c r="AM10" s="510" t="s">
        <v>13</v>
      </c>
      <c r="AN10" s="511"/>
      <c r="AO10" s="511"/>
      <c r="AP10" s="511"/>
      <c r="AQ10" s="130"/>
      <c r="AR10" s="131"/>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row>
    <row r="11" spans="1:114" ht="16.149999999999999" customHeight="1" x14ac:dyDescent="0.25">
      <c r="A11"/>
      <c r="B11" s="19"/>
      <c r="C11" s="18"/>
      <c r="D11" s="247"/>
      <c r="E11" s="519"/>
      <c r="F11" s="109"/>
      <c r="G11" s="522"/>
      <c r="H11" s="201"/>
      <c r="I11" s="522"/>
      <c r="J11" s="201"/>
      <c r="K11" s="507"/>
      <c r="L11" s="508"/>
      <c r="M11" s="509"/>
      <c r="N11" s="109"/>
      <c r="O11" s="507"/>
      <c r="P11" s="508"/>
      <c r="Q11" s="509"/>
      <c r="R11" s="110"/>
      <c r="S11" s="501"/>
      <c r="T11" s="502"/>
      <c r="U11" s="502"/>
      <c r="V11" s="503"/>
      <c r="W11" s="110"/>
      <c r="X11" s="507"/>
      <c r="Y11" s="508"/>
      <c r="Z11" s="508"/>
      <c r="AA11" s="509"/>
      <c r="AB11" s="188"/>
      <c r="AC11" s="507"/>
      <c r="AD11" s="508"/>
      <c r="AE11" s="508"/>
      <c r="AF11" s="509"/>
      <c r="AG11" s="4"/>
      <c r="AH11" s="513" t="s">
        <v>3913</v>
      </c>
      <c r="AI11" s="514"/>
      <c r="AJ11" s="513" t="s">
        <v>3914</v>
      </c>
      <c r="AK11" s="514"/>
      <c r="AL11" s="11"/>
      <c r="AM11" s="176" t="s">
        <v>3</v>
      </c>
      <c r="AN11" s="176" t="s">
        <v>4</v>
      </c>
      <c r="AO11" s="176" t="s">
        <v>5</v>
      </c>
      <c r="AP11" s="177" t="s">
        <v>6</v>
      </c>
      <c r="AQ11" s="18"/>
      <c r="AR11" s="26"/>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row>
    <row r="12" spans="1:114" ht="25.9" customHeight="1" x14ac:dyDescent="0.25">
      <c r="A12"/>
      <c r="B12" s="19"/>
      <c r="C12" s="18"/>
      <c r="D12" s="247"/>
      <c r="E12" s="520"/>
      <c r="F12" s="10"/>
      <c r="G12" s="523"/>
      <c r="H12" s="11"/>
      <c r="I12" s="523"/>
      <c r="J12" s="11"/>
      <c r="K12" s="190" t="s">
        <v>3934</v>
      </c>
      <c r="L12" s="6" t="s">
        <v>3991</v>
      </c>
      <c r="M12" s="75" t="s">
        <v>3992</v>
      </c>
      <c r="N12" s="13"/>
      <c r="O12" s="7" t="s">
        <v>7</v>
      </c>
      <c r="P12" s="7" t="s">
        <v>0</v>
      </c>
      <c r="Q12" s="7" t="s">
        <v>8</v>
      </c>
      <c r="R12" s="11"/>
      <c r="S12" s="7" t="s">
        <v>13969</v>
      </c>
      <c r="T12" s="7" t="s">
        <v>2</v>
      </c>
      <c r="U12" s="7" t="s">
        <v>1</v>
      </c>
      <c r="V12" s="7" t="s">
        <v>3930</v>
      </c>
      <c r="W12" s="11"/>
      <c r="X12" s="7" t="s">
        <v>7</v>
      </c>
      <c r="Y12" s="8" t="s">
        <v>0</v>
      </c>
      <c r="Z12" s="147" t="s">
        <v>8</v>
      </c>
      <c r="AA12" s="151" t="s">
        <v>3525</v>
      </c>
      <c r="AB12" s="11"/>
      <c r="AC12" s="8" t="s">
        <v>7</v>
      </c>
      <c r="AD12" s="8" t="s">
        <v>0</v>
      </c>
      <c r="AE12" s="147" t="s">
        <v>8</v>
      </c>
      <c r="AF12" s="153" t="s">
        <v>3525</v>
      </c>
      <c r="AG12" s="4"/>
      <c r="AH12" s="174" t="s">
        <v>3928</v>
      </c>
      <c r="AI12" s="172" t="s">
        <v>3929</v>
      </c>
      <c r="AJ12" s="172" t="s">
        <v>3928</v>
      </c>
      <c r="AK12" s="7" t="s">
        <v>3929</v>
      </c>
      <c r="AL12" s="11"/>
      <c r="AM12" s="305">
        <f>SUM(AM14:AM184)</f>
        <v>1.0000000000000004</v>
      </c>
      <c r="AN12" s="305">
        <f>SUM(AN14:AN184)</f>
        <v>1.0000000000000004</v>
      </c>
      <c r="AO12" s="305">
        <f>SUM(AO14:AO184)</f>
        <v>0.99999999999999978</v>
      </c>
      <c r="AP12" s="306">
        <f>SUM(AP14:AP184)</f>
        <v>0.99999999999999978</v>
      </c>
      <c r="AQ12" s="17"/>
      <c r="AR12" s="26"/>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row>
    <row r="13" spans="1:114" s="253" customFormat="1" ht="15" hidden="1" customHeight="1" x14ac:dyDescent="0.25">
      <c r="A13" s="23"/>
      <c r="B13" s="254"/>
      <c r="D13" s="249"/>
      <c r="E13" s="255"/>
      <c r="F13" s="256"/>
      <c r="G13" s="240"/>
      <c r="H13" s="241"/>
      <c r="I13" s="242"/>
      <c r="J13" s="243"/>
      <c r="K13" s="244">
        <v>1</v>
      </c>
      <c r="L13" s="244">
        <v>2</v>
      </c>
      <c r="M13" s="244">
        <v>3</v>
      </c>
      <c r="N13" s="244">
        <v>9</v>
      </c>
      <c r="O13" s="244">
        <v>5</v>
      </c>
      <c r="P13" s="244">
        <v>6</v>
      </c>
      <c r="Q13" s="244">
        <v>7</v>
      </c>
      <c r="R13" s="244">
        <v>22</v>
      </c>
      <c r="S13" s="244">
        <v>9</v>
      </c>
      <c r="T13" s="244">
        <v>10</v>
      </c>
      <c r="U13" s="244">
        <v>11</v>
      </c>
      <c r="V13" s="244">
        <v>12</v>
      </c>
      <c r="W13" s="244">
        <v>27</v>
      </c>
      <c r="X13" s="244">
        <v>14</v>
      </c>
      <c r="Y13" s="244">
        <v>15</v>
      </c>
      <c r="Z13" s="244">
        <v>16</v>
      </c>
      <c r="AA13" s="244">
        <v>17</v>
      </c>
      <c r="AB13" s="244">
        <v>32</v>
      </c>
      <c r="AC13" s="244">
        <v>19</v>
      </c>
      <c r="AD13" s="244">
        <v>20</v>
      </c>
      <c r="AE13" s="244">
        <v>21</v>
      </c>
      <c r="AF13" s="244">
        <v>22</v>
      </c>
      <c r="AG13" s="244">
        <v>37</v>
      </c>
      <c r="AH13" s="244">
        <v>24</v>
      </c>
      <c r="AI13" s="244">
        <v>25</v>
      </c>
      <c r="AJ13" s="244">
        <v>26</v>
      </c>
      <c r="AK13" s="244">
        <v>27</v>
      </c>
      <c r="AL13" s="244">
        <v>42</v>
      </c>
      <c r="AM13" s="307">
        <v>29</v>
      </c>
      <c r="AN13" s="307">
        <v>30</v>
      </c>
      <c r="AO13" s="307">
        <v>31</v>
      </c>
      <c r="AP13" s="307">
        <v>32</v>
      </c>
      <c r="AQ13" s="257"/>
      <c r="AR13" s="258"/>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row>
    <row r="14" spans="1:114" ht="15" customHeight="1" x14ac:dyDescent="0.25">
      <c r="A14"/>
      <c r="B14" s="19"/>
      <c r="D14" s="250">
        <v>1</v>
      </c>
      <c r="E14" s="262" t="s">
        <v>3953</v>
      </c>
      <c r="F14" s="260"/>
      <c r="G14" s="205" t="s">
        <v>3934</v>
      </c>
      <c r="H14" s="195"/>
      <c r="I14" s="212" t="s">
        <v>3946</v>
      </c>
      <c r="J14" s="283"/>
      <c r="K14" s="287">
        <v>16</v>
      </c>
      <c r="L14" s="287"/>
      <c r="M14" s="14">
        <f>SUM(K14:L14)</f>
        <v>16</v>
      </c>
      <c r="N14" s="3"/>
      <c r="O14" s="70"/>
      <c r="P14" s="70"/>
      <c r="Q14" s="70" t="s">
        <v>3927</v>
      </c>
      <c r="R14" s="3"/>
      <c r="S14" s="316">
        <v>1950</v>
      </c>
      <c r="T14" s="316"/>
      <c r="U14" s="316"/>
      <c r="V14" s="316"/>
      <c r="W14" s="3"/>
      <c r="X14" s="70"/>
      <c r="Y14" s="104"/>
      <c r="Z14" s="148">
        <v>20</v>
      </c>
      <c r="AA14" s="152">
        <f>SUM(X14:Z14)</f>
        <v>20</v>
      </c>
      <c r="AB14" s="3"/>
      <c r="AC14" s="104"/>
      <c r="AD14" s="104"/>
      <c r="AE14" s="148">
        <v>20</v>
      </c>
      <c r="AF14" s="152">
        <f>SUM(AC14:AE14)</f>
        <v>20</v>
      </c>
      <c r="AG14" s="4"/>
      <c r="AH14" s="342"/>
      <c r="AI14" s="148">
        <v>1</v>
      </c>
      <c r="AJ14" s="343"/>
      <c r="AK14" s="287">
        <v>1</v>
      </c>
      <c r="AL14" s="4"/>
      <c r="AM14" s="308">
        <v>1.4999999999999999E-2</v>
      </c>
      <c r="AN14" s="308">
        <v>1.4999999999999999E-2</v>
      </c>
      <c r="AO14" s="308">
        <v>0</v>
      </c>
      <c r="AP14" s="309">
        <v>0</v>
      </c>
      <c r="AQ14" s="17"/>
      <c r="AR14" s="26"/>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row>
    <row r="15" spans="1:114" x14ac:dyDescent="0.25">
      <c r="A15"/>
      <c r="B15" s="19"/>
      <c r="D15" s="250">
        <v>2</v>
      </c>
      <c r="E15" s="263" t="s">
        <v>3954</v>
      </c>
      <c r="F15" s="260"/>
      <c r="G15" s="206" t="s">
        <v>3934</v>
      </c>
      <c r="H15" s="195"/>
      <c r="I15" s="213" t="s">
        <v>3946</v>
      </c>
      <c r="J15" s="194"/>
      <c r="K15" s="198">
        <v>14</v>
      </c>
      <c r="L15" s="198"/>
      <c r="M15" s="14">
        <f t="shared" ref="M15:M78" si="0">SUM(K15:L15)</f>
        <v>14</v>
      </c>
      <c r="N15" s="3"/>
      <c r="O15" s="71"/>
      <c r="P15" s="71" t="s">
        <v>3927</v>
      </c>
      <c r="Q15" s="71"/>
      <c r="R15" s="3"/>
      <c r="S15" s="315">
        <v>1930</v>
      </c>
      <c r="T15" s="315"/>
      <c r="U15" s="315"/>
      <c r="V15" s="315"/>
      <c r="W15" s="3"/>
      <c r="X15" s="71"/>
      <c r="Y15" s="71">
        <v>24</v>
      </c>
      <c r="Z15" s="71"/>
      <c r="AA15" s="152">
        <f t="shared" ref="AA15:AA78" si="1">SUM(X15:Z15)</f>
        <v>24</v>
      </c>
      <c r="AB15" s="3"/>
      <c r="AC15" s="298"/>
      <c r="AD15" s="298">
        <v>24</v>
      </c>
      <c r="AE15" s="299"/>
      <c r="AF15" s="152">
        <f t="shared" ref="AF15:AF78" si="2">SUM(AC15:AE15)</f>
        <v>24</v>
      </c>
      <c r="AG15" s="4"/>
      <c r="AH15" s="344"/>
      <c r="AI15" s="357">
        <v>1</v>
      </c>
      <c r="AJ15" s="345"/>
      <c r="AK15" s="358">
        <v>1</v>
      </c>
      <c r="AL15" s="4"/>
      <c r="AM15" s="310">
        <v>1.6E-2</v>
      </c>
      <c r="AN15" s="310">
        <v>1.6E-2</v>
      </c>
      <c r="AO15" s="310">
        <v>0</v>
      </c>
      <c r="AP15" s="311">
        <v>0</v>
      </c>
      <c r="AQ15" s="17"/>
      <c r="AR15" s="26"/>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row>
    <row r="16" spans="1:114" x14ac:dyDescent="0.25">
      <c r="A16"/>
      <c r="B16" s="19"/>
      <c r="D16" s="250">
        <v>3</v>
      </c>
      <c r="E16" s="262" t="s">
        <v>3955</v>
      </c>
      <c r="F16" s="260"/>
      <c r="G16" s="205" t="s">
        <v>3934</v>
      </c>
      <c r="H16" s="195"/>
      <c r="I16" s="212" t="s">
        <v>3946</v>
      </c>
      <c r="J16" s="194"/>
      <c r="K16" s="197">
        <v>14</v>
      </c>
      <c r="L16" s="197"/>
      <c r="M16" s="14">
        <f t="shared" si="0"/>
        <v>14</v>
      </c>
      <c r="N16" s="3"/>
      <c r="O16" s="70"/>
      <c r="P16" s="70" t="s">
        <v>3927</v>
      </c>
      <c r="Q16" s="70"/>
      <c r="R16" s="3"/>
      <c r="S16" s="316">
        <v>1973</v>
      </c>
      <c r="T16" s="316"/>
      <c r="U16" s="316"/>
      <c r="V16" s="316"/>
      <c r="W16" s="3"/>
      <c r="X16" s="70"/>
      <c r="Y16" s="104">
        <v>16</v>
      </c>
      <c r="Z16" s="148"/>
      <c r="AA16" s="152">
        <f t="shared" si="1"/>
        <v>16</v>
      </c>
      <c r="AB16" s="3"/>
      <c r="AC16" s="104"/>
      <c r="AD16" s="104">
        <v>16</v>
      </c>
      <c r="AE16" s="148"/>
      <c r="AF16" s="152">
        <f t="shared" si="2"/>
        <v>16</v>
      </c>
      <c r="AG16" s="4"/>
      <c r="AH16" s="342"/>
      <c r="AI16" s="148">
        <v>1</v>
      </c>
      <c r="AJ16" s="343"/>
      <c r="AK16" s="287"/>
      <c r="AL16" s="4"/>
      <c r="AM16" s="308">
        <v>0.01</v>
      </c>
      <c r="AN16" s="308">
        <v>0.01</v>
      </c>
      <c r="AO16" s="308">
        <v>0</v>
      </c>
      <c r="AP16" s="309">
        <v>0</v>
      </c>
      <c r="AQ16" s="17"/>
      <c r="AR16" s="2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row>
    <row r="17" spans="1:114" x14ac:dyDescent="0.25">
      <c r="A17"/>
      <c r="B17" s="19"/>
      <c r="D17" s="250">
        <v>4</v>
      </c>
      <c r="E17" s="264" t="s">
        <v>3956</v>
      </c>
      <c r="F17" s="260"/>
      <c r="G17" s="206" t="s">
        <v>3934</v>
      </c>
      <c r="H17" s="195"/>
      <c r="I17" s="213" t="s">
        <v>3946</v>
      </c>
      <c r="J17" s="194"/>
      <c r="K17" s="198">
        <v>29</v>
      </c>
      <c r="L17" s="198"/>
      <c r="M17" s="14">
        <f t="shared" si="0"/>
        <v>29</v>
      </c>
      <c r="N17" s="3"/>
      <c r="O17" s="71" t="s">
        <v>3927</v>
      </c>
      <c r="P17" s="71"/>
      <c r="Q17" s="71"/>
      <c r="R17" s="3"/>
      <c r="S17" s="315">
        <v>1963</v>
      </c>
      <c r="T17" s="315"/>
      <c r="U17" s="315"/>
      <c r="V17" s="315"/>
      <c r="W17" s="3"/>
      <c r="X17" s="71">
        <v>9</v>
      </c>
      <c r="Y17" s="71"/>
      <c r="Z17" s="71"/>
      <c r="AA17" s="152">
        <f t="shared" si="1"/>
        <v>9</v>
      </c>
      <c r="AB17" s="3"/>
      <c r="AC17" s="298">
        <v>9</v>
      </c>
      <c r="AD17" s="298"/>
      <c r="AE17" s="299"/>
      <c r="AF17" s="152">
        <f t="shared" si="2"/>
        <v>9</v>
      </c>
      <c r="AG17" s="4"/>
      <c r="AH17" s="344"/>
      <c r="AI17" s="357">
        <v>1</v>
      </c>
      <c r="AJ17" s="345"/>
      <c r="AK17" s="358">
        <v>1</v>
      </c>
      <c r="AL17" s="4"/>
      <c r="AM17" s="310">
        <v>0.03</v>
      </c>
      <c r="AN17" s="310">
        <v>0.03</v>
      </c>
      <c r="AO17" s="310">
        <v>0</v>
      </c>
      <c r="AP17" s="311">
        <v>0</v>
      </c>
      <c r="AQ17" s="17"/>
      <c r="AR17" s="26"/>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row>
    <row r="18" spans="1:114" x14ac:dyDescent="0.25">
      <c r="A18"/>
      <c r="B18" s="19"/>
      <c r="D18" s="250">
        <v>5</v>
      </c>
      <c r="E18" s="262" t="s">
        <v>3937</v>
      </c>
      <c r="F18" s="260"/>
      <c r="G18" s="205" t="s">
        <v>3934</v>
      </c>
      <c r="H18" s="195"/>
      <c r="I18" s="212" t="s">
        <v>3946</v>
      </c>
      <c r="J18" s="194"/>
      <c r="K18" s="197">
        <v>39</v>
      </c>
      <c r="L18" s="197"/>
      <c r="M18" s="14">
        <f t="shared" si="0"/>
        <v>39</v>
      </c>
      <c r="N18" s="3"/>
      <c r="O18" s="70" t="s">
        <v>3927</v>
      </c>
      <c r="P18" s="70"/>
      <c r="Q18" s="70"/>
      <c r="R18" s="3"/>
      <c r="S18" s="316">
        <v>1945</v>
      </c>
      <c r="T18" s="316"/>
      <c r="U18" s="316"/>
      <c r="V18" s="316"/>
      <c r="W18" s="3"/>
      <c r="X18" s="70">
        <v>12</v>
      </c>
      <c r="Y18" s="104"/>
      <c r="Z18" s="148"/>
      <c r="AA18" s="152">
        <f t="shared" si="1"/>
        <v>12</v>
      </c>
      <c r="AB18" s="3"/>
      <c r="AC18" s="104">
        <v>12</v>
      </c>
      <c r="AD18" s="104"/>
      <c r="AE18" s="148"/>
      <c r="AF18" s="152">
        <f>SUM(AC18:AE18)</f>
        <v>12</v>
      </c>
      <c r="AG18" s="4"/>
      <c r="AH18" s="342"/>
      <c r="AI18" s="148">
        <v>1</v>
      </c>
      <c r="AJ18" s="343"/>
      <c r="AK18" s="287">
        <v>3</v>
      </c>
      <c r="AL18" s="4"/>
      <c r="AM18" s="308">
        <v>2.2499999999999999E-2</v>
      </c>
      <c r="AN18" s="308">
        <v>2.2499999999999999E-2</v>
      </c>
      <c r="AO18" s="308">
        <v>0</v>
      </c>
      <c r="AP18" s="309">
        <v>0</v>
      </c>
      <c r="AQ18" s="17"/>
      <c r="AR18" s="26"/>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row>
    <row r="19" spans="1:114" x14ac:dyDescent="0.25">
      <c r="A19"/>
      <c r="B19" s="19"/>
      <c r="D19" s="250">
        <v>6</v>
      </c>
      <c r="E19" s="264" t="s">
        <v>3957</v>
      </c>
      <c r="F19" s="260"/>
      <c r="G19" s="206" t="s">
        <v>3934</v>
      </c>
      <c r="H19" s="195"/>
      <c r="I19" s="213" t="s">
        <v>3946</v>
      </c>
      <c r="J19" s="194"/>
      <c r="K19" s="198">
        <v>18</v>
      </c>
      <c r="L19" s="198"/>
      <c r="M19" s="14">
        <f t="shared" si="0"/>
        <v>18</v>
      </c>
      <c r="N19" s="3"/>
      <c r="O19" s="71" t="s">
        <v>3927</v>
      </c>
      <c r="P19" s="71"/>
      <c r="Q19" s="71"/>
      <c r="R19" s="3"/>
      <c r="S19" s="315">
        <v>1940</v>
      </c>
      <c r="T19" s="315"/>
      <c r="U19" s="315"/>
      <c r="V19" s="315"/>
      <c r="W19" s="3"/>
      <c r="X19" s="71">
        <v>11</v>
      </c>
      <c r="Y19" s="71"/>
      <c r="Z19" s="71"/>
      <c r="AA19" s="152">
        <f t="shared" si="1"/>
        <v>11</v>
      </c>
      <c r="AB19" s="3"/>
      <c r="AC19" s="298">
        <v>11</v>
      </c>
      <c r="AD19" s="298"/>
      <c r="AE19" s="299"/>
      <c r="AF19" s="152">
        <f t="shared" si="2"/>
        <v>11</v>
      </c>
      <c r="AG19" s="4"/>
      <c r="AH19" s="344"/>
      <c r="AI19" s="357">
        <v>1</v>
      </c>
      <c r="AJ19" s="345"/>
      <c r="AK19" s="358"/>
      <c r="AL19" s="4"/>
      <c r="AM19" s="310">
        <v>8.9999999999999993E-3</v>
      </c>
      <c r="AN19" s="310">
        <v>8.9999999999999993E-3</v>
      </c>
      <c r="AO19" s="310">
        <v>0</v>
      </c>
      <c r="AP19" s="311">
        <v>0</v>
      </c>
      <c r="AQ19" s="17"/>
      <c r="AR19" s="26"/>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row>
    <row r="20" spans="1:114" x14ac:dyDescent="0.25">
      <c r="A20"/>
      <c r="B20" s="19"/>
      <c r="D20" s="250">
        <v>7</v>
      </c>
      <c r="E20" s="262" t="s">
        <v>3958</v>
      </c>
      <c r="F20" s="260"/>
      <c r="G20" s="205" t="s">
        <v>3934</v>
      </c>
      <c r="H20" s="195"/>
      <c r="I20" s="212" t="s">
        <v>3946</v>
      </c>
      <c r="J20" s="194"/>
      <c r="K20" s="197">
        <v>23</v>
      </c>
      <c r="L20" s="197"/>
      <c r="M20" s="14">
        <f t="shared" si="0"/>
        <v>23</v>
      </c>
      <c r="N20" s="3"/>
      <c r="O20" s="70"/>
      <c r="P20" s="70"/>
      <c r="Q20" s="70" t="s">
        <v>3927</v>
      </c>
      <c r="R20" s="3"/>
      <c r="S20" s="316">
        <v>2009</v>
      </c>
      <c r="T20" s="316"/>
      <c r="U20" s="316"/>
      <c r="V20" s="316"/>
      <c r="W20" s="3"/>
      <c r="X20" s="70"/>
      <c r="Y20" s="104"/>
      <c r="Z20" s="148">
        <v>21</v>
      </c>
      <c r="AA20" s="152">
        <f t="shared" si="1"/>
        <v>21</v>
      </c>
      <c r="AB20" s="3"/>
      <c r="AC20" s="104"/>
      <c r="AD20" s="104"/>
      <c r="AE20" s="148">
        <v>21</v>
      </c>
      <c r="AF20" s="152">
        <f t="shared" si="2"/>
        <v>21</v>
      </c>
      <c r="AG20" s="4"/>
      <c r="AH20" s="342"/>
      <c r="AI20" s="148">
        <v>1</v>
      </c>
      <c r="AJ20" s="343"/>
      <c r="AK20" s="287">
        <v>1</v>
      </c>
      <c r="AL20" s="4"/>
      <c r="AM20" s="308">
        <v>1.6E-2</v>
      </c>
      <c r="AN20" s="308">
        <v>1.6E-2</v>
      </c>
      <c r="AO20" s="308">
        <v>0</v>
      </c>
      <c r="AP20" s="309">
        <v>0</v>
      </c>
      <c r="AQ20" s="17"/>
      <c r="AR20" s="26"/>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row>
    <row r="21" spans="1:114" x14ac:dyDescent="0.25">
      <c r="A21"/>
      <c r="B21" s="19"/>
      <c r="D21" s="250">
        <v>8</v>
      </c>
      <c r="E21" s="264" t="s">
        <v>3959</v>
      </c>
      <c r="F21" s="260"/>
      <c r="G21" s="206" t="s">
        <v>3934</v>
      </c>
      <c r="H21" s="195"/>
      <c r="I21" s="213" t="s">
        <v>3946</v>
      </c>
      <c r="J21" s="194"/>
      <c r="K21" s="198">
        <v>7</v>
      </c>
      <c r="L21" s="198">
        <v>8</v>
      </c>
      <c r="M21" s="14">
        <f t="shared" si="0"/>
        <v>15</v>
      </c>
      <c r="N21" s="3"/>
      <c r="O21" s="71"/>
      <c r="P21" s="71" t="s">
        <v>3927</v>
      </c>
      <c r="Q21" s="71"/>
      <c r="R21" s="3"/>
      <c r="S21" s="315">
        <v>2010</v>
      </c>
      <c r="T21" s="315"/>
      <c r="U21" s="315"/>
      <c r="V21" s="315"/>
      <c r="W21" s="3"/>
      <c r="X21" s="71"/>
      <c r="Y21" s="71">
        <v>13</v>
      </c>
      <c r="Z21" s="71"/>
      <c r="AA21" s="152">
        <f t="shared" si="1"/>
        <v>13</v>
      </c>
      <c r="AB21" s="3"/>
      <c r="AC21" s="298"/>
      <c r="AD21" s="298">
        <v>13</v>
      </c>
      <c r="AE21" s="299"/>
      <c r="AF21" s="152">
        <f t="shared" si="2"/>
        <v>13</v>
      </c>
      <c r="AG21" s="4"/>
      <c r="AH21" s="344"/>
      <c r="AI21" s="357">
        <v>1</v>
      </c>
      <c r="AJ21" s="345"/>
      <c r="AK21" s="358"/>
      <c r="AL21" s="4"/>
      <c r="AM21" s="310">
        <v>8.9999999999999993E-3</v>
      </c>
      <c r="AN21" s="310">
        <v>8.9999999999999993E-3</v>
      </c>
      <c r="AO21" s="310">
        <v>0</v>
      </c>
      <c r="AP21" s="311">
        <v>0</v>
      </c>
      <c r="AQ21" s="17"/>
      <c r="AR21" s="26"/>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row>
    <row r="22" spans="1:114" x14ac:dyDescent="0.25">
      <c r="A22"/>
      <c r="B22" s="19"/>
      <c r="D22" s="250">
        <v>9</v>
      </c>
      <c r="E22" s="262" t="s">
        <v>3960</v>
      </c>
      <c r="F22" s="260"/>
      <c r="G22" s="205" t="s">
        <v>3934</v>
      </c>
      <c r="H22" s="195"/>
      <c r="I22" s="212" t="s">
        <v>3946</v>
      </c>
      <c r="J22" s="194"/>
      <c r="K22" s="197">
        <v>17</v>
      </c>
      <c r="L22" s="197"/>
      <c r="M22" s="14">
        <f t="shared" si="0"/>
        <v>17</v>
      </c>
      <c r="N22" s="3"/>
      <c r="O22" s="70" t="s">
        <v>3927</v>
      </c>
      <c r="P22" s="70"/>
      <c r="Q22" s="70"/>
      <c r="R22" s="3"/>
      <c r="S22" s="316">
        <v>1965</v>
      </c>
      <c r="T22" s="316"/>
      <c r="U22" s="316"/>
      <c r="V22" s="316"/>
      <c r="W22" s="3"/>
      <c r="X22" s="70">
        <v>18</v>
      </c>
      <c r="Y22" s="104"/>
      <c r="Z22" s="148"/>
      <c r="AA22" s="152">
        <f t="shared" si="1"/>
        <v>18</v>
      </c>
      <c r="AB22" s="3"/>
      <c r="AC22" s="104">
        <v>18</v>
      </c>
      <c r="AD22" s="104"/>
      <c r="AE22" s="148"/>
      <c r="AF22" s="152">
        <f t="shared" si="2"/>
        <v>18</v>
      </c>
      <c r="AG22" s="4"/>
      <c r="AH22" s="342"/>
      <c r="AI22" s="148">
        <v>1</v>
      </c>
      <c r="AJ22" s="343"/>
      <c r="AK22" s="287">
        <v>1</v>
      </c>
      <c r="AL22" s="4"/>
      <c r="AM22" s="308">
        <v>1.6500000000000001E-2</v>
      </c>
      <c r="AN22" s="308">
        <v>1.6500000000000001E-2</v>
      </c>
      <c r="AO22" s="308">
        <v>0</v>
      </c>
      <c r="AP22" s="309">
        <v>0</v>
      </c>
      <c r="AQ22" s="17"/>
      <c r="AR22" s="26"/>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row>
    <row r="23" spans="1:114" x14ac:dyDescent="0.25">
      <c r="A23"/>
      <c r="B23" s="19"/>
      <c r="D23" s="250">
        <v>10</v>
      </c>
      <c r="E23" s="264" t="s">
        <v>3961</v>
      </c>
      <c r="F23" s="260"/>
      <c r="G23" s="206" t="s">
        <v>3934</v>
      </c>
      <c r="H23" s="195"/>
      <c r="I23" s="213" t="s">
        <v>3946</v>
      </c>
      <c r="J23" s="194"/>
      <c r="K23" s="198">
        <v>20</v>
      </c>
      <c r="L23" s="198"/>
      <c r="M23" s="14">
        <f t="shared" si="0"/>
        <v>20</v>
      </c>
      <c r="N23" s="3"/>
      <c r="O23" s="71"/>
      <c r="P23" s="71" t="s">
        <v>3927</v>
      </c>
      <c r="Q23" s="71"/>
      <c r="R23" s="3"/>
      <c r="S23" s="315">
        <v>1950</v>
      </c>
      <c r="T23" s="315"/>
      <c r="U23" s="315"/>
      <c r="V23" s="315"/>
      <c r="W23" s="3"/>
      <c r="X23" s="71"/>
      <c r="Y23" s="71">
        <v>13</v>
      </c>
      <c r="Z23" s="71"/>
      <c r="AA23" s="152">
        <f t="shared" si="1"/>
        <v>13</v>
      </c>
      <c r="AB23" s="3"/>
      <c r="AC23" s="298"/>
      <c r="AD23" s="298">
        <v>13</v>
      </c>
      <c r="AE23" s="299"/>
      <c r="AF23" s="152">
        <f t="shared" si="2"/>
        <v>13</v>
      </c>
      <c r="AG23" s="4"/>
      <c r="AH23" s="344"/>
      <c r="AI23" s="357">
        <v>1</v>
      </c>
      <c r="AJ23" s="345"/>
      <c r="AK23" s="358">
        <v>2</v>
      </c>
      <c r="AL23" s="4"/>
      <c r="AM23" s="310">
        <v>0.03</v>
      </c>
      <c r="AN23" s="310">
        <v>0.03</v>
      </c>
      <c r="AO23" s="310">
        <v>0</v>
      </c>
      <c r="AP23" s="311">
        <v>0</v>
      </c>
      <c r="AQ23" s="17"/>
      <c r="AR23" s="26"/>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row>
    <row r="24" spans="1:114" x14ac:dyDescent="0.25">
      <c r="A24"/>
      <c r="B24" s="19"/>
      <c r="D24" s="250">
        <v>11</v>
      </c>
      <c r="E24" s="262" t="s">
        <v>3962</v>
      </c>
      <c r="F24" s="260"/>
      <c r="G24" s="205" t="s">
        <v>3934</v>
      </c>
      <c r="H24" s="195"/>
      <c r="I24" s="212" t="s">
        <v>3946</v>
      </c>
      <c r="J24" s="194"/>
      <c r="K24" s="197">
        <v>16</v>
      </c>
      <c r="L24" s="197"/>
      <c r="M24" s="14">
        <f t="shared" si="0"/>
        <v>16</v>
      </c>
      <c r="N24" s="3"/>
      <c r="O24" s="70"/>
      <c r="P24" s="70"/>
      <c r="Q24" s="70" t="s">
        <v>3927</v>
      </c>
      <c r="R24" s="3"/>
      <c r="S24" s="316">
        <v>1954</v>
      </c>
      <c r="T24" s="316"/>
      <c r="U24" s="316"/>
      <c r="V24" s="316"/>
      <c r="W24" s="3"/>
      <c r="X24" s="70">
        <v>13</v>
      </c>
      <c r="Y24" s="104"/>
      <c r="Z24" s="148"/>
      <c r="AA24" s="152">
        <f t="shared" si="1"/>
        <v>13</v>
      </c>
      <c r="AB24" s="3"/>
      <c r="AC24" s="104">
        <v>13</v>
      </c>
      <c r="AD24" s="104"/>
      <c r="AE24" s="148"/>
      <c r="AF24" s="152">
        <f t="shared" si="2"/>
        <v>13</v>
      </c>
      <c r="AG24" s="4"/>
      <c r="AH24" s="342"/>
      <c r="AI24" s="148">
        <v>1</v>
      </c>
      <c r="AJ24" s="343"/>
      <c r="AK24" s="287"/>
      <c r="AL24" s="4"/>
      <c r="AM24" s="308">
        <v>0.03</v>
      </c>
      <c r="AN24" s="308">
        <v>0.03</v>
      </c>
      <c r="AO24" s="308">
        <v>0</v>
      </c>
      <c r="AP24" s="309">
        <v>0</v>
      </c>
      <c r="AQ24" s="17"/>
      <c r="AR24" s="26"/>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row>
    <row r="25" spans="1:114" x14ac:dyDescent="0.25">
      <c r="A25"/>
      <c r="B25" s="19"/>
      <c r="D25" s="250">
        <v>12</v>
      </c>
      <c r="E25" s="264" t="s">
        <v>3963</v>
      </c>
      <c r="F25" s="260"/>
      <c r="G25" s="206" t="s">
        <v>3934</v>
      </c>
      <c r="H25" s="195"/>
      <c r="I25" s="213" t="s">
        <v>3946</v>
      </c>
      <c r="J25" s="194"/>
      <c r="K25" s="198">
        <v>43</v>
      </c>
      <c r="L25" s="198"/>
      <c r="M25" s="14">
        <f t="shared" si="0"/>
        <v>43</v>
      </c>
      <c r="N25" s="3"/>
      <c r="O25" s="71"/>
      <c r="P25" s="71" t="s">
        <v>3927</v>
      </c>
      <c r="Q25" s="71"/>
      <c r="R25" s="3"/>
      <c r="S25" s="315">
        <v>1995</v>
      </c>
      <c r="T25" s="315"/>
      <c r="U25" s="315"/>
      <c r="V25" s="315"/>
      <c r="W25" s="3"/>
      <c r="X25" s="71"/>
      <c r="Y25" s="71">
        <v>10</v>
      </c>
      <c r="Z25" s="71"/>
      <c r="AA25" s="152">
        <f t="shared" si="1"/>
        <v>10</v>
      </c>
      <c r="AB25" s="3"/>
      <c r="AC25" s="298"/>
      <c r="AD25" s="298">
        <v>10</v>
      </c>
      <c r="AE25" s="299"/>
      <c r="AF25" s="152">
        <f t="shared" si="2"/>
        <v>10</v>
      </c>
      <c r="AG25" s="4"/>
      <c r="AH25" s="344"/>
      <c r="AI25" s="357">
        <v>1</v>
      </c>
      <c r="AJ25" s="345"/>
      <c r="AK25" s="358">
        <v>1</v>
      </c>
      <c r="AL25" s="4"/>
      <c r="AM25" s="310">
        <v>1.4999999999999999E-2</v>
      </c>
      <c r="AN25" s="310">
        <v>1.4999999999999999E-2</v>
      </c>
      <c r="AO25" s="310">
        <v>0</v>
      </c>
      <c r="AP25" s="311">
        <v>0</v>
      </c>
      <c r="AQ25" s="17"/>
      <c r="AR25" s="26"/>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row>
    <row r="26" spans="1:114" x14ac:dyDescent="0.25">
      <c r="A26"/>
      <c r="B26" s="19"/>
      <c r="D26" s="250">
        <v>13</v>
      </c>
      <c r="E26" s="262" t="s">
        <v>3964</v>
      </c>
      <c r="F26" s="260"/>
      <c r="G26" s="205" t="s">
        <v>3934</v>
      </c>
      <c r="H26" s="195"/>
      <c r="I26" s="212" t="s">
        <v>3946</v>
      </c>
      <c r="J26" s="194"/>
      <c r="K26" s="197">
        <v>80</v>
      </c>
      <c r="L26" s="197"/>
      <c r="M26" s="14">
        <f t="shared" si="0"/>
        <v>80</v>
      </c>
      <c r="N26" s="3"/>
      <c r="O26" s="70"/>
      <c r="P26" s="70"/>
      <c r="Q26" s="70" t="s">
        <v>3927</v>
      </c>
      <c r="R26" s="3"/>
      <c r="S26" s="316">
        <v>1950</v>
      </c>
      <c r="T26" s="316"/>
      <c r="U26" s="316"/>
      <c r="V26" s="316"/>
      <c r="W26" s="3"/>
      <c r="X26" s="70"/>
      <c r="Y26" s="104"/>
      <c r="Z26" s="148">
        <v>16</v>
      </c>
      <c r="AA26" s="152">
        <f t="shared" si="1"/>
        <v>16</v>
      </c>
      <c r="AB26" s="3"/>
      <c r="AC26" s="104"/>
      <c r="AD26" s="104"/>
      <c r="AE26" s="148">
        <v>16</v>
      </c>
      <c r="AF26" s="152">
        <f t="shared" si="2"/>
        <v>16</v>
      </c>
      <c r="AG26" s="4"/>
      <c r="AH26" s="342"/>
      <c r="AI26" s="148">
        <v>1</v>
      </c>
      <c r="AJ26" s="343"/>
      <c r="AK26" s="287">
        <v>3</v>
      </c>
      <c r="AL26" s="4"/>
      <c r="AM26" s="308">
        <v>1.6E-2</v>
      </c>
      <c r="AN26" s="308">
        <v>1.6E-2</v>
      </c>
      <c r="AO26" s="308">
        <v>0</v>
      </c>
      <c r="AP26" s="309">
        <v>0</v>
      </c>
      <c r="AQ26" s="17"/>
      <c r="AR26" s="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row>
    <row r="27" spans="1:114" x14ac:dyDescent="0.25">
      <c r="A27"/>
      <c r="B27" s="19"/>
      <c r="D27" s="250">
        <v>14</v>
      </c>
      <c r="E27" s="264" t="s">
        <v>3965</v>
      </c>
      <c r="F27" s="260"/>
      <c r="G27" s="206" t="s">
        <v>3934</v>
      </c>
      <c r="H27" s="195"/>
      <c r="I27" s="213" t="s">
        <v>3946</v>
      </c>
      <c r="J27" s="194"/>
      <c r="K27" s="198">
        <v>15</v>
      </c>
      <c r="L27" s="198"/>
      <c r="M27" s="14">
        <f t="shared" si="0"/>
        <v>15</v>
      </c>
      <c r="N27" s="3"/>
      <c r="O27" s="71"/>
      <c r="P27" s="71"/>
      <c r="Q27" s="71" t="s">
        <v>3927</v>
      </c>
      <c r="R27" s="3"/>
      <c r="S27" s="315">
        <v>1995</v>
      </c>
      <c r="T27" s="315"/>
      <c r="U27" s="315"/>
      <c r="V27" s="315"/>
      <c r="W27" s="3"/>
      <c r="X27" s="71"/>
      <c r="Y27" s="71"/>
      <c r="Z27" s="71">
        <v>18</v>
      </c>
      <c r="AA27" s="152">
        <f t="shared" si="1"/>
        <v>18</v>
      </c>
      <c r="AB27" s="3"/>
      <c r="AC27" s="298"/>
      <c r="AD27" s="298"/>
      <c r="AE27" s="299">
        <v>18</v>
      </c>
      <c r="AF27" s="152">
        <f t="shared" si="2"/>
        <v>18</v>
      </c>
      <c r="AG27" s="4"/>
      <c r="AH27" s="344"/>
      <c r="AI27" s="357">
        <v>1</v>
      </c>
      <c r="AJ27" s="345"/>
      <c r="AK27" s="358"/>
      <c r="AL27" s="4"/>
      <c r="AM27" s="310">
        <v>1.4999999999999999E-2</v>
      </c>
      <c r="AN27" s="310">
        <v>1.4999999999999999E-2</v>
      </c>
      <c r="AO27" s="310">
        <v>0</v>
      </c>
      <c r="AP27" s="311">
        <v>0</v>
      </c>
      <c r="AQ27" s="17"/>
      <c r="AR27" s="26"/>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row>
    <row r="28" spans="1:114" x14ac:dyDescent="0.25">
      <c r="A28"/>
      <c r="B28" s="19"/>
      <c r="D28" s="250">
        <v>15</v>
      </c>
      <c r="E28" s="262" t="s">
        <v>3966</v>
      </c>
      <c r="F28" s="260"/>
      <c r="G28" s="205" t="s">
        <v>3934</v>
      </c>
      <c r="H28" s="195"/>
      <c r="I28" s="212" t="s">
        <v>3946</v>
      </c>
      <c r="J28" s="194"/>
      <c r="K28" s="197">
        <v>8</v>
      </c>
      <c r="L28" s="197"/>
      <c r="M28" s="14">
        <f t="shared" si="0"/>
        <v>8</v>
      </c>
      <c r="N28" s="3"/>
      <c r="O28" s="70" t="s">
        <v>3927</v>
      </c>
      <c r="P28" s="70"/>
      <c r="Q28" s="70"/>
      <c r="R28" s="3"/>
      <c r="S28" s="316">
        <v>1974</v>
      </c>
      <c r="T28" s="316"/>
      <c r="U28" s="316"/>
      <c r="V28" s="316"/>
      <c r="W28" s="3"/>
      <c r="X28" s="70">
        <v>18</v>
      </c>
      <c r="Y28" s="104"/>
      <c r="Z28" s="148"/>
      <c r="AA28" s="152">
        <f t="shared" si="1"/>
        <v>18</v>
      </c>
      <c r="AB28" s="3"/>
      <c r="AC28" s="104">
        <v>18</v>
      </c>
      <c r="AD28" s="104"/>
      <c r="AE28" s="148"/>
      <c r="AF28" s="152">
        <f t="shared" si="2"/>
        <v>18</v>
      </c>
      <c r="AG28" s="4"/>
      <c r="AH28" s="342"/>
      <c r="AI28" s="148">
        <v>1</v>
      </c>
      <c r="AJ28" s="343"/>
      <c r="AK28" s="287"/>
      <c r="AL28" s="4"/>
      <c r="AM28" s="308">
        <v>1.4999999999999999E-2</v>
      </c>
      <c r="AN28" s="308">
        <v>1.4999999999999999E-2</v>
      </c>
      <c r="AO28" s="308">
        <v>0</v>
      </c>
      <c r="AP28" s="309">
        <v>0</v>
      </c>
      <c r="AQ28" s="17"/>
      <c r="AR28" s="26"/>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row>
    <row r="29" spans="1:114" x14ac:dyDescent="0.25">
      <c r="A29"/>
      <c r="B29" s="19"/>
      <c r="D29" s="250">
        <v>16</v>
      </c>
      <c r="E29" s="264" t="s">
        <v>3967</v>
      </c>
      <c r="F29" s="260"/>
      <c r="G29" s="206" t="s">
        <v>3934</v>
      </c>
      <c r="H29" s="195"/>
      <c r="I29" s="213" t="s">
        <v>3946</v>
      </c>
      <c r="J29" s="194"/>
      <c r="K29" s="198">
        <v>12</v>
      </c>
      <c r="L29" s="198">
        <v>1</v>
      </c>
      <c r="M29" s="14">
        <f t="shared" si="0"/>
        <v>13</v>
      </c>
      <c r="N29" s="3"/>
      <c r="O29" s="71"/>
      <c r="P29" s="71" t="s">
        <v>3927</v>
      </c>
      <c r="Q29" s="71"/>
      <c r="R29" s="3"/>
      <c r="S29" s="315">
        <v>1960</v>
      </c>
      <c r="T29" s="315"/>
      <c r="U29" s="315"/>
      <c r="V29" s="315"/>
      <c r="W29" s="3"/>
      <c r="X29" s="71"/>
      <c r="Y29" s="71">
        <v>16</v>
      </c>
      <c r="Z29" s="71"/>
      <c r="AA29" s="152">
        <f t="shared" si="1"/>
        <v>16</v>
      </c>
      <c r="AB29" s="3"/>
      <c r="AC29" s="298"/>
      <c r="AD29" s="298">
        <v>16</v>
      </c>
      <c r="AE29" s="299"/>
      <c r="AF29" s="152">
        <f t="shared" si="2"/>
        <v>16</v>
      </c>
      <c r="AG29" s="4"/>
      <c r="AH29" s="344"/>
      <c r="AI29" s="357">
        <v>1</v>
      </c>
      <c r="AJ29" s="345"/>
      <c r="AK29" s="358">
        <v>1</v>
      </c>
      <c r="AL29" s="4"/>
      <c r="AM29" s="310">
        <v>1.4999999999999999E-2</v>
      </c>
      <c r="AN29" s="310">
        <v>1.4999999999999999E-2</v>
      </c>
      <c r="AO29" s="310">
        <v>0</v>
      </c>
      <c r="AP29" s="311">
        <v>0</v>
      </c>
      <c r="AQ29" s="17"/>
      <c r="AR29" s="26"/>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row>
    <row r="30" spans="1:114" x14ac:dyDescent="0.25">
      <c r="A30"/>
      <c r="B30" s="19"/>
      <c r="D30" s="250">
        <v>17</v>
      </c>
      <c r="E30" s="262" t="s">
        <v>3953</v>
      </c>
      <c r="F30" s="260"/>
      <c r="G30" s="205" t="s">
        <v>3934</v>
      </c>
      <c r="H30" s="195"/>
      <c r="I30" s="212" t="s">
        <v>3947</v>
      </c>
      <c r="J30" s="194"/>
      <c r="K30" s="197">
        <v>17</v>
      </c>
      <c r="L30" s="197"/>
      <c r="M30" s="14">
        <f t="shared" si="0"/>
        <v>17</v>
      </c>
      <c r="N30" s="3"/>
      <c r="O30" s="70"/>
      <c r="P30" s="70"/>
      <c r="Q30" s="70" t="s">
        <v>3927</v>
      </c>
      <c r="R30" s="3"/>
      <c r="S30" s="316">
        <v>1950</v>
      </c>
      <c r="T30" s="316"/>
      <c r="U30" s="316"/>
      <c r="V30" s="316"/>
      <c r="W30" s="3"/>
      <c r="X30" s="70"/>
      <c r="Y30" s="104"/>
      <c r="Z30" s="148">
        <v>18</v>
      </c>
      <c r="AA30" s="152">
        <f t="shared" si="1"/>
        <v>18</v>
      </c>
      <c r="AB30" s="3"/>
      <c r="AC30" s="104"/>
      <c r="AD30" s="104"/>
      <c r="AE30" s="148">
        <v>18</v>
      </c>
      <c r="AF30" s="152">
        <f t="shared" si="2"/>
        <v>18</v>
      </c>
      <c r="AG30" s="4"/>
      <c r="AH30" s="342"/>
      <c r="AI30" s="148">
        <v>1</v>
      </c>
      <c r="AJ30" s="343"/>
      <c r="AK30" s="287"/>
      <c r="AL30" s="4"/>
      <c r="AM30" s="308">
        <v>1.4999999999999999E-2</v>
      </c>
      <c r="AN30" s="308">
        <v>1.4999999999999999E-2</v>
      </c>
      <c r="AO30" s="308">
        <v>0</v>
      </c>
      <c r="AP30" s="309">
        <v>0</v>
      </c>
      <c r="AQ30" s="17"/>
      <c r="AR30" s="26"/>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row>
    <row r="31" spans="1:114" x14ac:dyDescent="0.25">
      <c r="A31"/>
      <c r="B31" s="19"/>
      <c r="D31" s="250">
        <v>18</v>
      </c>
      <c r="E31" s="263" t="s">
        <v>3954</v>
      </c>
      <c r="F31" s="260"/>
      <c r="G31" s="206" t="s">
        <v>3934</v>
      </c>
      <c r="H31" s="195"/>
      <c r="I31" s="213" t="s">
        <v>3947</v>
      </c>
      <c r="J31" s="194"/>
      <c r="K31" s="198">
        <v>13</v>
      </c>
      <c r="L31" s="198"/>
      <c r="M31" s="14">
        <f t="shared" si="0"/>
        <v>13</v>
      </c>
      <c r="N31" s="3"/>
      <c r="O31" s="71"/>
      <c r="P31" s="71" t="s">
        <v>3927</v>
      </c>
      <c r="Q31" s="71"/>
      <c r="R31" s="3"/>
      <c r="S31" s="315">
        <v>1930</v>
      </c>
      <c r="T31" s="315"/>
      <c r="U31" s="315"/>
      <c r="V31" s="315"/>
      <c r="W31" s="3"/>
      <c r="X31" s="71"/>
      <c r="Y31" s="71">
        <v>24</v>
      </c>
      <c r="Z31" s="71"/>
      <c r="AA31" s="152">
        <f t="shared" si="1"/>
        <v>24</v>
      </c>
      <c r="AB31" s="3"/>
      <c r="AC31" s="298"/>
      <c r="AD31" s="298">
        <v>24</v>
      </c>
      <c r="AE31" s="299"/>
      <c r="AF31" s="152">
        <f t="shared" si="2"/>
        <v>24</v>
      </c>
      <c r="AG31" s="4"/>
      <c r="AH31" s="344"/>
      <c r="AI31" s="357">
        <v>1</v>
      </c>
      <c r="AJ31" s="345"/>
      <c r="AK31" s="358"/>
      <c r="AL31" s="4"/>
      <c r="AM31" s="310">
        <v>1.6E-2</v>
      </c>
      <c r="AN31" s="310">
        <v>1.6E-2</v>
      </c>
      <c r="AO31" s="310">
        <v>0</v>
      </c>
      <c r="AP31" s="311">
        <v>0</v>
      </c>
      <c r="AQ31" s="17"/>
      <c r="AR31" s="26"/>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row>
    <row r="32" spans="1:114" x14ac:dyDescent="0.25">
      <c r="A32"/>
      <c r="B32" s="19"/>
      <c r="D32" s="250">
        <v>19</v>
      </c>
      <c r="E32" s="262" t="s">
        <v>3955</v>
      </c>
      <c r="F32" s="260"/>
      <c r="G32" s="205" t="s">
        <v>3934</v>
      </c>
      <c r="H32" s="195"/>
      <c r="I32" s="212" t="s">
        <v>3947</v>
      </c>
      <c r="J32" s="194"/>
      <c r="K32" s="197"/>
      <c r="L32" s="197"/>
      <c r="M32" s="14">
        <f t="shared" si="0"/>
        <v>0</v>
      </c>
      <c r="N32" s="3"/>
      <c r="O32" s="70"/>
      <c r="P32" s="70"/>
      <c r="Q32" s="70"/>
      <c r="R32" s="3"/>
      <c r="S32" s="316"/>
      <c r="T32" s="316"/>
      <c r="U32" s="316"/>
      <c r="V32" s="316"/>
      <c r="W32" s="3"/>
      <c r="X32" s="70"/>
      <c r="Y32" s="104"/>
      <c r="Z32" s="148"/>
      <c r="AA32" s="152">
        <f t="shared" si="1"/>
        <v>0</v>
      </c>
      <c r="AB32" s="3"/>
      <c r="AC32" s="104"/>
      <c r="AD32" s="104"/>
      <c r="AE32" s="148"/>
      <c r="AF32" s="152">
        <f t="shared" si="2"/>
        <v>0</v>
      </c>
      <c r="AG32" s="4"/>
      <c r="AH32" s="342"/>
      <c r="AI32" s="148"/>
      <c r="AJ32" s="343"/>
      <c r="AK32" s="287"/>
      <c r="AL32" s="4"/>
      <c r="AM32" s="308">
        <v>0</v>
      </c>
      <c r="AN32" s="308">
        <v>0</v>
      </c>
      <c r="AO32" s="308">
        <v>0</v>
      </c>
      <c r="AP32" s="309">
        <v>0</v>
      </c>
      <c r="AQ32" s="17"/>
      <c r="AR32" s="26"/>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row>
    <row r="33" spans="1:114" x14ac:dyDescent="0.25">
      <c r="A33"/>
      <c r="B33" s="19"/>
      <c r="D33" s="250">
        <v>20</v>
      </c>
      <c r="E33" s="264" t="s">
        <v>3956</v>
      </c>
      <c r="F33" s="260"/>
      <c r="G33" s="206" t="s">
        <v>3934</v>
      </c>
      <c r="H33" s="195"/>
      <c r="I33" s="213" t="s">
        <v>3947</v>
      </c>
      <c r="J33" s="194"/>
      <c r="K33" s="198"/>
      <c r="L33" s="198"/>
      <c r="M33" s="14">
        <f t="shared" si="0"/>
        <v>0</v>
      </c>
      <c r="N33" s="3"/>
      <c r="O33" s="71"/>
      <c r="P33" s="71"/>
      <c r="Q33" s="71"/>
      <c r="R33" s="3"/>
      <c r="S33" s="315"/>
      <c r="T33" s="315"/>
      <c r="U33" s="315"/>
      <c r="V33" s="315"/>
      <c r="W33" s="3"/>
      <c r="X33" s="71"/>
      <c r="Y33" s="71"/>
      <c r="Z33" s="71"/>
      <c r="AA33" s="152">
        <f t="shared" si="1"/>
        <v>0</v>
      </c>
      <c r="AB33" s="3"/>
      <c r="AC33" s="298"/>
      <c r="AD33" s="298"/>
      <c r="AE33" s="299"/>
      <c r="AF33" s="152">
        <f t="shared" si="2"/>
        <v>0</v>
      </c>
      <c r="AG33" s="4"/>
      <c r="AH33" s="344"/>
      <c r="AI33" s="357"/>
      <c r="AJ33" s="345"/>
      <c r="AK33" s="358"/>
      <c r="AL33" s="4"/>
      <c r="AM33" s="310">
        <v>0</v>
      </c>
      <c r="AN33" s="310">
        <v>0</v>
      </c>
      <c r="AO33" s="310">
        <v>0</v>
      </c>
      <c r="AP33" s="311">
        <v>0</v>
      </c>
      <c r="AQ33" s="17"/>
      <c r="AR33" s="26"/>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row>
    <row r="34" spans="1:114" x14ac:dyDescent="0.25">
      <c r="A34"/>
      <c r="B34" s="19"/>
      <c r="D34" s="250">
        <v>21</v>
      </c>
      <c r="E34" s="262" t="s">
        <v>3937</v>
      </c>
      <c r="F34" s="260"/>
      <c r="G34" s="205" t="s">
        <v>3934</v>
      </c>
      <c r="H34" s="195"/>
      <c r="I34" s="212" t="s">
        <v>3947</v>
      </c>
      <c r="J34" s="194"/>
      <c r="K34" s="197">
        <v>54</v>
      </c>
      <c r="L34" s="197"/>
      <c r="M34" s="14">
        <f t="shared" si="0"/>
        <v>54</v>
      </c>
      <c r="N34" s="3"/>
      <c r="O34" s="70" t="s">
        <v>3927</v>
      </c>
      <c r="P34" s="70"/>
      <c r="Q34" s="70"/>
      <c r="R34" s="3"/>
      <c r="S34" s="316">
        <v>1945</v>
      </c>
      <c r="T34" s="316"/>
      <c r="U34" s="316"/>
      <c r="V34" s="316"/>
      <c r="W34" s="3"/>
      <c r="X34" s="70">
        <v>10</v>
      </c>
      <c r="Y34" s="104"/>
      <c r="Z34" s="148"/>
      <c r="AA34" s="152">
        <f t="shared" si="1"/>
        <v>10</v>
      </c>
      <c r="AB34" s="3"/>
      <c r="AC34" s="104">
        <v>10</v>
      </c>
      <c r="AD34" s="104"/>
      <c r="AE34" s="148"/>
      <c r="AF34" s="152">
        <f t="shared" si="2"/>
        <v>10</v>
      </c>
      <c r="AG34" s="4"/>
      <c r="AH34" s="342"/>
      <c r="AI34" s="148">
        <v>1</v>
      </c>
      <c r="AJ34" s="343"/>
      <c r="AK34" s="287">
        <v>2</v>
      </c>
      <c r="AL34" s="4"/>
      <c r="AM34" s="308">
        <v>2.2499999999999999E-2</v>
      </c>
      <c r="AN34" s="308">
        <v>2.2499999999999999E-2</v>
      </c>
      <c r="AO34" s="308">
        <v>0</v>
      </c>
      <c r="AP34" s="309">
        <v>0</v>
      </c>
      <c r="AQ34" s="17"/>
      <c r="AR34" s="26"/>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row>
    <row r="35" spans="1:114" x14ac:dyDescent="0.25">
      <c r="A35"/>
      <c r="B35" s="19"/>
      <c r="D35" s="250">
        <v>22</v>
      </c>
      <c r="E35" s="264" t="s">
        <v>3957</v>
      </c>
      <c r="F35" s="260"/>
      <c r="G35" s="206" t="s">
        <v>3934</v>
      </c>
      <c r="H35" s="195"/>
      <c r="I35" s="213" t="s">
        <v>3947</v>
      </c>
      <c r="J35" s="194"/>
      <c r="K35" s="198"/>
      <c r="L35" s="198"/>
      <c r="M35" s="14">
        <f t="shared" si="0"/>
        <v>0</v>
      </c>
      <c r="N35" s="3"/>
      <c r="O35" s="71"/>
      <c r="P35" s="71"/>
      <c r="Q35" s="71"/>
      <c r="R35" s="3"/>
      <c r="S35" s="315"/>
      <c r="T35" s="315"/>
      <c r="U35" s="315"/>
      <c r="V35" s="315"/>
      <c r="W35" s="3"/>
      <c r="X35" s="71"/>
      <c r="Y35" s="71"/>
      <c r="Z35" s="71"/>
      <c r="AA35" s="152">
        <f t="shared" si="1"/>
        <v>0</v>
      </c>
      <c r="AB35" s="3"/>
      <c r="AC35" s="298"/>
      <c r="AD35" s="298"/>
      <c r="AE35" s="299"/>
      <c r="AF35" s="152">
        <f t="shared" si="2"/>
        <v>0</v>
      </c>
      <c r="AG35" s="4"/>
      <c r="AH35" s="344"/>
      <c r="AI35" s="357"/>
      <c r="AJ35" s="345"/>
      <c r="AK35" s="358"/>
      <c r="AL35" s="4"/>
      <c r="AM35" s="310">
        <v>0</v>
      </c>
      <c r="AN35" s="310">
        <v>0</v>
      </c>
      <c r="AO35" s="310">
        <v>0</v>
      </c>
      <c r="AP35" s="311">
        <v>0</v>
      </c>
      <c r="AQ35" s="17"/>
      <c r="AR35" s="26"/>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row>
    <row r="36" spans="1:114" x14ac:dyDescent="0.25">
      <c r="A36"/>
      <c r="B36" s="19"/>
      <c r="D36" s="250">
        <v>23</v>
      </c>
      <c r="E36" s="262" t="s">
        <v>3958</v>
      </c>
      <c r="F36" s="260"/>
      <c r="G36" s="205" t="s">
        <v>3934</v>
      </c>
      <c r="H36" s="195"/>
      <c r="I36" s="212" t="s">
        <v>3947</v>
      </c>
      <c r="J36" s="194"/>
      <c r="K36" s="197">
        <v>22</v>
      </c>
      <c r="L36" s="197"/>
      <c r="M36" s="14">
        <f t="shared" si="0"/>
        <v>22</v>
      </c>
      <c r="N36" s="3"/>
      <c r="O36" s="70"/>
      <c r="P36" s="70"/>
      <c r="Q36" s="70" t="s">
        <v>3927</v>
      </c>
      <c r="R36" s="3"/>
      <c r="S36" s="316">
        <v>2009</v>
      </c>
      <c r="T36" s="316"/>
      <c r="U36" s="316"/>
      <c r="V36" s="316"/>
      <c r="W36" s="3"/>
      <c r="X36" s="70"/>
      <c r="Y36" s="104"/>
      <c r="Z36" s="148">
        <v>21</v>
      </c>
      <c r="AA36" s="152">
        <f t="shared" si="1"/>
        <v>21</v>
      </c>
      <c r="AB36" s="3"/>
      <c r="AC36" s="104"/>
      <c r="AD36" s="104"/>
      <c r="AE36" s="148">
        <v>21</v>
      </c>
      <c r="AF36" s="152">
        <f t="shared" si="2"/>
        <v>21</v>
      </c>
      <c r="AG36" s="4"/>
      <c r="AH36" s="342"/>
      <c r="AI36" s="148">
        <v>1</v>
      </c>
      <c r="AJ36" s="343"/>
      <c r="AK36" s="287"/>
      <c r="AL36" s="4"/>
      <c r="AM36" s="308">
        <v>1.6E-2</v>
      </c>
      <c r="AN36" s="308">
        <v>1.6E-2</v>
      </c>
      <c r="AO36" s="308">
        <v>0</v>
      </c>
      <c r="AP36" s="309">
        <v>0</v>
      </c>
      <c r="AQ36" s="17"/>
      <c r="AR36" s="2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row>
    <row r="37" spans="1:114" x14ac:dyDescent="0.25">
      <c r="A37"/>
      <c r="B37" s="19"/>
      <c r="D37" s="250">
        <v>24</v>
      </c>
      <c r="E37" s="264" t="s">
        <v>3959</v>
      </c>
      <c r="F37" s="260"/>
      <c r="G37" s="206" t="s">
        <v>3934</v>
      </c>
      <c r="H37" s="195"/>
      <c r="I37" s="213" t="s">
        <v>3947</v>
      </c>
      <c r="J37" s="194"/>
      <c r="K37" s="198"/>
      <c r="L37" s="198"/>
      <c r="M37" s="14">
        <f t="shared" si="0"/>
        <v>0</v>
      </c>
      <c r="N37" s="3"/>
      <c r="O37" s="71"/>
      <c r="P37" s="71"/>
      <c r="Q37" s="71"/>
      <c r="R37" s="3"/>
      <c r="S37" s="315"/>
      <c r="T37" s="315"/>
      <c r="U37" s="315"/>
      <c r="V37" s="315"/>
      <c r="W37" s="3"/>
      <c r="X37" s="71"/>
      <c r="Y37" s="71"/>
      <c r="Z37" s="71"/>
      <c r="AA37" s="152">
        <f t="shared" si="1"/>
        <v>0</v>
      </c>
      <c r="AB37" s="3"/>
      <c r="AC37" s="298"/>
      <c r="AD37" s="298"/>
      <c r="AE37" s="299"/>
      <c r="AF37" s="152">
        <f t="shared" si="2"/>
        <v>0</v>
      </c>
      <c r="AG37" s="4"/>
      <c r="AH37" s="344"/>
      <c r="AI37" s="357"/>
      <c r="AJ37" s="345"/>
      <c r="AK37" s="358"/>
      <c r="AL37" s="4"/>
      <c r="AM37" s="310">
        <v>0</v>
      </c>
      <c r="AN37" s="310">
        <v>0</v>
      </c>
      <c r="AO37" s="310">
        <v>0</v>
      </c>
      <c r="AP37" s="311">
        <v>0</v>
      </c>
      <c r="AQ37" s="17"/>
      <c r="AR37" s="26"/>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x14ac:dyDescent="0.25">
      <c r="A38"/>
      <c r="B38" s="19"/>
      <c r="D38" s="250">
        <v>25</v>
      </c>
      <c r="E38" s="262" t="s">
        <v>3960</v>
      </c>
      <c r="F38" s="260"/>
      <c r="G38" s="205" t="s">
        <v>3934</v>
      </c>
      <c r="H38" s="195"/>
      <c r="I38" s="212" t="s">
        <v>3947</v>
      </c>
      <c r="J38" s="194"/>
      <c r="K38" s="197">
        <v>17</v>
      </c>
      <c r="L38" s="197"/>
      <c r="M38" s="14">
        <f t="shared" si="0"/>
        <v>17</v>
      </c>
      <c r="N38" s="3"/>
      <c r="O38" s="70" t="s">
        <v>3927</v>
      </c>
      <c r="P38" s="70"/>
      <c r="Q38" s="70"/>
      <c r="R38" s="3"/>
      <c r="S38" s="316">
        <v>1965</v>
      </c>
      <c r="T38" s="316"/>
      <c r="U38" s="316"/>
      <c r="V38" s="316"/>
      <c r="W38" s="3"/>
      <c r="X38" s="70">
        <v>18</v>
      </c>
      <c r="Y38" s="104"/>
      <c r="Z38" s="148"/>
      <c r="AA38" s="152">
        <f t="shared" si="1"/>
        <v>18</v>
      </c>
      <c r="AB38" s="3"/>
      <c r="AC38" s="104">
        <v>18</v>
      </c>
      <c r="AD38" s="104"/>
      <c r="AE38" s="148"/>
      <c r="AF38" s="152">
        <f t="shared" si="2"/>
        <v>18</v>
      </c>
      <c r="AG38" s="4"/>
      <c r="AH38" s="342"/>
      <c r="AI38" s="148">
        <v>1</v>
      </c>
      <c r="AJ38" s="343"/>
      <c r="AK38" s="287"/>
      <c r="AL38" s="4"/>
      <c r="AM38" s="308">
        <v>1.6500000000000001E-2</v>
      </c>
      <c r="AN38" s="308">
        <v>1.6500000000000001E-2</v>
      </c>
      <c r="AO38" s="308">
        <v>0</v>
      </c>
      <c r="AP38" s="309">
        <v>0</v>
      </c>
      <c r="AQ38" s="17"/>
      <c r="AR38" s="26"/>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x14ac:dyDescent="0.25">
      <c r="A39"/>
      <c r="B39" s="19"/>
      <c r="D39" s="250">
        <v>26</v>
      </c>
      <c r="E39" s="264" t="s">
        <v>3961</v>
      </c>
      <c r="F39" s="260"/>
      <c r="G39" s="206" t="s">
        <v>3934</v>
      </c>
      <c r="H39" s="195"/>
      <c r="I39" s="213" t="s">
        <v>3947</v>
      </c>
      <c r="J39" s="194"/>
      <c r="K39" s="198"/>
      <c r="L39" s="198"/>
      <c r="M39" s="14">
        <f t="shared" si="0"/>
        <v>0</v>
      </c>
      <c r="N39" s="3"/>
      <c r="O39" s="71"/>
      <c r="P39" s="71"/>
      <c r="Q39" s="71"/>
      <c r="R39" s="3"/>
      <c r="S39" s="315"/>
      <c r="T39" s="315"/>
      <c r="U39" s="315"/>
      <c r="V39" s="315"/>
      <c r="W39" s="3"/>
      <c r="X39" s="71"/>
      <c r="Y39" s="71"/>
      <c r="Z39" s="71"/>
      <c r="AA39" s="152">
        <f t="shared" si="1"/>
        <v>0</v>
      </c>
      <c r="AB39" s="3"/>
      <c r="AC39" s="298"/>
      <c r="AD39" s="298"/>
      <c r="AE39" s="299"/>
      <c r="AF39" s="152">
        <f t="shared" si="2"/>
        <v>0</v>
      </c>
      <c r="AG39" s="4"/>
      <c r="AH39" s="344"/>
      <c r="AI39" s="357"/>
      <c r="AJ39" s="345"/>
      <c r="AK39" s="358"/>
      <c r="AL39" s="4"/>
      <c r="AM39" s="310">
        <v>0</v>
      </c>
      <c r="AN39" s="310">
        <v>0</v>
      </c>
      <c r="AO39" s="310">
        <v>0</v>
      </c>
      <c r="AP39" s="311">
        <v>0</v>
      </c>
      <c r="AQ39" s="17"/>
      <c r="AR39" s="26"/>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x14ac:dyDescent="0.25">
      <c r="A40"/>
      <c r="B40" s="19"/>
      <c r="D40" s="250">
        <v>27</v>
      </c>
      <c r="E40" s="262" t="s">
        <v>3962</v>
      </c>
      <c r="F40" s="260"/>
      <c r="G40" s="205" t="s">
        <v>3934</v>
      </c>
      <c r="H40" s="195"/>
      <c r="I40" s="212" t="s">
        <v>3947</v>
      </c>
      <c r="J40" s="194"/>
      <c r="K40" s="197"/>
      <c r="L40" s="197"/>
      <c r="M40" s="14">
        <f t="shared" si="0"/>
        <v>0</v>
      </c>
      <c r="N40" s="3"/>
      <c r="O40" s="70"/>
      <c r="P40" s="70"/>
      <c r="Q40" s="70"/>
      <c r="R40" s="3"/>
      <c r="S40" s="316"/>
      <c r="T40" s="316"/>
      <c r="U40" s="316"/>
      <c r="V40" s="316"/>
      <c r="W40" s="3"/>
      <c r="X40" s="70"/>
      <c r="Y40" s="104"/>
      <c r="Z40" s="148"/>
      <c r="AA40" s="152">
        <f t="shared" si="1"/>
        <v>0</v>
      </c>
      <c r="AB40" s="3"/>
      <c r="AC40" s="104"/>
      <c r="AD40" s="104"/>
      <c r="AE40" s="148"/>
      <c r="AF40" s="152">
        <f t="shared" si="2"/>
        <v>0</v>
      </c>
      <c r="AG40" s="4"/>
      <c r="AH40" s="342"/>
      <c r="AI40" s="148"/>
      <c r="AJ40" s="343"/>
      <c r="AK40" s="287"/>
      <c r="AL40" s="4"/>
      <c r="AM40" s="308">
        <v>0</v>
      </c>
      <c r="AN40" s="308">
        <v>0</v>
      </c>
      <c r="AO40" s="308">
        <v>0</v>
      </c>
      <c r="AP40" s="309">
        <v>0</v>
      </c>
      <c r="AQ40" s="17"/>
      <c r="AR40" s="26"/>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x14ac:dyDescent="0.25">
      <c r="A41"/>
      <c r="B41" s="19"/>
      <c r="D41" s="250">
        <v>28</v>
      </c>
      <c r="E41" s="264" t="s">
        <v>3963</v>
      </c>
      <c r="F41" s="260"/>
      <c r="G41" s="206" t="s">
        <v>3934</v>
      </c>
      <c r="H41" s="195"/>
      <c r="I41" s="213" t="s">
        <v>3947</v>
      </c>
      <c r="J41" s="194"/>
      <c r="K41" s="198"/>
      <c r="L41" s="198"/>
      <c r="M41" s="14">
        <f t="shared" si="0"/>
        <v>0</v>
      </c>
      <c r="N41" s="3"/>
      <c r="O41" s="71"/>
      <c r="P41" s="71"/>
      <c r="Q41" s="71"/>
      <c r="R41" s="3"/>
      <c r="S41" s="315"/>
      <c r="T41" s="315"/>
      <c r="U41" s="315"/>
      <c r="V41" s="315"/>
      <c r="W41" s="3"/>
      <c r="X41" s="71"/>
      <c r="Y41" s="71"/>
      <c r="Z41" s="71"/>
      <c r="AA41" s="152">
        <f t="shared" si="1"/>
        <v>0</v>
      </c>
      <c r="AB41" s="3"/>
      <c r="AC41" s="298"/>
      <c r="AD41" s="298"/>
      <c r="AE41" s="299"/>
      <c r="AF41" s="152">
        <f t="shared" si="2"/>
        <v>0</v>
      </c>
      <c r="AG41" s="4"/>
      <c r="AH41" s="344"/>
      <c r="AI41" s="357"/>
      <c r="AJ41" s="345"/>
      <c r="AK41" s="358"/>
      <c r="AL41" s="4"/>
      <c r="AM41" s="310">
        <v>0</v>
      </c>
      <c r="AN41" s="310">
        <v>0</v>
      </c>
      <c r="AO41" s="310">
        <v>0</v>
      </c>
      <c r="AP41" s="311">
        <v>0</v>
      </c>
      <c r="AQ41" s="17"/>
      <c r="AR41" s="26"/>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x14ac:dyDescent="0.25">
      <c r="A42"/>
      <c r="B42" s="19"/>
      <c r="D42" s="250">
        <v>29</v>
      </c>
      <c r="E42" s="262" t="s">
        <v>3964</v>
      </c>
      <c r="F42" s="260"/>
      <c r="G42" s="205" t="s">
        <v>3934</v>
      </c>
      <c r="H42" s="195"/>
      <c r="I42" s="212" t="s">
        <v>3947</v>
      </c>
      <c r="J42" s="194"/>
      <c r="K42" s="197"/>
      <c r="L42" s="197"/>
      <c r="M42" s="14">
        <f t="shared" si="0"/>
        <v>0</v>
      </c>
      <c r="N42" s="3"/>
      <c r="O42" s="70"/>
      <c r="P42" s="70"/>
      <c r="Q42" s="70"/>
      <c r="R42" s="3"/>
      <c r="S42" s="316"/>
      <c r="T42" s="316"/>
      <c r="U42" s="316"/>
      <c r="V42" s="316"/>
      <c r="W42" s="3"/>
      <c r="X42" s="70"/>
      <c r="Y42" s="104"/>
      <c r="Z42" s="148"/>
      <c r="AA42" s="152">
        <f t="shared" si="1"/>
        <v>0</v>
      </c>
      <c r="AB42" s="3"/>
      <c r="AC42" s="104"/>
      <c r="AD42" s="104"/>
      <c r="AE42" s="148"/>
      <c r="AF42" s="152">
        <f t="shared" si="2"/>
        <v>0</v>
      </c>
      <c r="AG42" s="4"/>
      <c r="AH42" s="342"/>
      <c r="AI42" s="148"/>
      <c r="AJ42" s="343"/>
      <c r="AK42" s="287"/>
      <c r="AL42" s="4"/>
      <c r="AM42" s="308">
        <v>0</v>
      </c>
      <c r="AN42" s="308">
        <v>0</v>
      </c>
      <c r="AO42" s="308">
        <v>0</v>
      </c>
      <c r="AP42" s="309">
        <v>0</v>
      </c>
      <c r="AQ42" s="17"/>
      <c r="AR42" s="26"/>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x14ac:dyDescent="0.25">
      <c r="A43"/>
      <c r="B43" s="19"/>
      <c r="D43" s="250">
        <v>30</v>
      </c>
      <c r="E43" s="264" t="s">
        <v>3965</v>
      </c>
      <c r="F43" s="260"/>
      <c r="G43" s="206" t="s">
        <v>3934</v>
      </c>
      <c r="H43" s="195"/>
      <c r="I43" s="213" t="s">
        <v>3947</v>
      </c>
      <c r="J43" s="194"/>
      <c r="K43" s="198">
        <v>14</v>
      </c>
      <c r="L43" s="198"/>
      <c r="M43" s="14">
        <f t="shared" si="0"/>
        <v>14</v>
      </c>
      <c r="N43" s="3"/>
      <c r="O43" s="71"/>
      <c r="P43" s="71"/>
      <c r="Q43" s="71" t="s">
        <v>3927</v>
      </c>
      <c r="R43" s="3"/>
      <c r="S43" s="315">
        <v>1995</v>
      </c>
      <c r="T43" s="315"/>
      <c r="U43" s="315"/>
      <c r="V43" s="315"/>
      <c r="W43" s="3"/>
      <c r="X43" s="71"/>
      <c r="Y43" s="71"/>
      <c r="Z43" s="71">
        <v>18</v>
      </c>
      <c r="AA43" s="152">
        <f t="shared" si="1"/>
        <v>18</v>
      </c>
      <c r="AB43" s="3"/>
      <c r="AC43" s="298"/>
      <c r="AD43" s="298"/>
      <c r="AE43" s="299">
        <v>18</v>
      </c>
      <c r="AF43" s="152">
        <f t="shared" si="2"/>
        <v>18</v>
      </c>
      <c r="AG43" s="4"/>
      <c r="AH43" s="344"/>
      <c r="AI43" s="357">
        <v>1</v>
      </c>
      <c r="AJ43" s="345"/>
      <c r="AK43" s="358"/>
      <c r="AL43" s="4"/>
      <c r="AM43" s="310">
        <v>1.4999999999999999E-2</v>
      </c>
      <c r="AN43" s="310">
        <v>1.4999999999999999E-2</v>
      </c>
      <c r="AO43" s="310">
        <v>0</v>
      </c>
      <c r="AP43" s="311">
        <v>0</v>
      </c>
      <c r="AQ43" s="17"/>
      <c r="AR43" s="26"/>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x14ac:dyDescent="0.25">
      <c r="A44"/>
      <c r="B44" s="19"/>
      <c r="D44" s="250">
        <v>31</v>
      </c>
      <c r="E44" s="262" t="s">
        <v>3968</v>
      </c>
      <c r="F44" s="260"/>
      <c r="G44" s="205" t="s">
        <v>3934</v>
      </c>
      <c r="H44" s="195"/>
      <c r="I44" s="212" t="s">
        <v>3947</v>
      </c>
      <c r="J44" s="194"/>
      <c r="K44" s="197">
        <v>8</v>
      </c>
      <c r="L44" s="197"/>
      <c r="M44" s="14">
        <f t="shared" si="0"/>
        <v>8</v>
      </c>
      <c r="N44" s="3"/>
      <c r="O44" s="70" t="s">
        <v>3927</v>
      </c>
      <c r="P44" s="70"/>
      <c r="Q44" s="70"/>
      <c r="R44" s="3"/>
      <c r="S44" s="316">
        <v>1974</v>
      </c>
      <c r="T44" s="316"/>
      <c r="U44" s="316"/>
      <c r="V44" s="316"/>
      <c r="W44" s="3"/>
      <c r="X44" s="70">
        <v>18</v>
      </c>
      <c r="Y44" s="104"/>
      <c r="Z44" s="148"/>
      <c r="AA44" s="152">
        <f t="shared" si="1"/>
        <v>18</v>
      </c>
      <c r="AB44" s="3"/>
      <c r="AC44" s="104">
        <v>18</v>
      </c>
      <c r="AD44" s="104"/>
      <c r="AE44" s="148"/>
      <c r="AF44" s="152">
        <f t="shared" si="2"/>
        <v>18</v>
      </c>
      <c r="AG44" s="4"/>
      <c r="AH44" s="342"/>
      <c r="AI44" s="148">
        <v>1</v>
      </c>
      <c r="AJ44" s="343"/>
      <c r="AK44" s="287"/>
      <c r="AL44" s="4"/>
      <c r="AM44" s="308">
        <v>1.4999999999999999E-2</v>
      </c>
      <c r="AN44" s="308">
        <v>1.4999999999999999E-2</v>
      </c>
      <c r="AO44" s="308">
        <v>0</v>
      </c>
      <c r="AP44" s="309">
        <v>0</v>
      </c>
      <c r="AQ44" s="17"/>
      <c r="AR44" s="26"/>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x14ac:dyDescent="0.25">
      <c r="A45"/>
      <c r="B45" s="19"/>
      <c r="D45" s="250">
        <v>32</v>
      </c>
      <c r="E45" s="264" t="s">
        <v>3967</v>
      </c>
      <c r="F45" s="260"/>
      <c r="G45" s="206" t="s">
        <v>3934</v>
      </c>
      <c r="H45" s="195"/>
      <c r="I45" s="213" t="s">
        <v>3947</v>
      </c>
      <c r="J45" s="194"/>
      <c r="K45" s="198">
        <v>12</v>
      </c>
      <c r="L45" s="198">
        <v>2</v>
      </c>
      <c r="M45" s="14">
        <f t="shared" si="0"/>
        <v>14</v>
      </c>
      <c r="N45" s="3"/>
      <c r="O45" s="71"/>
      <c r="P45" s="71" t="s">
        <v>3927</v>
      </c>
      <c r="Q45" s="71"/>
      <c r="R45" s="3"/>
      <c r="S45" s="315">
        <v>1960</v>
      </c>
      <c r="T45" s="315"/>
      <c r="U45" s="315"/>
      <c r="V45" s="315"/>
      <c r="W45" s="3"/>
      <c r="X45" s="71"/>
      <c r="Y45" s="71">
        <v>16</v>
      </c>
      <c r="Z45" s="71"/>
      <c r="AA45" s="152">
        <f t="shared" si="1"/>
        <v>16</v>
      </c>
      <c r="AB45" s="3"/>
      <c r="AC45" s="298"/>
      <c r="AD45" s="298">
        <v>16</v>
      </c>
      <c r="AE45" s="299"/>
      <c r="AF45" s="152">
        <f t="shared" si="2"/>
        <v>16</v>
      </c>
      <c r="AG45" s="4"/>
      <c r="AH45" s="344"/>
      <c r="AI45" s="357">
        <v>1</v>
      </c>
      <c r="AJ45" s="345"/>
      <c r="AK45" s="358"/>
      <c r="AL45" s="4"/>
      <c r="AM45" s="310">
        <v>1.4999999999999999E-2</v>
      </c>
      <c r="AN45" s="310">
        <v>1.4999999999999999E-2</v>
      </c>
      <c r="AO45" s="310">
        <v>0</v>
      </c>
      <c r="AP45" s="311">
        <v>0</v>
      </c>
      <c r="AQ45" s="17"/>
      <c r="AR45" s="26"/>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ht="24" x14ac:dyDescent="0.25">
      <c r="A46"/>
      <c r="B46" s="19"/>
      <c r="D46" s="250">
        <v>33</v>
      </c>
      <c r="E46" s="262" t="s">
        <v>3953</v>
      </c>
      <c r="F46" s="260"/>
      <c r="G46" s="205" t="s">
        <v>3934</v>
      </c>
      <c r="H46" s="195"/>
      <c r="I46" s="212" t="s">
        <v>3948</v>
      </c>
      <c r="J46" s="194"/>
      <c r="K46" s="197">
        <v>17</v>
      </c>
      <c r="L46" s="197"/>
      <c r="M46" s="14">
        <f t="shared" si="0"/>
        <v>17</v>
      </c>
      <c r="N46" s="3"/>
      <c r="O46" s="70"/>
      <c r="P46" s="70"/>
      <c r="Q46" s="70" t="s">
        <v>3927</v>
      </c>
      <c r="R46" s="3"/>
      <c r="S46" s="316">
        <v>1950</v>
      </c>
      <c r="T46" s="316"/>
      <c r="U46" s="316"/>
      <c r="V46" s="316"/>
      <c r="W46" s="3"/>
      <c r="X46" s="70"/>
      <c r="Y46" s="104"/>
      <c r="Z46" s="148">
        <v>13</v>
      </c>
      <c r="AA46" s="152">
        <f t="shared" si="1"/>
        <v>13</v>
      </c>
      <c r="AB46" s="3"/>
      <c r="AC46" s="104"/>
      <c r="AD46" s="104"/>
      <c r="AE46" s="148">
        <v>13</v>
      </c>
      <c r="AF46" s="152">
        <f t="shared" si="2"/>
        <v>13</v>
      </c>
      <c r="AG46" s="4"/>
      <c r="AH46" s="342"/>
      <c r="AI46" s="148">
        <v>1</v>
      </c>
      <c r="AJ46" s="343"/>
      <c r="AK46" s="287">
        <v>2</v>
      </c>
      <c r="AL46" s="4"/>
      <c r="AM46" s="308">
        <v>0.03</v>
      </c>
      <c r="AN46" s="308">
        <v>0.03</v>
      </c>
      <c r="AO46" s="308">
        <v>0</v>
      </c>
      <c r="AP46" s="309">
        <v>0</v>
      </c>
      <c r="AQ46" s="17"/>
      <c r="AR46" s="2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ht="24" x14ac:dyDescent="0.25">
      <c r="A47"/>
      <c r="B47" s="19"/>
      <c r="D47" s="250">
        <v>34</v>
      </c>
      <c r="E47" s="263" t="s">
        <v>3969</v>
      </c>
      <c r="F47" s="260"/>
      <c r="G47" s="206" t="s">
        <v>3934</v>
      </c>
      <c r="H47" s="195"/>
      <c r="I47" s="213" t="s">
        <v>3948</v>
      </c>
      <c r="J47" s="194"/>
      <c r="K47" s="198">
        <v>7</v>
      </c>
      <c r="L47" s="198"/>
      <c r="M47" s="14">
        <f t="shared" si="0"/>
        <v>7</v>
      </c>
      <c r="N47" s="3"/>
      <c r="O47" s="71"/>
      <c r="P47" s="71" t="s">
        <v>3927</v>
      </c>
      <c r="Q47" s="71"/>
      <c r="R47" s="3"/>
      <c r="S47" s="315">
        <v>1946</v>
      </c>
      <c r="T47" s="315"/>
      <c r="U47" s="315"/>
      <c r="V47" s="315"/>
      <c r="W47" s="3"/>
      <c r="X47" s="71"/>
      <c r="Y47" s="71">
        <v>18</v>
      </c>
      <c r="Z47" s="71"/>
      <c r="AA47" s="152">
        <f t="shared" si="1"/>
        <v>18</v>
      </c>
      <c r="AB47" s="3"/>
      <c r="AC47" s="298"/>
      <c r="AD47" s="298">
        <v>18</v>
      </c>
      <c r="AE47" s="299"/>
      <c r="AF47" s="152">
        <f t="shared" si="2"/>
        <v>18</v>
      </c>
      <c r="AG47" s="4"/>
      <c r="AH47" s="344"/>
      <c r="AI47" s="357">
        <v>1</v>
      </c>
      <c r="AJ47" s="345"/>
      <c r="AK47" s="358"/>
      <c r="AL47" s="4"/>
      <c r="AM47" s="310">
        <v>0.03</v>
      </c>
      <c r="AN47" s="310">
        <v>0.03</v>
      </c>
      <c r="AO47" s="310">
        <v>0</v>
      </c>
      <c r="AP47" s="311">
        <v>0</v>
      </c>
      <c r="AQ47" s="17"/>
      <c r="AR47" s="26"/>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ht="24" x14ac:dyDescent="0.25">
      <c r="A48"/>
      <c r="B48" s="19"/>
      <c r="D48" s="250">
        <v>35</v>
      </c>
      <c r="E48" s="262" t="s">
        <v>3955</v>
      </c>
      <c r="F48" s="260"/>
      <c r="G48" s="205" t="s">
        <v>3934</v>
      </c>
      <c r="H48" s="195"/>
      <c r="I48" s="212" t="s">
        <v>3948</v>
      </c>
      <c r="J48" s="194"/>
      <c r="K48" s="197"/>
      <c r="L48" s="197"/>
      <c r="M48" s="14">
        <f t="shared" si="0"/>
        <v>0</v>
      </c>
      <c r="N48" s="3"/>
      <c r="O48" s="70"/>
      <c r="P48" s="70"/>
      <c r="Q48" s="70"/>
      <c r="R48" s="3"/>
      <c r="S48" s="316"/>
      <c r="T48" s="316"/>
      <c r="U48" s="316"/>
      <c r="V48" s="316"/>
      <c r="W48" s="3"/>
      <c r="X48" s="70"/>
      <c r="Y48" s="104"/>
      <c r="Z48" s="148"/>
      <c r="AA48" s="152">
        <f t="shared" si="1"/>
        <v>0</v>
      </c>
      <c r="AB48" s="3"/>
      <c r="AC48" s="104"/>
      <c r="AD48" s="104"/>
      <c r="AE48" s="148"/>
      <c r="AF48" s="152">
        <f t="shared" si="2"/>
        <v>0</v>
      </c>
      <c r="AG48" s="4"/>
      <c r="AH48" s="342"/>
      <c r="AI48" s="148"/>
      <c r="AJ48" s="343"/>
      <c r="AK48" s="287"/>
      <c r="AL48" s="4"/>
      <c r="AM48" s="308">
        <v>0</v>
      </c>
      <c r="AN48" s="308">
        <v>0</v>
      </c>
      <c r="AO48" s="308">
        <v>0</v>
      </c>
      <c r="AP48" s="309">
        <v>0</v>
      </c>
      <c r="AQ48" s="17"/>
      <c r="AR48" s="26"/>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ht="24" x14ac:dyDescent="0.25">
      <c r="A49"/>
      <c r="B49" s="19"/>
      <c r="D49" s="250">
        <v>36</v>
      </c>
      <c r="E49" s="264" t="s">
        <v>3956</v>
      </c>
      <c r="F49" s="260"/>
      <c r="G49" s="206" t="s">
        <v>3934</v>
      </c>
      <c r="H49" s="195"/>
      <c r="I49" s="213" t="s">
        <v>3948</v>
      </c>
      <c r="J49" s="194"/>
      <c r="K49" s="198"/>
      <c r="L49" s="198"/>
      <c r="M49" s="14">
        <f t="shared" si="0"/>
        <v>0</v>
      </c>
      <c r="N49" s="3"/>
      <c r="O49" s="71"/>
      <c r="P49" s="71"/>
      <c r="Q49" s="71"/>
      <c r="R49" s="3"/>
      <c r="S49" s="315"/>
      <c r="T49" s="315"/>
      <c r="U49" s="315"/>
      <c r="V49" s="315"/>
      <c r="W49" s="3"/>
      <c r="X49" s="71"/>
      <c r="Y49" s="71"/>
      <c r="Z49" s="71"/>
      <c r="AA49" s="152">
        <f t="shared" si="1"/>
        <v>0</v>
      </c>
      <c r="AB49" s="3"/>
      <c r="AC49" s="298"/>
      <c r="AD49" s="298"/>
      <c r="AE49" s="299"/>
      <c r="AF49" s="152">
        <f t="shared" si="2"/>
        <v>0</v>
      </c>
      <c r="AG49" s="4"/>
      <c r="AH49" s="344"/>
      <c r="AI49" s="357"/>
      <c r="AJ49" s="345"/>
      <c r="AK49" s="358"/>
      <c r="AL49" s="4"/>
      <c r="AM49" s="310">
        <v>0</v>
      </c>
      <c r="AN49" s="310">
        <v>0</v>
      </c>
      <c r="AO49" s="310">
        <v>0</v>
      </c>
      <c r="AP49" s="311">
        <v>0</v>
      </c>
      <c r="AQ49" s="17"/>
      <c r="AR49" s="26"/>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ht="24" x14ac:dyDescent="0.25">
      <c r="A50"/>
      <c r="B50" s="19"/>
      <c r="D50" s="250">
        <v>37</v>
      </c>
      <c r="E50" s="262" t="s">
        <v>3937</v>
      </c>
      <c r="F50" s="260"/>
      <c r="G50" s="205" t="s">
        <v>3934</v>
      </c>
      <c r="H50" s="195"/>
      <c r="I50" s="212" t="s">
        <v>3948</v>
      </c>
      <c r="J50" s="194"/>
      <c r="K50" s="197">
        <v>42</v>
      </c>
      <c r="L50" s="197"/>
      <c r="M50" s="14">
        <f t="shared" si="0"/>
        <v>42</v>
      </c>
      <c r="N50" s="3"/>
      <c r="O50" s="70" t="s">
        <v>3927</v>
      </c>
      <c r="P50" s="70"/>
      <c r="Q50" s="70"/>
      <c r="R50" s="3"/>
      <c r="S50" s="316">
        <v>1945</v>
      </c>
      <c r="T50" s="316"/>
      <c r="U50" s="316"/>
      <c r="V50" s="316"/>
      <c r="W50" s="3"/>
      <c r="X50" s="70">
        <v>8</v>
      </c>
      <c r="Y50" s="104"/>
      <c r="Z50" s="148"/>
      <c r="AA50" s="152">
        <f t="shared" si="1"/>
        <v>8</v>
      </c>
      <c r="AB50" s="3"/>
      <c r="AC50" s="104">
        <v>8</v>
      </c>
      <c r="AD50" s="104"/>
      <c r="AE50" s="148"/>
      <c r="AF50" s="152">
        <f t="shared" si="2"/>
        <v>8</v>
      </c>
      <c r="AG50" s="4"/>
      <c r="AH50" s="342"/>
      <c r="AI50" s="148">
        <v>1</v>
      </c>
      <c r="AJ50" s="343"/>
      <c r="AK50" s="287">
        <v>3</v>
      </c>
      <c r="AL50" s="4"/>
      <c r="AM50" s="308">
        <v>0.03</v>
      </c>
      <c r="AN50" s="308">
        <v>0.03</v>
      </c>
      <c r="AO50" s="308">
        <v>0</v>
      </c>
      <c r="AP50" s="309">
        <v>0</v>
      </c>
      <c r="AQ50" s="17"/>
      <c r="AR50" s="26"/>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ht="24" x14ac:dyDescent="0.25">
      <c r="A51"/>
      <c r="B51" s="19"/>
      <c r="D51" s="250">
        <v>38</v>
      </c>
      <c r="E51" s="264" t="s">
        <v>3957</v>
      </c>
      <c r="F51" s="260"/>
      <c r="G51" s="206" t="s">
        <v>3934</v>
      </c>
      <c r="H51" s="195"/>
      <c r="I51" s="213" t="s">
        <v>3948</v>
      </c>
      <c r="J51" s="194"/>
      <c r="K51" s="198"/>
      <c r="L51" s="198"/>
      <c r="M51" s="14">
        <f t="shared" si="0"/>
        <v>0</v>
      </c>
      <c r="N51" s="3"/>
      <c r="O51" s="71"/>
      <c r="P51" s="71"/>
      <c r="Q51" s="71"/>
      <c r="R51" s="3"/>
      <c r="S51" s="315"/>
      <c r="T51" s="315"/>
      <c r="U51" s="315"/>
      <c r="V51" s="315"/>
      <c r="W51" s="3"/>
      <c r="X51" s="71"/>
      <c r="Y51" s="71"/>
      <c r="Z51" s="71"/>
      <c r="AA51" s="152">
        <f t="shared" si="1"/>
        <v>0</v>
      </c>
      <c r="AB51" s="3"/>
      <c r="AC51" s="298"/>
      <c r="AD51" s="298"/>
      <c r="AE51" s="299"/>
      <c r="AF51" s="152">
        <f t="shared" si="2"/>
        <v>0</v>
      </c>
      <c r="AG51" s="4"/>
      <c r="AH51" s="344"/>
      <c r="AI51" s="357"/>
      <c r="AJ51" s="345"/>
      <c r="AK51" s="358"/>
      <c r="AL51" s="4"/>
      <c r="AM51" s="310">
        <v>0</v>
      </c>
      <c r="AN51" s="310">
        <v>0</v>
      </c>
      <c r="AO51" s="310">
        <v>0</v>
      </c>
      <c r="AP51" s="311">
        <v>0</v>
      </c>
      <c r="AQ51" s="17"/>
      <c r="AR51" s="26"/>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ht="24" x14ac:dyDescent="0.25">
      <c r="A52"/>
      <c r="B52" s="19"/>
      <c r="D52" s="250">
        <v>39</v>
      </c>
      <c r="E52" s="262" t="s">
        <v>3958</v>
      </c>
      <c r="F52" s="260"/>
      <c r="G52" s="205" t="s">
        <v>3934</v>
      </c>
      <c r="H52" s="195"/>
      <c r="I52" s="212" t="s">
        <v>3948</v>
      </c>
      <c r="J52" s="194"/>
      <c r="K52" s="197"/>
      <c r="L52" s="197"/>
      <c r="M52" s="14">
        <f t="shared" si="0"/>
        <v>0</v>
      </c>
      <c r="N52" s="3"/>
      <c r="O52" s="70"/>
      <c r="P52" s="70"/>
      <c r="Q52" s="70"/>
      <c r="R52" s="3"/>
      <c r="S52" s="316"/>
      <c r="T52" s="316"/>
      <c r="U52" s="316"/>
      <c r="V52" s="316"/>
      <c r="W52" s="3"/>
      <c r="X52" s="70"/>
      <c r="Y52" s="104"/>
      <c r="Z52" s="148"/>
      <c r="AA52" s="152">
        <f t="shared" si="1"/>
        <v>0</v>
      </c>
      <c r="AB52" s="3"/>
      <c r="AC52" s="104"/>
      <c r="AD52" s="104"/>
      <c r="AE52" s="148"/>
      <c r="AF52" s="152">
        <f t="shared" si="2"/>
        <v>0</v>
      </c>
      <c r="AG52" s="4"/>
      <c r="AH52" s="342"/>
      <c r="AI52" s="148"/>
      <c r="AJ52" s="343"/>
      <c r="AK52" s="287"/>
      <c r="AL52" s="4"/>
      <c r="AM52" s="308">
        <v>0</v>
      </c>
      <c r="AN52" s="308">
        <v>0</v>
      </c>
      <c r="AO52" s="308">
        <v>0</v>
      </c>
      <c r="AP52" s="309">
        <v>0</v>
      </c>
      <c r="AQ52" s="17"/>
      <c r="AR52" s="26"/>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ht="24" x14ac:dyDescent="0.25">
      <c r="A53"/>
      <c r="B53" s="19"/>
      <c r="D53" s="250">
        <v>40</v>
      </c>
      <c r="E53" s="264" t="s">
        <v>3959</v>
      </c>
      <c r="F53" s="260"/>
      <c r="G53" s="206" t="s">
        <v>3934</v>
      </c>
      <c r="H53" s="195"/>
      <c r="I53" s="213" t="s">
        <v>3948</v>
      </c>
      <c r="J53" s="194"/>
      <c r="K53" s="198"/>
      <c r="L53" s="198"/>
      <c r="M53" s="14">
        <f t="shared" si="0"/>
        <v>0</v>
      </c>
      <c r="N53" s="3"/>
      <c r="O53" s="71"/>
      <c r="P53" s="71"/>
      <c r="Q53" s="71"/>
      <c r="R53" s="3"/>
      <c r="S53" s="315"/>
      <c r="T53" s="315"/>
      <c r="U53" s="315"/>
      <c r="V53" s="315"/>
      <c r="W53" s="3"/>
      <c r="X53" s="71"/>
      <c r="Y53" s="71"/>
      <c r="Z53" s="71"/>
      <c r="AA53" s="152">
        <f t="shared" si="1"/>
        <v>0</v>
      </c>
      <c r="AB53" s="3"/>
      <c r="AC53" s="298"/>
      <c r="AD53" s="298"/>
      <c r="AE53" s="299"/>
      <c r="AF53" s="152">
        <f t="shared" si="2"/>
        <v>0</v>
      </c>
      <c r="AG53" s="4"/>
      <c r="AH53" s="344"/>
      <c r="AI53" s="357"/>
      <c r="AJ53" s="345"/>
      <c r="AK53" s="358"/>
      <c r="AL53" s="4"/>
      <c r="AM53" s="310">
        <v>0</v>
      </c>
      <c r="AN53" s="310">
        <v>0</v>
      </c>
      <c r="AO53" s="310">
        <v>0</v>
      </c>
      <c r="AP53" s="311">
        <v>0</v>
      </c>
      <c r="AQ53" s="17"/>
      <c r="AR53" s="26"/>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ht="24" x14ac:dyDescent="0.25">
      <c r="A54"/>
      <c r="B54" s="19"/>
      <c r="D54" s="250">
        <v>41</v>
      </c>
      <c r="E54" s="262" t="s">
        <v>3960</v>
      </c>
      <c r="F54" s="260"/>
      <c r="G54" s="205" t="s">
        <v>3934</v>
      </c>
      <c r="H54" s="195"/>
      <c r="I54" s="212" t="s">
        <v>3948</v>
      </c>
      <c r="J54" s="194"/>
      <c r="K54" s="197"/>
      <c r="L54" s="197"/>
      <c r="M54" s="14">
        <f t="shared" si="0"/>
        <v>0</v>
      </c>
      <c r="N54" s="3"/>
      <c r="O54" s="70"/>
      <c r="P54" s="70"/>
      <c r="Q54" s="70"/>
      <c r="R54" s="3"/>
      <c r="S54" s="316"/>
      <c r="T54" s="316"/>
      <c r="U54" s="316"/>
      <c r="V54" s="316"/>
      <c r="W54" s="3"/>
      <c r="X54" s="70"/>
      <c r="Y54" s="104"/>
      <c r="Z54" s="148"/>
      <c r="AA54" s="152">
        <f t="shared" si="1"/>
        <v>0</v>
      </c>
      <c r="AB54" s="3"/>
      <c r="AC54" s="104"/>
      <c r="AD54" s="104"/>
      <c r="AE54" s="148"/>
      <c r="AF54" s="152">
        <f t="shared" si="2"/>
        <v>0</v>
      </c>
      <c r="AG54" s="4"/>
      <c r="AH54" s="342"/>
      <c r="AI54" s="148"/>
      <c r="AJ54" s="343"/>
      <c r="AK54" s="287"/>
      <c r="AL54" s="4"/>
      <c r="AM54" s="308">
        <v>0</v>
      </c>
      <c r="AN54" s="308">
        <v>0</v>
      </c>
      <c r="AO54" s="308">
        <v>0</v>
      </c>
      <c r="AP54" s="309">
        <v>0</v>
      </c>
      <c r="AQ54" s="17"/>
      <c r="AR54" s="26"/>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ht="24" x14ac:dyDescent="0.25">
      <c r="A55"/>
      <c r="B55" s="19"/>
      <c r="D55" s="250">
        <v>42</v>
      </c>
      <c r="E55" s="264" t="s">
        <v>3961</v>
      </c>
      <c r="F55" s="260"/>
      <c r="G55" s="206" t="s">
        <v>3934</v>
      </c>
      <c r="H55" s="195"/>
      <c r="I55" s="213" t="s">
        <v>3948</v>
      </c>
      <c r="J55" s="194"/>
      <c r="K55" s="198"/>
      <c r="L55" s="198"/>
      <c r="M55" s="14">
        <f t="shared" si="0"/>
        <v>0</v>
      </c>
      <c r="N55" s="3"/>
      <c r="O55" s="71"/>
      <c r="P55" s="71"/>
      <c r="Q55" s="71"/>
      <c r="R55" s="3"/>
      <c r="S55" s="315"/>
      <c r="T55" s="315"/>
      <c r="U55" s="315"/>
      <c r="V55" s="315"/>
      <c r="W55" s="3"/>
      <c r="X55" s="71"/>
      <c r="Y55" s="71"/>
      <c r="Z55" s="71"/>
      <c r="AA55" s="152">
        <f t="shared" si="1"/>
        <v>0</v>
      </c>
      <c r="AB55" s="3"/>
      <c r="AC55" s="298"/>
      <c r="AD55" s="298"/>
      <c r="AE55" s="299"/>
      <c r="AF55" s="152">
        <f t="shared" si="2"/>
        <v>0</v>
      </c>
      <c r="AG55" s="4"/>
      <c r="AH55" s="344"/>
      <c r="AI55" s="357"/>
      <c r="AJ55" s="345"/>
      <c r="AK55" s="358"/>
      <c r="AL55" s="4"/>
      <c r="AM55" s="310">
        <v>0</v>
      </c>
      <c r="AN55" s="310">
        <v>0</v>
      </c>
      <c r="AO55" s="310">
        <v>0</v>
      </c>
      <c r="AP55" s="311">
        <v>0</v>
      </c>
      <c r="AQ55" s="17"/>
      <c r="AR55" s="26"/>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ht="24" x14ac:dyDescent="0.25">
      <c r="A56"/>
      <c r="B56" s="19"/>
      <c r="D56" s="250">
        <v>43</v>
      </c>
      <c r="E56" s="262" t="s">
        <v>3962</v>
      </c>
      <c r="F56" s="260"/>
      <c r="G56" s="205" t="s">
        <v>3934</v>
      </c>
      <c r="H56" s="195"/>
      <c r="I56" s="212" t="s">
        <v>3948</v>
      </c>
      <c r="J56" s="194"/>
      <c r="K56" s="197"/>
      <c r="L56" s="197"/>
      <c r="M56" s="14">
        <f t="shared" si="0"/>
        <v>0</v>
      </c>
      <c r="N56" s="3"/>
      <c r="O56" s="70"/>
      <c r="P56" s="70"/>
      <c r="Q56" s="70"/>
      <c r="R56" s="3"/>
      <c r="S56" s="316"/>
      <c r="T56" s="316"/>
      <c r="U56" s="316"/>
      <c r="V56" s="316"/>
      <c r="W56" s="3"/>
      <c r="X56" s="70"/>
      <c r="Y56" s="104"/>
      <c r="Z56" s="148"/>
      <c r="AA56" s="152">
        <f t="shared" si="1"/>
        <v>0</v>
      </c>
      <c r="AB56" s="3"/>
      <c r="AC56" s="104"/>
      <c r="AD56" s="104"/>
      <c r="AE56" s="148"/>
      <c r="AF56" s="152">
        <f t="shared" si="2"/>
        <v>0</v>
      </c>
      <c r="AG56" s="4"/>
      <c r="AH56" s="342"/>
      <c r="AI56" s="148"/>
      <c r="AJ56" s="343"/>
      <c r="AK56" s="287"/>
      <c r="AL56" s="4"/>
      <c r="AM56" s="308">
        <v>0</v>
      </c>
      <c r="AN56" s="308">
        <v>0</v>
      </c>
      <c r="AO56" s="308">
        <v>0</v>
      </c>
      <c r="AP56" s="309">
        <v>0</v>
      </c>
      <c r="AQ56" s="17"/>
      <c r="AR56" s="2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ht="24" x14ac:dyDescent="0.25">
      <c r="A57"/>
      <c r="B57" s="19"/>
      <c r="D57" s="250">
        <v>44</v>
      </c>
      <c r="E57" s="264" t="s">
        <v>3963</v>
      </c>
      <c r="F57" s="260"/>
      <c r="G57" s="206" t="s">
        <v>3934</v>
      </c>
      <c r="H57" s="195"/>
      <c r="I57" s="213" t="s">
        <v>3948</v>
      </c>
      <c r="J57" s="194"/>
      <c r="K57" s="198"/>
      <c r="L57" s="198"/>
      <c r="M57" s="14">
        <f t="shared" si="0"/>
        <v>0</v>
      </c>
      <c r="N57" s="3"/>
      <c r="O57" s="71"/>
      <c r="P57" s="71"/>
      <c r="Q57" s="71"/>
      <c r="R57" s="3"/>
      <c r="S57" s="315"/>
      <c r="T57" s="315"/>
      <c r="U57" s="315"/>
      <c r="V57" s="315"/>
      <c r="W57" s="3"/>
      <c r="X57" s="71"/>
      <c r="Y57" s="71"/>
      <c r="Z57" s="71"/>
      <c r="AA57" s="152">
        <f t="shared" si="1"/>
        <v>0</v>
      </c>
      <c r="AB57" s="3"/>
      <c r="AC57" s="298"/>
      <c r="AD57" s="298"/>
      <c r="AE57" s="299"/>
      <c r="AF57" s="152">
        <f t="shared" si="2"/>
        <v>0</v>
      </c>
      <c r="AG57" s="4"/>
      <c r="AH57" s="344"/>
      <c r="AI57" s="357"/>
      <c r="AJ57" s="345"/>
      <c r="AK57" s="358"/>
      <c r="AL57" s="4"/>
      <c r="AM57" s="310">
        <v>0</v>
      </c>
      <c r="AN57" s="310">
        <v>0</v>
      </c>
      <c r="AO57" s="310">
        <v>0</v>
      </c>
      <c r="AP57" s="311">
        <v>0</v>
      </c>
      <c r="AQ57" s="17"/>
      <c r="AR57" s="26"/>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ht="24" x14ac:dyDescent="0.25">
      <c r="A58"/>
      <c r="B58" s="19"/>
      <c r="D58" s="250">
        <v>45</v>
      </c>
      <c r="E58" s="262" t="s">
        <v>3964</v>
      </c>
      <c r="F58" s="260"/>
      <c r="G58" s="205" t="s">
        <v>3934</v>
      </c>
      <c r="H58" s="195"/>
      <c r="I58" s="212" t="s">
        <v>3948</v>
      </c>
      <c r="J58" s="194"/>
      <c r="K58" s="197">
        <v>16</v>
      </c>
      <c r="L58" s="197"/>
      <c r="M58" s="14">
        <f t="shared" si="0"/>
        <v>16</v>
      </c>
      <c r="N58" s="3"/>
      <c r="O58" s="70"/>
      <c r="P58" s="70"/>
      <c r="Q58" s="70" t="s">
        <v>3927</v>
      </c>
      <c r="R58" s="3"/>
      <c r="S58" s="316">
        <v>1950</v>
      </c>
      <c r="T58" s="316"/>
      <c r="U58" s="316"/>
      <c r="V58" s="316"/>
      <c r="W58" s="3"/>
      <c r="X58" s="70"/>
      <c r="Y58" s="104"/>
      <c r="Z58" s="148">
        <v>10</v>
      </c>
      <c r="AA58" s="152">
        <f t="shared" si="1"/>
        <v>10</v>
      </c>
      <c r="AB58" s="3"/>
      <c r="AC58" s="104"/>
      <c r="AD58" s="104"/>
      <c r="AE58" s="148">
        <v>10</v>
      </c>
      <c r="AF58" s="152">
        <f t="shared" si="2"/>
        <v>10</v>
      </c>
      <c r="AG58" s="4"/>
      <c r="AH58" s="342"/>
      <c r="AI58" s="148">
        <v>1</v>
      </c>
      <c r="AJ58" s="343"/>
      <c r="AK58" s="287">
        <v>2</v>
      </c>
      <c r="AL58" s="4"/>
      <c r="AM58" s="308">
        <v>0.03</v>
      </c>
      <c r="AN58" s="308">
        <v>0.03</v>
      </c>
      <c r="AO58" s="308">
        <v>0</v>
      </c>
      <c r="AP58" s="309">
        <v>0</v>
      </c>
      <c r="AQ58" s="17"/>
      <c r="AR58" s="26"/>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ht="24" x14ac:dyDescent="0.25">
      <c r="A59"/>
      <c r="B59" s="19"/>
      <c r="D59" s="250">
        <v>46</v>
      </c>
      <c r="E59" s="264" t="s">
        <v>3965</v>
      </c>
      <c r="F59" s="260"/>
      <c r="G59" s="206" t="s">
        <v>3934</v>
      </c>
      <c r="H59" s="195"/>
      <c r="I59" s="213" t="s">
        <v>3948</v>
      </c>
      <c r="J59" s="194"/>
      <c r="K59" s="198"/>
      <c r="L59" s="198"/>
      <c r="M59" s="14">
        <f t="shared" si="0"/>
        <v>0</v>
      </c>
      <c r="N59" s="3"/>
      <c r="O59" s="71"/>
      <c r="P59" s="71"/>
      <c r="Q59" s="71"/>
      <c r="R59" s="3"/>
      <c r="S59" s="315"/>
      <c r="T59" s="315"/>
      <c r="U59" s="315"/>
      <c r="V59" s="315"/>
      <c r="W59" s="3"/>
      <c r="X59" s="71"/>
      <c r="Y59" s="71"/>
      <c r="Z59" s="71"/>
      <c r="AA59" s="152">
        <f t="shared" si="1"/>
        <v>0</v>
      </c>
      <c r="AB59" s="3"/>
      <c r="AC59" s="298"/>
      <c r="AD59" s="298"/>
      <c r="AE59" s="299"/>
      <c r="AF59" s="152">
        <f t="shared" si="2"/>
        <v>0</v>
      </c>
      <c r="AG59" s="4"/>
      <c r="AH59" s="344"/>
      <c r="AI59" s="357"/>
      <c r="AJ59" s="345"/>
      <c r="AK59" s="358"/>
      <c r="AL59" s="4"/>
      <c r="AM59" s="310">
        <v>0</v>
      </c>
      <c r="AN59" s="310">
        <v>0</v>
      </c>
      <c r="AO59" s="310">
        <v>0</v>
      </c>
      <c r="AP59" s="311">
        <v>0</v>
      </c>
      <c r="AQ59" s="17"/>
      <c r="AR59" s="26"/>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ht="24" x14ac:dyDescent="0.25">
      <c r="A60"/>
      <c r="B60" s="19"/>
      <c r="D60" s="250">
        <v>47</v>
      </c>
      <c r="E60" s="265" t="s">
        <v>3968</v>
      </c>
      <c r="F60" s="260"/>
      <c r="G60" s="205" t="s">
        <v>3934</v>
      </c>
      <c r="H60" s="195"/>
      <c r="I60" s="212" t="s">
        <v>3948</v>
      </c>
      <c r="J60" s="194"/>
      <c r="K60" s="197"/>
      <c r="L60" s="197"/>
      <c r="M60" s="14">
        <f t="shared" si="0"/>
        <v>0</v>
      </c>
      <c r="N60" s="3"/>
      <c r="O60" s="70"/>
      <c r="P60" s="70"/>
      <c r="Q60" s="70"/>
      <c r="R60" s="3"/>
      <c r="S60" s="316"/>
      <c r="T60" s="316"/>
      <c r="U60" s="316"/>
      <c r="V60" s="316"/>
      <c r="W60" s="3"/>
      <c r="X60" s="70"/>
      <c r="Y60" s="104"/>
      <c r="Z60" s="148"/>
      <c r="AA60" s="152">
        <f t="shared" si="1"/>
        <v>0</v>
      </c>
      <c r="AB60" s="3"/>
      <c r="AC60" s="104"/>
      <c r="AD60" s="104"/>
      <c r="AE60" s="148"/>
      <c r="AF60" s="152">
        <f t="shared" si="2"/>
        <v>0</v>
      </c>
      <c r="AG60" s="4"/>
      <c r="AH60" s="342"/>
      <c r="AI60" s="148"/>
      <c r="AJ60" s="343"/>
      <c r="AK60" s="287"/>
      <c r="AL60" s="4"/>
      <c r="AM60" s="308">
        <v>0</v>
      </c>
      <c r="AN60" s="308">
        <v>0</v>
      </c>
      <c r="AO60" s="308">
        <v>0</v>
      </c>
      <c r="AP60" s="309">
        <v>0</v>
      </c>
      <c r="AQ60" s="17"/>
      <c r="AR60" s="26"/>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ht="24" x14ac:dyDescent="0.25">
      <c r="A61"/>
      <c r="B61" s="19"/>
      <c r="D61" s="250">
        <v>48</v>
      </c>
      <c r="E61" s="264" t="s">
        <v>3967</v>
      </c>
      <c r="F61" s="260"/>
      <c r="G61" s="206" t="s">
        <v>3934</v>
      </c>
      <c r="H61" s="195"/>
      <c r="I61" s="213" t="s">
        <v>3948</v>
      </c>
      <c r="J61" s="194"/>
      <c r="K61" s="198"/>
      <c r="L61" s="198"/>
      <c r="M61" s="14">
        <f t="shared" si="0"/>
        <v>0</v>
      </c>
      <c r="N61" s="3"/>
      <c r="O61" s="71"/>
      <c r="P61" s="71"/>
      <c r="Q61" s="71"/>
      <c r="R61" s="3"/>
      <c r="S61" s="315"/>
      <c r="T61" s="315"/>
      <c r="U61" s="315"/>
      <c r="V61" s="315"/>
      <c r="W61" s="3"/>
      <c r="X61" s="71"/>
      <c r="Y61" s="71"/>
      <c r="Z61" s="71"/>
      <c r="AA61" s="152">
        <f t="shared" si="1"/>
        <v>0</v>
      </c>
      <c r="AB61" s="3"/>
      <c r="AC61" s="298"/>
      <c r="AD61" s="298"/>
      <c r="AE61" s="299"/>
      <c r="AF61" s="152">
        <f t="shared" si="2"/>
        <v>0</v>
      </c>
      <c r="AG61" s="4"/>
      <c r="AH61" s="344"/>
      <c r="AI61" s="357"/>
      <c r="AJ61" s="345"/>
      <c r="AK61" s="358"/>
      <c r="AL61" s="4"/>
      <c r="AM61" s="310">
        <v>0</v>
      </c>
      <c r="AN61" s="310">
        <v>0</v>
      </c>
      <c r="AO61" s="310">
        <v>0</v>
      </c>
      <c r="AP61" s="311">
        <v>0</v>
      </c>
      <c r="AQ61" s="17"/>
      <c r="AR61" s="26"/>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ht="24" x14ac:dyDescent="0.25">
      <c r="A62"/>
      <c r="B62" s="19"/>
      <c r="D62" s="250">
        <v>49</v>
      </c>
      <c r="E62" s="262" t="s">
        <v>3953</v>
      </c>
      <c r="F62" s="260"/>
      <c r="G62" s="205" t="s">
        <v>3934</v>
      </c>
      <c r="H62" s="195"/>
      <c r="I62" s="207" t="s">
        <v>3524</v>
      </c>
      <c r="J62" s="194"/>
      <c r="K62" s="197">
        <v>30</v>
      </c>
      <c r="L62" s="197"/>
      <c r="M62" s="14">
        <f t="shared" si="0"/>
        <v>30</v>
      </c>
      <c r="N62" s="3"/>
      <c r="O62" s="70"/>
      <c r="P62" s="70"/>
      <c r="Q62" s="70" t="s">
        <v>3927</v>
      </c>
      <c r="R62" s="3"/>
      <c r="S62" s="316">
        <v>1950</v>
      </c>
      <c r="T62" s="316"/>
      <c r="U62" s="316"/>
      <c r="V62" s="316"/>
      <c r="W62" s="3"/>
      <c r="X62" s="70"/>
      <c r="Y62" s="104"/>
      <c r="Z62" s="148">
        <v>27</v>
      </c>
      <c r="AA62" s="152">
        <f t="shared" si="1"/>
        <v>27</v>
      </c>
      <c r="AB62" s="3"/>
      <c r="AC62" s="104"/>
      <c r="AD62" s="104"/>
      <c r="AE62" s="148">
        <v>27</v>
      </c>
      <c r="AF62" s="152">
        <f t="shared" si="2"/>
        <v>27</v>
      </c>
      <c r="AG62" s="4"/>
      <c r="AH62" s="342"/>
      <c r="AI62" s="148">
        <v>1</v>
      </c>
      <c r="AJ62" s="343"/>
      <c r="AK62" s="287">
        <v>1</v>
      </c>
      <c r="AL62" s="4"/>
      <c r="AM62" s="308">
        <v>0</v>
      </c>
      <c r="AN62" s="308">
        <v>0</v>
      </c>
      <c r="AO62" s="308">
        <v>8.3000000000000004E-2</v>
      </c>
      <c r="AP62" s="309">
        <v>8.3000000000000004E-2</v>
      </c>
      <c r="AQ62" s="17"/>
      <c r="AR62" s="26"/>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row>
    <row r="63" spans="1:114" ht="24" x14ac:dyDescent="0.25">
      <c r="A63"/>
      <c r="B63" s="19"/>
      <c r="D63" s="250">
        <v>50</v>
      </c>
      <c r="E63" s="263" t="s">
        <v>3969</v>
      </c>
      <c r="F63" s="260"/>
      <c r="G63" s="206" t="s">
        <v>3934</v>
      </c>
      <c r="H63" s="195"/>
      <c r="I63" s="208" t="s">
        <v>3524</v>
      </c>
      <c r="J63" s="194"/>
      <c r="K63" s="198">
        <v>24</v>
      </c>
      <c r="L63" s="198"/>
      <c r="M63" s="14">
        <f t="shared" si="0"/>
        <v>24</v>
      </c>
      <c r="N63" s="3"/>
      <c r="O63" s="71"/>
      <c r="P63" s="71" t="s">
        <v>3927</v>
      </c>
      <c r="Q63" s="71"/>
      <c r="R63" s="3"/>
      <c r="S63" s="315">
        <v>1946</v>
      </c>
      <c r="T63" s="315"/>
      <c r="U63" s="315"/>
      <c r="V63" s="315"/>
      <c r="W63" s="3"/>
      <c r="X63" s="71"/>
      <c r="Y63" s="71">
        <v>31</v>
      </c>
      <c r="Z63" s="71"/>
      <c r="AA63" s="152">
        <f t="shared" si="1"/>
        <v>31</v>
      </c>
      <c r="AB63" s="3"/>
      <c r="AC63" s="298"/>
      <c r="AD63" s="298">
        <v>31</v>
      </c>
      <c r="AE63" s="299"/>
      <c r="AF63" s="152">
        <f t="shared" si="2"/>
        <v>31</v>
      </c>
      <c r="AG63" s="4"/>
      <c r="AH63" s="344"/>
      <c r="AI63" s="357">
        <v>1</v>
      </c>
      <c r="AJ63" s="345"/>
      <c r="AK63" s="358">
        <v>1</v>
      </c>
      <c r="AL63" s="4"/>
      <c r="AM63" s="310">
        <v>0</v>
      </c>
      <c r="AN63" s="310">
        <v>0</v>
      </c>
      <c r="AO63" s="310">
        <v>8.3000000000000004E-2</v>
      </c>
      <c r="AP63" s="311">
        <v>8.3000000000000004E-2</v>
      </c>
      <c r="AQ63" s="17"/>
      <c r="AR63" s="26"/>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row>
    <row r="64" spans="1:114" ht="24" x14ac:dyDescent="0.25">
      <c r="A64"/>
      <c r="B64" s="19"/>
      <c r="D64" s="250">
        <v>51</v>
      </c>
      <c r="E64" s="262" t="s">
        <v>3955</v>
      </c>
      <c r="F64" s="260"/>
      <c r="G64" s="205" t="s">
        <v>3934</v>
      </c>
      <c r="H64" s="195"/>
      <c r="I64" s="207" t="s">
        <v>3524</v>
      </c>
      <c r="J64" s="194"/>
      <c r="K64" s="197"/>
      <c r="L64" s="197"/>
      <c r="M64" s="14">
        <f t="shared" si="0"/>
        <v>0</v>
      </c>
      <c r="N64" s="3"/>
      <c r="O64" s="70"/>
      <c r="P64" s="70"/>
      <c r="Q64" s="70"/>
      <c r="R64" s="3"/>
      <c r="S64" s="316"/>
      <c r="T64" s="316"/>
      <c r="U64" s="316"/>
      <c r="V64" s="316"/>
      <c r="W64" s="3"/>
      <c r="X64" s="70"/>
      <c r="Y64" s="104"/>
      <c r="Z64" s="148"/>
      <c r="AA64" s="152">
        <f t="shared" si="1"/>
        <v>0</v>
      </c>
      <c r="AB64" s="3"/>
      <c r="AC64" s="104"/>
      <c r="AD64" s="104"/>
      <c r="AE64" s="148"/>
      <c r="AF64" s="152">
        <f t="shared" si="2"/>
        <v>0</v>
      </c>
      <c r="AG64" s="4"/>
      <c r="AH64" s="342"/>
      <c r="AI64" s="148"/>
      <c r="AJ64" s="343"/>
      <c r="AK64" s="287"/>
      <c r="AL64" s="4"/>
      <c r="AM64" s="308">
        <v>0</v>
      </c>
      <c r="AN64" s="308">
        <v>0</v>
      </c>
      <c r="AO64" s="308">
        <v>0</v>
      </c>
      <c r="AP64" s="309">
        <v>0</v>
      </c>
      <c r="AQ64" s="17"/>
      <c r="AR64" s="26"/>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5" spans="1:114" ht="24" x14ac:dyDescent="0.25">
      <c r="A65"/>
      <c r="B65" s="19"/>
      <c r="D65" s="250">
        <v>52</v>
      </c>
      <c r="E65" s="264" t="s">
        <v>3956</v>
      </c>
      <c r="F65" s="260"/>
      <c r="G65" s="206" t="s">
        <v>3934</v>
      </c>
      <c r="H65" s="195"/>
      <c r="I65" s="208" t="s">
        <v>3524</v>
      </c>
      <c r="J65" s="194"/>
      <c r="K65" s="198">
        <v>10</v>
      </c>
      <c r="L65" s="198"/>
      <c r="M65" s="14">
        <f t="shared" si="0"/>
        <v>10</v>
      </c>
      <c r="N65" s="3"/>
      <c r="O65" s="71" t="s">
        <v>3927</v>
      </c>
      <c r="P65" s="71"/>
      <c r="Q65" s="71"/>
      <c r="R65" s="3"/>
      <c r="S65" s="315">
        <v>1963</v>
      </c>
      <c r="T65" s="315"/>
      <c r="U65" s="315"/>
      <c r="V65" s="315"/>
      <c r="W65" s="3"/>
      <c r="X65" s="71">
        <v>8</v>
      </c>
      <c r="Y65" s="71"/>
      <c r="Z65" s="71"/>
      <c r="AA65" s="152">
        <f t="shared" si="1"/>
        <v>8</v>
      </c>
      <c r="AB65" s="3"/>
      <c r="AC65" s="298">
        <v>8</v>
      </c>
      <c r="AD65" s="298"/>
      <c r="AE65" s="299"/>
      <c r="AF65" s="152">
        <f t="shared" si="2"/>
        <v>8</v>
      </c>
      <c r="AG65" s="4"/>
      <c r="AH65" s="344"/>
      <c r="AI65" s="357">
        <v>1</v>
      </c>
      <c r="AJ65" s="345"/>
      <c r="AK65" s="358">
        <v>1</v>
      </c>
      <c r="AL65" s="4"/>
      <c r="AM65" s="310">
        <v>0</v>
      </c>
      <c r="AN65" s="310">
        <v>0</v>
      </c>
      <c r="AO65" s="310">
        <v>4.1500000000000002E-2</v>
      </c>
      <c r="AP65" s="311">
        <v>4.1500000000000002E-2</v>
      </c>
      <c r="AQ65" s="17"/>
      <c r="AR65" s="26"/>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row>
    <row r="66" spans="1:114" ht="24" x14ac:dyDescent="0.25">
      <c r="A66"/>
      <c r="B66" s="19"/>
      <c r="D66" s="250">
        <v>53</v>
      </c>
      <c r="E66" s="262" t="s">
        <v>3937</v>
      </c>
      <c r="F66" s="260"/>
      <c r="G66" s="205" t="s">
        <v>3934</v>
      </c>
      <c r="H66" s="195"/>
      <c r="I66" s="207" t="s">
        <v>3524</v>
      </c>
      <c r="J66" s="194"/>
      <c r="K66" s="197">
        <v>55</v>
      </c>
      <c r="L66" s="197"/>
      <c r="M66" s="14">
        <f t="shared" si="0"/>
        <v>55</v>
      </c>
      <c r="N66" s="3"/>
      <c r="O66" s="70" t="s">
        <v>3927</v>
      </c>
      <c r="P66" s="70"/>
      <c r="Q66" s="70"/>
      <c r="R66" s="3"/>
      <c r="S66" s="316">
        <v>1945</v>
      </c>
      <c r="T66" s="316"/>
      <c r="U66" s="316"/>
      <c r="V66" s="316"/>
      <c r="W66" s="3"/>
      <c r="X66" s="70">
        <v>18</v>
      </c>
      <c r="Y66" s="104"/>
      <c r="Z66" s="148"/>
      <c r="AA66" s="152">
        <f t="shared" si="1"/>
        <v>18</v>
      </c>
      <c r="AB66" s="3"/>
      <c r="AC66" s="104">
        <v>18</v>
      </c>
      <c r="AD66" s="104"/>
      <c r="AE66" s="148"/>
      <c r="AF66" s="152">
        <f t="shared" si="2"/>
        <v>18</v>
      </c>
      <c r="AG66" s="4"/>
      <c r="AH66" s="342"/>
      <c r="AI66" s="148">
        <v>1</v>
      </c>
      <c r="AJ66" s="343"/>
      <c r="AK66" s="287">
        <v>2</v>
      </c>
      <c r="AL66" s="4"/>
      <c r="AM66" s="308">
        <v>0</v>
      </c>
      <c r="AN66" s="308">
        <v>0</v>
      </c>
      <c r="AO66" s="308">
        <v>8.5999999999999993E-2</v>
      </c>
      <c r="AP66" s="309">
        <v>8.5999999999999993E-2</v>
      </c>
      <c r="AQ66" s="17"/>
      <c r="AR66" s="2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row>
    <row r="67" spans="1:114" ht="14.45" customHeight="1" x14ac:dyDescent="0.25">
      <c r="A67"/>
      <c r="B67" s="19"/>
      <c r="D67" s="250">
        <v>54</v>
      </c>
      <c r="E67" s="264" t="s">
        <v>3957</v>
      </c>
      <c r="F67" s="260"/>
      <c r="G67" s="206" t="s">
        <v>3934</v>
      </c>
      <c r="H67" s="195"/>
      <c r="I67" s="208" t="s">
        <v>3524</v>
      </c>
      <c r="J67" s="194"/>
      <c r="K67" s="198"/>
      <c r="L67" s="198"/>
      <c r="M67" s="14">
        <f t="shared" si="0"/>
        <v>0</v>
      </c>
      <c r="N67" s="3"/>
      <c r="O67" s="71"/>
      <c r="P67" s="71"/>
      <c r="Q67" s="71"/>
      <c r="R67" s="3"/>
      <c r="S67" s="315"/>
      <c r="T67" s="315"/>
      <c r="U67" s="315"/>
      <c r="V67" s="315"/>
      <c r="W67" s="3"/>
      <c r="X67" s="71"/>
      <c r="Y67" s="71"/>
      <c r="Z67" s="71"/>
      <c r="AA67" s="152">
        <f t="shared" si="1"/>
        <v>0</v>
      </c>
      <c r="AB67" s="3"/>
      <c r="AC67" s="298"/>
      <c r="AD67" s="298"/>
      <c r="AE67" s="299"/>
      <c r="AF67" s="152">
        <f t="shared" si="2"/>
        <v>0</v>
      </c>
      <c r="AG67" s="4"/>
      <c r="AH67" s="344"/>
      <c r="AI67" s="357"/>
      <c r="AJ67" s="345"/>
      <c r="AK67" s="358"/>
      <c r="AL67" s="4"/>
      <c r="AM67" s="310">
        <v>0</v>
      </c>
      <c r="AN67" s="310">
        <v>0</v>
      </c>
      <c r="AO67" s="310">
        <v>0</v>
      </c>
      <c r="AP67" s="311">
        <v>0</v>
      </c>
      <c r="AQ67" s="17"/>
      <c r="AR67" s="26"/>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row>
    <row r="68" spans="1:114" ht="14.45" customHeight="1" x14ac:dyDescent="0.25">
      <c r="A68"/>
      <c r="B68" s="19"/>
      <c r="D68" s="250">
        <v>55</v>
      </c>
      <c r="E68" s="262" t="s">
        <v>3958</v>
      </c>
      <c r="F68" s="260"/>
      <c r="G68" s="205" t="s">
        <v>3934</v>
      </c>
      <c r="H68" s="195"/>
      <c r="I68" s="207" t="s">
        <v>3524</v>
      </c>
      <c r="J68" s="194"/>
      <c r="K68" s="197"/>
      <c r="L68" s="197"/>
      <c r="M68" s="14">
        <f t="shared" si="0"/>
        <v>0</v>
      </c>
      <c r="N68" s="3"/>
      <c r="O68" s="70"/>
      <c r="P68" s="70"/>
      <c r="Q68" s="70"/>
      <c r="R68" s="3"/>
      <c r="S68" s="316"/>
      <c r="T68" s="316"/>
      <c r="U68" s="316"/>
      <c r="V68" s="316"/>
      <c r="W68" s="3"/>
      <c r="X68" s="70"/>
      <c r="Y68" s="104"/>
      <c r="Z68" s="148"/>
      <c r="AA68" s="152">
        <f t="shared" si="1"/>
        <v>0</v>
      </c>
      <c r="AB68" s="3"/>
      <c r="AC68" s="104"/>
      <c r="AD68" s="104"/>
      <c r="AE68" s="148"/>
      <c r="AF68" s="152">
        <f t="shared" si="2"/>
        <v>0</v>
      </c>
      <c r="AG68" s="4"/>
      <c r="AH68" s="342"/>
      <c r="AI68" s="148"/>
      <c r="AJ68" s="343"/>
      <c r="AK68" s="287"/>
      <c r="AL68" s="4"/>
      <c r="AM68" s="308">
        <v>0</v>
      </c>
      <c r="AN68" s="308">
        <v>0</v>
      </c>
      <c r="AO68" s="308">
        <v>0</v>
      </c>
      <c r="AP68" s="309">
        <v>0</v>
      </c>
      <c r="AQ68" s="17"/>
      <c r="AR68" s="26"/>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row>
    <row r="69" spans="1:114" ht="24" x14ac:dyDescent="0.25">
      <c r="A69"/>
      <c r="B69" s="19"/>
      <c r="D69" s="250">
        <v>56</v>
      </c>
      <c r="E69" s="264" t="s">
        <v>3959</v>
      </c>
      <c r="F69" s="260"/>
      <c r="G69" s="206" t="s">
        <v>3934</v>
      </c>
      <c r="H69" s="195"/>
      <c r="I69" s="208" t="s">
        <v>3524</v>
      </c>
      <c r="J69" s="194"/>
      <c r="K69" s="198"/>
      <c r="L69" s="198"/>
      <c r="M69" s="14">
        <f t="shared" si="0"/>
        <v>0</v>
      </c>
      <c r="N69" s="3"/>
      <c r="O69" s="71"/>
      <c r="P69" s="71"/>
      <c r="Q69" s="71"/>
      <c r="R69" s="3"/>
      <c r="S69" s="315"/>
      <c r="T69" s="315"/>
      <c r="U69" s="315"/>
      <c r="V69" s="315"/>
      <c r="W69" s="3"/>
      <c r="X69" s="71"/>
      <c r="Y69" s="71"/>
      <c r="Z69" s="71"/>
      <c r="AA69" s="152">
        <f t="shared" si="1"/>
        <v>0</v>
      </c>
      <c r="AB69" s="3"/>
      <c r="AC69" s="298"/>
      <c r="AD69" s="298"/>
      <c r="AE69" s="299"/>
      <c r="AF69" s="152">
        <f t="shared" si="2"/>
        <v>0</v>
      </c>
      <c r="AG69" s="4"/>
      <c r="AH69" s="344"/>
      <c r="AI69" s="357"/>
      <c r="AJ69" s="345"/>
      <c r="AK69" s="358"/>
      <c r="AL69" s="4"/>
      <c r="AM69" s="310">
        <v>0</v>
      </c>
      <c r="AN69" s="310">
        <v>0</v>
      </c>
      <c r="AO69" s="310">
        <v>0</v>
      </c>
      <c r="AP69" s="311">
        <v>0</v>
      </c>
      <c r="AQ69" s="17"/>
      <c r="AR69" s="26"/>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0" spans="1:114" ht="24" x14ac:dyDescent="0.25">
      <c r="A70"/>
      <c r="B70" s="19"/>
      <c r="D70" s="250">
        <v>57</v>
      </c>
      <c r="E70" s="262" t="s">
        <v>3960</v>
      </c>
      <c r="F70" s="260"/>
      <c r="G70" s="205" t="s">
        <v>3934</v>
      </c>
      <c r="H70" s="195"/>
      <c r="I70" s="207" t="s">
        <v>3524</v>
      </c>
      <c r="J70" s="194"/>
      <c r="K70" s="197">
        <v>36</v>
      </c>
      <c r="L70" s="197"/>
      <c r="M70" s="14">
        <f t="shared" si="0"/>
        <v>36</v>
      </c>
      <c r="N70" s="3"/>
      <c r="O70" s="70" t="s">
        <v>3927</v>
      </c>
      <c r="P70" s="70"/>
      <c r="Q70" s="70"/>
      <c r="R70" s="3"/>
      <c r="S70" s="316">
        <v>1965</v>
      </c>
      <c r="T70" s="316"/>
      <c r="U70" s="316"/>
      <c r="V70" s="316"/>
      <c r="W70" s="3"/>
      <c r="X70" s="70">
        <v>29</v>
      </c>
      <c r="Y70" s="104"/>
      <c r="Z70" s="148"/>
      <c r="AA70" s="152">
        <f t="shared" si="1"/>
        <v>29</v>
      </c>
      <c r="AB70" s="3"/>
      <c r="AC70" s="104">
        <v>29</v>
      </c>
      <c r="AD70" s="104"/>
      <c r="AE70" s="148"/>
      <c r="AF70" s="152">
        <f t="shared" si="2"/>
        <v>29</v>
      </c>
      <c r="AG70" s="4"/>
      <c r="AH70" s="342"/>
      <c r="AI70" s="148">
        <v>1</v>
      </c>
      <c r="AJ70" s="343"/>
      <c r="AK70" s="287">
        <v>1</v>
      </c>
      <c r="AL70" s="4"/>
      <c r="AM70" s="308">
        <v>0</v>
      </c>
      <c r="AN70" s="308">
        <v>0</v>
      </c>
      <c r="AO70" s="308">
        <v>8.3000000000000004E-2</v>
      </c>
      <c r="AP70" s="309">
        <v>8.3000000000000004E-2</v>
      </c>
      <c r="AQ70" s="17"/>
      <c r="AR70" s="26"/>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row>
    <row r="71" spans="1:114" ht="24" x14ac:dyDescent="0.25">
      <c r="A71"/>
      <c r="B71" s="19"/>
      <c r="D71" s="250">
        <v>58</v>
      </c>
      <c r="E71" s="264" t="s">
        <v>3961</v>
      </c>
      <c r="F71" s="260"/>
      <c r="G71" s="206" t="s">
        <v>3934</v>
      </c>
      <c r="H71" s="195"/>
      <c r="I71" s="208" t="s">
        <v>3524</v>
      </c>
      <c r="J71" s="194"/>
      <c r="K71" s="198"/>
      <c r="L71" s="198"/>
      <c r="M71" s="14">
        <f t="shared" si="0"/>
        <v>0</v>
      </c>
      <c r="N71" s="3"/>
      <c r="O71" s="71"/>
      <c r="P71" s="71"/>
      <c r="Q71" s="71"/>
      <c r="R71" s="3"/>
      <c r="S71" s="315"/>
      <c r="T71" s="315"/>
      <c r="U71" s="315"/>
      <c r="V71" s="315"/>
      <c r="W71" s="3"/>
      <c r="X71" s="71"/>
      <c r="Y71" s="71"/>
      <c r="Z71" s="71"/>
      <c r="AA71" s="152">
        <f t="shared" si="1"/>
        <v>0</v>
      </c>
      <c r="AB71" s="3"/>
      <c r="AC71" s="298"/>
      <c r="AD71" s="298"/>
      <c r="AE71" s="299"/>
      <c r="AF71" s="152">
        <f t="shared" si="2"/>
        <v>0</v>
      </c>
      <c r="AG71" s="4"/>
      <c r="AH71" s="344"/>
      <c r="AI71" s="357"/>
      <c r="AJ71" s="345"/>
      <c r="AK71" s="358"/>
      <c r="AL71" s="4"/>
      <c r="AM71" s="310">
        <v>0</v>
      </c>
      <c r="AN71" s="310">
        <v>0</v>
      </c>
      <c r="AO71" s="310">
        <v>0</v>
      </c>
      <c r="AP71" s="311">
        <v>0</v>
      </c>
      <c r="AQ71" s="17"/>
      <c r="AR71" s="26"/>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row>
    <row r="72" spans="1:114" ht="24" x14ac:dyDescent="0.25">
      <c r="A72"/>
      <c r="B72" s="19"/>
      <c r="D72" s="250">
        <v>59</v>
      </c>
      <c r="E72" s="262" t="s">
        <v>3962</v>
      </c>
      <c r="F72" s="260"/>
      <c r="G72" s="205" t="s">
        <v>3934</v>
      </c>
      <c r="H72" s="195"/>
      <c r="I72" s="207" t="s">
        <v>3524</v>
      </c>
      <c r="J72" s="194"/>
      <c r="K72" s="197"/>
      <c r="L72" s="197"/>
      <c r="M72" s="14">
        <f t="shared" si="0"/>
        <v>0</v>
      </c>
      <c r="N72" s="3"/>
      <c r="O72" s="70"/>
      <c r="P72" s="70"/>
      <c r="Q72" s="70"/>
      <c r="R72" s="3"/>
      <c r="S72" s="316"/>
      <c r="T72" s="316"/>
      <c r="U72" s="316"/>
      <c r="V72" s="316"/>
      <c r="W72" s="3"/>
      <c r="X72" s="70"/>
      <c r="Y72" s="104"/>
      <c r="Z72" s="148"/>
      <c r="AA72" s="152">
        <f t="shared" si="1"/>
        <v>0</v>
      </c>
      <c r="AB72" s="3"/>
      <c r="AC72" s="104"/>
      <c r="AD72" s="104"/>
      <c r="AE72" s="148"/>
      <c r="AF72" s="152">
        <f t="shared" si="2"/>
        <v>0</v>
      </c>
      <c r="AG72" s="4"/>
      <c r="AH72" s="342"/>
      <c r="AI72" s="148"/>
      <c r="AJ72" s="343"/>
      <c r="AK72" s="287"/>
      <c r="AL72" s="4"/>
      <c r="AM72" s="308">
        <v>0</v>
      </c>
      <c r="AN72" s="308">
        <v>0</v>
      </c>
      <c r="AO72" s="308">
        <v>0</v>
      </c>
      <c r="AP72" s="309">
        <v>0</v>
      </c>
      <c r="AQ72" s="17"/>
      <c r="AR72" s="26"/>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row>
    <row r="73" spans="1:114" ht="24" x14ac:dyDescent="0.25">
      <c r="A73"/>
      <c r="B73" s="19"/>
      <c r="D73" s="250">
        <v>60</v>
      </c>
      <c r="E73" s="264" t="s">
        <v>3963</v>
      </c>
      <c r="F73" s="260"/>
      <c r="G73" s="206" t="s">
        <v>3934</v>
      </c>
      <c r="H73" s="195"/>
      <c r="I73" s="208" t="s">
        <v>3524</v>
      </c>
      <c r="J73" s="194"/>
      <c r="K73" s="198"/>
      <c r="L73" s="198"/>
      <c r="M73" s="14">
        <f t="shared" si="0"/>
        <v>0</v>
      </c>
      <c r="N73" s="3"/>
      <c r="O73" s="71"/>
      <c r="P73" s="71"/>
      <c r="Q73" s="71"/>
      <c r="R73" s="3"/>
      <c r="S73" s="315"/>
      <c r="T73" s="315"/>
      <c r="U73" s="315"/>
      <c r="V73" s="315"/>
      <c r="W73" s="3"/>
      <c r="X73" s="71"/>
      <c r="Y73" s="71"/>
      <c r="Z73" s="71"/>
      <c r="AA73" s="152">
        <f t="shared" si="1"/>
        <v>0</v>
      </c>
      <c r="AB73" s="3"/>
      <c r="AC73" s="298"/>
      <c r="AD73" s="298"/>
      <c r="AE73" s="299"/>
      <c r="AF73" s="152">
        <f t="shared" si="2"/>
        <v>0</v>
      </c>
      <c r="AG73" s="4"/>
      <c r="AH73" s="344"/>
      <c r="AI73" s="357"/>
      <c r="AJ73" s="345"/>
      <c r="AK73" s="358"/>
      <c r="AL73" s="4"/>
      <c r="AM73" s="310">
        <v>0</v>
      </c>
      <c r="AN73" s="310">
        <v>0</v>
      </c>
      <c r="AO73" s="310">
        <v>0</v>
      </c>
      <c r="AP73" s="311">
        <v>0</v>
      </c>
      <c r="AQ73" s="17"/>
      <c r="AR73" s="26"/>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row>
    <row r="74" spans="1:114" ht="24" x14ac:dyDescent="0.25">
      <c r="A74"/>
      <c r="B74" s="19"/>
      <c r="D74" s="250">
        <v>61</v>
      </c>
      <c r="E74" s="262" t="s">
        <v>3964</v>
      </c>
      <c r="F74" s="260"/>
      <c r="G74" s="205" t="s">
        <v>3934</v>
      </c>
      <c r="H74" s="195"/>
      <c r="I74" s="207" t="s">
        <v>3524</v>
      </c>
      <c r="J74" s="194"/>
      <c r="K74" s="197">
        <v>59</v>
      </c>
      <c r="L74" s="197"/>
      <c r="M74" s="14">
        <f t="shared" si="0"/>
        <v>59</v>
      </c>
      <c r="N74" s="3"/>
      <c r="O74" s="70"/>
      <c r="P74" s="70"/>
      <c r="Q74" s="70" t="s">
        <v>3927</v>
      </c>
      <c r="R74" s="3"/>
      <c r="S74" s="316"/>
      <c r="T74" s="316"/>
      <c r="U74" s="316"/>
      <c r="V74" s="316"/>
      <c r="W74" s="3"/>
      <c r="X74" s="70"/>
      <c r="Y74" s="104"/>
      <c r="Z74" s="148">
        <v>23</v>
      </c>
      <c r="AA74" s="152">
        <f t="shared" si="1"/>
        <v>23</v>
      </c>
      <c r="AB74" s="3"/>
      <c r="AC74" s="104"/>
      <c r="AD74" s="104"/>
      <c r="AE74" s="148"/>
      <c r="AF74" s="152">
        <f t="shared" si="2"/>
        <v>0</v>
      </c>
      <c r="AG74" s="4"/>
      <c r="AH74" s="342"/>
      <c r="AI74" s="148"/>
      <c r="AJ74" s="343"/>
      <c r="AK74" s="287"/>
      <c r="AL74" s="4"/>
      <c r="AM74" s="308">
        <v>0</v>
      </c>
      <c r="AN74" s="308">
        <v>0</v>
      </c>
      <c r="AO74" s="308">
        <v>4.1500000000000002E-2</v>
      </c>
      <c r="AP74" s="309">
        <v>4.1500000000000002E-2</v>
      </c>
      <c r="AQ74" s="17"/>
      <c r="AR74" s="26"/>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5" spans="1:114" ht="24" x14ac:dyDescent="0.25">
      <c r="A75"/>
      <c r="B75" s="19"/>
      <c r="D75" s="250">
        <v>62</v>
      </c>
      <c r="E75" s="263" t="s">
        <v>3965</v>
      </c>
      <c r="F75" s="260"/>
      <c r="G75" s="206" t="s">
        <v>3934</v>
      </c>
      <c r="H75" s="195"/>
      <c r="I75" s="208" t="s">
        <v>3524</v>
      </c>
      <c r="J75" s="194"/>
      <c r="K75" s="198"/>
      <c r="L75" s="198"/>
      <c r="M75" s="14">
        <f t="shared" si="0"/>
        <v>0</v>
      </c>
      <c r="N75" s="3"/>
      <c r="O75" s="71"/>
      <c r="P75" s="71"/>
      <c r="Q75" s="71"/>
      <c r="R75" s="3"/>
      <c r="S75" s="315"/>
      <c r="T75" s="315"/>
      <c r="U75" s="315"/>
      <c r="V75" s="315"/>
      <c r="W75" s="3"/>
      <c r="X75" s="71"/>
      <c r="Y75" s="71"/>
      <c r="Z75" s="71"/>
      <c r="AA75" s="152">
        <f t="shared" si="1"/>
        <v>0</v>
      </c>
      <c r="AB75" s="3"/>
      <c r="AC75" s="298"/>
      <c r="AD75" s="298"/>
      <c r="AE75" s="299"/>
      <c r="AF75" s="152">
        <f t="shared" si="2"/>
        <v>0</v>
      </c>
      <c r="AG75" s="4"/>
      <c r="AH75" s="344"/>
      <c r="AI75" s="357"/>
      <c r="AJ75" s="345"/>
      <c r="AK75" s="358"/>
      <c r="AL75" s="4"/>
      <c r="AM75" s="310">
        <v>0</v>
      </c>
      <c r="AN75" s="310">
        <v>0</v>
      </c>
      <c r="AO75" s="310">
        <v>0</v>
      </c>
      <c r="AP75" s="311">
        <v>0</v>
      </c>
      <c r="AQ75" s="17"/>
      <c r="AR75" s="26"/>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row>
    <row r="76" spans="1:114" ht="24" x14ac:dyDescent="0.25">
      <c r="A76"/>
      <c r="B76" s="19"/>
      <c r="D76" s="250">
        <v>63</v>
      </c>
      <c r="E76" s="262" t="s">
        <v>3968</v>
      </c>
      <c r="F76" s="260"/>
      <c r="G76" s="205" t="s">
        <v>3934</v>
      </c>
      <c r="H76" s="195"/>
      <c r="I76" s="207" t="s">
        <v>3524</v>
      </c>
      <c r="J76" s="194"/>
      <c r="K76" s="197"/>
      <c r="L76" s="197"/>
      <c r="M76" s="14">
        <f t="shared" si="0"/>
        <v>0</v>
      </c>
      <c r="N76" s="3"/>
      <c r="O76" s="70"/>
      <c r="P76" s="70"/>
      <c r="Q76" s="70"/>
      <c r="R76" s="3"/>
      <c r="S76" s="316"/>
      <c r="T76" s="316"/>
      <c r="U76" s="316"/>
      <c r="V76" s="316"/>
      <c r="W76" s="3"/>
      <c r="X76" s="70"/>
      <c r="Y76" s="104"/>
      <c r="Z76" s="148"/>
      <c r="AA76" s="152">
        <f t="shared" si="1"/>
        <v>0</v>
      </c>
      <c r="AB76" s="3"/>
      <c r="AC76" s="104"/>
      <c r="AD76" s="104"/>
      <c r="AE76" s="148"/>
      <c r="AF76" s="152">
        <f t="shared" si="2"/>
        <v>0</v>
      </c>
      <c r="AG76" s="4"/>
      <c r="AH76" s="342"/>
      <c r="AI76" s="148"/>
      <c r="AJ76" s="343"/>
      <c r="AK76" s="287"/>
      <c r="AL76" s="4"/>
      <c r="AM76" s="308">
        <v>0</v>
      </c>
      <c r="AN76" s="308">
        <v>0</v>
      </c>
      <c r="AO76" s="308">
        <v>0</v>
      </c>
      <c r="AP76" s="309">
        <v>0</v>
      </c>
      <c r="AQ76" s="17"/>
      <c r="AR76" s="2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row>
    <row r="77" spans="1:114" ht="24" x14ac:dyDescent="0.25">
      <c r="A77"/>
      <c r="B77" s="19"/>
      <c r="D77" s="250">
        <v>64</v>
      </c>
      <c r="E77" s="264" t="s">
        <v>3967</v>
      </c>
      <c r="F77" s="260"/>
      <c r="G77" s="206" t="s">
        <v>3934</v>
      </c>
      <c r="H77" s="195"/>
      <c r="I77" s="208" t="s">
        <v>3524</v>
      </c>
      <c r="J77" s="194"/>
      <c r="K77" s="198">
        <v>19</v>
      </c>
      <c r="L77" s="198"/>
      <c r="M77" s="14">
        <f t="shared" si="0"/>
        <v>19</v>
      </c>
      <c r="N77" s="3"/>
      <c r="O77" s="71"/>
      <c r="P77" s="71" t="s">
        <v>3927</v>
      </c>
      <c r="Q77" s="71"/>
      <c r="R77" s="3"/>
      <c r="S77" s="315">
        <v>1960</v>
      </c>
      <c r="T77" s="315"/>
      <c r="U77" s="315"/>
      <c r="V77" s="315"/>
      <c r="W77" s="3"/>
      <c r="X77" s="71"/>
      <c r="Y77" s="71">
        <v>29</v>
      </c>
      <c r="Z77" s="71"/>
      <c r="AA77" s="152">
        <f t="shared" si="1"/>
        <v>29</v>
      </c>
      <c r="AB77" s="3"/>
      <c r="AC77" s="298"/>
      <c r="AD77" s="298">
        <v>29</v>
      </c>
      <c r="AE77" s="299"/>
      <c r="AF77" s="152">
        <f t="shared" si="2"/>
        <v>29</v>
      </c>
      <c r="AG77" s="4"/>
      <c r="AH77" s="344"/>
      <c r="AI77" s="357">
        <v>1</v>
      </c>
      <c r="AJ77" s="345"/>
      <c r="AK77" s="358">
        <v>1</v>
      </c>
      <c r="AL77" s="4"/>
      <c r="AM77" s="310">
        <v>0</v>
      </c>
      <c r="AN77" s="310">
        <v>0</v>
      </c>
      <c r="AO77" s="310">
        <v>8.3000000000000004E-2</v>
      </c>
      <c r="AP77" s="311">
        <v>8.3000000000000004E-2</v>
      </c>
      <c r="AQ77" s="17"/>
      <c r="AR77" s="26"/>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row>
    <row r="78" spans="1:114" ht="24" x14ac:dyDescent="0.25">
      <c r="A78"/>
      <c r="B78" s="19"/>
      <c r="D78" s="250">
        <v>65</v>
      </c>
      <c r="E78" s="262" t="s">
        <v>3953</v>
      </c>
      <c r="F78" s="260"/>
      <c r="G78" s="205" t="s">
        <v>3934</v>
      </c>
      <c r="H78" s="195"/>
      <c r="I78" s="207" t="s">
        <v>3523</v>
      </c>
      <c r="J78" s="194"/>
      <c r="K78" s="197">
        <v>25</v>
      </c>
      <c r="L78" s="197"/>
      <c r="M78" s="14">
        <f t="shared" si="0"/>
        <v>25</v>
      </c>
      <c r="N78" s="3"/>
      <c r="O78" s="70"/>
      <c r="P78" s="70"/>
      <c r="Q78" s="70" t="s">
        <v>3927</v>
      </c>
      <c r="R78" s="3"/>
      <c r="S78" s="316">
        <v>1950</v>
      </c>
      <c r="T78" s="316"/>
      <c r="U78" s="316"/>
      <c r="V78" s="316"/>
      <c r="W78" s="3"/>
      <c r="X78" s="70"/>
      <c r="Y78" s="104"/>
      <c r="Z78" s="148">
        <v>28</v>
      </c>
      <c r="AA78" s="152">
        <f t="shared" si="1"/>
        <v>28</v>
      </c>
      <c r="AB78" s="3"/>
      <c r="AC78" s="104"/>
      <c r="AD78" s="104"/>
      <c r="AE78" s="148">
        <v>28</v>
      </c>
      <c r="AF78" s="152">
        <f t="shared" si="2"/>
        <v>28</v>
      </c>
      <c r="AG78" s="4"/>
      <c r="AH78" s="342"/>
      <c r="AI78" s="148">
        <v>1</v>
      </c>
      <c r="AJ78" s="343"/>
      <c r="AK78" s="287">
        <v>1</v>
      </c>
      <c r="AL78" s="4"/>
      <c r="AM78" s="308">
        <v>0</v>
      </c>
      <c r="AN78" s="308">
        <v>0</v>
      </c>
      <c r="AO78" s="308">
        <v>0</v>
      </c>
      <c r="AP78" s="309">
        <v>0</v>
      </c>
      <c r="AQ78" s="17"/>
      <c r="AR78" s="26"/>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row>
    <row r="79" spans="1:114" ht="24" x14ac:dyDescent="0.25">
      <c r="A79"/>
      <c r="B79" s="19"/>
      <c r="D79" s="250">
        <v>66</v>
      </c>
      <c r="E79" s="263" t="s">
        <v>3969</v>
      </c>
      <c r="F79" s="260"/>
      <c r="G79" s="206" t="s">
        <v>3934</v>
      </c>
      <c r="H79" s="195"/>
      <c r="I79" s="208" t="s">
        <v>3523</v>
      </c>
      <c r="J79" s="194"/>
      <c r="K79" s="198">
        <v>21</v>
      </c>
      <c r="L79" s="198"/>
      <c r="M79" s="14">
        <f t="shared" ref="M79:M142" si="3">SUM(K79:L79)</f>
        <v>21</v>
      </c>
      <c r="N79" s="3"/>
      <c r="O79" s="71"/>
      <c r="P79" s="71" t="s">
        <v>3927</v>
      </c>
      <c r="Q79" s="71"/>
      <c r="R79" s="3"/>
      <c r="S79" s="315">
        <v>1946</v>
      </c>
      <c r="T79" s="315"/>
      <c r="U79" s="315"/>
      <c r="V79" s="315"/>
      <c r="W79" s="3"/>
      <c r="X79" s="71"/>
      <c r="Y79" s="71">
        <v>31</v>
      </c>
      <c r="Z79" s="71"/>
      <c r="AA79" s="152">
        <f t="shared" ref="AA79:AA98" si="4">SUM(X79:Z79)</f>
        <v>31</v>
      </c>
      <c r="AB79" s="3"/>
      <c r="AC79" s="298"/>
      <c r="AD79" s="298">
        <v>31</v>
      </c>
      <c r="AE79" s="299"/>
      <c r="AF79" s="152">
        <f t="shared" ref="AF79:AF98" si="5">SUM(AC79:AE79)</f>
        <v>31</v>
      </c>
      <c r="AG79" s="4"/>
      <c r="AH79" s="344"/>
      <c r="AI79" s="357">
        <v>1</v>
      </c>
      <c r="AJ79" s="345"/>
      <c r="AK79" s="358">
        <v>1</v>
      </c>
      <c r="AL79" s="4"/>
      <c r="AM79" s="310">
        <v>0</v>
      </c>
      <c r="AN79" s="310">
        <v>0</v>
      </c>
      <c r="AO79" s="310">
        <v>0</v>
      </c>
      <c r="AP79" s="311">
        <v>0</v>
      </c>
      <c r="AQ79" s="17"/>
      <c r="AR79" s="26"/>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0" spans="1:114" ht="24" x14ac:dyDescent="0.25">
      <c r="A80"/>
      <c r="B80" s="19"/>
      <c r="D80" s="250">
        <v>67</v>
      </c>
      <c r="E80" s="262" t="s">
        <v>3955</v>
      </c>
      <c r="F80" s="260"/>
      <c r="G80" s="205" t="s">
        <v>3934</v>
      </c>
      <c r="H80" s="195"/>
      <c r="I80" s="207" t="s">
        <v>3523</v>
      </c>
      <c r="J80" s="194"/>
      <c r="K80" s="197"/>
      <c r="L80" s="197"/>
      <c r="M80" s="14">
        <f t="shared" si="3"/>
        <v>0</v>
      </c>
      <c r="N80" s="3"/>
      <c r="O80" s="70"/>
      <c r="P80" s="70"/>
      <c r="Q80" s="70"/>
      <c r="R80" s="3"/>
      <c r="S80" s="316"/>
      <c r="T80" s="316"/>
      <c r="U80" s="316"/>
      <c r="V80" s="316"/>
      <c r="W80" s="3"/>
      <c r="X80" s="70"/>
      <c r="Y80" s="104"/>
      <c r="Z80" s="148"/>
      <c r="AA80" s="152">
        <f t="shared" si="4"/>
        <v>0</v>
      </c>
      <c r="AB80" s="3"/>
      <c r="AC80" s="104"/>
      <c r="AD80" s="104"/>
      <c r="AE80" s="148"/>
      <c r="AF80" s="152">
        <f t="shared" si="5"/>
        <v>0</v>
      </c>
      <c r="AG80" s="4"/>
      <c r="AH80" s="342"/>
      <c r="AI80" s="148"/>
      <c r="AJ80" s="343"/>
      <c r="AK80" s="287"/>
      <c r="AL80" s="4"/>
      <c r="AM80" s="308">
        <v>0</v>
      </c>
      <c r="AN80" s="308">
        <v>0</v>
      </c>
      <c r="AO80" s="308">
        <v>0</v>
      </c>
      <c r="AP80" s="309">
        <v>0</v>
      </c>
      <c r="AQ80" s="17"/>
      <c r="AR80" s="26"/>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row>
    <row r="81" spans="1:114" ht="24" x14ac:dyDescent="0.25">
      <c r="A81"/>
      <c r="B81" s="19"/>
      <c r="D81" s="250">
        <v>68</v>
      </c>
      <c r="E81" s="264" t="s">
        <v>3956</v>
      </c>
      <c r="F81" s="260"/>
      <c r="G81" s="206" t="s">
        <v>3934</v>
      </c>
      <c r="H81" s="195"/>
      <c r="I81" s="208" t="s">
        <v>3523</v>
      </c>
      <c r="J81" s="194"/>
      <c r="K81" s="198"/>
      <c r="L81" s="198"/>
      <c r="M81" s="14">
        <f t="shared" si="3"/>
        <v>0</v>
      </c>
      <c r="N81" s="3"/>
      <c r="O81" s="71"/>
      <c r="P81" s="71"/>
      <c r="Q81" s="71"/>
      <c r="R81" s="3"/>
      <c r="S81" s="315"/>
      <c r="T81" s="315"/>
      <c r="U81" s="315"/>
      <c r="V81" s="315"/>
      <c r="W81" s="3"/>
      <c r="X81" s="71"/>
      <c r="Y81" s="71"/>
      <c r="Z81" s="71"/>
      <c r="AA81" s="152">
        <f t="shared" si="4"/>
        <v>0</v>
      </c>
      <c r="AB81" s="3"/>
      <c r="AC81" s="298"/>
      <c r="AD81" s="298"/>
      <c r="AE81" s="299"/>
      <c r="AF81" s="152">
        <f t="shared" si="5"/>
        <v>0</v>
      </c>
      <c r="AG81" s="4"/>
      <c r="AH81" s="344"/>
      <c r="AI81" s="357"/>
      <c r="AJ81" s="345"/>
      <c r="AK81" s="358"/>
      <c r="AL81" s="4"/>
      <c r="AM81" s="310">
        <v>0</v>
      </c>
      <c r="AN81" s="310">
        <v>0</v>
      </c>
      <c r="AO81" s="310">
        <v>0</v>
      </c>
      <c r="AP81" s="311">
        <v>0</v>
      </c>
      <c r="AQ81" s="17"/>
      <c r="AR81" s="26"/>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row>
    <row r="82" spans="1:114" ht="24" x14ac:dyDescent="0.25">
      <c r="A82"/>
      <c r="B82" s="19"/>
      <c r="D82" s="250">
        <v>69</v>
      </c>
      <c r="E82" s="262" t="s">
        <v>3937</v>
      </c>
      <c r="F82" s="260"/>
      <c r="G82" s="205" t="s">
        <v>3934</v>
      </c>
      <c r="H82" s="195"/>
      <c r="I82" s="207" t="s">
        <v>3523</v>
      </c>
      <c r="J82" s="194"/>
      <c r="K82" s="197">
        <v>10</v>
      </c>
      <c r="L82" s="197"/>
      <c r="M82" s="14">
        <f t="shared" si="3"/>
        <v>10</v>
      </c>
      <c r="N82" s="3"/>
      <c r="O82" s="70" t="s">
        <v>3927</v>
      </c>
      <c r="P82" s="70"/>
      <c r="Q82" s="70"/>
      <c r="R82" s="3"/>
      <c r="S82" s="316">
        <v>1945</v>
      </c>
      <c r="T82" s="316"/>
      <c r="U82" s="316"/>
      <c r="V82" s="316"/>
      <c r="W82" s="3"/>
      <c r="X82" s="70">
        <v>18</v>
      </c>
      <c r="Y82" s="104"/>
      <c r="Z82" s="148"/>
      <c r="AA82" s="152">
        <f t="shared" si="4"/>
        <v>18</v>
      </c>
      <c r="AB82" s="3"/>
      <c r="AC82" s="104">
        <v>18</v>
      </c>
      <c r="AD82" s="104"/>
      <c r="AE82" s="148"/>
      <c r="AF82" s="152">
        <f t="shared" si="5"/>
        <v>18</v>
      </c>
      <c r="AG82" s="4"/>
      <c r="AH82" s="342"/>
      <c r="AI82" s="148">
        <v>1</v>
      </c>
      <c r="AJ82" s="343"/>
      <c r="AK82" s="287">
        <v>2</v>
      </c>
      <c r="AL82" s="4"/>
      <c r="AM82" s="308">
        <v>0</v>
      </c>
      <c r="AN82" s="308">
        <v>0</v>
      </c>
      <c r="AO82" s="308">
        <v>0</v>
      </c>
      <c r="AP82" s="309">
        <v>0</v>
      </c>
      <c r="AQ82" s="17"/>
      <c r="AR82" s="26"/>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row>
    <row r="83" spans="1:114" ht="24" x14ac:dyDescent="0.25">
      <c r="A83"/>
      <c r="B83" s="19"/>
      <c r="D83" s="250">
        <v>70</v>
      </c>
      <c r="E83" s="264" t="s">
        <v>3957</v>
      </c>
      <c r="F83" s="260"/>
      <c r="G83" s="206" t="s">
        <v>3934</v>
      </c>
      <c r="H83" s="195"/>
      <c r="I83" s="208" t="s">
        <v>3523</v>
      </c>
      <c r="J83" s="194"/>
      <c r="K83" s="198"/>
      <c r="L83" s="198"/>
      <c r="M83" s="14">
        <f t="shared" si="3"/>
        <v>0</v>
      </c>
      <c r="N83" s="3"/>
      <c r="O83" s="71"/>
      <c r="P83" s="71"/>
      <c r="Q83" s="71"/>
      <c r="R83" s="3"/>
      <c r="S83" s="315"/>
      <c r="T83" s="315"/>
      <c r="U83" s="315"/>
      <c r="V83" s="315"/>
      <c r="W83" s="3"/>
      <c r="X83" s="71"/>
      <c r="Y83" s="71"/>
      <c r="Z83" s="71"/>
      <c r="AA83" s="152">
        <f t="shared" si="4"/>
        <v>0</v>
      </c>
      <c r="AB83" s="3"/>
      <c r="AC83" s="298"/>
      <c r="AD83" s="298"/>
      <c r="AE83" s="299"/>
      <c r="AF83" s="152">
        <f t="shared" si="5"/>
        <v>0</v>
      </c>
      <c r="AG83" s="4"/>
      <c r="AH83" s="344"/>
      <c r="AI83" s="357"/>
      <c r="AJ83" s="345"/>
      <c r="AK83" s="358"/>
      <c r="AL83" s="4"/>
      <c r="AM83" s="310">
        <v>0</v>
      </c>
      <c r="AN83" s="310">
        <v>0</v>
      </c>
      <c r="AO83" s="310">
        <v>0</v>
      </c>
      <c r="AP83" s="311">
        <v>0</v>
      </c>
      <c r="AQ83" s="17"/>
      <c r="AR83" s="26"/>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row>
    <row r="84" spans="1:114" ht="24" x14ac:dyDescent="0.25">
      <c r="A84"/>
      <c r="B84" s="19"/>
      <c r="D84" s="250">
        <v>71</v>
      </c>
      <c r="E84" s="262" t="s">
        <v>3958</v>
      </c>
      <c r="F84" s="260"/>
      <c r="G84" s="205" t="s">
        <v>3934</v>
      </c>
      <c r="H84" s="195"/>
      <c r="I84" s="207" t="s">
        <v>3523</v>
      </c>
      <c r="J84" s="194"/>
      <c r="K84" s="197"/>
      <c r="L84" s="197"/>
      <c r="M84" s="14">
        <f t="shared" si="3"/>
        <v>0</v>
      </c>
      <c r="N84" s="3"/>
      <c r="O84" s="70"/>
      <c r="P84" s="70"/>
      <c r="Q84" s="70"/>
      <c r="R84" s="3"/>
      <c r="S84" s="316"/>
      <c r="T84" s="316"/>
      <c r="U84" s="316"/>
      <c r="V84" s="316"/>
      <c r="W84" s="3"/>
      <c r="X84" s="70"/>
      <c r="Y84" s="104"/>
      <c r="Z84" s="148"/>
      <c r="AA84" s="152">
        <f t="shared" si="4"/>
        <v>0</v>
      </c>
      <c r="AB84" s="3"/>
      <c r="AC84" s="104"/>
      <c r="AD84" s="104"/>
      <c r="AE84" s="148"/>
      <c r="AF84" s="152">
        <f t="shared" si="5"/>
        <v>0</v>
      </c>
      <c r="AG84" s="4"/>
      <c r="AH84" s="342"/>
      <c r="AI84" s="148"/>
      <c r="AJ84" s="343"/>
      <c r="AK84" s="287"/>
      <c r="AL84" s="4"/>
      <c r="AM84" s="308">
        <v>0</v>
      </c>
      <c r="AN84" s="308">
        <v>0</v>
      </c>
      <c r="AO84" s="308">
        <v>0</v>
      </c>
      <c r="AP84" s="309">
        <v>0</v>
      </c>
      <c r="AQ84" s="17"/>
      <c r="AR84" s="26"/>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5" spans="1:114" ht="24" x14ac:dyDescent="0.25">
      <c r="A85"/>
      <c r="B85" s="19"/>
      <c r="D85" s="250">
        <v>72</v>
      </c>
      <c r="E85" s="264" t="s">
        <v>3959</v>
      </c>
      <c r="F85" s="260"/>
      <c r="G85" s="206" t="s">
        <v>3934</v>
      </c>
      <c r="H85" s="195"/>
      <c r="I85" s="208" t="s">
        <v>3523</v>
      </c>
      <c r="J85" s="194"/>
      <c r="K85" s="198"/>
      <c r="L85" s="198"/>
      <c r="M85" s="14">
        <f t="shared" si="3"/>
        <v>0</v>
      </c>
      <c r="N85" s="3"/>
      <c r="O85" s="71"/>
      <c r="P85" s="71"/>
      <c r="Q85" s="71"/>
      <c r="R85" s="3"/>
      <c r="S85" s="315"/>
      <c r="T85" s="315"/>
      <c r="U85" s="315"/>
      <c r="V85" s="315"/>
      <c r="W85" s="3"/>
      <c r="X85" s="71"/>
      <c r="Y85" s="71"/>
      <c r="Z85" s="71"/>
      <c r="AA85" s="152">
        <f t="shared" si="4"/>
        <v>0</v>
      </c>
      <c r="AB85" s="3"/>
      <c r="AC85" s="298"/>
      <c r="AD85" s="298"/>
      <c r="AE85" s="299"/>
      <c r="AF85" s="152">
        <f t="shared" si="5"/>
        <v>0</v>
      </c>
      <c r="AG85" s="4"/>
      <c r="AH85" s="344"/>
      <c r="AI85" s="357"/>
      <c r="AJ85" s="345"/>
      <c r="AK85" s="358"/>
      <c r="AL85" s="4"/>
      <c r="AM85" s="310">
        <v>0</v>
      </c>
      <c r="AN85" s="310">
        <v>0</v>
      </c>
      <c r="AO85" s="310">
        <v>0</v>
      </c>
      <c r="AP85" s="311">
        <v>0</v>
      </c>
      <c r="AQ85" s="17"/>
      <c r="AR85" s="26"/>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row>
    <row r="86" spans="1:114" ht="24" x14ac:dyDescent="0.25">
      <c r="A86"/>
      <c r="B86" s="19"/>
      <c r="D86" s="250">
        <v>73</v>
      </c>
      <c r="E86" s="262" t="s">
        <v>3960</v>
      </c>
      <c r="F86" s="260"/>
      <c r="G86" s="205" t="s">
        <v>3934</v>
      </c>
      <c r="H86" s="195"/>
      <c r="I86" s="207" t="s">
        <v>3523</v>
      </c>
      <c r="J86" s="194"/>
      <c r="K86" s="197">
        <v>23</v>
      </c>
      <c r="L86" s="197"/>
      <c r="M86" s="14">
        <f t="shared" si="3"/>
        <v>23</v>
      </c>
      <c r="N86" s="3"/>
      <c r="O86" s="70" t="s">
        <v>3927</v>
      </c>
      <c r="P86" s="70"/>
      <c r="Q86" s="70"/>
      <c r="R86" s="3"/>
      <c r="S86" s="316">
        <v>1965</v>
      </c>
      <c r="T86" s="316"/>
      <c r="U86" s="316"/>
      <c r="V86" s="316"/>
      <c r="W86" s="3"/>
      <c r="X86" s="70">
        <v>29</v>
      </c>
      <c r="Y86" s="104"/>
      <c r="Z86" s="148"/>
      <c r="AA86" s="152">
        <f t="shared" si="4"/>
        <v>29</v>
      </c>
      <c r="AB86" s="3"/>
      <c r="AC86" s="104">
        <v>29</v>
      </c>
      <c r="AD86" s="104"/>
      <c r="AE86" s="148"/>
      <c r="AF86" s="152">
        <f t="shared" si="5"/>
        <v>29</v>
      </c>
      <c r="AG86" s="4"/>
      <c r="AH86" s="342"/>
      <c r="AI86" s="148">
        <v>1</v>
      </c>
      <c r="AJ86" s="343"/>
      <c r="AK86" s="287">
        <v>1</v>
      </c>
      <c r="AL86" s="4"/>
      <c r="AM86" s="308">
        <v>0</v>
      </c>
      <c r="AN86" s="308">
        <v>0</v>
      </c>
      <c r="AO86" s="308">
        <v>0</v>
      </c>
      <c r="AP86" s="309">
        <v>0</v>
      </c>
      <c r="AQ86" s="17"/>
      <c r="AR86" s="2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row>
    <row r="87" spans="1:114" ht="24" x14ac:dyDescent="0.25">
      <c r="A87"/>
      <c r="B87" s="19"/>
      <c r="D87" s="250">
        <v>74</v>
      </c>
      <c r="E87" s="264" t="s">
        <v>3961</v>
      </c>
      <c r="F87" s="260"/>
      <c r="G87" s="206" t="s">
        <v>3934</v>
      </c>
      <c r="H87" s="195"/>
      <c r="I87" s="208" t="s">
        <v>3523</v>
      </c>
      <c r="J87" s="194"/>
      <c r="K87" s="198"/>
      <c r="L87" s="198"/>
      <c r="M87" s="14">
        <f t="shared" si="3"/>
        <v>0</v>
      </c>
      <c r="N87" s="3"/>
      <c r="O87" s="71"/>
      <c r="P87" s="71"/>
      <c r="Q87" s="71"/>
      <c r="R87" s="3"/>
      <c r="S87" s="315"/>
      <c r="T87" s="315"/>
      <c r="U87" s="315"/>
      <c r="V87" s="315"/>
      <c r="W87" s="3"/>
      <c r="X87" s="71"/>
      <c r="Y87" s="71"/>
      <c r="Z87" s="71"/>
      <c r="AA87" s="152">
        <f t="shared" si="4"/>
        <v>0</v>
      </c>
      <c r="AB87" s="3"/>
      <c r="AC87" s="298"/>
      <c r="AD87" s="298"/>
      <c r="AE87" s="299"/>
      <c r="AF87" s="152">
        <f t="shared" si="5"/>
        <v>0</v>
      </c>
      <c r="AG87" s="4"/>
      <c r="AH87" s="344"/>
      <c r="AI87" s="357"/>
      <c r="AJ87" s="345"/>
      <c r="AK87" s="358"/>
      <c r="AL87" s="4"/>
      <c r="AM87" s="310">
        <v>0</v>
      </c>
      <c r="AN87" s="310">
        <v>0</v>
      </c>
      <c r="AO87" s="310">
        <v>0</v>
      </c>
      <c r="AP87" s="311">
        <v>0</v>
      </c>
      <c r="AQ87" s="17"/>
      <c r="AR87" s="26"/>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row>
    <row r="88" spans="1:114" ht="24" x14ac:dyDescent="0.25">
      <c r="A88"/>
      <c r="B88" s="19"/>
      <c r="D88" s="250">
        <v>75</v>
      </c>
      <c r="E88" s="262" t="s">
        <v>3962</v>
      </c>
      <c r="F88" s="260"/>
      <c r="G88" s="205" t="s">
        <v>3934</v>
      </c>
      <c r="H88" s="195"/>
      <c r="I88" s="207" t="s">
        <v>3523</v>
      </c>
      <c r="J88" s="194"/>
      <c r="K88" s="197"/>
      <c r="L88" s="197"/>
      <c r="M88" s="14">
        <f t="shared" si="3"/>
        <v>0</v>
      </c>
      <c r="N88" s="3"/>
      <c r="O88" s="70"/>
      <c r="P88" s="70"/>
      <c r="Q88" s="70"/>
      <c r="R88" s="3"/>
      <c r="S88" s="316"/>
      <c r="T88" s="316"/>
      <c r="U88" s="316"/>
      <c r="V88" s="316"/>
      <c r="W88" s="3"/>
      <c r="X88" s="70"/>
      <c r="Y88" s="104"/>
      <c r="Z88" s="148"/>
      <c r="AA88" s="152">
        <f t="shared" si="4"/>
        <v>0</v>
      </c>
      <c r="AB88" s="3"/>
      <c r="AC88" s="104"/>
      <c r="AD88" s="104"/>
      <c r="AE88" s="148"/>
      <c r="AF88" s="152">
        <f t="shared" si="5"/>
        <v>0</v>
      </c>
      <c r="AG88" s="4"/>
      <c r="AH88" s="342"/>
      <c r="AI88" s="148"/>
      <c r="AJ88" s="343"/>
      <c r="AK88" s="287"/>
      <c r="AL88" s="4"/>
      <c r="AM88" s="308">
        <v>0</v>
      </c>
      <c r="AN88" s="308">
        <v>0</v>
      </c>
      <c r="AO88" s="308">
        <v>0</v>
      </c>
      <c r="AP88" s="309">
        <v>0</v>
      </c>
      <c r="AQ88" s="17"/>
      <c r="AR88" s="26"/>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row>
    <row r="89" spans="1:114" ht="24" x14ac:dyDescent="0.25">
      <c r="A89"/>
      <c r="B89" s="19"/>
      <c r="D89" s="250">
        <v>76</v>
      </c>
      <c r="E89" s="264" t="s">
        <v>3963</v>
      </c>
      <c r="F89" s="260"/>
      <c r="G89" s="206" t="s">
        <v>3934</v>
      </c>
      <c r="H89" s="195"/>
      <c r="I89" s="208" t="s">
        <v>3523</v>
      </c>
      <c r="J89" s="194"/>
      <c r="K89" s="198"/>
      <c r="L89" s="198"/>
      <c r="M89" s="14">
        <f t="shared" si="3"/>
        <v>0</v>
      </c>
      <c r="N89" s="3"/>
      <c r="O89" s="71"/>
      <c r="P89" s="71"/>
      <c r="Q89" s="71"/>
      <c r="R89" s="3"/>
      <c r="S89" s="315"/>
      <c r="T89" s="315"/>
      <c r="U89" s="315"/>
      <c r="V89" s="315"/>
      <c r="W89" s="3"/>
      <c r="X89" s="71"/>
      <c r="Y89" s="71"/>
      <c r="Z89" s="71"/>
      <c r="AA89" s="152">
        <f t="shared" si="4"/>
        <v>0</v>
      </c>
      <c r="AB89" s="3"/>
      <c r="AC89" s="298"/>
      <c r="AD89" s="298"/>
      <c r="AE89" s="299"/>
      <c r="AF89" s="152">
        <f t="shared" si="5"/>
        <v>0</v>
      </c>
      <c r="AG89" s="4"/>
      <c r="AH89" s="344"/>
      <c r="AI89" s="357"/>
      <c r="AJ89" s="345"/>
      <c r="AK89" s="358"/>
      <c r="AL89" s="4"/>
      <c r="AM89" s="310">
        <v>0</v>
      </c>
      <c r="AN89" s="310">
        <v>0</v>
      </c>
      <c r="AO89" s="310">
        <v>0</v>
      </c>
      <c r="AP89" s="311">
        <v>0</v>
      </c>
      <c r="AQ89" s="17"/>
      <c r="AR89" s="26"/>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0" spans="1:114" ht="24" x14ac:dyDescent="0.25">
      <c r="A90"/>
      <c r="B90" s="19"/>
      <c r="D90" s="250">
        <v>77</v>
      </c>
      <c r="E90" s="262" t="s">
        <v>3964</v>
      </c>
      <c r="F90" s="260"/>
      <c r="G90" s="205" t="s">
        <v>3934</v>
      </c>
      <c r="H90" s="195"/>
      <c r="I90" s="207" t="s">
        <v>3523</v>
      </c>
      <c r="J90" s="194"/>
      <c r="K90" s="197">
        <v>58</v>
      </c>
      <c r="L90" s="197"/>
      <c r="M90" s="14">
        <f t="shared" si="3"/>
        <v>58</v>
      </c>
      <c r="N90" s="3"/>
      <c r="O90" s="70"/>
      <c r="P90" s="70"/>
      <c r="Q90" s="70" t="s">
        <v>3927</v>
      </c>
      <c r="R90" s="3"/>
      <c r="S90" s="316"/>
      <c r="T90" s="316"/>
      <c r="U90" s="316"/>
      <c r="V90" s="316"/>
      <c r="W90" s="3"/>
      <c r="X90" s="70"/>
      <c r="Y90" s="104"/>
      <c r="Z90" s="148">
        <v>23</v>
      </c>
      <c r="AA90" s="152">
        <f t="shared" si="4"/>
        <v>23</v>
      </c>
      <c r="AB90" s="3"/>
      <c r="AC90" s="104"/>
      <c r="AD90" s="104"/>
      <c r="AE90" s="148"/>
      <c r="AF90" s="152">
        <f t="shared" si="5"/>
        <v>0</v>
      </c>
      <c r="AG90" s="4"/>
      <c r="AH90" s="342"/>
      <c r="AI90" s="148"/>
      <c r="AJ90" s="343"/>
      <c r="AK90" s="287"/>
      <c r="AL90" s="4"/>
      <c r="AM90" s="308">
        <v>0</v>
      </c>
      <c r="AN90" s="308">
        <v>0</v>
      </c>
      <c r="AO90" s="308">
        <v>0</v>
      </c>
      <c r="AP90" s="309">
        <v>0</v>
      </c>
      <c r="AQ90" s="17"/>
      <c r="AR90" s="26"/>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row>
    <row r="91" spans="1:114" ht="24" x14ac:dyDescent="0.25">
      <c r="A91"/>
      <c r="B91" s="19"/>
      <c r="D91" s="250">
        <v>78</v>
      </c>
      <c r="E91" s="264" t="s">
        <v>3965</v>
      </c>
      <c r="F91" s="260"/>
      <c r="G91" s="206" t="s">
        <v>3934</v>
      </c>
      <c r="H91" s="195"/>
      <c r="I91" s="208" t="s">
        <v>3523</v>
      </c>
      <c r="J91" s="194"/>
      <c r="K91" s="198"/>
      <c r="L91" s="198"/>
      <c r="M91" s="14">
        <f t="shared" si="3"/>
        <v>0</v>
      </c>
      <c r="N91" s="3"/>
      <c r="O91" s="71"/>
      <c r="P91" s="71"/>
      <c r="Q91" s="71"/>
      <c r="R91" s="3"/>
      <c r="S91" s="315"/>
      <c r="T91" s="315"/>
      <c r="U91" s="315"/>
      <c r="V91" s="315"/>
      <c r="W91" s="3"/>
      <c r="X91" s="71"/>
      <c r="Y91" s="71"/>
      <c r="Z91" s="71"/>
      <c r="AA91" s="152">
        <f t="shared" si="4"/>
        <v>0</v>
      </c>
      <c r="AB91" s="3"/>
      <c r="AC91" s="298"/>
      <c r="AD91" s="298"/>
      <c r="AE91" s="299"/>
      <c r="AF91" s="152">
        <f t="shared" si="5"/>
        <v>0</v>
      </c>
      <c r="AG91" s="4"/>
      <c r="AH91" s="344"/>
      <c r="AI91" s="357"/>
      <c r="AJ91" s="345"/>
      <c r="AK91" s="358"/>
      <c r="AL91" s="4"/>
      <c r="AM91" s="310">
        <v>0</v>
      </c>
      <c r="AN91" s="310">
        <v>0</v>
      </c>
      <c r="AO91" s="310">
        <v>0</v>
      </c>
      <c r="AP91" s="311">
        <v>0</v>
      </c>
      <c r="AQ91" s="17"/>
      <c r="AR91" s="26"/>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row>
    <row r="92" spans="1:114" ht="24" x14ac:dyDescent="0.25">
      <c r="A92"/>
      <c r="B92" s="19"/>
      <c r="D92" s="250">
        <v>79</v>
      </c>
      <c r="E92" s="262" t="s">
        <v>3966</v>
      </c>
      <c r="F92" s="260"/>
      <c r="G92" s="205" t="s">
        <v>3934</v>
      </c>
      <c r="H92" s="195"/>
      <c r="I92" s="207" t="s">
        <v>3523</v>
      </c>
      <c r="J92" s="194"/>
      <c r="K92" s="197"/>
      <c r="L92" s="197"/>
      <c r="M92" s="14">
        <f t="shared" si="3"/>
        <v>0</v>
      </c>
      <c r="N92" s="3"/>
      <c r="O92" s="70"/>
      <c r="P92" s="70"/>
      <c r="Q92" s="70"/>
      <c r="R92" s="3"/>
      <c r="S92" s="316"/>
      <c r="T92" s="316"/>
      <c r="U92" s="316"/>
      <c r="V92" s="316"/>
      <c r="W92" s="3"/>
      <c r="X92" s="70"/>
      <c r="Y92" s="104"/>
      <c r="Z92" s="148"/>
      <c r="AA92" s="152">
        <f t="shared" si="4"/>
        <v>0</v>
      </c>
      <c r="AB92" s="3"/>
      <c r="AC92" s="104"/>
      <c r="AD92" s="104"/>
      <c r="AE92" s="148"/>
      <c r="AF92" s="152">
        <f t="shared" si="5"/>
        <v>0</v>
      </c>
      <c r="AG92" s="4"/>
      <c r="AH92" s="342"/>
      <c r="AI92" s="148"/>
      <c r="AJ92" s="343"/>
      <c r="AK92" s="287"/>
      <c r="AL92" s="4"/>
      <c r="AM92" s="308">
        <v>0</v>
      </c>
      <c r="AN92" s="308">
        <v>0</v>
      </c>
      <c r="AO92" s="308">
        <v>0</v>
      </c>
      <c r="AP92" s="309">
        <v>0</v>
      </c>
      <c r="AQ92" s="17"/>
      <c r="AR92" s="26"/>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row>
    <row r="93" spans="1:114" ht="24" x14ac:dyDescent="0.25">
      <c r="A93"/>
      <c r="B93" s="19"/>
      <c r="D93" s="250">
        <v>80</v>
      </c>
      <c r="E93" s="264" t="s">
        <v>3967</v>
      </c>
      <c r="F93" s="260"/>
      <c r="G93" s="206" t="s">
        <v>3934</v>
      </c>
      <c r="H93" s="195"/>
      <c r="I93" s="208" t="s">
        <v>3523</v>
      </c>
      <c r="J93" s="194"/>
      <c r="K93" s="198">
        <v>17</v>
      </c>
      <c r="L93" s="198"/>
      <c r="M93" s="14">
        <f t="shared" si="3"/>
        <v>17</v>
      </c>
      <c r="N93" s="3"/>
      <c r="O93" s="71"/>
      <c r="P93" s="71" t="s">
        <v>3927</v>
      </c>
      <c r="Q93" s="71"/>
      <c r="R93" s="3"/>
      <c r="S93" s="315">
        <v>1960</v>
      </c>
      <c r="T93" s="315"/>
      <c r="U93" s="315"/>
      <c r="V93" s="315"/>
      <c r="W93" s="3"/>
      <c r="X93" s="71"/>
      <c r="Y93" s="71">
        <v>29</v>
      </c>
      <c r="Z93" s="71"/>
      <c r="AA93" s="152">
        <f t="shared" si="4"/>
        <v>29</v>
      </c>
      <c r="AB93" s="3"/>
      <c r="AC93" s="298"/>
      <c r="AD93" s="298">
        <v>29</v>
      </c>
      <c r="AE93" s="299"/>
      <c r="AF93" s="152">
        <f t="shared" si="5"/>
        <v>29</v>
      </c>
      <c r="AG93" s="4"/>
      <c r="AH93" s="344"/>
      <c r="AI93" s="357">
        <v>1</v>
      </c>
      <c r="AJ93" s="345"/>
      <c r="AK93" s="358">
        <v>1</v>
      </c>
      <c r="AL93" s="4"/>
      <c r="AM93" s="310">
        <v>0</v>
      </c>
      <c r="AN93" s="310">
        <v>0</v>
      </c>
      <c r="AO93" s="310">
        <v>0</v>
      </c>
      <c r="AP93" s="311">
        <v>0</v>
      </c>
      <c r="AQ93" s="17"/>
      <c r="AR93" s="26"/>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row>
    <row r="94" spans="1:114" x14ac:dyDescent="0.25">
      <c r="A94"/>
      <c r="B94" s="19"/>
      <c r="D94" s="250">
        <v>81</v>
      </c>
      <c r="E94" s="262" t="s">
        <v>3969</v>
      </c>
      <c r="F94" s="260"/>
      <c r="G94" s="205" t="s">
        <v>3935</v>
      </c>
      <c r="H94" s="195"/>
      <c r="I94" s="207" t="s">
        <v>3946</v>
      </c>
      <c r="J94" s="194"/>
      <c r="K94" s="197"/>
      <c r="L94" s="197">
        <v>12</v>
      </c>
      <c r="M94" s="14">
        <f t="shared" si="3"/>
        <v>12</v>
      </c>
      <c r="N94" s="3"/>
      <c r="O94" s="70"/>
      <c r="P94" s="70" t="s">
        <v>3927</v>
      </c>
      <c r="Q94" s="70"/>
      <c r="R94" s="3"/>
      <c r="S94" s="316">
        <v>1946</v>
      </c>
      <c r="T94" s="316"/>
      <c r="U94" s="316"/>
      <c r="V94" s="316"/>
      <c r="W94" s="3"/>
      <c r="X94" s="70"/>
      <c r="Y94" s="104">
        <v>22</v>
      </c>
      <c r="Z94" s="148"/>
      <c r="AA94" s="152">
        <f t="shared" si="4"/>
        <v>22</v>
      </c>
      <c r="AB94" s="3"/>
      <c r="AC94" s="104"/>
      <c r="AD94" s="104">
        <v>22</v>
      </c>
      <c r="AE94" s="148"/>
      <c r="AF94" s="152">
        <f t="shared" si="5"/>
        <v>22</v>
      </c>
      <c r="AG94" s="4"/>
      <c r="AH94" s="342"/>
      <c r="AI94" s="148">
        <v>1</v>
      </c>
      <c r="AJ94" s="343"/>
      <c r="AK94" s="287">
        <v>1</v>
      </c>
      <c r="AL94" s="4"/>
      <c r="AM94" s="308">
        <v>1.6E-2</v>
      </c>
      <c r="AN94" s="308">
        <v>1.6E-2</v>
      </c>
      <c r="AO94" s="308">
        <v>0</v>
      </c>
      <c r="AP94" s="309">
        <v>0</v>
      </c>
      <c r="AQ94" s="17"/>
      <c r="AR94" s="26"/>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5" spans="1:114" x14ac:dyDescent="0.25">
      <c r="A95"/>
      <c r="B95" s="19"/>
      <c r="D95" s="250">
        <v>82</v>
      </c>
      <c r="E95" s="264" t="s">
        <v>3955</v>
      </c>
      <c r="F95" s="260"/>
      <c r="G95" s="206" t="s">
        <v>3935</v>
      </c>
      <c r="H95" s="195"/>
      <c r="I95" s="208" t="s">
        <v>3946</v>
      </c>
      <c r="J95" s="194"/>
      <c r="K95" s="198"/>
      <c r="L95" s="198">
        <v>6</v>
      </c>
      <c r="M95" s="14">
        <f t="shared" si="3"/>
        <v>6</v>
      </c>
      <c r="N95" s="3"/>
      <c r="O95" s="71"/>
      <c r="P95" s="71" t="s">
        <v>3927</v>
      </c>
      <c r="Q95" s="71"/>
      <c r="R95" s="3"/>
      <c r="S95" s="315">
        <v>1973</v>
      </c>
      <c r="T95" s="315"/>
      <c r="U95" s="315"/>
      <c r="V95" s="315"/>
      <c r="W95" s="3"/>
      <c r="X95" s="71"/>
      <c r="Y95" s="71">
        <v>16</v>
      </c>
      <c r="Z95" s="71"/>
      <c r="AA95" s="152">
        <f t="shared" si="4"/>
        <v>16</v>
      </c>
      <c r="AB95" s="3"/>
      <c r="AC95" s="298"/>
      <c r="AD95" s="298">
        <v>16</v>
      </c>
      <c r="AE95" s="299"/>
      <c r="AF95" s="152">
        <f t="shared" si="5"/>
        <v>16</v>
      </c>
      <c r="AG95" s="4"/>
      <c r="AH95" s="344"/>
      <c r="AI95" s="357">
        <v>1</v>
      </c>
      <c r="AJ95" s="345"/>
      <c r="AK95" s="358"/>
      <c r="AL95" s="4"/>
      <c r="AM95" s="310">
        <v>0.01</v>
      </c>
      <c r="AN95" s="310">
        <v>0.01</v>
      </c>
      <c r="AO95" s="310">
        <v>0</v>
      </c>
      <c r="AP95" s="311">
        <v>0</v>
      </c>
      <c r="AQ95" s="17"/>
      <c r="AR95" s="26"/>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row>
    <row r="96" spans="1:114" x14ac:dyDescent="0.25">
      <c r="A96"/>
      <c r="B96" s="19"/>
      <c r="D96" s="250">
        <v>83</v>
      </c>
      <c r="E96" s="262" t="s">
        <v>3970</v>
      </c>
      <c r="F96" s="260"/>
      <c r="G96" s="205" t="s">
        <v>3935</v>
      </c>
      <c r="H96" s="195"/>
      <c r="I96" s="207" t="s">
        <v>3946</v>
      </c>
      <c r="J96" s="194"/>
      <c r="K96" s="197"/>
      <c r="L96" s="197">
        <v>36</v>
      </c>
      <c r="M96" s="14">
        <f t="shared" si="3"/>
        <v>36</v>
      </c>
      <c r="N96" s="3"/>
      <c r="O96" s="70"/>
      <c r="P96" s="70" t="s">
        <v>3927</v>
      </c>
      <c r="Q96" s="70"/>
      <c r="R96" s="3"/>
      <c r="S96" s="316">
        <v>2004</v>
      </c>
      <c r="T96" s="316"/>
      <c r="U96" s="316"/>
      <c r="V96" s="316"/>
      <c r="W96" s="3"/>
      <c r="X96" s="70"/>
      <c r="Y96" s="104">
        <v>10</v>
      </c>
      <c r="Z96" s="148"/>
      <c r="AA96" s="152">
        <f t="shared" si="4"/>
        <v>10</v>
      </c>
      <c r="AB96" s="3"/>
      <c r="AC96" s="104"/>
      <c r="AD96" s="104">
        <v>10</v>
      </c>
      <c r="AE96" s="148"/>
      <c r="AF96" s="152">
        <f t="shared" si="5"/>
        <v>10</v>
      </c>
      <c r="AG96" s="4"/>
      <c r="AH96" s="342"/>
      <c r="AI96" s="148">
        <v>1</v>
      </c>
      <c r="AJ96" s="343"/>
      <c r="AK96" s="287"/>
      <c r="AL96" s="4"/>
      <c r="AM96" s="308">
        <v>0.03</v>
      </c>
      <c r="AN96" s="308">
        <v>0.03</v>
      </c>
      <c r="AO96" s="308">
        <v>0</v>
      </c>
      <c r="AP96" s="309">
        <v>0</v>
      </c>
      <c r="AQ96" s="17"/>
      <c r="AR96" s="2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row>
    <row r="97" spans="1:114" x14ac:dyDescent="0.25">
      <c r="A97"/>
      <c r="B97" s="19"/>
      <c r="D97" s="250">
        <v>84</v>
      </c>
      <c r="E97" s="264" t="s">
        <v>3956</v>
      </c>
      <c r="F97" s="260"/>
      <c r="G97" s="206" t="s">
        <v>3935</v>
      </c>
      <c r="H97" s="195"/>
      <c r="I97" s="208" t="s">
        <v>3946</v>
      </c>
      <c r="J97" s="194"/>
      <c r="K97" s="198"/>
      <c r="L97" s="198">
        <v>14</v>
      </c>
      <c r="M97" s="14">
        <f t="shared" si="3"/>
        <v>14</v>
      </c>
      <c r="N97" s="3"/>
      <c r="O97" s="71" t="s">
        <v>3927</v>
      </c>
      <c r="P97" s="71"/>
      <c r="Q97" s="71"/>
      <c r="R97" s="3"/>
      <c r="S97" s="315">
        <v>1979</v>
      </c>
      <c r="T97" s="315"/>
      <c r="U97" s="315"/>
      <c r="V97" s="315"/>
      <c r="W97" s="3"/>
      <c r="X97" s="71">
        <v>9</v>
      </c>
      <c r="Y97" s="71"/>
      <c r="Z97" s="71"/>
      <c r="AA97" s="152">
        <f t="shared" si="4"/>
        <v>9</v>
      </c>
      <c r="AB97" s="3"/>
      <c r="AC97" s="298">
        <v>9</v>
      </c>
      <c r="AD97" s="298"/>
      <c r="AE97" s="299"/>
      <c r="AF97" s="152">
        <f t="shared" si="5"/>
        <v>9</v>
      </c>
      <c r="AG97" s="4"/>
      <c r="AH97" s="344"/>
      <c r="AI97" s="357">
        <v>1</v>
      </c>
      <c r="AJ97" s="345"/>
      <c r="AK97" s="358">
        <v>1</v>
      </c>
      <c r="AL97" s="4"/>
      <c r="AM97" s="310">
        <v>0.03</v>
      </c>
      <c r="AN97" s="310">
        <v>0.03</v>
      </c>
      <c r="AO97" s="310">
        <v>0</v>
      </c>
      <c r="AP97" s="311">
        <v>0</v>
      </c>
      <c r="AQ97" s="17"/>
      <c r="AR97" s="26"/>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row>
    <row r="98" spans="1:114" x14ac:dyDescent="0.25">
      <c r="A98"/>
      <c r="B98" s="19"/>
      <c r="D98" s="250">
        <v>85</v>
      </c>
      <c r="E98" s="262" t="s">
        <v>3971</v>
      </c>
      <c r="F98" s="260"/>
      <c r="G98" s="205" t="s">
        <v>3935</v>
      </c>
      <c r="H98" s="195"/>
      <c r="I98" s="207" t="s">
        <v>3946</v>
      </c>
      <c r="J98" s="194"/>
      <c r="K98" s="197"/>
      <c r="L98" s="197">
        <v>17</v>
      </c>
      <c r="M98" s="14">
        <f t="shared" si="3"/>
        <v>17</v>
      </c>
      <c r="N98" s="3"/>
      <c r="O98" s="70" t="s">
        <v>3927</v>
      </c>
      <c r="P98" s="70"/>
      <c r="Q98" s="70"/>
      <c r="R98" s="3"/>
      <c r="S98" s="316">
        <v>1948</v>
      </c>
      <c r="T98" s="316"/>
      <c r="U98" s="316"/>
      <c r="V98" s="316"/>
      <c r="W98" s="3"/>
      <c r="X98" s="70">
        <v>20</v>
      </c>
      <c r="Y98" s="104"/>
      <c r="Z98" s="148"/>
      <c r="AA98" s="152">
        <f t="shared" si="4"/>
        <v>20</v>
      </c>
      <c r="AB98" s="3"/>
      <c r="AC98" s="104">
        <v>20</v>
      </c>
      <c r="AD98" s="104"/>
      <c r="AE98" s="148"/>
      <c r="AF98" s="152">
        <f t="shared" si="5"/>
        <v>20</v>
      </c>
      <c r="AG98" s="4"/>
      <c r="AH98" s="342"/>
      <c r="AI98" s="148">
        <v>1</v>
      </c>
      <c r="AJ98" s="343"/>
      <c r="AK98" s="287">
        <v>1</v>
      </c>
      <c r="AL98" s="4"/>
      <c r="AM98" s="308">
        <v>2.5499999999999998E-2</v>
      </c>
      <c r="AN98" s="308">
        <v>2.5499999999999998E-2</v>
      </c>
      <c r="AO98" s="308">
        <v>0</v>
      </c>
      <c r="AP98" s="309">
        <v>0</v>
      </c>
      <c r="AQ98" s="17"/>
      <c r="AR98" s="26"/>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row>
    <row r="99" spans="1:114" x14ac:dyDescent="0.25">
      <c r="A99"/>
      <c r="B99" s="19"/>
      <c r="D99" s="250">
        <v>86</v>
      </c>
      <c r="E99" s="264" t="s">
        <v>3957</v>
      </c>
      <c r="F99" s="260"/>
      <c r="G99" s="206" t="s">
        <v>3935</v>
      </c>
      <c r="H99" s="195"/>
      <c r="I99" s="208" t="s">
        <v>3946</v>
      </c>
      <c r="J99" s="194"/>
      <c r="K99" s="198"/>
      <c r="L99" s="198">
        <v>4</v>
      </c>
      <c r="M99" s="14">
        <f t="shared" si="3"/>
        <v>4</v>
      </c>
      <c r="N99" s="3"/>
      <c r="O99" s="71" t="s">
        <v>3927</v>
      </c>
      <c r="P99" s="71"/>
      <c r="Q99" s="71"/>
      <c r="R99" s="3"/>
      <c r="S99" s="315">
        <v>1940</v>
      </c>
      <c r="T99" s="315"/>
      <c r="U99" s="315"/>
      <c r="V99" s="315"/>
      <c r="W99" s="3"/>
      <c r="X99" s="71">
        <v>11</v>
      </c>
      <c r="Y99" s="71"/>
      <c r="Z99" s="71"/>
      <c r="AA99" s="152">
        <f t="shared" ref="AA99:AA162" si="6">SUM(X99:Z99)</f>
        <v>11</v>
      </c>
      <c r="AB99" s="3"/>
      <c r="AC99" s="298"/>
      <c r="AD99" s="298"/>
      <c r="AE99" s="299"/>
      <c r="AF99" s="152">
        <f t="shared" ref="AF99:AF162" si="7">SUM(AC99:AE99)</f>
        <v>0</v>
      </c>
      <c r="AG99" s="4"/>
      <c r="AH99" s="344"/>
      <c r="AI99" s="357">
        <v>1</v>
      </c>
      <c r="AJ99" s="345"/>
      <c r="AK99" s="358"/>
      <c r="AL99" s="4"/>
      <c r="AM99" s="310">
        <v>1.9E-2</v>
      </c>
      <c r="AN99" s="310">
        <v>1.9E-2</v>
      </c>
      <c r="AO99" s="310">
        <v>0</v>
      </c>
      <c r="AP99" s="311">
        <v>0</v>
      </c>
      <c r="AQ99" s="17"/>
      <c r="AR99" s="26"/>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0" spans="1:114" x14ac:dyDescent="0.25">
      <c r="A100"/>
      <c r="B100" s="19"/>
      <c r="D100" s="250">
        <v>87</v>
      </c>
      <c r="E100" s="262" t="s">
        <v>3972</v>
      </c>
      <c r="F100" s="260"/>
      <c r="G100" s="205" t="s">
        <v>3935</v>
      </c>
      <c r="H100" s="195"/>
      <c r="I100" s="207" t="s">
        <v>3946</v>
      </c>
      <c r="J100" s="194"/>
      <c r="K100" s="197"/>
      <c r="L100" s="197"/>
      <c r="M100" s="14">
        <f t="shared" si="3"/>
        <v>0</v>
      </c>
      <c r="N100" s="3"/>
      <c r="O100" s="70"/>
      <c r="P100" s="70"/>
      <c r="Q100" s="70"/>
      <c r="R100" s="3"/>
      <c r="S100" s="316"/>
      <c r="T100" s="316"/>
      <c r="U100" s="316"/>
      <c r="V100" s="316"/>
      <c r="W100" s="3"/>
      <c r="X100" s="70"/>
      <c r="Y100" s="104"/>
      <c r="Z100" s="148"/>
      <c r="AA100" s="152">
        <f t="shared" si="6"/>
        <v>0</v>
      </c>
      <c r="AB100" s="3"/>
      <c r="AC100" s="104"/>
      <c r="AD100" s="104"/>
      <c r="AE100" s="148"/>
      <c r="AF100" s="152">
        <f t="shared" si="7"/>
        <v>0</v>
      </c>
      <c r="AG100" s="4"/>
      <c r="AH100" s="342"/>
      <c r="AI100" s="148"/>
      <c r="AJ100" s="343"/>
      <c r="AK100" s="287"/>
      <c r="AL100" s="4"/>
      <c r="AM100" s="308">
        <v>0</v>
      </c>
      <c r="AN100" s="308">
        <v>0</v>
      </c>
      <c r="AO100" s="308">
        <v>0</v>
      </c>
      <c r="AP100" s="309">
        <v>0</v>
      </c>
      <c r="AQ100" s="17"/>
      <c r="AR100" s="26"/>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row>
    <row r="101" spans="1:114" x14ac:dyDescent="0.25">
      <c r="A101"/>
      <c r="B101" s="19"/>
      <c r="D101" s="250">
        <v>88</v>
      </c>
      <c r="E101" s="264" t="s">
        <v>3958</v>
      </c>
      <c r="F101" s="260"/>
      <c r="G101" s="206" t="s">
        <v>3935</v>
      </c>
      <c r="H101" s="195"/>
      <c r="I101" s="208" t="s">
        <v>3946</v>
      </c>
      <c r="J101" s="194"/>
      <c r="K101" s="198"/>
      <c r="L101" s="198">
        <v>20</v>
      </c>
      <c r="M101" s="14">
        <f t="shared" si="3"/>
        <v>20</v>
      </c>
      <c r="N101" s="3"/>
      <c r="O101" s="71"/>
      <c r="P101" s="71"/>
      <c r="Q101" s="71" t="s">
        <v>3927</v>
      </c>
      <c r="R101" s="3"/>
      <c r="S101" s="315">
        <v>2009</v>
      </c>
      <c r="T101" s="315"/>
      <c r="U101" s="315"/>
      <c r="V101" s="315"/>
      <c r="W101" s="3"/>
      <c r="X101" s="71"/>
      <c r="Y101" s="71"/>
      <c r="Z101" s="71">
        <v>21</v>
      </c>
      <c r="AA101" s="152">
        <f t="shared" si="6"/>
        <v>21</v>
      </c>
      <c r="AB101" s="3"/>
      <c r="AC101" s="298"/>
      <c r="AD101" s="298"/>
      <c r="AE101" s="299">
        <v>21</v>
      </c>
      <c r="AF101" s="152">
        <f t="shared" si="7"/>
        <v>21</v>
      </c>
      <c r="AG101" s="4"/>
      <c r="AH101" s="344"/>
      <c r="AI101" s="357">
        <v>1</v>
      </c>
      <c r="AJ101" s="345"/>
      <c r="AK101" s="358">
        <v>1</v>
      </c>
      <c r="AL101" s="4"/>
      <c r="AM101" s="310">
        <v>1.6E-2</v>
      </c>
      <c r="AN101" s="310">
        <v>1.6E-2</v>
      </c>
      <c r="AO101" s="310">
        <v>0</v>
      </c>
      <c r="AP101" s="311">
        <v>0</v>
      </c>
      <c r="AQ101" s="17"/>
      <c r="AR101" s="26"/>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row>
    <row r="102" spans="1:114" x14ac:dyDescent="0.25">
      <c r="A102"/>
      <c r="B102" s="19"/>
      <c r="D102" s="250">
        <v>89</v>
      </c>
      <c r="E102" s="262" t="s">
        <v>3959</v>
      </c>
      <c r="F102" s="260"/>
      <c r="G102" s="205" t="s">
        <v>3935</v>
      </c>
      <c r="H102" s="195"/>
      <c r="I102" s="207" t="s">
        <v>3946</v>
      </c>
      <c r="J102" s="194"/>
      <c r="K102" s="197"/>
      <c r="L102" s="197"/>
      <c r="M102" s="14">
        <f t="shared" si="3"/>
        <v>0</v>
      </c>
      <c r="N102" s="3"/>
      <c r="O102" s="70"/>
      <c r="P102" s="70"/>
      <c r="Q102" s="70"/>
      <c r="R102" s="3"/>
      <c r="S102" s="316"/>
      <c r="T102" s="316"/>
      <c r="U102" s="316"/>
      <c r="V102" s="316"/>
      <c r="W102" s="3"/>
      <c r="X102" s="70"/>
      <c r="Y102" s="104"/>
      <c r="Z102" s="148"/>
      <c r="AA102" s="152">
        <f t="shared" si="6"/>
        <v>0</v>
      </c>
      <c r="AB102" s="3"/>
      <c r="AC102" s="104"/>
      <c r="AD102" s="104"/>
      <c r="AE102" s="148"/>
      <c r="AF102" s="152">
        <f t="shared" si="7"/>
        <v>0</v>
      </c>
      <c r="AG102" s="4"/>
      <c r="AH102" s="342"/>
      <c r="AI102" s="148">
        <v>1</v>
      </c>
      <c r="AJ102" s="343"/>
      <c r="AK102" s="287"/>
      <c r="AL102" s="4"/>
      <c r="AM102" s="308">
        <v>0</v>
      </c>
      <c r="AN102" s="308">
        <v>0</v>
      </c>
      <c r="AO102" s="308">
        <v>0</v>
      </c>
      <c r="AP102" s="309">
        <v>0</v>
      </c>
      <c r="AQ102" s="17"/>
      <c r="AR102" s="26"/>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row>
    <row r="103" spans="1:114" x14ac:dyDescent="0.25">
      <c r="A103"/>
      <c r="B103" s="19"/>
      <c r="D103" s="250">
        <v>90</v>
      </c>
      <c r="E103" s="264" t="s">
        <v>3960</v>
      </c>
      <c r="F103" s="260"/>
      <c r="G103" s="206" t="s">
        <v>3935</v>
      </c>
      <c r="H103" s="195"/>
      <c r="I103" s="208" t="s">
        <v>3946</v>
      </c>
      <c r="J103" s="194"/>
      <c r="K103" s="198"/>
      <c r="L103" s="198">
        <v>20</v>
      </c>
      <c r="M103" s="14">
        <f t="shared" si="3"/>
        <v>20</v>
      </c>
      <c r="N103" s="3"/>
      <c r="O103" s="71" t="s">
        <v>3927</v>
      </c>
      <c r="P103" s="71"/>
      <c r="Q103" s="71"/>
      <c r="R103" s="3"/>
      <c r="S103" s="315">
        <v>1989</v>
      </c>
      <c r="T103" s="315"/>
      <c r="U103" s="315"/>
      <c r="V103" s="315"/>
      <c r="W103" s="3"/>
      <c r="X103" s="71">
        <v>20</v>
      </c>
      <c r="Y103" s="71"/>
      <c r="Z103" s="71"/>
      <c r="AA103" s="152">
        <f t="shared" si="6"/>
        <v>20</v>
      </c>
      <c r="AB103" s="3"/>
      <c r="AC103" s="298">
        <v>20</v>
      </c>
      <c r="AD103" s="298"/>
      <c r="AE103" s="299"/>
      <c r="AF103" s="152">
        <f t="shared" si="7"/>
        <v>20</v>
      </c>
      <c r="AG103" s="4"/>
      <c r="AH103" s="344"/>
      <c r="AI103" s="357">
        <v>1</v>
      </c>
      <c r="AJ103" s="345"/>
      <c r="AK103" s="358">
        <v>1</v>
      </c>
      <c r="AL103" s="4"/>
      <c r="AM103" s="310">
        <v>1.6500000000000001E-2</v>
      </c>
      <c r="AN103" s="310">
        <v>1.6500000000000001E-2</v>
      </c>
      <c r="AO103" s="310">
        <v>0</v>
      </c>
      <c r="AP103" s="311">
        <v>0</v>
      </c>
      <c r="AQ103" s="17"/>
      <c r="AR103" s="26"/>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row>
    <row r="104" spans="1:114" x14ac:dyDescent="0.25">
      <c r="A104"/>
      <c r="B104" s="19"/>
      <c r="D104" s="250">
        <v>91</v>
      </c>
      <c r="E104" s="262" t="s">
        <v>3973</v>
      </c>
      <c r="F104" s="260"/>
      <c r="G104" s="205" t="s">
        <v>3935</v>
      </c>
      <c r="H104" s="195"/>
      <c r="I104" s="207" t="s">
        <v>3946</v>
      </c>
      <c r="J104" s="194"/>
      <c r="K104" s="197"/>
      <c r="L104" s="197">
        <v>18</v>
      </c>
      <c r="M104" s="14">
        <f t="shared" si="3"/>
        <v>18</v>
      </c>
      <c r="N104" s="3"/>
      <c r="O104" s="70"/>
      <c r="P104" s="70"/>
      <c r="Q104" s="70" t="s">
        <v>3927</v>
      </c>
      <c r="R104" s="3"/>
      <c r="S104" s="316">
        <v>1957</v>
      </c>
      <c r="T104" s="316"/>
      <c r="U104" s="316"/>
      <c r="V104" s="316"/>
      <c r="W104" s="3"/>
      <c r="X104" s="70"/>
      <c r="Y104" s="104"/>
      <c r="Z104" s="148">
        <v>15</v>
      </c>
      <c r="AA104" s="152">
        <f t="shared" si="6"/>
        <v>15</v>
      </c>
      <c r="AB104" s="3"/>
      <c r="AC104" s="104"/>
      <c r="AD104" s="104"/>
      <c r="AE104" s="148">
        <v>15</v>
      </c>
      <c r="AF104" s="152">
        <f t="shared" si="7"/>
        <v>15</v>
      </c>
      <c r="AG104" s="4"/>
      <c r="AH104" s="342"/>
      <c r="AI104" s="148">
        <v>1</v>
      </c>
      <c r="AJ104" s="343"/>
      <c r="AK104" s="287">
        <v>1</v>
      </c>
      <c r="AL104" s="4"/>
      <c r="AM104" s="308">
        <v>1.4999999999999999E-2</v>
      </c>
      <c r="AN104" s="308">
        <v>1.4999999999999999E-2</v>
      </c>
      <c r="AO104" s="308">
        <v>0</v>
      </c>
      <c r="AP104" s="309">
        <v>0</v>
      </c>
      <c r="AQ104" s="17"/>
      <c r="AR104" s="26"/>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5" spans="1:114" x14ac:dyDescent="0.25">
      <c r="A105"/>
      <c r="B105" s="19"/>
      <c r="D105" s="250">
        <v>92</v>
      </c>
      <c r="E105" s="264" t="s">
        <v>3961</v>
      </c>
      <c r="F105" s="260"/>
      <c r="G105" s="206" t="s">
        <v>3935</v>
      </c>
      <c r="H105" s="195"/>
      <c r="I105" s="208" t="s">
        <v>3946</v>
      </c>
      <c r="J105" s="194"/>
      <c r="K105" s="198"/>
      <c r="L105" s="198">
        <v>25</v>
      </c>
      <c r="M105" s="14">
        <f t="shared" si="3"/>
        <v>25</v>
      </c>
      <c r="N105" s="3"/>
      <c r="O105" s="71"/>
      <c r="P105" s="71" t="s">
        <v>3927</v>
      </c>
      <c r="Q105" s="71"/>
      <c r="R105" s="3"/>
      <c r="S105" s="315">
        <v>1969</v>
      </c>
      <c r="T105" s="315"/>
      <c r="U105" s="315"/>
      <c r="V105" s="315"/>
      <c r="W105" s="3"/>
      <c r="X105" s="71"/>
      <c r="Y105" s="71">
        <v>13</v>
      </c>
      <c r="Z105" s="71"/>
      <c r="AA105" s="152">
        <f t="shared" si="6"/>
        <v>13</v>
      </c>
      <c r="AB105" s="3"/>
      <c r="AC105" s="298"/>
      <c r="AD105" s="298">
        <v>13</v>
      </c>
      <c r="AE105" s="299"/>
      <c r="AF105" s="152">
        <f t="shared" si="7"/>
        <v>13</v>
      </c>
      <c r="AG105" s="4"/>
      <c r="AH105" s="344"/>
      <c r="AI105" s="357">
        <v>1</v>
      </c>
      <c r="AJ105" s="345"/>
      <c r="AK105" s="358">
        <v>2</v>
      </c>
      <c r="AL105" s="4"/>
      <c r="AM105" s="310">
        <v>0.03</v>
      </c>
      <c r="AN105" s="310">
        <v>0.03</v>
      </c>
      <c r="AO105" s="310">
        <v>0</v>
      </c>
      <c r="AP105" s="311">
        <v>0</v>
      </c>
      <c r="AQ105" s="17"/>
      <c r="AR105" s="26"/>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row>
    <row r="106" spans="1:114" x14ac:dyDescent="0.25">
      <c r="A106"/>
      <c r="B106" s="19"/>
      <c r="D106" s="250">
        <v>93</v>
      </c>
      <c r="E106" s="262" t="s">
        <v>3962</v>
      </c>
      <c r="F106" s="260"/>
      <c r="G106" s="205" t="s">
        <v>3935</v>
      </c>
      <c r="H106" s="195"/>
      <c r="I106" s="207" t="s">
        <v>3946</v>
      </c>
      <c r="J106" s="194"/>
      <c r="K106" s="197"/>
      <c r="L106" s="197">
        <v>16</v>
      </c>
      <c r="M106" s="14">
        <f t="shared" si="3"/>
        <v>16</v>
      </c>
      <c r="N106" s="3"/>
      <c r="O106" s="70" t="s">
        <v>3927</v>
      </c>
      <c r="P106" s="70"/>
      <c r="Q106" s="70"/>
      <c r="R106" s="3"/>
      <c r="S106" s="316">
        <v>1968</v>
      </c>
      <c r="T106" s="316"/>
      <c r="U106" s="316"/>
      <c r="V106" s="316"/>
      <c r="W106" s="3"/>
      <c r="X106" s="70">
        <v>13</v>
      </c>
      <c r="Y106" s="104"/>
      <c r="Z106" s="148"/>
      <c r="AA106" s="152">
        <f t="shared" si="6"/>
        <v>13</v>
      </c>
      <c r="AB106" s="3"/>
      <c r="AC106" s="104">
        <v>13</v>
      </c>
      <c r="AD106" s="104"/>
      <c r="AE106" s="148"/>
      <c r="AF106" s="152">
        <f t="shared" si="7"/>
        <v>13</v>
      </c>
      <c r="AG106" s="4"/>
      <c r="AH106" s="342"/>
      <c r="AI106" s="148">
        <v>1</v>
      </c>
      <c r="AJ106" s="343"/>
      <c r="AK106" s="287"/>
      <c r="AL106" s="4"/>
      <c r="AM106" s="308">
        <v>0.03</v>
      </c>
      <c r="AN106" s="308">
        <v>0.03</v>
      </c>
      <c r="AO106" s="308">
        <v>0</v>
      </c>
      <c r="AP106" s="309">
        <v>0</v>
      </c>
      <c r="AQ106" s="17"/>
      <c r="AR106" s="2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row>
    <row r="107" spans="1:114" x14ac:dyDescent="0.25">
      <c r="A107"/>
      <c r="B107" s="19"/>
      <c r="D107" s="250">
        <v>94</v>
      </c>
      <c r="E107" s="264" t="s">
        <v>3963</v>
      </c>
      <c r="F107" s="260"/>
      <c r="G107" s="206" t="s">
        <v>3935</v>
      </c>
      <c r="H107" s="195"/>
      <c r="I107" s="208" t="s">
        <v>3946</v>
      </c>
      <c r="J107" s="194"/>
      <c r="K107" s="198"/>
      <c r="L107" s="198">
        <v>24</v>
      </c>
      <c r="M107" s="14">
        <f t="shared" si="3"/>
        <v>24</v>
      </c>
      <c r="N107" s="3"/>
      <c r="O107" s="71"/>
      <c r="P107" s="71" t="s">
        <v>3927</v>
      </c>
      <c r="Q107" s="71"/>
      <c r="R107" s="3"/>
      <c r="S107" s="315">
        <v>1995</v>
      </c>
      <c r="T107" s="315"/>
      <c r="U107" s="315"/>
      <c r="V107" s="315"/>
      <c r="W107" s="3"/>
      <c r="X107" s="71"/>
      <c r="Y107" s="71">
        <v>10</v>
      </c>
      <c r="Z107" s="71"/>
      <c r="AA107" s="152">
        <f t="shared" si="6"/>
        <v>10</v>
      </c>
      <c r="AB107" s="3"/>
      <c r="AC107" s="298"/>
      <c r="AD107" s="298">
        <v>10</v>
      </c>
      <c r="AE107" s="299"/>
      <c r="AF107" s="152">
        <f t="shared" si="7"/>
        <v>10</v>
      </c>
      <c r="AG107" s="4"/>
      <c r="AH107" s="344"/>
      <c r="AI107" s="357">
        <v>1</v>
      </c>
      <c r="AJ107" s="345"/>
      <c r="AK107" s="358">
        <v>1</v>
      </c>
      <c r="AL107" s="4"/>
      <c r="AM107" s="310">
        <v>1.4999999999999999E-2</v>
      </c>
      <c r="AN107" s="310">
        <v>1.4999999999999999E-2</v>
      </c>
      <c r="AO107" s="310">
        <v>0</v>
      </c>
      <c r="AP107" s="311">
        <v>0</v>
      </c>
      <c r="AQ107" s="17"/>
      <c r="AR107" s="26"/>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row>
    <row r="108" spans="1:114" x14ac:dyDescent="0.25">
      <c r="A108"/>
      <c r="B108" s="19"/>
      <c r="D108" s="250">
        <v>95</v>
      </c>
      <c r="E108" s="262" t="s">
        <v>3964</v>
      </c>
      <c r="F108" s="260"/>
      <c r="G108" s="205" t="s">
        <v>3935</v>
      </c>
      <c r="H108" s="195"/>
      <c r="I108" s="207" t="s">
        <v>3946</v>
      </c>
      <c r="J108" s="194"/>
      <c r="K108" s="197"/>
      <c r="L108" s="197">
        <v>50</v>
      </c>
      <c r="M108" s="14">
        <f t="shared" si="3"/>
        <v>50</v>
      </c>
      <c r="N108" s="3"/>
      <c r="O108" s="70"/>
      <c r="P108" s="70"/>
      <c r="Q108" s="70" t="s">
        <v>3927</v>
      </c>
      <c r="R108" s="3"/>
      <c r="S108" s="316">
        <v>1968</v>
      </c>
      <c r="T108" s="316"/>
      <c r="U108" s="316"/>
      <c r="V108" s="316"/>
      <c r="W108" s="3"/>
      <c r="X108" s="70"/>
      <c r="Y108" s="104"/>
      <c r="Z108" s="148">
        <v>16</v>
      </c>
      <c r="AA108" s="152">
        <f t="shared" si="6"/>
        <v>16</v>
      </c>
      <c r="AB108" s="3"/>
      <c r="AC108" s="104"/>
      <c r="AD108" s="104"/>
      <c r="AE108" s="148">
        <v>16</v>
      </c>
      <c r="AF108" s="152">
        <f t="shared" si="7"/>
        <v>16</v>
      </c>
      <c r="AG108" s="4"/>
      <c r="AH108" s="342"/>
      <c r="AI108" s="148">
        <v>1</v>
      </c>
      <c r="AJ108" s="343"/>
      <c r="AK108" s="287">
        <v>3</v>
      </c>
      <c r="AL108" s="4"/>
      <c r="AM108" s="308">
        <v>1.6E-2</v>
      </c>
      <c r="AN108" s="308">
        <v>1.6E-2</v>
      </c>
      <c r="AO108" s="308">
        <v>0</v>
      </c>
      <c r="AP108" s="309">
        <v>0</v>
      </c>
      <c r="AQ108" s="17"/>
      <c r="AR108" s="26"/>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row>
    <row r="109" spans="1:114" x14ac:dyDescent="0.25">
      <c r="A109"/>
      <c r="B109" s="19"/>
      <c r="D109" s="250">
        <v>96</v>
      </c>
      <c r="E109" s="264" t="s">
        <v>3965</v>
      </c>
      <c r="F109" s="260"/>
      <c r="G109" s="206" t="s">
        <v>3935</v>
      </c>
      <c r="H109" s="195"/>
      <c r="I109" s="208" t="s">
        <v>3946</v>
      </c>
      <c r="J109" s="194"/>
      <c r="K109" s="198"/>
      <c r="L109" s="198">
        <v>13</v>
      </c>
      <c r="M109" s="14">
        <f t="shared" si="3"/>
        <v>13</v>
      </c>
      <c r="N109" s="3"/>
      <c r="O109" s="71" t="s">
        <v>3927</v>
      </c>
      <c r="P109" s="71"/>
      <c r="Q109" s="71"/>
      <c r="R109" s="3"/>
      <c r="S109" s="315">
        <v>1994</v>
      </c>
      <c r="T109" s="315"/>
      <c r="U109" s="315"/>
      <c r="V109" s="315"/>
      <c r="W109" s="3"/>
      <c r="X109" s="71">
        <v>18</v>
      </c>
      <c r="Y109" s="71"/>
      <c r="Z109" s="71"/>
      <c r="AA109" s="152">
        <f t="shared" si="6"/>
        <v>18</v>
      </c>
      <c r="AB109" s="3"/>
      <c r="AC109" s="298">
        <v>18</v>
      </c>
      <c r="AD109" s="298"/>
      <c r="AE109" s="299"/>
      <c r="AF109" s="152">
        <f t="shared" si="7"/>
        <v>18</v>
      </c>
      <c r="AG109" s="4"/>
      <c r="AH109" s="344"/>
      <c r="AI109" s="357">
        <v>1</v>
      </c>
      <c r="AJ109" s="345"/>
      <c r="AK109" s="358"/>
      <c r="AL109" s="4"/>
      <c r="AM109" s="310">
        <v>1.4999999999999999E-2</v>
      </c>
      <c r="AN109" s="310">
        <v>1.4999999999999999E-2</v>
      </c>
      <c r="AO109" s="310">
        <v>0</v>
      </c>
      <c r="AP109" s="311">
        <v>0</v>
      </c>
      <c r="AQ109" s="17"/>
      <c r="AR109" s="26"/>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0" spans="1:114" x14ac:dyDescent="0.25">
      <c r="A110"/>
      <c r="B110" s="19"/>
      <c r="D110" s="250">
        <v>97</v>
      </c>
      <c r="E110" s="262" t="s">
        <v>3966</v>
      </c>
      <c r="F110" s="260"/>
      <c r="G110" s="205" t="s">
        <v>3935</v>
      </c>
      <c r="H110" s="195"/>
      <c r="I110" s="207" t="s">
        <v>3946</v>
      </c>
      <c r="J110" s="194"/>
      <c r="K110" s="197"/>
      <c r="L110" s="197">
        <v>9</v>
      </c>
      <c r="M110" s="14">
        <f t="shared" si="3"/>
        <v>9</v>
      </c>
      <c r="N110" s="3"/>
      <c r="O110" s="70" t="s">
        <v>3927</v>
      </c>
      <c r="P110" s="70"/>
      <c r="Q110" s="70"/>
      <c r="R110" s="3"/>
      <c r="S110" s="316">
        <v>1979</v>
      </c>
      <c r="T110" s="316"/>
      <c r="U110" s="316"/>
      <c r="V110" s="316"/>
      <c r="W110" s="3"/>
      <c r="X110" s="70">
        <v>18</v>
      </c>
      <c r="Y110" s="104"/>
      <c r="Z110" s="148"/>
      <c r="AA110" s="152">
        <f t="shared" si="6"/>
        <v>18</v>
      </c>
      <c r="AB110" s="3"/>
      <c r="AC110" s="104">
        <v>18</v>
      </c>
      <c r="AD110" s="104"/>
      <c r="AE110" s="148"/>
      <c r="AF110" s="152">
        <f t="shared" si="7"/>
        <v>18</v>
      </c>
      <c r="AG110" s="4"/>
      <c r="AH110" s="342"/>
      <c r="AI110" s="148">
        <v>1</v>
      </c>
      <c r="AJ110" s="343"/>
      <c r="AK110" s="287"/>
      <c r="AL110" s="4"/>
      <c r="AM110" s="308">
        <v>1.4999999999999999E-2</v>
      </c>
      <c r="AN110" s="308">
        <v>1.4999999999999999E-2</v>
      </c>
      <c r="AO110" s="308">
        <v>0</v>
      </c>
      <c r="AP110" s="309">
        <v>0</v>
      </c>
      <c r="AQ110" s="17"/>
      <c r="AR110" s="26"/>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row>
    <row r="111" spans="1:114" x14ac:dyDescent="0.25">
      <c r="A111"/>
      <c r="B111" s="19"/>
      <c r="D111" s="250">
        <v>98</v>
      </c>
      <c r="E111" s="264" t="s">
        <v>3969</v>
      </c>
      <c r="F111" s="260"/>
      <c r="G111" s="206" t="s">
        <v>3935</v>
      </c>
      <c r="H111" s="195"/>
      <c r="I111" s="208" t="s">
        <v>3947</v>
      </c>
      <c r="J111" s="194"/>
      <c r="K111" s="198"/>
      <c r="L111" s="198">
        <v>11</v>
      </c>
      <c r="M111" s="14">
        <f t="shared" si="3"/>
        <v>11</v>
      </c>
      <c r="N111" s="3"/>
      <c r="O111" s="71"/>
      <c r="P111" s="71" t="s">
        <v>3927</v>
      </c>
      <c r="Q111" s="71"/>
      <c r="R111" s="3"/>
      <c r="S111" s="315">
        <v>1946</v>
      </c>
      <c r="T111" s="315"/>
      <c r="U111" s="315"/>
      <c r="V111" s="315"/>
      <c r="W111" s="3"/>
      <c r="X111" s="71"/>
      <c r="Y111" s="71">
        <v>22</v>
      </c>
      <c r="Z111" s="71"/>
      <c r="AA111" s="152">
        <f t="shared" si="6"/>
        <v>22</v>
      </c>
      <c r="AB111" s="3"/>
      <c r="AC111" s="298"/>
      <c r="AD111" s="298">
        <v>22</v>
      </c>
      <c r="AE111" s="299"/>
      <c r="AF111" s="152">
        <f t="shared" si="7"/>
        <v>22</v>
      </c>
      <c r="AG111" s="4"/>
      <c r="AH111" s="344"/>
      <c r="AI111" s="357">
        <v>1</v>
      </c>
      <c r="AJ111" s="345"/>
      <c r="AK111" s="358"/>
      <c r="AL111" s="4"/>
      <c r="AM111" s="310">
        <v>1.6E-2</v>
      </c>
      <c r="AN111" s="310">
        <v>1.6E-2</v>
      </c>
      <c r="AO111" s="310">
        <v>0</v>
      </c>
      <c r="AP111" s="311">
        <v>0</v>
      </c>
      <c r="AQ111" s="17"/>
      <c r="AR111" s="26"/>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row>
    <row r="112" spans="1:114" x14ac:dyDescent="0.25">
      <c r="A112"/>
      <c r="B112" s="19"/>
      <c r="D112" s="250">
        <v>99</v>
      </c>
      <c r="E112" s="262" t="s">
        <v>3955</v>
      </c>
      <c r="F112" s="260"/>
      <c r="G112" s="205" t="s">
        <v>3935</v>
      </c>
      <c r="H112" s="195"/>
      <c r="I112" s="207" t="s">
        <v>3947</v>
      </c>
      <c r="J112" s="194"/>
      <c r="K112" s="197"/>
      <c r="L112" s="197"/>
      <c r="M112" s="14">
        <f t="shared" si="3"/>
        <v>0</v>
      </c>
      <c r="N112" s="3"/>
      <c r="O112" s="70"/>
      <c r="P112" s="70"/>
      <c r="Q112" s="70"/>
      <c r="R112" s="3"/>
      <c r="S112" s="316"/>
      <c r="T112" s="316"/>
      <c r="U112" s="316"/>
      <c r="V112" s="316"/>
      <c r="W112" s="3"/>
      <c r="X112" s="70"/>
      <c r="Y112" s="104"/>
      <c r="Z112" s="148"/>
      <c r="AA112" s="152">
        <f t="shared" si="6"/>
        <v>0</v>
      </c>
      <c r="AB112" s="3"/>
      <c r="AC112" s="104"/>
      <c r="AD112" s="104"/>
      <c r="AE112" s="148"/>
      <c r="AF112" s="152">
        <f t="shared" si="7"/>
        <v>0</v>
      </c>
      <c r="AG112" s="4"/>
      <c r="AH112" s="342"/>
      <c r="AI112" s="148"/>
      <c r="AJ112" s="343"/>
      <c r="AK112" s="287"/>
      <c r="AL112" s="4"/>
      <c r="AM112" s="308">
        <v>0</v>
      </c>
      <c r="AN112" s="308">
        <v>0</v>
      </c>
      <c r="AO112" s="308">
        <v>0</v>
      </c>
      <c r="AP112" s="309">
        <v>0</v>
      </c>
      <c r="AQ112" s="17"/>
      <c r="AR112" s="26"/>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row>
    <row r="113" spans="1:114" x14ac:dyDescent="0.25">
      <c r="A113"/>
      <c r="B113" s="19"/>
      <c r="D113" s="250">
        <v>100</v>
      </c>
      <c r="E113" s="264" t="s">
        <v>3970</v>
      </c>
      <c r="F113" s="260"/>
      <c r="G113" s="206" t="s">
        <v>3935</v>
      </c>
      <c r="H113" s="195"/>
      <c r="I113" s="208" t="s">
        <v>3947</v>
      </c>
      <c r="J113" s="194"/>
      <c r="K113" s="198"/>
      <c r="L113" s="198"/>
      <c r="M113" s="14">
        <f t="shared" si="3"/>
        <v>0</v>
      </c>
      <c r="N113" s="3"/>
      <c r="O113" s="71"/>
      <c r="P113" s="71"/>
      <c r="Q113" s="71"/>
      <c r="R113" s="3"/>
      <c r="S113" s="315"/>
      <c r="T113" s="315"/>
      <c r="U113" s="315"/>
      <c r="V113" s="315"/>
      <c r="W113" s="3"/>
      <c r="X113" s="71"/>
      <c r="Y113" s="71"/>
      <c r="Z113" s="71"/>
      <c r="AA113" s="152">
        <f t="shared" si="6"/>
        <v>0</v>
      </c>
      <c r="AB113" s="3"/>
      <c r="AC113" s="298"/>
      <c r="AD113" s="298"/>
      <c r="AE113" s="299"/>
      <c r="AF113" s="152">
        <f t="shared" si="7"/>
        <v>0</v>
      </c>
      <c r="AG113" s="4"/>
      <c r="AH113" s="344"/>
      <c r="AI113" s="357">
        <v>1</v>
      </c>
      <c r="AJ113" s="345"/>
      <c r="AK113" s="358"/>
      <c r="AL113" s="4"/>
      <c r="AM113" s="310">
        <v>0</v>
      </c>
      <c r="AN113" s="310">
        <v>0</v>
      </c>
      <c r="AO113" s="310">
        <v>0</v>
      </c>
      <c r="AP113" s="311">
        <v>0</v>
      </c>
      <c r="AQ113" s="17"/>
      <c r="AR113" s="26"/>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row>
    <row r="114" spans="1:114" x14ac:dyDescent="0.25">
      <c r="A114"/>
      <c r="B114" s="19"/>
      <c r="D114" s="250">
        <v>101</v>
      </c>
      <c r="E114" s="262" t="s">
        <v>3956</v>
      </c>
      <c r="F114" s="260"/>
      <c r="G114" s="205" t="s">
        <v>3935</v>
      </c>
      <c r="H114" s="195"/>
      <c r="I114" s="207" t="s">
        <v>3947</v>
      </c>
      <c r="J114" s="194"/>
      <c r="K114" s="197"/>
      <c r="L114" s="197"/>
      <c r="M114" s="14">
        <f t="shared" si="3"/>
        <v>0</v>
      </c>
      <c r="N114" s="3"/>
      <c r="O114" s="70"/>
      <c r="P114" s="70"/>
      <c r="Q114" s="70"/>
      <c r="R114" s="3"/>
      <c r="S114" s="316"/>
      <c r="T114" s="316"/>
      <c r="U114" s="316"/>
      <c r="V114" s="316"/>
      <c r="W114" s="3"/>
      <c r="X114" s="70"/>
      <c r="Y114" s="104"/>
      <c r="Z114" s="148"/>
      <c r="AA114" s="152">
        <f t="shared" si="6"/>
        <v>0</v>
      </c>
      <c r="AB114" s="3"/>
      <c r="AC114" s="104"/>
      <c r="AD114" s="104"/>
      <c r="AE114" s="148"/>
      <c r="AF114" s="152">
        <f t="shared" si="7"/>
        <v>0</v>
      </c>
      <c r="AG114" s="4"/>
      <c r="AH114" s="342"/>
      <c r="AI114" s="148"/>
      <c r="AJ114" s="343"/>
      <c r="AK114" s="287"/>
      <c r="AL114" s="4"/>
      <c r="AM114" s="308">
        <v>0</v>
      </c>
      <c r="AN114" s="308">
        <v>0</v>
      </c>
      <c r="AO114" s="308">
        <v>0</v>
      </c>
      <c r="AP114" s="309">
        <v>0</v>
      </c>
      <c r="AQ114" s="17"/>
      <c r="AR114" s="26"/>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5" spans="1:114" x14ac:dyDescent="0.25">
      <c r="A115"/>
      <c r="B115" s="19"/>
      <c r="D115" s="250">
        <v>102</v>
      </c>
      <c r="E115" s="264" t="s">
        <v>3971</v>
      </c>
      <c r="F115" s="260"/>
      <c r="G115" s="206" t="s">
        <v>3935</v>
      </c>
      <c r="H115" s="195"/>
      <c r="I115" s="208" t="s">
        <v>3947</v>
      </c>
      <c r="J115" s="194"/>
      <c r="K115" s="198"/>
      <c r="L115" s="198">
        <v>17</v>
      </c>
      <c r="M115" s="14">
        <f t="shared" si="3"/>
        <v>17</v>
      </c>
      <c r="N115" s="3"/>
      <c r="O115" s="71" t="s">
        <v>3927</v>
      </c>
      <c r="P115" s="71"/>
      <c r="Q115" s="71"/>
      <c r="R115" s="3"/>
      <c r="S115" s="315">
        <v>1948</v>
      </c>
      <c r="T115" s="315"/>
      <c r="U115" s="315"/>
      <c r="V115" s="315"/>
      <c r="W115" s="3"/>
      <c r="X115" s="71">
        <v>20</v>
      </c>
      <c r="Y115" s="71"/>
      <c r="Z115" s="71"/>
      <c r="AA115" s="152">
        <f t="shared" si="6"/>
        <v>20</v>
      </c>
      <c r="AB115" s="3"/>
      <c r="AC115" s="298">
        <v>20</v>
      </c>
      <c r="AD115" s="298"/>
      <c r="AE115" s="299"/>
      <c r="AF115" s="152">
        <f t="shared" si="7"/>
        <v>20</v>
      </c>
      <c r="AG115" s="4"/>
      <c r="AH115" s="344"/>
      <c r="AI115" s="357">
        <v>1</v>
      </c>
      <c r="AJ115" s="345"/>
      <c r="AK115" s="358"/>
      <c r="AL115" s="4"/>
      <c r="AM115" s="310">
        <v>1.6500000000000001E-2</v>
      </c>
      <c r="AN115" s="310">
        <v>1.6500000000000001E-2</v>
      </c>
      <c r="AO115" s="310">
        <v>0</v>
      </c>
      <c r="AP115" s="311">
        <v>0</v>
      </c>
      <c r="AQ115" s="17"/>
      <c r="AR115" s="26"/>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row>
    <row r="116" spans="1:114" x14ac:dyDescent="0.25">
      <c r="A116"/>
      <c r="B116" s="19"/>
      <c r="D116" s="250">
        <v>103</v>
      </c>
      <c r="E116" s="262" t="s">
        <v>3957</v>
      </c>
      <c r="F116" s="260"/>
      <c r="G116" s="205" t="s">
        <v>3935</v>
      </c>
      <c r="H116" s="195"/>
      <c r="I116" s="207" t="s">
        <v>3947</v>
      </c>
      <c r="J116" s="194"/>
      <c r="K116" s="197"/>
      <c r="L116" s="197"/>
      <c r="M116" s="14">
        <f t="shared" si="3"/>
        <v>0</v>
      </c>
      <c r="N116" s="3"/>
      <c r="O116" s="70"/>
      <c r="P116" s="70"/>
      <c r="Q116" s="70"/>
      <c r="R116" s="3"/>
      <c r="S116" s="316"/>
      <c r="T116" s="316"/>
      <c r="U116" s="316"/>
      <c r="V116" s="316"/>
      <c r="W116" s="3"/>
      <c r="X116" s="70"/>
      <c r="Y116" s="104"/>
      <c r="Z116" s="148"/>
      <c r="AA116" s="152">
        <f t="shared" si="6"/>
        <v>0</v>
      </c>
      <c r="AB116" s="3"/>
      <c r="AC116" s="104"/>
      <c r="AD116" s="104"/>
      <c r="AE116" s="148"/>
      <c r="AF116" s="152">
        <f t="shared" si="7"/>
        <v>0</v>
      </c>
      <c r="AG116" s="4"/>
      <c r="AH116" s="342"/>
      <c r="AI116" s="148"/>
      <c r="AJ116" s="343"/>
      <c r="AK116" s="287"/>
      <c r="AL116" s="4"/>
      <c r="AM116" s="308">
        <v>0</v>
      </c>
      <c r="AN116" s="308">
        <v>0</v>
      </c>
      <c r="AO116" s="308">
        <v>0</v>
      </c>
      <c r="AP116" s="309">
        <v>0</v>
      </c>
      <c r="AQ116" s="17"/>
      <c r="AR116" s="2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row>
    <row r="117" spans="1:114" x14ac:dyDescent="0.25">
      <c r="A117"/>
      <c r="B117" s="19"/>
      <c r="D117" s="250">
        <v>104</v>
      </c>
      <c r="E117" s="264" t="s">
        <v>3972</v>
      </c>
      <c r="F117" s="260"/>
      <c r="G117" s="206" t="s">
        <v>3935</v>
      </c>
      <c r="H117" s="195"/>
      <c r="I117" s="208" t="s">
        <v>3947</v>
      </c>
      <c r="J117" s="194"/>
      <c r="K117" s="198"/>
      <c r="L117" s="198"/>
      <c r="M117" s="14">
        <f t="shared" si="3"/>
        <v>0</v>
      </c>
      <c r="N117" s="3"/>
      <c r="O117" s="71"/>
      <c r="P117" s="71"/>
      <c r="Q117" s="71"/>
      <c r="R117" s="3"/>
      <c r="S117" s="315"/>
      <c r="T117" s="315"/>
      <c r="U117" s="315"/>
      <c r="V117" s="315"/>
      <c r="W117" s="3"/>
      <c r="X117" s="71"/>
      <c r="Y117" s="71"/>
      <c r="Z117" s="71"/>
      <c r="AA117" s="152">
        <f t="shared" si="6"/>
        <v>0</v>
      </c>
      <c r="AB117" s="3"/>
      <c r="AC117" s="298"/>
      <c r="AD117" s="298"/>
      <c r="AE117" s="299"/>
      <c r="AF117" s="152">
        <f t="shared" si="7"/>
        <v>0</v>
      </c>
      <c r="AG117" s="4"/>
      <c r="AH117" s="344"/>
      <c r="AI117" s="357"/>
      <c r="AJ117" s="345"/>
      <c r="AK117" s="358"/>
      <c r="AL117" s="4"/>
      <c r="AM117" s="310">
        <v>0</v>
      </c>
      <c r="AN117" s="310">
        <v>0</v>
      </c>
      <c r="AO117" s="310">
        <v>0</v>
      </c>
      <c r="AP117" s="311">
        <v>0</v>
      </c>
      <c r="AQ117" s="17"/>
      <c r="AR117" s="26"/>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row>
    <row r="118" spans="1:114" x14ac:dyDescent="0.25">
      <c r="A118"/>
      <c r="B118" s="19"/>
      <c r="D118" s="250">
        <v>105</v>
      </c>
      <c r="E118" s="262" t="s">
        <v>3958</v>
      </c>
      <c r="F118" s="260"/>
      <c r="G118" s="205" t="s">
        <v>3935</v>
      </c>
      <c r="H118" s="195"/>
      <c r="I118" s="207" t="s">
        <v>3947</v>
      </c>
      <c r="J118" s="194"/>
      <c r="K118" s="197"/>
      <c r="L118" s="197">
        <v>20</v>
      </c>
      <c r="M118" s="14">
        <f t="shared" si="3"/>
        <v>20</v>
      </c>
      <c r="N118" s="3"/>
      <c r="O118" s="70"/>
      <c r="P118" s="70"/>
      <c r="Q118" s="70" t="s">
        <v>3927</v>
      </c>
      <c r="R118" s="3"/>
      <c r="S118" s="316">
        <v>2009</v>
      </c>
      <c r="T118" s="316"/>
      <c r="U118" s="316"/>
      <c r="V118" s="316"/>
      <c r="W118" s="3"/>
      <c r="X118" s="70"/>
      <c r="Y118" s="104"/>
      <c r="Z118" s="148">
        <v>21</v>
      </c>
      <c r="AA118" s="152">
        <f t="shared" si="6"/>
        <v>21</v>
      </c>
      <c r="AB118" s="3"/>
      <c r="AC118" s="104"/>
      <c r="AD118" s="104"/>
      <c r="AE118" s="148">
        <v>21</v>
      </c>
      <c r="AF118" s="152">
        <f t="shared" si="7"/>
        <v>21</v>
      </c>
      <c r="AG118" s="4"/>
      <c r="AH118" s="342"/>
      <c r="AI118" s="148">
        <v>1</v>
      </c>
      <c r="AJ118" s="343"/>
      <c r="AK118" s="287"/>
      <c r="AL118" s="4"/>
      <c r="AM118" s="308">
        <v>1.6E-2</v>
      </c>
      <c r="AN118" s="308">
        <v>1.6E-2</v>
      </c>
      <c r="AO118" s="308">
        <v>0</v>
      </c>
      <c r="AP118" s="309">
        <v>0</v>
      </c>
      <c r="AQ118" s="17"/>
      <c r="AR118" s="26"/>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row>
    <row r="119" spans="1:114" x14ac:dyDescent="0.25">
      <c r="A119"/>
      <c r="B119" s="19"/>
      <c r="D119" s="250">
        <v>106</v>
      </c>
      <c r="E119" s="264" t="s">
        <v>3959</v>
      </c>
      <c r="F119" s="260"/>
      <c r="G119" s="206" t="s">
        <v>3935</v>
      </c>
      <c r="H119" s="195"/>
      <c r="I119" s="208" t="s">
        <v>3947</v>
      </c>
      <c r="J119" s="194"/>
      <c r="K119" s="198"/>
      <c r="L119" s="198"/>
      <c r="M119" s="14">
        <f t="shared" si="3"/>
        <v>0</v>
      </c>
      <c r="N119" s="3"/>
      <c r="O119" s="71"/>
      <c r="P119" s="71"/>
      <c r="Q119" s="71"/>
      <c r="R119" s="3"/>
      <c r="S119" s="315"/>
      <c r="T119" s="315"/>
      <c r="U119" s="315"/>
      <c r="V119" s="315"/>
      <c r="W119" s="3"/>
      <c r="X119" s="71"/>
      <c r="Y119" s="71"/>
      <c r="Z119" s="71"/>
      <c r="AA119" s="152">
        <f t="shared" si="6"/>
        <v>0</v>
      </c>
      <c r="AB119" s="3"/>
      <c r="AC119" s="298"/>
      <c r="AD119" s="298"/>
      <c r="AE119" s="299"/>
      <c r="AF119" s="152">
        <f t="shared" si="7"/>
        <v>0</v>
      </c>
      <c r="AG119" s="4"/>
      <c r="AH119" s="344"/>
      <c r="AI119" s="357"/>
      <c r="AJ119" s="345"/>
      <c r="AK119" s="358"/>
      <c r="AL119" s="4"/>
      <c r="AM119" s="310">
        <v>0</v>
      </c>
      <c r="AN119" s="310">
        <v>0</v>
      </c>
      <c r="AO119" s="310">
        <v>0</v>
      </c>
      <c r="AP119" s="311">
        <v>0</v>
      </c>
      <c r="AQ119" s="17"/>
      <c r="AR119" s="26"/>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0" spans="1:114" x14ac:dyDescent="0.25">
      <c r="A120"/>
      <c r="B120" s="19"/>
      <c r="D120" s="250">
        <v>107</v>
      </c>
      <c r="E120" s="262" t="s">
        <v>3960</v>
      </c>
      <c r="F120" s="260"/>
      <c r="G120" s="205" t="s">
        <v>3935</v>
      </c>
      <c r="H120" s="195"/>
      <c r="I120" s="207" t="s">
        <v>3947</v>
      </c>
      <c r="J120" s="194"/>
      <c r="K120" s="197"/>
      <c r="L120" s="197">
        <v>21</v>
      </c>
      <c r="M120" s="14">
        <f t="shared" si="3"/>
        <v>21</v>
      </c>
      <c r="N120" s="3"/>
      <c r="O120" s="70" t="s">
        <v>3927</v>
      </c>
      <c r="P120" s="70"/>
      <c r="Q120" s="70"/>
      <c r="R120" s="3"/>
      <c r="S120" s="316">
        <v>1989</v>
      </c>
      <c r="T120" s="316"/>
      <c r="U120" s="316"/>
      <c r="V120" s="316"/>
      <c r="W120" s="3"/>
      <c r="X120" s="70">
        <v>20</v>
      </c>
      <c r="Y120" s="104"/>
      <c r="Z120" s="148"/>
      <c r="AA120" s="152">
        <f t="shared" si="6"/>
        <v>20</v>
      </c>
      <c r="AB120" s="3"/>
      <c r="AC120" s="104">
        <v>20</v>
      </c>
      <c r="AD120" s="104"/>
      <c r="AE120" s="148"/>
      <c r="AF120" s="152">
        <f t="shared" si="7"/>
        <v>20</v>
      </c>
      <c r="AG120" s="4"/>
      <c r="AH120" s="342"/>
      <c r="AI120" s="148">
        <v>1</v>
      </c>
      <c r="AJ120" s="343"/>
      <c r="AK120" s="287"/>
      <c r="AL120" s="4"/>
      <c r="AM120" s="308">
        <v>1.6500000000000001E-2</v>
      </c>
      <c r="AN120" s="308">
        <v>1.6500000000000001E-2</v>
      </c>
      <c r="AO120" s="308">
        <v>0</v>
      </c>
      <c r="AP120" s="309">
        <v>0</v>
      </c>
      <c r="AQ120" s="17"/>
      <c r="AR120" s="26"/>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row>
    <row r="121" spans="1:114" x14ac:dyDescent="0.25">
      <c r="A121"/>
      <c r="B121" s="19"/>
      <c r="D121" s="250">
        <v>108</v>
      </c>
      <c r="E121" s="264" t="s">
        <v>3973</v>
      </c>
      <c r="F121" s="260"/>
      <c r="G121" s="206" t="s">
        <v>3935</v>
      </c>
      <c r="H121" s="195"/>
      <c r="I121" s="208" t="s">
        <v>3947</v>
      </c>
      <c r="J121" s="194"/>
      <c r="K121" s="198"/>
      <c r="L121" s="198">
        <v>12</v>
      </c>
      <c r="M121" s="14">
        <f t="shared" si="3"/>
        <v>12</v>
      </c>
      <c r="N121" s="3"/>
      <c r="O121" s="71"/>
      <c r="P121" s="71"/>
      <c r="Q121" s="71" t="s">
        <v>3927</v>
      </c>
      <c r="R121" s="3"/>
      <c r="S121" s="315">
        <v>1957</v>
      </c>
      <c r="T121" s="315"/>
      <c r="U121" s="315"/>
      <c r="V121" s="315"/>
      <c r="W121" s="3"/>
      <c r="X121" s="71"/>
      <c r="Y121" s="71"/>
      <c r="Z121" s="71">
        <v>15</v>
      </c>
      <c r="AA121" s="152">
        <f t="shared" si="6"/>
        <v>15</v>
      </c>
      <c r="AB121" s="3"/>
      <c r="AC121" s="298"/>
      <c r="AD121" s="298"/>
      <c r="AE121" s="299">
        <v>15</v>
      </c>
      <c r="AF121" s="152">
        <f t="shared" si="7"/>
        <v>15</v>
      </c>
      <c r="AG121" s="4"/>
      <c r="AH121" s="344"/>
      <c r="AI121" s="357">
        <v>1</v>
      </c>
      <c r="AJ121" s="345"/>
      <c r="AK121" s="358"/>
      <c r="AL121" s="4"/>
      <c r="AM121" s="310">
        <v>1.4999999999999999E-2</v>
      </c>
      <c r="AN121" s="310">
        <v>1.4999999999999999E-2</v>
      </c>
      <c r="AO121" s="310">
        <v>0</v>
      </c>
      <c r="AP121" s="311">
        <v>0</v>
      </c>
      <c r="AQ121" s="17"/>
      <c r="AR121" s="26"/>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row>
    <row r="122" spans="1:114" x14ac:dyDescent="0.25">
      <c r="A122"/>
      <c r="B122" s="19"/>
      <c r="D122" s="250">
        <v>109</v>
      </c>
      <c r="E122" s="262" t="s">
        <v>3961</v>
      </c>
      <c r="F122" s="260"/>
      <c r="G122" s="205" t="s">
        <v>3935</v>
      </c>
      <c r="H122" s="195"/>
      <c r="I122" s="207" t="s">
        <v>3947</v>
      </c>
      <c r="J122" s="194"/>
      <c r="K122" s="197"/>
      <c r="L122" s="197"/>
      <c r="M122" s="14">
        <f t="shared" si="3"/>
        <v>0</v>
      </c>
      <c r="N122" s="3"/>
      <c r="O122" s="70"/>
      <c r="P122" s="70"/>
      <c r="Q122" s="70"/>
      <c r="R122" s="3"/>
      <c r="S122" s="316"/>
      <c r="T122" s="316"/>
      <c r="U122" s="316"/>
      <c r="V122" s="316"/>
      <c r="W122" s="3"/>
      <c r="X122" s="70"/>
      <c r="Y122" s="104"/>
      <c r="Z122" s="148"/>
      <c r="AA122" s="152">
        <f t="shared" si="6"/>
        <v>0</v>
      </c>
      <c r="AB122" s="3"/>
      <c r="AC122" s="104"/>
      <c r="AD122" s="104"/>
      <c r="AE122" s="148"/>
      <c r="AF122" s="152">
        <f t="shared" si="7"/>
        <v>0</v>
      </c>
      <c r="AG122" s="4"/>
      <c r="AH122" s="342"/>
      <c r="AI122" s="148"/>
      <c r="AJ122" s="343"/>
      <c r="AK122" s="287"/>
      <c r="AL122" s="4"/>
      <c r="AM122" s="308">
        <v>0</v>
      </c>
      <c r="AN122" s="308">
        <v>0</v>
      </c>
      <c r="AO122" s="308">
        <v>0</v>
      </c>
      <c r="AP122" s="309">
        <v>0</v>
      </c>
      <c r="AQ122" s="17"/>
      <c r="AR122" s="26"/>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row>
    <row r="123" spans="1:114" x14ac:dyDescent="0.25">
      <c r="A123"/>
      <c r="B123" s="19"/>
      <c r="D123" s="250">
        <v>110</v>
      </c>
      <c r="E123" s="264" t="s">
        <v>3962</v>
      </c>
      <c r="F123" s="260"/>
      <c r="G123" s="206" t="s">
        <v>3935</v>
      </c>
      <c r="H123" s="195"/>
      <c r="I123" s="208" t="s">
        <v>3947</v>
      </c>
      <c r="J123" s="194"/>
      <c r="K123" s="198"/>
      <c r="L123" s="198"/>
      <c r="M123" s="14">
        <f t="shared" si="3"/>
        <v>0</v>
      </c>
      <c r="N123" s="3"/>
      <c r="O123" s="71"/>
      <c r="P123" s="71"/>
      <c r="Q123" s="71"/>
      <c r="R123" s="3"/>
      <c r="S123" s="315"/>
      <c r="T123" s="315"/>
      <c r="U123" s="315"/>
      <c r="V123" s="315"/>
      <c r="W123" s="3"/>
      <c r="X123" s="71"/>
      <c r="Y123" s="71"/>
      <c r="Z123" s="71"/>
      <c r="AA123" s="152">
        <f t="shared" si="6"/>
        <v>0</v>
      </c>
      <c r="AB123" s="3"/>
      <c r="AC123" s="298"/>
      <c r="AD123" s="298"/>
      <c r="AE123" s="299"/>
      <c r="AF123" s="152">
        <f t="shared" si="7"/>
        <v>0</v>
      </c>
      <c r="AG123" s="4"/>
      <c r="AH123" s="344"/>
      <c r="AI123" s="357"/>
      <c r="AJ123" s="345"/>
      <c r="AK123" s="358"/>
      <c r="AL123" s="4"/>
      <c r="AM123" s="310">
        <v>0</v>
      </c>
      <c r="AN123" s="310">
        <v>0</v>
      </c>
      <c r="AO123" s="310">
        <v>0</v>
      </c>
      <c r="AP123" s="311">
        <v>0</v>
      </c>
      <c r="AQ123" s="17"/>
      <c r="AR123" s="26"/>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row>
    <row r="124" spans="1:114" x14ac:dyDescent="0.25">
      <c r="A124"/>
      <c r="B124" s="19"/>
      <c r="D124" s="250">
        <v>111</v>
      </c>
      <c r="E124" s="262" t="s">
        <v>3963</v>
      </c>
      <c r="F124" s="260"/>
      <c r="G124" s="205" t="s">
        <v>3935</v>
      </c>
      <c r="H124" s="195"/>
      <c r="I124" s="207" t="s">
        <v>3947</v>
      </c>
      <c r="J124" s="194"/>
      <c r="K124" s="197"/>
      <c r="L124" s="197"/>
      <c r="M124" s="14">
        <f t="shared" si="3"/>
        <v>0</v>
      </c>
      <c r="N124" s="3"/>
      <c r="O124" s="70"/>
      <c r="P124" s="70"/>
      <c r="Q124" s="70"/>
      <c r="R124" s="3"/>
      <c r="S124" s="316"/>
      <c r="T124" s="316"/>
      <c r="U124" s="316"/>
      <c r="V124" s="316"/>
      <c r="W124" s="3"/>
      <c r="X124" s="70"/>
      <c r="Y124" s="104"/>
      <c r="Z124" s="148"/>
      <c r="AA124" s="152">
        <f t="shared" si="6"/>
        <v>0</v>
      </c>
      <c r="AB124" s="3"/>
      <c r="AC124" s="104"/>
      <c r="AD124" s="104"/>
      <c r="AE124" s="148"/>
      <c r="AF124" s="152">
        <f t="shared" si="7"/>
        <v>0</v>
      </c>
      <c r="AG124" s="4"/>
      <c r="AH124" s="342"/>
      <c r="AI124" s="148"/>
      <c r="AJ124" s="343"/>
      <c r="AK124" s="287"/>
      <c r="AL124" s="4"/>
      <c r="AM124" s="308">
        <v>0</v>
      </c>
      <c r="AN124" s="308">
        <v>0</v>
      </c>
      <c r="AO124" s="308">
        <v>0</v>
      </c>
      <c r="AP124" s="309">
        <v>0</v>
      </c>
      <c r="AQ124" s="17"/>
      <c r="AR124" s="26"/>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5" spans="1:114" x14ac:dyDescent="0.25">
      <c r="A125"/>
      <c r="B125" s="19"/>
      <c r="D125" s="250">
        <v>112</v>
      </c>
      <c r="E125" s="264" t="s">
        <v>3964</v>
      </c>
      <c r="F125" s="260"/>
      <c r="G125" s="206" t="s">
        <v>3935</v>
      </c>
      <c r="H125" s="195"/>
      <c r="I125" s="208" t="s">
        <v>3947</v>
      </c>
      <c r="J125" s="194"/>
      <c r="K125" s="198"/>
      <c r="L125" s="198"/>
      <c r="M125" s="14">
        <f t="shared" si="3"/>
        <v>0</v>
      </c>
      <c r="N125" s="3"/>
      <c r="O125" s="71"/>
      <c r="P125" s="71"/>
      <c r="Q125" s="71"/>
      <c r="R125" s="3"/>
      <c r="S125" s="315"/>
      <c r="T125" s="315"/>
      <c r="U125" s="315"/>
      <c r="V125" s="315"/>
      <c r="W125" s="3"/>
      <c r="X125" s="71"/>
      <c r="Y125" s="71"/>
      <c r="Z125" s="71"/>
      <c r="AA125" s="152">
        <f t="shared" si="6"/>
        <v>0</v>
      </c>
      <c r="AB125" s="3"/>
      <c r="AC125" s="298"/>
      <c r="AD125" s="298"/>
      <c r="AE125" s="299"/>
      <c r="AF125" s="152">
        <f t="shared" si="7"/>
        <v>0</v>
      </c>
      <c r="AG125" s="4"/>
      <c r="AH125" s="344"/>
      <c r="AI125" s="357"/>
      <c r="AJ125" s="345"/>
      <c r="AK125" s="358"/>
      <c r="AL125" s="4"/>
      <c r="AM125" s="310">
        <v>0</v>
      </c>
      <c r="AN125" s="310">
        <v>0</v>
      </c>
      <c r="AO125" s="310">
        <v>0</v>
      </c>
      <c r="AP125" s="311">
        <v>0</v>
      </c>
      <c r="AQ125" s="17"/>
      <c r="AR125" s="26"/>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row>
    <row r="126" spans="1:114" x14ac:dyDescent="0.25">
      <c r="A126"/>
      <c r="B126" s="19"/>
      <c r="D126" s="250">
        <v>113</v>
      </c>
      <c r="E126" s="262" t="s">
        <v>3965</v>
      </c>
      <c r="F126" s="260"/>
      <c r="G126" s="205" t="s">
        <v>3935</v>
      </c>
      <c r="H126" s="195"/>
      <c r="I126" s="207" t="s">
        <v>3947</v>
      </c>
      <c r="J126" s="194"/>
      <c r="K126" s="197"/>
      <c r="L126" s="197">
        <v>12</v>
      </c>
      <c r="M126" s="14">
        <f t="shared" si="3"/>
        <v>12</v>
      </c>
      <c r="N126" s="3"/>
      <c r="O126" s="70" t="s">
        <v>3927</v>
      </c>
      <c r="P126" s="70"/>
      <c r="Q126" s="70"/>
      <c r="R126" s="3"/>
      <c r="S126" s="316">
        <v>1994</v>
      </c>
      <c r="T126" s="316"/>
      <c r="U126" s="316"/>
      <c r="V126" s="316"/>
      <c r="W126" s="3"/>
      <c r="X126" s="70">
        <v>18</v>
      </c>
      <c r="Y126" s="104"/>
      <c r="Z126" s="148"/>
      <c r="AA126" s="152">
        <f t="shared" si="6"/>
        <v>18</v>
      </c>
      <c r="AB126" s="3"/>
      <c r="AC126" s="104">
        <v>18</v>
      </c>
      <c r="AD126" s="104"/>
      <c r="AE126" s="148"/>
      <c r="AF126" s="152">
        <f t="shared" si="7"/>
        <v>18</v>
      </c>
      <c r="AG126" s="4"/>
      <c r="AH126" s="342"/>
      <c r="AI126" s="148">
        <v>1</v>
      </c>
      <c r="AJ126" s="343"/>
      <c r="AK126" s="287"/>
      <c r="AL126" s="4"/>
      <c r="AM126" s="308">
        <v>1.4999999999999999E-2</v>
      </c>
      <c r="AN126" s="308">
        <v>1.4999999999999999E-2</v>
      </c>
      <c r="AO126" s="308">
        <v>0</v>
      </c>
      <c r="AP126" s="309">
        <v>0</v>
      </c>
      <c r="AQ126" s="17"/>
      <c r="AR126" s="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row>
    <row r="127" spans="1:114" x14ac:dyDescent="0.25">
      <c r="A127"/>
      <c r="B127" s="19"/>
      <c r="D127" s="250">
        <v>114</v>
      </c>
      <c r="E127" s="264" t="s">
        <v>3966</v>
      </c>
      <c r="F127" s="260"/>
      <c r="G127" s="206" t="s">
        <v>3935</v>
      </c>
      <c r="H127" s="195"/>
      <c r="I127" s="208" t="s">
        <v>3947</v>
      </c>
      <c r="J127" s="194"/>
      <c r="K127" s="198"/>
      <c r="L127" s="198">
        <v>9</v>
      </c>
      <c r="M127" s="14">
        <f t="shared" si="3"/>
        <v>9</v>
      </c>
      <c r="N127" s="3"/>
      <c r="O127" s="71" t="s">
        <v>3927</v>
      </c>
      <c r="P127" s="71"/>
      <c r="Q127" s="71"/>
      <c r="R127" s="3"/>
      <c r="S127" s="315">
        <v>1979</v>
      </c>
      <c r="T127" s="315"/>
      <c r="U127" s="315"/>
      <c r="V127" s="315"/>
      <c r="W127" s="3"/>
      <c r="X127" s="71">
        <v>18</v>
      </c>
      <c r="Y127" s="71"/>
      <c r="Z127" s="71"/>
      <c r="AA127" s="152">
        <f t="shared" si="6"/>
        <v>18</v>
      </c>
      <c r="AB127" s="3"/>
      <c r="AC127" s="298">
        <v>18</v>
      </c>
      <c r="AD127" s="298"/>
      <c r="AE127" s="299"/>
      <c r="AF127" s="152">
        <f t="shared" si="7"/>
        <v>18</v>
      </c>
      <c r="AG127" s="4"/>
      <c r="AH127" s="344"/>
      <c r="AI127" s="357">
        <v>1</v>
      </c>
      <c r="AJ127" s="345"/>
      <c r="AK127" s="358"/>
      <c r="AL127" s="4"/>
      <c r="AM127" s="310">
        <v>1.4999999999999999E-2</v>
      </c>
      <c r="AN127" s="310">
        <v>1.4999999999999999E-2</v>
      </c>
      <c r="AO127" s="310">
        <v>0</v>
      </c>
      <c r="AP127" s="311">
        <v>0</v>
      </c>
      <c r="AQ127" s="17"/>
      <c r="AR127" s="26"/>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row>
    <row r="128" spans="1:114" ht="24" x14ac:dyDescent="0.25">
      <c r="A128"/>
      <c r="B128" s="19"/>
      <c r="D128" s="250">
        <v>115</v>
      </c>
      <c r="E128" s="262" t="s">
        <v>3969</v>
      </c>
      <c r="F128" s="260"/>
      <c r="G128" s="205" t="s">
        <v>3935</v>
      </c>
      <c r="H128" s="195"/>
      <c r="I128" s="207" t="s">
        <v>3948</v>
      </c>
      <c r="J128" s="194"/>
      <c r="K128" s="197"/>
      <c r="L128" s="197">
        <v>12</v>
      </c>
      <c r="M128" s="14">
        <f t="shared" si="3"/>
        <v>12</v>
      </c>
      <c r="N128" s="3"/>
      <c r="O128" s="70"/>
      <c r="P128" s="70" t="s">
        <v>3927</v>
      </c>
      <c r="Q128" s="70"/>
      <c r="R128" s="3"/>
      <c r="S128" s="316">
        <v>1946</v>
      </c>
      <c r="T128" s="316"/>
      <c r="U128" s="316"/>
      <c r="V128" s="316"/>
      <c r="W128" s="3"/>
      <c r="X128" s="70"/>
      <c r="Y128" s="104">
        <v>18</v>
      </c>
      <c r="Z128" s="148"/>
      <c r="AA128" s="152">
        <f t="shared" si="6"/>
        <v>18</v>
      </c>
      <c r="AB128" s="3"/>
      <c r="AC128" s="104"/>
      <c r="AD128" s="104">
        <v>18</v>
      </c>
      <c r="AE128" s="148"/>
      <c r="AF128" s="152">
        <f t="shared" si="7"/>
        <v>18</v>
      </c>
      <c r="AG128" s="4"/>
      <c r="AH128" s="342"/>
      <c r="AI128" s="148">
        <v>1</v>
      </c>
      <c r="AJ128" s="343"/>
      <c r="AK128" s="287">
        <v>2</v>
      </c>
      <c r="AL128" s="4"/>
      <c r="AM128" s="308">
        <v>0.03</v>
      </c>
      <c r="AN128" s="308">
        <v>0.03</v>
      </c>
      <c r="AO128" s="308">
        <v>0</v>
      </c>
      <c r="AP128" s="309">
        <v>0</v>
      </c>
      <c r="AQ128" s="17"/>
      <c r="AR128" s="26"/>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row>
    <row r="129" spans="1:114" ht="24" x14ac:dyDescent="0.25">
      <c r="A129"/>
      <c r="B129" s="19"/>
      <c r="D129" s="250">
        <v>116</v>
      </c>
      <c r="E129" s="264" t="s">
        <v>3955</v>
      </c>
      <c r="F129" s="260"/>
      <c r="G129" s="206" t="s">
        <v>3935</v>
      </c>
      <c r="H129" s="195"/>
      <c r="I129" s="208" t="s">
        <v>3948</v>
      </c>
      <c r="J129" s="194"/>
      <c r="K129" s="198"/>
      <c r="L129" s="198"/>
      <c r="M129" s="14">
        <f t="shared" si="3"/>
        <v>0</v>
      </c>
      <c r="N129" s="3"/>
      <c r="O129" s="71"/>
      <c r="P129" s="71"/>
      <c r="Q129" s="71"/>
      <c r="R129" s="3"/>
      <c r="S129" s="315"/>
      <c r="T129" s="315"/>
      <c r="U129" s="315"/>
      <c r="V129" s="315"/>
      <c r="W129" s="3"/>
      <c r="X129" s="71"/>
      <c r="Y129" s="71"/>
      <c r="Z129" s="71"/>
      <c r="AA129" s="152">
        <f t="shared" si="6"/>
        <v>0</v>
      </c>
      <c r="AB129" s="3"/>
      <c r="AC129" s="298"/>
      <c r="AD129" s="298"/>
      <c r="AE129" s="299"/>
      <c r="AF129" s="152">
        <f t="shared" si="7"/>
        <v>0</v>
      </c>
      <c r="AG129" s="4"/>
      <c r="AH129" s="344"/>
      <c r="AI129" s="357"/>
      <c r="AJ129" s="345"/>
      <c r="AK129" s="358"/>
      <c r="AL129" s="4"/>
      <c r="AM129" s="310">
        <v>0</v>
      </c>
      <c r="AN129" s="310">
        <v>0</v>
      </c>
      <c r="AO129" s="310">
        <v>0</v>
      </c>
      <c r="AP129" s="311">
        <v>0</v>
      </c>
      <c r="AQ129" s="17"/>
      <c r="AR129" s="26"/>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0" spans="1:114" ht="24" x14ac:dyDescent="0.25">
      <c r="A130"/>
      <c r="B130" s="19"/>
      <c r="D130" s="250">
        <v>117</v>
      </c>
      <c r="E130" s="262" t="s">
        <v>3970</v>
      </c>
      <c r="F130" s="260"/>
      <c r="G130" s="205" t="s">
        <v>3935</v>
      </c>
      <c r="H130" s="195"/>
      <c r="I130" s="207" t="s">
        <v>3948</v>
      </c>
      <c r="J130" s="194"/>
      <c r="K130" s="197"/>
      <c r="L130" s="197"/>
      <c r="M130" s="14">
        <f t="shared" si="3"/>
        <v>0</v>
      </c>
      <c r="N130" s="3"/>
      <c r="O130" s="70"/>
      <c r="P130" s="70"/>
      <c r="Q130" s="70"/>
      <c r="R130" s="3"/>
      <c r="S130" s="316"/>
      <c r="T130" s="316"/>
      <c r="U130" s="316"/>
      <c r="V130" s="316"/>
      <c r="W130" s="3"/>
      <c r="X130" s="70"/>
      <c r="Y130" s="104"/>
      <c r="Z130" s="148"/>
      <c r="AA130" s="152">
        <f t="shared" si="6"/>
        <v>0</v>
      </c>
      <c r="AB130" s="3"/>
      <c r="AC130" s="104"/>
      <c r="AD130" s="104"/>
      <c r="AE130" s="148"/>
      <c r="AF130" s="152">
        <f t="shared" si="7"/>
        <v>0</v>
      </c>
      <c r="AG130" s="4"/>
      <c r="AH130" s="342"/>
      <c r="AI130" s="148"/>
      <c r="AJ130" s="343"/>
      <c r="AK130" s="287"/>
      <c r="AL130" s="4"/>
      <c r="AM130" s="308">
        <v>0</v>
      </c>
      <c r="AN130" s="308">
        <v>0</v>
      </c>
      <c r="AO130" s="308">
        <v>0</v>
      </c>
      <c r="AP130" s="309">
        <v>0</v>
      </c>
      <c r="AQ130" s="17"/>
      <c r="AR130" s="26"/>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row>
    <row r="131" spans="1:114" ht="24" x14ac:dyDescent="0.25">
      <c r="A131"/>
      <c r="B131" s="19"/>
      <c r="D131" s="250">
        <v>118</v>
      </c>
      <c r="E131" s="264" t="s">
        <v>3956</v>
      </c>
      <c r="F131" s="260"/>
      <c r="G131" s="206" t="s">
        <v>3935</v>
      </c>
      <c r="H131" s="195"/>
      <c r="I131" s="208" t="s">
        <v>3948</v>
      </c>
      <c r="J131" s="194"/>
      <c r="K131" s="198"/>
      <c r="L131" s="198"/>
      <c r="M131" s="14">
        <f t="shared" si="3"/>
        <v>0</v>
      </c>
      <c r="N131" s="3"/>
      <c r="O131" s="71"/>
      <c r="P131" s="71"/>
      <c r="Q131" s="71"/>
      <c r="R131" s="3"/>
      <c r="S131" s="315"/>
      <c r="T131" s="315"/>
      <c r="U131" s="315"/>
      <c r="V131" s="315"/>
      <c r="W131" s="3"/>
      <c r="X131" s="71"/>
      <c r="Y131" s="71"/>
      <c r="Z131" s="71"/>
      <c r="AA131" s="152">
        <f t="shared" si="6"/>
        <v>0</v>
      </c>
      <c r="AB131" s="3"/>
      <c r="AC131" s="298"/>
      <c r="AD131" s="298"/>
      <c r="AE131" s="299"/>
      <c r="AF131" s="152">
        <f t="shared" si="7"/>
        <v>0</v>
      </c>
      <c r="AG131" s="4"/>
      <c r="AH131" s="344"/>
      <c r="AI131" s="357"/>
      <c r="AJ131" s="345"/>
      <c r="AK131" s="358"/>
      <c r="AL131" s="4"/>
      <c r="AM131" s="310">
        <v>0</v>
      </c>
      <c r="AN131" s="310">
        <v>0</v>
      </c>
      <c r="AO131" s="310">
        <v>0</v>
      </c>
      <c r="AP131" s="311">
        <v>0</v>
      </c>
      <c r="AQ131" s="17"/>
      <c r="AR131" s="26"/>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row>
    <row r="132" spans="1:114" ht="24" x14ac:dyDescent="0.25">
      <c r="A132"/>
      <c r="B132" s="19"/>
      <c r="D132" s="250">
        <v>119</v>
      </c>
      <c r="E132" s="262" t="s">
        <v>3971</v>
      </c>
      <c r="F132" s="260"/>
      <c r="G132" s="205" t="s">
        <v>3935</v>
      </c>
      <c r="H132" s="195"/>
      <c r="I132" s="207" t="s">
        <v>3948</v>
      </c>
      <c r="J132" s="194"/>
      <c r="K132" s="197"/>
      <c r="L132" s="197"/>
      <c r="M132" s="14">
        <f t="shared" si="3"/>
        <v>0</v>
      </c>
      <c r="N132" s="3"/>
      <c r="O132" s="70"/>
      <c r="P132" s="70"/>
      <c r="Q132" s="70"/>
      <c r="R132" s="3"/>
      <c r="S132" s="316"/>
      <c r="T132" s="316"/>
      <c r="U132" s="316"/>
      <c r="V132" s="316"/>
      <c r="W132" s="3"/>
      <c r="X132" s="70"/>
      <c r="Y132" s="104"/>
      <c r="Z132" s="148"/>
      <c r="AA132" s="152">
        <f t="shared" si="6"/>
        <v>0</v>
      </c>
      <c r="AB132" s="3"/>
      <c r="AC132" s="104"/>
      <c r="AD132" s="104"/>
      <c r="AE132" s="148"/>
      <c r="AF132" s="152">
        <f t="shared" si="7"/>
        <v>0</v>
      </c>
      <c r="AG132" s="4"/>
      <c r="AH132" s="342"/>
      <c r="AI132" s="148"/>
      <c r="AJ132" s="343"/>
      <c r="AK132" s="287"/>
      <c r="AL132" s="4"/>
      <c r="AM132" s="308">
        <v>0</v>
      </c>
      <c r="AN132" s="308">
        <v>0</v>
      </c>
      <c r="AO132" s="308">
        <v>0</v>
      </c>
      <c r="AP132" s="309">
        <v>0</v>
      </c>
      <c r="AQ132" s="17"/>
      <c r="AR132" s="26"/>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row>
    <row r="133" spans="1:114" ht="24" x14ac:dyDescent="0.25">
      <c r="A133"/>
      <c r="B133" s="19"/>
      <c r="D133" s="250">
        <v>120</v>
      </c>
      <c r="E133" s="264" t="s">
        <v>3957</v>
      </c>
      <c r="F133" s="260"/>
      <c r="G133" s="206" t="s">
        <v>3935</v>
      </c>
      <c r="H133" s="195"/>
      <c r="I133" s="208" t="s">
        <v>3948</v>
      </c>
      <c r="J133" s="194"/>
      <c r="K133" s="198"/>
      <c r="L133" s="198"/>
      <c r="M133" s="14">
        <f t="shared" si="3"/>
        <v>0</v>
      </c>
      <c r="N133" s="3"/>
      <c r="O133" s="71"/>
      <c r="P133" s="71"/>
      <c r="Q133" s="71"/>
      <c r="R133" s="3"/>
      <c r="S133" s="315"/>
      <c r="T133" s="315"/>
      <c r="U133" s="315"/>
      <c r="V133" s="315"/>
      <c r="W133" s="3"/>
      <c r="X133" s="71"/>
      <c r="Y133" s="71"/>
      <c r="Z133" s="71"/>
      <c r="AA133" s="152">
        <f t="shared" si="6"/>
        <v>0</v>
      </c>
      <c r="AB133" s="3"/>
      <c r="AC133" s="298"/>
      <c r="AD133" s="298"/>
      <c r="AE133" s="299"/>
      <c r="AF133" s="152">
        <f t="shared" si="7"/>
        <v>0</v>
      </c>
      <c r="AG133" s="4"/>
      <c r="AH133" s="344"/>
      <c r="AI133" s="357"/>
      <c r="AJ133" s="345"/>
      <c r="AK133" s="358"/>
      <c r="AL133" s="4"/>
      <c r="AM133" s="310">
        <v>0</v>
      </c>
      <c r="AN133" s="310">
        <v>0</v>
      </c>
      <c r="AO133" s="310">
        <v>0</v>
      </c>
      <c r="AP133" s="311">
        <v>0</v>
      </c>
      <c r="AQ133" s="17"/>
      <c r="AR133" s="26"/>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row>
    <row r="134" spans="1:114" ht="24" x14ac:dyDescent="0.25">
      <c r="A134"/>
      <c r="B134" s="19"/>
      <c r="D134" s="250">
        <v>121</v>
      </c>
      <c r="E134" s="262" t="s">
        <v>3972</v>
      </c>
      <c r="F134" s="260"/>
      <c r="G134" s="205" t="s">
        <v>3935</v>
      </c>
      <c r="H134" s="195"/>
      <c r="I134" s="207" t="s">
        <v>3948</v>
      </c>
      <c r="J134" s="194"/>
      <c r="K134" s="197"/>
      <c r="L134" s="197"/>
      <c r="M134" s="14">
        <f t="shared" si="3"/>
        <v>0</v>
      </c>
      <c r="N134" s="3"/>
      <c r="O134" s="70"/>
      <c r="P134" s="70"/>
      <c r="Q134" s="70"/>
      <c r="R134" s="3"/>
      <c r="S134" s="316"/>
      <c r="T134" s="316"/>
      <c r="U134" s="316"/>
      <c r="V134" s="316"/>
      <c r="W134" s="3"/>
      <c r="X134" s="70"/>
      <c r="Y134" s="104"/>
      <c r="Z134" s="148"/>
      <c r="AA134" s="152">
        <f t="shared" si="6"/>
        <v>0</v>
      </c>
      <c r="AB134" s="3"/>
      <c r="AC134" s="104"/>
      <c r="AD134" s="104"/>
      <c r="AE134" s="148"/>
      <c r="AF134" s="152">
        <f t="shared" si="7"/>
        <v>0</v>
      </c>
      <c r="AG134" s="4"/>
      <c r="AH134" s="342"/>
      <c r="AI134" s="148"/>
      <c r="AJ134" s="343"/>
      <c r="AK134" s="287"/>
      <c r="AL134" s="4"/>
      <c r="AM134" s="308">
        <v>0</v>
      </c>
      <c r="AN134" s="308">
        <v>0</v>
      </c>
      <c r="AO134" s="308">
        <v>0</v>
      </c>
      <c r="AP134" s="309">
        <v>0</v>
      </c>
      <c r="AQ134" s="17"/>
      <c r="AR134" s="26"/>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5" spans="1:114" ht="24" x14ac:dyDescent="0.25">
      <c r="A135"/>
      <c r="B135" s="19"/>
      <c r="D135" s="250">
        <v>122</v>
      </c>
      <c r="E135" s="264" t="s">
        <v>3958</v>
      </c>
      <c r="F135" s="260"/>
      <c r="G135" s="206" t="s">
        <v>3935</v>
      </c>
      <c r="H135" s="195"/>
      <c r="I135" s="208" t="s">
        <v>3948</v>
      </c>
      <c r="J135" s="194"/>
      <c r="K135" s="198"/>
      <c r="L135" s="198"/>
      <c r="M135" s="14">
        <f t="shared" si="3"/>
        <v>0</v>
      </c>
      <c r="N135" s="3"/>
      <c r="O135" s="71"/>
      <c r="P135" s="71"/>
      <c r="Q135" s="71"/>
      <c r="R135" s="3"/>
      <c r="S135" s="315"/>
      <c r="T135" s="315"/>
      <c r="U135" s="315"/>
      <c r="V135" s="315"/>
      <c r="W135" s="3"/>
      <c r="X135" s="71"/>
      <c r="Y135" s="71"/>
      <c r="Z135" s="71"/>
      <c r="AA135" s="152">
        <f t="shared" si="6"/>
        <v>0</v>
      </c>
      <c r="AB135" s="3"/>
      <c r="AC135" s="298"/>
      <c r="AD135" s="298"/>
      <c r="AE135" s="299"/>
      <c r="AF135" s="152">
        <f t="shared" si="7"/>
        <v>0</v>
      </c>
      <c r="AG135" s="4"/>
      <c r="AH135" s="344"/>
      <c r="AI135" s="357"/>
      <c r="AJ135" s="345"/>
      <c r="AK135" s="358"/>
      <c r="AL135" s="4"/>
      <c r="AM135" s="310">
        <v>0</v>
      </c>
      <c r="AN135" s="310">
        <v>0</v>
      </c>
      <c r="AO135" s="310">
        <v>0</v>
      </c>
      <c r="AP135" s="311">
        <v>0</v>
      </c>
      <c r="AQ135" s="17"/>
      <c r="AR135" s="26"/>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row>
    <row r="136" spans="1:114" ht="24" x14ac:dyDescent="0.25">
      <c r="A136"/>
      <c r="B136" s="19"/>
      <c r="D136" s="250">
        <v>123</v>
      </c>
      <c r="E136" s="262" t="s">
        <v>3959</v>
      </c>
      <c r="F136" s="260"/>
      <c r="G136" s="205" t="s">
        <v>3935</v>
      </c>
      <c r="H136" s="195"/>
      <c r="I136" s="207" t="s">
        <v>3948</v>
      </c>
      <c r="J136" s="194"/>
      <c r="K136" s="197"/>
      <c r="L136" s="197"/>
      <c r="M136" s="14">
        <f t="shared" si="3"/>
        <v>0</v>
      </c>
      <c r="N136" s="3"/>
      <c r="O136" s="70"/>
      <c r="P136" s="70"/>
      <c r="Q136" s="70"/>
      <c r="R136" s="3"/>
      <c r="S136" s="316"/>
      <c r="T136" s="316"/>
      <c r="U136" s="316"/>
      <c r="V136" s="316"/>
      <c r="W136" s="3"/>
      <c r="X136" s="70"/>
      <c r="Y136" s="104"/>
      <c r="Z136" s="148"/>
      <c r="AA136" s="152">
        <f t="shared" si="6"/>
        <v>0</v>
      </c>
      <c r="AB136" s="3"/>
      <c r="AC136" s="104"/>
      <c r="AD136" s="104"/>
      <c r="AE136" s="148"/>
      <c r="AF136" s="152">
        <f t="shared" si="7"/>
        <v>0</v>
      </c>
      <c r="AG136" s="4"/>
      <c r="AH136" s="342"/>
      <c r="AI136" s="148"/>
      <c r="AJ136" s="343"/>
      <c r="AK136" s="287"/>
      <c r="AL136" s="4"/>
      <c r="AM136" s="308">
        <v>0</v>
      </c>
      <c r="AN136" s="308">
        <v>0</v>
      </c>
      <c r="AO136" s="308">
        <v>0</v>
      </c>
      <c r="AP136" s="309">
        <v>0</v>
      </c>
      <c r="AQ136" s="17"/>
      <c r="AR136" s="2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row>
    <row r="137" spans="1:114" ht="24" x14ac:dyDescent="0.25">
      <c r="A137"/>
      <c r="B137" s="19"/>
      <c r="D137" s="250">
        <v>124</v>
      </c>
      <c r="E137" s="264" t="s">
        <v>3960</v>
      </c>
      <c r="F137" s="260"/>
      <c r="G137" s="206" t="s">
        <v>3935</v>
      </c>
      <c r="H137" s="195"/>
      <c r="I137" s="208" t="s">
        <v>3948</v>
      </c>
      <c r="J137" s="194"/>
      <c r="K137" s="198"/>
      <c r="L137" s="198"/>
      <c r="M137" s="14">
        <f t="shared" si="3"/>
        <v>0</v>
      </c>
      <c r="N137" s="3"/>
      <c r="O137" s="71"/>
      <c r="P137" s="71"/>
      <c r="Q137" s="71"/>
      <c r="R137" s="3"/>
      <c r="S137" s="315"/>
      <c r="T137" s="315"/>
      <c r="U137" s="315"/>
      <c r="V137" s="315"/>
      <c r="W137" s="3"/>
      <c r="X137" s="71"/>
      <c r="Y137" s="71"/>
      <c r="Z137" s="71"/>
      <c r="AA137" s="152">
        <f t="shared" si="6"/>
        <v>0</v>
      </c>
      <c r="AB137" s="3"/>
      <c r="AC137" s="298"/>
      <c r="AD137" s="298"/>
      <c r="AE137" s="299"/>
      <c r="AF137" s="152">
        <f t="shared" si="7"/>
        <v>0</v>
      </c>
      <c r="AG137" s="4"/>
      <c r="AH137" s="344"/>
      <c r="AI137" s="357"/>
      <c r="AJ137" s="345"/>
      <c r="AK137" s="358"/>
      <c r="AL137" s="4"/>
      <c r="AM137" s="310">
        <v>0</v>
      </c>
      <c r="AN137" s="310">
        <v>0</v>
      </c>
      <c r="AO137" s="310">
        <v>0</v>
      </c>
      <c r="AP137" s="311">
        <v>0</v>
      </c>
      <c r="AQ137" s="17"/>
      <c r="AR137" s="26"/>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row>
    <row r="138" spans="1:114" ht="24" x14ac:dyDescent="0.25">
      <c r="A138"/>
      <c r="B138" s="19"/>
      <c r="D138" s="250">
        <v>125</v>
      </c>
      <c r="E138" s="262" t="s">
        <v>3973</v>
      </c>
      <c r="F138" s="260"/>
      <c r="G138" s="205" t="s">
        <v>3935</v>
      </c>
      <c r="H138" s="195"/>
      <c r="I138" s="207" t="s">
        <v>3948</v>
      </c>
      <c r="J138" s="194"/>
      <c r="K138" s="197"/>
      <c r="L138" s="197"/>
      <c r="M138" s="14">
        <f t="shared" si="3"/>
        <v>0</v>
      </c>
      <c r="N138" s="3"/>
      <c r="O138" s="70"/>
      <c r="P138" s="70"/>
      <c r="Q138" s="70"/>
      <c r="R138" s="3"/>
      <c r="S138" s="316"/>
      <c r="T138" s="316"/>
      <c r="U138" s="316"/>
      <c r="V138" s="316"/>
      <c r="W138" s="3"/>
      <c r="X138" s="70"/>
      <c r="Y138" s="104"/>
      <c r="Z138" s="148"/>
      <c r="AA138" s="152">
        <f t="shared" si="6"/>
        <v>0</v>
      </c>
      <c r="AB138" s="3"/>
      <c r="AC138" s="104"/>
      <c r="AD138" s="104"/>
      <c r="AE138" s="148"/>
      <c r="AF138" s="152">
        <f t="shared" si="7"/>
        <v>0</v>
      </c>
      <c r="AG138" s="4"/>
      <c r="AH138" s="342"/>
      <c r="AI138" s="148"/>
      <c r="AJ138" s="343"/>
      <c r="AK138" s="287"/>
      <c r="AL138" s="4"/>
      <c r="AM138" s="308">
        <v>0</v>
      </c>
      <c r="AN138" s="308">
        <v>0</v>
      </c>
      <c r="AO138" s="308">
        <v>0</v>
      </c>
      <c r="AP138" s="309">
        <v>0</v>
      </c>
      <c r="AQ138" s="17"/>
      <c r="AR138" s="26"/>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row>
    <row r="139" spans="1:114" ht="24" x14ac:dyDescent="0.25">
      <c r="A139"/>
      <c r="B139" s="19"/>
      <c r="D139" s="250">
        <v>126</v>
      </c>
      <c r="E139" s="264" t="s">
        <v>3961</v>
      </c>
      <c r="F139" s="260"/>
      <c r="G139" s="206" t="s">
        <v>3935</v>
      </c>
      <c r="H139" s="195"/>
      <c r="I139" s="208" t="s">
        <v>3948</v>
      </c>
      <c r="J139" s="194"/>
      <c r="K139" s="198"/>
      <c r="L139" s="198"/>
      <c r="M139" s="14">
        <f t="shared" si="3"/>
        <v>0</v>
      </c>
      <c r="N139" s="3"/>
      <c r="O139" s="71"/>
      <c r="P139" s="71"/>
      <c r="Q139" s="71"/>
      <c r="R139" s="3"/>
      <c r="S139" s="315"/>
      <c r="T139" s="315"/>
      <c r="U139" s="315"/>
      <c r="V139" s="315"/>
      <c r="W139" s="3"/>
      <c r="X139" s="71"/>
      <c r="Y139" s="71"/>
      <c r="Z139" s="71"/>
      <c r="AA139" s="152">
        <f t="shared" si="6"/>
        <v>0</v>
      </c>
      <c r="AB139" s="3"/>
      <c r="AC139" s="298"/>
      <c r="AD139" s="298"/>
      <c r="AE139" s="299"/>
      <c r="AF139" s="152">
        <f t="shared" si="7"/>
        <v>0</v>
      </c>
      <c r="AG139" s="4"/>
      <c r="AH139" s="344"/>
      <c r="AI139" s="357"/>
      <c r="AJ139" s="345"/>
      <c r="AK139" s="358"/>
      <c r="AL139" s="4"/>
      <c r="AM139" s="310">
        <v>0</v>
      </c>
      <c r="AN139" s="310">
        <v>0</v>
      </c>
      <c r="AO139" s="310">
        <v>0</v>
      </c>
      <c r="AP139" s="311">
        <v>0</v>
      </c>
      <c r="AQ139" s="17"/>
      <c r="AR139" s="26"/>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0" spans="1:114" ht="24" x14ac:dyDescent="0.25">
      <c r="A140"/>
      <c r="B140" s="19"/>
      <c r="D140" s="250">
        <v>127</v>
      </c>
      <c r="E140" s="262" t="s">
        <v>3962</v>
      </c>
      <c r="F140" s="260"/>
      <c r="G140" s="205" t="s">
        <v>3935</v>
      </c>
      <c r="H140" s="195"/>
      <c r="I140" s="207" t="s">
        <v>3948</v>
      </c>
      <c r="J140" s="194"/>
      <c r="K140" s="197"/>
      <c r="L140" s="197"/>
      <c r="M140" s="14">
        <f t="shared" si="3"/>
        <v>0</v>
      </c>
      <c r="N140" s="3"/>
      <c r="O140" s="70"/>
      <c r="P140" s="70"/>
      <c r="Q140" s="70"/>
      <c r="R140" s="3"/>
      <c r="S140" s="316"/>
      <c r="T140" s="316"/>
      <c r="U140" s="316"/>
      <c r="V140" s="316"/>
      <c r="W140" s="3"/>
      <c r="X140" s="70"/>
      <c r="Y140" s="104"/>
      <c r="Z140" s="148"/>
      <c r="AA140" s="152">
        <f t="shared" si="6"/>
        <v>0</v>
      </c>
      <c r="AB140" s="3"/>
      <c r="AC140" s="104"/>
      <c r="AD140" s="104"/>
      <c r="AE140" s="148"/>
      <c r="AF140" s="152">
        <f t="shared" si="7"/>
        <v>0</v>
      </c>
      <c r="AG140" s="4"/>
      <c r="AH140" s="342"/>
      <c r="AI140" s="148"/>
      <c r="AJ140" s="343"/>
      <c r="AK140" s="287"/>
      <c r="AL140" s="4"/>
      <c r="AM140" s="308">
        <v>0</v>
      </c>
      <c r="AN140" s="308">
        <v>0</v>
      </c>
      <c r="AO140" s="308">
        <v>0</v>
      </c>
      <c r="AP140" s="309">
        <v>0</v>
      </c>
      <c r="AQ140" s="17"/>
      <c r="AR140" s="26"/>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row>
    <row r="141" spans="1:114" ht="24" x14ac:dyDescent="0.25">
      <c r="A141"/>
      <c r="B141" s="19"/>
      <c r="D141" s="250">
        <v>128</v>
      </c>
      <c r="E141" s="264" t="s">
        <v>3963</v>
      </c>
      <c r="F141" s="260"/>
      <c r="G141" s="206" t="s">
        <v>3935</v>
      </c>
      <c r="H141" s="195"/>
      <c r="I141" s="208" t="s">
        <v>3948</v>
      </c>
      <c r="J141" s="194"/>
      <c r="K141" s="198"/>
      <c r="L141" s="198"/>
      <c r="M141" s="14">
        <f t="shared" si="3"/>
        <v>0</v>
      </c>
      <c r="N141" s="3"/>
      <c r="O141" s="71"/>
      <c r="P141" s="71"/>
      <c r="Q141" s="71"/>
      <c r="R141" s="3"/>
      <c r="S141" s="315"/>
      <c r="T141" s="315"/>
      <c r="U141" s="315"/>
      <c r="V141" s="315"/>
      <c r="W141" s="3"/>
      <c r="X141" s="71"/>
      <c r="Y141" s="71"/>
      <c r="Z141" s="71"/>
      <c r="AA141" s="152">
        <f t="shared" si="6"/>
        <v>0</v>
      </c>
      <c r="AB141" s="3"/>
      <c r="AC141" s="298"/>
      <c r="AD141" s="298"/>
      <c r="AE141" s="299"/>
      <c r="AF141" s="152">
        <f t="shared" si="7"/>
        <v>0</v>
      </c>
      <c r="AG141" s="4"/>
      <c r="AH141" s="344"/>
      <c r="AI141" s="357"/>
      <c r="AJ141" s="345"/>
      <c r="AK141" s="358"/>
      <c r="AL141" s="4"/>
      <c r="AM141" s="310">
        <v>0</v>
      </c>
      <c r="AN141" s="310">
        <v>0</v>
      </c>
      <c r="AO141" s="310">
        <v>0</v>
      </c>
      <c r="AP141" s="311">
        <v>0</v>
      </c>
      <c r="AQ141" s="17"/>
      <c r="AR141" s="26"/>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row>
    <row r="142" spans="1:114" ht="24" x14ac:dyDescent="0.25">
      <c r="A142"/>
      <c r="B142" s="19"/>
      <c r="D142" s="250">
        <v>129</v>
      </c>
      <c r="E142" s="262" t="s">
        <v>3964</v>
      </c>
      <c r="F142" s="260"/>
      <c r="G142" s="205" t="s">
        <v>3935</v>
      </c>
      <c r="H142" s="195"/>
      <c r="I142" s="207" t="s">
        <v>3948</v>
      </c>
      <c r="J142" s="194"/>
      <c r="K142" s="197"/>
      <c r="L142" s="197">
        <v>22</v>
      </c>
      <c r="M142" s="14">
        <f t="shared" si="3"/>
        <v>22</v>
      </c>
      <c r="N142" s="3"/>
      <c r="O142" s="70"/>
      <c r="P142" s="70"/>
      <c r="Q142" s="70" t="s">
        <v>3927</v>
      </c>
      <c r="R142" s="3"/>
      <c r="S142" s="316">
        <v>1968</v>
      </c>
      <c r="T142" s="316"/>
      <c r="U142" s="316"/>
      <c r="V142" s="316"/>
      <c r="W142" s="3"/>
      <c r="X142" s="70"/>
      <c r="Y142" s="104"/>
      <c r="Z142" s="148">
        <v>10</v>
      </c>
      <c r="AA142" s="152">
        <f t="shared" si="6"/>
        <v>10</v>
      </c>
      <c r="AB142" s="3"/>
      <c r="AC142" s="104"/>
      <c r="AD142" s="104"/>
      <c r="AE142" s="148">
        <v>10</v>
      </c>
      <c r="AF142" s="152">
        <f t="shared" si="7"/>
        <v>10</v>
      </c>
      <c r="AG142" s="4"/>
      <c r="AH142" s="342"/>
      <c r="AI142" s="148">
        <v>1</v>
      </c>
      <c r="AJ142" s="343"/>
      <c r="AK142" s="287">
        <v>2</v>
      </c>
      <c r="AL142" s="4"/>
      <c r="AM142" s="308">
        <v>0.03</v>
      </c>
      <c r="AN142" s="308">
        <v>0.03</v>
      </c>
      <c r="AO142" s="308">
        <v>0</v>
      </c>
      <c r="AP142" s="309">
        <v>0</v>
      </c>
      <c r="AQ142" s="17"/>
      <c r="AR142" s="26"/>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row>
    <row r="143" spans="1:114" ht="24" x14ac:dyDescent="0.25">
      <c r="A143"/>
      <c r="B143" s="19"/>
      <c r="D143" s="250">
        <v>130</v>
      </c>
      <c r="E143" s="264" t="s">
        <v>3965</v>
      </c>
      <c r="F143" s="260"/>
      <c r="G143" s="206" t="s">
        <v>3935</v>
      </c>
      <c r="H143" s="195"/>
      <c r="I143" s="208" t="s">
        <v>3948</v>
      </c>
      <c r="J143" s="194"/>
      <c r="K143" s="198"/>
      <c r="L143" s="198"/>
      <c r="M143" s="14">
        <f t="shared" ref="M143:M178" si="8">SUM(K143:L143)</f>
        <v>0</v>
      </c>
      <c r="N143" s="3"/>
      <c r="O143" s="71"/>
      <c r="P143" s="71"/>
      <c r="Q143" s="71"/>
      <c r="R143" s="3"/>
      <c r="S143" s="315"/>
      <c r="T143" s="315"/>
      <c r="U143" s="315"/>
      <c r="V143" s="315"/>
      <c r="W143" s="3"/>
      <c r="X143" s="71"/>
      <c r="Y143" s="71"/>
      <c r="Z143" s="71"/>
      <c r="AA143" s="152">
        <f t="shared" si="6"/>
        <v>0</v>
      </c>
      <c r="AB143" s="3"/>
      <c r="AC143" s="298"/>
      <c r="AD143" s="298"/>
      <c r="AE143" s="299"/>
      <c r="AF143" s="152">
        <f t="shared" si="7"/>
        <v>0</v>
      </c>
      <c r="AG143" s="4"/>
      <c r="AH143" s="344"/>
      <c r="AI143" s="357"/>
      <c r="AJ143" s="345"/>
      <c r="AK143" s="358"/>
      <c r="AL143" s="4"/>
      <c r="AM143" s="310">
        <v>0</v>
      </c>
      <c r="AN143" s="310">
        <v>0</v>
      </c>
      <c r="AO143" s="310">
        <v>0</v>
      </c>
      <c r="AP143" s="311">
        <v>0</v>
      </c>
      <c r="AQ143" s="17"/>
      <c r="AR143" s="26"/>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row>
    <row r="144" spans="1:114" ht="24" x14ac:dyDescent="0.25">
      <c r="A144"/>
      <c r="B144" s="19"/>
      <c r="D144" s="250">
        <v>131</v>
      </c>
      <c r="E144" s="262" t="s">
        <v>3966</v>
      </c>
      <c r="F144" s="260"/>
      <c r="G144" s="205" t="s">
        <v>3935</v>
      </c>
      <c r="H144" s="195"/>
      <c r="I144" s="207" t="s">
        <v>3948</v>
      </c>
      <c r="J144" s="194"/>
      <c r="K144" s="197"/>
      <c r="L144" s="197"/>
      <c r="M144" s="14">
        <f t="shared" si="8"/>
        <v>0</v>
      </c>
      <c r="N144" s="3"/>
      <c r="O144" s="70"/>
      <c r="P144" s="70"/>
      <c r="Q144" s="70"/>
      <c r="R144" s="3"/>
      <c r="S144" s="316"/>
      <c r="T144" s="316"/>
      <c r="U144" s="316"/>
      <c r="V144" s="316"/>
      <c r="W144" s="3"/>
      <c r="X144" s="70"/>
      <c r="Y144" s="104"/>
      <c r="Z144" s="148"/>
      <c r="AA144" s="152">
        <f t="shared" si="6"/>
        <v>0</v>
      </c>
      <c r="AB144" s="3"/>
      <c r="AC144" s="104"/>
      <c r="AD144" s="104"/>
      <c r="AE144" s="148"/>
      <c r="AF144" s="152">
        <f t="shared" si="7"/>
        <v>0</v>
      </c>
      <c r="AG144" s="4"/>
      <c r="AH144" s="342"/>
      <c r="AI144" s="148"/>
      <c r="AJ144" s="343"/>
      <c r="AK144" s="287"/>
      <c r="AL144" s="4"/>
      <c r="AM144" s="308">
        <v>0</v>
      </c>
      <c r="AN144" s="308">
        <v>0</v>
      </c>
      <c r="AO144" s="308">
        <v>0</v>
      </c>
      <c r="AP144" s="309">
        <v>0</v>
      </c>
      <c r="AQ144" s="17"/>
      <c r="AR144" s="26"/>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5" spans="1:114" ht="24" x14ac:dyDescent="0.25">
      <c r="A145"/>
      <c r="B145" s="19"/>
      <c r="D145" s="250">
        <v>132</v>
      </c>
      <c r="E145" s="264" t="s">
        <v>3969</v>
      </c>
      <c r="F145" s="260"/>
      <c r="G145" s="206" t="s">
        <v>3935</v>
      </c>
      <c r="H145" s="195"/>
      <c r="I145" s="208" t="s">
        <v>3524</v>
      </c>
      <c r="J145" s="194"/>
      <c r="K145" s="198"/>
      <c r="L145" s="198">
        <v>15</v>
      </c>
      <c r="M145" s="14">
        <f t="shared" si="8"/>
        <v>15</v>
      </c>
      <c r="N145" s="3"/>
      <c r="O145" s="71"/>
      <c r="P145" s="71" t="s">
        <v>3927</v>
      </c>
      <c r="Q145" s="71"/>
      <c r="R145" s="3"/>
      <c r="S145" s="315">
        <v>1946</v>
      </c>
      <c r="T145" s="315"/>
      <c r="U145" s="315"/>
      <c r="V145" s="315"/>
      <c r="W145" s="3"/>
      <c r="X145" s="71"/>
      <c r="Y145" s="71">
        <v>30</v>
      </c>
      <c r="Z145" s="71"/>
      <c r="AA145" s="152">
        <f t="shared" si="6"/>
        <v>30</v>
      </c>
      <c r="AB145" s="3"/>
      <c r="AC145" s="298"/>
      <c r="AD145" s="298">
        <v>30</v>
      </c>
      <c r="AE145" s="299"/>
      <c r="AF145" s="152">
        <f t="shared" si="7"/>
        <v>30</v>
      </c>
      <c r="AG145" s="4"/>
      <c r="AH145" s="344"/>
      <c r="AI145" s="357">
        <v>1</v>
      </c>
      <c r="AJ145" s="345"/>
      <c r="AK145" s="358"/>
      <c r="AL145" s="4"/>
      <c r="AM145" s="310">
        <v>0</v>
      </c>
      <c r="AN145" s="310">
        <v>0</v>
      </c>
      <c r="AO145" s="310">
        <v>8.3000000000000004E-2</v>
      </c>
      <c r="AP145" s="311">
        <v>8.3000000000000004E-2</v>
      </c>
      <c r="AQ145" s="17"/>
      <c r="AR145" s="26"/>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row>
    <row r="146" spans="1:114" ht="24" x14ac:dyDescent="0.25">
      <c r="A146"/>
      <c r="B146" s="19"/>
      <c r="D146" s="250">
        <v>133</v>
      </c>
      <c r="E146" s="262" t="s">
        <v>3955</v>
      </c>
      <c r="F146" s="260"/>
      <c r="G146" s="205" t="s">
        <v>3935</v>
      </c>
      <c r="H146" s="195"/>
      <c r="I146" s="207" t="s">
        <v>3524</v>
      </c>
      <c r="J146" s="194"/>
      <c r="K146" s="197"/>
      <c r="L146" s="197"/>
      <c r="M146" s="14">
        <f t="shared" si="8"/>
        <v>0</v>
      </c>
      <c r="N146" s="3"/>
      <c r="O146" s="70"/>
      <c r="P146" s="70"/>
      <c r="Q146" s="70"/>
      <c r="R146" s="3"/>
      <c r="S146" s="316"/>
      <c r="T146" s="316"/>
      <c r="U146" s="316"/>
      <c r="V146" s="316"/>
      <c r="W146" s="3"/>
      <c r="X146" s="70"/>
      <c r="Y146" s="104"/>
      <c r="Z146" s="148"/>
      <c r="AA146" s="152">
        <f t="shared" si="6"/>
        <v>0</v>
      </c>
      <c r="AB146" s="3"/>
      <c r="AC146" s="104"/>
      <c r="AD146" s="104"/>
      <c r="AE146" s="148"/>
      <c r="AF146" s="152">
        <f t="shared" si="7"/>
        <v>0</v>
      </c>
      <c r="AG146" s="4"/>
      <c r="AH146" s="342"/>
      <c r="AI146" s="148"/>
      <c r="AJ146" s="343"/>
      <c r="AK146" s="287"/>
      <c r="AL146" s="4"/>
      <c r="AM146" s="308">
        <v>0</v>
      </c>
      <c r="AN146" s="308">
        <v>0</v>
      </c>
      <c r="AO146" s="308">
        <v>0</v>
      </c>
      <c r="AP146" s="309">
        <v>0</v>
      </c>
      <c r="AQ146" s="17"/>
      <c r="AR146" s="2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row>
    <row r="147" spans="1:114" ht="24" x14ac:dyDescent="0.25">
      <c r="A147"/>
      <c r="B147" s="19"/>
      <c r="D147" s="250">
        <v>134</v>
      </c>
      <c r="E147" s="264" t="s">
        <v>3970</v>
      </c>
      <c r="F147" s="260"/>
      <c r="G147" s="206" t="s">
        <v>3935</v>
      </c>
      <c r="H147" s="195"/>
      <c r="I147" s="208" t="s">
        <v>3524</v>
      </c>
      <c r="J147" s="194"/>
      <c r="K147" s="198"/>
      <c r="L147" s="198">
        <v>22</v>
      </c>
      <c r="M147" s="14">
        <f t="shared" si="8"/>
        <v>22</v>
      </c>
      <c r="N147" s="3"/>
      <c r="O147" s="71"/>
      <c r="P147" s="71" t="s">
        <v>3927</v>
      </c>
      <c r="Q147" s="71"/>
      <c r="R147" s="3"/>
      <c r="S147" s="315">
        <v>2004</v>
      </c>
      <c r="T147" s="315"/>
      <c r="U147" s="315"/>
      <c r="V147" s="315"/>
      <c r="W147" s="3"/>
      <c r="X147" s="71"/>
      <c r="Y147" s="71">
        <v>5</v>
      </c>
      <c r="Z147" s="71"/>
      <c r="AA147" s="152">
        <f t="shared" si="6"/>
        <v>5</v>
      </c>
      <c r="AB147" s="3"/>
      <c r="AC147" s="298"/>
      <c r="AD147" s="298">
        <v>5</v>
      </c>
      <c r="AE147" s="299"/>
      <c r="AF147" s="152">
        <f t="shared" si="7"/>
        <v>5</v>
      </c>
      <c r="AG147" s="4"/>
      <c r="AH147" s="344"/>
      <c r="AI147" s="357">
        <v>1</v>
      </c>
      <c r="AJ147" s="345"/>
      <c r="AK147" s="358"/>
      <c r="AL147" s="4"/>
      <c r="AM147" s="310">
        <v>0</v>
      </c>
      <c r="AN147" s="310">
        <v>0</v>
      </c>
      <c r="AO147" s="310">
        <v>0</v>
      </c>
      <c r="AP147" s="311">
        <v>0</v>
      </c>
      <c r="AQ147" s="17"/>
      <c r="AR147" s="26"/>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row>
    <row r="148" spans="1:114" ht="24" x14ac:dyDescent="0.25">
      <c r="A148"/>
      <c r="B148" s="19"/>
      <c r="D148" s="250">
        <v>135</v>
      </c>
      <c r="E148" s="262" t="s">
        <v>3956</v>
      </c>
      <c r="F148" s="260"/>
      <c r="G148" s="205" t="s">
        <v>3935</v>
      </c>
      <c r="H148" s="195"/>
      <c r="I148" s="207" t="s">
        <v>3524</v>
      </c>
      <c r="J148" s="194"/>
      <c r="K148" s="197"/>
      <c r="L148" s="197">
        <v>9</v>
      </c>
      <c r="M148" s="14">
        <f t="shared" si="8"/>
        <v>9</v>
      </c>
      <c r="N148" s="3"/>
      <c r="O148" s="70" t="s">
        <v>3927</v>
      </c>
      <c r="P148" s="70"/>
      <c r="Q148" s="70"/>
      <c r="R148" s="3"/>
      <c r="S148" s="316">
        <v>1979</v>
      </c>
      <c r="T148" s="316"/>
      <c r="U148" s="316"/>
      <c r="V148" s="316"/>
      <c r="W148" s="3"/>
      <c r="X148" s="70">
        <v>8</v>
      </c>
      <c r="Y148" s="104"/>
      <c r="Z148" s="148"/>
      <c r="AA148" s="152">
        <f t="shared" si="6"/>
        <v>8</v>
      </c>
      <c r="AB148" s="3"/>
      <c r="AC148" s="104">
        <v>8</v>
      </c>
      <c r="AD148" s="104"/>
      <c r="AE148" s="148"/>
      <c r="AF148" s="152">
        <f t="shared" si="7"/>
        <v>8</v>
      </c>
      <c r="AG148" s="4"/>
      <c r="AH148" s="342"/>
      <c r="AI148" s="148">
        <v>1</v>
      </c>
      <c r="AJ148" s="343"/>
      <c r="AK148" s="287">
        <v>1</v>
      </c>
      <c r="AL148" s="4"/>
      <c r="AM148" s="308">
        <v>0</v>
      </c>
      <c r="AN148" s="308">
        <v>0</v>
      </c>
      <c r="AO148" s="308">
        <v>4.1500000000000002E-2</v>
      </c>
      <c r="AP148" s="309">
        <v>4.1500000000000002E-2</v>
      </c>
      <c r="AQ148" s="17"/>
      <c r="AR148" s="26"/>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row>
    <row r="149" spans="1:114" ht="24" x14ac:dyDescent="0.25">
      <c r="A149"/>
      <c r="B149" s="19"/>
      <c r="D149" s="250">
        <v>136</v>
      </c>
      <c r="E149" s="264" t="s">
        <v>3971</v>
      </c>
      <c r="F149" s="260"/>
      <c r="G149" s="206" t="s">
        <v>3935</v>
      </c>
      <c r="H149" s="195"/>
      <c r="I149" s="208" t="s">
        <v>3524</v>
      </c>
      <c r="J149" s="194"/>
      <c r="K149" s="198"/>
      <c r="L149" s="198">
        <v>16</v>
      </c>
      <c r="M149" s="14">
        <f t="shared" si="8"/>
        <v>16</v>
      </c>
      <c r="N149" s="3"/>
      <c r="O149" s="71" t="s">
        <v>3927</v>
      </c>
      <c r="P149" s="71"/>
      <c r="Q149" s="71"/>
      <c r="R149" s="3"/>
      <c r="S149" s="315">
        <v>1948</v>
      </c>
      <c r="T149" s="315"/>
      <c r="U149" s="315"/>
      <c r="V149" s="315"/>
      <c r="W149" s="3"/>
      <c r="X149" s="71">
        <v>12</v>
      </c>
      <c r="Y149" s="71"/>
      <c r="Z149" s="71"/>
      <c r="AA149" s="152">
        <f t="shared" si="6"/>
        <v>12</v>
      </c>
      <c r="AB149" s="3"/>
      <c r="AC149" s="298">
        <v>12</v>
      </c>
      <c r="AD149" s="298"/>
      <c r="AE149" s="299"/>
      <c r="AF149" s="152">
        <f t="shared" si="7"/>
        <v>12</v>
      </c>
      <c r="AG149" s="4"/>
      <c r="AH149" s="344"/>
      <c r="AI149" s="357">
        <v>1</v>
      </c>
      <c r="AJ149" s="345"/>
      <c r="AK149" s="358"/>
      <c r="AL149" s="4"/>
      <c r="AM149" s="310">
        <v>0</v>
      </c>
      <c r="AN149" s="310">
        <v>0</v>
      </c>
      <c r="AO149" s="310">
        <v>8.3000000000000004E-2</v>
      </c>
      <c r="AP149" s="311">
        <v>8.3000000000000004E-2</v>
      </c>
      <c r="AQ149" s="17"/>
      <c r="AR149" s="26"/>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0" spans="1:114" ht="24" x14ac:dyDescent="0.25">
      <c r="A150"/>
      <c r="B150" s="19"/>
      <c r="D150" s="250">
        <v>137</v>
      </c>
      <c r="E150" s="262" t="s">
        <v>3957</v>
      </c>
      <c r="F150" s="260"/>
      <c r="G150" s="205" t="s">
        <v>3935</v>
      </c>
      <c r="H150" s="195"/>
      <c r="I150" s="207" t="s">
        <v>3524</v>
      </c>
      <c r="J150" s="194"/>
      <c r="K150" s="197"/>
      <c r="L150" s="197"/>
      <c r="M150" s="14">
        <f t="shared" si="8"/>
        <v>0</v>
      </c>
      <c r="N150" s="3"/>
      <c r="O150" s="70"/>
      <c r="P150" s="70"/>
      <c r="Q150" s="70"/>
      <c r="R150" s="3"/>
      <c r="S150" s="316"/>
      <c r="T150" s="316"/>
      <c r="U150" s="316"/>
      <c r="V150" s="316"/>
      <c r="W150" s="3"/>
      <c r="X150" s="70"/>
      <c r="Y150" s="104"/>
      <c r="Z150" s="148"/>
      <c r="AA150" s="152">
        <f t="shared" si="6"/>
        <v>0</v>
      </c>
      <c r="AB150" s="3"/>
      <c r="AC150" s="104"/>
      <c r="AD150" s="104"/>
      <c r="AE150" s="148"/>
      <c r="AF150" s="152">
        <f t="shared" si="7"/>
        <v>0</v>
      </c>
      <c r="AG150" s="4"/>
      <c r="AH150" s="342"/>
      <c r="AI150" s="148"/>
      <c r="AJ150" s="343"/>
      <c r="AK150" s="287"/>
      <c r="AL150" s="4"/>
      <c r="AM150" s="308">
        <v>0</v>
      </c>
      <c r="AN150" s="308">
        <v>0</v>
      </c>
      <c r="AO150" s="308">
        <v>0</v>
      </c>
      <c r="AP150" s="309">
        <v>0</v>
      </c>
      <c r="AQ150" s="17"/>
      <c r="AR150" s="26"/>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row>
    <row r="151" spans="1:114" ht="24" x14ac:dyDescent="0.25">
      <c r="A151"/>
      <c r="B151" s="19"/>
      <c r="D151" s="250">
        <v>138</v>
      </c>
      <c r="E151" s="264" t="s">
        <v>3972</v>
      </c>
      <c r="F151" s="260"/>
      <c r="G151" s="206" t="s">
        <v>3935</v>
      </c>
      <c r="H151" s="195"/>
      <c r="I151" s="208" t="s">
        <v>3524</v>
      </c>
      <c r="J151" s="194"/>
      <c r="K151" s="198"/>
      <c r="L151" s="198"/>
      <c r="M151" s="14">
        <f t="shared" si="8"/>
        <v>0</v>
      </c>
      <c r="N151" s="3"/>
      <c r="O151" s="71"/>
      <c r="P151" s="71"/>
      <c r="Q151" s="71"/>
      <c r="R151" s="3"/>
      <c r="S151" s="315"/>
      <c r="T151" s="315"/>
      <c r="U151" s="315"/>
      <c r="V151" s="315"/>
      <c r="W151" s="3"/>
      <c r="X151" s="71"/>
      <c r="Y151" s="71"/>
      <c r="Z151" s="71"/>
      <c r="AA151" s="152">
        <f t="shared" si="6"/>
        <v>0</v>
      </c>
      <c r="AB151" s="3"/>
      <c r="AC151" s="298"/>
      <c r="AD151" s="298"/>
      <c r="AE151" s="299"/>
      <c r="AF151" s="152">
        <f t="shared" si="7"/>
        <v>0</v>
      </c>
      <c r="AG151" s="4"/>
      <c r="AH151" s="344"/>
      <c r="AI151" s="357"/>
      <c r="AJ151" s="345"/>
      <c r="AK151" s="358"/>
      <c r="AL151" s="4"/>
      <c r="AM151" s="310">
        <v>0</v>
      </c>
      <c r="AN151" s="310">
        <v>0</v>
      </c>
      <c r="AO151" s="310">
        <v>0</v>
      </c>
      <c r="AP151" s="311">
        <v>0</v>
      </c>
      <c r="AQ151" s="17"/>
      <c r="AR151" s="26"/>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row>
    <row r="152" spans="1:114" ht="24" x14ac:dyDescent="0.25">
      <c r="A152"/>
      <c r="B152" s="19"/>
      <c r="D152" s="250">
        <v>139</v>
      </c>
      <c r="E152" s="262" t="s">
        <v>3958</v>
      </c>
      <c r="F152" s="260"/>
      <c r="G152" s="205" t="s">
        <v>3935</v>
      </c>
      <c r="H152" s="195"/>
      <c r="I152" s="207" t="s">
        <v>3524</v>
      </c>
      <c r="J152" s="194"/>
      <c r="K152" s="197"/>
      <c r="L152" s="197"/>
      <c r="M152" s="14">
        <f t="shared" si="8"/>
        <v>0</v>
      </c>
      <c r="N152" s="3"/>
      <c r="O152" s="70"/>
      <c r="P152" s="70"/>
      <c r="Q152" s="70"/>
      <c r="R152" s="3"/>
      <c r="S152" s="316"/>
      <c r="T152" s="316"/>
      <c r="U152" s="316"/>
      <c r="V152" s="316"/>
      <c r="W152" s="3"/>
      <c r="X152" s="70"/>
      <c r="Y152" s="104"/>
      <c r="Z152" s="148"/>
      <c r="AA152" s="152">
        <f t="shared" si="6"/>
        <v>0</v>
      </c>
      <c r="AB152" s="3"/>
      <c r="AC152" s="104"/>
      <c r="AD152" s="104"/>
      <c r="AE152" s="148"/>
      <c r="AF152" s="152">
        <f t="shared" si="7"/>
        <v>0</v>
      </c>
      <c r="AG152" s="4"/>
      <c r="AH152" s="342"/>
      <c r="AI152" s="148"/>
      <c r="AJ152" s="343"/>
      <c r="AK152" s="287"/>
      <c r="AL152" s="4"/>
      <c r="AM152" s="308">
        <v>0</v>
      </c>
      <c r="AN152" s="308">
        <v>0</v>
      </c>
      <c r="AO152" s="308">
        <v>0</v>
      </c>
      <c r="AP152" s="309">
        <v>0</v>
      </c>
      <c r="AQ152" s="17"/>
      <c r="AR152" s="26"/>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row>
    <row r="153" spans="1:114" ht="24" x14ac:dyDescent="0.25">
      <c r="A153"/>
      <c r="B153" s="19"/>
      <c r="D153" s="250">
        <v>140</v>
      </c>
      <c r="E153" s="264" t="s">
        <v>3959</v>
      </c>
      <c r="F153" s="260"/>
      <c r="G153" s="206" t="s">
        <v>3935</v>
      </c>
      <c r="H153" s="195"/>
      <c r="I153" s="208" t="s">
        <v>3524</v>
      </c>
      <c r="J153" s="194"/>
      <c r="K153" s="198"/>
      <c r="L153" s="198"/>
      <c r="M153" s="14">
        <f t="shared" si="8"/>
        <v>0</v>
      </c>
      <c r="N153" s="3"/>
      <c r="O153" s="71"/>
      <c r="P153" s="71"/>
      <c r="Q153" s="71"/>
      <c r="R153" s="3"/>
      <c r="S153" s="315"/>
      <c r="T153" s="315"/>
      <c r="U153" s="315"/>
      <c r="V153" s="315"/>
      <c r="W153" s="3"/>
      <c r="X153" s="71"/>
      <c r="Y153" s="71"/>
      <c r="Z153" s="71"/>
      <c r="AA153" s="152">
        <f t="shared" si="6"/>
        <v>0</v>
      </c>
      <c r="AB153" s="3"/>
      <c r="AC153" s="298"/>
      <c r="AD153" s="298"/>
      <c r="AE153" s="299"/>
      <c r="AF153" s="152">
        <f t="shared" si="7"/>
        <v>0</v>
      </c>
      <c r="AG153" s="4"/>
      <c r="AH153" s="344"/>
      <c r="AI153" s="357"/>
      <c r="AJ153" s="345"/>
      <c r="AK153" s="358"/>
      <c r="AL153" s="4"/>
      <c r="AM153" s="310">
        <v>0</v>
      </c>
      <c r="AN153" s="310">
        <v>0</v>
      </c>
      <c r="AO153" s="310">
        <v>0</v>
      </c>
      <c r="AP153" s="311">
        <v>0</v>
      </c>
      <c r="AQ153" s="17"/>
      <c r="AR153" s="26"/>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row>
    <row r="154" spans="1:114" ht="24" x14ac:dyDescent="0.25">
      <c r="A154"/>
      <c r="B154" s="19"/>
      <c r="D154" s="250">
        <v>141</v>
      </c>
      <c r="E154" s="262" t="s">
        <v>3960</v>
      </c>
      <c r="F154" s="260"/>
      <c r="G154" s="205" t="s">
        <v>3935</v>
      </c>
      <c r="H154" s="195"/>
      <c r="I154" s="207" t="s">
        <v>3524</v>
      </c>
      <c r="J154" s="194"/>
      <c r="K154" s="197"/>
      <c r="L154" s="197">
        <v>20</v>
      </c>
      <c r="M154" s="14">
        <f t="shared" si="8"/>
        <v>20</v>
      </c>
      <c r="N154" s="3"/>
      <c r="O154" s="70" t="s">
        <v>3927</v>
      </c>
      <c r="P154" s="70"/>
      <c r="Q154" s="70"/>
      <c r="R154" s="3"/>
      <c r="S154" s="316">
        <v>1989</v>
      </c>
      <c r="T154" s="316"/>
      <c r="U154" s="316"/>
      <c r="V154" s="316"/>
      <c r="W154" s="3"/>
      <c r="X154" s="70">
        <v>28</v>
      </c>
      <c r="Y154" s="104"/>
      <c r="Z154" s="148"/>
      <c r="AA154" s="152">
        <f t="shared" si="6"/>
        <v>28</v>
      </c>
      <c r="AB154" s="3"/>
      <c r="AC154" s="104">
        <v>28</v>
      </c>
      <c r="AD154" s="104"/>
      <c r="AE154" s="148"/>
      <c r="AF154" s="152">
        <f t="shared" si="7"/>
        <v>28</v>
      </c>
      <c r="AG154" s="4"/>
      <c r="AH154" s="342"/>
      <c r="AI154" s="148">
        <v>1</v>
      </c>
      <c r="AJ154" s="343"/>
      <c r="AK154" s="287"/>
      <c r="AL154" s="4"/>
      <c r="AM154" s="308">
        <v>0</v>
      </c>
      <c r="AN154" s="308">
        <v>0</v>
      </c>
      <c r="AO154" s="308">
        <v>8.3000000000000004E-2</v>
      </c>
      <c r="AP154" s="309">
        <v>8.3000000000000004E-2</v>
      </c>
      <c r="AQ154" s="17"/>
      <c r="AR154" s="26"/>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5" spans="1:114" ht="24" x14ac:dyDescent="0.25">
      <c r="A155"/>
      <c r="B155" s="19"/>
      <c r="D155" s="250">
        <v>142</v>
      </c>
      <c r="E155" s="264" t="s">
        <v>3973</v>
      </c>
      <c r="F155" s="260"/>
      <c r="G155" s="206" t="s">
        <v>3935</v>
      </c>
      <c r="H155" s="195"/>
      <c r="I155" s="208" t="s">
        <v>3524</v>
      </c>
      <c r="J155" s="194"/>
      <c r="K155" s="198"/>
      <c r="L155" s="198">
        <v>23</v>
      </c>
      <c r="M155" s="14">
        <f t="shared" si="8"/>
        <v>23</v>
      </c>
      <c r="N155" s="3"/>
      <c r="O155" s="71"/>
      <c r="P155" s="71"/>
      <c r="Q155" s="71" t="s">
        <v>3927</v>
      </c>
      <c r="R155" s="3"/>
      <c r="S155" s="315">
        <v>1957</v>
      </c>
      <c r="T155" s="315"/>
      <c r="U155" s="315"/>
      <c r="V155" s="315"/>
      <c r="W155" s="3"/>
      <c r="X155" s="71"/>
      <c r="Y155" s="71"/>
      <c r="Z155" s="71">
        <v>21</v>
      </c>
      <c r="AA155" s="152">
        <f t="shared" si="6"/>
        <v>21</v>
      </c>
      <c r="AB155" s="3"/>
      <c r="AC155" s="298"/>
      <c r="AD155" s="298"/>
      <c r="AE155" s="299">
        <v>21</v>
      </c>
      <c r="AF155" s="152">
        <f t="shared" si="7"/>
        <v>21</v>
      </c>
      <c r="AG155" s="4"/>
      <c r="AH155" s="344"/>
      <c r="AI155" s="357">
        <v>1</v>
      </c>
      <c r="AJ155" s="345"/>
      <c r="AK155" s="358"/>
      <c r="AL155" s="4"/>
      <c r="AM155" s="310">
        <v>0</v>
      </c>
      <c r="AN155" s="310">
        <v>0</v>
      </c>
      <c r="AO155" s="310">
        <v>8.3000000000000004E-2</v>
      </c>
      <c r="AP155" s="311">
        <v>8.3000000000000004E-2</v>
      </c>
      <c r="AQ155" s="17"/>
      <c r="AR155" s="26"/>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row>
    <row r="156" spans="1:114" ht="24" x14ac:dyDescent="0.25">
      <c r="A156"/>
      <c r="B156" s="19"/>
      <c r="D156" s="250">
        <v>143</v>
      </c>
      <c r="E156" s="262" t="s">
        <v>3961</v>
      </c>
      <c r="F156" s="260"/>
      <c r="G156" s="205" t="s">
        <v>3935</v>
      </c>
      <c r="H156" s="195"/>
      <c r="I156" s="207" t="s">
        <v>3524</v>
      </c>
      <c r="J156" s="194"/>
      <c r="K156" s="197"/>
      <c r="L156" s="197"/>
      <c r="M156" s="14">
        <f t="shared" si="8"/>
        <v>0</v>
      </c>
      <c r="N156" s="3"/>
      <c r="O156" s="70"/>
      <c r="P156" s="70"/>
      <c r="Q156" s="70"/>
      <c r="R156" s="3"/>
      <c r="S156" s="316"/>
      <c r="T156" s="316"/>
      <c r="U156" s="316"/>
      <c r="V156" s="316"/>
      <c r="W156" s="3"/>
      <c r="X156" s="70"/>
      <c r="Y156" s="104"/>
      <c r="Z156" s="148"/>
      <c r="AA156" s="152">
        <f t="shared" si="6"/>
        <v>0</v>
      </c>
      <c r="AB156" s="3"/>
      <c r="AC156" s="104"/>
      <c r="AD156" s="104"/>
      <c r="AE156" s="148"/>
      <c r="AF156" s="152">
        <f t="shared" si="7"/>
        <v>0</v>
      </c>
      <c r="AG156" s="4"/>
      <c r="AH156" s="342"/>
      <c r="AI156" s="148"/>
      <c r="AJ156" s="343"/>
      <c r="AK156" s="287"/>
      <c r="AL156" s="4"/>
      <c r="AM156" s="308">
        <v>0</v>
      </c>
      <c r="AN156" s="308">
        <v>0</v>
      </c>
      <c r="AO156" s="308">
        <v>0</v>
      </c>
      <c r="AP156" s="309">
        <v>0</v>
      </c>
      <c r="AQ156" s="17"/>
      <c r="AR156" s="2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row>
    <row r="157" spans="1:114" ht="24" x14ac:dyDescent="0.25">
      <c r="A157"/>
      <c r="B157" s="19"/>
      <c r="D157" s="250">
        <v>144</v>
      </c>
      <c r="E157" s="264" t="s">
        <v>3962</v>
      </c>
      <c r="F157" s="260"/>
      <c r="G157" s="206" t="s">
        <v>3935</v>
      </c>
      <c r="H157" s="195"/>
      <c r="I157" s="208" t="s">
        <v>3524</v>
      </c>
      <c r="J157" s="194"/>
      <c r="K157" s="198"/>
      <c r="L157" s="198"/>
      <c r="M157" s="14">
        <f t="shared" si="8"/>
        <v>0</v>
      </c>
      <c r="N157" s="3"/>
      <c r="O157" s="71"/>
      <c r="P157" s="71"/>
      <c r="Q157" s="71"/>
      <c r="R157" s="3"/>
      <c r="S157" s="315"/>
      <c r="T157" s="315"/>
      <c r="U157" s="315"/>
      <c r="V157" s="315"/>
      <c r="W157" s="3"/>
      <c r="X157" s="71"/>
      <c r="Y157" s="71"/>
      <c r="Z157" s="71"/>
      <c r="AA157" s="152">
        <f t="shared" si="6"/>
        <v>0</v>
      </c>
      <c r="AB157" s="3"/>
      <c r="AC157" s="298"/>
      <c r="AD157" s="298"/>
      <c r="AE157" s="299"/>
      <c r="AF157" s="152">
        <f t="shared" si="7"/>
        <v>0</v>
      </c>
      <c r="AG157" s="4"/>
      <c r="AH157" s="344"/>
      <c r="AI157" s="357"/>
      <c r="AJ157" s="345"/>
      <c r="AK157" s="358"/>
      <c r="AL157" s="4"/>
      <c r="AM157" s="310">
        <v>0</v>
      </c>
      <c r="AN157" s="310">
        <v>0</v>
      </c>
      <c r="AO157" s="310">
        <v>0</v>
      </c>
      <c r="AP157" s="311">
        <v>0</v>
      </c>
      <c r="AQ157" s="17"/>
      <c r="AR157" s="26"/>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row>
    <row r="158" spans="1:114" ht="24" x14ac:dyDescent="0.25">
      <c r="A158"/>
      <c r="B158" s="19"/>
      <c r="D158" s="250">
        <v>145</v>
      </c>
      <c r="E158" s="262" t="s">
        <v>3963</v>
      </c>
      <c r="F158" s="260"/>
      <c r="G158" s="205" t="s">
        <v>3935</v>
      </c>
      <c r="H158" s="195"/>
      <c r="I158" s="207" t="s">
        <v>3524</v>
      </c>
      <c r="J158" s="194"/>
      <c r="K158" s="197"/>
      <c r="L158" s="197"/>
      <c r="M158" s="14">
        <f t="shared" si="8"/>
        <v>0</v>
      </c>
      <c r="N158" s="3"/>
      <c r="O158" s="70"/>
      <c r="P158" s="70"/>
      <c r="Q158" s="70"/>
      <c r="R158" s="3"/>
      <c r="S158" s="316"/>
      <c r="T158" s="316"/>
      <c r="U158" s="316"/>
      <c r="V158" s="316"/>
      <c r="W158" s="3"/>
      <c r="X158" s="70"/>
      <c r="Y158" s="104"/>
      <c r="Z158" s="148"/>
      <c r="AA158" s="152">
        <f t="shared" si="6"/>
        <v>0</v>
      </c>
      <c r="AB158" s="3"/>
      <c r="AC158" s="104"/>
      <c r="AD158" s="104"/>
      <c r="AE158" s="148"/>
      <c r="AF158" s="152">
        <f t="shared" si="7"/>
        <v>0</v>
      </c>
      <c r="AG158" s="4"/>
      <c r="AH158" s="342"/>
      <c r="AI158" s="148"/>
      <c r="AJ158" s="343"/>
      <c r="AK158" s="287"/>
      <c r="AL158" s="4"/>
      <c r="AM158" s="308">
        <v>0</v>
      </c>
      <c r="AN158" s="308">
        <v>0</v>
      </c>
      <c r="AO158" s="308">
        <v>0</v>
      </c>
      <c r="AP158" s="309">
        <v>0</v>
      </c>
      <c r="AQ158" s="17"/>
      <c r="AR158" s="26"/>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row>
    <row r="159" spans="1:114" ht="24" x14ac:dyDescent="0.25">
      <c r="A159"/>
      <c r="B159" s="19"/>
      <c r="D159" s="250">
        <v>146</v>
      </c>
      <c r="E159" s="264" t="s">
        <v>3964</v>
      </c>
      <c r="F159" s="260"/>
      <c r="G159" s="206" t="s">
        <v>3935</v>
      </c>
      <c r="H159" s="195"/>
      <c r="I159" s="208" t="s">
        <v>3524</v>
      </c>
      <c r="J159" s="194"/>
      <c r="K159" s="198"/>
      <c r="L159" s="198">
        <v>51</v>
      </c>
      <c r="M159" s="14">
        <f t="shared" si="8"/>
        <v>51</v>
      </c>
      <c r="N159" s="3"/>
      <c r="O159" s="71"/>
      <c r="P159" s="71"/>
      <c r="Q159" s="71" t="s">
        <v>3927</v>
      </c>
      <c r="R159" s="3"/>
      <c r="S159" s="315">
        <v>1968</v>
      </c>
      <c r="T159" s="315"/>
      <c r="U159" s="315"/>
      <c r="V159" s="315"/>
      <c r="W159" s="3"/>
      <c r="X159" s="71"/>
      <c r="Y159" s="71"/>
      <c r="Z159" s="71">
        <v>23</v>
      </c>
      <c r="AA159" s="152">
        <f t="shared" si="6"/>
        <v>23</v>
      </c>
      <c r="AB159" s="3"/>
      <c r="AC159" s="298"/>
      <c r="AD159" s="298"/>
      <c r="AE159" s="299">
        <v>23</v>
      </c>
      <c r="AF159" s="152">
        <f t="shared" si="7"/>
        <v>23</v>
      </c>
      <c r="AG159" s="4"/>
      <c r="AH159" s="344"/>
      <c r="AI159" s="357">
        <v>1</v>
      </c>
      <c r="AJ159" s="345"/>
      <c r="AK159" s="358">
        <v>2</v>
      </c>
      <c r="AL159" s="4"/>
      <c r="AM159" s="310">
        <v>0</v>
      </c>
      <c r="AN159" s="310">
        <v>0</v>
      </c>
      <c r="AO159" s="310">
        <v>4.1500000000000002E-2</v>
      </c>
      <c r="AP159" s="311">
        <v>4.1500000000000002E-2</v>
      </c>
      <c r="AQ159" s="17"/>
      <c r="AR159" s="26"/>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0" spans="1:114" ht="24" x14ac:dyDescent="0.25">
      <c r="A160"/>
      <c r="B160" s="19"/>
      <c r="D160" s="250">
        <v>147</v>
      </c>
      <c r="E160" s="262" t="s">
        <v>3965</v>
      </c>
      <c r="F160" s="260"/>
      <c r="G160" s="205" t="s">
        <v>3935</v>
      </c>
      <c r="H160" s="195"/>
      <c r="I160" s="207" t="s">
        <v>3524</v>
      </c>
      <c r="J160" s="194"/>
      <c r="K160" s="197"/>
      <c r="L160" s="197">
        <v>29</v>
      </c>
      <c r="M160" s="14">
        <f t="shared" si="8"/>
        <v>29</v>
      </c>
      <c r="N160" s="3"/>
      <c r="O160" s="70" t="s">
        <v>3927</v>
      </c>
      <c r="P160" s="70"/>
      <c r="Q160" s="70"/>
      <c r="R160" s="3"/>
      <c r="S160" s="316">
        <v>1995</v>
      </c>
      <c r="T160" s="316"/>
      <c r="U160" s="316"/>
      <c r="V160" s="316"/>
      <c r="W160" s="3"/>
      <c r="X160" s="70">
        <v>28</v>
      </c>
      <c r="Y160" s="104"/>
      <c r="Z160" s="148"/>
      <c r="AA160" s="152">
        <f t="shared" si="6"/>
        <v>28</v>
      </c>
      <c r="AB160" s="3"/>
      <c r="AC160" s="104">
        <v>28</v>
      </c>
      <c r="AD160" s="104"/>
      <c r="AE160" s="148"/>
      <c r="AF160" s="152">
        <f t="shared" si="7"/>
        <v>28</v>
      </c>
      <c r="AG160" s="4"/>
      <c r="AH160" s="342"/>
      <c r="AI160" s="148">
        <v>1</v>
      </c>
      <c r="AJ160" s="343"/>
      <c r="AK160" s="287"/>
      <c r="AL160" s="4"/>
      <c r="AM160" s="308">
        <v>0</v>
      </c>
      <c r="AN160" s="308">
        <v>0</v>
      </c>
      <c r="AO160" s="308">
        <v>8.4000000000000005E-2</v>
      </c>
      <c r="AP160" s="309">
        <v>8.4000000000000005E-2</v>
      </c>
      <c r="AQ160" s="17"/>
      <c r="AR160" s="26"/>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row>
    <row r="161" spans="1:114" ht="24" x14ac:dyDescent="0.25">
      <c r="A161"/>
      <c r="B161" s="19"/>
      <c r="D161" s="250">
        <v>148</v>
      </c>
      <c r="E161" s="264" t="s">
        <v>3966</v>
      </c>
      <c r="F161" s="260"/>
      <c r="G161" s="206" t="s">
        <v>3935</v>
      </c>
      <c r="H161" s="195"/>
      <c r="I161" s="208" t="s">
        <v>3524</v>
      </c>
      <c r="J161" s="194"/>
      <c r="K161" s="198"/>
      <c r="L161" s="198"/>
      <c r="M161" s="14">
        <f t="shared" si="8"/>
        <v>0</v>
      </c>
      <c r="N161" s="3"/>
      <c r="O161" s="71"/>
      <c r="P161" s="71"/>
      <c r="Q161" s="71"/>
      <c r="R161" s="3"/>
      <c r="S161" s="315"/>
      <c r="T161" s="315"/>
      <c r="U161" s="315"/>
      <c r="V161" s="315"/>
      <c r="W161" s="3"/>
      <c r="X161" s="71"/>
      <c r="Y161" s="71"/>
      <c r="Z161" s="71"/>
      <c r="AA161" s="152">
        <f t="shared" si="6"/>
        <v>0</v>
      </c>
      <c r="AB161" s="3"/>
      <c r="AC161" s="298"/>
      <c r="AD161" s="298"/>
      <c r="AE161" s="299"/>
      <c r="AF161" s="152">
        <f t="shared" si="7"/>
        <v>0</v>
      </c>
      <c r="AG161" s="4"/>
      <c r="AH161" s="344"/>
      <c r="AI161" s="357"/>
      <c r="AJ161" s="345"/>
      <c r="AK161" s="358"/>
      <c r="AL161" s="4"/>
      <c r="AM161" s="310">
        <v>0</v>
      </c>
      <c r="AN161" s="310">
        <v>0</v>
      </c>
      <c r="AO161" s="310">
        <v>0</v>
      </c>
      <c r="AP161" s="311">
        <v>0</v>
      </c>
      <c r="AQ161" s="17"/>
      <c r="AR161" s="26"/>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row>
    <row r="162" spans="1:114" ht="24" x14ac:dyDescent="0.25">
      <c r="A162"/>
      <c r="B162" s="19"/>
      <c r="D162" s="250">
        <v>149</v>
      </c>
      <c r="E162" s="262" t="s">
        <v>3969</v>
      </c>
      <c r="F162" s="260"/>
      <c r="G162" s="205" t="s">
        <v>3935</v>
      </c>
      <c r="H162" s="195"/>
      <c r="I162" s="207" t="s">
        <v>3523</v>
      </c>
      <c r="J162" s="194"/>
      <c r="K162" s="197"/>
      <c r="L162" s="197">
        <v>21</v>
      </c>
      <c r="M162" s="14">
        <f t="shared" si="8"/>
        <v>21</v>
      </c>
      <c r="N162" s="3"/>
      <c r="O162" s="70"/>
      <c r="P162" s="70" t="s">
        <v>3927</v>
      </c>
      <c r="Q162" s="70"/>
      <c r="R162" s="3"/>
      <c r="S162" s="316">
        <v>1946</v>
      </c>
      <c r="T162" s="316"/>
      <c r="U162" s="316"/>
      <c r="V162" s="316"/>
      <c r="W162" s="3"/>
      <c r="X162" s="70"/>
      <c r="Y162" s="104">
        <v>30</v>
      </c>
      <c r="Z162" s="148"/>
      <c r="AA162" s="152">
        <f t="shared" si="6"/>
        <v>30</v>
      </c>
      <c r="AB162" s="3"/>
      <c r="AC162" s="104"/>
      <c r="AD162" s="104">
        <v>30</v>
      </c>
      <c r="AE162" s="148"/>
      <c r="AF162" s="152">
        <f t="shared" si="7"/>
        <v>30</v>
      </c>
      <c r="AG162" s="4"/>
      <c r="AH162" s="342"/>
      <c r="AI162" s="148">
        <v>1</v>
      </c>
      <c r="AJ162" s="343"/>
      <c r="AK162" s="287"/>
      <c r="AL162" s="4"/>
      <c r="AM162" s="308">
        <v>0</v>
      </c>
      <c r="AN162" s="308">
        <v>0</v>
      </c>
      <c r="AO162" s="308">
        <v>0</v>
      </c>
      <c r="AP162" s="309">
        <v>0</v>
      </c>
      <c r="AQ162" s="17"/>
      <c r="AR162" s="26"/>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row>
    <row r="163" spans="1:114" ht="24" x14ac:dyDescent="0.25">
      <c r="A163"/>
      <c r="B163" s="19"/>
      <c r="D163" s="250">
        <v>150</v>
      </c>
      <c r="E163" s="264" t="s">
        <v>3955</v>
      </c>
      <c r="F163" s="260"/>
      <c r="G163" s="206" t="s">
        <v>3935</v>
      </c>
      <c r="H163" s="195"/>
      <c r="I163" s="208" t="s">
        <v>3523</v>
      </c>
      <c r="J163" s="194"/>
      <c r="K163" s="198"/>
      <c r="L163" s="198"/>
      <c r="M163" s="14">
        <f t="shared" si="8"/>
        <v>0</v>
      </c>
      <c r="N163" s="3"/>
      <c r="O163" s="71"/>
      <c r="P163" s="71"/>
      <c r="Q163" s="71"/>
      <c r="R163" s="3"/>
      <c r="S163" s="315"/>
      <c r="T163" s="315"/>
      <c r="U163" s="315"/>
      <c r="V163" s="315"/>
      <c r="W163" s="3"/>
      <c r="X163" s="71"/>
      <c r="Y163" s="71"/>
      <c r="Z163" s="71"/>
      <c r="AA163" s="152">
        <f t="shared" ref="AA163:AA178" si="9">SUM(X163:Z163)</f>
        <v>0</v>
      </c>
      <c r="AB163" s="3"/>
      <c r="AC163" s="298"/>
      <c r="AD163" s="298"/>
      <c r="AE163" s="299"/>
      <c r="AF163" s="152">
        <f t="shared" ref="AF163:AF178" si="10">SUM(AC163:AE163)</f>
        <v>0</v>
      </c>
      <c r="AG163" s="4"/>
      <c r="AH163" s="344"/>
      <c r="AI163" s="357"/>
      <c r="AJ163" s="345"/>
      <c r="AK163" s="358"/>
      <c r="AL163" s="4"/>
      <c r="AM163" s="310">
        <v>0</v>
      </c>
      <c r="AN163" s="310">
        <v>0</v>
      </c>
      <c r="AO163" s="310">
        <v>0</v>
      </c>
      <c r="AP163" s="311">
        <v>0</v>
      </c>
      <c r="AQ163" s="17"/>
      <c r="AR163" s="26"/>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row>
    <row r="164" spans="1:114" ht="24" x14ac:dyDescent="0.25">
      <c r="A164"/>
      <c r="B164" s="19"/>
      <c r="D164" s="250">
        <v>151</v>
      </c>
      <c r="E164" s="262" t="s">
        <v>3970</v>
      </c>
      <c r="F164" s="260"/>
      <c r="G164" s="205" t="s">
        <v>3935</v>
      </c>
      <c r="H164" s="195"/>
      <c r="I164" s="207" t="s">
        <v>3523</v>
      </c>
      <c r="J164" s="194"/>
      <c r="K164" s="197"/>
      <c r="L164" s="197"/>
      <c r="M164" s="14">
        <f t="shared" si="8"/>
        <v>0</v>
      </c>
      <c r="N164" s="3"/>
      <c r="O164" s="70"/>
      <c r="P164" s="70"/>
      <c r="Q164" s="70"/>
      <c r="R164" s="3"/>
      <c r="S164" s="316"/>
      <c r="T164" s="316"/>
      <c r="U164" s="316"/>
      <c r="V164" s="316"/>
      <c r="W164" s="3"/>
      <c r="X164" s="70"/>
      <c r="Y164" s="104"/>
      <c r="Z164" s="148"/>
      <c r="AA164" s="152">
        <f t="shared" si="9"/>
        <v>0</v>
      </c>
      <c r="AB164" s="3"/>
      <c r="AC164" s="104"/>
      <c r="AD164" s="104"/>
      <c r="AE164" s="148"/>
      <c r="AF164" s="152">
        <f t="shared" si="10"/>
        <v>0</v>
      </c>
      <c r="AG164" s="4"/>
      <c r="AH164" s="342"/>
      <c r="AI164" s="148"/>
      <c r="AJ164" s="343"/>
      <c r="AK164" s="287"/>
      <c r="AL164" s="4"/>
      <c r="AM164" s="308">
        <v>0</v>
      </c>
      <c r="AN164" s="308">
        <v>0</v>
      </c>
      <c r="AO164" s="308">
        <v>0</v>
      </c>
      <c r="AP164" s="309">
        <v>0</v>
      </c>
      <c r="AQ164" s="17"/>
      <c r="AR164" s="26"/>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5" spans="1:114" ht="24" x14ac:dyDescent="0.25">
      <c r="A165"/>
      <c r="B165" s="19"/>
      <c r="D165" s="250">
        <v>152</v>
      </c>
      <c r="E165" s="264" t="s">
        <v>3956</v>
      </c>
      <c r="F165" s="260"/>
      <c r="G165" s="206" t="s">
        <v>3935</v>
      </c>
      <c r="H165" s="195"/>
      <c r="I165" s="208" t="s">
        <v>3523</v>
      </c>
      <c r="J165" s="194"/>
      <c r="K165" s="198"/>
      <c r="L165" s="198"/>
      <c r="M165" s="14">
        <f t="shared" si="8"/>
        <v>0</v>
      </c>
      <c r="N165" s="3"/>
      <c r="O165" s="71"/>
      <c r="P165" s="71"/>
      <c r="Q165" s="71"/>
      <c r="R165" s="3"/>
      <c r="S165" s="315"/>
      <c r="T165" s="315"/>
      <c r="U165" s="315"/>
      <c r="V165" s="315"/>
      <c r="W165" s="3"/>
      <c r="X165" s="71"/>
      <c r="Y165" s="71"/>
      <c r="Z165" s="71"/>
      <c r="AA165" s="152">
        <f t="shared" si="9"/>
        <v>0</v>
      </c>
      <c r="AB165" s="3"/>
      <c r="AC165" s="298"/>
      <c r="AD165" s="298"/>
      <c r="AE165" s="299"/>
      <c r="AF165" s="152">
        <f t="shared" si="10"/>
        <v>0</v>
      </c>
      <c r="AG165" s="4"/>
      <c r="AH165" s="344"/>
      <c r="AI165" s="357"/>
      <c r="AJ165" s="345"/>
      <c r="AK165" s="358"/>
      <c r="AL165" s="4"/>
      <c r="AM165" s="310">
        <v>0</v>
      </c>
      <c r="AN165" s="310">
        <v>0</v>
      </c>
      <c r="AO165" s="310">
        <v>0</v>
      </c>
      <c r="AP165" s="311">
        <v>0</v>
      </c>
      <c r="AQ165" s="17"/>
      <c r="AR165" s="26"/>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row>
    <row r="166" spans="1:114" ht="24" x14ac:dyDescent="0.25">
      <c r="A166"/>
      <c r="B166" s="19"/>
      <c r="D166" s="250">
        <v>153</v>
      </c>
      <c r="E166" s="262" t="s">
        <v>3971</v>
      </c>
      <c r="F166" s="260"/>
      <c r="G166" s="205" t="s">
        <v>3935</v>
      </c>
      <c r="H166" s="195"/>
      <c r="I166" s="207" t="s">
        <v>3523</v>
      </c>
      <c r="J166" s="194"/>
      <c r="K166" s="197"/>
      <c r="L166" s="197">
        <v>16</v>
      </c>
      <c r="M166" s="14">
        <f t="shared" si="8"/>
        <v>16</v>
      </c>
      <c r="N166" s="3"/>
      <c r="O166" s="70" t="s">
        <v>3927</v>
      </c>
      <c r="P166" s="70"/>
      <c r="Q166" s="70"/>
      <c r="R166" s="3"/>
      <c r="S166" s="316">
        <v>1948</v>
      </c>
      <c r="T166" s="316"/>
      <c r="U166" s="316"/>
      <c r="V166" s="316"/>
      <c r="W166" s="3"/>
      <c r="X166" s="70">
        <v>12</v>
      </c>
      <c r="Y166" s="104"/>
      <c r="Z166" s="148"/>
      <c r="AA166" s="152">
        <f t="shared" si="9"/>
        <v>12</v>
      </c>
      <c r="AB166" s="3"/>
      <c r="AC166" s="104">
        <v>12</v>
      </c>
      <c r="AD166" s="104"/>
      <c r="AE166" s="148"/>
      <c r="AF166" s="152">
        <f t="shared" si="10"/>
        <v>12</v>
      </c>
      <c r="AG166" s="4"/>
      <c r="AH166" s="342"/>
      <c r="AI166" s="148">
        <v>1</v>
      </c>
      <c r="AJ166" s="343"/>
      <c r="AK166" s="287"/>
      <c r="AL166" s="4"/>
      <c r="AM166" s="308">
        <v>0</v>
      </c>
      <c r="AN166" s="308">
        <v>0</v>
      </c>
      <c r="AO166" s="308">
        <v>0</v>
      </c>
      <c r="AP166" s="309">
        <v>0</v>
      </c>
      <c r="AQ166" s="17"/>
      <c r="AR166" s="2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row>
    <row r="167" spans="1:114" ht="24" x14ac:dyDescent="0.25">
      <c r="A167"/>
      <c r="B167" s="19"/>
      <c r="D167" s="250">
        <v>154</v>
      </c>
      <c r="E167" s="264" t="s">
        <v>3957</v>
      </c>
      <c r="F167" s="260"/>
      <c r="G167" s="206" t="s">
        <v>3935</v>
      </c>
      <c r="H167" s="195"/>
      <c r="I167" s="208" t="s">
        <v>3523</v>
      </c>
      <c r="J167" s="194"/>
      <c r="K167" s="198"/>
      <c r="L167" s="198"/>
      <c r="M167" s="14">
        <f t="shared" si="8"/>
        <v>0</v>
      </c>
      <c r="N167" s="3"/>
      <c r="O167" s="71"/>
      <c r="P167" s="71"/>
      <c r="Q167" s="71"/>
      <c r="R167" s="3"/>
      <c r="S167" s="315"/>
      <c r="T167" s="315"/>
      <c r="U167" s="315"/>
      <c r="V167" s="315"/>
      <c r="W167" s="3"/>
      <c r="X167" s="71"/>
      <c r="Y167" s="71"/>
      <c r="Z167" s="71"/>
      <c r="AA167" s="152">
        <f t="shared" si="9"/>
        <v>0</v>
      </c>
      <c r="AB167" s="3"/>
      <c r="AC167" s="298"/>
      <c r="AD167" s="298"/>
      <c r="AE167" s="299"/>
      <c r="AF167" s="152">
        <f t="shared" si="10"/>
        <v>0</v>
      </c>
      <c r="AG167" s="4"/>
      <c r="AH167" s="344"/>
      <c r="AI167" s="357"/>
      <c r="AJ167" s="345"/>
      <c r="AK167" s="358"/>
      <c r="AL167" s="4"/>
      <c r="AM167" s="310">
        <v>0</v>
      </c>
      <c r="AN167" s="310">
        <v>0</v>
      </c>
      <c r="AO167" s="310">
        <v>0</v>
      </c>
      <c r="AP167" s="311">
        <v>0</v>
      </c>
      <c r="AQ167" s="17"/>
      <c r="AR167" s="26"/>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row>
    <row r="168" spans="1:114" ht="24" x14ac:dyDescent="0.25">
      <c r="A168"/>
      <c r="B168" s="19"/>
      <c r="D168" s="250">
        <v>155</v>
      </c>
      <c r="E168" s="262" t="s">
        <v>3972</v>
      </c>
      <c r="F168" s="260"/>
      <c r="G168" s="205" t="s">
        <v>3935</v>
      </c>
      <c r="H168" s="195"/>
      <c r="I168" s="207" t="s">
        <v>3523</v>
      </c>
      <c r="J168" s="194"/>
      <c r="K168" s="197"/>
      <c r="L168" s="197"/>
      <c r="M168" s="14">
        <f t="shared" si="8"/>
        <v>0</v>
      </c>
      <c r="N168" s="3"/>
      <c r="O168" s="70"/>
      <c r="P168" s="70"/>
      <c r="Q168" s="70"/>
      <c r="R168" s="3"/>
      <c r="S168" s="316"/>
      <c r="T168" s="316"/>
      <c r="U168" s="316"/>
      <c r="V168" s="316"/>
      <c r="W168" s="3"/>
      <c r="X168" s="70"/>
      <c r="Y168" s="104"/>
      <c r="Z168" s="148"/>
      <c r="AA168" s="152">
        <f t="shared" si="9"/>
        <v>0</v>
      </c>
      <c r="AB168" s="3"/>
      <c r="AC168" s="104"/>
      <c r="AD168" s="104"/>
      <c r="AE168" s="148"/>
      <c r="AF168" s="152">
        <f t="shared" si="10"/>
        <v>0</v>
      </c>
      <c r="AG168" s="4"/>
      <c r="AH168" s="342"/>
      <c r="AI168" s="148"/>
      <c r="AJ168" s="343"/>
      <c r="AK168" s="287"/>
      <c r="AL168" s="4"/>
      <c r="AM168" s="308">
        <v>0</v>
      </c>
      <c r="AN168" s="308">
        <v>0</v>
      </c>
      <c r="AO168" s="308">
        <v>0</v>
      </c>
      <c r="AP168" s="309">
        <v>0</v>
      </c>
      <c r="AQ168" s="17"/>
      <c r="AR168" s="26"/>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row>
    <row r="169" spans="1:114" ht="24" x14ac:dyDescent="0.25">
      <c r="A169"/>
      <c r="B169" s="19"/>
      <c r="D169" s="250">
        <v>156</v>
      </c>
      <c r="E169" s="264" t="s">
        <v>3958</v>
      </c>
      <c r="F169" s="260"/>
      <c r="G169" s="206" t="s">
        <v>3935</v>
      </c>
      <c r="H169" s="195"/>
      <c r="I169" s="208" t="s">
        <v>3523</v>
      </c>
      <c r="J169" s="194"/>
      <c r="K169" s="198"/>
      <c r="L169" s="198"/>
      <c r="M169" s="14">
        <f t="shared" si="8"/>
        <v>0</v>
      </c>
      <c r="N169" s="3"/>
      <c r="O169" s="71"/>
      <c r="P169" s="71"/>
      <c r="Q169" s="71"/>
      <c r="R169" s="3"/>
      <c r="S169" s="315"/>
      <c r="T169" s="315"/>
      <c r="U169" s="315"/>
      <c r="V169" s="315"/>
      <c r="W169" s="3"/>
      <c r="X169" s="71"/>
      <c r="Y169" s="71"/>
      <c r="Z169" s="71"/>
      <c r="AA169" s="152">
        <f t="shared" si="9"/>
        <v>0</v>
      </c>
      <c r="AB169" s="3"/>
      <c r="AC169" s="298"/>
      <c r="AD169" s="298"/>
      <c r="AE169" s="299"/>
      <c r="AF169" s="152">
        <f t="shared" si="10"/>
        <v>0</v>
      </c>
      <c r="AG169" s="4"/>
      <c r="AH169" s="344"/>
      <c r="AI169" s="357"/>
      <c r="AJ169" s="345"/>
      <c r="AK169" s="358"/>
      <c r="AL169" s="4"/>
      <c r="AM169" s="310">
        <v>0</v>
      </c>
      <c r="AN169" s="310">
        <v>0</v>
      </c>
      <c r="AO169" s="310">
        <v>0</v>
      </c>
      <c r="AP169" s="311">
        <v>0</v>
      </c>
      <c r="AQ169" s="17"/>
      <c r="AR169" s="26"/>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0" spans="1:114" ht="24" x14ac:dyDescent="0.25">
      <c r="A170"/>
      <c r="B170" s="19"/>
      <c r="D170" s="250">
        <v>157</v>
      </c>
      <c r="E170" s="262" t="s">
        <v>3959</v>
      </c>
      <c r="F170" s="260"/>
      <c r="G170" s="205" t="s">
        <v>3935</v>
      </c>
      <c r="H170" s="195"/>
      <c r="I170" s="207" t="s">
        <v>3523</v>
      </c>
      <c r="J170" s="194"/>
      <c r="K170" s="197"/>
      <c r="L170" s="197"/>
      <c r="M170" s="14">
        <f t="shared" si="8"/>
        <v>0</v>
      </c>
      <c r="N170" s="3"/>
      <c r="O170" s="70"/>
      <c r="P170" s="70"/>
      <c r="Q170" s="70"/>
      <c r="R170" s="3"/>
      <c r="S170" s="316"/>
      <c r="T170" s="316"/>
      <c r="U170" s="316"/>
      <c r="V170" s="316"/>
      <c r="W170" s="3"/>
      <c r="X170" s="70"/>
      <c r="Y170" s="104"/>
      <c r="Z170" s="148"/>
      <c r="AA170" s="152">
        <f t="shared" si="9"/>
        <v>0</v>
      </c>
      <c r="AB170" s="3"/>
      <c r="AC170" s="104"/>
      <c r="AD170" s="104"/>
      <c r="AE170" s="148"/>
      <c r="AF170" s="152">
        <f t="shared" si="10"/>
        <v>0</v>
      </c>
      <c r="AG170" s="4"/>
      <c r="AH170" s="342"/>
      <c r="AI170" s="148"/>
      <c r="AJ170" s="343"/>
      <c r="AK170" s="287"/>
      <c r="AL170" s="4"/>
      <c r="AM170" s="308">
        <v>0</v>
      </c>
      <c r="AN170" s="308">
        <v>0</v>
      </c>
      <c r="AO170" s="308">
        <v>0</v>
      </c>
      <c r="AP170" s="309">
        <v>0</v>
      </c>
      <c r="AQ170" s="17"/>
      <c r="AR170" s="26"/>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row>
    <row r="171" spans="1:114" ht="24" x14ac:dyDescent="0.25">
      <c r="A171"/>
      <c r="B171" s="19"/>
      <c r="D171" s="250">
        <v>158</v>
      </c>
      <c r="E171" s="264" t="s">
        <v>3960</v>
      </c>
      <c r="F171" s="260"/>
      <c r="G171" s="206" t="s">
        <v>3935</v>
      </c>
      <c r="H171" s="195"/>
      <c r="I171" s="208" t="s">
        <v>3523</v>
      </c>
      <c r="J171" s="194"/>
      <c r="K171" s="198"/>
      <c r="L171" s="198">
        <v>31</v>
      </c>
      <c r="M171" s="14">
        <f t="shared" si="8"/>
        <v>31</v>
      </c>
      <c r="N171" s="3"/>
      <c r="O171" s="71" t="s">
        <v>3927</v>
      </c>
      <c r="P171" s="71"/>
      <c r="Q171" s="71"/>
      <c r="R171" s="3"/>
      <c r="S171" s="315">
        <v>1989</v>
      </c>
      <c r="T171" s="315"/>
      <c r="U171" s="315"/>
      <c r="V171" s="315"/>
      <c r="W171" s="3"/>
      <c r="X171" s="71">
        <v>28</v>
      </c>
      <c r="Y171" s="71"/>
      <c r="Z171" s="71"/>
      <c r="AA171" s="152">
        <f t="shared" si="9"/>
        <v>28</v>
      </c>
      <c r="AB171" s="3"/>
      <c r="AC171" s="298">
        <v>28</v>
      </c>
      <c r="AD171" s="298"/>
      <c r="AE171" s="299"/>
      <c r="AF171" s="152">
        <f t="shared" si="10"/>
        <v>28</v>
      </c>
      <c r="AG171" s="4"/>
      <c r="AH171" s="344"/>
      <c r="AI171" s="357">
        <v>1</v>
      </c>
      <c r="AJ171" s="345"/>
      <c r="AK171" s="358"/>
      <c r="AL171" s="4"/>
      <c r="AM171" s="310">
        <v>0</v>
      </c>
      <c r="AN171" s="310">
        <v>0</v>
      </c>
      <c r="AO171" s="310">
        <v>0</v>
      </c>
      <c r="AP171" s="311">
        <v>0</v>
      </c>
      <c r="AQ171" s="17"/>
      <c r="AR171" s="26"/>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row>
    <row r="172" spans="1:114" ht="24" x14ac:dyDescent="0.25">
      <c r="A172"/>
      <c r="B172" s="19"/>
      <c r="D172" s="250">
        <v>159</v>
      </c>
      <c r="E172" s="262" t="s">
        <v>3973</v>
      </c>
      <c r="F172" s="260"/>
      <c r="G172" s="205" t="s">
        <v>3935</v>
      </c>
      <c r="H172" s="195"/>
      <c r="I172" s="207" t="s">
        <v>3523</v>
      </c>
      <c r="J172" s="194"/>
      <c r="K172" s="197"/>
      <c r="L172" s="197">
        <v>9</v>
      </c>
      <c r="M172" s="14">
        <f t="shared" si="8"/>
        <v>9</v>
      </c>
      <c r="N172" s="3"/>
      <c r="O172" s="70"/>
      <c r="P172" s="70"/>
      <c r="Q172" s="70" t="s">
        <v>3927</v>
      </c>
      <c r="R172" s="3"/>
      <c r="S172" s="316">
        <v>1957</v>
      </c>
      <c r="T172" s="316"/>
      <c r="U172" s="316"/>
      <c r="V172" s="316"/>
      <c r="W172" s="3"/>
      <c r="X172" s="70"/>
      <c r="Y172" s="104"/>
      <c r="Z172" s="148">
        <v>21</v>
      </c>
      <c r="AA172" s="152">
        <f t="shared" si="9"/>
        <v>21</v>
      </c>
      <c r="AB172" s="3"/>
      <c r="AC172" s="104"/>
      <c r="AD172" s="104"/>
      <c r="AE172" s="148">
        <v>21</v>
      </c>
      <c r="AF172" s="152">
        <f t="shared" si="10"/>
        <v>21</v>
      </c>
      <c r="AG172" s="4"/>
      <c r="AH172" s="342"/>
      <c r="AI172" s="148">
        <v>1</v>
      </c>
      <c r="AJ172" s="343"/>
      <c r="AK172" s="287"/>
      <c r="AL172" s="4"/>
      <c r="AM172" s="308">
        <v>0</v>
      </c>
      <c r="AN172" s="308">
        <v>0</v>
      </c>
      <c r="AO172" s="308">
        <v>0</v>
      </c>
      <c r="AP172" s="309">
        <v>0</v>
      </c>
      <c r="AQ172" s="17"/>
      <c r="AR172" s="26"/>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row>
    <row r="173" spans="1:114" ht="24" x14ac:dyDescent="0.25">
      <c r="A173"/>
      <c r="B173" s="19"/>
      <c r="D173" s="250">
        <v>160</v>
      </c>
      <c r="E173" s="264" t="s">
        <v>3961</v>
      </c>
      <c r="F173" s="260"/>
      <c r="G173" s="206" t="s">
        <v>3935</v>
      </c>
      <c r="H173" s="195"/>
      <c r="I173" s="208" t="s">
        <v>3523</v>
      </c>
      <c r="J173" s="194"/>
      <c r="K173" s="198"/>
      <c r="L173" s="198"/>
      <c r="M173" s="14">
        <f t="shared" si="8"/>
        <v>0</v>
      </c>
      <c r="N173" s="3"/>
      <c r="O173" s="71"/>
      <c r="P173" s="71"/>
      <c r="Q173" s="71"/>
      <c r="R173" s="3"/>
      <c r="S173" s="315"/>
      <c r="T173" s="315"/>
      <c r="U173" s="315"/>
      <c r="V173" s="315"/>
      <c r="W173" s="3"/>
      <c r="X173" s="71"/>
      <c r="Y173" s="71"/>
      <c r="Z173" s="71"/>
      <c r="AA173" s="152">
        <f t="shared" si="9"/>
        <v>0</v>
      </c>
      <c r="AB173" s="3"/>
      <c r="AC173" s="298"/>
      <c r="AD173" s="298"/>
      <c r="AE173" s="299"/>
      <c r="AF173" s="152">
        <f t="shared" si="10"/>
        <v>0</v>
      </c>
      <c r="AG173" s="4"/>
      <c r="AH173" s="344"/>
      <c r="AI173" s="357"/>
      <c r="AJ173" s="345"/>
      <c r="AK173" s="358"/>
      <c r="AL173" s="4"/>
      <c r="AM173" s="312">
        <v>0</v>
      </c>
      <c r="AN173" s="312">
        <v>0</v>
      </c>
      <c r="AO173" s="312">
        <v>0</v>
      </c>
      <c r="AP173" s="313">
        <v>0</v>
      </c>
      <c r="AQ173" s="17"/>
      <c r="AR173" s="26"/>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row>
    <row r="174" spans="1:114" ht="24" x14ac:dyDescent="0.25">
      <c r="A174"/>
      <c r="B174" s="19"/>
      <c r="D174" s="250">
        <v>161</v>
      </c>
      <c r="E174" s="262" t="s">
        <v>3962</v>
      </c>
      <c r="F174" s="260"/>
      <c r="G174" s="205" t="s">
        <v>3935</v>
      </c>
      <c r="H174" s="195"/>
      <c r="I174" s="207" t="s">
        <v>3523</v>
      </c>
      <c r="J174" s="194"/>
      <c r="K174" s="197"/>
      <c r="L174" s="197"/>
      <c r="M174" s="14">
        <f t="shared" si="8"/>
        <v>0</v>
      </c>
      <c r="N174" s="3"/>
      <c r="O174" s="70"/>
      <c r="P174" s="70"/>
      <c r="Q174" s="70"/>
      <c r="R174" s="3"/>
      <c r="S174" s="316"/>
      <c r="T174" s="316"/>
      <c r="U174" s="316"/>
      <c r="V174" s="316"/>
      <c r="W174" s="3"/>
      <c r="X174" s="70"/>
      <c r="Y174" s="104"/>
      <c r="Z174" s="148"/>
      <c r="AA174" s="152">
        <f t="shared" si="9"/>
        <v>0</v>
      </c>
      <c r="AB174" s="3"/>
      <c r="AC174" s="104"/>
      <c r="AD174" s="104"/>
      <c r="AE174" s="148"/>
      <c r="AF174" s="152">
        <f t="shared" si="10"/>
        <v>0</v>
      </c>
      <c r="AG174" s="4"/>
      <c r="AH174" s="342"/>
      <c r="AI174" s="148"/>
      <c r="AJ174" s="343"/>
      <c r="AK174" s="287"/>
      <c r="AL174" s="4"/>
      <c r="AM174" s="308">
        <v>0</v>
      </c>
      <c r="AN174" s="308">
        <v>0</v>
      </c>
      <c r="AO174" s="308">
        <v>0</v>
      </c>
      <c r="AP174" s="309">
        <v>0</v>
      </c>
      <c r="AQ174" s="17"/>
      <c r="AR174" s="26"/>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5" spans="1:114" ht="24" x14ac:dyDescent="0.25">
      <c r="A175"/>
      <c r="B175" s="19"/>
      <c r="D175" s="250">
        <v>162</v>
      </c>
      <c r="E175" s="264" t="s">
        <v>3963</v>
      </c>
      <c r="F175" s="260"/>
      <c r="G175" s="206" t="s">
        <v>3935</v>
      </c>
      <c r="H175" s="195"/>
      <c r="I175" s="208" t="s">
        <v>3523</v>
      </c>
      <c r="J175" s="194"/>
      <c r="K175" s="198"/>
      <c r="L175" s="198"/>
      <c r="M175" s="14">
        <f t="shared" si="8"/>
        <v>0</v>
      </c>
      <c r="N175" s="3"/>
      <c r="O175" s="71"/>
      <c r="P175" s="71"/>
      <c r="Q175" s="71"/>
      <c r="R175" s="3"/>
      <c r="S175" s="315"/>
      <c r="T175" s="315"/>
      <c r="U175" s="315"/>
      <c r="V175" s="315"/>
      <c r="W175" s="3"/>
      <c r="X175" s="71"/>
      <c r="Y175" s="71"/>
      <c r="Z175" s="71"/>
      <c r="AA175" s="152">
        <f t="shared" si="9"/>
        <v>0</v>
      </c>
      <c r="AB175" s="3"/>
      <c r="AC175" s="298"/>
      <c r="AD175" s="298"/>
      <c r="AE175" s="299"/>
      <c r="AF175" s="152">
        <f t="shared" si="10"/>
        <v>0</v>
      </c>
      <c r="AG175" s="4"/>
      <c r="AH175" s="344"/>
      <c r="AI175" s="357"/>
      <c r="AJ175" s="345"/>
      <c r="AK175" s="358"/>
      <c r="AL175" s="4"/>
      <c r="AM175" s="312">
        <v>0</v>
      </c>
      <c r="AN175" s="312">
        <v>0</v>
      </c>
      <c r="AO175" s="312">
        <v>0</v>
      </c>
      <c r="AP175" s="313">
        <v>0</v>
      </c>
      <c r="AQ175" s="17"/>
      <c r="AR175" s="26"/>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row>
    <row r="176" spans="1:114" ht="24" x14ac:dyDescent="0.25">
      <c r="A176"/>
      <c r="B176" s="19"/>
      <c r="D176" s="250">
        <v>163</v>
      </c>
      <c r="E176" s="262" t="s">
        <v>3964</v>
      </c>
      <c r="F176" s="260"/>
      <c r="G176" s="205" t="s">
        <v>3935</v>
      </c>
      <c r="H176" s="195"/>
      <c r="I176" s="207" t="s">
        <v>3523</v>
      </c>
      <c r="J176" s="194"/>
      <c r="K176" s="197"/>
      <c r="L176" s="197">
        <v>51</v>
      </c>
      <c r="M176" s="14">
        <f t="shared" si="8"/>
        <v>51</v>
      </c>
      <c r="N176" s="3"/>
      <c r="O176" s="70"/>
      <c r="P176" s="70"/>
      <c r="Q176" s="70" t="s">
        <v>3927</v>
      </c>
      <c r="R176" s="3"/>
      <c r="S176" s="316">
        <v>1968</v>
      </c>
      <c r="T176" s="316"/>
      <c r="U176" s="316"/>
      <c r="V176" s="316"/>
      <c r="W176" s="3"/>
      <c r="X176" s="70"/>
      <c r="Y176" s="104"/>
      <c r="Z176" s="148">
        <v>23</v>
      </c>
      <c r="AA176" s="152">
        <f t="shared" si="9"/>
        <v>23</v>
      </c>
      <c r="AB176" s="3"/>
      <c r="AC176" s="104"/>
      <c r="AD176" s="104"/>
      <c r="AE176" s="148">
        <v>23</v>
      </c>
      <c r="AF176" s="152">
        <f t="shared" si="10"/>
        <v>23</v>
      </c>
      <c r="AG176" s="4"/>
      <c r="AH176" s="342"/>
      <c r="AI176" s="148"/>
      <c r="AJ176" s="343"/>
      <c r="AK176" s="287"/>
      <c r="AL176" s="4"/>
      <c r="AM176" s="308">
        <v>0</v>
      </c>
      <c r="AN176" s="308">
        <v>0</v>
      </c>
      <c r="AO176" s="308">
        <v>0</v>
      </c>
      <c r="AP176" s="309">
        <v>0</v>
      </c>
      <c r="AQ176" s="17"/>
      <c r="AR176" s="2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row>
    <row r="177" spans="1:114" ht="24" x14ac:dyDescent="0.25">
      <c r="A177"/>
      <c r="B177" s="19"/>
      <c r="D177" s="250">
        <v>164</v>
      </c>
      <c r="E177" s="264" t="s">
        <v>3965</v>
      </c>
      <c r="F177" s="260"/>
      <c r="G177" s="206" t="s">
        <v>3935</v>
      </c>
      <c r="H177" s="195"/>
      <c r="I177" s="208" t="s">
        <v>3523</v>
      </c>
      <c r="J177" s="194"/>
      <c r="K177" s="198"/>
      <c r="L177" s="198">
        <v>24</v>
      </c>
      <c r="M177" s="14">
        <f t="shared" si="8"/>
        <v>24</v>
      </c>
      <c r="N177" s="3"/>
      <c r="O177" s="71" t="s">
        <v>3927</v>
      </c>
      <c r="P177" s="71"/>
      <c r="Q177" s="71"/>
      <c r="R177" s="3"/>
      <c r="S177" s="315">
        <v>1995</v>
      </c>
      <c r="T177" s="315"/>
      <c r="U177" s="315"/>
      <c r="V177" s="315"/>
      <c r="W177" s="3"/>
      <c r="X177" s="71">
        <v>28</v>
      </c>
      <c r="Y177" s="71"/>
      <c r="Z177" s="71"/>
      <c r="AA177" s="152">
        <f t="shared" si="9"/>
        <v>28</v>
      </c>
      <c r="AB177" s="3"/>
      <c r="AC177" s="298">
        <v>28</v>
      </c>
      <c r="AD177" s="298"/>
      <c r="AE177" s="299"/>
      <c r="AF177" s="152">
        <f t="shared" si="10"/>
        <v>28</v>
      </c>
      <c r="AG177" s="4"/>
      <c r="AH177" s="344"/>
      <c r="AI177" s="357">
        <v>1</v>
      </c>
      <c r="AJ177" s="345"/>
      <c r="AK177" s="358"/>
      <c r="AL177" s="4"/>
      <c r="AM177" s="308">
        <v>0</v>
      </c>
      <c r="AN177" s="308">
        <v>0</v>
      </c>
      <c r="AO177" s="308">
        <v>0</v>
      </c>
      <c r="AP177" s="309">
        <v>0</v>
      </c>
      <c r="AQ177" s="17"/>
      <c r="AR177" s="26"/>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row>
    <row r="178" spans="1:114" ht="24" x14ac:dyDescent="0.25">
      <c r="A178"/>
      <c r="B178" s="19"/>
      <c r="D178" s="250">
        <v>165</v>
      </c>
      <c r="E178" s="262" t="s">
        <v>3966</v>
      </c>
      <c r="F178" s="261"/>
      <c r="G178" s="205" t="s">
        <v>3935</v>
      </c>
      <c r="H178" s="210"/>
      <c r="I178" s="207" t="s">
        <v>3523</v>
      </c>
      <c r="J178" s="193"/>
      <c r="K178" s="197"/>
      <c r="L178" s="197"/>
      <c r="M178" s="14">
        <f t="shared" si="8"/>
        <v>0</v>
      </c>
      <c r="N178" s="107"/>
      <c r="O178" s="287"/>
      <c r="P178" s="287"/>
      <c r="Q178" s="287"/>
      <c r="R178" s="379"/>
      <c r="S178" s="316"/>
      <c r="T178" s="316"/>
      <c r="U178" s="316"/>
      <c r="V178" s="316"/>
      <c r="W178" s="379"/>
      <c r="X178" s="287"/>
      <c r="Y178" s="148"/>
      <c r="Z178" s="148"/>
      <c r="AA178" s="152">
        <f t="shared" si="9"/>
        <v>0</v>
      </c>
      <c r="AB178" s="107"/>
      <c r="AC178" s="148"/>
      <c r="AD178" s="148"/>
      <c r="AE178" s="148"/>
      <c r="AF178" s="152">
        <f t="shared" si="10"/>
        <v>0</v>
      </c>
      <c r="AG178" s="108"/>
      <c r="AH178" s="342"/>
      <c r="AI178" s="148"/>
      <c r="AJ178" s="343"/>
      <c r="AK178" s="287"/>
      <c r="AL178" s="108"/>
      <c r="AM178" s="308">
        <v>0</v>
      </c>
      <c r="AN178" s="308">
        <v>0</v>
      </c>
      <c r="AO178" s="308">
        <v>0</v>
      </c>
      <c r="AP178" s="308">
        <v>0</v>
      </c>
      <c r="AQ178" s="17"/>
      <c r="AR178" s="26"/>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row>
    <row r="179" spans="1:114" ht="15" hidden="1" customHeight="1" x14ac:dyDescent="0.25">
      <c r="A179"/>
      <c r="B179" s="19"/>
      <c r="D179" s="250">
        <v>166</v>
      </c>
      <c r="E179" s="365" t="s">
        <v>3926</v>
      </c>
      <c r="F179" s="168"/>
      <c r="G179" s="366"/>
      <c r="H179" s="195"/>
      <c r="I179" s="367"/>
      <c r="J179" s="195"/>
      <c r="K179" s="368"/>
      <c r="L179" s="368"/>
      <c r="M179" s="369"/>
      <c r="N179" s="169"/>
      <c r="O179" s="370"/>
      <c r="P179" s="370"/>
      <c r="Q179" s="370"/>
      <c r="R179" s="170"/>
      <c r="S179" s="371"/>
      <c r="T179" s="371"/>
      <c r="U179" s="371"/>
      <c r="V179" s="371"/>
      <c r="W179" s="170"/>
      <c r="X179" s="370"/>
      <c r="Y179" s="372"/>
      <c r="Z179" s="372"/>
      <c r="AA179" s="372"/>
      <c r="AB179" s="170"/>
      <c r="AC179" s="372"/>
      <c r="AD179" s="372"/>
      <c r="AE179" s="372"/>
      <c r="AF179" s="372"/>
      <c r="AG179" s="171"/>
      <c r="AH179" s="373"/>
      <c r="AI179" s="374"/>
      <c r="AJ179" s="375"/>
      <c r="AK179" s="376"/>
      <c r="AL179" s="171"/>
      <c r="AM179" s="377"/>
      <c r="AN179" s="377"/>
      <c r="AO179" s="377"/>
      <c r="AP179" s="378"/>
      <c r="AQ179" s="17"/>
      <c r="AR179" s="26"/>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0" spans="1:114" hidden="1" x14ac:dyDescent="0.25">
      <c r="A180"/>
      <c r="B180" s="19"/>
      <c r="D180" s="250">
        <v>167</v>
      </c>
      <c r="E180" s="266"/>
      <c r="F180" s="260"/>
      <c r="G180" s="196"/>
      <c r="H180" s="195"/>
      <c r="I180" s="204"/>
      <c r="J180" s="194"/>
      <c r="K180" s="199"/>
      <c r="L180" s="199"/>
      <c r="M180" s="14">
        <f>SUM(K180:L180)</f>
        <v>0</v>
      </c>
      <c r="N180" s="3"/>
      <c r="O180" s="70"/>
      <c r="P180" s="70"/>
      <c r="Q180" s="70"/>
      <c r="R180" s="3"/>
      <c r="S180" s="316"/>
      <c r="T180" s="316"/>
      <c r="U180" s="316"/>
      <c r="V180" s="316"/>
      <c r="W180" s="3"/>
      <c r="X180" s="70"/>
      <c r="Y180" s="104"/>
      <c r="Z180" s="148"/>
      <c r="AA180" s="152">
        <f>SUM(X180:Z180)</f>
        <v>0</v>
      </c>
      <c r="AB180" s="3"/>
      <c r="AC180" s="104"/>
      <c r="AD180" s="104"/>
      <c r="AE180" s="148"/>
      <c r="AF180" s="152">
        <f>SUM(AC180:AE180)</f>
        <v>0</v>
      </c>
      <c r="AG180" s="4"/>
      <c r="AH180" s="346"/>
      <c r="AI180" s="359"/>
      <c r="AJ180" s="346"/>
      <c r="AK180" s="360"/>
      <c r="AL180" s="4"/>
      <c r="AM180" s="308">
        <v>0</v>
      </c>
      <c r="AN180" s="308">
        <v>0</v>
      </c>
      <c r="AO180" s="308">
        <v>0</v>
      </c>
      <c r="AP180" s="309">
        <v>0</v>
      </c>
      <c r="AQ180" s="17"/>
      <c r="AR180" s="26"/>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row>
    <row r="181" spans="1:114" hidden="1" x14ac:dyDescent="0.25">
      <c r="A181"/>
      <c r="B181" s="19"/>
      <c r="D181" s="250">
        <v>168</v>
      </c>
      <c r="E181" s="267"/>
      <c r="F181" s="260"/>
      <c r="G181" s="149"/>
      <c r="H181" s="195"/>
      <c r="I181" s="203"/>
      <c r="J181" s="194"/>
      <c r="K181" s="198"/>
      <c r="L181" s="198"/>
      <c r="M181" s="14">
        <f>SUM(K181:L181)</f>
        <v>0</v>
      </c>
      <c r="N181" s="3"/>
      <c r="O181" s="71"/>
      <c r="P181" s="71"/>
      <c r="Q181" s="71"/>
      <c r="R181" s="3"/>
      <c r="S181" s="315"/>
      <c r="T181" s="315"/>
      <c r="U181" s="315"/>
      <c r="V181" s="315"/>
      <c r="W181" s="3"/>
      <c r="X181" s="71"/>
      <c r="Y181" s="149"/>
      <c r="Z181" s="149"/>
      <c r="AA181" s="152">
        <f>SUM(X181:Z181)</f>
        <v>0</v>
      </c>
      <c r="AB181" s="3"/>
      <c r="AC181" s="149"/>
      <c r="AD181" s="149"/>
      <c r="AE181" s="149"/>
      <c r="AF181" s="152">
        <f>SUM(AC181:AE181)</f>
        <v>0</v>
      </c>
      <c r="AG181" s="4"/>
      <c r="AH181" s="347"/>
      <c r="AI181" s="361"/>
      <c r="AJ181" s="347"/>
      <c r="AK181" s="362"/>
      <c r="AL181" s="4"/>
      <c r="AM181" s="310">
        <v>0</v>
      </c>
      <c r="AN181" s="310">
        <v>0</v>
      </c>
      <c r="AO181" s="310">
        <v>0</v>
      </c>
      <c r="AP181" s="311">
        <v>0</v>
      </c>
      <c r="AQ181" s="17"/>
      <c r="AR181" s="26"/>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row>
    <row r="182" spans="1:114" hidden="1" x14ac:dyDescent="0.25">
      <c r="A182"/>
      <c r="B182" s="19"/>
      <c r="D182" s="250">
        <v>169</v>
      </c>
      <c r="E182" s="268"/>
      <c r="F182" s="260"/>
      <c r="G182" s="148"/>
      <c r="H182" s="195"/>
      <c r="I182" s="202"/>
      <c r="J182" s="194"/>
      <c r="K182" s="197"/>
      <c r="L182" s="197"/>
      <c r="M182" s="14">
        <f>SUM(K182:L182)</f>
        <v>0</v>
      </c>
      <c r="N182" s="3"/>
      <c r="O182" s="70"/>
      <c r="P182" s="70"/>
      <c r="Q182" s="70"/>
      <c r="R182" s="3"/>
      <c r="S182" s="316"/>
      <c r="T182" s="316"/>
      <c r="U182" s="316"/>
      <c r="V182" s="316"/>
      <c r="W182" s="3"/>
      <c r="X182" s="70"/>
      <c r="Y182" s="104"/>
      <c r="Z182" s="148"/>
      <c r="AA182" s="152">
        <f>SUM(X182:Z182)</f>
        <v>0</v>
      </c>
      <c r="AB182" s="3"/>
      <c r="AC182" s="104"/>
      <c r="AD182" s="104"/>
      <c r="AE182" s="148"/>
      <c r="AF182" s="152">
        <f>SUM(AC182:AE182)</f>
        <v>0</v>
      </c>
      <c r="AG182" s="4"/>
      <c r="AH182" s="346"/>
      <c r="AI182" s="359"/>
      <c r="AJ182" s="346"/>
      <c r="AK182" s="360"/>
      <c r="AL182" s="4"/>
      <c r="AM182" s="308">
        <v>0</v>
      </c>
      <c r="AN182" s="308">
        <v>0</v>
      </c>
      <c r="AO182" s="308">
        <v>0</v>
      </c>
      <c r="AP182" s="309">
        <v>0</v>
      </c>
      <c r="AQ182" s="17"/>
      <c r="AR182" s="26"/>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row>
    <row r="183" spans="1:114" hidden="1" x14ac:dyDescent="0.25">
      <c r="A183"/>
      <c r="B183" s="19"/>
      <c r="D183" s="250">
        <v>170</v>
      </c>
      <c r="E183" s="267"/>
      <c r="F183" s="260"/>
      <c r="G183" s="149"/>
      <c r="H183" s="210"/>
      <c r="I183" s="203"/>
      <c r="J183" s="194"/>
      <c r="K183" s="198"/>
      <c r="L183" s="198"/>
      <c r="M183" s="14">
        <f>SUM(K183:L183)</f>
        <v>0</v>
      </c>
      <c r="N183" s="3"/>
      <c r="O183" s="71"/>
      <c r="P183" s="71"/>
      <c r="Q183" s="71"/>
      <c r="R183" s="3"/>
      <c r="S183" s="315"/>
      <c r="T183" s="315"/>
      <c r="U183" s="315"/>
      <c r="V183" s="315"/>
      <c r="W183" s="3"/>
      <c r="X183" s="71"/>
      <c r="Y183" s="149"/>
      <c r="Z183" s="149"/>
      <c r="AA183" s="152">
        <f>SUM(X183:Z183)</f>
        <v>0</v>
      </c>
      <c r="AB183" s="3"/>
      <c r="AC183" s="149"/>
      <c r="AD183" s="149"/>
      <c r="AE183" s="149"/>
      <c r="AF183" s="152">
        <f>SUM(AC183:AE183)</f>
        <v>0</v>
      </c>
      <c r="AG183" s="4"/>
      <c r="AH183" s="347"/>
      <c r="AI183" s="361"/>
      <c r="AJ183" s="347"/>
      <c r="AK183" s="362"/>
      <c r="AL183" s="4"/>
      <c r="AM183" s="310">
        <v>0</v>
      </c>
      <c r="AN183" s="310">
        <v>0</v>
      </c>
      <c r="AO183" s="310">
        <v>0</v>
      </c>
      <c r="AP183" s="311">
        <v>0</v>
      </c>
      <c r="AQ183" s="17"/>
      <c r="AR183" s="26"/>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row>
    <row r="184" spans="1:114" s="2" customFormat="1" hidden="1" x14ac:dyDescent="0.25">
      <c r="A184"/>
      <c r="B184" s="19"/>
      <c r="D184" s="250">
        <v>171</v>
      </c>
      <c r="E184" s="268"/>
      <c r="F184" s="261"/>
      <c r="G184" s="148"/>
      <c r="H184" s="211"/>
      <c r="I184" s="202"/>
      <c r="J184" s="193"/>
      <c r="K184" s="197"/>
      <c r="L184" s="197"/>
      <c r="M184" s="14">
        <f>SUM(K184:L184)</f>
        <v>0</v>
      </c>
      <c r="N184" s="107"/>
      <c r="O184" s="70"/>
      <c r="P184" s="70"/>
      <c r="Q184" s="70"/>
      <c r="R184" s="107"/>
      <c r="S184" s="316"/>
      <c r="T184" s="316"/>
      <c r="U184" s="316"/>
      <c r="V184" s="316"/>
      <c r="W184" s="107"/>
      <c r="X184" s="70"/>
      <c r="Y184" s="104"/>
      <c r="Z184" s="148"/>
      <c r="AA184" s="152">
        <f>SUM(X184:Z184)</f>
        <v>0</v>
      </c>
      <c r="AB184" s="107"/>
      <c r="AC184" s="104"/>
      <c r="AD184" s="104"/>
      <c r="AE184" s="148"/>
      <c r="AF184" s="152">
        <f>SUM(AC184:AE184)</f>
        <v>0</v>
      </c>
      <c r="AG184" s="108"/>
      <c r="AH184" s="346"/>
      <c r="AI184" s="359"/>
      <c r="AJ184" s="346"/>
      <c r="AK184" s="360"/>
      <c r="AL184" s="108"/>
      <c r="AM184" s="308">
        <v>0</v>
      </c>
      <c r="AN184" s="308">
        <v>0</v>
      </c>
      <c r="AO184" s="308">
        <v>0</v>
      </c>
      <c r="AP184" s="309">
        <v>0</v>
      </c>
      <c r="AQ184" s="17"/>
      <c r="AR184" s="26"/>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5" spans="1:114" ht="28.15" customHeight="1" x14ac:dyDescent="0.25">
      <c r="A185"/>
      <c r="B185" s="19"/>
      <c r="C185" s="20"/>
      <c r="D185" s="251"/>
      <c r="E185" s="269" t="s">
        <v>13970</v>
      </c>
      <c r="F185" s="159"/>
      <c r="G185" s="191"/>
      <c r="H185" s="191"/>
      <c r="I185" s="191"/>
      <c r="J185" s="191"/>
      <c r="K185" s="191"/>
      <c r="AQ185" s="17"/>
      <c r="AR185" s="26"/>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row>
    <row r="186" spans="1:114" ht="4.9000000000000004" customHeight="1" x14ac:dyDescent="0.25">
      <c r="A186"/>
      <c r="B186" s="19"/>
      <c r="C186" s="20"/>
      <c r="D186" s="189"/>
      <c r="E186" s="160"/>
      <c r="F186" s="159"/>
      <c r="G186" s="160"/>
      <c r="H186" s="160"/>
      <c r="I186" s="160"/>
      <c r="J186" s="160"/>
      <c r="K186" s="160"/>
      <c r="L186" s="105"/>
      <c r="M186" s="105"/>
      <c r="N186" s="105"/>
      <c r="O186" s="105"/>
      <c r="P186" s="105"/>
      <c r="Q186" s="105"/>
      <c r="R186" s="105"/>
      <c r="S186" s="105"/>
      <c r="T186" s="105"/>
      <c r="U186" s="175"/>
      <c r="V186" s="88"/>
      <c r="W186" s="88"/>
      <c r="X186" s="88"/>
      <c r="Y186" s="88"/>
      <c r="Z186" s="150"/>
      <c r="AA186" s="88"/>
      <c r="AB186" s="88"/>
      <c r="AC186" s="88"/>
      <c r="AD186" s="88"/>
      <c r="AE186" s="150"/>
      <c r="AF186" s="88"/>
      <c r="AH186" s="88"/>
      <c r="AI186" s="150"/>
      <c r="AJ186" s="150"/>
      <c r="AK186" s="88"/>
      <c r="AL186" s="88"/>
      <c r="AM186" s="88"/>
      <c r="AN186" s="88"/>
      <c r="AO186" s="88"/>
      <c r="AP186" s="88"/>
      <c r="AQ186" s="63"/>
      <c r="AR186" s="2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row>
    <row r="187" spans="1:114" customFormat="1" ht="9.6" customHeight="1" thickBot="1" x14ac:dyDescent="0.3">
      <c r="B187" s="46"/>
      <c r="C187" s="48"/>
      <c r="D187" s="252"/>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114"/>
      <c r="AH187" s="86"/>
      <c r="AI187" s="86"/>
      <c r="AJ187" s="86"/>
      <c r="AK187" s="86"/>
      <c r="AL187" s="86"/>
      <c r="AM187" s="86"/>
      <c r="AN187" s="86"/>
      <c r="AO187" s="86"/>
      <c r="AP187" s="86"/>
      <c r="AQ187" s="86"/>
      <c r="AR187" s="52"/>
    </row>
    <row r="188" spans="1:114" customFormat="1" ht="15.75" thickTop="1" x14ac:dyDescent="0.25">
      <c r="D188" s="23"/>
      <c r="AG188" s="47"/>
    </row>
    <row r="189" spans="1:114" customFormat="1" x14ac:dyDescent="0.25">
      <c r="D189" s="23"/>
      <c r="AG189" s="47"/>
    </row>
    <row r="190" spans="1:114" customFormat="1" x14ac:dyDescent="0.25">
      <c r="D190" s="23"/>
      <c r="AG190" s="47"/>
    </row>
    <row r="191" spans="1:114" customFormat="1" x14ac:dyDescent="0.25">
      <c r="D191" s="23"/>
      <c r="AG191" s="47"/>
    </row>
    <row r="192" spans="1:114" customFormat="1" x14ac:dyDescent="0.25">
      <c r="D192" s="23"/>
      <c r="AG192" s="47"/>
    </row>
    <row r="193" spans="4:33" customFormat="1" x14ac:dyDescent="0.25">
      <c r="D193" s="23"/>
      <c r="AG193" s="47"/>
    </row>
    <row r="194" spans="4:33" customFormat="1" x14ac:dyDescent="0.25">
      <c r="D194" s="23"/>
      <c r="AG194" s="47"/>
    </row>
    <row r="195" spans="4:33" customFormat="1" x14ac:dyDescent="0.25">
      <c r="D195" s="23"/>
      <c r="AG195" s="47"/>
    </row>
    <row r="196" spans="4:33" customFormat="1" x14ac:dyDescent="0.25">
      <c r="D196" s="23"/>
      <c r="AG196" s="47"/>
    </row>
    <row r="197" spans="4:33" customFormat="1" x14ac:dyDescent="0.25">
      <c r="D197" s="23"/>
      <c r="AG197" s="47"/>
    </row>
    <row r="198" spans="4:33" customFormat="1" x14ac:dyDescent="0.25">
      <c r="D198" s="23"/>
      <c r="AG198" s="47"/>
    </row>
    <row r="199" spans="4:33" customFormat="1" x14ac:dyDescent="0.25">
      <c r="D199" s="23"/>
      <c r="AG199" s="47"/>
    </row>
    <row r="200" spans="4:33" customFormat="1" x14ac:dyDescent="0.25">
      <c r="D200" s="23"/>
      <c r="AG200" s="47"/>
    </row>
    <row r="201" spans="4:33" customFormat="1" x14ac:dyDescent="0.25">
      <c r="D201" s="23"/>
      <c r="AG201" s="47"/>
    </row>
    <row r="202" spans="4:33" customFormat="1" x14ac:dyDescent="0.25">
      <c r="D202" s="23"/>
      <c r="AG202" s="47"/>
    </row>
    <row r="203" spans="4:33" customFormat="1" x14ac:dyDescent="0.25">
      <c r="D203" s="23"/>
      <c r="AG203" s="47"/>
    </row>
    <row r="204" spans="4:33" customFormat="1" x14ac:dyDescent="0.25">
      <c r="D204" s="23"/>
      <c r="AG204" s="47"/>
    </row>
    <row r="205" spans="4:33" customFormat="1" x14ac:dyDescent="0.25">
      <c r="D205" s="23"/>
      <c r="AG205" s="47"/>
    </row>
    <row r="206" spans="4:33" customFormat="1" x14ac:dyDescent="0.25">
      <c r="D206" s="23"/>
      <c r="AG206" s="47"/>
    </row>
    <row r="207" spans="4:33" customFormat="1" x14ac:dyDescent="0.25">
      <c r="D207" s="23"/>
      <c r="AG207" s="47"/>
    </row>
    <row r="208" spans="4:33" customFormat="1" x14ac:dyDescent="0.25">
      <c r="D208" s="23"/>
      <c r="AG208" s="47"/>
    </row>
    <row r="209" spans="4:33" customFormat="1" x14ac:dyDescent="0.25">
      <c r="D209" s="23"/>
      <c r="AG209" s="47"/>
    </row>
    <row r="210" spans="4:33" customFormat="1" x14ac:dyDescent="0.25">
      <c r="D210" s="23"/>
      <c r="AG210" s="47"/>
    </row>
    <row r="211" spans="4:33" customFormat="1" x14ac:dyDescent="0.25">
      <c r="D211" s="23"/>
      <c r="AG211" s="47"/>
    </row>
    <row r="212" spans="4:33" customFormat="1" x14ac:dyDescent="0.25">
      <c r="D212" s="23"/>
      <c r="AG212" s="47"/>
    </row>
    <row r="213" spans="4:33" customFormat="1" x14ac:dyDescent="0.25">
      <c r="D213" s="23"/>
      <c r="AG213" s="47"/>
    </row>
    <row r="214" spans="4:33" customFormat="1" x14ac:dyDescent="0.25">
      <c r="D214" s="23"/>
      <c r="AG214" s="47"/>
    </row>
    <row r="215" spans="4:33" customFormat="1" x14ac:dyDescent="0.25">
      <c r="D215" s="23"/>
      <c r="AG215" s="47"/>
    </row>
    <row r="216" spans="4:33" customFormat="1" x14ac:dyDescent="0.25">
      <c r="D216" s="23"/>
      <c r="AG216" s="47"/>
    </row>
    <row r="217" spans="4:33" customFormat="1" x14ac:dyDescent="0.25">
      <c r="D217" s="23"/>
      <c r="AG217" s="47"/>
    </row>
    <row r="218" spans="4:33" customFormat="1" x14ac:dyDescent="0.25">
      <c r="D218" s="23"/>
      <c r="AG218" s="47"/>
    </row>
    <row r="219" spans="4:33" customFormat="1" x14ac:dyDescent="0.25">
      <c r="D219" s="23"/>
      <c r="AG219" s="47"/>
    </row>
    <row r="220" spans="4:33" customFormat="1" x14ac:dyDescent="0.25">
      <c r="D220" s="23"/>
      <c r="AG220" s="47"/>
    </row>
    <row r="221" spans="4:33" customFormat="1" x14ac:dyDescent="0.25">
      <c r="D221" s="23"/>
      <c r="AG221" s="47"/>
    </row>
    <row r="222" spans="4:33" customFormat="1" x14ac:dyDescent="0.25">
      <c r="D222" s="23"/>
      <c r="AG222" s="47"/>
    </row>
    <row r="223" spans="4:33" customFormat="1" x14ac:dyDescent="0.25">
      <c r="D223" s="23"/>
      <c r="AG223" s="47"/>
    </row>
    <row r="224" spans="4:33" customFormat="1" x14ac:dyDescent="0.25">
      <c r="D224" s="23"/>
      <c r="AG224" s="47"/>
    </row>
    <row r="225" spans="4:33" customFormat="1" x14ac:dyDescent="0.25">
      <c r="D225" s="23"/>
      <c r="AG225" s="47"/>
    </row>
    <row r="226" spans="4:33" customFormat="1" x14ac:dyDescent="0.25">
      <c r="D226" s="23"/>
      <c r="AG226" s="47"/>
    </row>
    <row r="227" spans="4:33" customFormat="1" x14ac:dyDescent="0.25">
      <c r="D227" s="23"/>
      <c r="AG227" s="47"/>
    </row>
    <row r="228" spans="4:33" customFormat="1" x14ac:dyDescent="0.25">
      <c r="D228" s="23"/>
      <c r="AG228" s="47"/>
    </row>
    <row r="229" spans="4:33" customFormat="1" x14ac:dyDescent="0.25">
      <c r="D229" s="23"/>
      <c r="AG229" s="47"/>
    </row>
    <row r="230" spans="4:33" customFormat="1" x14ac:dyDescent="0.25">
      <c r="D230" s="23"/>
      <c r="AG230" s="47"/>
    </row>
    <row r="231" spans="4:33" customFormat="1" x14ac:dyDescent="0.25">
      <c r="D231" s="23"/>
      <c r="AG231" s="47"/>
    </row>
    <row r="232" spans="4:33" customFormat="1" x14ac:dyDescent="0.25">
      <c r="D232" s="23"/>
      <c r="AG232" s="47"/>
    </row>
    <row r="233" spans="4:33" customFormat="1" x14ac:dyDescent="0.25">
      <c r="D233" s="23"/>
      <c r="AG233" s="47"/>
    </row>
    <row r="234" spans="4:33" customFormat="1" x14ac:dyDescent="0.25">
      <c r="D234" s="23"/>
      <c r="AG234" s="47"/>
    </row>
    <row r="235" spans="4:33" customFormat="1" x14ac:dyDescent="0.25">
      <c r="D235" s="23"/>
      <c r="AG235" s="47"/>
    </row>
    <row r="236" spans="4:33" customFormat="1" x14ac:dyDescent="0.25">
      <c r="D236" s="23"/>
      <c r="AG236" s="47"/>
    </row>
    <row r="237" spans="4:33" customFormat="1" x14ac:dyDescent="0.25">
      <c r="D237" s="23"/>
      <c r="AG237" s="47"/>
    </row>
    <row r="238" spans="4:33" customFormat="1" x14ac:dyDescent="0.25">
      <c r="D238" s="23"/>
      <c r="AG238" s="47"/>
    </row>
    <row r="239" spans="4:33" customFormat="1" x14ac:dyDescent="0.25">
      <c r="D239" s="23"/>
      <c r="AG239" s="47"/>
    </row>
    <row r="240" spans="4:33" customFormat="1" x14ac:dyDescent="0.25">
      <c r="D240" s="23"/>
      <c r="AG240" s="47"/>
    </row>
    <row r="241" spans="4:33" customFormat="1" x14ac:dyDescent="0.25">
      <c r="D241" s="23"/>
      <c r="AG241" s="47"/>
    </row>
    <row r="242" spans="4:33" customFormat="1" x14ac:dyDescent="0.25">
      <c r="D242" s="23"/>
      <c r="AG242" s="47"/>
    </row>
    <row r="243" spans="4:33" customFormat="1" x14ac:dyDescent="0.25">
      <c r="D243" s="23"/>
      <c r="AG243" s="47"/>
    </row>
    <row r="244" spans="4:33" customFormat="1" x14ac:dyDescent="0.25">
      <c r="D244" s="23"/>
      <c r="AG244" s="47"/>
    </row>
    <row r="245" spans="4:33" customFormat="1" x14ac:dyDescent="0.25">
      <c r="D245" s="23"/>
      <c r="AG245" s="47"/>
    </row>
    <row r="246" spans="4:33" customFormat="1" x14ac:dyDescent="0.25">
      <c r="D246" s="23"/>
      <c r="AG246" s="47"/>
    </row>
    <row r="247" spans="4:33" customFormat="1" x14ac:dyDescent="0.25">
      <c r="D247" s="23"/>
      <c r="AG247" s="47"/>
    </row>
    <row r="248" spans="4:33" customFormat="1" x14ac:dyDescent="0.25">
      <c r="D248" s="23"/>
      <c r="AG248" s="47"/>
    </row>
    <row r="249" spans="4:33" customFormat="1" x14ac:dyDescent="0.25">
      <c r="D249" s="23"/>
      <c r="AG249" s="47"/>
    </row>
    <row r="250" spans="4:33" customFormat="1" x14ac:dyDescent="0.25">
      <c r="D250" s="23"/>
      <c r="AG250" s="47"/>
    </row>
    <row r="251" spans="4:33" customFormat="1" x14ac:dyDescent="0.25">
      <c r="D251" s="23"/>
      <c r="AG251" s="47"/>
    </row>
    <row r="252" spans="4:33" customFormat="1" x14ac:dyDescent="0.25">
      <c r="D252" s="23"/>
      <c r="AG252" s="47"/>
    </row>
    <row r="253" spans="4:33" customFormat="1" x14ac:dyDescent="0.25">
      <c r="D253" s="23"/>
      <c r="AG253" s="47"/>
    </row>
    <row r="254" spans="4:33" customFormat="1" x14ac:dyDescent="0.25">
      <c r="D254" s="23"/>
      <c r="AG254" s="47"/>
    </row>
    <row r="255" spans="4:33" customFormat="1" x14ac:dyDescent="0.25">
      <c r="D255" s="23"/>
      <c r="AG255" s="47"/>
    </row>
    <row r="256" spans="4:33" customFormat="1" x14ac:dyDescent="0.25">
      <c r="D256" s="23"/>
      <c r="AG256" s="47"/>
    </row>
    <row r="257" spans="4:33" customFormat="1" x14ac:dyDescent="0.25">
      <c r="D257" s="23"/>
      <c r="AG257" s="47"/>
    </row>
    <row r="258" spans="4:33" customFormat="1" x14ac:dyDescent="0.25">
      <c r="D258" s="23"/>
      <c r="AG258" s="47"/>
    </row>
    <row r="259" spans="4:33" customFormat="1" x14ac:dyDescent="0.25">
      <c r="D259" s="23"/>
      <c r="AG259" s="47"/>
    </row>
    <row r="260" spans="4:33" customFormat="1" x14ac:dyDescent="0.25">
      <c r="D260" s="23"/>
      <c r="AG260" s="47"/>
    </row>
    <row r="261" spans="4:33" customFormat="1" x14ac:dyDescent="0.25">
      <c r="D261" s="23"/>
      <c r="AG261" s="47"/>
    </row>
    <row r="262" spans="4:33" customFormat="1" x14ac:dyDescent="0.25">
      <c r="D262" s="23"/>
      <c r="AG262" s="47"/>
    </row>
    <row r="263" spans="4:33" customFormat="1" x14ac:dyDescent="0.25">
      <c r="D263" s="23"/>
      <c r="AG263" s="47"/>
    </row>
    <row r="264" spans="4:33" customFormat="1" x14ac:dyDescent="0.25">
      <c r="D264" s="23"/>
      <c r="AG264" s="47"/>
    </row>
    <row r="265" spans="4:33" customFormat="1" x14ac:dyDescent="0.25">
      <c r="D265" s="23"/>
      <c r="AG265" s="47"/>
    </row>
    <row r="266" spans="4:33" customFormat="1" x14ac:dyDescent="0.25">
      <c r="D266" s="23"/>
      <c r="AG266" s="47"/>
    </row>
    <row r="267" spans="4:33" customFormat="1" x14ac:dyDescent="0.25">
      <c r="D267" s="23"/>
      <c r="AG267" s="47"/>
    </row>
    <row r="268" spans="4:33" customFormat="1" x14ac:dyDescent="0.25">
      <c r="D268" s="23"/>
      <c r="AG268" s="47"/>
    </row>
    <row r="269" spans="4:33" customFormat="1" x14ac:dyDescent="0.25">
      <c r="D269" s="23"/>
      <c r="AG269" s="47"/>
    </row>
    <row r="270" spans="4:33" customFormat="1" x14ac:dyDescent="0.25">
      <c r="D270" s="23"/>
      <c r="AG270" s="47"/>
    </row>
    <row r="271" spans="4:33" customFormat="1" x14ac:dyDescent="0.25">
      <c r="D271" s="23"/>
      <c r="AG271" s="47"/>
    </row>
    <row r="272" spans="4:33" customFormat="1" x14ac:dyDescent="0.25">
      <c r="D272" s="23"/>
      <c r="AG272" s="47"/>
    </row>
    <row r="273" spans="4:33" customFormat="1" x14ac:dyDescent="0.25">
      <c r="D273" s="23"/>
      <c r="AG273" s="47"/>
    </row>
    <row r="274" spans="4:33" customFormat="1" x14ac:dyDescent="0.25">
      <c r="D274" s="23"/>
      <c r="AG274" s="47"/>
    </row>
    <row r="275" spans="4:33" customFormat="1" x14ac:dyDescent="0.25">
      <c r="D275" s="23"/>
      <c r="AG275" s="47"/>
    </row>
    <row r="276" spans="4:33" customFormat="1" x14ac:dyDescent="0.25">
      <c r="D276" s="23"/>
      <c r="AG276" s="47"/>
    </row>
    <row r="277" spans="4:33" customFormat="1" x14ac:dyDescent="0.25">
      <c r="D277" s="23"/>
      <c r="AG277" s="47"/>
    </row>
    <row r="278" spans="4:33" customFormat="1" x14ac:dyDescent="0.25">
      <c r="D278" s="23"/>
      <c r="AG278" s="47"/>
    </row>
    <row r="279" spans="4:33" customFormat="1" x14ac:dyDescent="0.25">
      <c r="D279" s="23"/>
      <c r="AG279" s="47"/>
    </row>
    <row r="280" spans="4:33" customFormat="1" x14ac:dyDescent="0.25">
      <c r="D280" s="23"/>
      <c r="AG280" s="47"/>
    </row>
    <row r="281" spans="4:33" customFormat="1" x14ac:dyDescent="0.25">
      <c r="D281" s="23"/>
      <c r="AG281" s="47"/>
    </row>
    <row r="282" spans="4:33" customFormat="1" x14ac:dyDescent="0.25">
      <c r="D282" s="23"/>
      <c r="AG282" s="47"/>
    </row>
    <row r="283" spans="4:33" customFormat="1" x14ac:dyDescent="0.25">
      <c r="D283" s="23"/>
      <c r="AG283" s="47"/>
    </row>
    <row r="284" spans="4:33" customFormat="1" x14ac:dyDescent="0.25">
      <c r="D284" s="23"/>
      <c r="AG284" s="47"/>
    </row>
    <row r="285" spans="4:33" customFormat="1" x14ac:dyDescent="0.25">
      <c r="D285" s="23"/>
      <c r="AG285" s="47"/>
    </row>
    <row r="286" spans="4:33" customFormat="1" x14ac:dyDescent="0.25">
      <c r="D286" s="23"/>
      <c r="AG286" s="47"/>
    </row>
    <row r="287" spans="4:33" customFormat="1" x14ac:dyDescent="0.25">
      <c r="D287" s="23"/>
      <c r="AG287" s="47"/>
    </row>
    <row r="288" spans="4:33" customFormat="1" x14ac:dyDescent="0.25">
      <c r="D288" s="23"/>
      <c r="AG288" s="47"/>
    </row>
    <row r="289" spans="4:33" customFormat="1" x14ac:dyDescent="0.25">
      <c r="D289" s="23"/>
      <c r="AG289" s="47"/>
    </row>
    <row r="290" spans="4:33" customFormat="1" x14ac:dyDescent="0.25">
      <c r="D290" s="23"/>
      <c r="AG290" s="47"/>
    </row>
    <row r="291" spans="4:33" customFormat="1" x14ac:dyDescent="0.25">
      <c r="D291" s="23"/>
      <c r="AG291" s="47"/>
    </row>
    <row r="292" spans="4:33" customFormat="1" x14ac:dyDescent="0.25">
      <c r="D292" s="23"/>
      <c r="AG292" s="47"/>
    </row>
    <row r="293" spans="4:33" customFormat="1" x14ac:dyDescent="0.25">
      <c r="D293" s="23"/>
      <c r="AG293" s="47"/>
    </row>
    <row r="294" spans="4:33" customFormat="1" x14ac:dyDescent="0.25">
      <c r="D294" s="23"/>
      <c r="AG294" s="47"/>
    </row>
    <row r="295" spans="4:33" customFormat="1" x14ac:dyDescent="0.25">
      <c r="D295" s="23"/>
      <c r="AG295" s="47"/>
    </row>
    <row r="296" spans="4:33" customFormat="1" x14ac:dyDescent="0.25">
      <c r="D296" s="23"/>
      <c r="AG296" s="47"/>
    </row>
    <row r="297" spans="4:33" customFormat="1" x14ac:dyDescent="0.25">
      <c r="D297" s="23"/>
      <c r="AG297" s="47"/>
    </row>
    <row r="298" spans="4:33" customFormat="1" x14ac:dyDescent="0.25">
      <c r="D298" s="23"/>
      <c r="AG298" s="47"/>
    </row>
    <row r="299" spans="4:33" customFormat="1" x14ac:dyDescent="0.25">
      <c r="D299" s="23"/>
      <c r="AG299" s="47"/>
    </row>
    <row r="300" spans="4:33" customFormat="1" x14ac:dyDescent="0.25">
      <c r="D300" s="23"/>
      <c r="AG300" s="47"/>
    </row>
    <row r="301" spans="4:33" customFormat="1" x14ac:dyDescent="0.25">
      <c r="D301" s="23"/>
      <c r="AG301" s="47"/>
    </row>
    <row r="302" spans="4:33" customFormat="1" x14ac:dyDescent="0.25">
      <c r="D302" s="23"/>
      <c r="AG302" s="47"/>
    </row>
    <row r="303" spans="4:33" customFormat="1" x14ac:dyDescent="0.25">
      <c r="D303" s="23"/>
      <c r="AG303" s="47"/>
    </row>
    <row r="304" spans="4:33" customFormat="1" x14ac:dyDescent="0.25">
      <c r="D304" s="23"/>
      <c r="AG304" s="47"/>
    </row>
    <row r="305" spans="4:33" customFormat="1" x14ac:dyDescent="0.25">
      <c r="D305" s="23"/>
      <c r="AG305" s="47"/>
    </row>
    <row r="306" spans="4:33" customFormat="1" x14ac:dyDescent="0.25">
      <c r="D306" s="23"/>
      <c r="AG306" s="47"/>
    </row>
    <row r="307" spans="4:33" customFormat="1" x14ac:dyDescent="0.25">
      <c r="D307" s="23"/>
      <c r="AG307" s="47"/>
    </row>
    <row r="308" spans="4:33" customFormat="1" x14ac:dyDescent="0.25">
      <c r="D308" s="23"/>
      <c r="AG308" s="47"/>
    </row>
    <row r="309" spans="4:33" customFormat="1" x14ac:dyDescent="0.25">
      <c r="D309" s="23"/>
      <c r="AG309" s="47"/>
    </row>
    <row r="310" spans="4:33" customFormat="1" x14ac:dyDescent="0.25">
      <c r="D310" s="23"/>
      <c r="AG310" s="47"/>
    </row>
    <row r="311" spans="4:33" customFormat="1" x14ac:dyDescent="0.25">
      <c r="D311" s="23"/>
      <c r="AG311" s="47"/>
    </row>
    <row r="312" spans="4:33" customFormat="1" x14ac:dyDescent="0.25">
      <c r="D312" s="23"/>
      <c r="AG312" s="47"/>
    </row>
    <row r="313" spans="4:33" customFormat="1" x14ac:dyDescent="0.25">
      <c r="D313" s="23"/>
      <c r="AG313" s="47"/>
    </row>
    <row r="314" spans="4:33" customFormat="1" x14ac:dyDescent="0.25">
      <c r="D314" s="23"/>
      <c r="AG314" s="47"/>
    </row>
    <row r="315" spans="4:33" customFormat="1" x14ac:dyDescent="0.25">
      <c r="D315" s="23"/>
      <c r="AG315" s="47"/>
    </row>
    <row r="316" spans="4:33" customFormat="1" x14ac:dyDescent="0.25">
      <c r="D316" s="23"/>
      <c r="AG316" s="47"/>
    </row>
    <row r="317" spans="4:33" customFormat="1" x14ac:dyDescent="0.25">
      <c r="D317" s="23"/>
      <c r="AG317" s="47"/>
    </row>
    <row r="318" spans="4:33" customFormat="1" x14ac:dyDescent="0.25">
      <c r="D318" s="23"/>
      <c r="AG318" s="47"/>
    </row>
    <row r="319" spans="4:33" customFormat="1" x14ac:dyDescent="0.25">
      <c r="D319" s="23"/>
      <c r="AG319" s="47"/>
    </row>
    <row r="320" spans="4:33" customFormat="1" x14ac:dyDescent="0.25">
      <c r="D320" s="23"/>
      <c r="AG320" s="47"/>
    </row>
    <row r="321" spans="4:33" customFormat="1" x14ac:dyDescent="0.25">
      <c r="D321" s="23"/>
      <c r="AG321" s="47"/>
    </row>
    <row r="322" spans="4:33" customFormat="1" x14ac:dyDescent="0.25">
      <c r="D322" s="23"/>
      <c r="AG322" s="47"/>
    </row>
    <row r="323" spans="4:33" customFormat="1" x14ac:dyDescent="0.25">
      <c r="D323" s="23"/>
      <c r="AG323" s="47"/>
    </row>
    <row r="324" spans="4:33" customFormat="1" x14ac:dyDescent="0.25">
      <c r="D324" s="23"/>
      <c r="AG324" s="47"/>
    </row>
    <row r="325" spans="4:33" customFormat="1" x14ac:dyDescent="0.25">
      <c r="D325" s="23"/>
      <c r="AG325" s="47"/>
    </row>
    <row r="326" spans="4:33" customFormat="1" x14ac:dyDescent="0.25">
      <c r="D326" s="23"/>
      <c r="AG326" s="47"/>
    </row>
    <row r="327" spans="4:33" customFormat="1" x14ac:dyDescent="0.25">
      <c r="D327" s="23"/>
      <c r="AG327" s="47"/>
    </row>
    <row r="328" spans="4:33" customFormat="1" x14ac:dyDescent="0.25">
      <c r="D328" s="23"/>
      <c r="AG328" s="47"/>
    </row>
    <row r="329" spans="4:33" customFormat="1" x14ac:dyDescent="0.25">
      <c r="D329" s="23"/>
      <c r="AG329" s="47"/>
    </row>
    <row r="330" spans="4:33" customFormat="1" x14ac:dyDescent="0.25">
      <c r="D330" s="23"/>
      <c r="AG330" s="47"/>
    </row>
    <row r="331" spans="4:33" customFormat="1" x14ac:dyDescent="0.25">
      <c r="D331" s="23"/>
      <c r="AG331" s="47"/>
    </row>
    <row r="332" spans="4:33" customFormat="1" x14ac:dyDescent="0.25">
      <c r="D332" s="23"/>
      <c r="AG332" s="47"/>
    </row>
    <row r="333" spans="4:33" customFormat="1" x14ac:dyDescent="0.25">
      <c r="D333" s="23"/>
      <c r="AG333" s="47"/>
    </row>
    <row r="334" spans="4:33" customFormat="1" x14ac:dyDescent="0.25">
      <c r="D334" s="23"/>
      <c r="AG334" s="47"/>
    </row>
    <row r="335" spans="4:33" customFormat="1" x14ac:dyDescent="0.25">
      <c r="D335" s="23"/>
      <c r="AG335" s="47"/>
    </row>
    <row r="336" spans="4:33" customFormat="1" x14ac:dyDescent="0.25">
      <c r="D336" s="23"/>
      <c r="AG336" s="47"/>
    </row>
    <row r="337" spans="4:33" customFormat="1" x14ac:dyDescent="0.25">
      <c r="D337" s="23"/>
      <c r="AG337" s="47"/>
    </row>
    <row r="338" spans="4:33" customFormat="1" x14ac:dyDescent="0.25">
      <c r="D338" s="23"/>
      <c r="AG338" s="47"/>
    </row>
    <row r="339" spans="4:33" customFormat="1" x14ac:dyDescent="0.25">
      <c r="D339" s="23"/>
      <c r="AG339" s="47"/>
    </row>
    <row r="340" spans="4:33" customFormat="1" x14ac:dyDescent="0.25">
      <c r="D340" s="23"/>
      <c r="AG340" s="47"/>
    </row>
    <row r="341" spans="4:33" customFormat="1" x14ac:dyDescent="0.25">
      <c r="D341" s="23"/>
      <c r="AG341" s="47"/>
    </row>
    <row r="342" spans="4:33" customFormat="1" x14ac:dyDescent="0.25">
      <c r="D342" s="23"/>
      <c r="AG342" s="47"/>
    </row>
    <row r="343" spans="4:33" customFormat="1" x14ac:dyDescent="0.25">
      <c r="D343" s="23"/>
      <c r="AG343" s="47"/>
    </row>
    <row r="344" spans="4:33" customFormat="1" x14ac:dyDescent="0.25">
      <c r="D344" s="23"/>
      <c r="AG344" s="47"/>
    </row>
    <row r="345" spans="4:33" customFormat="1" x14ac:dyDescent="0.25">
      <c r="D345" s="23"/>
      <c r="AG345" s="47"/>
    </row>
    <row r="346" spans="4:33" customFormat="1" x14ac:dyDescent="0.25">
      <c r="D346" s="23"/>
      <c r="AG346" s="47"/>
    </row>
    <row r="347" spans="4:33" customFormat="1" x14ac:dyDescent="0.25">
      <c r="D347" s="23"/>
      <c r="AG347" s="47"/>
    </row>
    <row r="348" spans="4:33" customFormat="1" x14ac:dyDescent="0.25">
      <c r="D348" s="23"/>
      <c r="AG348" s="47"/>
    </row>
    <row r="349" spans="4:33" customFormat="1" x14ac:dyDescent="0.25">
      <c r="D349" s="23"/>
      <c r="AG349" s="47"/>
    </row>
    <row r="350" spans="4:33" customFormat="1" x14ac:dyDescent="0.25">
      <c r="D350" s="23"/>
      <c r="AG350" s="47"/>
    </row>
    <row r="351" spans="4:33" customFormat="1" x14ac:dyDescent="0.25">
      <c r="D351" s="23"/>
      <c r="AG351" s="47"/>
    </row>
    <row r="352" spans="4:33" customFormat="1" x14ac:dyDescent="0.25">
      <c r="D352" s="23"/>
      <c r="AG352" s="47"/>
    </row>
    <row r="353" spans="4:33" customFormat="1" x14ac:dyDescent="0.25">
      <c r="D353" s="23"/>
      <c r="AG353" s="47"/>
    </row>
    <row r="354" spans="4:33" customFormat="1" x14ac:dyDescent="0.25">
      <c r="D354" s="23"/>
      <c r="AG354" s="47"/>
    </row>
    <row r="355" spans="4:33" customFormat="1" x14ac:dyDescent="0.25">
      <c r="D355" s="23"/>
      <c r="AG355" s="47"/>
    </row>
    <row r="356" spans="4:33" customFormat="1" x14ac:dyDescent="0.25">
      <c r="D356" s="23"/>
      <c r="AG356" s="47"/>
    </row>
    <row r="357" spans="4:33" customFormat="1" x14ac:dyDescent="0.25">
      <c r="D357" s="23"/>
      <c r="AG357" s="47"/>
    </row>
    <row r="358" spans="4:33" customFormat="1" x14ac:dyDescent="0.25">
      <c r="D358" s="23"/>
      <c r="AG358" s="47"/>
    </row>
    <row r="359" spans="4:33" customFormat="1" x14ac:dyDescent="0.25">
      <c r="D359" s="23"/>
      <c r="AG359" s="47"/>
    </row>
    <row r="360" spans="4:33" customFormat="1" x14ac:dyDescent="0.25">
      <c r="D360" s="23"/>
      <c r="AG360" s="47"/>
    </row>
    <row r="361" spans="4:33" customFormat="1" x14ac:dyDescent="0.25">
      <c r="D361" s="23"/>
      <c r="AG361" s="47"/>
    </row>
    <row r="362" spans="4:33" customFormat="1" x14ac:dyDescent="0.25">
      <c r="D362" s="23"/>
      <c r="AG362" s="47"/>
    </row>
    <row r="363" spans="4:33" customFormat="1" x14ac:dyDescent="0.25">
      <c r="D363" s="23"/>
      <c r="AG363" s="47"/>
    </row>
    <row r="364" spans="4:33" customFormat="1" x14ac:dyDescent="0.25">
      <c r="D364" s="23"/>
      <c r="AG364" s="47"/>
    </row>
    <row r="365" spans="4:33" customFormat="1" x14ac:dyDescent="0.25">
      <c r="D365" s="23"/>
      <c r="AG365" s="47"/>
    </row>
    <row r="366" spans="4:33" customFormat="1" x14ac:dyDescent="0.25">
      <c r="D366" s="23"/>
      <c r="AG366" s="47"/>
    </row>
    <row r="367" spans="4:33" customFormat="1" x14ac:dyDescent="0.25">
      <c r="D367" s="23"/>
      <c r="AG367" s="47"/>
    </row>
    <row r="368" spans="4:33" customFormat="1" x14ac:dyDescent="0.25">
      <c r="D368" s="23"/>
      <c r="AG368" s="47"/>
    </row>
    <row r="369" spans="4:33" customFormat="1" x14ac:dyDescent="0.25">
      <c r="D369" s="23"/>
      <c r="AG369" s="47"/>
    </row>
    <row r="370" spans="4:33" customFormat="1" x14ac:dyDescent="0.25">
      <c r="D370" s="23"/>
      <c r="AG370" s="47"/>
    </row>
    <row r="371" spans="4:33" customFormat="1" x14ac:dyDescent="0.25">
      <c r="D371" s="23"/>
      <c r="AG371" s="47"/>
    </row>
    <row r="372" spans="4:33" customFormat="1" x14ac:dyDescent="0.25">
      <c r="D372" s="23"/>
      <c r="AG372" s="47"/>
    </row>
    <row r="373" spans="4:33" customFormat="1" x14ac:dyDescent="0.25">
      <c r="D373" s="23"/>
      <c r="AG373" s="47"/>
    </row>
    <row r="374" spans="4:33" customFormat="1" x14ac:dyDescent="0.25">
      <c r="D374" s="23"/>
      <c r="AG374" s="47"/>
    </row>
    <row r="375" spans="4:33" customFormat="1" x14ac:dyDescent="0.25">
      <c r="D375" s="23"/>
      <c r="AG375" s="47"/>
    </row>
    <row r="376" spans="4:33" customFormat="1" x14ac:dyDescent="0.25">
      <c r="D376" s="23"/>
      <c r="AG376" s="47"/>
    </row>
    <row r="377" spans="4:33" customFormat="1" x14ac:dyDescent="0.25">
      <c r="D377" s="23"/>
      <c r="AG377" s="47"/>
    </row>
    <row r="378" spans="4:33" customFormat="1" x14ac:dyDescent="0.25">
      <c r="D378" s="23"/>
      <c r="AG378" s="47"/>
    </row>
    <row r="379" spans="4:33" customFormat="1" x14ac:dyDescent="0.25">
      <c r="D379" s="23"/>
      <c r="AG379" s="47"/>
    </row>
    <row r="380" spans="4:33" customFormat="1" x14ac:dyDescent="0.25">
      <c r="D380" s="23"/>
      <c r="AG380" s="47"/>
    </row>
    <row r="381" spans="4:33" customFormat="1" x14ac:dyDescent="0.25">
      <c r="D381" s="23"/>
      <c r="AG381" s="47"/>
    </row>
    <row r="382" spans="4:33" customFormat="1" x14ac:dyDescent="0.25">
      <c r="D382" s="23"/>
      <c r="AG382" s="47"/>
    </row>
    <row r="383" spans="4:33" customFormat="1" x14ac:dyDescent="0.25">
      <c r="D383" s="23"/>
      <c r="AG383" s="47"/>
    </row>
    <row r="384" spans="4:33" customFormat="1" x14ac:dyDescent="0.25">
      <c r="D384" s="23"/>
      <c r="AG384" s="47"/>
    </row>
    <row r="385" spans="4:33" customFormat="1" x14ac:dyDescent="0.25">
      <c r="D385" s="23"/>
      <c r="AG385" s="47"/>
    </row>
    <row r="386" spans="4:33" customFormat="1" x14ac:dyDescent="0.25">
      <c r="D386" s="23"/>
      <c r="AG386" s="47"/>
    </row>
    <row r="387" spans="4:33" customFormat="1" x14ac:dyDescent="0.25">
      <c r="D387" s="23"/>
      <c r="AG387" s="47"/>
    </row>
    <row r="388" spans="4:33" customFormat="1" x14ac:dyDescent="0.25">
      <c r="D388" s="23"/>
      <c r="AG388" s="47"/>
    </row>
    <row r="389" spans="4:33" customFormat="1" x14ac:dyDescent="0.25">
      <c r="D389" s="23"/>
      <c r="AG389" s="47"/>
    </row>
    <row r="390" spans="4:33" customFormat="1" x14ac:dyDescent="0.25">
      <c r="D390" s="23"/>
      <c r="AG390" s="47"/>
    </row>
    <row r="391" spans="4:33" customFormat="1" x14ac:dyDescent="0.25">
      <c r="D391" s="23"/>
      <c r="AG391" s="47"/>
    </row>
    <row r="392" spans="4:33" customFormat="1" x14ac:dyDescent="0.25">
      <c r="D392" s="23"/>
      <c r="AG392" s="47"/>
    </row>
    <row r="393" spans="4:33" customFormat="1" x14ac:dyDescent="0.25">
      <c r="D393" s="23"/>
      <c r="AG393" s="47"/>
    </row>
    <row r="394" spans="4:33" customFormat="1" x14ac:dyDescent="0.25">
      <c r="D394" s="23"/>
      <c r="AG394" s="47"/>
    </row>
    <row r="395" spans="4:33" customFormat="1" x14ac:dyDescent="0.25">
      <c r="D395" s="23"/>
      <c r="AG395" s="47"/>
    </row>
    <row r="396" spans="4:33" customFormat="1" x14ac:dyDescent="0.25">
      <c r="D396" s="23"/>
      <c r="AG396" s="47"/>
    </row>
    <row r="397" spans="4:33" customFormat="1" x14ac:dyDescent="0.25">
      <c r="D397" s="23"/>
      <c r="AG397" s="47"/>
    </row>
    <row r="398" spans="4:33" customFormat="1" x14ac:dyDescent="0.25">
      <c r="D398" s="23"/>
      <c r="AG398" s="47"/>
    </row>
    <row r="399" spans="4:33" customFormat="1" x14ac:dyDescent="0.25">
      <c r="D399" s="23"/>
      <c r="AG399" s="47"/>
    </row>
    <row r="400" spans="4:33" customFormat="1" x14ac:dyDescent="0.25">
      <c r="D400" s="23"/>
      <c r="AG400" s="47"/>
    </row>
    <row r="401" spans="4:33" customFormat="1" x14ac:dyDescent="0.25">
      <c r="D401" s="23"/>
      <c r="AG401" s="47"/>
    </row>
    <row r="402" spans="4:33" customFormat="1" x14ac:dyDescent="0.25">
      <c r="D402" s="23"/>
      <c r="AG402" s="47"/>
    </row>
    <row r="403" spans="4:33" customFormat="1" x14ac:dyDescent="0.25">
      <c r="D403" s="23"/>
      <c r="AG403" s="47"/>
    </row>
    <row r="404" spans="4:33" customFormat="1" x14ac:dyDescent="0.25">
      <c r="D404" s="23"/>
      <c r="AG404" s="47"/>
    </row>
    <row r="405" spans="4:33" customFormat="1" x14ac:dyDescent="0.25">
      <c r="D405" s="23"/>
      <c r="AG405" s="47"/>
    </row>
    <row r="406" spans="4:33" customFormat="1" x14ac:dyDescent="0.25">
      <c r="D406" s="23"/>
      <c r="AG406" s="47"/>
    </row>
    <row r="407" spans="4:33" customFormat="1" x14ac:dyDescent="0.25">
      <c r="D407" s="23"/>
      <c r="AG407" s="47"/>
    </row>
    <row r="408" spans="4:33" customFormat="1" x14ac:dyDescent="0.25">
      <c r="D408" s="23"/>
      <c r="AG408" s="47"/>
    </row>
    <row r="409" spans="4:33" customFormat="1" x14ac:dyDescent="0.25">
      <c r="D409" s="23"/>
      <c r="AG409" s="47"/>
    </row>
    <row r="410" spans="4:33" customFormat="1" x14ac:dyDescent="0.25">
      <c r="D410" s="23"/>
      <c r="AG410" s="47"/>
    </row>
    <row r="411" spans="4:33" customFormat="1" x14ac:dyDescent="0.25">
      <c r="D411" s="23"/>
      <c r="AG411" s="47"/>
    </row>
    <row r="412" spans="4:33" customFormat="1" x14ac:dyDescent="0.25">
      <c r="D412" s="23"/>
      <c r="AG412" s="47"/>
    </row>
    <row r="413" spans="4:33" customFormat="1" x14ac:dyDescent="0.25">
      <c r="D413" s="23"/>
      <c r="AG413" s="47"/>
    </row>
    <row r="414" spans="4:33" customFormat="1" x14ac:dyDescent="0.25">
      <c r="D414" s="23"/>
      <c r="AG414" s="47"/>
    </row>
    <row r="415" spans="4:33" customFormat="1" x14ac:dyDescent="0.25">
      <c r="D415" s="23"/>
      <c r="AG415" s="47"/>
    </row>
    <row r="416" spans="4:33" customFormat="1" x14ac:dyDescent="0.25">
      <c r="D416" s="23"/>
      <c r="AG416" s="47"/>
    </row>
    <row r="417" spans="4:33" customFormat="1" x14ac:dyDescent="0.25">
      <c r="D417" s="23"/>
      <c r="AG417" s="47"/>
    </row>
    <row r="418" spans="4:33" customFormat="1" x14ac:dyDescent="0.25">
      <c r="D418" s="23"/>
      <c r="AG418" s="47"/>
    </row>
    <row r="419" spans="4:33" customFormat="1" x14ac:dyDescent="0.25">
      <c r="D419" s="23"/>
      <c r="AG419" s="47"/>
    </row>
    <row r="420" spans="4:33" customFormat="1" x14ac:dyDescent="0.25">
      <c r="D420" s="23"/>
      <c r="AG420" s="47"/>
    </row>
    <row r="421" spans="4:33" customFormat="1" x14ac:dyDescent="0.25">
      <c r="D421" s="23"/>
      <c r="AG421" s="47"/>
    </row>
    <row r="422" spans="4:33" customFormat="1" x14ac:dyDescent="0.25">
      <c r="D422" s="23"/>
      <c r="AG422" s="47"/>
    </row>
    <row r="423" spans="4:33" customFormat="1" x14ac:dyDescent="0.25">
      <c r="D423" s="23"/>
      <c r="AG423" s="47"/>
    </row>
    <row r="424" spans="4:33" customFormat="1" x14ac:dyDescent="0.25">
      <c r="D424" s="23"/>
      <c r="AG424" s="47"/>
    </row>
    <row r="425" spans="4:33" customFormat="1" x14ac:dyDescent="0.25">
      <c r="D425" s="23"/>
      <c r="AG425" s="47"/>
    </row>
    <row r="426" spans="4:33" customFormat="1" x14ac:dyDescent="0.25">
      <c r="D426" s="23"/>
      <c r="AG426" s="47"/>
    </row>
    <row r="427" spans="4:33" customFormat="1" x14ac:dyDescent="0.25">
      <c r="D427" s="23"/>
      <c r="AG427" s="47"/>
    </row>
    <row r="428" spans="4:33" customFormat="1" x14ac:dyDescent="0.25">
      <c r="D428" s="23"/>
      <c r="AG428" s="47"/>
    </row>
    <row r="429" spans="4:33" customFormat="1" x14ac:dyDescent="0.25">
      <c r="D429" s="23"/>
      <c r="AG429" s="47"/>
    </row>
    <row r="430" spans="4:33" customFormat="1" x14ac:dyDescent="0.25">
      <c r="D430" s="23"/>
      <c r="AG430" s="47"/>
    </row>
    <row r="431" spans="4:33" customFormat="1" x14ac:dyDescent="0.25">
      <c r="D431" s="23"/>
      <c r="AG431" s="47"/>
    </row>
    <row r="432" spans="4:33" customFormat="1" x14ac:dyDescent="0.25">
      <c r="D432" s="23"/>
      <c r="AG432" s="47"/>
    </row>
    <row r="433" spans="4:33" customFormat="1" x14ac:dyDescent="0.25">
      <c r="D433" s="23"/>
      <c r="AG433" s="47"/>
    </row>
    <row r="434" spans="4:33" customFormat="1" x14ac:dyDescent="0.25">
      <c r="D434" s="23"/>
      <c r="AG434" s="47"/>
    </row>
    <row r="435" spans="4:33" customFormat="1" x14ac:dyDescent="0.25">
      <c r="D435" s="23"/>
      <c r="AG435" s="47"/>
    </row>
    <row r="436" spans="4:33" customFormat="1" x14ac:dyDescent="0.25">
      <c r="D436" s="23"/>
      <c r="AG436" s="47"/>
    </row>
    <row r="437" spans="4:33" customFormat="1" x14ac:dyDescent="0.25">
      <c r="D437" s="23"/>
      <c r="AG437" s="47"/>
    </row>
    <row r="438" spans="4:33" customFormat="1" x14ac:dyDescent="0.25">
      <c r="D438" s="23"/>
      <c r="AG438" s="47"/>
    </row>
    <row r="439" spans="4:33" customFormat="1" x14ac:dyDescent="0.25">
      <c r="D439" s="23"/>
      <c r="AG439" s="47"/>
    </row>
    <row r="440" spans="4:33" customFormat="1" x14ac:dyDescent="0.25">
      <c r="D440" s="23"/>
      <c r="AG440" s="47"/>
    </row>
    <row r="441" spans="4:33" customFormat="1" x14ac:dyDescent="0.25">
      <c r="D441" s="23"/>
      <c r="AG441" s="47"/>
    </row>
    <row r="442" spans="4:33" customFormat="1" x14ac:dyDescent="0.25">
      <c r="D442" s="23"/>
      <c r="AG442" s="47"/>
    </row>
    <row r="443" spans="4:33" customFormat="1" x14ac:dyDescent="0.25">
      <c r="D443" s="23"/>
      <c r="AG443" s="47"/>
    </row>
    <row r="444" spans="4:33" customFormat="1" x14ac:dyDescent="0.25">
      <c r="D444" s="23"/>
      <c r="AG444" s="47"/>
    </row>
    <row r="445" spans="4:33" customFormat="1" x14ac:dyDescent="0.25">
      <c r="D445" s="23"/>
      <c r="AG445" s="47"/>
    </row>
    <row r="446" spans="4:33" customFormat="1" x14ac:dyDescent="0.25">
      <c r="D446" s="23"/>
      <c r="AG446" s="47"/>
    </row>
    <row r="447" spans="4:33" customFormat="1" x14ac:dyDescent="0.25">
      <c r="D447" s="23"/>
      <c r="AG447" s="47"/>
    </row>
    <row r="448" spans="4:33" customFormat="1" x14ac:dyDescent="0.25">
      <c r="D448" s="23"/>
      <c r="AG448" s="47"/>
    </row>
    <row r="449" spans="4:33" customFormat="1" x14ac:dyDescent="0.25">
      <c r="D449" s="23"/>
      <c r="AG449" s="47"/>
    </row>
    <row r="450" spans="4:33" customFormat="1" x14ac:dyDescent="0.25">
      <c r="D450" s="23"/>
      <c r="AG450" s="47"/>
    </row>
    <row r="451" spans="4:33" customFormat="1" x14ac:dyDescent="0.25">
      <c r="D451" s="23"/>
      <c r="AG451" s="47"/>
    </row>
    <row r="452" spans="4:33" customFormat="1" x14ac:dyDescent="0.25">
      <c r="D452" s="23"/>
      <c r="AG452" s="47"/>
    </row>
    <row r="453" spans="4:33" customFormat="1" x14ac:dyDescent="0.25">
      <c r="D453" s="23"/>
      <c r="AG453" s="47"/>
    </row>
    <row r="454" spans="4:33" customFormat="1" x14ac:dyDescent="0.25">
      <c r="D454" s="23"/>
      <c r="AG454" s="47"/>
    </row>
    <row r="455" spans="4:33" customFormat="1" x14ac:dyDescent="0.25">
      <c r="D455" s="23"/>
      <c r="AG455" s="47"/>
    </row>
    <row r="456" spans="4:33" customFormat="1" x14ac:dyDescent="0.25">
      <c r="D456" s="23"/>
      <c r="AG456" s="47"/>
    </row>
    <row r="457" spans="4:33" customFormat="1" x14ac:dyDescent="0.25">
      <c r="D457" s="23"/>
      <c r="AG457" s="47"/>
    </row>
    <row r="458" spans="4:33" customFormat="1" x14ac:dyDescent="0.25">
      <c r="D458" s="23"/>
      <c r="AG458" s="47"/>
    </row>
    <row r="459" spans="4:33" customFormat="1" x14ac:dyDescent="0.25">
      <c r="D459" s="23"/>
      <c r="AG459" s="47"/>
    </row>
    <row r="460" spans="4:33" customFormat="1" x14ac:dyDescent="0.25">
      <c r="D460" s="23"/>
      <c r="AG460" s="47"/>
    </row>
    <row r="461" spans="4:33" customFormat="1" x14ac:dyDescent="0.25">
      <c r="D461" s="23"/>
      <c r="AG461" s="47"/>
    </row>
    <row r="462" spans="4:33" customFormat="1" x14ac:dyDescent="0.25">
      <c r="D462" s="23"/>
      <c r="AG462" s="47"/>
    </row>
    <row r="463" spans="4:33" customFormat="1" x14ac:dyDescent="0.25">
      <c r="D463" s="23"/>
      <c r="AG463" s="47"/>
    </row>
    <row r="464" spans="4:33" customFormat="1" x14ac:dyDescent="0.25">
      <c r="D464" s="23"/>
      <c r="AG464" s="47"/>
    </row>
    <row r="465" spans="4:33" customFormat="1" x14ac:dyDescent="0.25">
      <c r="D465" s="23"/>
      <c r="AG465" s="47"/>
    </row>
    <row r="466" spans="4:33" customFormat="1" x14ac:dyDescent="0.25">
      <c r="D466" s="23"/>
      <c r="AG466" s="47"/>
    </row>
    <row r="467" spans="4:33" customFormat="1" x14ac:dyDescent="0.25">
      <c r="D467" s="23"/>
      <c r="AG467" s="47"/>
    </row>
    <row r="468" spans="4:33" customFormat="1" x14ac:dyDescent="0.25">
      <c r="D468" s="23"/>
      <c r="AG468" s="47"/>
    </row>
    <row r="469" spans="4:33" customFormat="1" x14ac:dyDescent="0.25">
      <c r="D469" s="23"/>
      <c r="AG469" s="47"/>
    </row>
    <row r="470" spans="4:33" customFormat="1" x14ac:dyDescent="0.25">
      <c r="D470" s="23"/>
      <c r="AG470" s="47"/>
    </row>
    <row r="471" spans="4:33" customFormat="1" x14ac:dyDescent="0.25">
      <c r="D471" s="23"/>
      <c r="AG471" s="47"/>
    </row>
    <row r="472" spans="4:33" customFormat="1" x14ac:dyDescent="0.25">
      <c r="D472" s="23"/>
      <c r="AG472" s="47"/>
    </row>
    <row r="473" spans="4:33" customFormat="1" x14ac:dyDescent="0.25">
      <c r="D473" s="23"/>
      <c r="AG473" s="47"/>
    </row>
    <row r="474" spans="4:33" customFormat="1" x14ac:dyDescent="0.25">
      <c r="D474" s="23"/>
      <c r="AG474" s="47"/>
    </row>
    <row r="475" spans="4:33" customFormat="1" x14ac:dyDescent="0.25">
      <c r="D475" s="23"/>
      <c r="AG475" s="47"/>
    </row>
    <row r="476" spans="4:33" customFormat="1" x14ac:dyDescent="0.25">
      <c r="D476" s="23"/>
      <c r="AG476" s="47"/>
    </row>
    <row r="477" spans="4:33" customFormat="1" x14ac:dyDescent="0.25">
      <c r="D477" s="23"/>
      <c r="AG477" s="47"/>
    </row>
    <row r="478" spans="4:33" customFormat="1" x14ac:dyDescent="0.25">
      <c r="D478" s="23"/>
      <c r="AG478" s="47"/>
    </row>
    <row r="479" spans="4:33" customFormat="1" x14ac:dyDescent="0.25">
      <c r="D479" s="23"/>
      <c r="AG479" s="47"/>
    </row>
    <row r="480" spans="4:33" customFormat="1" x14ac:dyDescent="0.25">
      <c r="D480" s="23"/>
      <c r="AG480" s="47"/>
    </row>
    <row r="481" spans="4:33" customFormat="1" x14ac:dyDescent="0.25">
      <c r="D481" s="23"/>
      <c r="AG481" s="47"/>
    </row>
    <row r="482" spans="4:33" customFormat="1" x14ac:dyDescent="0.25">
      <c r="D482" s="23"/>
      <c r="AG482" s="47"/>
    </row>
    <row r="483" spans="4:33" customFormat="1" x14ac:dyDescent="0.25">
      <c r="D483" s="23"/>
      <c r="AG483" s="47"/>
    </row>
    <row r="484" spans="4:33" customFormat="1" x14ac:dyDescent="0.25">
      <c r="D484" s="23"/>
      <c r="AG484" s="47"/>
    </row>
    <row r="485" spans="4:33" customFormat="1" x14ac:dyDescent="0.25">
      <c r="D485" s="23"/>
      <c r="AG485" s="47"/>
    </row>
    <row r="486" spans="4:33" customFormat="1" x14ac:dyDescent="0.25">
      <c r="D486" s="23"/>
      <c r="AG486" s="47"/>
    </row>
    <row r="487" spans="4:33" customFormat="1" x14ac:dyDescent="0.25">
      <c r="D487" s="23"/>
      <c r="AG487" s="47"/>
    </row>
    <row r="488" spans="4:33" customFormat="1" x14ac:dyDescent="0.25">
      <c r="D488" s="23"/>
      <c r="AG488" s="47"/>
    </row>
    <row r="489" spans="4:33" customFormat="1" x14ac:dyDescent="0.25">
      <c r="D489" s="23"/>
      <c r="AG489" s="47"/>
    </row>
    <row r="490" spans="4:33" customFormat="1" x14ac:dyDescent="0.25">
      <c r="D490" s="23"/>
      <c r="AG490" s="47"/>
    </row>
    <row r="491" spans="4:33" customFormat="1" x14ac:dyDescent="0.25">
      <c r="D491" s="23"/>
      <c r="AG491" s="47"/>
    </row>
    <row r="492" spans="4:33" customFormat="1" x14ac:dyDescent="0.25">
      <c r="D492" s="23"/>
      <c r="AG492" s="47"/>
    </row>
    <row r="493" spans="4:33" customFormat="1" x14ac:dyDescent="0.25">
      <c r="D493" s="23"/>
      <c r="AG493" s="47"/>
    </row>
    <row r="494" spans="4:33" customFormat="1" x14ac:dyDescent="0.25">
      <c r="D494" s="23"/>
      <c r="AG494" s="47"/>
    </row>
    <row r="495" spans="4:33" customFormat="1" x14ac:dyDescent="0.25">
      <c r="D495" s="23"/>
      <c r="AG495" s="47"/>
    </row>
    <row r="496" spans="4:33" customFormat="1" x14ac:dyDescent="0.25">
      <c r="D496" s="23"/>
      <c r="AG496" s="47"/>
    </row>
    <row r="497" spans="4:33" customFormat="1" x14ac:dyDescent="0.25">
      <c r="D497" s="23"/>
      <c r="AG497" s="47"/>
    </row>
    <row r="498" spans="4:33" customFormat="1" x14ac:dyDescent="0.25">
      <c r="D498" s="23"/>
      <c r="AG498" s="47"/>
    </row>
    <row r="499" spans="4:33" customFormat="1" x14ac:dyDescent="0.25">
      <c r="D499" s="23"/>
      <c r="AG499" s="47"/>
    </row>
    <row r="500" spans="4:33" customFormat="1" x14ac:dyDescent="0.25">
      <c r="D500" s="23"/>
      <c r="AG500" s="47"/>
    </row>
    <row r="501" spans="4:33" customFormat="1" x14ac:dyDescent="0.25">
      <c r="D501" s="23"/>
      <c r="AG501" s="47"/>
    </row>
    <row r="502" spans="4:33" customFormat="1" x14ac:dyDescent="0.25">
      <c r="D502" s="23"/>
      <c r="AG502" s="47"/>
    </row>
    <row r="503" spans="4:33" customFormat="1" x14ac:dyDescent="0.25">
      <c r="D503" s="23"/>
      <c r="AG503" s="47"/>
    </row>
    <row r="504" spans="4:33" customFormat="1" x14ac:dyDescent="0.25">
      <c r="D504" s="23"/>
      <c r="AG504" s="47"/>
    </row>
    <row r="505" spans="4:33" customFormat="1" x14ac:dyDescent="0.25">
      <c r="D505" s="23"/>
      <c r="AG505" s="47"/>
    </row>
    <row r="506" spans="4:33" customFormat="1" x14ac:dyDescent="0.25">
      <c r="D506" s="23"/>
      <c r="AG506" s="47"/>
    </row>
    <row r="507" spans="4:33" customFormat="1" x14ac:dyDescent="0.25">
      <c r="D507" s="23"/>
      <c r="AG507" s="47"/>
    </row>
    <row r="508" spans="4:33" customFormat="1" x14ac:dyDescent="0.25">
      <c r="D508" s="23"/>
      <c r="AG508" s="47"/>
    </row>
    <row r="509" spans="4:33" customFormat="1" x14ac:dyDescent="0.25">
      <c r="D509" s="23"/>
      <c r="AG509" s="47"/>
    </row>
    <row r="510" spans="4:33" customFormat="1" x14ac:dyDescent="0.25">
      <c r="D510" s="23"/>
      <c r="AG510" s="47"/>
    </row>
    <row r="511" spans="4:33" customFormat="1" x14ac:dyDescent="0.25">
      <c r="D511" s="23"/>
      <c r="AG511" s="47"/>
    </row>
    <row r="512" spans="4:33" customFormat="1" x14ac:dyDescent="0.25">
      <c r="D512" s="23"/>
      <c r="AG512" s="47"/>
    </row>
    <row r="513" spans="4:33" customFormat="1" x14ac:dyDescent="0.25">
      <c r="D513" s="23"/>
      <c r="AG513" s="47"/>
    </row>
    <row r="514" spans="4:33" customFormat="1" x14ac:dyDescent="0.25">
      <c r="D514" s="23"/>
      <c r="AG514" s="47"/>
    </row>
    <row r="515" spans="4:33" customFormat="1" x14ac:dyDescent="0.25">
      <c r="D515" s="23"/>
      <c r="AG515" s="47"/>
    </row>
    <row r="516" spans="4:33" customFormat="1" x14ac:dyDescent="0.25">
      <c r="D516" s="23"/>
      <c r="AG516" s="47"/>
    </row>
    <row r="517" spans="4:33" customFormat="1" x14ac:dyDescent="0.25">
      <c r="D517" s="23"/>
      <c r="AG517" s="47"/>
    </row>
    <row r="518" spans="4:33" customFormat="1" x14ac:dyDescent="0.25">
      <c r="D518" s="23"/>
      <c r="AG518" s="47"/>
    </row>
    <row r="519" spans="4:33" customFormat="1" x14ac:dyDescent="0.25">
      <c r="D519" s="23"/>
      <c r="AG519" s="47"/>
    </row>
    <row r="520" spans="4:33" customFormat="1" x14ac:dyDescent="0.25">
      <c r="D520" s="23"/>
      <c r="AG520" s="47"/>
    </row>
    <row r="521" spans="4:33" customFormat="1" x14ac:dyDescent="0.25">
      <c r="D521" s="23"/>
      <c r="AG521" s="47"/>
    </row>
    <row r="522" spans="4:33" customFormat="1" x14ac:dyDescent="0.25">
      <c r="D522" s="23"/>
      <c r="AG522" s="47"/>
    </row>
    <row r="523" spans="4:33" customFormat="1" x14ac:dyDescent="0.25">
      <c r="D523" s="23"/>
      <c r="AG523" s="47"/>
    </row>
    <row r="524" spans="4:33" customFormat="1" x14ac:dyDescent="0.25">
      <c r="D524" s="23"/>
      <c r="AG524" s="47"/>
    </row>
    <row r="525" spans="4:33" customFormat="1" x14ac:dyDescent="0.25">
      <c r="D525" s="23"/>
      <c r="AG525" s="47"/>
    </row>
    <row r="526" spans="4:33" customFormat="1" x14ac:dyDescent="0.25">
      <c r="D526" s="23"/>
      <c r="AG526" s="47"/>
    </row>
    <row r="527" spans="4:33" customFormat="1" x14ac:dyDescent="0.25">
      <c r="D527" s="23"/>
      <c r="AG527" s="47"/>
    </row>
    <row r="528" spans="4:33" customFormat="1" x14ac:dyDescent="0.25">
      <c r="D528" s="23"/>
      <c r="AG528" s="47"/>
    </row>
    <row r="529" spans="4:33" customFormat="1" x14ac:dyDescent="0.25">
      <c r="D529" s="23"/>
      <c r="AG529" s="47"/>
    </row>
    <row r="530" spans="4:33" customFormat="1" x14ac:dyDescent="0.25">
      <c r="D530" s="23"/>
      <c r="AG530" s="47"/>
    </row>
    <row r="531" spans="4:33" customFormat="1" x14ac:dyDescent="0.25">
      <c r="D531" s="23"/>
      <c r="AG531" s="47"/>
    </row>
    <row r="532" spans="4:33" customFormat="1" x14ac:dyDescent="0.25">
      <c r="D532" s="23"/>
      <c r="AG532" s="47"/>
    </row>
    <row r="533" spans="4:33" customFormat="1" x14ac:dyDescent="0.25">
      <c r="D533" s="23"/>
      <c r="AG533" s="47"/>
    </row>
    <row r="534" spans="4:33" customFormat="1" x14ac:dyDescent="0.25">
      <c r="D534" s="23"/>
      <c r="AG534" s="47"/>
    </row>
    <row r="535" spans="4:33" customFormat="1" x14ac:dyDescent="0.25">
      <c r="D535" s="23"/>
      <c r="AG535" s="47"/>
    </row>
    <row r="536" spans="4:33" customFormat="1" x14ac:dyDescent="0.25">
      <c r="D536" s="23"/>
      <c r="AG536" s="47"/>
    </row>
    <row r="537" spans="4:33" customFormat="1" x14ac:dyDescent="0.25">
      <c r="D537" s="23"/>
      <c r="AG537" s="47"/>
    </row>
    <row r="538" spans="4:33" customFormat="1" x14ac:dyDescent="0.25">
      <c r="D538" s="23"/>
      <c r="AG538" s="47"/>
    </row>
    <row r="539" spans="4:33" customFormat="1" x14ac:dyDescent="0.25">
      <c r="D539" s="23"/>
      <c r="AG539" s="47"/>
    </row>
    <row r="540" spans="4:33" customFormat="1" x14ac:dyDescent="0.25">
      <c r="D540" s="23"/>
      <c r="AG540" s="47"/>
    </row>
    <row r="541" spans="4:33" customFormat="1" x14ac:dyDescent="0.25">
      <c r="D541" s="23"/>
      <c r="AG541" s="47"/>
    </row>
    <row r="542" spans="4:33" customFormat="1" x14ac:dyDescent="0.25">
      <c r="D542" s="23"/>
      <c r="AG542" s="47"/>
    </row>
    <row r="543" spans="4:33" customFormat="1" x14ac:dyDescent="0.25">
      <c r="D543" s="23"/>
      <c r="AG543" s="47"/>
    </row>
    <row r="544" spans="4:33" customFormat="1" x14ac:dyDescent="0.25">
      <c r="D544" s="23"/>
      <c r="AG544" s="47"/>
    </row>
    <row r="545" spans="4:33" customFormat="1" x14ac:dyDescent="0.25">
      <c r="D545" s="23"/>
      <c r="AG545" s="47"/>
    </row>
    <row r="546" spans="4:33" customFormat="1" x14ac:dyDescent="0.25">
      <c r="D546" s="23"/>
      <c r="AG546" s="47"/>
    </row>
    <row r="547" spans="4:33" customFormat="1" x14ac:dyDescent="0.25">
      <c r="D547" s="23"/>
      <c r="AG547" s="47"/>
    </row>
    <row r="548" spans="4:33" customFormat="1" x14ac:dyDescent="0.25">
      <c r="D548" s="23"/>
      <c r="AG548" s="47"/>
    </row>
    <row r="549" spans="4:33" customFormat="1" x14ac:dyDescent="0.25">
      <c r="D549" s="23"/>
      <c r="AG549" s="47"/>
    </row>
    <row r="550" spans="4:33" customFormat="1" x14ac:dyDescent="0.25">
      <c r="D550" s="23"/>
      <c r="AG550" s="47"/>
    </row>
    <row r="551" spans="4:33" customFormat="1" x14ac:dyDescent="0.25">
      <c r="D551" s="23"/>
      <c r="AG551" s="47"/>
    </row>
    <row r="552" spans="4:33" customFormat="1" x14ac:dyDescent="0.25">
      <c r="D552" s="23"/>
      <c r="AG552" s="47"/>
    </row>
    <row r="553" spans="4:33" customFormat="1" x14ac:dyDescent="0.25">
      <c r="D553" s="23"/>
      <c r="AG553" s="47"/>
    </row>
    <row r="554" spans="4:33" customFormat="1" x14ac:dyDescent="0.25">
      <c r="D554" s="23"/>
      <c r="AG554" s="47"/>
    </row>
    <row r="555" spans="4:33" customFormat="1" x14ac:dyDescent="0.25">
      <c r="D555" s="23"/>
      <c r="AG555" s="47"/>
    </row>
    <row r="556" spans="4:33" customFormat="1" x14ac:dyDescent="0.25">
      <c r="D556" s="23"/>
      <c r="AG556" s="47"/>
    </row>
    <row r="557" spans="4:33" customFormat="1" x14ac:dyDescent="0.25">
      <c r="D557" s="23"/>
      <c r="AG557" s="47"/>
    </row>
    <row r="558" spans="4:33" customFormat="1" x14ac:dyDescent="0.25">
      <c r="D558" s="23"/>
      <c r="AG558" s="47"/>
    </row>
    <row r="559" spans="4:33" customFormat="1" x14ac:dyDescent="0.25">
      <c r="D559" s="23"/>
      <c r="AG559" s="47"/>
    </row>
    <row r="560" spans="4:33" customFormat="1" x14ac:dyDescent="0.25">
      <c r="D560" s="23"/>
      <c r="AG560" s="47"/>
    </row>
    <row r="561" spans="4:33" customFormat="1" x14ac:dyDescent="0.25">
      <c r="D561" s="23"/>
      <c r="AG561" s="47"/>
    </row>
    <row r="562" spans="4:33" customFormat="1" x14ac:dyDescent="0.25">
      <c r="D562" s="23"/>
      <c r="AG562" s="47"/>
    </row>
    <row r="563" spans="4:33" customFormat="1" x14ac:dyDescent="0.25">
      <c r="D563" s="23"/>
      <c r="AG563" s="47"/>
    </row>
    <row r="564" spans="4:33" customFormat="1" x14ac:dyDescent="0.25">
      <c r="D564" s="23"/>
      <c r="AG564" s="47"/>
    </row>
    <row r="565" spans="4:33" customFormat="1" x14ac:dyDescent="0.25">
      <c r="D565" s="23"/>
      <c r="AG565" s="47"/>
    </row>
    <row r="566" spans="4:33" customFormat="1" x14ac:dyDescent="0.25">
      <c r="D566" s="23"/>
      <c r="AG566" s="47"/>
    </row>
    <row r="567" spans="4:33" customFormat="1" x14ac:dyDescent="0.25">
      <c r="D567" s="23"/>
      <c r="AG567" s="47"/>
    </row>
    <row r="568" spans="4:33" customFormat="1" x14ac:dyDescent="0.25">
      <c r="D568" s="23"/>
      <c r="AG568" s="47"/>
    </row>
    <row r="569" spans="4:33" customFormat="1" x14ac:dyDescent="0.25">
      <c r="D569" s="23"/>
      <c r="AG569" s="47"/>
    </row>
    <row r="570" spans="4:33" customFormat="1" x14ac:dyDescent="0.25">
      <c r="D570" s="23"/>
      <c r="AG570" s="47"/>
    </row>
    <row r="571" spans="4:33" customFormat="1" x14ac:dyDescent="0.25">
      <c r="D571" s="23"/>
      <c r="AG571" s="47"/>
    </row>
    <row r="572" spans="4:33" customFormat="1" x14ac:dyDescent="0.25">
      <c r="D572" s="23"/>
      <c r="AG572" s="47"/>
    </row>
    <row r="573" spans="4:33" customFormat="1" x14ac:dyDescent="0.25">
      <c r="D573" s="23"/>
      <c r="AG573" s="47"/>
    </row>
    <row r="574" spans="4:33" customFormat="1" x14ac:dyDescent="0.25">
      <c r="D574" s="23"/>
      <c r="AG574" s="47"/>
    </row>
    <row r="575" spans="4:33" customFormat="1" x14ac:dyDescent="0.25">
      <c r="D575" s="23"/>
      <c r="AG575" s="47"/>
    </row>
    <row r="576" spans="4:33" customFormat="1" x14ac:dyDescent="0.25">
      <c r="D576" s="23"/>
      <c r="AG576" s="47"/>
    </row>
    <row r="577" spans="4:33" customFormat="1" x14ac:dyDescent="0.25">
      <c r="D577" s="23"/>
      <c r="AG577" s="47"/>
    </row>
    <row r="578" spans="4:33" customFormat="1" x14ac:dyDescent="0.25">
      <c r="D578" s="23"/>
      <c r="AG578" s="47"/>
    </row>
    <row r="579" spans="4:33" customFormat="1" x14ac:dyDescent="0.25">
      <c r="D579" s="23"/>
      <c r="AG579" s="47"/>
    </row>
    <row r="580" spans="4:33" customFormat="1" x14ac:dyDescent="0.25">
      <c r="D580" s="23"/>
      <c r="AG580" s="47"/>
    </row>
    <row r="581" spans="4:33" customFormat="1" x14ac:dyDescent="0.25">
      <c r="D581" s="23"/>
      <c r="AG581" s="47"/>
    </row>
    <row r="582" spans="4:33" customFormat="1" x14ac:dyDescent="0.25">
      <c r="D582" s="23"/>
      <c r="AG582" s="47"/>
    </row>
    <row r="583" spans="4:33" customFormat="1" x14ac:dyDescent="0.25">
      <c r="D583" s="23"/>
      <c r="AG583" s="47"/>
    </row>
    <row r="584" spans="4:33" customFormat="1" x14ac:dyDescent="0.25">
      <c r="D584" s="23"/>
      <c r="AG584" s="47"/>
    </row>
    <row r="585" spans="4:33" customFormat="1" x14ac:dyDescent="0.25">
      <c r="D585" s="23"/>
      <c r="AG585" s="47"/>
    </row>
    <row r="586" spans="4:33" customFormat="1" x14ac:dyDescent="0.25">
      <c r="D586" s="23"/>
      <c r="AG586" s="47"/>
    </row>
    <row r="587" spans="4:33" customFormat="1" x14ac:dyDescent="0.25">
      <c r="D587" s="23"/>
      <c r="AG587" s="47"/>
    </row>
    <row r="588" spans="4:33" customFormat="1" x14ac:dyDescent="0.25">
      <c r="D588" s="23"/>
      <c r="AG588" s="47"/>
    </row>
    <row r="589" spans="4:33" customFormat="1" x14ac:dyDescent="0.25">
      <c r="D589" s="23"/>
      <c r="AG589" s="47"/>
    </row>
    <row r="590" spans="4:33" customFormat="1" x14ac:dyDescent="0.25">
      <c r="D590" s="23"/>
      <c r="AG590" s="47"/>
    </row>
    <row r="591" spans="4:33" customFormat="1" x14ac:dyDescent="0.25">
      <c r="D591" s="23"/>
      <c r="AG591" s="47"/>
    </row>
    <row r="592" spans="4:33" customFormat="1" x14ac:dyDescent="0.25">
      <c r="D592" s="23"/>
      <c r="AG592" s="47"/>
    </row>
    <row r="593" spans="4:33" customFormat="1" x14ac:dyDescent="0.25">
      <c r="D593" s="23"/>
      <c r="AG593" s="47"/>
    </row>
    <row r="594" spans="4:33" customFormat="1" x14ac:dyDescent="0.25">
      <c r="D594" s="23"/>
      <c r="AG594" s="47"/>
    </row>
    <row r="595" spans="4:33" customFormat="1" x14ac:dyDescent="0.25">
      <c r="D595" s="23"/>
      <c r="AG595" s="47"/>
    </row>
    <row r="596" spans="4:33" customFormat="1" x14ac:dyDescent="0.25">
      <c r="D596" s="23"/>
      <c r="AG596" s="47"/>
    </row>
    <row r="597" spans="4:33" customFormat="1" x14ac:dyDescent="0.25">
      <c r="D597" s="23"/>
      <c r="AG597" s="47"/>
    </row>
    <row r="598" spans="4:33" customFormat="1" x14ac:dyDescent="0.25">
      <c r="D598" s="23"/>
      <c r="AG598" s="47"/>
    </row>
    <row r="599" spans="4:33" customFormat="1" x14ac:dyDescent="0.25">
      <c r="D599" s="23"/>
      <c r="AG599" s="47"/>
    </row>
    <row r="600" spans="4:33" customFormat="1" x14ac:dyDescent="0.25">
      <c r="D600" s="23"/>
      <c r="AG600" s="47"/>
    </row>
    <row r="601" spans="4:33" customFormat="1" x14ac:dyDescent="0.25">
      <c r="D601" s="23"/>
      <c r="AG601" s="47"/>
    </row>
    <row r="602" spans="4:33" customFormat="1" x14ac:dyDescent="0.25">
      <c r="D602" s="23"/>
      <c r="AG602" s="47"/>
    </row>
    <row r="603" spans="4:33" customFormat="1" x14ac:dyDescent="0.25">
      <c r="D603" s="23"/>
      <c r="AG603" s="47"/>
    </row>
    <row r="604" spans="4:33" customFormat="1" x14ac:dyDescent="0.25">
      <c r="D604" s="23"/>
      <c r="AG604" s="47"/>
    </row>
    <row r="605" spans="4:33" customFormat="1" x14ac:dyDescent="0.25">
      <c r="D605" s="23"/>
      <c r="AG605" s="47"/>
    </row>
    <row r="606" spans="4:33" customFormat="1" x14ac:dyDescent="0.25">
      <c r="D606" s="23"/>
      <c r="AG606" s="47"/>
    </row>
    <row r="607" spans="4:33" customFormat="1" x14ac:dyDescent="0.25">
      <c r="D607" s="23"/>
      <c r="AG607" s="47"/>
    </row>
    <row r="608" spans="4:33" customFormat="1" x14ac:dyDescent="0.25">
      <c r="D608" s="23"/>
      <c r="AG608" s="47"/>
    </row>
    <row r="609" spans="4:33" customFormat="1" x14ac:dyDescent="0.25">
      <c r="D609" s="23"/>
      <c r="AG609" s="47"/>
    </row>
    <row r="610" spans="4:33" customFormat="1" x14ac:dyDescent="0.25">
      <c r="D610" s="23"/>
      <c r="AG610" s="47"/>
    </row>
    <row r="611" spans="4:33" customFormat="1" x14ac:dyDescent="0.25">
      <c r="D611" s="23"/>
      <c r="AG611" s="47"/>
    </row>
    <row r="612" spans="4:33" customFormat="1" x14ac:dyDescent="0.25">
      <c r="D612" s="23"/>
      <c r="AG612" s="47"/>
    </row>
    <row r="613" spans="4:33" customFormat="1" x14ac:dyDescent="0.25">
      <c r="D613" s="23"/>
      <c r="AG613" s="47"/>
    </row>
    <row r="614" spans="4:33" customFormat="1" x14ac:dyDescent="0.25">
      <c r="D614" s="23"/>
      <c r="AG614" s="47"/>
    </row>
    <row r="615" spans="4:33" customFormat="1" x14ac:dyDescent="0.25">
      <c r="D615" s="23"/>
      <c r="AG615" s="47"/>
    </row>
    <row r="616" spans="4:33" customFormat="1" x14ac:dyDescent="0.25">
      <c r="D616" s="23"/>
      <c r="AG616" s="47"/>
    </row>
    <row r="617" spans="4:33" customFormat="1" x14ac:dyDescent="0.25">
      <c r="D617" s="23"/>
      <c r="AG617" s="47"/>
    </row>
    <row r="618" spans="4:33" customFormat="1" x14ac:dyDescent="0.25">
      <c r="D618" s="23"/>
      <c r="AG618" s="47"/>
    </row>
    <row r="619" spans="4:33" customFormat="1" x14ac:dyDescent="0.25">
      <c r="D619" s="23"/>
      <c r="AG619" s="47"/>
    </row>
    <row r="620" spans="4:33" customFormat="1" x14ac:dyDescent="0.25">
      <c r="D620" s="23"/>
      <c r="AG620" s="47"/>
    </row>
    <row r="621" spans="4:33" customFormat="1" x14ac:dyDescent="0.25">
      <c r="D621" s="23"/>
      <c r="AG621" s="47"/>
    </row>
    <row r="622" spans="4:33" customFormat="1" x14ac:dyDescent="0.25">
      <c r="D622" s="23"/>
      <c r="AG622" s="47"/>
    </row>
    <row r="623" spans="4:33" customFormat="1" x14ac:dyDescent="0.25">
      <c r="D623" s="23"/>
      <c r="AG623" s="47"/>
    </row>
    <row r="624" spans="4:33" customFormat="1" x14ac:dyDescent="0.25">
      <c r="D624" s="23"/>
      <c r="AG624" s="47"/>
    </row>
    <row r="625" spans="4:33" customFormat="1" x14ac:dyDescent="0.25">
      <c r="D625" s="23"/>
      <c r="AG625" s="47"/>
    </row>
    <row r="626" spans="4:33" customFormat="1" x14ac:dyDescent="0.25">
      <c r="D626" s="23"/>
      <c r="AG626" s="47"/>
    </row>
    <row r="627" spans="4:33" customFormat="1" x14ac:dyDescent="0.25">
      <c r="D627" s="23"/>
      <c r="AG627" s="47"/>
    </row>
    <row r="628" spans="4:33" customFormat="1" x14ac:dyDescent="0.25">
      <c r="D628" s="23"/>
      <c r="AG628" s="47"/>
    </row>
    <row r="629" spans="4:33" customFormat="1" x14ac:dyDescent="0.25">
      <c r="D629" s="23"/>
      <c r="AG629" s="47"/>
    </row>
    <row r="630" spans="4:33" customFormat="1" x14ac:dyDescent="0.25">
      <c r="D630" s="23"/>
      <c r="AG630" s="47"/>
    </row>
    <row r="631" spans="4:33" customFormat="1" x14ac:dyDescent="0.25">
      <c r="D631" s="23"/>
      <c r="AG631" s="47"/>
    </row>
    <row r="632" spans="4:33" customFormat="1" x14ac:dyDescent="0.25">
      <c r="D632" s="23"/>
      <c r="AG632" s="47"/>
    </row>
    <row r="633" spans="4:33" customFormat="1" x14ac:dyDescent="0.25">
      <c r="D633" s="23"/>
      <c r="AG633" s="47"/>
    </row>
    <row r="634" spans="4:33" customFormat="1" x14ac:dyDescent="0.25">
      <c r="D634" s="23"/>
      <c r="AG634" s="47"/>
    </row>
    <row r="635" spans="4:33" customFormat="1" x14ac:dyDescent="0.25">
      <c r="D635" s="23"/>
      <c r="AG635" s="47"/>
    </row>
    <row r="636" spans="4:33" customFormat="1" x14ac:dyDescent="0.25">
      <c r="D636" s="23"/>
      <c r="AG636" s="47"/>
    </row>
    <row r="637" spans="4:33" customFormat="1" x14ac:dyDescent="0.25">
      <c r="D637" s="23"/>
      <c r="AG637" s="47"/>
    </row>
    <row r="638" spans="4:33" customFormat="1" x14ac:dyDescent="0.25">
      <c r="D638" s="23"/>
      <c r="AG638" s="47"/>
    </row>
    <row r="639" spans="4:33" customFormat="1" x14ac:dyDescent="0.25">
      <c r="D639" s="23"/>
      <c r="AG639" s="47"/>
    </row>
    <row r="640" spans="4:33" customFormat="1" x14ac:dyDescent="0.25">
      <c r="D640" s="23"/>
      <c r="AG640" s="47"/>
    </row>
    <row r="641" spans="4:33" customFormat="1" x14ac:dyDescent="0.25">
      <c r="D641" s="23"/>
      <c r="AG641" s="47"/>
    </row>
    <row r="642" spans="4:33" customFormat="1" x14ac:dyDescent="0.25">
      <c r="D642" s="23"/>
      <c r="AG642" s="47"/>
    </row>
    <row r="643" spans="4:33" customFormat="1" x14ac:dyDescent="0.25">
      <c r="D643" s="23"/>
      <c r="AG643" s="47"/>
    </row>
    <row r="644" spans="4:33" customFormat="1" x14ac:dyDescent="0.25">
      <c r="D644" s="23"/>
      <c r="AG644" s="47"/>
    </row>
    <row r="645" spans="4:33" customFormat="1" x14ac:dyDescent="0.25">
      <c r="D645" s="23"/>
      <c r="AG645" s="47"/>
    </row>
    <row r="646" spans="4:33" customFormat="1" x14ac:dyDescent="0.25">
      <c r="D646" s="23"/>
      <c r="AG646" s="47"/>
    </row>
    <row r="647" spans="4:33" customFormat="1" x14ac:dyDescent="0.25">
      <c r="D647" s="23"/>
      <c r="AG647" s="47"/>
    </row>
    <row r="648" spans="4:33" customFormat="1" x14ac:dyDescent="0.25">
      <c r="D648" s="23"/>
      <c r="AG648" s="47"/>
    </row>
    <row r="649" spans="4:33" customFormat="1" x14ac:dyDescent="0.25">
      <c r="D649" s="23"/>
      <c r="AG649" s="47"/>
    </row>
    <row r="650" spans="4:33" customFormat="1" x14ac:dyDescent="0.25">
      <c r="D650" s="23"/>
      <c r="AG650" s="47"/>
    </row>
    <row r="651" spans="4:33" customFormat="1" x14ac:dyDescent="0.25">
      <c r="D651" s="23"/>
      <c r="AG651" s="47"/>
    </row>
    <row r="652" spans="4:33" customFormat="1" x14ac:dyDescent="0.25">
      <c r="D652" s="23"/>
      <c r="AG652" s="47"/>
    </row>
    <row r="653" spans="4:33" customFormat="1" x14ac:dyDescent="0.25">
      <c r="D653" s="23"/>
      <c r="AG653" s="47"/>
    </row>
    <row r="654" spans="4:33" customFormat="1" x14ac:dyDescent="0.25">
      <c r="D654" s="23"/>
      <c r="AG654" s="47"/>
    </row>
    <row r="655" spans="4:33" customFormat="1" x14ac:dyDescent="0.25">
      <c r="D655" s="23"/>
      <c r="AG655" s="47"/>
    </row>
    <row r="656" spans="4:33" customFormat="1" x14ac:dyDescent="0.25">
      <c r="D656" s="23"/>
      <c r="AG656" s="47"/>
    </row>
    <row r="657" spans="4:33" customFormat="1" x14ac:dyDescent="0.25">
      <c r="D657" s="23"/>
      <c r="AG657" s="47"/>
    </row>
    <row r="658" spans="4:33" customFormat="1" x14ac:dyDescent="0.25">
      <c r="D658" s="23"/>
      <c r="AG658" s="47"/>
    </row>
    <row r="659" spans="4:33" customFormat="1" x14ac:dyDescent="0.25">
      <c r="D659" s="23"/>
      <c r="AG659" s="47"/>
    </row>
    <row r="660" spans="4:33" customFormat="1" x14ac:dyDescent="0.25">
      <c r="D660" s="23"/>
      <c r="AG660" s="47"/>
    </row>
    <row r="661" spans="4:33" customFormat="1" x14ac:dyDescent="0.25">
      <c r="D661" s="23"/>
      <c r="AG661" s="47"/>
    </row>
    <row r="662" spans="4:33" customFormat="1" x14ac:dyDescent="0.25">
      <c r="D662" s="23"/>
      <c r="AG662" s="47"/>
    </row>
    <row r="663" spans="4:33" customFormat="1" x14ac:dyDescent="0.25">
      <c r="D663" s="23"/>
      <c r="AG663" s="47"/>
    </row>
    <row r="664" spans="4:33" customFormat="1" x14ac:dyDescent="0.25">
      <c r="D664" s="23"/>
      <c r="AG664" s="47"/>
    </row>
    <row r="665" spans="4:33" customFormat="1" x14ac:dyDescent="0.25">
      <c r="D665" s="23"/>
      <c r="AG665" s="47"/>
    </row>
    <row r="666" spans="4:33" customFormat="1" x14ac:dyDescent="0.25">
      <c r="D666" s="23"/>
      <c r="AG666" s="47"/>
    </row>
    <row r="667" spans="4:33" customFormat="1" x14ac:dyDescent="0.25">
      <c r="D667" s="23"/>
      <c r="AG667" s="47"/>
    </row>
    <row r="668" spans="4:33" customFormat="1" x14ac:dyDescent="0.25">
      <c r="D668" s="23"/>
      <c r="AG668" s="47"/>
    </row>
    <row r="669" spans="4:33" customFormat="1" x14ac:dyDescent="0.25">
      <c r="D669" s="23"/>
      <c r="AG669" s="47"/>
    </row>
    <row r="670" spans="4:33" customFormat="1" x14ac:dyDescent="0.25">
      <c r="D670" s="23"/>
      <c r="AG670" s="47"/>
    </row>
    <row r="671" spans="4:33" customFormat="1" x14ac:dyDescent="0.25">
      <c r="D671" s="23"/>
      <c r="AG671" s="47"/>
    </row>
    <row r="672" spans="4:33" customFormat="1" x14ac:dyDescent="0.25">
      <c r="D672" s="23"/>
      <c r="AG672" s="47"/>
    </row>
    <row r="673" spans="4:33" customFormat="1" x14ac:dyDescent="0.25">
      <c r="D673" s="23"/>
      <c r="AG673" s="47"/>
    </row>
    <row r="674" spans="4:33" customFormat="1" x14ac:dyDescent="0.25">
      <c r="D674" s="23"/>
      <c r="AG674" s="47"/>
    </row>
    <row r="675" spans="4:33" customFormat="1" x14ac:dyDescent="0.25">
      <c r="D675" s="23"/>
      <c r="AG675" s="47"/>
    </row>
    <row r="676" spans="4:33" customFormat="1" x14ac:dyDescent="0.25">
      <c r="D676" s="23"/>
      <c r="AG676" s="47"/>
    </row>
    <row r="677" spans="4:33" customFormat="1" x14ac:dyDescent="0.25">
      <c r="D677" s="23"/>
      <c r="AG677" s="47"/>
    </row>
    <row r="678" spans="4:33" customFormat="1" x14ac:dyDescent="0.25">
      <c r="D678" s="23"/>
      <c r="AG678" s="47"/>
    </row>
    <row r="679" spans="4:33" customFormat="1" x14ac:dyDescent="0.25">
      <c r="D679" s="23"/>
      <c r="AG679" s="47"/>
    </row>
    <row r="680" spans="4:33" customFormat="1" x14ac:dyDescent="0.25">
      <c r="D680" s="23"/>
      <c r="AG680" s="47"/>
    </row>
    <row r="681" spans="4:33" customFormat="1" x14ac:dyDescent="0.25">
      <c r="D681" s="23"/>
      <c r="AG681" s="47"/>
    </row>
    <row r="682" spans="4:33" customFormat="1" x14ac:dyDescent="0.25">
      <c r="D682" s="23"/>
      <c r="AG682" s="47"/>
    </row>
    <row r="683" spans="4:33" customFormat="1" x14ac:dyDescent="0.25">
      <c r="D683" s="23"/>
      <c r="AG683" s="47"/>
    </row>
    <row r="684" spans="4:33" customFormat="1" x14ac:dyDescent="0.25">
      <c r="D684" s="23"/>
      <c r="AG684" s="47"/>
    </row>
    <row r="685" spans="4:33" customFormat="1" x14ac:dyDescent="0.25">
      <c r="D685" s="23"/>
      <c r="AG685" s="47"/>
    </row>
    <row r="686" spans="4:33" customFormat="1" x14ac:dyDescent="0.25">
      <c r="D686" s="23"/>
      <c r="AG686" s="47"/>
    </row>
    <row r="687" spans="4:33" customFormat="1" x14ac:dyDescent="0.25">
      <c r="D687" s="23"/>
      <c r="AG687" s="47"/>
    </row>
    <row r="688" spans="4:33" customFormat="1" x14ac:dyDescent="0.25">
      <c r="D688" s="23"/>
      <c r="AG688" s="47"/>
    </row>
    <row r="689" spans="4:33" customFormat="1" x14ac:dyDescent="0.25">
      <c r="D689" s="23"/>
      <c r="AG689" s="47"/>
    </row>
    <row r="690" spans="4:33" customFormat="1" x14ac:dyDescent="0.25">
      <c r="D690" s="23"/>
      <c r="AG690" s="47"/>
    </row>
    <row r="691" spans="4:33" customFormat="1" x14ac:dyDescent="0.25">
      <c r="D691" s="23"/>
      <c r="AG691" s="47"/>
    </row>
    <row r="692" spans="4:33" customFormat="1" x14ac:dyDescent="0.25">
      <c r="D692" s="23"/>
      <c r="AG692" s="47"/>
    </row>
    <row r="693" spans="4:33" customFormat="1" x14ac:dyDescent="0.25">
      <c r="D693" s="23"/>
      <c r="AG693" s="47"/>
    </row>
    <row r="694" spans="4:33" customFormat="1" x14ac:dyDescent="0.25">
      <c r="D694" s="23"/>
      <c r="AG694" s="47"/>
    </row>
    <row r="695" spans="4:33" customFormat="1" x14ac:dyDescent="0.25">
      <c r="D695" s="23"/>
      <c r="AG695" s="47"/>
    </row>
    <row r="696" spans="4:33" customFormat="1" x14ac:dyDescent="0.25">
      <c r="D696" s="23"/>
      <c r="AG696" s="47"/>
    </row>
    <row r="697" spans="4:33" customFormat="1" x14ac:dyDescent="0.25">
      <c r="D697" s="23"/>
      <c r="AG697" s="47"/>
    </row>
    <row r="698" spans="4:33" customFormat="1" x14ac:dyDescent="0.25">
      <c r="D698" s="23"/>
      <c r="AG698" s="47"/>
    </row>
    <row r="699" spans="4:33" customFormat="1" x14ac:dyDescent="0.25">
      <c r="D699" s="23"/>
      <c r="AG699" s="47"/>
    </row>
    <row r="700" spans="4:33" customFormat="1" x14ac:dyDescent="0.25">
      <c r="D700" s="23"/>
      <c r="AG700" s="47"/>
    </row>
    <row r="701" spans="4:33" customFormat="1" x14ac:dyDescent="0.25">
      <c r="D701" s="23"/>
      <c r="AG701" s="47"/>
    </row>
    <row r="702" spans="4:33" customFormat="1" x14ac:dyDescent="0.25">
      <c r="D702" s="23"/>
      <c r="AG702" s="47"/>
    </row>
    <row r="703" spans="4:33" customFormat="1" x14ac:dyDescent="0.25">
      <c r="D703" s="23"/>
      <c r="AG703" s="47"/>
    </row>
    <row r="704" spans="4:33" customFormat="1" x14ac:dyDescent="0.25">
      <c r="D704" s="23"/>
      <c r="AG704" s="47"/>
    </row>
    <row r="705" spans="4:33" customFormat="1" x14ac:dyDescent="0.25">
      <c r="D705" s="23"/>
      <c r="AG705" s="47"/>
    </row>
    <row r="706" spans="4:33" customFormat="1" x14ac:dyDescent="0.25">
      <c r="D706" s="23"/>
      <c r="AG706" s="47"/>
    </row>
    <row r="707" spans="4:33" customFormat="1" x14ac:dyDescent="0.25">
      <c r="D707" s="23"/>
      <c r="AG707" s="47"/>
    </row>
    <row r="708" spans="4:33" customFormat="1" x14ac:dyDescent="0.25">
      <c r="D708" s="23"/>
      <c r="AG708" s="47"/>
    </row>
    <row r="709" spans="4:33" customFormat="1" x14ac:dyDescent="0.25">
      <c r="D709" s="23"/>
      <c r="AG709" s="47"/>
    </row>
    <row r="710" spans="4:33" customFormat="1" x14ac:dyDescent="0.25">
      <c r="D710" s="23"/>
      <c r="AG710" s="47"/>
    </row>
    <row r="711" spans="4:33" customFormat="1" x14ac:dyDescent="0.25">
      <c r="D711" s="23"/>
      <c r="AG711" s="47"/>
    </row>
    <row r="712" spans="4:33" customFormat="1" x14ac:dyDescent="0.25">
      <c r="D712" s="23"/>
      <c r="AG712" s="47"/>
    </row>
    <row r="713" spans="4:33" customFormat="1" x14ac:dyDescent="0.25">
      <c r="D713" s="23"/>
      <c r="AG713" s="47"/>
    </row>
    <row r="714" spans="4:33" customFormat="1" x14ac:dyDescent="0.25">
      <c r="D714" s="23"/>
      <c r="AG714" s="47"/>
    </row>
    <row r="715" spans="4:33" customFormat="1" x14ac:dyDescent="0.25">
      <c r="D715" s="23"/>
      <c r="AG715" s="47"/>
    </row>
    <row r="716" spans="4:33" customFormat="1" x14ac:dyDescent="0.25">
      <c r="D716" s="23"/>
      <c r="AG716" s="47"/>
    </row>
    <row r="717" spans="4:33" customFormat="1" x14ac:dyDescent="0.25">
      <c r="D717" s="23"/>
      <c r="AG717" s="47"/>
    </row>
    <row r="718" spans="4:33" customFormat="1" x14ac:dyDescent="0.25">
      <c r="D718" s="23"/>
      <c r="AG718" s="47"/>
    </row>
    <row r="719" spans="4:33" customFormat="1" x14ac:dyDescent="0.25">
      <c r="D719" s="23"/>
      <c r="AG719" s="47"/>
    </row>
    <row r="720" spans="4:33" customFormat="1" x14ac:dyDescent="0.25">
      <c r="D720" s="23"/>
      <c r="AG720" s="47"/>
    </row>
    <row r="721" spans="4:33" customFormat="1" x14ac:dyDescent="0.25">
      <c r="D721" s="23"/>
      <c r="AG721" s="47"/>
    </row>
    <row r="722" spans="4:33" customFormat="1" x14ac:dyDescent="0.25">
      <c r="D722" s="23"/>
      <c r="AG722" s="47"/>
    </row>
    <row r="723" spans="4:33" customFormat="1" x14ac:dyDescent="0.25">
      <c r="D723" s="23"/>
      <c r="AG723" s="47"/>
    </row>
    <row r="724" spans="4:33" customFormat="1" x14ac:dyDescent="0.25">
      <c r="D724" s="23"/>
      <c r="AG724" s="47"/>
    </row>
    <row r="725" spans="4:33" customFormat="1" x14ac:dyDescent="0.25">
      <c r="D725" s="23"/>
      <c r="AG725" s="47"/>
    </row>
    <row r="726" spans="4:33" customFormat="1" x14ac:dyDescent="0.25">
      <c r="D726" s="23"/>
      <c r="AG726" s="47"/>
    </row>
    <row r="727" spans="4:33" customFormat="1" x14ac:dyDescent="0.25">
      <c r="D727" s="23"/>
      <c r="AG727" s="47"/>
    </row>
    <row r="728" spans="4:33" customFormat="1" x14ac:dyDescent="0.25">
      <c r="D728" s="23"/>
      <c r="AG728" s="47"/>
    </row>
    <row r="729" spans="4:33" customFormat="1" x14ac:dyDescent="0.25">
      <c r="D729" s="23"/>
      <c r="AG729" s="47"/>
    </row>
    <row r="730" spans="4:33" customFormat="1" x14ac:dyDescent="0.25">
      <c r="D730" s="23"/>
      <c r="AG730" s="47"/>
    </row>
    <row r="731" spans="4:33" customFormat="1" x14ac:dyDescent="0.25">
      <c r="D731" s="23"/>
      <c r="AG731" s="47"/>
    </row>
    <row r="732" spans="4:33" customFormat="1" x14ac:dyDescent="0.25">
      <c r="D732" s="23"/>
      <c r="AG732" s="47"/>
    </row>
    <row r="733" spans="4:33" customFormat="1" x14ac:dyDescent="0.25">
      <c r="D733" s="23"/>
      <c r="AG733" s="47"/>
    </row>
    <row r="734" spans="4:33" customFormat="1" x14ac:dyDescent="0.25">
      <c r="D734" s="23"/>
      <c r="AG734" s="47"/>
    </row>
    <row r="735" spans="4:33" customFormat="1" x14ac:dyDescent="0.25">
      <c r="D735" s="23"/>
      <c r="AG735" s="47"/>
    </row>
    <row r="736" spans="4:33" customFormat="1" x14ac:dyDescent="0.25">
      <c r="D736" s="23"/>
      <c r="AG736" s="47"/>
    </row>
    <row r="737" spans="4:33" customFormat="1" x14ac:dyDescent="0.25">
      <c r="D737" s="23"/>
      <c r="AG737" s="47"/>
    </row>
    <row r="738" spans="4:33" customFormat="1" x14ac:dyDescent="0.25">
      <c r="D738" s="23"/>
      <c r="AG738" s="47"/>
    </row>
    <row r="739" spans="4:33" customFormat="1" x14ac:dyDescent="0.25">
      <c r="D739" s="23"/>
      <c r="AG739" s="47"/>
    </row>
    <row r="740" spans="4:33" customFormat="1" x14ac:dyDescent="0.25">
      <c r="D740" s="23"/>
      <c r="AG740" s="47"/>
    </row>
    <row r="741" spans="4:33" customFormat="1" x14ac:dyDescent="0.25">
      <c r="D741" s="23"/>
      <c r="AG741" s="47"/>
    </row>
    <row r="742" spans="4:33" customFormat="1" x14ac:dyDescent="0.25">
      <c r="D742" s="23"/>
      <c r="AG742" s="47"/>
    </row>
    <row r="743" spans="4:33" customFormat="1" x14ac:dyDescent="0.25">
      <c r="D743" s="23"/>
      <c r="AG743" s="47"/>
    </row>
    <row r="744" spans="4:33" customFormat="1" x14ac:dyDescent="0.25">
      <c r="D744" s="23"/>
      <c r="AG744" s="47"/>
    </row>
    <row r="745" spans="4:33" customFormat="1" x14ac:dyDescent="0.25">
      <c r="D745" s="23"/>
      <c r="AG745" s="47"/>
    </row>
    <row r="746" spans="4:33" customFormat="1" x14ac:dyDescent="0.25">
      <c r="D746" s="23"/>
      <c r="AG746" s="47"/>
    </row>
    <row r="747" spans="4:33" customFormat="1" x14ac:dyDescent="0.25">
      <c r="D747" s="23"/>
      <c r="AG747" s="47"/>
    </row>
    <row r="748" spans="4:33" customFormat="1" x14ac:dyDescent="0.25">
      <c r="D748" s="23"/>
      <c r="AG748" s="47"/>
    </row>
    <row r="749" spans="4:33" customFormat="1" x14ac:dyDescent="0.25">
      <c r="D749" s="23"/>
      <c r="AG749" s="47"/>
    </row>
    <row r="750" spans="4:33" customFormat="1" x14ac:dyDescent="0.25">
      <c r="D750" s="23"/>
      <c r="AG750" s="47"/>
    </row>
    <row r="751" spans="4:33" customFormat="1" x14ac:dyDescent="0.25">
      <c r="D751" s="23"/>
      <c r="AG751" s="47"/>
    </row>
    <row r="752" spans="4:33" customFormat="1" x14ac:dyDescent="0.25">
      <c r="D752" s="23"/>
      <c r="AG752" s="47"/>
    </row>
    <row r="753" spans="4:33" customFormat="1" x14ac:dyDescent="0.25">
      <c r="D753" s="23"/>
      <c r="AG753" s="47"/>
    </row>
    <row r="754" spans="4:33" customFormat="1" x14ac:dyDescent="0.25">
      <c r="D754" s="23"/>
      <c r="AG754" s="47"/>
    </row>
    <row r="755" spans="4:33" customFormat="1" x14ac:dyDescent="0.25">
      <c r="D755" s="23"/>
      <c r="AG755" s="47"/>
    </row>
    <row r="756" spans="4:33" customFormat="1" x14ac:dyDescent="0.25">
      <c r="D756" s="23"/>
      <c r="AG756" s="47"/>
    </row>
    <row r="757" spans="4:33" customFormat="1" x14ac:dyDescent="0.25">
      <c r="D757" s="23"/>
      <c r="AG757" s="47"/>
    </row>
    <row r="758" spans="4:33" customFormat="1" x14ac:dyDescent="0.25">
      <c r="D758" s="23"/>
      <c r="AG758" s="47"/>
    </row>
    <row r="759" spans="4:33" customFormat="1" x14ac:dyDescent="0.25">
      <c r="D759" s="23"/>
      <c r="AG759" s="47"/>
    </row>
    <row r="760" spans="4:33" customFormat="1" x14ac:dyDescent="0.25">
      <c r="D760" s="23"/>
      <c r="AG760" s="47"/>
    </row>
    <row r="761" spans="4:33" customFormat="1" x14ac:dyDescent="0.25">
      <c r="D761" s="23"/>
      <c r="AG761" s="47"/>
    </row>
    <row r="762" spans="4:33" customFormat="1" x14ac:dyDescent="0.25">
      <c r="D762" s="23"/>
      <c r="AG762" s="47"/>
    </row>
    <row r="763" spans="4:33" customFormat="1" x14ac:dyDescent="0.25">
      <c r="D763" s="23"/>
      <c r="AG763" s="47"/>
    </row>
    <row r="764" spans="4:33" customFormat="1" x14ac:dyDescent="0.25">
      <c r="D764" s="23"/>
      <c r="AG764" s="47"/>
    </row>
    <row r="765" spans="4:33" customFormat="1" x14ac:dyDescent="0.25">
      <c r="D765" s="23"/>
      <c r="AG765" s="47"/>
    </row>
    <row r="766" spans="4:33" customFormat="1" x14ac:dyDescent="0.25">
      <c r="D766" s="23"/>
      <c r="AG766" s="47"/>
    </row>
    <row r="767" spans="4:33" customFormat="1" x14ac:dyDescent="0.25">
      <c r="D767" s="23"/>
      <c r="AG767" s="47"/>
    </row>
    <row r="768" spans="4:33" customFormat="1" x14ac:dyDescent="0.25">
      <c r="D768" s="23"/>
      <c r="AG768" s="47"/>
    </row>
    <row r="769" spans="4:33" customFormat="1" x14ac:dyDescent="0.25">
      <c r="D769" s="23"/>
      <c r="AG769" s="47"/>
    </row>
    <row r="770" spans="4:33" customFormat="1" x14ac:dyDescent="0.25">
      <c r="D770" s="23"/>
      <c r="AG770" s="47"/>
    </row>
    <row r="771" spans="4:33" customFormat="1" x14ac:dyDescent="0.25">
      <c r="D771" s="23"/>
      <c r="AG771" s="47"/>
    </row>
    <row r="772" spans="4:33" customFormat="1" x14ac:dyDescent="0.25">
      <c r="D772" s="23"/>
      <c r="AG772" s="47"/>
    </row>
    <row r="773" spans="4:33" customFormat="1" x14ac:dyDescent="0.25">
      <c r="D773" s="23"/>
      <c r="AG773" s="47"/>
    </row>
    <row r="774" spans="4:33" customFormat="1" x14ac:dyDescent="0.25">
      <c r="D774" s="23"/>
      <c r="AG774" s="47"/>
    </row>
    <row r="775" spans="4:33" customFormat="1" x14ac:dyDescent="0.25">
      <c r="D775" s="23"/>
      <c r="AG775" s="47"/>
    </row>
    <row r="776" spans="4:33" customFormat="1" x14ac:dyDescent="0.25">
      <c r="D776" s="23"/>
      <c r="AG776" s="47"/>
    </row>
    <row r="777" spans="4:33" customFormat="1" x14ac:dyDescent="0.25">
      <c r="D777" s="23"/>
      <c r="AG777" s="47"/>
    </row>
    <row r="778" spans="4:33" customFormat="1" x14ac:dyDescent="0.25">
      <c r="D778" s="23"/>
      <c r="AG778" s="47"/>
    </row>
    <row r="779" spans="4:33" customFormat="1" x14ac:dyDescent="0.25">
      <c r="D779" s="23"/>
      <c r="AG779" s="47"/>
    </row>
    <row r="780" spans="4:33" customFormat="1" x14ac:dyDescent="0.25">
      <c r="D780" s="23"/>
      <c r="AG780" s="47"/>
    </row>
    <row r="781" spans="4:33" customFormat="1" x14ac:dyDescent="0.25">
      <c r="D781" s="23"/>
      <c r="AG781" s="47"/>
    </row>
    <row r="782" spans="4:33" customFormat="1" x14ac:dyDescent="0.25">
      <c r="D782" s="23"/>
      <c r="AG782" s="47"/>
    </row>
    <row r="783" spans="4:33" customFormat="1" x14ac:dyDescent="0.25">
      <c r="D783" s="23"/>
      <c r="AG783" s="47"/>
    </row>
    <row r="784" spans="4:33" customFormat="1" x14ac:dyDescent="0.25">
      <c r="D784" s="23"/>
      <c r="AG784" s="47"/>
    </row>
    <row r="785" spans="4:33" customFormat="1" x14ac:dyDescent="0.25">
      <c r="D785" s="23"/>
      <c r="AG785" s="47"/>
    </row>
    <row r="786" spans="4:33" customFormat="1" x14ac:dyDescent="0.25">
      <c r="D786" s="23"/>
      <c r="AG786" s="47"/>
    </row>
    <row r="787" spans="4:33" customFormat="1" x14ac:dyDescent="0.25">
      <c r="D787" s="23"/>
      <c r="AG787" s="47"/>
    </row>
    <row r="788" spans="4:33" customFormat="1" x14ac:dyDescent="0.25">
      <c r="D788" s="23"/>
      <c r="AG788" s="47"/>
    </row>
    <row r="789" spans="4:33" customFormat="1" x14ac:dyDescent="0.25">
      <c r="D789" s="23"/>
      <c r="AG789" s="47"/>
    </row>
    <row r="790" spans="4:33" customFormat="1" x14ac:dyDescent="0.25">
      <c r="D790" s="23"/>
      <c r="AG790" s="47"/>
    </row>
    <row r="791" spans="4:33" customFormat="1" x14ac:dyDescent="0.25">
      <c r="D791" s="23"/>
      <c r="AG791" s="47"/>
    </row>
    <row r="792" spans="4:33" customFormat="1" x14ac:dyDescent="0.25">
      <c r="D792" s="23"/>
      <c r="AG792" s="47"/>
    </row>
    <row r="793" spans="4:33" customFormat="1" x14ac:dyDescent="0.25">
      <c r="D793" s="23"/>
      <c r="AG793" s="47"/>
    </row>
    <row r="794" spans="4:33" customFormat="1" x14ac:dyDescent="0.25">
      <c r="D794" s="23"/>
      <c r="AG794" s="47"/>
    </row>
    <row r="795" spans="4:33" customFormat="1" x14ac:dyDescent="0.25">
      <c r="D795" s="23"/>
      <c r="AG795" s="47"/>
    </row>
    <row r="796" spans="4:33" customFormat="1" x14ac:dyDescent="0.25">
      <c r="D796" s="23"/>
      <c r="AG796" s="47"/>
    </row>
    <row r="797" spans="4:33" customFormat="1" x14ac:dyDescent="0.25">
      <c r="D797" s="23"/>
      <c r="AG797" s="47"/>
    </row>
    <row r="798" spans="4:33" customFormat="1" x14ac:dyDescent="0.25">
      <c r="D798" s="23"/>
      <c r="AG798" s="47"/>
    </row>
    <row r="799" spans="4:33" customFormat="1" x14ac:dyDescent="0.25">
      <c r="D799" s="23"/>
      <c r="AG799" s="47"/>
    </row>
    <row r="800" spans="4:33" customFormat="1" x14ac:dyDescent="0.25">
      <c r="D800" s="23"/>
      <c r="AG800" s="47"/>
    </row>
    <row r="801" spans="4:33" customFormat="1" x14ac:dyDescent="0.25">
      <c r="D801" s="23"/>
      <c r="AG801" s="47"/>
    </row>
    <row r="802" spans="4:33" customFormat="1" x14ac:dyDescent="0.25">
      <c r="D802" s="23"/>
      <c r="AG802" s="47"/>
    </row>
    <row r="803" spans="4:33" customFormat="1" x14ac:dyDescent="0.25">
      <c r="D803" s="23"/>
      <c r="AG803" s="47"/>
    </row>
    <row r="804" spans="4:33" customFormat="1" x14ac:dyDescent="0.25">
      <c r="D804" s="23"/>
      <c r="AG804" s="47"/>
    </row>
    <row r="805" spans="4:33" customFormat="1" x14ac:dyDescent="0.25">
      <c r="D805" s="23"/>
      <c r="AG805" s="47"/>
    </row>
    <row r="806" spans="4:33" customFormat="1" x14ac:dyDescent="0.25">
      <c r="D806" s="23"/>
      <c r="AG806" s="47"/>
    </row>
    <row r="807" spans="4:33" customFormat="1" x14ac:dyDescent="0.25">
      <c r="D807" s="23"/>
      <c r="AG807" s="47"/>
    </row>
    <row r="808" spans="4:33" customFormat="1" x14ac:dyDescent="0.25">
      <c r="D808" s="23"/>
      <c r="AG808" s="47"/>
    </row>
    <row r="809" spans="4:33" customFormat="1" x14ac:dyDescent="0.25">
      <c r="D809" s="23"/>
      <c r="AG809" s="47"/>
    </row>
    <row r="810" spans="4:33" customFormat="1" x14ac:dyDescent="0.25">
      <c r="D810" s="23"/>
      <c r="AG810" s="47"/>
    </row>
    <row r="811" spans="4:33" customFormat="1" x14ac:dyDescent="0.25">
      <c r="D811" s="23"/>
      <c r="AG811" s="47"/>
    </row>
    <row r="812" spans="4:33" customFormat="1" x14ac:dyDescent="0.25">
      <c r="D812" s="23"/>
      <c r="AG812" s="47"/>
    </row>
    <row r="813" spans="4:33" customFormat="1" x14ac:dyDescent="0.25">
      <c r="D813" s="23"/>
      <c r="AG813" s="47"/>
    </row>
    <row r="814" spans="4:33" customFormat="1" x14ac:dyDescent="0.25">
      <c r="D814" s="23"/>
      <c r="AG814" s="47"/>
    </row>
    <row r="815" spans="4:33" customFormat="1" x14ac:dyDescent="0.25">
      <c r="D815" s="23"/>
      <c r="AG815" s="47"/>
    </row>
    <row r="816" spans="4:33" customFormat="1" x14ac:dyDescent="0.25">
      <c r="D816" s="23"/>
      <c r="AG816" s="47"/>
    </row>
    <row r="817" spans="4:33" customFormat="1" x14ac:dyDescent="0.25">
      <c r="D817" s="23"/>
      <c r="AG817" s="47"/>
    </row>
    <row r="818" spans="4:33" customFormat="1" x14ac:dyDescent="0.25">
      <c r="D818" s="23"/>
      <c r="AG818" s="47"/>
    </row>
    <row r="819" spans="4:33" customFormat="1" x14ac:dyDescent="0.25">
      <c r="D819" s="23"/>
      <c r="AG819" s="47"/>
    </row>
    <row r="820" spans="4:33" customFormat="1" x14ac:dyDescent="0.25">
      <c r="D820" s="23"/>
      <c r="AG820" s="47"/>
    </row>
    <row r="821" spans="4:33" customFormat="1" x14ac:dyDescent="0.25">
      <c r="D821" s="23"/>
      <c r="AG821" s="47"/>
    </row>
    <row r="822" spans="4:33" customFormat="1" x14ac:dyDescent="0.25">
      <c r="D822" s="23"/>
      <c r="AG822" s="47"/>
    </row>
    <row r="823" spans="4:33" customFormat="1" x14ac:dyDescent="0.25">
      <c r="D823" s="23"/>
      <c r="AG823" s="47"/>
    </row>
    <row r="824" spans="4:33" customFormat="1" x14ac:dyDescent="0.25">
      <c r="D824" s="23"/>
      <c r="AG824" s="47"/>
    </row>
    <row r="825" spans="4:33" customFormat="1" x14ac:dyDescent="0.25">
      <c r="D825" s="23"/>
      <c r="AG825" s="47"/>
    </row>
    <row r="826" spans="4:33" customFormat="1" x14ac:dyDescent="0.25">
      <c r="D826" s="23"/>
      <c r="AG826" s="47"/>
    </row>
    <row r="827" spans="4:33" customFormat="1" x14ac:dyDescent="0.25">
      <c r="D827" s="23"/>
      <c r="AG827" s="47"/>
    </row>
    <row r="828" spans="4:33" customFormat="1" x14ac:dyDescent="0.25">
      <c r="D828" s="23"/>
      <c r="AG828" s="47"/>
    </row>
    <row r="829" spans="4:33" customFormat="1" x14ac:dyDescent="0.25">
      <c r="D829" s="23"/>
      <c r="AG829" s="47"/>
    </row>
    <row r="830" spans="4:33" customFormat="1" x14ac:dyDescent="0.25">
      <c r="D830" s="23"/>
      <c r="AG830" s="47"/>
    </row>
    <row r="831" spans="4:33" customFormat="1" x14ac:dyDescent="0.25">
      <c r="D831" s="23"/>
      <c r="AG831" s="47"/>
    </row>
    <row r="832" spans="4:33" customFormat="1" x14ac:dyDescent="0.25">
      <c r="D832" s="23"/>
      <c r="AG832" s="47"/>
    </row>
    <row r="833" spans="4:33" customFormat="1" x14ac:dyDescent="0.25">
      <c r="D833" s="23"/>
      <c r="AG833" s="47"/>
    </row>
    <row r="834" spans="4:33" customFormat="1" x14ac:dyDescent="0.25">
      <c r="D834" s="23"/>
      <c r="AG834" s="47"/>
    </row>
    <row r="835" spans="4:33" customFormat="1" x14ac:dyDescent="0.25">
      <c r="D835" s="23"/>
      <c r="AG835" s="47"/>
    </row>
    <row r="836" spans="4:33" customFormat="1" x14ac:dyDescent="0.25">
      <c r="D836" s="23"/>
      <c r="AG836" s="47"/>
    </row>
    <row r="837" spans="4:33" customFormat="1" x14ac:dyDescent="0.25">
      <c r="D837" s="23"/>
      <c r="AG837" s="47"/>
    </row>
    <row r="838" spans="4:33" customFormat="1" x14ac:dyDescent="0.25">
      <c r="D838" s="23"/>
      <c r="AG838" s="47"/>
    </row>
    <row r="839" spans="4:33" customFormat="1" x14ac:dyDescent="0.25">
      <c r="D839" s="23"/>
      <c r="AG839" s="47"/>
    </row>
    <row r="840" spans="4:33" customFormat="1" x14ac:dyDescent="0.25">
      <c r="D840" s="23"/>
      <c r="AG840" s="47"/>
    </row>
    <row r="841" spans="4:33" customFormat="1" x14ac:dyDescent="0.25">
      <c r="D841" s="23"/>
      <c r="AG841" s="47"/>
    </row>
    <row r="842" spans="4:33" customFormat="1" x14ac:dyDescent="0.25">
      <c r="D842" s="23"/>
      <c r="AG842" s="47"/>
    </row>
    <row r="843" spans="4:33" customFormat="1" x14ac:dyDescent="0.25">
      <c r="D843" s="23"/>
      <c r="AG843" s="47"/>
    </row>
    <row r="844" spans="4:33" customFormat="1" x14ac:dyDescent="0.25">
      <c r="D844" s="23"/>
      <c r="AG844" s="47"/>
    </row>
    <row r="845" spans="4:33" customFormat="1" x14ac:dyDescent="0.25">
      <c r="D845" s="23"/>
      <c r="AG845" s="47"/>
    </row>
    <row r="846" spans="4:33" customFormat="1" x14ac:dyDescent="0.25">
      <c r="D846" s="23"/>
      <c r="AG846" s="47"/>
    </row>
    <row r="847" spans="4:33" customFormat="1" x14ac:dyDescent="0.25">
      <c r="D847" s="23"/>
      <c r="AG847" s="47"/>
    </row>
    <row r="848" spans="4:33" customFormat="1" x14ac:dyDescent="0.25">
      <c r="D848" s="23"/>
      <c r="AG848" s="47"/>
    </row>
    <row r="849" spans="4:33" customFormat="1" x14ac:dyDescent="0.25">
      <c r="D849" s="23"/>
      <c r="AG849" s="47"/>
    </row>
    <row r="850" spans="4:33" customFormat="1" x14ac:dyDescent="0.25">
      <c r="D850" s="23"/>
      <c r="AG850" s="47"/>
    </row>
    <row r="851" spans="4:33" customFormat="1" x14ac:dyDescent="0.25">
      <c r="D851" s="23"/>
      <c r="AG851" s="47"/>
    </row>
    <row r="852" spans="4:33" customFormat="1" x14ac:dyDescent="0.25">
      <c r="D852" s="23"/>
      <c r="AG852" s="47"/>
    </row>
    <row r="853" spans="4:33" customFormat="1" x14ac:dyDescent="0.25">
      <c r="D853" s="23"/>
      <c r="AG853" s="47"/>
    </row>
    <row r="854" spans="4:33" customFormat="1" x14ac:dyDescent="0.25">
      <c r="D854" s="23"/>
      <c r="AG854" s="47"/>
    </row>
    <row r="855" spans="4:33" customFormat="1" x14ac:dyDescent="0.25">
      <c r="D855" s="23"/>
      <c r="AG855" s="47"/>
    </row>
    <row r="856" spans="4:33" customFormat="1" x14ac:dyDescent="0.25">
      <c r="D856" s="23"/>
      <c r="AG856" s="47"/>
    </row>
    <row r="857" spans="4:33" customFormat="1" x14ac:dyDescent="0.25">
      <c r="D857" s="23"/>
      <c r="AG857" s="47"/>
    </row>
    <row r="858" spans="4:33" customFormat="1" x14ac:dyDescent="0.25">
      <c r="D858" s="23"/>
      <c r="AG858" s="47"/>
    </row>
    <row r="859" spans="4:33" customFormat="1" x14ac:dyDescent="0.25">
      <c r="D859" s="23"/>
      <c r="AG859" s="47"/>
    </row>
    <row r="860" spans="4:33" customFormat="1" x14ac:dyDescent="0.25">
      <c r="D860" s="23"/>
      <c r="AG860" s="47"/>
    </row>
    <row r="861" spans="4:33" customFormat="1" x14ac:dyDescent="0.25">
      <c r="D861" s="23"/>
      <c r="AG861" s="47"/>
    </row>
    <row r="862" spans="4:33" customFormat="1" x14ac:dyDescent="0.25">
      <c r="D862" s="23"/>
      <c r="AG862" s="47"/>
    </row>
    <row r="863" spans="4:33" customFormat="1" x14ac:dyDescent="0.25">
      <c r="D863" s="23"/>
      <c r="AG863" s="47"/>
    </row>
    <row r="864" spans="4:33" customFormat="1" x14ac:dyDescent="0.25">
      <c r="D864" s="23"/>
      <c r="AG864" s="47"/>
    </row>
    <row r="865" spans="4:33" customFormat="1" x14ac:dyDescent="0.25">
      <c r="D865" s="23"/>
      <c r="AG865" s="47"/>
    </row>
    <row r="866" spans="4:33" customFormat="1" x14ac:dyDescent="0.25">
      <c r="D866" s="23"/>
      <c r="AG866" s="47"/>
    </row>
    <row r="867" spans="4:33" customFormat="1" x14ac:dyDescent="0.25">
      <c r="D867" s="23"/>
      <c r="AG867" s="47"/>
    </row>
    <row r="868" spans="4:33" customFormat="1" x14ac:dyDescent="0.25">
      <c r="D868" s="23"/>
      <c r="AG868" s="47"/>
    </row>
    <row r="869" spans="4:33" customFormat="1" x14ac:dyDescent="0.25">
      <c r="D869" s="23"/>
      <c r="AG869" s="47"/>
    </row>
    <row r="870" spans="4:33" customFormat="1" x14ac:dyDescent="0.25">
      <c r="D870" s="23"/>
      <c r="AG870" s="47"/>
    </row>
    <row r="871" spans="4:33" customFormat="1" x14ac:dyDescent="0.25">
      <c r="D871" s="23"/>
      <c r="AG871" s="47"/>
    </row>
    <row r="872" spans="4:33" customFormat="1" x14ac:dyDescent="0.25">
      <c r="D872" s="23"/>
      <c r="AG872" s="47"/>
    </row>
    <row r="873" spans="4:33" customFormat="1" x14ac:dyDescent="0.25">
      <c r="D873" s="23"/>
      <c r="AG873" s="47"/>
    </row>
    <row r="874" spans="4:33" customFormat="1" x14ac:dyDescent="0.25">
      <c r="D874" s="23"/>
      <c r="AG874" s="47"/>
    </row>
    <row r="875" spans="4:33" customFormat="1" x14ac:dyDescent="0.25">
      <c r="D875" s="23"/>
      <c r="AG875" s="47"/>
    </row>
    <row r="876" spans="4:33" customFormat="1" x14ac:dyDescent="0.25">
      <c r="D876" s="23"/>
      <c r="AG876" s="47"/>
    </row>
    <row r="877" spans="4:33" customFormat="1" x14ac:dyDescent="0.25">
      <c r="D877" s="23"/>
      <c r="AG877" s="47"/>
    </row>
    <row r="878" spans="4:33" customFormat="1" x14ac:dyDescent="0.25">
      <c r="D878" s="23"/>
      <c r="AG878" s="47"/>
    </row>
    <row r="879" spans="4:33" customFormat="1" x14ac:dyDescent="0.25">
      <c r="D879" s="23"/>
      <c r="AG879" s="47"/>
    </row>
    <row r="880" spans="4:33" customFormat="1" x14ac:dyDescent="0.25">
      <c r="D880" s="23"/>
      <c r="AG880" s="47"/>
    </row>
    <row r="881" spans="4:33" customFormat="1" x14ac:dyDescent="0.25">
      <c r="D881" s="23"/>
      <c r="AG881" s="47"/>
    </row>
    <row r="882" spans="4:33" customFormat="1" x14ac:dyDescent="0.25">
      <c r="D882" s="23"/>
      <c r="AG882" s="47"/>
    </row>
    <row r="883" spans="4:33" customFormat="1" x14ac:dyDescent="0.25">
      <c r="D883" s="23"/>
      <c r="AG883" s="47"/>
    </row>
    <row r="884" spans="4:33" customFormat="1" x14ac:dyDescent="0.25">
      <c r="D884" s="23"/>
      <c r="AG884" s="47"/>
    </row>
    <row r="885" spans="4:33" customFormat="1" x14ac:dyDescent="0.25">
      <c r="D885" s="23"/>
      <c r="AG885" s="47"/>
    </row>
    <row r="886" spans="4:33" customFormat="1" x14ac:dyDescent="0.25">
      <c r="D886" s="23"/>
      <c r="AG886" s="47"/>
    </row>
    <row r="887" spans="4:33" customFormat="1" x14ac:dyDescent="0.25">
      <c r="D887" s="23"/>
      <c r="AG887" s="47"/>
    </row>
    <row r="888" spans="4:33" customFormat="1" x14ac:dyDescent="0.25">
      <c r="D888" s="23"/>
      <c r="AG888" s="47"/>
    </row>
    <row r="889" spans="4:33" customFormat="1" x14ac:dyDescent="0.25">
      <c r="D889" s="23"/>
      <c r="AG889" s="47"/>
    </row>
    <row r="890" spans="4:33" customFormat="1" x14ac:dyDescent="0.25">
      <c r="D890" s="23"/>
      <c r="AG890" s="47"/>
    </row>
    <row r="891" spans="4:33" customFormat="1" x14ac:dyDescent="0.25">
      <c r="D891" s="23"/>
      <c r="AG891" s="47"/>
    </row>
    <row r="892" spans="4:33" customFormat="1" x14ac:dyDescent="0.25">
      <c r="D892" s="23"/>
      <c r="AG892" s="47"/>
    </row>
    <row r="893" spans="4:33" customFormat="1" x14ac:dyDescent="0.25">
      <c r="D893" s="23"/>
      <c r="AG893" s="47"/>
    </row>
    <row r="894" spans="4:33" customFormat="1" x14ac:dyDescent="0.25">
      <c r="D894" s="23"/>
      <c r="AG894" s="47"/>
    </row>
    <row r="895" spans="4:33" customFormat="1" x14ac:dyDescent="0.25">
      <c r="D895" s="23"/>
      <c r="AG895" s="47"/>
    </row>
    <row r="896" spans="4:33" customFormat="1" x14ac:dyDescent="0.25">
      <c r="D896" s="23"/>
      <c r="AG896" s="47"/>
    </row>
    <row r="897" spans="4:33" customFormat="1" x14ac:dyDescent="0.25">
      <c r="D897" s="23"/>
      <c r="AG897" s="47"/>
    </row>
    <row r="898" spans="4:33" customFormat="1" x14ac:dyDescent="0.25">
      <c r="D898" s="23"/>
      <c r="AG898" s="47"/>
    </row>
    <row r="899" spans="4:33" customFormat="1" x14ac:dyDescent="0.25">
      <c r="D899" s="23"/>
      <c r="AG899" s="47"/>
    </row>
    <row r="900" spans="4:33" customFormat="1" x14ac:dyDescent="0.25">
      <c r="D900" s="23"/>
      <c r="AG900" s="47"/>
    </row>
    <row r="901" spans="4:33" customFormat="1" x14ac:dyDescent="0.25">
      <c r="D901" s="23"/>
      <c r="AG901" s="47"/>
    </row>
    <row r="902" spans="4:33" customFormat="1" x14ac:dyDescent="0.25">
      <c r="D902" s="23"/>
      <c r="AG902" s="47"/>
    </row>
    <row r="903" spans="4:33" customFormat="1" x14ac:dyDescent="0.25">
      <c r="D903" s="23"/>
      <c r="AG903" s="47"/>
    </row>
    <row r="904" spans="4:33" customFormat="1" x14ac:dyDescent="0.25">
      <c r="D904" s="23"/>
      <c r="AG904" s="47"/>
    </row>
    <row r="905" spans="4:33" customFormat="1" x14ac:dyDescent="0.25">
      <c r="D905" s="23"/>
      <c r="AG905" s="47"/>
    </row>
    <row r="906" spans="4:33" customFormat="1" x14ac:dyDescent="0.25">
      <c r="D906" s="23"/>
      <c r="AG906" s="47"/>
    </row>
    <row r="907" spans="4:33" customFormat="1" x14ac:dyDescent="0.25">
      <c r="D907" s="23"/>
      <c r="AG907" s="47"/>
    </row>
    <row r="908" spans="4:33" customFormat="1" x14ac:dyDescent="0.25">
      <c r="D908" s="23"/>
      <c r="AG908" s="47"/>
    </row>
    <row r="909" spans="4:33" customFormat="1" x14ac:dyDescent="0.25">
      <c r="D909" s="23"/>
      <c r="AG909" s="47"/>
    </row>
    <row r="910" spans="4:33" customFormat="1" x14ac:dyDescent="0.25">
      <c r="D910" s="23"/>
      <c r="AG910" s="47"/>
    </row>
    <row r="911" spans="4:33" customFormat="1" x14ac:dyDescent="0.25">
      <c r="D911" s="23"/>
      <c r="AG911" s="47"/>
    </row>
    <row r="912" spans="4:33" customFormat="1" x14ac:dyDescent="0.25">
      <c r="D912" s="23"/>
      <c r="AG912" s="47"/>
    </row>
    <row r="913" spans="4:33" customFormat="1" x14ac:dyDescent="0.25">
      <c r="D913" s="23"/>
      <c r="AG913" s="47"/>
    </row>
    <row r="914" spans="4:33" customFormat="1" x14ac:dyDescent="0.25">
      <c r="D914" s="23"/>
      <c r="AG914" s="47"/>
    </row>
    <row r="915" spans="4:33" customFormat="1" x14ac:dyDescent="0.25">
      <c r="D915" s="23"/>
      <c r="AG915" s="47"/>
    </row>
    <row r="916" spans="4:33" customFormat="1" x14ac:dyDescent="0.25">
      <c r="D916" s="23"/>
      <c r="AG916" s="47"/>
    </row>
    <row r="917" spans="4:33" customFormat="1" x14ac:dyDescent="0.25">
      <c r="D917" s="23"/>
      <c r="AG917" s="47"/>
    </row>
    <row r="918" spans="4:33" customFormat="1" x14ac:dyDescent="0.25">
      <c r="D918" s="23"/>
      <c r="AG918" s="47"/>
    </row>
    <row r="919" spans="4:33" customFormat="1" x14ac:dyDescent="0.25">
      <c r="D919" s="23"/>
      <c r="AG919" s="47"/>
    </row>
    <row r="920" spans="4:33" customFormat="1" x14ac:dyDescent="0.25">
      <c r="D920" s="23"/>
      <c r="AG920" s="47"/>
    </row>
    <row r="921" spans="4:33" customFormat="1" x14ac:dyDescent="0.25">
      <c r="D921" s="23"/>
      <c r="AG921" s="47"/>
    </row>
    <row r="922" spans="4:33" customFormat="1" x14ac:dyDescent="0.25">
      <c r="D922" s="23"/>
      <c r="AG922" s="47"/>
    </row>
    <row r="923" spans="4:33" customFormat="1" x14ac:dyDescent="0.25">
      <c r="D923" s="23"/>
      <c r="AG923" s="47"/>
    </row>
    <row r="924" spans="4:33" customFormat="1" x14ac:dyDescent="0.25">
      <c r="D924" s="23"/>
      <c r="AG924" s="47"/>
    </row>
    <row r="925" spans="4:33" customFormat="1" x14ac:dyDescent="0.25">
      <c r="D925" s="23"/>
      <c r="AG925" s="47"/>
    </row>
    <row r="926" spans="4:33" customFormat="1" x14ac:dyDescent="0.25">
      <c r="D926" s="23"/>
      <c r="AG926" s="47"/>
    </row>
    <row r="927" spans="4:33" customFormat="1" x14ac:dyDescent="0.25">
      <c r="D927" s="23"/>
      <c r="AG927" s="47"/>
    </row>
    <row r="928" spans="4:33" customFormat="1" x14ac:dyDescent="0.25">
      <c r="D928" s="23"/>
      <c r="AG928" s="47"/>
    </row>
    <row r="929" spans="4:33" customFormat="1" x14ac:dyDescent="0.25">
      <c r="D929" s="23"/>
      <c r="AG929" s="47"/>
    </row>
    <row r="930" spans="4:33" customFormat="1" x14ac:dyDescent="0.25">
      <c r="D930" s="23"/>
      <c r="AG930" s="47"/>
    </row>
    <row r="931" spans="4:33" customFormat="1" x14ac:dyDescent="0.25">
      <c r="D931" s="23"/>
      <c r="AG931" s="47"/>
    </row>
    <row r="932" spans="4:33" customFormat="1" x14ac:dyDescent="0.25">
      <c r="D932" s="23"/>
      <c r="AG932" s="47"/>
    </row>
    <row r="933" spans="4:33" customFormat="1" x14ac:dyDescent="0.25">
      <c r="D933" s="23"/>
      <c r="AG933" s="47"/>
    </row>
    <row r="934" spans="4:33" customFormat="1" x14ac:dyDescent="0.25">
      <c r="D934" s="23"/>
      <c r="AG934" s="47"/>
    </row>
    <row r="935" spans="4:33" customFormat="1" x14ac:dyDescent="0.25">
      <c r="D935" s="23"/>
      <c r="AG935" s="47"/>
    </row>
    <row r="936" spans="4:33" customFormat="1" x14ac:dyDescent="0.25">
      <c r="D936" s="23"/>
      <c r="AG936" s="47"/>
    </row>
    <row r="937" spans="4:33" customFormat="1" x14ac:dyDescent="0.25">
      <c r="D937" s="23"/>
      <c r="AG937" s="47"/>
    </row>
    <row r="938" spans="4:33" customFormat="1" x14ac:dyDescent="0.25">
      <c r="D938" s="23"/>
      <c r="AG938" s="47"/>
    </row>
    <row r="939" spans="4:33" customFormat="1" x14ac:dyDescent="0.25">
      <c r="D939" s="23"/>
      <c r="AG939" s="47"/>
    </row>
    <row r="940" spans="4:33" customFormat="1" x14ac:dyDescent="0.25">
      <c r="D940" s="23"/>
      <c r="AG940" s="47"/>
    </row>
    <row r="941" spans="4:33" customFormat="1" x14ac:dyDescent="0.25">
      <c r="D941" s="23"/>
      <c r="AG941" s="47"/>
    </row>
    <row r="942" spans="4:33" customFormat="1" x14ac:dyDescent="0.25">
      <c r="D942" s="23"/>
      <c r="AG942" s="47"/>
    </row>
    <row r="943" spans="4:33" customFormat="1" x14ac:dyDescent="0.25">
      <c r="D943" s="23"/>
      <c r="AG943" s="47"/>
    </row>
    <row r="944" spans="4:33" customFormat="1" x14ac:dyDescent="0.25">
      <c r="D944" s="23"/>
      <c r="AG944" s="47"/>
    </row>
    <row r="945" spans="4:33" customFormat="1" x14ac:dyDescent="0.25">
      <c r="D945" s="23"/>
      <c r="AG945" s="47"/>
    </row>
    <row r="946" spans="4:33" customFormat="1" x14ac:dyDescent="0.25">
      <c r="D946" s="23"/>
      <c r="AG946" s="47"/>
    </row>
    <row r="947" spans="4:33" customFormat="1" x14ac:dyDescent="0.25">
      <c r="D947" s="23"/>
      <c r="AG947" s="47"/>
    </row>
    <row r="948" spans="4:33" customFormat="1" x14ac:dyDescent="0.25">
      <c r="D948" s="23"/>
      <c r="AG948" s="47"/>
    </row>
    <row r="949" spans="4:33" customFormat="1" x14ac:dyDescent="0.25">
      <c r="D949" s="23"/>
      <c r="AG949" s="47"/>
    </row>
    <row r="950" spans="4:33" customFormat="1" x14ac:dyDescent="0.25">
      <c r="D950" s="23"/>
      <c r="AG950" s="47"/>
    </row>
    <row r="951" spans="4:33" customFormat="1" x14ac:dyDescent="0.25">
      <c r="D951" s="23"/>
      <c r="AG951" s="47"/>
    </row>
    <row r="952" spans="4:33" customFormat="1" x14ac:dyDescent="0.25">
      <c r="D952" s="23"/>
      <c r="AG952" s="47"/>
    </row>
    <row r="953" spans="4:33" customFormat="1" x14ac:dyDescent="0.25">
      <c r="D953" s="23"/>
      <c r="AG953" s="47"/>
    </row>
    <row r="954" spans="4:33" customFormat="1" x14ac:dyDescent="0.25">
      <c r="D954" s="23"/>
      <c r="AG954" s="47"/>
    </row>
    <row r="955" spans="4:33" customFormat="1" x14ac:dyDescent="0.25">
      <c r="D955" s="23"/>
      <c r="AG955" s="47"/>
    </row>
    <row r="956" spans="4:33" customFormat="1" x14ac:dyDescent="0.25">
      <c r="D956" s="23"/>
      <c r="AG956" s="47"/>
    </row>
    <row r="957" spans="4:33" customFormat="1" x14ac:dyDescent="0.25">
      <c r="D957" s="23"/>
      <c r="AG957" s="47"/>
    </row>
    <row r="958" spans="4:33" customFormat="1" x14ac:dyDescent="0.25">
      <c r="D958" s="23"/>
      <c r="AG958" s="47"/>
    </row>
    <row r="959" spans="4:33" customFormat="1" x14ac:dyDescent="0.25">
      <c r="D959" s="23"/>
      <c r="AG959" s="47"/>
    </row>
    <row r="960" spans="4:33" customFormat="1" x14ac:dyDescent="0.25">
      <c r="D960" s="23"/>
      <c r="AG960" s="47"/>
    </row>
    <row r="961" spans="4:33" customFormat="1" x14ac:dyDescent="0.25">
      <c r="D961" s="23"/>
      <c r="AG961" s="47"/>
    </row>
    <row r="962" spans="4:33" customFormat="1" x14ac:dyDescent="0.25">
      <c r="D962" s="23"/>
      <c r="AG962" s="47"/>
    </row>
    <row r="963" spans="4:33" customFormat="1" x14ac:dyDescent="0.25">
      <c r="D963" s="23"/>
      <c r="AG963" s="47"/>
    </row>
    <row r="964" spans="4:33" customFormat="1" x14ac:dyDescent="0.25">
      <c r="D964" s="23"/>
      <c r="AG964" s="47"/>
    </row>
    <row r="965" spans="4:33" customFormat="1" x14ac:dyDescent="0.25">
      <c r="D965" s="23"/>
      <c r="AG965" s="47"/>
    </row>
    <row r="966" spans="4:33" customFormat="1" x14ac:dyDescent="0.25">
      <c r="D966" s="23"/>
      <c r="AG966" s="47"/>
    </row>
    <row r="967" spans="4:33" customFormat="1" x14ac:dyDescent="0.25">
      <c r="D967" s="23"/>
      <c r="AG967" s="47"/>
    </row>
    <row r="968" spans="4:33" customFormat="1" x14ac:dyDescent="0.25">
      <c r="D968" s="23"/>
      <c r="AG968" s="47"/>
    </row>
    <row r="969" spans="4:33" customFormat="1" x14ac:dyDescent="0.25">
      <c r="D969" s="23"/>
      <c r="AG969" s="47"/>
    </row>
    <row r="970" spans="4:33" customFormat="1" x14ac:dyDescent="0.25">
      <c r="D970" s="23"/>
      <c r="AG970" s="47"/>
    </row>
    <row r="971" spans="4:33" customFormat="1" x14ac:dyDescent="0.25">
      <c r="D971" s="23"/>
      <c r="AG971" s="47"/>
    </row>
    <row r="972" spans="4:33" customFormat="1" x14ac:dyDescent="0.25">
      <c r="D972" s="23"/>
      <c r="AG972" s="47"/>
    </row>
    <row r="973" spans="4:33" customFormat="1" x14ac:dyDescent="0.25">
      <c r="D973" s="23"/>
      <c r="AG973" s="47"/>
    </row>
    <row r="974" spans="4:33" customFormat="1" x14ac:dyDescent="0.25">
      <c r="D974" s="23"/>
      <c r="AG974" s="47"/>
    </row>
    <row r="975" spans="4:33" customFormat="1" x14ac:dyDescent="0.25">
      <c r="D975" s="23"/>
      <c r="AG975" s="47"/>
    </row>
    <row r="976" spans="4:33" customFormat="1" x14ac:dyDescent="0.25">
      <c r="D976" s="23"/>
      <c r="AG976" s="47"/>
    </row>
    <row r="977" spans="4:33" customFormat="1" x14ac:dyDescent="0.25">
      <c r="D977" s="23"/>
      <c r="AG977" s="47"/>
    </row>
    <row r="978" spans="4:33" customFormat="1" x14ac:dyDescent="0.25">
      <c r="D978" s="23"/>
      <c r="AG978" s="47"/>
    </row>
    <row r="979" spans="4:33" customFormat="1" x14ac:dyDescent="0.25">
      <c r="D979" s="23"/>
      <c r="AG979" s="47"/>
    </row>
    <row r="980" spans="4:33" customFormat="1" x14ac:dyDescent="0.25">
      <c r="D980" s="23"/>
      <c r="AG980" s="47"/>
    </row>
    <row r="981" spans="4:33" customFormat="1" x14ac:dyDescent="0.25">
      <c r="D981" s="23"/>
      <c r="AG981" s="47"/>
    </row>
    <row r="982" spans="4:33" customFormat="1" x14ac:dyDescent="0.25">
      <c r="D982" s="23"/>
      <c r="AG982" s="47"/>
    </row>
    <row r="983" spans="4:33" customFormat="1" x14ac:dyDescent="0.25">
      <c r="D983" s="23"/>
      <c r="AG983" s="47"/>
    </row>
    <row r="984" spans="4:33" customFormat="1" x14ac:dyDescent="0.25">
      <c r="D984" s="23"/>
      <c r="AG984" s="47"/>
    </row>
    <row r="985" spans="4:33" customFormat="1" x14ac:dyDescent="0.25">
      <c r="D985" s="23"/>
      <c r="AG985" s="47"/>
    </row>
    <row r="986" spans="4:33" customFormat="1" x14ac:dyDescent="0.25">
      <c r="D986" s="23"/>
      <c r="AG986" s="47"/>
    </row>
    <row r="987" spans="4:33" customFormat="1" x14ac:dyDescent="0.25">
      <c r="D987" s="23"/>
      <c r="AG987" s="47"/>
    </row>
    <row r="988" spans="4:33" customFormat="1" x14ac:dyDescent="0.25">
      <c r="D988" s="23"/>
      <c r="AG988" s="47"/>
    </row>
    <row r="989" spans="4:33" customFormat="1" x14ac:dyDescent="0.25">
      <c r="D989" s="23"/>
      <c r="AG989" s="47"/>
    </row>
    <row r="990" spans="4:33" customFormat="1" x14ac:dyDescent="0.25">
      <c r="D990" s="23"/>
      <c r="AG990" s="47"/>
    </row>
    <row r="991" spans="4:33" customFormat="1" x14ac:dyDescent="0.25">
      <c r="D991" s="23"/>
      <c r="AG991" s="47"/>
    </row>
    <row r="992" spans="4:33" customFormat="1" x14ac:dyDescent="0.25">
      <c r="D992" s="23"/>
      <c r="AG992" s="47"/>
    </row>
    <row r="993" spans="4:33" customFormat="1" x14ac:dyDescent="0.25">
      <c r="D993" s="23"/>
      <c r="AG993" s="47"/>
    </row>
    <row r="994" spans="4:33" customFormat="1" x14ac:dyDescent="0.25">
      <c r="D994" s="23"/>
      <c r="AG994" s="47"/>
    </row>
    <row r="995" spans="4:33" customFormat="1" x14ac:dyDescent="0.25">
      <c r="D995" s="23"/>
      <c r="AG995" s="47"/>
    </row>
    <row r="996" spans="4:33" customFormat="1" x14ac:dyDescent="0.25">
      <c r="D996" s="23"/>
      <c r="AG996" s="47"/>
    </row>
    <row r="997" spans="4:33" customFormat="1" x14ac:dyDescent="0.25">
      <c r="D997" s="23"/>
      <c r="AG997" s="47"/>
    </row>
    <row r="998" spans="4:33" customFormat="1" x14ac:dyDescent="0.25">
      <c r="D998" s="23"/>
      <c r="AG998" s="47"/>
    </row>
    <row r="999" spans="4:33" customFormat="1" x14ac:dyDescent="0.25">
      <c r="D999" s="23"/>
      <c r="AG999" s="47"/>
    </row>
    <row r="1000" spans="4:33" customFormat="1" x14ac:dyDescent="0.25">
      <c r="D1000" s="23"/>
      <c r="AG1000" s="47"/>
    </row>
    <row r="1001" spans="4:33" customFormat="1" x14ac:dyDescent="0.25">
      <c r="D1001" s="23"/>
      <c r="AG1001" s="47"/>
    </row>
    <row r="1002" spans="4:33" customFormat="1" x14ac:dyDescent="0.25">
      <c r="D1002" s="23"/>
      <c r="AG1002" s="47"/>
    </row>
    <row r="1003" spans="4:33" customFormat="1" x14ac:dyDescent="0.25">
      <c r="D1003" s="23"/>
      <c r="AG1003" s="47"/>
    </row>
    <row r="1004" spans="4:33" customFormat="1" x14ac:dyDescent="0.25">
      <c r="D1004" s="23"/>
      <c r="AG1004" s="47"/>
    </row>
    <row r="1005" spans="4:33" customFormat="1" x14ac:dyDescent="0.25">
      <c r="D1005" s="23"/>
      <c r="AG1005" s="47"/>
    </row>
    <row r="1006" spans="4:33" customFormat="1" x14ac:dyDescent="0.25">
      <c r="D1006" s="23"/>
      <c r="AG1006" s="47"/>
    </row>
    <row r="1007" spans="4:33" customFormat="1" x14ac:dyDescent="0.25">
      <c r="D1007" s="23"/>
      <c r="AG1007" s="47"/>
    </row>
    <row r="1008" spans="4:33" customFormat="1" x14ac:dyDescent="0.25">
      <c r="D1008" s="23"/>
      <c r="AG1008" s="47"/>
    </row>
    <row r="1009" spans="4:33" customFormat="1" x14ac:dyDescent="0.25">
      <c r="D1009" s="23"/>
      <c r="AG1009" s="47"/>
    </row>
    <row r="1010" spans="4:33" customFormat="1" x14ac:dyDescent="0.25">
      <c r="D1010" s="23"/>
      <c r="AG1010" s="47"/>
    </row>
    <row r="1011" spans="4:33" customFormat="1" x14ac:dyDescent="0.25">
      <c r="D1011" s="23"/>
      <c r="AG1011" s="47"/>
    </row>
    <row r="1012" spans="4:33" customFormat="1" x14ac:dyDescent="0.25">
      <c r="D1012" s="23"/>
      <c r="AG1012" s="47"/>
    </row>
    <row r="1013" spans="4:33" customFormat="1" x14ac:dyDescent="0.25">
      <c r="D1013" s="23"/>
      <c r="AG1013" s="47"/>
    </row>
    <row r="1014" spans="4:33" customFormat="1" x14ac:dyDescent="0.25">
      <c r="D1014" s="23"/>
      <c r="AG1014" s="47"/>
    </row>
    <row r="1015" spans="4:33" customFormat="1" x14ac:dyDescent="0.25">
      <c r="D1015" s="23"/>
      <c r="AG1015" s="47"/>
    </row>
    <row r="1016" spans="4:33" customFormat="1" x14ac:dyDescent="0.25">
      <c r="D1016" s="23"/>
      <c r="AG1016" s="47"/>
    </row>
    <row r="1017" spans="4:33" customFormat="1" x14ac:dyDescent="0.25">
      <c r="D1017" s="23"/>
      <c r="AG1017" s="47"/>
    </row>
    <row r="1018" spans="4:33" customFormat="1" x14ac:dyDescent="0.25">
      <c r="D1018" s="23"/>
      <c r="AG1018" s="47"/>
    </row>
    <row r="1019" spans="4:33" customFormat="1" x14ac:dyDescent="0.25">
      <c r="D1019" s="23"/>
      <c r="AG1019" s="47"/>
    </row>
    <row r="1020" spans="4:33" customFormat="1" x14ac:dyDescent="0.25">
      <c r="D1020" s="23"/>
      <c r="AG1020" s="47"/>
    </row>
    <row r="1021" spans="4:33" customFormat="1" x14ac:dyDescent="0.25">
      <c r="D1021" s="23"/>
      <c r="AG1021" s="47"/>
    </row>
    <row r="1022" spans="4:33" customFormat="1" x14ac:dyDescent="0.25">
      <c r="D1022" s="23"/>
      <c r="AG1022" s="47"/>
    </row>
    <row r="1023" spans="4:33" customFormat="1" x14ac:dyDescent="0.25">
      <c r="D1023" s="23"/>
      <c r="AG1023" s="47"/>
    </row>
    <row r="1024" spans="4:33" customFormat="1" x14ac:dyDescent="0.25">
      <c r="D1024" s="23"/>
      <c r="AG1024" s="47"/>
    </row>
    <row r="1025" spans="4:33" customFormat="1" x14ac:dyDescent="0.25">
      <c r="D1025" s="23"/>
      <c r="AG1025" s="47"/>
    </row>
    <row r="1026" spans="4:33" customFormat="1" x14ac:dyDescent="0.25">
      <c r="D1026" s="23"/>
      <c r="AG1026" s="47"/>
    </row>
    <row r="1027" spans="4:33" customFormat="1" x14ac:dyDescent="0.25">
      <c r="D1027" s="23"/>
      <c r="AG1027" s="47"/>
    </row>
    <row r="1028" spans="4:33" customFormat="1" x14ac:dyDescent="0.25">
      <c r="D1028" s="23"/>
      <c r="AG1028" s="47"/>
    </row>
    <row r="1029" spans="4:33" customFormat="1" x14ac:dyDescent="0.25">
      <c r="D1029" s="23"/>
      <c r="AG1029" s="47"/>
    </row>
    <row r="1030" spans="4:33" customFormat="1" x14ac:dyDescent="0.25">
      <c r="D1030" s="23"/>
      <c r="AG1030" s="47"/>
    </row>
    <row r="1031" spans="4:33" customFormat="1" x14ac:dyDescent="0.25">
      <c r="D1031" s="23"/>
      <c r="AG1031" s="47"/>
    </row>
    <row r="1032" spans="4:33" customFormat="1" x14ac:dyDescent="0.25">
      <c r="D1032" s="23"/>
      <c r="AG1032" s="47"/>
    </row>
    <row r="1033" spans="4:33" customFormat="1" x14ac:dyDescent="0.25">
      <c r="D1033" s="23"/>
      <c r="AG1033" s="47"/>
    </row>
    <row r="1034" spans="4:33" customFormat="1" x14ac:dyDescent="0.25">
      <c r="D1034" s="23"/>
      <c r="AG1034" s="47"/>
    </row>
    <row r="1035" spans="4:33" customFormat="1" x14ac:dyDescent="0.25">
      <c r="D1035" s="23"/>
      <c r="AG1035" s="47"/>
    </row>
    <row r="1036" spans="4:33" customFormat="1" x14ac:dyDescent="0.25">
      <c r="D1036" s="23"/>
      <c r="AG1036" s="47"/>
    </row>
    <row r="1037" spans="4:33" customFormat="1" x14ac:dyDescent="0.25">
      <c r="D1037" s="23"/>
      <c r="AG1037" s="47"/>
    </row>
    <row r="1038" spans="4:33" customFormat="1" x14ac:dyDescent="0.25">
      <c r="D1038" s="23"/>
      <c r="AG1038" s="47"/>
    </row>
    <row r="1039" spans="4:33" customFormat="1" x14ac:dyDescent="0.25">
      <c r="D1039" s="23"/>
      <c r="AG1039" s="47"/>
    </row>
    <row r="1040" spans="4:33" customFormat="1" x14ac:dyDescent="0.25">
      <c r="D1040" s="23"/>
      <c r="AG1040" s="47"/>
    </row>
    <row r="1041" spans="4:33" customFormat="1" x14ac:dyDescent="0.25">
      <c r="D1041" s="23"/>
      <c r="AG1041" s="47"/>
    </row>
    <row r="1042" spans="4:33" customFormat="1" x14ac:dyDescent="0.25">
      <c r="D1042" s="23"/>
      <c r="AG1042" s="47"/>
    </row>
    <row r="1043" spans="4:33" customFormat="1" x14ac:dyDescent="0.25">
      <c r="D1043" s="23"/>
      <c r="AG1043" s="47"/>
    </row>
    <row r="1044" spans="4:33" customFormat="1" x14ac:dyDescent="0.25">
      <c r="D1044" s="23"/>
      <c r="AG1044" s="47"/>
    </row>
    <row r="1045" spans="4:33" customFormat="1" x14ac:dyDescent="0.25">
      <c r="D1045" s="23"/>
      <c r="AG1045" s="47"/>
    </row>
    <row r="1046" spans="4:33" customFormat="1" x14ac:dyDescent="0.25">
      <c r="D1046" s="23"/>
      <c r="AG1046" s="47"/>
    </row>
    <row r="1047" spans="4:33" customFormat="1" x14ac:dyDescent="0.25">
      <c r="D1047" s="23"/>
      <c r="AG1047" s="47"/>
    </row>
    <row r="1048" spans="4:33" customFormat="1" x14ac:dyDescent="0.25">
      <c r="D1048" s="23"/>
      <c r="AG1048" s="47"/>
    </row>
    <row r="1049" spans="4:33" customFormat="1" x14ac:dyDescent="0.25">
      <c r="D1049" s="23"/>
      <c r="AG1049" s="47"/>
    </row>
    <row r="1050" spans="4:33" customFormat="1" x14ac:dyDescent="0.25">
      <c r="D1050" s="23"/>
      <c r="AG1050" s="47"/>
    </row>
    <row r="1051" spans="4:33" customFormat="1" x14ac:dyDescent="0.25">
      <c r="D1051" s="23"/>
      <c r="AG1051" s="47"/>
    </row>
    <row r="1052" spans="4:33" customFormat="1" x14ac:dyDescent="0.25">
      <c r="D1052" s="23"/>
      <c r="AG1052" s="47"/>
    </row>
    <row r="1053" spans="4:33" customFormat="1" x14ac:dyDescent="0.25">
      <c r="D1053" s="23"/>
      <c r="AG1053" s="47"/>
    </row>
    <row r="1054" spans="4:33" customFormat="1" x14ac:dyDescent="0.25">
      <c r="D1054" s="23"/>
      <c r="AG1054" s="47"/>
    </row>
    <row r="1055" spans="4:33" customFormat="1" x14ac:dyDescent="0.25">
      <c r="D1055" s="23"/>
      <c r="AG1055" s="47"/>
    </row>
    <row r="1056" spans="4:33" customFormat="1" x14ac:dyDescent="0.25">
      <c r="D1056" s="23"/>
      <c r="AG1056" s="47"/>
    </row>
    <row r="1057" spans="4:33" customFormat="1" x14ac:dyDescent="0.25">
      <c r="D1057" s="23"/>
      <c r="AG1057" s="47"/>
    </row>
    <row r="1058" spans="4:33" customFormat="1" x14ac:dyDescent="0.25">
      <c r="D1058" s="23"/>
      <c r="AG1058" s="47"/>
    </row>
    <row r="1059" spans="4:33" customFormat="1" x14ac:dyDescent="0.25">
      <c r="D1059" s="23"/>
      <c r="AG1059" s="47"/>
    </row>
    <row r="1060" spans="4:33" customFormat="1" x14ac:dyDescent="0.25">
      <c r="D1060" s="23"/>
      <c r="AG1060" s="47"/>
    </row>
    <row r="1061" spans="4:33" customFormat="1" x14ac:dyDescent="0.25">
      <c r="D1061" s="23"/>
      <c r="AG1061" s="47"/>
    </row>
    <row r="1062" spans="4:33" customFormat="1" x14ac:dyDescent="0.25">
      <c r="D1062" s="23"/>
      <c r="AG1062" s="47"/>
    </row>
    <row r="1063" spans="4:33" customFormat="1" x14ac:dyDescent="0.25">
      <c r="D1063" s="23"/>
      <c r="AG1063" s="47"/>
    </row>
    <row r="1064" spans="4:33" customFormat="1" x14ac:dyDescent="0.25">
      <c r="D1064" s="23"/>
      <c r="AG1064" s="47"/>
    </row>
    <row r="1065" spans="4:33" customFormat="1" x14ac:dyDescent="0.25">
      <c r="D1065" s="23"/>
      <c r="AG1065" s="47"/>
    </row>
    <row r="1066" spans="4:33" customFormat="1" x14ac:dyDescent="0.25">
      <c r="D1066" s="23"/>
      <c r="AG1066" s="47"/>
    </row>
    <row r="1067" spans="4:33" customFormat="1" x14ac:dyDescent="0.25">
      <c r="D1067" s="23"/>
      <c r="AG1067" s="47"/>
    </row>
    <row r="1068" spans="4:33" customFormat="1" x14ac:dyDescent="0.25">
      <c r="D1068" s="23"/>
      <c r="AG1068" s="47"/>
    </row>
    <row r="1069" spans="4:33" customFormat="1" x14ac:dyDescent="0.25">
      <c r="D1069" s="23"/>
      <c r="AG1069" s="47"/>
    </row>
    <row r="1070" spans="4:33" customFormat="1" x14ac:dyDescent="0.25">
      <c r="D1070" s="23"/>
      <c r="AG1070" s="47"/>
    </row>
    <row r="1071" spans="4:33" customFormat="1" x14ac:dyDescent="0.25">
      <c r="D1071" s="23"/>
      <c r="AG1071" s="47"/>
    </row>
    <row r="1072" spans="4:33" customFormat="1" x14ac:dyDescent="0.25">
      <c r="D1072" s="23"/>
      <c r="AG1072" s="47"/>
    </row>
    <row r="1073" spans="4:33" customFormat="1" x14ac:dyDescent="0.25">
      <c r="D1073" s="23"/>
      <c r="AG1073" s="47"/>
    </row>
    <row r="1074" spans="4:33" customFormat="1" x14ac:dyDescent="0.25">
      <c r="D1074" s="23"/>
      <c r="AG1074" s="47"/>
    </row>
    <row r="1075" spans="4:33" customFormat="1" x14ac:dyDescent="0.25">
      <c r="D1075" s="23"/>
      <c r="AG1075" s="47"/>
    </row>
    <row r="1076" spans="4:33" customFormat="1" x14ac:dyDescent="0.25">
      <c r="D1076" s="23"/>
      <c r="AG1076" s="47"/>
    </row>
    <row r="1077" spans="4:33" customFormat="1" x14ac:dyDescent="0.25">
      <c r="D1077" s="23"/>
      <c r="AG1077" s="47"/>
    </row>
    <row r="1078" spans="4:33" customFormat="1" x14ac:dyDescent="0.25">
      <c r="D1078" s="23"/>
      <c r="AG1078" s="47"/>
    </row>
    <row r="1079" spans="4:33" customFormat="1" x14ac:dyDescent="0.25">
      <c r="D1079" s="23"/>
      <c r="AG1079" s="47"/>
    </row>
    <row r="1080" spans="4:33" customFormat="1" x14ac:dyDescent="0.25">
      <c r="D1080" s="23"/>
      <c r="AG1080" s="47"/>
    </row>
    <row r="1081" spans="4:33" customFormat="1" x14ac:dyDescent="0.25">
      <c r="D1081" s="23"/>
      <c r="AG1081" s="47"/>
    </row>
    <row r="1082" spans="4:33" customFormat="1" x14ac:dyDescent="0.25">
      <c r="D1082" s="23"/>
      <c r="AG1082" s="47"/>
    </row>
    <row r="1083" spans="4:33" customFormat="1" x14ac:dyDescent="0.25">
      <c r="D1083" s="23"/>
      <c r="AG1083" s="47"/>
    </row>
    <row r="1084" spans="4:33" customFormat="1" x14ac:dyDescent="0.25">
      <c r="D1084" s="23"/>
      <c r="AG1084" s="47"/>
    </row>
    <row r="1085" spans="4:33" customFormat="1" x14ac:dyDescent="0.25">
      <c r="D1085" s="23"/>
      <c r="AG1085" s="47"/>
    </row>
    <row r="1086" spans="4:33" customFormat="1" x14ac:dyDescent="0.25">
      <c r="D1086" s="23"/>
      <c r="AG1086" s="47"/>
    </row>
    <row r="1087" spans="4:33" customFormat="1" x14ac:dyDescent="0.25">
      <c r="D1087" s="23"/>
      <c r="AG1087" s="47"/>
    </row>
    <row r="1088" spans="4:33" customFormat="1" x14ac:dyDescent="0.25">
      <c r="D1088" s="23"/>
      <c r="AG1088" s="47"/>
    </row>
    <row r="1089" spans="4:33" customFormat="1" x14ac:dyDescent="0.25">
      <c r="D1089" s="23"/>
      <c r="AG1089" s="47"/>
    </row>
    <row r="1090" spans="4:33" customFormat="1" x14ac:dyDescent="0.25">
      <c r="D1090" s="23"/>
      <c r="AG1090" s="47"/>
    </row>
    <row r="1091" spans="4:33" customFormat="1" x14ac:dyDescent="0.25">
      <c r="D1091" s="23"/>
      <c r="AG1091" s="47"/>
    </row>
    <row r="1092" spans="4:33" customFormat="1" x14ac:dyDescent="0.25">
      <c r="D1092" s="23"/>
      <c r="AG1092" s="47"/>
    </row>
    <row r="1093" spans="4:33" customFormat="1" x14ac:dyDescent="0.25">
      <c r="D1093" s="23"/>
      <c r="AG1093" s="47"/>
    </row>
    <row r="1094" spans="4:33" customFormat="1" x14ac:dyDescent="0.25">
      <c r="D1094" s="23"/>
      <c r="AG1094" s="47"/>
    </row>
    <row r="1095" spans="4:33" customFormat="1" x14ac:dyDescent="0.25">
      <c r="D1095" s="23"/>
      <c r="AG1095" s="47"/>
    </row>
    <row r="1096" spans="4:33" customFormat="1" x14ac:dyDescent="0.25">
      <c r="D1096" s="23"/>
      <c r="AG1096" s="47"/>
    </row>
    <row r="1097" spans="4:33" customFormat="1" x14ac:dyDescent="0.25">
      <c r="D1097" s="23"/>
      <c r="AG1097" s="47"/>
    </row>
    <row r="1098" spans="4:33" customFormat="1" x14ac:dyDescent="0.25">
      <c r="D1098" s="23"/>
      <c r="AG1098" s="47"/>
    </row>
    <row r="1099" spans="4:33" customFormat="1" x14ac:dyDescent="0.25">
      <c r="D1099" s="23"/>
      <c r="AG1099" s="47"/>
    </row>
    <row r="1100" spans="4:33" customFormat="1" x14ac:dyDescent="0.25">
      <c r="D1100" s="23"/>
      <c r="AG1100" s="47"/>
    </row>
    <row r="1101" spans="4:33" customFormat="1" x14ac:dyDescent="0.25">
      <c r="D1101" s="23"/>
      <c r="AG1101" s="47"/>
    </row>
    <row r="1102" spans="4:33" customFormat="1" x14ac:dyDescent="0.25">
      <c r="D1102" s="23"/>
      <c r="AG1102" s="47"/>
    </row>
    <row r="1103" spans="4:33" customFormat="1" x14ac:dyDescent="0.25">
      <c r="D1103" s="23"/>
      <c r="AG1103" s="47"/>
    </row>
    <row r="1104" spans="4:33" customFormat="1" x14ac:dyDescent="0.25">
      <c r="D1104" s="23"/>
      <c r="AG1104" s="47"/>
    </row>
    <row r="1105" spans="4:33" customFormat="1" x14ac:dyDescent="0.25">
      <c r="D1105" s="23"/>
      <c r="AG1105" s="47"/>
    </row>
    <row r="1106" spans="4:33" customFormat="1" x14ac:dyDescent="0.25">
      <c r="D1106" s="23"/>
      <c r="AG1106" s="47"/>
    </row>
    <row r="1107" spans="4:33" customFormat="1" x14ac:dyDescent="0.25">
      <c r="D1107" s="23"/>
      <c r="AG1107" s="47"/>
    </row>
    <row r="1108" spans="4:33" customFormat="1" x14ac:dyDescent="0.25">
      <c r="D1108" s="23"/>
      <c r="AG1108" s="47"/>
    </row>
    <row r="1109" spans="4:33" customFormat="1" x14ac:dyDescent="0.25">
      <c r="D1109" s="23"/>
      <c r="AG1109" s="47"/>
    </row>
    <row r="1110" spans="4:33" customFormat="1" x14ac:dyDescent="0.25">
      <c r="D1110" s="23"/>
      <c r="AG1110" s="47"/>
    </row>
    <row r="1111" spans="4:33" customFormat="1" x14ac:dyDescent="0.25">
      <c r="D1111" s="23"/>
      <c r="AG1111" s="47"/>
    </row>
    <row r="1112" spans="4:33" customFormat="1" x14ac:dyDescent="0.25">
      <c r="D1112" s="23"/>
      <c r="AG1112" s="47"/>
    </row>
    <row r="1113" spans="4:33" customFormat="1" x14ac:dyDescent="0.25">
      <c r="D1113" s="23"/>
      <c r="AG1113" s="47"/>
    </row>
    <row r="1114" spans="4:33" customFormat="1" x14ac:dyDescent="0.25">
      <c r="D1114" s="23"/>
      <c r="AG1114" s="47"/>
    </row>
    <row r="1115" spans="4:33" customFormat="1" x14ac:dyDescent="0.25">
      <c r="D1115" s="23"/>
      <c r="AG1115" s="47"/>
    </row>
    <row r="1116" spans="4:33" customFormat="1" x14ac:dyDescent="0.25">
      <c r="D1116" s="23"/>
      <c r="AG1116" s="47"/>
    </row>
    <row r="1117" spans="4:33" customFormat="1" x14ac:dyDescent="0.25">
      <c r="D1117" s="23"/>
      <c r="AG1117" s="47"/>
    </row>
    <row r="1118" spans="4:33" customFormat="1" x14ac:dyDescent="0.25">
      <c r="D1118" s="23"/>
      <c r="AG1118" s="47"/>
    </row>
    <row r="1119" spans="4:33" customFormat="1" x14ac:dyDescent="0.25">
      <c r="D1119" s="23"/>
      <c r="AG1119" s="47"/>
    </row>
    <row r="1120" spans="4:33" customFormat="1" x14ac:dyDescent="0.25">
      <c r="D1120" s="23"/>
      <c r="AG1120" s="47"/>
    </row>
    <row r="1121" spans="4:33" customFormat="1" x14ac:dyDescent="0.25">
      <c r="D1121" s="23"/>
      <c r="AG1121" s="47"/>
    </row>
    <row r="1122" spans="4:33" customFormat="1" x14ac:dyDescent="0.25">
      <c r="D1122" s="23"/>
      <c r="AG1122" s="47"/>
    </row>
    <row r="1123" spans="4:33" customFormat="1" x14ac:dyDescent="0.25">
      <c r="D1123" s="23"/>
      <c r="AG1123" s="47"/>
    </row>
    <row r="1124" spans="4:33" customFormat="1" x14ac:dyDescent="0.25">
      <c r="D1124" s="23"/>
      <c r="AG1124" s="47"/>
    </row>
    <row r="1125" spans="4:33" customFormat="1" x14ac:dyDescent="0.25">
      <c r="D1125" s="23"/>
      <c r="AG1125" s="47"/>
    </row>
    <row r="1126" spans="4:33" customFormat="1" x14ac:dyDescent="0.25">
      <c r="D1126" s="23"/>
      <c r="AG1126" s="47"/>
    </row>
    <row r="1127" spans="4:33" customFormat="1" x14ac:dyDescent="0.25">
      <c r="D1127" s="23"/>
      <c r="AG1127" s="47"/>
    </row>
    <row r="1128" spans="4:33" customFormat="1" x14ac:dyDescent="0.25">
      <c r="D1128" s="23"/>
      <c r="AG1128" s="47"/>
    </row>
    <row r="1129" spans="4:33" customFormat="1" x14ac:dyDescent="0.25">
      <c r="D1129" s="23"/>
      <c r="AG1129" s="47"/>
    </row>
    <row r="1130" spans="4:33" customFormat="1" x14ac:dyDescent="0.25">
      <c r="D1130" s="23"/>
      <c r="AG1130" s="47"/>
    </row>
    <row r="1131" spans="4:33" customFormat="1" x14ac:dyDescent="0.25">
      <c r="D1131" s="23"/>
      <c r="AG1131" s="47"/>
    </row>
    <row r="1132" spans="4:33" customFormat="1" x14ac:dyDescent="0.25">
      <c r="D1132" s="23"/>
      <c r="AG1132" s="47"/>
    </row>
    <row r="1133" spans="4:33" customFormat="1" x14ac:dyDescent="0.25">
      <c r="D1133" s="23"/>
      <c r="AG1133" s="47"/>
    </row>
    <row r="1134" spans="4:33" customFormat="1" x14ac:dyDescent="0.25">
      <c r="D1134" s="23"/>
      <c r="AG1134" s="47"/>
    </row>
    <row r="1135" spans="4:33" customFormat="1" x14ac:dyDescent="0.25">
      <c r="D1135" s="23"/>
      <c r="AG1135" s="47"/>
    </row>
    <row r="1136" spans="4:33" customFormat="1" x14ac:dyDescent="0.25">
      <c r="D1136" s="23"/>
      <c r="AG1136" s="47"/>
    </row>
    <row r="1137" spans="4:33" customFormat="1" x14ac:dyDescent="0.25">
      <c r="D1137" s="23"/>
      <c r="AG1137" s="47"/>
    </row>
    <row r="1138" spans="4:33" customFormat="1" x14ac:dyDescent="0.25">
      <c r="D1138" s="23"/>
      <c r="AG1138" s="47"/>
    </row>
    <row r="1139" spans="4:33" customFormat="1" x14ac:dyDescent="0.25">
      <c r="D1139" s="23"/>
      <c r="AG1139" s="47"/>
    </row>
    <row r="1140" spans="4:33" customFormat="1" x14ac:dyDescent="0.25">
      <c r="D1140" s="23"/>
      <c r="AG1140" s="47"/>
    </row>
    <row r="1141" spans="4:33" customFormat="1" x14ac:dyDescent="0.25">
      <c r="D1141" s="23"/>
      <c r="AG1141" s="47"/>
    </row>
    <row r="1142" spans="4:33" customFormat="1" x14ac:dyDescent="0.25">
      <c r="D1142" s="23"/>
      <c r="AG1142" s="47"/>
    </row>
    <row r="1143" spans="4:33" customFormat="1" x14ac:dyDescent="0.25">
      <c r="D1143" s="23"/>
      <c r="AG1143" s="47"/>
    </row>
    <row r="1144" spans="4:33" customFormat="1" x14ac:dyDescent="0.25">
      <c r="D1144" s="23"/>
      <c r="AG1144" s="47"/>
    </row>
    <row r="1145" spans="4:33" customFormat="1" x14ac:dyDescent="0.25">
      <c r="D1145" s="23"/>
      <c r="AG1145" s="47"/>
    </row>
    <row r="1146" spans="4:33" customFormat="1" x14ac:dyDescent="0.25">
      <c r="D1146" s="23"/>
      <c r="AG1146" s="47"/>
    </row>
    <row r="1147" spans="4:33" customFormat="1" x14ac:dyDescent="0.25">
      <c r="D1147" s="23"/>
      <c r="AG1147" s="47"/>
    </row>
    <row r="1148" spans="4:33" customFormat="1" x14ac:dyDescent="0.25">
      <c r="D1148" s="23"/>
      <c r="AG1148" s="47"/>
    </row>
    <row r="1149" spans="4:33" customFormat="1" x14ac:dyDescent="0.25">
      <c r="D1149" s="23"/>
      <c r="AG1149" s="47"/>
    </row>
    <row r="1150" spans="4:33" customFormat="1" x14ac:dyDescent="0.25">
      <c r="D1150" s="23"/>
      <c r="AG1150" s="47"/>
    </row>
    <row r="1151" spans="4:33" customFormat="1" x14ac:dyDescent="0.25">
      <c r="D1151" s="23"/>
      <c r="AG1151" s="47"/>
    </row>
    <row r="1152" spans="4:33" customFormat="1" x14ac:dyDescent="0.25">
      <c r="D1152" s="23"/>
      <c r="AG1152" s="47"/>
    </row>
    <row r="1153" spans="4:33" customFormat="1" x14ac:dyDescent="0.25">
      <c r="D1153" s="23"/>
      <c r="AG1153" s="47"/>
    </row>
    <row r="1154" spans="4:33" customFormat="1" x14ac:dyDescent="0.25">
      <c r="D1154" s="23"/>
      <c r="AG1154" s="47"/>
    </row>
    <row r="1155" spans="4:33" customFormat="1" x14ac:dyDescent="0.25">
      <c r="D1155" s="23"/>
      <c r="AG1155" s="47"/>
    </row>
    <row r="1156" spans="4:33" customFormat="1" x14ac:dyDescent="0.25">
      <c r="D1156" s="23"/>
      <c r="AG1156" s="47"/>
    </row>
    <row r="1157" spans="4:33" customFormat="1" x14ac:dyDescent="0.25">
      <c r="D1157" s="23"/>
      <c r="AG1157" s="47"/>
    </row>
    <row r="1158" spans="4:33" customFormat="1" x14ac:dyDescent="0.25">
      <c r="D1158" s="23"/>
      <c r="AG1158" s="47"/>
    </row>
    <row r="1159" spans="4:33" customFormat="1" x14ac:dyDescent="0.25">
      <c r="D1159" s="23"/>
      <c r="AG1159" s="47"/>
    </row>
    <row r="1160" spans="4:33" customFormat="1" x14ac:dyDescent="0.25">
      <c r="D1160" s="23"/>
      <c r="AG1160" s="47"/>
    </row>
    <row r="1161" spans="4:33" customFormat="1" x14ac:dyDescent="0.25">
      <c r="D1161" s="23"/>
      <c r="AG1161" s="47"/>
    </row>
    <row r="1162" spans="4:33" customFormat="1" x14ac:dyDescent="0.25">
      <c r="D1162" s="23"/>
      <c r="AG1162" s="47"/>
    </row>
    <row r="1163" spans="4:33" customFormat="1" x14ac:dyDescent="0.25">
      <c r="D1163" s="23"/>
      <c r="AG1163" s="47"/>
    </row>
    <row r="1164" spans="4:33" customFormat="1" x14ac:dyDescent="0.25">
      <c r="D1164" s="23"/>
      <c r="AG1164" s="47"/>
    </row>
    <row r="1165" spans="4:33" customFormat="1" x14ac:dyDescent="0.25">
      <c r="D1165" s="23"/>
      <c r="AG1165" s="47"/>
    </row>
    <row r="1166" spans="4:33" customFormat="1" x14ac:dyDescent="0.25">
      <c r="D1166" s="23"/>
      <c r="AG1166" s="47"/>
    </row>
    <row r="1167" spans="4:33" customFormat="1" x14ac:dyDescent="0.25">
      <c r="D1167" s="23"/>
      <c r="AG1167" s="47"/>
    </row>
    <row r="1168" spans="4:33" customFormat="1" x14ac:dyDescent="0.25">
      <c r="D1168" s="23"/>
      <c r="AG1168" s="47"/>
    </row>
    <row r="1169" spans="4:33" customFormat="1" x14ac:dyDescent="0.25">
      <c r="D1169" s="23"/>
      <c r="AG1169" s="47"/>
    </row>
    <row r="1170" spans="4:33" customFormat="1" x14ac:dyDescent="0.25">
      <c r="D1170" s="23"/>
      <c r="AG1170" s="47"/>
    </row>
    <row r="1171" spans="4:33" customFormat="1" x14ac:dyDescent="0.25">
      <c r="D1171" s="23"/>
      <c r="AG1171" s="47"/>
    </row>
    <row r="1172" spans="4:33" customFormat="1" x14ac:dyDescent="0.25">
      <c r="D1172" s="23"/>
      <c r="AG1172" s="47"/>
    </row>
    <row r="1173" spans="4:33" customFormat="1" x14ac:dyDescent="0.25">
      <c r="D1173" s="23"/>
      <c r="AG1173" s="47"/>
    </row>
    <row r="1174" spans="4:33" customFormat="1" x14ac:dyDescent="0.25">
      <c r="D1174" s="23"/>
      <c r="AG1174" s="47"/>
    </row>
    <row r="1175" spans="4:33" customFormat="1" x14ac:dyDescent="0.25">
      <c r="D1175" s="23"/>
      <c r="AG1175" s="47"/>
    </row>
    <row r="1176" spans="4:33" customFormat="1" x14ac:dyDescent="0.25">
      <c r="D1176" s="23"/>
      <c r="AG1176" s="47"/>
    </row>
    <row r="1177" spans="4:33" customFormat="1" x14ac:dyDescent="0.25">
      <c r="D1177" s="23"/>
      <c r="AG1177" s="47"/>
    </row>
    <row r="1178" spans="4:33" customFormat="1" x14ac:dyDescent="0.25">
      <c r="D1178" s="23"/>
      <c r="AG1178" s="47"/>
    </row>
    <row r="1179" spans="4:33" customFormat="1" x14ac:dyDescent="0.25">
      <c r="D1179" s="23"/>
      <c r="AG1179" s="47"/>
    </row>
    <row r="1180" spans="4:33" customFormat="1" x14ac:dyDescent="0.25">
      <c r="D1180" s="23"/>
      <c r="AG1180" s="47"/>
    </row>
    <row r="1181" spans="4:33" customFormat="1" x14ac:dyDescent="0.25">
      <c r="D1181" s="23"/>
      <c r="AG1181" s="47"/>
    </row>
    <row r="1182" spans="4:33" customFormat="1" x14ac:dyDescent="0.25">
      <c r="D1182" s="23"/>
      <c r="AG1182" s="47"/>
    </row>
    <row r="1183" spans="4:33" customFormat="1" x14ac:dyDescent="0.25">
      <c r="D1183" s="23"/>
      <c r="AG1183" s="47"/>
    </row>
    <row r="1184" spans="4:33" customFormat="1" x14ac:dyDescent="0.25">
      <c r="D1184" s="23"/>
      <c r="AG1184" s="47"/>
    </row>
    <row r="1185" spans="4:33" customFormat="1" x14ac:dyDescent="0.25">
      <c r="D1185" s="23"/>
      <c r="AG1185" s="47"/>
    </row>
    <row r="1186" spans="4:33" customFormat="1" x14ac:dyDescent="0.25">
      <c r="D1186" s="23"/>
      <c r="AG1186" s="47"/>
    </row>
    <row r="1187" spans="4:33" customFormat="1" x14ac:dyDescent="0.25">
      <c r="D1187" s="23"/>
      <c r="AG1187" s="47"/>
    </row>
    <row r="1188" spans="4:33" customFormat="1" x14ac:dyDescent="0.25">
      <c r="D1188" s="23"/>
      <c r="AG1188" s="47"/>
    </row>
    <row r="1189" spans="4:33" customFormat="1" x14ac:dyDescent="0.25">
      <c r="D1189" s="23"/>
      <c r="AG1189" s="47"/>
    </row>
    <row r="1190" spans="4:33" customFormat="1" x14ac:dyDescent="0.25">
      <c r="D1190" s="23"/>
      <c r="AG1190" s="47"/>
    </row>
    <row r="1191" spans="4:33" customFormat="1" x14ac:dyDescent="0.25">
      <c r="D1191" s="23"/>
      <c r="AG1191" s="47"/>
    </row>
    <row r="1192" spans="4:33" customFormat="1" x14ac:dyDescent="0.25">
      <c r="D1192" s="23"/>
      <c r="AG1192" s="47"/>
    </row>
    <row r="1193" spans="4:33" customFormat="1" x14ac:dyDescent="0.25">
      <c r="D1193" s="23"/>
      <c r="AG1193" s="47"/>
    </row>
    <row r="1194" spans="4:33" customFormat="1" x14ac:dyDescent="0.25">
      <c r="D1194" s="23"/>
      <c r="AG1194" s="47"/>
    </row>
    <row r="1195" spans="4:33" customFormat="1" x14ac:dyDescent="0.25">
      <c r="D1195" s="23"/>
      <c r="AG1195" s="47"/>
    </row>
    <row r="1196" spans="4:33" customFormat="1" x14ac:dyDescent="0.25">
      <c r="D1196" s="23"/>
      <c r="AG1196" s="47"/>
    </row>
    <row r="1197" spans="4:33" customFormat="1" x14ac:dyDescent="0.25">
      <c r="D1197" s="23"/>
      <c r="AG1197" s="47"/>
    </row>
    <row r="1198" spans="4:33" customFormat="1" x14ac:dyDescent="0.25">
      <c r="D1198" s="23"/>
      <c r="AG1198" s="47"/>
    </row>
    <row r="1199" spans="4:33" customFormat="1" x14ac:dyDescent="0.25">
      <c r="D1199" s="23"/>
      <c r="AG1199" s="47"/>
    </row>
    <row r="1200" spans="4:33" customFormat="1" x14ac:dyDescent="0.25">
      <c r="D1200" s="23"/>
      <c r="AG1200" s="47"/>
    </row>
    <row r="1201" spans="4:33" customFormat="1" x14ac:dyDescent="0.25">
      <c r="D1201" s="23"/>
      <c r="AG1201" s="47"/>
    </row>
    <row r="1202" spans="4:33" customFormat="1" x14ac:dyDescent="0.25">
      <c r="D1202" s="23"/>
      <c r="AG1202" s="47"/>
    </row>
    <row r="1203" spans="4:33" customFormat="1" x14ac:dyDescent="0.25">
      <c r="D1203" s="23"/>
      <c r="AG1203" s="47"/>
    </row>
    <row r="1204" spans="4:33" customFormat="1" x14ac:dyDescent="0.25">
      <c r="D1204" s="23"/>
      <c r="AG1204" s="47"/>
    </row>
    <row r="1205" spans="4:33" customFormat="1" x14ac:dyDescent="0.25">
      <c r="D1205" s="23"/>
      <c r="AG1205" s="47"/>
    </row>
    <row r="1206" spans="4:33" customFormat="1" x14ac:dyDescent="0.25">
      <c r="D1206" s="23"/>
      <c r="AG1206" s="47"/>
    </row>
    <row r="1207" spans="4:33" customFormat="1" x14ac:dyDescent="0.25">
      <c r="D1207" s="23"/>
      <c r="AG1207" s="47"/>
    </row>
    <row r="1208" spans="4:33" customFormat="1" x14ac:dyDescent="0.25">
      <c r="D1208" s="23"/>
      <c r="AG1208" s="47"/>
    </row>
    <row r="1209" spans="4:33" customFormat="1" x14ac:dyDescent="0.25">
      <c r="D1209" s="23"/>
      <c r="AG1209" s="47"/>
    </row>
    <row r="1210" spans="4:33" customFormat="1" x14ac:dyDescent="0.25">
      <c r="D1210" s="23"/>
      <c r="AG1210" s="47"/>
    </row>
    <row r="1211" spans="4:33" customFormat="1" x14ac:dyDescent="0.25">
      <c r="D1211" s="23"/>
      <c r="AG1211" s="47"/>
    </row>
    <row r="1212" spans="4:33" customFormat="1" x14ac:dyDescent="0.25">
      <c r="D1212" s="23"/>
      <c r="AG1212" s="47"/>
    </row>
    <row r="1213" spans="4:33" customFormat="1" x14ac:dyDescent="0.25">
      <c r="D1213" s="23"/>
      <c r="AG1213" s="47"/>
    </row>
    <row r="1214" spans="4:33" customFormat="1" x14ac:dyDescent="0.25">
      <c r="D1214" s="23"/>
      <c r="AG1214" s="47"/>
    </row>
    <row r="1215" spans="4:33" customFormat="1" x14ac:dyDescent="0.25">
      <c r="D1215" s="23"/>
      <c r="AG1215" s="47"/>
    </row>
    <row r="1216" spans="4:33" customFormat="1" x14ac:dyDescent="0.25">
      <c r="D1216" s="23"/>
      <c r="AG1216" s="47"/>
    </row>
    <row r="1217" spans="4:33" customFormat="1" x14ac:dyDescent="0.25">
      <c r="D1217" s="23"/>
      <c r="AG1217" s="47"/>
    </row>
    <row r="1218" spans="4:33" customFormat="1" x14ac:dyDescent="0.25">
      <c r="D1218" s="23"/>
      <c r="AG1218" s="47"/>
    </row>
    <row r="1219" spans="4:33" customFormat="1" x14ac:dyDescent="0.25">
      <c r="D1219" s="23"/>
      <c r="AG1219" s="47"/>
    </row>
    <row r="1220" spans="4:33" customFormat="1" x14ac:dyDescent="0.25">
      <c r="D1220" s="23"/>
      <c r="AG1220" s="47"/>
    </row>
    <row r="1221" spans="4:33" customFormat="1" x14ac:dyDescent="0.25">
      <c r="D1221" s="23"/>
      <c r="AG1221" s="47"/>
    </row>
    <row r="1222" spans="4:33" customFormat="1" x14ac:dyDescent="0.25">
      <c r="D1222" s="23"/>
      <c r="AG1222" s="47"/>
    </row>
    <row r="1223" spans="4:33" customFormat="1" x14ac:dyDescent="0.25">
      <c r="D1223" s="23"/>
      <c r="AG1223" s="47"/>
    </row>
    <row r="1224" spans="4:33" customFormat="1" x14ac:dyDescent="0.25">
      <c r="D1224" s="23"/>
      <c r="AG1224" s="47"/>
    </row>
    <row r="1225" spans="4:33" customFormat="1" x14ac:dyDescent="0.25">
      <c r="D1225" s="23"/>
      <c r="AG1225" s="47"/>
    </row>
    <row r="1226" spans="4:33" customFormat="1" x14ac:dyDescent="0.25">
      <c r="D1226" s="23"/>
      <c r="AG1226" s="47"/>
    </row>
    <row r="1227" spans="4:33" customFormat="1" x14ac:dyDescent="0.25">
      <c r="D1227" s="23"/>
      <c r="AG1227" s="47"/>
    </row>
    <row r="1228" spans="4:33" customFormat="1" x14ac:dyDescent="0.25">
      <c r="D1228" s="23"/>
      <c r="AG1228" s="47"/>
    </row>
    <row r="1229" spans="4:33" customFormat="1" x14ac:dyDescent="0.25">
      <c r="D1229" s="23"/>
      <c r="AG1229" s="47"/>
    </row>
    <row r="1230" spans="4:33" customFormat="1" x14ac:dyDescent="0.25">
      <c r="D1230" s="23"/>
      <c r="AG1230" s="47"/>
    </row>
    <row r="1231" spans="4:33" customFormat="1" x14ac:dyDescent="0.25">
      <c r="D1231" s="23"/>
      <c r="AG1231" s="47"/>
    </row>
    <row r="1232" spans="4:33" customFormat="1" x14ac:dyDescent="0.25">
      <c r="D1232" s="23"/>
      <c r="AG1232" s="47"/>
    </row>
    <row r="1233" spans="4:33" customFormat="1" x14ac:dyDescent="0.25">
      <c r="D1233" s="23"/>
      <c r="AG1233" s="47"/>
    </row>
    <row r="1234" spans="4:33" customFormat="1" x14ac:dyDescent="0.25">
      <c r="D1234" s="23"/>
      <c r="AG1234" s="47"/>
    </row>
    <row r="1235" spans="4:33" customFormat="1" x14ac:dyDescent="0.25">
      <c r="D1235" s="23"/>
      <c r="AG1235" s="47"/>
    </row>
    <row r="1236" spans="4:33" customFormat="1" x14ac:dyDescent="0.25">
      <c r="D1236" s="23"/>
      <c r="AG1236" s="47"/>
    </row>
    <row r="1237" spans="4:33" customFormat="1" x14ac:dyDescent="0.25">
      <c r="D1237" s="23"/>
      <c r="AG1237" s="47"/>
    </row>
    <row r="1238" spans="4:33" customFormat="1" x14ac:dyDescent="0.25">
      <c r="D1238" s="23"/>
      <c r="AG1238" s="47"/>
    </row>
    <row r="1239" spans="4:33" customFormat="1" x14ac:dyDescent="0.25">
      <c r="D1239" s="23"/>
      <c r="AG1239" s="47"/>
    </row>
    <row r="1240" spans="4:33" customFormat="1" x14ac:dyDescent="0.25">
      <c r="D1240" s="23"/>
      <c r="AG1240" s="47"/>
    </row>
    <row r="1241" spans="4:33" customFormat="1" x14ac:dyDescent="0.25">
      <c r="D1241" s="23"/>
      <c r="AG1241" s="47"/>
    </row>
    <row r="1242" spans="4:33" customFormat="1" x14ac:dyDescent="0.25">
      <c r="D1242" s="23"/>
      <c r="AG1242" s="47"/>
    </row>
    <row r="1243" spans="4:33" customFormat="1" x14ac:dyDescent="0.25">
      <c r="D1243" s="23"/>
      <c r="AG1243" s="47"/>
    </row>
    <row r="1244" spans="4:33" customFormat="1" x14ac:dyDescent="0.25">
      <c r="D1244" s="23"/>
      <c r="AG1244" s="47"/>
    </row>
    <row r="1245" spans="4:33" customFormat="1" x14ac:dyDescent="0.25">
      <c r="D1245" s="23"/>
      <c r="AG1245" s="47"/>
    </row>
    <row r="1246" spans="4:33" customFormat="1" x14ac:dyDescent="0.25">
      <c r="D1246" s="23"/>
      <c r="AG1246" s="47"/>
    </row>
    <row r="1247" spans="4:33" customFormat="1" x14ac:dyDescent="0.25">
      <c r="D1247" s="23"/>
      <c r="AG1247" s="47"/>
    </row>
    <row r="1248" spans="4:33" customFormat="1" x14ac:dyDescent="0.25">
      <c r="D1248" s="23"/>
      <c r="AG1248" s="47"/>
    </row>
    <row r="1249" spans="4:33" customFormat="1" x14ac:dyDescent="0.25">
      <c r="D1249" s="23"/>
      <c r="AG1249" s="47"/>
    </row>
    <row r="1250" spans="4:33" customFormat="1" x14ac:dyDescent="0.25">
      <c r="D1250" s="23"/>
      <c r="AG1250" s="47"/>
    </row>
    <row r="1251" spans="4:33" customFormat="1" x14ac:dyDescent="0.25">
      <c r="D1251" s="23"/>
      <c r="AG1251" s="47"/>
    </row>
    <row r="1252" spans="4:33" customFormat="1" x14ac:dyDescent="0.25">
      <c r="D1252" s="23"/>
      <c r="AG1252" s="47"/>
    </row>
    <row r="1253" spans="4:33" customFormat="1" x14ac:dyDescent="0.25">
      <c r="D1253" s="23"/>
      <c r="AG1253" s="47"/>
    </row>
    <row r="1254" spans="4:33" customFormat="1" x14ac:dyDescent="0.25">
      <c r="D1254" s="23"/>
      <c r="AG1254" s="47"/>
    </row>
    <row r="1255" spans="4:33" customFormat="1" x14ac:dyDescent="0.25">
      <c r="D1255" s="23"/>
      <c r="AG1255" s="47"/>
    </row>
    <row r="1256" spans="4:33" customFormat="1" x14ac:dyDescent="0.25">
      <c r="D1256" s="23"/>
      <c r="AG1256" s="47"/>
    </row>
    <row r="1257" spans="4:33" customFormat="1" x14ac:dyDescent="0.25">
      <c r="D1257" s="23"/>
      <c r="AG1257" s="47"/>
    </row>
    <row r="1258" spans="4:33" customFormat="1" x14ac:dyDescent="0.25">
      <c r="D1258" s="23"/>
      <c r="AG1258" s="47"/>
    </row>
    <row r="1259" spans="4:33" customFormat="1" x14ac:dyDescent="0.25">
      <c r="D1259" s="23"/>
      <c r="AG1259" s="47"/>
    </row>
    <row r="1260" spans="4:33" customFormat="1" x14ac:dyDescent="0.25">
      <c r="D1260" s="23"/>
      <c r="AG1260" s="47"/>
    </row>
    <row r="1261" spans="4:33" customFormat="1" x14ac:dyDescent="0.25">
      <c r="D1261" s="23"/>
      <c r="AG1261" s="47"/>
    </row>
    <row r="1262" spans="4:33" customFormat="1" x14ac:dyDescent="0.25">
      <c r="D1262" s="23"/>
      <c r="AG1262" s="47"/>
    </row>
    <row r="1263" spans="4:33" customFormat="1" x14ac:dyDescent="0.25">
      <c r="D1263" s="23"/>
      <c r="AG1263" s="47"/>
    </row>
    <row r="1264" spans="4:33" customFormat="1" x14ac:dyDescent="0.25">
      <c r="D1264" s="23"/>
      <c r="AG1264" s="47"/>
    </row>
    <row r="1265" spans="4:33" customFormat="1" x14ac:dyDescent="0.25">
      <c r="D1265" s="23"/>
      <c r="AG1265" s="47"/>
    </row>
    <row r="1266" spans="4:33" customFormat="1" x14ac:dyDescent="0.25">
      <c r="D1266" s="23"/>
      <c r="AG1266" s="47"/>
    </row>
    <row r="1267" spans="4:33" customFormat="1" x14ac:dyDescent="0.25">
      <c r="D1267" s="23"/>
      <c r="AG1267" s="47"/>
    </row>
    <row r="1268" spans="4:33" customFormat="1" x14ac:dyDescent="0.25">
      <c r="D1268" s="23"/>
      <c r="AG1268" s="47"/>
    </row>
    <row r="1269" spans="4:33" customFormat="1" x14ac:dyDescent="0.25">
      <c r="D1269" s="23"/>
      <c r="AG1269" s="47"/>
    </row>
    <row r="1270" spans="4:33" customFormat="1" x14ac:dyDescent="0.25">
      <c r="D1270" s="23"/>
      <c r="AG1270" s="47"/>
    </row>
    <row r="1271" spans="4:33" customFormat="1" x14ac:dyDescent="0.25">
      <c r="D1271" s="23"/>
      <c r="AG1271" s="47"/>
    </row>
    <row r="1272" spans="4:33" customFormat="1" x14ac:dyDescent="0.25">
      <c r="D1272" s="23"/>
      <c r="AG1272" s="47"/>
    </row>
    <row r="1273" spans="4:33" customFormat="1" x14ac:dyDescent="0.25">
      <c r="D1273" s="23"/>
      <c r="AG1273" s="47"/>
    </row>
    <row r="1274" spans="4:33" customFormat="1" x14ac:dyDescent="0.25">
      <c r="D1274" s="23"/>
      <c r="AG1274" s="47"/>
    </row>
    <row r="1275" spans="4:33" customFormat="1" x14ac:dyDescent="0.25">
      <c r="D1275" s="23"/>
      <c r="AG1275" s="47"/>
    </row>
    <row r="1276" spans="4:33" customFormat="1" x14ac:dyDescent="0.25">
      <c r="D1276" s="23"/>
      <c r="AG1276" s="47"/>
    </row>
    <row r="1277" spans="4:33" customFormat="1" x14ac:dyDescent="0.25">
      <c r="D1277" s="23"/>
      <c r="AG1277" s="47"/>
    </row>
    <row r="1278" spans="4:33" customFormat="1" x14ac:dyDescent="0.25">
      <c r="D1278" s="23"/>
      <c r="AG1278" s="47"/>
    </row>
    <row r="1279" spans="4:33" customFormat="1" x14ac:dyDescent="0.25">
      <c r="D1279" s="23"/>
      <c r="AG1279" s="47"/>
    </row>
    <row r="1280" spans="4:33" customFormat="1" x14ac:dyDescent="0.25">
      <c r="D1280" s="23"/>
      <c r="AG1280" s="47"/>
    </row>
    <row r="1281" spans="4:33" customFormat="1" x14ac:dyDescent="0.25">
      <c r="D1281" s="23"/>
      <c r="AG1281" s="47"/>
    </row>
    <row r="1282" spans="4:33" customFormat="1" x14ac:dyDescent="0.25">
      <c r="D1282" s="23"/>
      <c r="AG1282" s="47"/>
    </row>
    <row r="1283" spans="4:33" customFormat="1" x14ac:dyDescent="0.25">
      <c r="D1283" s="23"/>
      <c r="AG1283" s="47"/>
    </row>
    <row r="1284" spans="4:33" customFormat="1" x14ac:dyDescent="0.25">
      <c r="D1284" s="23"/>
      <c r="AG1284" s="47"/>
    </row>
    <row r="1285" spans="4:33" customFormat="1" x14ac:dyDescent="0.25">
      <c r="D1285" s="23"/>
      <c r="AG1285" s="47"/>
    </row>
    <row r="1286" spans="4:33" customFormat="1" x14ac:dyDescent="0.25">
      <c r="D1286" s="23"/>
      <c r="AG1286" s="47"/>
    </row>
    <row r="1287" spans="4:33" customFormat="1" x14ac:dyDescent="0.25">
      <c r="D1287" s="23"/>
      <c r="AG1287" s="47"/>
    </row>
    <row r="1288" spans="4:33" customFormat="1" x14ac:dyDescent="0.25">
      <c r="D1288" s="23"/>
      <c r="AG1288" s="47"/>
    </row>
    <row r="1289" spans="4:33" customFormat="1" x14ac:dyDescent="0.25">
      <c r="D1289" s="23"/>
      <c r="AG1289" s="47"/>
    </row>
    <row r="1290" spans="4:33" customFormat="1" x14ac:dyDescent="0.25">
      <c r="D1290" s="23"/>
      <c r="AG1290" s="47"/>
    </row>
    <row r="1291" spans="4:33" customFormat="1" x14ac:dyDescent="0.25">
      <c r="D1291" s="23"/>
      <c r="AG1291" s="47"/>
    </row>
    <row r="1292" spans="4:33" customFormat="1" x14ac:dyDescent="0.25">
      <c r="D1292" s="23"/>
      <c r="AG1292" s="47"/>
    </row>
    <row r="1293" spans="4:33" customFormat="1" x14ac:dyDescent="0.25">
      <c r="D1293" s="23"/>
      <c r="AG1293" s="47"/>
    </row>
    <row r="1294" spans="4:33" customFormat="1" x14ac:dyDescent="0.25">
      <c r="D1294" s="23"/>
      <c r="AG1294" s="47"/>
    </row>
    <row r="1295" spans="4:33" customFormat="1" x14ac:dyDescent="0.25">
      <c r="D1295" s="23"/>
      <c r="AG1295" s="47"/>
    </row>
    <row r="1296" spans="4:33" customFormat="1" x14ac:dyDescent="0.25">
      <c r="D1296" s="23"/>
      <c r="AG1296" s="47"/>
    </row>
    <row r="1297" spans="4:33" customFormat="1" x14ac:dyDescent="0.25">
      <c r="D1297" s="23"/>
      <c r="AG1297" s="47"/>
    </row>
    <row r="1298" spans="4:33" customFormat="1" x14ac:dyDescent="0.25">
      <c r="D1298" s="23"/>
      <c r="AG1298" s="47"/>
    </row>
    <row r="1299" spans="4:33" customFormat="1" x14ac:dyDescent="0.25">
      <c r="D1299" s="23"/>
      <c r="AG1299" s="47"/>
    </row>
    <row r="1300" spans="4:33" customFormat="1" x14ac:dyDescent="0.25">
      <c r="D1300" s="23"/>
      <c r="AG1300" s="47"/>
    </row>
    <row r="1301" spans="4:33" customFormat="1" x14ac:dyDescent="0.25">
      <c r="D1301" s="23"/>
      <c r="AG1301" s="47"/>
    </row>
    <row r="1302" spans="4:33" customFormat="1" x14ac:dyDescent="0.25">
      <c r="D1302" s="23"/>
      <c r="AG1302" s="47"/>
    </row>
    <row r="1303" spans="4:33" customFormat="1" x14ac:dyDescent="0.25">
      <c r="D1303" s="23"/>
      <c r="AG1303" s="47"/>
    </row>
    <row r="1304" spans="4:33" customFormat="1" x14ac:dyDescent="0.25">
      <c r="D1304" s="23"/>
      <c r="AG1304" s="47"/>
    </row>
    <row r="1305" spans="4:33" customFormat="1" x14ac:dyDescent="0.25">
      <c r="D1305" s="23"/>
      <c r="AG1305" s="47"/>
    </row>
    <row r="1306" spans="4:33" customFormat="1" x14ac:dyDescent="0.25">
      <c r="D1306" s="23"/>
      <c r="AG1306" s="47"/>
    </row>
    <row r="1307" spans="4:33" customFormat="1" x14ac:dyDescent="0.25">
      <c r="D1307" s="23"/>
      <c r="AG1307" s="47"/>
    </row>
    <row r="1308" spans="4:33" customFormat="1" x14ac:dyDescent="0.25">
      <c r="D1308" s="23"/>
      <c r="AG1308" s="47"/>
    </row>
    <row r="1309" spans="4:33" customFormat="1" x14ac:dyDescent="0.25">
      <c r="D1309" s="23"/>
      <c r="AG1309" s="47"/>
    </row>
    <row r="1310" spans="4:33" customFormat="1" x14ac:dyDescent="0.25">
      <c r="D1310" s="23"/>
      <c r="AG1310" s="47"/>
    </row>
    <row r="1311" spans="4:33" customFormat="1" x14ac:dyDescent="0.25">
      <c r="D1311" s="23"/>
      <c r="AG1311" s="47"/>
    </row>
    <row r="1312" spans="4:33" customFormat="1" x14ac:dyDescent="0.25">
      <c r="D1312" s="23"/>
      <c r="AG1312" s="47"/>
    </row>
    <row r="1313" spans="4:33" customFormat="1" x14ac:dyDescent="0.25">
      <c r="D1313" s="23"/>
      <c r="AG1313" s="47"/>
    </row>
    <row r="1314" spans="4:33" customFormat="1" x14ac:dyDescent="0.25">
      <c r="D1314" s="23"/>
      <c r="AG1314" s="47"/>
    </row>
    <row r="1315" spans="4:33" customFormat="1" x14ac:dyDescent="0.25">
      <c r="D1315" s="23"/>
      <c r="AG1315" s="47"/>
    </row>
    <row r="1316" spans="4:33" customFormat="1" x14ac:dyDescent="0.25">
      <c r="D1316" s="23"/>
      <c r="AG1316" s="47"/>
    </row>
    <row r="1317" spans="4:33" customFormat="1" x14ac:dyDescent="0.25">
      <c r="D1317" s="23"/>
      <c r="AG1317" s="47"/>
    </row>
    <row r="1318" spans="4:33" customFormat="1" x14ac:dyDescent="0.25">
      <c r="D1318" s="23"/>
      <c r="AG1318" s="47"/>
    </row>
    <row r="1319" spans="4:33" customFormat="1" x14ac:dyDescent="0.25">
      <c r="D1319" s="23"/>
      <c r="AG1319" s="47"/>
    </row>
    <row r="1320" spans="4:33" customFormat="1" x14ac:dyDescent="0.25">
      <c r="D1320" s="23"/>
      <c r="AG1320" s="47"/>
    </row>
    <row r="1321" spans="4:33" customFormat="1" x14ac:dyDescent="0.25">
      <c r="D1321" s="23"/>
      <c r="AG1321" s="47"/>
    </row>
    <row r="1322" spans="4:33" customFormat="1" x14ac:dyDescent="0.25">
      <c r="D1322" s="23"/>
      <c r="AG1322" s="47"/>
    </row>
    <row r="1323" spans="4:33" customFormat="1" x14ac:dyDescent="0.25">
      <c r="D1323" s="23"/>
      <c r="AG1323" s="47"/>
    </row>
    <row r="1324" spans="4:33" customFormat="1" x14ac:dyDescent="0.25">
      <c r="D1324" s="23"/>
      <c r="AG1324" s="47"/>
    </row>
    <row r="1325" spans="4:33" customFormat="1" x14ac:dyDescent="0.25">
      <c r="D1325" s="23"/>
      <c r="AG1325" s="47"/>
    </row>
    <row r="1326" spans="4:33" customFormat="1" x14ac:dyDescent="0.25">
      <c r="D1326" s="23"/>
      <c r="AG1326" s="47"/>
    </row>
    <row r="1327" spans="4:33" customFormat="1" x14ac:dyDescent="0.25">
      <c r="D1327" s="23"/>
      <c r="AG1327" s="47"/>
    </row>
    <row r="1328" spans="4:33" customFormat="1" x14ac:dyDescent="0.25">
      <c r="D1328" s="23"/>
      <c r="AG1328" s="47"/>
    </row>
    <row r="1329" spans="4:33" customFormat="1" x14ac:dyDescent="0.25">
      <c r="D1329" s="23"/>
      <c r="AG1329" s="47"/>
    </row>
    <row r="1330" spans="4:33" customFormat="1" x14ac:dyDescent="0.25">
      <c r="D1330" s="23"/>
      <c r="AG1330" s="47"/>
    </row>
    <row r="1331" spans="4:33" customFormat="1" x14ac:dyDescent="0.25">
      <c r="D1331" s="23"/>
      <c r="AG1331" s="47"/>
    </row>
    <row r="1332" spans="4:33" customFormat="1" x14ac:dyDescent="0.25">
      <c r="D1332" s="23"/>
      <c r="AG1332" s="47"/>
    </row>
    <row r="1333" spans="4:33" customFormat="1" x14ac:dyDescent="0.25">
      <c r="D1333" s="23"/>
      <c r="AG1333" s="47"/>
    </row>
    <row r="1334" spans="4:33" customFormat="1" x14ac:dyDescent="0.25">
      <c r="D1334" s="23"/>
      <c r="AG1334" s="47"/>
    </row>
    <row r="1335" spans="4:33" customFormat="1" x14ac:dyDescent="0.25">
      <c r="D1335" s="23"/>
      <c r="AG1335" s="47"/>
    </row>
    <row r="1336" spans="4:33" customFormat="1" x14ac:dyDescent="0.25">
      <c r="D1336" s="23"/>
      <c r="AG1336" s="47"/>
    </row>
    <row r="1337" spans="4:33" customFormat="1" x14ac:dyDescent="0.25">
      <c r="D1337" s="23"/>
      <c r="AG1337" s="47"/>
    </row>
    <row r="1338" spans="4:33" customFormat="1" x14ac:dyDescent="0.25">
      <c r="D1338" s="23"/>
      <c r="AG1338" s="47"/>
    </row>
    <row r="1339" spans="4:33" customFormat="1" x14ac:dyDescent="0.25">
      <c r="D1339" s="23"/>
      <c r="AG1339" s="47"/>
    </row>
    <row r="1340" spans="4:33" customFormat="1" x14ac:dyDescent="0.25">
      <c r="D1340" s="23"/>
      <c r="AG1340" s="47"/>
    </row>
    <row r="1341" spans="4:33" customFormat="1" x14ac:dyDescent="0.25">
      <c r="D1341" s="23"/>
      <c r="AG1341" s="47"/>
    </row>
    <row r="1342" spans="4:33" customFormat="1" x14ac:dyDescent="0.25">
      <c r="D1342" s="23"/>
      <c r="AG1342" s="47"/>
    </row>
    <row r="1343" spans="4:33" customFormat="1" x14ac:dyDescent="0.25">
      <c r="D1343" s="23"/>
      <c r="AG1343" s="47"/>
    </row>
    <row r="1344" spans="4:33" customFormat="1" x14ac:dyDescent="0.25">
      <c r="D1344" s="23"/>
      <c r="AG1344" s="47"/>
    </row>
    <row r="1345" spans="4:33" customFormat="1" x14ac:dyDescent="0.25">
      <c r="D1345" s="23"/>
      <c r="AG1345" s="47"/>
    </row>
    <row r="1346" spans="4:33" customFormat="1" x14ac:dyDescent="0.25">
      <c r="D1346" s="23"/>
      <c r="AG1346" s="47"/>
    </row>
    <row r="1347" spans="4:33" customFormat="1" x14ac:dyDescent="0.25">
      <c r="D1347" s="23"/>
      <c r="AG1347" s="47"/>
    </row>
    <row r="1348" spans="4:33" customFormat="1" x14ac:dyDescent="0.25">
      <c r="D1348" s="23"/>
      <c r="AG1348" s="47"/>
    </row>
    <row r="1349" spans="4:33" customFormat="1" x14ac:dyDescent="0.25">
      <c r="D1349" s="23"/>
      <c r="AG1349" s="47"/>
    </row>
    <row r="1350" spans="4:33" customFormat="1" x14ac:dyDescent="0.25">
      <c r="D1350" s="23"/>
      <c r="AG1350" s="47"/>
    </row>
    <row r="1351" spans="4:33" customFormat="1" x14ac:dyDescent="0.25">
      <c r="D1351" s="23"/>
      <c r="AG1351" s="47"/>
    </row>
    <row r="1352" spans="4:33" customFormat="1" x14ac:dyDescent="0.25">
      <c r="D1352" s="23"/>
      <c r="AG1352" s="47"/>
    </row>
    <row r="1353" spans="4:33" customFormat="1" x14ac:dyDescent="0.25">
      <c r="D1353" s="23"/>
      <c r="AG1353" s="47"/>
    </row>
    <row r="1354" spans="4:33" customFormat="1" x14ac:dyDescent="0.25">
      <c r="D1354" s="23"/>
      <c r="AG1354" s="47"/>
    </row>
    <row r="1355" spans="4:33" customFormat="1" x14ac:dyDescent="0.25">
      <c r="D1355" s="23"/>
      <c r="AG1355" s="47"/>
    </row>
    <row r="1356" spans="4:33" customFormat="1" x14ac:dyDescent="0.25">
      <c r="D1356" s="23"/>
      <c r="AG1356" s="47"/>
    </row>
    <row r="1357" spans="4:33" customFormat="1" x14ac:dyDescent="0.25">
      <c r="D1357" s="23"/>
      <c r="AG1357" s="47"/>
    </row>
    <row r="1358" spans="4:33" customFormat="1" x14ac:dyDescent="0.25">
      <c r="D1358" s="23"/>
      <c r="AG1358" s="47"/>
    </row>
    <row r="1359" spans="4:33" customFormat="1" x14ac:dyDescent="0.25">
      <c r="D1359" s="23"/>
      <c r="AG1359" s="47"/>
    </row>
    <row r="1360" spans="4:33" customFormat="1" x14ac:dyDescent="0.25">
      <c r="D1360" s="23"/>
      <c r="AG1360" s="47"/>
    </row>
    <row r="1361" spans="4:33" customFormat="1" x14ac:dyDescent="0.25">
      <c r="D1361" s="23"/>
      <c r="AG1361" s="47"/>
    </row>
    <row r="1362" spans="4:33" customFormat="1" x14ac:dyDescent="0.25">
      <c r="D1362" s="23"/>
      <c r="AG1362" s="47"/>
    </row>
    <row r="1363" spans="4:33" customFormat="1" x14ac:dyDescent="0.25">
      <c r="D1363" s="23"/>
      <c r="AG1363" s="47"/>
    </row>
    <row r="1364" spans="4:33" customFormat="1" x14ac:dyDescent="0.25">
      <c r="D1364" s="23"/>
      <c r="AG1364" s="47"/>
    </row>
    <row r="1365" spans="4:33" customFormat="1" x14ac:dyDescent="0.25">
      <c r="D1365" s="23"/>
      <c r="AG1365" s="47"/>
    </row>
    <row r="1366" spans="4:33" customFormat="1" x14ac:dyDescent="0.25">
      <c r="D1366" s="23"/>
      <c r="AG1366" s="47"/>
    </row>
    <row r="1367" spans="4:33" customFormat="1" x14ac:dyDescent="0.25">
      <c r="D1367" s="23"/>
      <c r="AG1367" s="47"/>
    </row>
    <row r="1368" spans="4:33" customFormat="1" x14ac:dyDescent="0.25">
      <c r="D1368" s="23"/>
      <c r="AG1368" s="47"/>
    </row>
    <row r="1369" spans="4:33" customFormat="1" x14ac:dyDescent="0.25">
      <c r="D1369" s="23"/>
      <c r="AG1369" s="47"/>
    </row>
    <row r="1370" spans="4:33" customFormat="1" x14ac:dyDescent="0.25">
      <c r="D1370" s="23"/>
      <c r="AG1370" s="47"/>
    </row>
    <row r="1371" spans="4:33" customFormat="1" x14ac:dyDescent="0.25">
      <c r="D1371" s="23"/>
      <c r="AG1371" s="47"/>
    </row>
    <row r="1372" spans="4:33" customFormat="1" x14ac:dyDescent="0.25">
      <c r="D1372" s="23"/>
      <c r="AG1372" s="47"/>
    </row>
    <row r="1373" spans="4:33" customFormat="1" x14ac:dyDescent="0.25">
      <c r="D1373" s="23"/>
      <c r="AG1373" s="47"/>
    </row>
    <row r="1374" spans="4:33" customFormat="1" x14ac:dyDescent="0.25">
      <c r="D1374" s="23"/>
      <c r="AG1374" s="47"/>
    </row>
    <row r="1375" spans="4:33" customFormat="1" x14ac:dyDescent="0.25">
      <c r="D1375" s="23"/>
      <c r="AG1375" s="47"/>
    </row>
    <row r="1376" spans="4:33" customFormat="1" x14ac:dyDescent="0.25">
      <c r="D1376" s="23"/>
      <c r="AG1376" s="47"/>
    </row>
    <row r="1377" spans="4:33" customFormat="1" x14ac:dyDescent="0.25">
      <c r="D1377" s="23"/>
      <c r="AG1377" s="47"/>
    </row>
    <row r="1378" spans="4:33" customFormat="1" x14ac:dyDescent="0.25">
      <c r="D1378" s="23"/>
      <c r="AG1378" s="47"/>
    </row>
    <row r="1379" spans="4:33" customFormat="1" x14ac:dyDescent="0.25">
      <c r="D1379" s="23"/>
      <c r="AG1379" s="47"/>
    </row>
    <row r="1380" spans="4:33" customFormat="1" x14ac:dyDescent="0.25">
      <c r="D1380" s="23"/>
      <c r="AG1380" s="47"/>
    </row>
    <row r="1381" spans="4:33" customFormat="1" x14ac:dyDescent="0.25">
      <c r="D1381" s="23"/>
      <c r="AG1381" s="47"/>
    </row>
    <row r="1382" spans="4:33" customFormat="1" x14ac:dyDescent="0.25">
      <c r="D1382" s="23"/>
      <c r="AG1382" s="47"/>
    </row>
    <row r="1383" spans="4:33" customFormat="1" x14ac:dyDescent="0.25">
      <c r="D1383" s="23"/>
      <c r="AG1383" s="47"/>
    </row>
    <row r="1384" spans="4:33" customFormat="1" x14ac:dyDescent="0.25">
      <c r="D1384" s="23"/>
      <c r="AG1384" s="47"/>
    </row>
    <row r="1385" spans="4:33" customFormat="1" x14ac:dyDescent="0.25">
      <c r="D1385" s="23"/>
      <c r="AG1385" s="47"/>
    </row>
    <row r="1386" spans="4:33" customFormat="1" x14ac:dyDescent="0.25">
      <c r="D1386" s="23"/>
      <c r="AG1386" s="47"/>
    </row>
    <row r="1387" spans="4:33" customFormat="1" x14ac:dyDescent="0.25">
      <c r="D1387" s="23"/>
      <c r="AG1387" s="47"/>
    </row>
    <row r="1388" spans="4:33" customFormat="1" x14ac:dyDescent="0.25">
      <c r="D1388" s="23"/>
      <c r="AG1388" s="47"/>
    </row>
    <row r="1389" spans="4:33" customFormat="1" x14ac:dyDescent="0.25">
      <c r="D1389" s="23"/>
      <c r="AG1389" s="47"/>
    </row>
    <row r="1390" spans="4:33" customFormat="1" x14ac:dyDescent="0.25">
      <c r="D1390" s="23"/>
      <c r="AG1390" s="47"/>
    </row>
    <row r="1391" spans="4:33" customFormat="1" x14ac:dyDescent="0.25">
      <c r="D1391" s="23"/>
      <c r="AG1391" s="47"/>
    </row>
    <row r="1392" spans="4:33" customFormat="1" x14ac:dyDescent="0.25">
      <c r="D1392" s="23"/>
      <c r="AG1392" s="47"/>
    </row>
    <row r="1393" spans="4:33" customFormat="1" x14ac:dyDescent="0.25">
      <c r="D1393" s="23"/>
      <c r="AG1393" s="47"/>
    </row>
    <row r="1394" spans="4:33" customFormat="1" x14ac:dyDescent="0.25">
      <c r="D1394" s="23"/>
      <c r="AG1394" s="47"/>
    </row>
    <row r="1395" spans="4:33" customFormat="1" x14ac:dyDescent="0.25">
      <c r="D1395" s="23"/>
      <c r="AG1395" s="47"/>
    </row>
    <row r="1396" spans="4:33" customFormat="1" x14ac:dyDescent="0.25">
      <c r="D1396" s="23"/>
      <c r="AG1396" s="47"/>
    </row>
    <row r="1397" spans="4:33" customFormat="1" x14ac:dyDescent="0.25">
      <c r="D1397" s="23"/>
      <c r="AG1397" s="47"/>
    </row>
    <row r="1398" spans="4:33" customFormat="1" x14ac:dyDescent="0.25">
      <c r="D1398" s="23"/>
      <c r="AG1398" s="47"/>
    </row>
    <row r="1399" spans="4:33" customFormat="1" x14ac:dyDescent="0.25">
      <c r="D1399" s="23"/>
      <c r="AG1399" s="47"/>
    </row>
    <row r="1400" spans="4:33" customFormat="1" x14ac:dyDescent="0.25">
      <c r="D1400" s="23"/>
      <c r="AG1400" s="47"/>
    </row>
    <row r="1401" spans="4:33" customFormat="1" x14ac:dyDescent="0.25">
      <c r="D1401" s="23"/>
      <c r="AG1401" s="47"/>
    </row>
    <row r="1402" spans="4:33" customFormat="1" x14ac:dyDescent="0.25">
      <c r="D1402" s="23"/>
      <c r="AG1402" s="47"/>
    </row>
    <row r="1403" spans="4:33" customFormat="1" x14ac:dyDescent="0.25">
      <c r="D1403" s="23"/>
      <c r="AG1403" s="47"/>
    </row>
    <row r="1404" spans="4:33" customFormat="1" x14ac:dyDescent="0.25">
      <c r="D1404" s="23"/>
      <c r="AG1404" s="47"/>
    </row>
    <row r="1405" spans="4:33" customFormat="1" x14ac:dyDescent="0.25">
      <c r="D1405" s="23"/>
      <c r="AG1405" s="47"/>
    </row>
    <row r="1406" spans="4:33" customFormat="1" x14ac:dyDescent="0.25">
      <c r="D1406" s="23"/>
      <c r="AG1406" s="47"/>
    </row>
    <row r="1407" spans="4:33" customFormat="1" x14ac:dyDescent="0.25">
      <c r="D1407" s="23"/>
      <c r="AG1407" s="47"/>
    </row>
    <row r="1408" spans="4:33" customFormat="1" x14ac:dyDescent="0.25">
      <c r="D1408" s="23"/>
      <c r="AG1408" s="47"/>
    </row>
    <row r="1409" spans="4:33" customFormat="1" x14ac:dyDescent="0.25">
      <c r="D1409" s="23"/>
      <c r="AG1409" s="47"/>
    </row>
    <row r="1410" spans="4:33" customFormat="1" x14ac:dyDescent="0.25">
      <c r="D1410" s="23"/>
      <c r="AG1410" s="47"/>
    </row>
    <row r="1411" spans="4:33" customFormat="1" x14ac:dyDescent="0.25">
      <c r="D1411" s="23"/>
      <c r="AG1411" s="47"/>
    </row>
    <row r="1412" spans="4:33" customFormat="1" x14ac:dyDescent="0.25">
      <c r="D1412" s="23"/>
      <c r="AG1412" s="47"/>
    </row>
    <row r="1413" spans="4:33" customFormat="1" x14ac:dyDescent="0.25">
      <c r="D1413" s="23"/>
      <c r="AG1413" s="47"/>
    </row>
    <row r="1414" spans="4:33" customFormat="1" x14ac:dyDescent="0.25">
      <c r="D1414" s="23"/>
      <c r="AG1414" s="47"/>
    </row>
    <row r="1415" spans="4:33" customFormat="1" x14ac:dyDescent="0.25">
      <c r="D1415" s="23"/>
      <c r="AG1415" s="47"/>
    </row>
    <row r="1416" spans="4:33" customFormat="1" x14ac:dyDescent="0.25">
      <c r="D1416" s="23"/>
      <c r="AG1416" s="47"/>
    </row>
    <row r="1417" spans="4:33" customFormat="1" x14ac:dyDescent="0.25">
      <c r="D1417" s="23"/>
      <c r="AG1417" s="47"/>
    </row>
    <row r="1418" spans="4:33" customFormat="1" x14ac:dyDescent="0.25">
      <c r="D1418" s="23"/>
      <c r="AG1418" s="47"/>
    </row>
    <row r="1419" spans="4:33" customFormat="1" x14ac:dyDescent="0.25">
      <c r="D1419" s="23"/>
      <c r="AG1419" s="47"/>
    </row>
    <row r="1420" spans="4:33" customFormat="1" x14ac:dyDescent="0.25">
      <c r="D1420" s="23"/>
      <c r="AG1420" s="47"/>
    </row>
    <row r="1421" spans="4:33" customFormat="1" x14ac:dyDescent="0.25">
      <c r="D1421" s="23"/>
      <c r="AG1421" s="47"/>
    </row>
    <row r="1422" spans="4:33" customFormat="1" x14ac:dyDescent="0.25">
      <c r="D1422" s="23"/>
      <c r="AG1422" s="47"/>
    </row>
    <row r="1423" spans="4:33" customFormat="1" x14ac:dyDescent="0.25">
      <c r="D1423" s="23"/>
      <c r="AG1423" s="47"/>
    </row>
    <row r="1424" spans="4:33" customFormat="1" x14ac:dyDescent="0.25">
      <c r="D1424" s="23"/>
      <c r="AG1424" s="47"/>
    </row>
    <row r="1425" spans="4:33" customFormat="1" x14ac:dyDescent="0.25">
      <c r="D1425" s="23"/>
      <c r="AG1425" s="47"/>
    </row>
    <row r="1426" spans="4:33" customFormat="1" x14ac:dyDescent="0.25">
      <c r="D1426" s="23"/>
      <c r="AG1426" s="47"/>
    </row>
    <row r="1427" spans="4:33" customFormat="1" x14ac:dyDescent="0.25">
      <c r="D1427" s="23"/>
      <c r="AG1427" s="47"/>
    </row>
    <row r="1428" spans="4:33" customFormat="1" x14ac:dyDescent="0.25">
      <c r="D1428" s="23"/>
      <c r="AG1428" s="47"/>
    </row>
    <row r="1429" spans="4:33" customFormat="1" x14ac:dyDescent="0.25">
      <c r="D1429" s="23"/>
      <c r="AG1429" s="47"/>
    </row>
    <row r="1430" spans="4:33" customFormat="1" x14ac:dyDescent="0.25">
      <c r="D1430" s="23"/>
      <c r="AG1430" s="47"/>
    </row>
    <row r="1431" spans="4:33" customFormat="1" x14ac:dyDescent="0.25">
      <c r="D1431" s="23"/>
      <c r="AG1431" s="47"/>
    </row>
    <row r="1432" spans="4:33" customFormat="1" x14ac:dyDescent="0.25">
      <c r="D1432" s="23"/>
      <c r="AG1432" s="47"/>
    </row>
    <row r="1433" spans="4:33" customFormat="1" x14ac:dyDescent="0.25">
      <c r="D1433" s="23"/>
      <c r="AG1433" s="47"/>
    </row>
    <row r="1434" spans="4:33" customFormat="1" x14ac:dyDescent="0.25">
      <c r="D1434" s="23"/>
      <c r="AG1434" s="47"/>
    </row>
    <row r="1435" spans="4:33" customFormat="1" x14ac:dyDescent="0.25">
      <c r="D1435" s="23"/>
      <c r="AG1435" s="47"/>
    </row>
    <row r="1436" spans="4:33" customFormat="1" x14ac:dyDescent="0.25">
      <c r="D1436" s="23"/>
      <c r="AG1436" s="47"/>
    </row>
    <row r="1437" spans="4:33" customFormat="1" x14ac:dyDescent="0.25">
      <c r="D1437" s="23"/>
      <c r="AG1437" s="47"/>
    </row>
    <row r="1438" spans="4:33" customFormat="1" x14ac:dyDescent="0.25">
      <c r="D1438" s="23"/>
      <c r="AG1438" s="47"/>
    </row>
    <row r="1439" spans="4:33" customFormat="1" x14ac:dyDescent="0.25">
      <c r="D1439" s="23"/>
      <c r="AG1439" s="47"/>
    </row>
    <row r="1440" spans="4:33" customFormat="1" x14ac:dyDescent="0.25">
      <c r="D1440" s="23"/>
      <c r="AG1440" s="47"/>
    </row>
    <row r="1441" spans="4:33" customFormat="1" x14ac:dyDescent="0.25">
      <c r="D1441" s="23"/>
      <c r="AG1441" s="47"/>
    </row>
    <row r="1442" spans="4:33" customFormat="1" x14ac:dyDescent="0.25">
      <c r="D1442" s="23"/>
      <c r="AG1442" s="47"/>
    </row>
    <row r="1443" spans="4:33" customFormat="1" x14ac:dyDescent="0.25">
      <c r="D1443" s="23"/>
      <c r="AG1443" s="47"/>
    </row>
    <row r="1444" spans="4:33" customFormat="1" x14ac:dyDescent="0.25">
      <c r="D1444" s="23"/>
      <c r="AG1444" s="47"/>
    </row>
    <row r="1445" spans="4:33" customFormat="1" x14ac:dyDescent="0.25">
      <c r="D1445" s="23"/>
      <c r="AG1445" s="47"/>
    </row>
    <row r="1446" spans="4:33" customFormat="1" x14ac:dyDescent="0.25">
      <c r="D1446" s="23"/>
      <c r="AG1446" s="47"/>
    </row>
    <row r="1447" spans="4:33" customFormat="1" x14ac:dyDescent="0.25">
      <c r="D1447" s="23"/>
      <c r="AG1447" s="47"/>
    </row>
    <row r="1448" spans="4:33" customFormat="1" x14ac:dyDescent="0.25">
      <c r="D1448" s="23"/>
      <c r="AG1448" s="47"/>
    </row>
    <row r="1449" spans="4:33" customFormat="1" x14ac:dyDescent="0.25">
      <c r="D1449" s="23"/>
      <c r="AG1449" s="47"/>
    </row>
    <row r="1450" spans="4:33" customFormat="1" x14ac:dyDescent="0.25">
      <c r="D1450" s="23"/>
      <c r="AG1450" s="47"/>
    </row>
    <row r="1451" spans="4:33" customFormat="1" x14ac:dyDescent="0.25">
      <c r="D1451" s="23"/>
      <c r="AG1451" s="47"/>
    </row>
    <row r="1452" spans="4:33" customFormat="1" x14ac:dyDescent="0.25">
      <c r="D1452" s="23"/>
      <c r="AG1452" s="47"/>
    </row>
    <row r="1453" spans="4:33" customFormat="1" x14ac:dyDescent="0.25">
      <c r="D1453" s="23"/>
      <c r="AG1453" s="47"/>
    </row>
    <row r="1454" spans="4:33" customFormat="1" x14ac:dyDescent="0.25">
      <c r="D1454" s="23"/>
      <c r="AG1454" s="47"/>
    </row>
    <row r="1455" spans="4:33" customFormat="1" x14ac:dyDescent="0.25">
      <c r="D1455" s="23"/>
      <c r="AG1455" s="47"/>
    </row>
    <row r="1456" spans="4:33" customFormat="1" x14ac:dyDescent="0.25">
      <c r="D1456" s="23"/>
      <c r="AG1456" s="47"/>
    </row>
    <row r="1457" spans="4:33" customFormat="1" x14ac:dyDescent="0.25">
      <c r="D1457" s="23"/>
      <c r="AG1457" s="47"/>
    </row>
    <row r="1458" spans="4:33" customFormat="1" x14ac:dyDescent="0.25">
      <c r="D1458" s="23"/>
      <c r="AG1458" s="47"/>
    </row>
    <row r="1459" spans="4:33" customFormat="1" x14ac:dyDescent="0.25">
      <c r="D1459" s="23"/>
      <c r="AG1459" s="47"/>
    </row>
    <row r="1460" spans="4:33" customFormat="1" x14ac:dyDescent="0.25">
      <c r="D1460" s="23"/>
      <c r="AG1460" s="47"/>
    </row>
    <row r="1461" spans="4:33" customFormat="1" x14ac:dyDescent="0.25">
      <c r="D1461" s="23"/>
      <c r="AG1461" s="47"/>
    </row>
    <row r="1462" spans="4:33" customFormat="1" x14ac:dyDescent="0.25">
      <c r="D1462" s="23"/>
      <c r="AG1462" s="47"/>
    </row>
    <row r="1463" spans="4:33" customFormat="1" x14ac:dyDescent="0.25">
      <c r="D1463" s="23"/>
      <c r="AG1463" s="47"/>
    </row>
    <row r="1464" spans="4:33" customFormat="1" x14ac:dyDescent="0.25">
      <c r="D1464" s="23"/>
      <c r="AG1464" s="47"/>
    </row>
    <row r="1465" spans="4:33" customFormat="1" x14ac:dyDescent="0.25">
      <c r="D1465" s="23"/>
      <c r="AG1465" s="47"/>
    </row>
    <row r="1466" spans="4:33" customFormat="1" x14ac:dyDescent="0.25">
      <c r="D1466" s="23"/>
      <c r="AG1466" s="47"/>
    </row>
    <row r="1467" spans="4:33" customFormat="1" x14ac:dyDescent="0.25">
      <c r="D1467" s="23"/>
      <c r="AG1467" s="47"/>
    </row>
    <row r="1468" spans="4:33" customFormat="1" x14ac:dyDescent="0.25">
      <c r="D1468" s="23"/>
      <c r="AG1468" s="47"/>
    </row>
    <row r="1469" spans="4:33" customFormat="1" x14ac:dyDescent="0.25">
      <c r="D1469" s="23"/>
      <c r="AG1469" s="47"/>
    </row>
    <row r="1470" spans="4:33" customFormat="1" x14ac:dyDescent="0.25">
      <c r="D1470" s="23"/>
      <c r="AG1470" s="47"/>
    </row>
    <row r="1471" spans="4:33" customFormat="1" x14ac:dyDescent="0.25">
      <c r="D1471" s="23"/>
      <c r="AG1471" s="47"/>
    </row>
    <row r="1472" spans="4:33" customFormat="1" x14ac:dyDescent="0.25">
      <c r="D1472" s="23"/>
      <c r="AG1472" s="47"/>
    </row>
    <row r="1473" spans="4:33" customFormat="1" x14ac:dyDescent="0.25">
      <c r="D1473" s="23"/>
      <c r="AG1473" s="47"/>
    </row>
    <row r="1474" spans="4:33" customFormat="1" x14ac:dyDescent="0.25">
      <c r="D1474" s="23"/>
      <c r="AG1474" s="47"/>
    </row>
    <row r="1475" spans="4:33" customFormat="1" x14ac:dyDescent="0.25">
      <c r="D1475" s="23"/>
      <c r="AG1475" s="47"/>
    </row>
    <row r="1476" spans="4:33" customFormat="1" x14ac:dyDescent="0.25">
      <c r="D1476" s="23"/>
      <c r="AG1476" s="47"/>
    </row>
    <row r="1477" spans="4:33" customFormat="1" x14ac:dyDescent="0.25">
      <c r="D1477" s="23"/>
      <c r="AG1477" s="47"/>
    </row>
    <row r="1478" spans="4:33" customFormat="1" x14ac:dyDescent="0.25">
      <c r="D1478" s="23"/>
      <c r="AG1478" s="47"/>
    </row>
    <row r="1479" spans="4:33" customFormat="1" x14ac:dyDescent="0.25">
      <c r="D1479" s="23"/>
      <c r="AG1479" s="47"/>
    </row>
    <row r="1480" spans="4:33" customFormat="1" x14ac:dyDescent="0.25">
      <c r="D1480" s="23"/>
      <c r="AG1480" s="47"/>
    </row>
    <row r="1481" spans="4:33" customFormat="1" x14ac:dyDescent="0.25">
      <c r="D1481" s="23"/>
      <c r="AG1481" s="47"/>
    </row>
    <row r="1482" spans="4:33" customFormat="1" x14ac:dyDescent="0.25">
      <c r="D1482" s="23"/>
      <c r="AG1482" s="47"/>
    </row>
    <row r="1483" spans="4:33" customFormat="1" x14ac:dyDescent="0.25">
      <c r="D1483" s="23"/>
      <c r="AG1483" s="47"/>
    </row>
    <row r="1484" spans="4:33" customFormat="1" x14ac:dyDescent="0.25">
      <c r="D1484" s="23"/>
      <c r="AG1484" s="47"/>
    </row>
    <row r="1485" spans="4:33" customFormat="1" x14ac:dyDescent="0.25">
      <c r="D1485" s="23"/>
      <c r="AG1485" s="47"/>
    </row>
    <row r="1486" spans="4:33" customFormat="1" x14ac:dyDescent="0.25">
      <c r="D1486" s="23"/>
      <c r="AG1486" s="47"/>
    </row>
    <row r="1487" spans="4:33" customFormat="1" x14ac:dyDescent="0.25">
      <c r="D1487" s="23"/>
      <c r="AG1487" s="47"/>
    </row>
    <row r="1488" spans="4:33" customFormat="1" x14ac:dyDescent="0.25">
      <c r="D1488" s="23"/>
      <c r="AG1488" s="47"/>
    </row>
    <row r="1489" spans="4:33" customFormat="1" x14ac:dyDescent="0.25">
      <c r="D1489" s="23"/>
      <c r="AG1489" s="47"/>
    </row>
    <row r="1490" spans="4:33" customFormat="1" x14ac:dyDescent="0.25">
      <c r="D1490" s="23"/>
      <c r="AG1490" s="47"/>
    </row>
    <row r="1491" spans="4:33" customFormat="1" x14ac:dyDescent="0.25">
      <c r="D1491" s="23"/>
      <c r="AG1491" s="47"/>
    </row>
    <row r="1492" spans="4:33" customFormat="1" x14ac:dyDescent="0.25">
      <c r="D1492" s="23"/>
      <c r="AG1492" s="47"/>
    </row>
    <row r="1493" spans="4:33" customFormat="1" x14ac:dyDescent="0.25">
      <c r="D1493" s="23"/>
      <c r="AG1493" s="47"/>
    </row>
    <row r="1494" spans="4:33" customFormat="1" x14ac:dyDescent="0.25">
      <c r="D1494" s="23"/>
      <c r="AG1494" s="47"/>
    </row>
    <row r="1495" spans="4:33" customFormat="1" x14ac:dyDescent="0.25">
      <c r="D1495" s="23"/>
      <c r="AG1495" s="47"/>
    </row>
    <row r="1496" spans="4:33" customFormat="1" x14ac:dyDescent="0.25">
      <c r="D1496" s="23"/>
      <c r="AG1496" s="47"/>
    </row>
    <row r="1497" spans="4:33" customFormat="1" x14ac:dyDescent="0.25">
      <c r="D1497" s="23"/>
      <c r="AG1497" s="47"/>
    </row>
    <row r="1498" spans="4:33" customFormat="1" x14ac:dyDescent="0.25">
      <c r="D1498" s="23"/>
      <c r="AG1498" s="47"/>
    </row>
    <row r="1499" spans="4:33" customFormat="1" x14ac:dyDescent="0.25">
      <c r="D1499" s="23"/>
      <c r="AG1499" s="47"/>
    </row>
    <row r="1500" spans="4:33" customFormat="1" x14ac:dyDescent="0.25">
      <c r="D1500" s="23"/>
      <c r="AG1500" s="47"/>
    </row>
    <row r="1501" spans="4:33" customFormat="1" x14ac:dyDescent="0.25">
      <c r="D1501" s="23"/>
      <c r="AG1501" s="47"/>
    </row>
    <row r="1502" spans="4:33" customFormat="1" x14ac:dyDescent="0.25">
      <c r="D1502" s="23"/>
      <c r="AG1502" s="47"/>
    </row>
    <row r="1503" spans="4:33" customFormat="1" x14ac:dyDescent="0.25">
      <c r="D1503" s="23"/>
      <c r="AG1503" s="47"/>
    </row>
    <row r="1504" spans="4:33" customFormat="1" x14ac:dyDescent="0.25">
      <c r="D1504" s="23"/>
      <c r="AG1504" s="47"/>
    </row>
    <row r="1505" spans="4:33" customFormat="1" x14ac:dyDescent="0.25">
      <c r="D1505" s="23"/>
      <c r="AG1505" s="47"/>
    </row>
    <row r="1506" spans="4:33" customFormat="1" x14ac:dyDescent="0.25">
      <c r="D1506" s="23"/>
      <c r="AG1506" s="47"/>
    </row>
    <row r="1507" spans="4:33" customFormat="1" x14ac:dyDescent="0.25">
      <c r="D1507" s="23"/>
      <c r="AG1507" s="47"/>
    </row>
    <row r="1508" spans="4:33" customFormat="1" x14ac:dyDescent="0.25">
      <c r="D1508" s="23"/>
      <c r="AG1508" s="47"/>
    </row>
    <row r="1509" spans="4:33" customFormat="1" x14ac:dyDescent="0.25">
      <c r="D1509" s="23"/>
      <c r="AG1509" s="47"/>
    </row>
    <row r="1510" spans="4:33" customFormat="1" x14ac:dyDescent="0.25">
      <c r="D1510" s="23"/>
      <c r="AG1510" s="47"/>
    </row>
    <row r="1511" spans="4:33" customFormat="1" x14ac:dyDescent="0.25">
      <c r="D1511" s="23"/>
      <c r="AG1511" s="47"/>
    </row>
    <row r="1512" spans="4:33" customFormat="1" x14ac:dyDescent="0.25">
      <c r="D1512" s="23"/>
      <c r="AG1512" s="47"/>
    </row>
    <row r="1513" spans="4:33" customFormat="1" x14ac:dyDescent="0.25">
      <c r="D1513" s="23"/>
      <c r="AG1513" s="47"/>
    </row>
    <row r="1514" spans="4:33" customFormat="1" x14ac:dyDescent="0.25">
      <c r="D1514" s="23"/>
      <c r="AG1514" s="47"/>
    </row>
    <row r="1515" spans="4:33" customFormat="1" x14ac:dyDescent="0.25">
      <c r="D1515" s="23"/>
      <c r="AG1515" s="47"/>
    </row>
    <row r="1516" spans="4:33" customFormat="1" x14ac:dyDescent="0.25">
      <c r="D1516" s="23"/>
      <c r="AG1516" s="47"/>
    </row>
    <row r="1517" spans="4:33" customFormat="1" x14ac:dyDescent="0.25">
      <c r="D1517" s="23"/>
      <c r="AG1517" s="47"/>
    </row>
    <row r="1518" spans="4:33" customFormat="1" x14ac:dyDescent="0.25">
      <c r="D1518" s="23"/>
      <c r="AG1518" s="47"/>
    </row>
    <row r="1519" spans="4:33" customFormat="1" x14ac:dyDescent="0.25">
      <c r="D1519" s="23"/>
      <c r="AG1519" s="47"/>
    </row>
    <row r="1520" spans="4:33" customFormat="1" x14ac:dyDescent="0.25">
      <c r="D1520" s="23"/>
      <c r="AG1520" s="47"/>
    </row>
    <row r="1521" spans="4:33" customFormat="1" x14ac:dyDescent="0.25">
      <c r="D1521" s="23"/>
      <c r="AG1521" s="47"/>
    </row>
    <row r="1522" spans="4:33" customFormat="1" x14ac:dyDescent="0.25">
      <c r="D1522" s="23"/>
      <c r="AG1522" s="47"/>
    </row>
    <row r="1523" spans="4:33" customFormat="1" x14ac:dyDescent="0.25">
      <c r="D1523" s="23"/>
      <c r="AG1523" s="47"/>
    </row>
    <row r="1524" spans="4:33" customFormat="1" x14ac:dyDescent="0.25">
      <c r="D1524" s="23"/>
      <c r="AG1524" s="47"/>
    </row>
    <row r="1525" spans="4:33" customFormat="1" x14ac:dyDescent="0.25">
      <c r="D1525" s="23"/>
      <c r="AG1525" s="47"/>
    </row>
    <row r="1526" spans="4:33" customFormat="1" x14ac:dyDescent="0.25">
      <c r="D1526" s="23"/>
      <c r="AG1526" s="47"/>
    </row>
    <row r="1527" spans="4:33" customFormat="1" x14ac:dyDescent="0.25">
      <c r="D1527" s="23"/>
      <c r="AG1527" s="47"/>
    </row>
    <row r="1528" spans="4:33" customFormat="1" x14ac:dyDescent="0.25">
      <c r="D1528" s="23"/>
      <c r="AG1528" s="47"/>
    </row>
    <row r="1529" spans="4:33" customFormat="1" x14ac:dyDescent="0.25">
      <c r="D1529" s="23"/>
      <c r="AG1529" s="47"/>
    </row>
    <row r="1530" spans="4:33" customFormat="1" x14ac:dyDescent="0.25">
      <c r="D1530" s="23"/>
      <c r="AG1530" s="47"/>
    </row>
    <row r="1531" spans="4:33" customFormat="1" x14ac:dyDescent="0.25">
      <c r="D1531" s="23"/>
      <c r="AG1531" s="47"/>
    </row>
    <row r="1532" spans="4:33" customFormat="1" x14ac:dyDescent="0.25">
      <c r="D1532" s="23"/>
      <c r="AG1532" s="47"/>
    </row>
    <row r="1533" spans="4:33" customFormat="1" x14ac:dyDescent="0.25">
      <c r="D1533" s="23"/>
      <c r="AG1533" s="47"/>
    </row>
    <row r="1534" spans="4:33" customFormat="1" x14ac:dyDescent="0.25">
      <c r="D1534" s="23"/>
      <c r="AG1534" s="47"/>
    </row>
    <row r="1535" spans="4:33" customFormat="1" x14ac:dyDescent="0.25">
      <c r="D1535" s="23"/>
      <c r="AG1535" s="47"/>
    </row>
    <row r="1536" spans="4:33" customFormat="1" x14ac:dyDescent="0.25">
      <c r="D1536" s="23"/>
      <c r="AG1536" s="47"/>
    </row>
    <row r="1537" spans="4:33" customFormat="1" x14ac:dyDescent="0.25">
      <c r="D1537" s="23"/>
      <c r="AG1537" s="47"/>
    </row>
    <row r="1538" spans="4:33" customFormat="1" x14ac:dyDescent="0.25">
      <c r="D1538" s="23"/>
      <c r="AG1538" s="47"/>
    </row>
    <row r="1539" spans="4:33" customFormat="1" x14ac:dyDescent="0.25">
      <c r="D1539" s="23"/>
      <c r="AG1539" s="47"/>
    </row>
    <row r="1540" spans="4:33" customFormat="1" x14ac:dyDescent="0.25">
      <c r="D1540" s="23"/>
      <c r="AG1540" s="47"/>
    </row>
    <row r="1541" spans="4:33" customFormat="1" x14ac:dyDescent="0.25">
      <c r="D1541" s="23"/>
      <c r="AG1541" s="47"/>
    </row>
    <row r="1542" spans="4:33" customFormat="1" x14ac:dyDescent="0.25">
      <c r="D1542" s="23"/>
      <c r="AG1542" s="47"/>
    </row>
    <row r="1543" spans="4:33" customFormat="1" x14ac:dyDescent="0.25">
      <c r="D1543" s="23"/>
      <c r="AG1543" s="47"/>
    </row>
    <row r="1544" spans="4:33" customFormat="1" x14ac:dyDescent="0.25">
      <c r="D1544" s="23"/>
      <c r="AG1544" s="47"/>
    </row>
    <row r="1545" spans="4:33" customFormat="1" x14ac:dyDescent="0.25">
      <c r="D1545" s="23"/>
      <c r="AG1545" s="47"/>
    </row>
    <row r="1546" spans="4:33" customFormat="1" x14ac:dyDescent="0.25">
      <c r="D1546" s="23"/>
      <c r="AG1546" s="47"/>
    </row>
    <row r="1547" spans="4:33" customFormat="1" x14ac:dyDescent="0.25">
      <c r="D1547" s="23"/>
      <c r="AG1547" s="47"/>
    </row>
    <row r="1548" spans="4:33" customFormat="1" x14ac:dyDescent="0.25">
      <c r="D1548" s="23"/>
      <c r="AG1548" s="47"/>
    </row>
    <row r="1549" spans="4:33" customFormat="1" x14ac:dyDescent="0.25">
      <c r="D1549" s="23"/>
      <c r="AG1549" s="47"/>
    </row>
    <row r="1550" spans="4:33" customFormat="1" x14ac:dyDescent="0.25">
      <c r="D1550" s="23"/>
      <c r="AG1550" s="47"/>
    </row>
    <row r="1551" spans="4:33" customFormat="1" x14ac:dyDescent="0.25">
      <c r="D1551" s="23"/>
      <c r="AG1551" s="47"/>
    </row>
    <row r="1552" spans="4:33" customFormat="1" x14ac:dyDescent="0.25">
      <c r="D1552" s="23"/>
      <c r="AG1552" s="47"/>
    </row>
    <row r="1553" spans="4:33" customFormat="1" x14ac:dyDescent="0.25">
      <c r="D1553" s="23"/>
      <c r="AG1553" s="47"/>
    </row>
    <row r="1554" spans="4:33" customFormat="1" x14ac:dyDescent="0.25">
      <c r="D1554" s="23"/>
      <c r="AG1554" s="47"/>
    </row>
    <row r="1555" spans="4:33" customFormat="1" x14ac:dyDescent="0.25">
      <c r="D1555" s="23"/>
      <c r="AG1555" s="47"/>
    </row>
    <row r="1556" spans="4:33" customFormat="1" x14ac:dyDescent="0.25">
      <c r="D1556" s="23"/>
      <c r="AG1556" s="47"/>
    </row>
    <row r="1557" spans="4:33" customFormat="1" x14ac:dyDescent="0.25">
      <c r="D1557" s="23"/>
      <c r="AG1557" s="47"/>
    </row>
    <row r="1558" spans="4:33" customFormat="1" x14ac:dyDescent="0.25">
      <c r="D1558" s="23"/>
      <c r="AG1558" s="47"/>
    </row>
    <row r="1559" spans="4:33" customFormat="1" x14ac:dyDescent="0.25">
      <c r="D1559" s="23"/>
      <c r="AG1559" s="47"/>
    </row>
    <row r="1560" spans="4:33" customFormat="1" x14ac:dyDescent="0.25">
      <c r="D1560" s="23"/>
      <c r="AG1560" s="47"/>
    </row>
    <row r="1561" spans="4:33" customFormat="1" x14ac:dyDescent="0.25">
      <c r="D1561" s="23"/>
      <c r="AG1561" s="47"/>
    </row>
    <row r="1562" spans="4:33" customFormat="1" x14ac:dyDescent="0.25">
      <c r="D1562" s="23"/>
      <c r="AG1562" s="47"/>
    </row>
    <row r="1563" spans="4:33" customFormat="1" x14ac:dyDescent="0.25">
      <c r="D1563" s="23"/>
      <c r="AG1563" s="47"/>
    </row>
    <row r="1564" spans="4:33" customFormat="1" x14ac:dyDescent="0.25">
      <c r="D1564" s="23"/>
      <c r="AG1564" s="47"/>
    </row>
    <row r="1565" spans="4:33" customFormat="1" x14ac:dyDescent="0.25">
      <c r="D1565" s="23"/>
      <c r="AG1565" s="47"/>
    </row>
    <row r="1566" spans="4:33" customFormat="1" x14ac:dyDescent="0.25">
      <c r="D1566" s="23"/>
      <c r="AG1566" s="47"/>
    </row>
    <row r="1567" spans="4:33" customFormat="1" x14ac:dyDescent="0.25">
      <c r="D1567" s="23"/>
      <c r="AG1567" s="47"/>
    </row>
    <row r="1568" spans="4:33" customFormat="1" x14ac:dyDescent="0.25">
      <c r="D1568" s="23"/>
      <c r="AG1568" s="47"/>
    </row>
    <row r="1569" spans="4:33" customFormat="1" x14ac:dyDescent="0.25">
      <c r="D1569" s="23"/>
      <c r="AG1569" s="47"/>
    </row>
    <row r="1570" spans="4:33" customFormat="1" x14ac:dyDescent="0.25">
      <c r="D1570" s="23"/>
      <c r="AG1570" s="47"/>
    </row>
    <row r="1571" spans="4:33" customFormat="1" x14ac:dyDescent="0.25">
      <c r="D1571" s="23"/>
      <c r="AG1571" s="47"/>
    </row>
    <row r="1572" spans="4:33" customFormat="1" x14ac:dyDescent="0.25">
      <c r="D1572" s="23"/>
      <c r="AG1572" s="47"/>
    </row>
    <row r="1573" spans="4:33" customFormat="1" x14ac:dyDescent="0.25">
      <c r="D1573" s="23"/>
      <c r="AG1573" s="47"/>
    </row>
    <row r="1574" spans="4:33" customFormat="1" x14ac:dyDescent="0.25">
      <c r="D1574" s="23"/>
      <c r="AG1574" s="47"/>
    </row>
    <row r="1575" spans="4:33" customFormat="1" x14ac:dyDescent="0.25">
      <c r="D1575" s="23"/>
      <c r="AG1575" s="47"/>
    </row>
    <row r="1576" spans="4:33" customFormat="1" x14ac:dyDescent="0.25">
      <c r="D1576" s="23"/>
      <c r="AG1576" s="47"/>
    </row>
    <row r="1577" spans="4:33" customFormat="1" x14ac:dyDescent="0.25">
      <c r="D1577" s="23"/>
      <c r="AG1577" s="47"/>
    </row>
    <row r="1578" spans="4:33" customFormat="1" x14ac:dyDescent="0.25">
      <c r="D1578" s="23"/>
      <c r="AG1578" s="47"/>
    </row>
    <row r="1579" spans="4:33" customFormat="1" x14ac:dyDescent="0.25">
      <c r="D1579" s="23"/>
      <c r="AG1579" s="47"/>
    </row>
    <row r="1580" spans="4:33" customFormat="1" x14ac:dyDescent="0.25">
      <c r="D1580" s="23"/>
      <c r="AG1580" s="47"/>
    </row>
    <row r="1581" spans="4:33" customFormat="1" x14ac:dyDescent="0.25">
      <c r="D1581" s="23"/>
      <c r="AG1581" s="47"/>
    </row>
    <row r="1582" spans="4:33" customFormat="1" x14ac:dyDescent="0.25">
      <c r="D1582" s="23"/>
      <c r="AG1582" s="47"/>
    </row>
    <row r="1583" spans="4:33" customFormat="1" x14ac:dyDescent="0.25">
      <c r="D1583" s="23"/>
      <c r="AG1583" s="47"/>
    </row>
    <row r="1584" spans="4:33" customFormat="1" x14ac:dyDescent="0.25">
      <c r="D1584" s="23"/>
      <c r="AG1584" s="47"/>
    </row>
    <row r="1585" spans="4:33" customFormat="1" x14ac:dyDescent="0.25">
      <c r="D1585" s="23"/>
      <c r="AG1585" s="47"/>
    </row>
    <row r="1586" spans="4:33" customFormat="1" x14ac:dyDescent="0.25">
      <c r="D1586" s="23"/>
      <c r="AG1586" s="47"/>
    </row>
    <row r="1587" spans="4:33" customFormat="1" x14ac:dyDescent="0.25">
      <c r="D1587" s="23"/>
      <c r="AG1587" s="47"/>
    </row>
    <row r="1588" spans="4:33" customFormat="1" x14ac:dyDescent="0.25">
      <c r="D1588" s="23"/>
      <c r="AG1588" s="47"/>
    </row>
    <row r="1589" spans="4:33" customFormat="1" x14ac:dyDescent="0.25">
      <c r="D1589" s="23"/>
      <c r="AG1589" s="47"/>
    </row>
    <row r="1590" spans="4:33" customFormat="1" x14ac:dyDescent="0.25">
      <c r="D1590" s="23"/>
      <c r="AG1590" s="47"/>
    </row>
    <row r="1591" spans="4:33" customFormat="1" x14ac:dyDescent="0.25">
      <c r="D1591" s="23"/>
      <c r="AG1591" s="47"/>
    </row>
    <row r="1592" spans="4:33" customFormat="1" x14ac:dyDescent="0.25">
      <c r="D1592" s="23"/>
      <c r="AG1592" s="47"/>
    </row>
    <row r="1593" spans="4:33" customFormat="1" x14ac:dyDescent="0.25">
      <c r="D1593" s="23"/>
      <c r="AG1593" s="47"/>
    </row>
    <row r="1594" spans="4:33" customFormat="1" x14ac:dyDescent="0.25">
      <c r="D1594" s="23"/>
      <c r="AG1594" s="47"/>
    </row>
    <row r="1595" spans="4:33" customFormat="1" x14ac:dyDescent="0.25">
      <c r="D1595" s="23"/>
      <c r="AG1595" s="47"/>
    </row>
    <row r="1596" spans="4:33" customFormat="1" x14ac:dyDescent="0.25">
      <c r="D1596" s="23"/>
      <c r="AG1596" s="47"/>
    </row>
    <row r="1597" spans="4:33" customFormat="1" x14ac:dyDescent="0.25">
      <c r="D1597" s="23"/>
      <c r="AG1597" s="47"/>
    </row>
    <row r="1598" spans="4:33" customFormat="1" x14ac:dyDescent="0.25">
      <c r="D1598" s="23"/>
      <c r="AG1598" s="47"/>
    </row>
    <row r="1599" spans="4:33" customFormat="1" x14ac:dyDescent="0.25">
      <c r="D1599" s="23"/>
      <c r="AG1599" s="47"/>
    </row>
    <row r="1600" spans="4:33" customFormat="1" x14ac:dyDescent="0.25">
      <c r="D1600" s="23"/>
      <c r="AG1600" s="47"/>
    </row>
    <row r="1601" spans="4:33" customFormat="1" x14ac:dyDescent="0.25">
      <c r="D1601" s="23"/>
      <c r="AG1601" s="47"/>
    </row>
    <row r="1602" spans="4:33" customFormat="1" x14ac:dyDescent="0.25">
      <c r="D1602" s="23"/>
      <c r="AG1602" s="47"/>
    </row>
    <row r="1603" spans="4:33" customFormat="1" x14ac:dyDescent="0.25">
      <c r="D1603" s="23"/>
      <c r="AG1603" s="47"/>
    </row>
    <row r="1604" spans="4:33" customFormat="1" x14ac:dyDescent="0.25">
      <c r="D1604" s="23"/>
      <c r="AG1604" s="47"/>
    </row>
    <row r="1605" spans="4:33" customFormat="1" x14ac:dyDescent="0.25">
      <c r="D1605" s="23"/>
      <c r="AG1605" s="47"/>
    </row>
    <row r="1606" spans="4:33" customFormat="1" x14ac:dyDescent="0.25">
      <c r="D1606" s="23"/>
      <c r="AG1606" s="47"/>
    </row>
    <row r="1607" spans="4:33" customFormat="1" x14ac:dyDescent="0.25">
      <c r="D1607" s="23"/>
      <c r="AG1607" s="47"/>
    </row>
    <row r="1608" spans="4:33" customFormat="1" x14ac:dyDescent="0.25">
      <c r="D1608" s="23"/>
      <c r="AG1608" s="47"/>
    </row>
    <row r="1609" spans="4:33" customFormat="1" x14ac:dyDescent="0.25">
      <c r="D1609" s="23"/>
      <c r="AG1609" s="47"/>
    </row>
    <row r="1610" spans="4:33" customFormat="1" x14ac:dyDescent="0.25">
      <c r="D1610" s="23"/>
      <c r="AG1610" s="47"/>
    </row>
    <row r="1611" spans="4:33" customFormat="1" x14ac:dyDescent="0.25">
      <c r="D1611" s="23"/>
      <c r="AG1611" s="47"/>
    </row>
    <row r="1612" spans="4:33" customFormat="1" x14ac:dyDescent="0.25">
      <c r="D1612" s="23"/>
      <c r="AG1612" s="47"/>
    </row>
    <row r="1613" spans="4:33" customFormat="1" x14ac:dyDescent="0.25">
      <c r="D1613" s="23"/>
      <c r="AG1613" s="47"/>
    </row>
    <row r="1614" spans="4:33" customFormat="1" x14ac:dyDescent="0.25">
      <c r="D1614" s="23"/>
      <c r="AG1614" s="47"/>
    </row>
    <row r="1615" spans="4:33" customFormat="1" x14ac:dyDescent="0.25">
      <c r="D1615" s="23"/>
      <c r="AG1615" s="47"/>
    </row>
    <row r="1616" spans="4:33" customFormat="1" x14ac:dyDescent="0.25">
      <c r="D1616" s="23"/>
      <c r="AG1616" s="47"/>
    </row>
    <row r="1617" spans="4:33" customFormat="1" x14ac:dyDescent="0.25">
      <c r="D1617" s="23"/>
      <c r="AG1617" s="47"/>
    </row>
    <row r="1618" spans="4:33" customFormat="1" x14ac:dyDescent="0.25">
      <c r="D1618" s="23"/>
      <c r="AG1618" s="47"/>
    </row>
    <row r="1619" spans="4:33" customFormat="1" x14ac:dyDescent="0.25">
      <c r="D1619" s="23"/>
      <c r="AG1619" s="47"/>
    </row>
    <row r="1620" spans="4:33" customFormat="1" x14ac:dyDescent="0.25">
      <c r="D1620" s="23"/>
      <c r="AG1620" s="47"/>
    </row>
    <row r="1621" spans="4:33" customFormat="1" x14ac:dyDescent="0.25">
      <c r="D1621" s="23"/>
      <c r="AG1621" s="47"/>
    </row>
    <row r="1622" spans="4:33" customFormat="1" x14ac:dyDescent="0.25">
      <c r="D1622" s="23"/>
      <c r="AG1622" s="47"/>
    </row>
    <row r="1623" spans="4:33" customFormat="1" x14ac:dyDescent="0.25">
      <c r="D1623" s="23"/>
      <c r="AG1623" s="47"/>
    </row>
    <row r="1624" spans="4:33" customFormat="1" x14ac:dyDescent="0.25">
      <c r="D1624" s="23"/>
      <c r="AG1624" s="47"/>
    </row>
    <row r="1625" spans="4:33" customFormat="1" x14ac:dyDescent="0.25">
      <c r="D1625" s="23"/>
      <c r="AG1625" s="47"/>
    </row>
    <row r="1626" spans="4:33" customFormat="1" x14ac:dyDescent="0.25">
      <c r="D1626" s="23"/>
      <c r="AG1626" s="47"/>
    </row>
    <row r="1627" spans="4:33" customFormat="1" x14ac:dyDescent="0.25">
      <c r="D1627" s="23"/>
      <c r="AG1627" s="47"/>
    </row>
    <row r="1628" spans="4:33" customFormat="1" x14ac:dyDescent="0.25">
      <c r="D1628" s="23"/>
      <c r="AG1628" s="47"/>
    </row>
    <row r="1629" spans="4:33" customFormat="1" x14ac:dyDescent="0.25">
      <c r="D1629" s="23"/>
      <c r="AG1629" s="47"/>
    </row>
    <row r="1630" spans="4:33" customFormat="1" x14ac:dyDescent="0.25">
      <c r="D1630" s="23"/>
      <c r="AG1630" s="47"/>
    </row>
    <row r="1631" spans="4:33" customFormat="1" x14ac:dyDescent="0.25">
      <c r="D1631" s="23"/>
      <c r="AG1631" s="47"/>
    </row>
    <row r="1632" spans="4:33" customFormat="1" x14ac:dyDescent="0.25">
      <c r="D1632" s="23"/>
      <c r="AG1632" s="47"/>
    </row>
    <row r="1633" spans="4:33" customFormat="1" x14ac:dyDescent="0.25">
      <c r="D1633" s="23"/>
      <c r="AG1633" s="47"/>
    </row>
    <row r="1634" spans="4:33" customFormat="1" x14ac:dyDescent="0.25">
      <c r="D1634" s="23"/>
      <c r="AG1634" s="47"/>
    </row>
    <row r="1635" spans="4:33" customFormat="1" x14ac:dyDescent="0.25">
      <c r="D1635" s="23"/>
      <c r="AG1635" s="47"/>
    </row>
    <row r="1636" spans="4:33" customFormat="1" x14ac:dyDescent="0.25">
      <c r="D1636" s="23"/>
      <c r="AG1636" s="47"/>
    </row>
    <row r="1637" spans="4:33" customFormat="1" x14ac:dyDescent="0.25">
      <c r="D1637" s="23"/>
      <c r="AG1637" s="47"/>
    </row>
    <row r="1638" spans="4:33" customFormat="1" x14ac:dyDescent="0.25">
      <c r="D1638" s="23"/>
      <c r="AG1638" s="47"/>
    </row>
    <row r="1639" spans="4:33" customFormat="1" x14ac:dyDescent="0.25">
      <c r="D1639" s="23"/>
      <c r="AG1639" s="47"/>
    </row>
    <row r="1640" spans="4:33" customFormat="1" x14ac:dyDescent="0.25">
      <c r="D1640" s="23"/>
      <c r="AG1640" s="47"/>
    </row>
    <row r="1641" spans="4:33" customFormat="1" x14ac:dyDescent="0.25">
      <c r="D1641" s="23"/>
      <c r="AG1641" s="47"/>
    </row>
    <row r="1642" spans="4:33" customFormat="1" x14ac:dyDescent="0.25">
      <c r="D1642" s="23"/>
      <c r="AG1642" s="47"/>
    </row>
    <row r="1643" spans="4:33" customFormat="1" x14ac:dyDescent="0.25">
      <c r="D1643" s="23"/>
      <c r="AG1643" s="47"/>
    </row>
    <row r="1644" spans="4:33" customFormat="1" x14ac:dyDescent="0.25">
      <c r="D1644" s="23"/>
      <c r="AG1644" s="47"/>
    </row>
    <row r="1645" spans="4:33" customFormat="1" x14ac:dyDescent="0.25">
      <c r="D1645" s="23"/>
      <c r="AG1645" s="47"/>
    </row>
    <row r="1646" spans="4:33" customFormat="1" x14ac:dyDescent="0.25">
      <c r="D1646" s="23"/>
      <c r="AG1646" s="47"/>
    </row>
    <row r="1647" spans="4:33" customFormat="1" x14ac:dyDescent="0.25">
      <c r="D1647" s="23"/>
      <c r="AG1647" s="47"/>
    </row>
    <row r="1648" spans="4:33" customFormat="1" x14ac:dyDescent="0.25">
      <c r="D1648" s="23"/>
      <c r="AG1648" s="47"/>
    </row>
    <row r="1649" spans="4:33" customFormat="1" x14ac:dyDescent="0.25">
      <c r="D1649" s="23"/>
      <c r="AG1649" s="47"/>
    </row>
    <row r="1650" spans="4:33" customFormat="1" x14ac:dyDescent="0.25">
      <c r="D1650" s="23"/>
      <c r="AG1650" s="47"/>
    </row>
    <row r="1651" spans="4:33" customFormat="1" x14ac:dyDescent="0.25">
      <c r="D1651" s="23"/>
      <c r="AG1651" s="47"/>
    </row>
    <row r="1652" spans="4:33" customFormat="1" x14ac:dyDescent="0.25">
      <c r="D1652" s="23"/>
      <c r="AG1652" s="47"/>
    </row>
    <row r="1653" spans="4:33" customFormat="1" x14ac:dyDescent="0.25">
      <c r="D1653" s="23"/>
      <c r="AG1653" s="47"/>
    </row>
    <row r="1654" spans="4:33" customFormat="1" x14ac:dyDescent="0.25">
      <c r="D1654" s="23"/>
      <c r="AG1654" s="47"/>
    </row>
    <row r="1655" spans="4:33" customFormat="1" x14ac:dyDescent="0.25">
      <c r="D1655" s="23"/>
      <c r="AG1655" s="47"/>
    </row>
    <row r="1656" spans="4:33" customFormat="1" x14ac:dyDescent="0.25">
      <c r="D1656" s="23"/>
      <c r="AG1656" s="47"/>
    </row>
    <row r="1657" spans="4:33" customFormat="1" x14ac:dyDescent="0.25">
      <c r="D1657" s="23"/>
      <c r="AG1657" s="47"/>
    </row>
    <row r="1658" spans="4:33" customFormat="1" x14ac:dyDescent="0.25">
      <c r="D1658" s="23"/>
      <c r="AG1658" s="47"/>
    </row>
    <row r="1659" spans="4:33" customFormat="1" x14ac:dyDescent="0.25">
      <c r="D1659" s="23"/>
      <c r="AG1659" s="47"/>
    </row>
    <row r="1660" spans="4:33" customFormat="1" x14ac:dyDescent="0.25">
      <c r="D1660" s="23"/>
      <c r="AG1660" s="47"/>
    </row>
    <row r="1661" spans="4:33" customFormat="1" x14ac:dyDescent="0.25">
      <c r="D1661" s="23"/>
      <c r="AG1661" s="47"/>
    </row>
    <row r="1662" spans="4:33" customFormat="1" x14ac:dyDescent="0.25">
      <c r="D1662" s="23"/>
      <c r="AG1662" s="47"/>
    </row>
    <row r="1663" spans="4:33" customFormat="1" x14ac:dyDescent="0.25">
      <c r="D1663" s="23"/>
      <c r="AG1663" s="47"/>
    </row>
    <row r="1664" spans="4:33" customFormat="1" x14ac:dyDescent="0.25">
      <c r="D1664" s="23"/>
      <c r="AG1664" s="47"/>
    </row>
    <row r="1665" spans="4:33" customFormat="1" x14ac:dyDescent="0.25">
      <c r="D1665" s="23"/>
      <c r="AG1665" s="47"/>
    </row>
    <row r="1666" spans="4:33" customFormat="1" x14ac:dyDescent="0.25">
      <c r="D1666" s="23"/>
      <c r="AG1666" s="47"/>
    </row>
    <row r="1667" spans="4:33" customFormat="1" x14ac:dyDescent="0.25">
      <c r="D1667" s="23"/>
      <c r="AG1667" s="47"/>
    </row>
    <row r="1668" spans="4:33" customFormat="1" x14ac:dyDescent="0.25">
      <c r="D1668" s="23"/>
      <c r="AG1668" s="47"/>
    </row>
    <row r="1669" spans="4:33" customFormat="1" x14ac:dyDescent="0.25">
      <c r="D1669" s="23"/>
      <c r="AG1669" s="47"/>
    </row>
    <row r="1670" spans="4:33" customFormat="1" x14ac:dyDescent="0.25">
      <c r="D1670" s="23"/>
      <c r="AG1670" s="47"/>
    </row>
    <row r="1671" spans="4:33" customFormat="1" x14ac:dyDescent="0.25">
      <c r="D1671" s="23"/>
      <c r="AG1671" s="47"/>
    </row>
    <row r="1672" spans="4:33" customFormat="1" x14ac:dyDescent="0.25">
      <c r="D1672" s="23"/>
      <c r="AG1672" s="47"/>
    </row>
    <row r="1673" spans="4:33" customFormat="1" x14ac:dyDescent="0.25">
      <c r="D1673" s="23"/>
      <c r="AG1673" s="47"/>
    </row>
    <row r="1674" spans="4:33" customFormat="1" x14ac:dyDescent="0.25">
      <c r="D1674" s="23"/>
      <c r="AG1674" s="47"/>
    </row>
    <row r="1675" spans="4:33" customFormat="1" x14ac:dyDescent="0.25">
      <c r="D1675" s="23"/>
      <c r="AG1675" s="47"/>
    </row>
    <row r="1676" spans="4:33" customFormat="1" x14ac:dyDescent="0.25">
      <c r="D1676" s="23"/>
      <c r="AG1676" s="47"/>
    </row>
    <row r="1677" spans="4:33" customFormat="1" x14ac:dyDescent="0.25">
      <c r="D1677" s="23"/>
      <c r="AG1677" s="47"/>
    </row>
    <row r="1678" spans="4:33" customFormat="1" x14ac:dyDescent="0.25">
      <c r="D1678" s="23"/>
      <c r="AG1678" s="47"/>
    </row>
    <row r="1679" spans="4:33" customFormat="1" x14ac:dyDescent="0.25">
      <c r="D1679" s="23"/>
      <c r="AG1679" s="47"/>
    </row>
    <row r="1680" spans="4:33" customFormat="1" x14ac:dyDescent="0.25">
      <c r="D1680" s="23"/>
      <c r="AG1680" s="47"/>
    </row>
    <row r="1681" spans="4:33" customFormat="1" x14ac:dyDescent="0.25">
      <c r="D1681" s="23"/>
      <c r="AG1681" s="47"/>
    </row>
    <row r="1682" spans="4:33" customFormat="1" x14ac:dyDescent="0.25">
      <c r="D1682" s="23"/>
      <c r="AG1682" s="47"/>
    </row>
    <row r="1683" spans="4:33" customFormat="1" x14ac:dyDescent="0.25">
      <c r="D1683" s="23"/>
      <c r="AG1683" s="47"/>
    </row>
    <row r="1684" spans="4:33" customFormat="1" x14ac:dyDescent="0.25">
      <c r="D1684" s="23"/>
      <c r="AG1684" s="47"/>
    </row>
    <row r="1685" spans="4:33" customFormat="1" x14ac:dyDescent="0.25">
      <c r="D1685" s="23"/>
      <c r="AG1685" s="47"/>
    </row>
    <row r="1686" spans="4:33" customFormat="1" x14ac:dyDescent="0.25">
      <c r="D1686" s="23"/>
      <c r="AG1686" s="47"/>
    </row>
    <row r="1687" spans="4:33" customFormat="1" x14ac:dyDescent="0.25">
      <c r="D1687" s="23"/>
      <c r="AG1687" s="47"/>
    </row>
    <row r="1688" spans="4:33" customFormat="1" x14ac:dyDescent="0.25">
      <c r="D1688" s="23"/>
      <c r="AG1688" s="47"/>
    </row>
    <row r="1689" spans="4:33" customFormat="1" x14ac:dyDescent="0.25">
      <c r="D1689" s="23"/>
      <c r="AG1689" s="47"/>
    </row>
    <row r="1690" spans="4:33" customFormat="1" x14ac:dyDescent="0.25">
      <c r="D1690" s="23"/>
      <c r="AG1690" s="47"/>
    </row>
    <row r="1691" spans="4:33" customFormat="1" x14ac:dyDescent="0.25">
      <c r="D1691" s="23"/>
      <c r="AG1691" s="47"/>
    </row>
    <row r="1692" spans="4:33" customFormat="1" x14ac:dyDescent="0.25">
      <c r="D1692" s="23"/>
      <c r="AG1692" s="47"/>
    </row>
    <row r="1693" spans="4:33" customFormat="1" x14ac:dyDescent="0.25">
      <c r="D1693" s="23"/>
      <c r="AG1693" s="47"/>
    </row>
    <row r="1694" spans="4:33" customFormat="1" x14ac:dyDescent="0.25">
      <c r="D1694" s="23"/>
      <c r="AG1694" s="47"/>
    </row>
    <row r="1695" spans="4:33" customFormat="1" x14ac:dyDescent="0.25">
      <c r="D1695" s="23"/>
      <c r="AG1695" s="47"/>
    </row>
    <row r="1696" spans="4:33" customFormat="1" x14ac:dyDescent="0.25">
      <c r="D1696" s="23"/>
      <c r="AG1696" s="47"/>
    </row>
    <row r="1697" spans="4:33" customFormat="1" x14ac:dyDescent="0.25">
      <c r="D1697" s="23"/>
      <c r="AG1697" s="47"/>
    </row>
    <row r="1698" spans="4:33" customFormat="1" x14ac:dyDescent="0.25">
      <c r="D1698" s="23"/>
      <c r="AG1698" s="47"/>
    </row>
    <row r="1699" spans="4:33" customFormat="1" x14ac:dyDescent="0.25">
      <c r="D1699" s="23"/>
      <c r="AG1699" s="47"/>
    </row>
    <row r="1700" spans="4:33" customFormat="1" x14ac:dyDescent="0.25">
      <c r="D1700" s="23"/>
      <c r="AG1700" s="47"/>
    </row>
    <row r="1701" spans="4:33" customFormat="1" x14ac:dyDescent="0.25">
      <c r="D1701" s="23"/>
      <c r="AG1701" s="47"/>
    </row>
    <row r="1702" spans="4:33" customFormat="1" x14ac:dyDescent="0.25">
      <c r="D1702" s="23"/>
      <c r="AG1702" s="47"/>
    </row>
    <row r="1703" spans="4:33" customFormat="1" x14ac:dyDescent="0.25">
      <c r="D1703" s="23"/>
      <c r="AG1703" s="47"/>
    </row>
    <row r="1704" spans="4:33" customFormat="1" x14ac:dyDescent="0.25">
      <c r="D1704" s="23"/>
      <c r="AG1704" s="47"/>
    </row>
    <row r="1705" spans="4:33" customFormat="1" x14ac:dyDescent="0.25">
      <c r="D1705" s="23"/>
      <c r="AG1705" s="47"/>
    </row>
    <row r="1706" spans="4:33" customFormat="1" x14ac:dyDescent="0.25">
      <c r="D1706" s="23"/>
      <c r="AG1706" s="47"/>
    </row>
    <row r="1707" spans="4:33" customFormat="1" x14ac:dyDescent="0.25">
      <c r="D1707" s="23"/>
      <c r="AG1707" s="47"/>
    </row>
    <row r="1708" spans="4:33" customFormat="1" x14ac:dyDescent="0.25">
      <c r="D1708" s="23"/>
      <c r="AG1708" s="47"/>
    </row>
    <row r="1709" spans="4:33" customFormat="1" x14ac:dyDescent="0.25">
      <c r="D1709" s="23"/>
      <c r="AG1709" s="47"/>
    </row>
    <row r="1710" spans="4:33" customFormat="1" x14ac:dyDescent="0.25">
      <c r="D1710" s="23"/>
      <c r="AG1710" s="47"/>
    </row>
    <row r="1711" spans="4:33" customFormat="1" x14ac:dyDescent="0.25">
      <c r="D1711" s="23"/>
      <c r="AG1711" s="47"/>
    </row>
    <row r="1712" spans="4:33" customFormat="1" x14ac:dyDescent="0.25">
      <c r="D1712" s="23"/>
      <c r="AG1712" s="47"/>
    </row>
    <row r="1713" spans="4:33" customFormat="1" x14ac:dyDescent="0.25">
      <c r="D1713" s="23"/>
      <c r="AG1713" s="47"/>
    </row>
    <row r="1714" spans="4:33" customFormat="1" x14ac:dyDescent="0.25">
      <c r="D1714" s="23"/>
      <c r="AG1714" s="47"/>
    </row>
    <row r="1715" spans="4:33" customFormat="1" x14ac:dyDescent="0.25">
      <c r="D1715" s="23"/>
      <c r="AG1715" s="47"/>
    </row>
    <row r="1716" spans="4:33" customFormat="1" x14ac:dyDescent="0.25">
      <c r="D1716" s="23"/>
      <c r="AG1716" s="47"/>
    </row>
    <row r="1717" spans="4:33" customFormat="1" x14ac:dyDescent="0.25">
      <c r="D1717" s="23"/>
      <c r="AG1717" s="47"/>
    </row>
    <row r="1718" spans="4:33" customFormat="1" x14ac:dyDescent="0.25">
      <c r="D1718" s="23"/>
      <c r="AG1718" s="47"/>
    </row>
    <row r="1719" spans="4:33" customFormat="1" x14ac:dyDescent="0.25">
      <c r="D1719" s="23"/>
      <c r="AG1719" s="47"/>
    </row>
    <row r="1720" spans="4:33" customFormat="1" x14ac:dyDescent="0.25">
      <c r="D1720" s="23"/>
      <c r="AG1720" s="47"/>
    </row>
    <row r="1721" spans="4:33" customFormat="1" x14ac:dyDescent="0.25">
      <c r="D1721" s="23"/>
      <c r="AG1721" s="47"/>
    </row>
    <row r="1722" spans="4:33" customFormat="1" x14ac:dyDescent="0.25">
      <c r="D1722" s="23"/>
      <c r="AG1722" s="47"/>
    </row>
    <row r="1723" spans="4:33" customFormat="1" x14ac:dyDescent="0.25">
      <c r="D1723" s="23"/>
      <c r="AG1723" s="47"/>
    </row>
    <row r="1724" spans="4:33" customFormat="1" x14ac:dyDescent="0.25">
      <c r="D1724" s="23"/>
      <c r="AG1724" s="47"/>
    </row>
    <row r="1725" spans="4:33" customFormat="1" x14ac:dyDescent="0.25">
      <c r="D1725" s="23"/>
      <c r="AG1725" s="47"/>
    </row>
    <row r="1726" spans="4:33" customFormat="1" x14ac:dyDescent="0.25">
      <c r="D1726" s="23"/>
      <c r="AG1726" s="47"/>
    </row>
    <row r="1727" spans="4:33" customFormat="1" x14ac:dyDescent="0.25">
      <c r="D1727" s="23"/>
      <c r="AG1727" s="47"/>
    </row>
    <row r="1728" spans="4:33" customFormat="1" x14ac:dyDescent="0.25">
      <c r="D1728" s="23"/>
      <c r="AG1728" s="47"/>
    </row>
    <row r="1729" spans="4:33" customFormat="1" x14ac:dyDescent="0.25">
      <c r="D1729" s="23"/>
      <c r="AG1729" s="47"/>
    </row>
    <row r="1730" spans="4:33" customFormat="1" x14ac:dyDescent="0.25">
      <c r="D1730" s="23"/>
      <c r="AG1730" s="47"/>
    </row>
    <row r="1731" spans="4:33" customFormat="1" x14ac:dyDescent="0.25">
      <c r="D1731" s="23"/>
      <c r="AG1731" s="47"/>
    </row>
    <row r="1732" spans="4:33" customFormat="1" x14ac:dyDescent="0.25">
      <c r="D1732" s="23"/>
      <c r="AG1732" s="47"/>
    </row>
    <row r="1733" spans="4:33" customFormat="1" x14ac:dyDescent="0.25">
      <c r="D1733" s="23"/>
      <c r="AG1733" s="47"/>
    </row>
    <row r="1734" spans="4:33" customFormat="1" x14ac:dyDescent="0.25">
      <c r="D1734" s="23"/>
      <c r="AG1734" s="47"/>
    </row>
    <row r="1735" spans="4:33" customFormat="1" x14ac:dyDescent="0.25">
      <c r="D1735" s="23"/>
      <c r="AG1735" s="47"/>
    </row>
    <row r="1736" spans="4:33" customFormat="1" x14ac:dyDescent="0.25">
      <c r="D1736" s="23"/>
      <c r="AG1736" s="47"/>
    </row>
    <row r="1737" spans="4:33" customFormat="1" x14ac:dyDescent="0.25">
      <c r="D1737" s="23"/>
      <c r="AG1737" s="47"/>
    </row>
    <row r="1738" spans="4:33" customFormat="1" x14ac:dyDescent="0.25">
      <c r="D1738" s="23"/>
      <c r="AG1738" s="47"/>
    </row>
    <row r="1739" spans="4:33" customFormat="1" x14ac:dyDescent="0.25">
      <c r="D1739" s="23"/>
      <c r="AG1739" s="47"/>
    </row>
    <row r="1740" spans="4:33" customFormat="1" x14ac:dyDescent="0.25">
      <c r="D1740" s="23"/>
      <c r="AG1740" s="47"/>
    </row>
    <row r="1741" spans="4:33" customFormat="1" x14ac:dyDescent="0.25">
      <c r="D1741" s="23"/>
      <c r="AG1741" s="47"/>
    </row>
    <row r="1742" spans="4:33" customFormat="1" x14ac:dyDescent="0.25">
      <c r="D1742" s="23"/>
      <c r="AG1742" s="47"/>
    </row>
    <row r="1743" spans="4:33" customFormat="1" x14ac:dyDescent="0.25">
      <c r="D1743" s="23"/>
      <c r="AG1743" s="47"/>
    </row>
    <row r="1744" spans="4:33" customFormat="1" x14ac:dyDescent="0.25">
      <c r="D1744" s="23"/>
      <c r="AG1744" s="47"/>
    </row>
    <row r="1745" spans="4:33" customFormat="1" x14ac:dyDescent="0.25">
      <c r="D1745" s="23"/>
      <c r="AG1745" s="47"/>
    </row>
    <row r="1746" spans="4:33" customFormat="1" x14ac:dyDescent="0.25">
      <c r="D1746" s="23"/>
      <c r="AG1746" s="47"/>
    </row>
    <row r="1747" spans="4:33" customFormat="1" x14ac:dyDescent="0.25">
      <c r="D1747" s="23"/>
      <c r="AG1747" s="47"/>
    </row>
    <row r="1748" spans="4:33" customFormat="1" x14ac:dyDescent="0.25">
      <c r="D1748" s="23"/>
      <c r="AG1748" s="47"/>
    </row>
    <row r="1749" spans="4:33" customFormat="1" x14ac:dyDescent="0.25">
      <c r="D1749" s="23"/>
      <c r="AG1749" s="47"/>
    </row>
    <row r="1750" spans="4:33" customFormat="1" x14ac:dyDescent="0.25">
      <c r="D1750" s="23"/>
      <c r="AG1750" s="47"/>
    </row>
    <row r="1751" spans="4:33" customFormat="1" x14ac:dyDescent="0.25">
      <c r="D1751" s="23"/>
      <c r="AG1751" s="47"/>
    </row>
    <row r="1752" spans="4:33" customFormat="1" x14ac:dyDescent="0.25">
      <c r="D1752" s="23"/>
      <c r="AG1752" s="47"/>
    </row>
    <row r="1753" spans="4:33" customFormat="1" x14ac:dyDescent="0.25">
      <c r="D1753" s="23"/>
      <c r="AG1753" s="47"/>
    </row>
    <row r="1754" spans="4:33" customFormat="1" x14ac:dyDescent="0.25">
      <c r="D1754" s="23"/>
      <c r="AG1754" s="47"/>
    </row>
    <row r="1755" spans="4:33" customFormat="1" x14ac:dyDescent="0.25">
      <c r="D1755" s="23"/>
      <c r="AG1755" s="47"/>
    </row>
    <row r="1756" spans="4:33" customFormat="1" x14ac:dyDescent="0.25">
      <c r="D1756" s="23"/>
      <c r="AG1756" s="47"/>
    </row>
    <row r="1757" spans="4:33" customFormat="1" x14ac:dyDescent="0.25">
      <c r="D1757" s="23"/>
      <c r="AG1757" s="47"/>
    </row>
    <row r="1758" spans="4:33" customFormat="1" x14ac:dyDescent="0.25">
      <c r="D1758" s="23"/>
      <c r="AG1758" s="47"/>
    </row>
    <row r="1759" spans="4:33" customFormat="1" x14ac:dyDescent="0.25">
      <c r="D1759" s="23"/>
      <c r="AG1759" s="47"/>
    </row>
    <row r="1760" spans="4:33" customFormat="1" x14ac:dyDescent="0.25">
      <c r="D1760" s="23"/>
      <c r="AG1760" s="47"/>
    </row>
    <row r="1761" spans="4:33" customFormat="1" x14ac:dyDescent="0.25">
      <c r="D1761" s="23"/>
      <c r="AG1761" s="47"/>
    </row>
    <row r="1762" spans="4:33" customFormat="1" x14ac:dyDescent="0.25">
      <c r="D1762" s="23"/>
      <c r="AG1762" s="47"/>
    </row>
    <row r="1763" spans="4:33" customFormat="1" x14ac:dyDescent="0.25">
      <c r="D1763" s="23"/>
      <c r="AG1763" s="47"/>
    </row>
    <row r="1764" spans="4:33" customFormat="1" x14ac:dyDescent="0.25">
      <c r="D1764" s="23"/>
      <c r="AG1764" s="47"/>
    </row>
    <row r="1765" spans="4:33" customFormat="1" x14ac:dyDescent="0.25">
      <c r="D1765" s="23"/>
      <c r="AG1765" s="47"/>
    </row>
    <row r="1766" spans="4:33" customFormat="1" x14ac:dyDescent="0.25">
      <c r="D1766" s="23"/>
      <c r="AG1766" s="47"/>
    </row>
    <row r="1767" spans="4:33" customFormat="1" x14ac:dyDescent="0.25">
      <c r="D1767" s="23"/>
      <c r="AG1767" s="47"/>
    </row>
    <row r="1768" spans="4:33" customFormat="1" x14ac:dyDescent="0.25">
      <c r="D1768" s="23"/>
      <c r="AG1768" s="47"/>
    </row>
    <row r="1769" spans="4:33" customFormat="1" x14ac:dyDescent="0.25">
      <c r="D1769" s="23"/>
      <c r="AG1769" s="47"/>
    </row>
    <row r="1770" spans="4:33" customFormat="1" x14ac:dyDescent="0.25">
      <c r="D1770" s="23"/>
      <c r="AG1770" s="47"/>
    </row>
    <row r="1771" spans="4:33" customFormat="1" x14ac:dyDescent="0.25">
      <c r="D1771" s="23"/>
      <c r="AG1771" s="47"/>
    </row>
    <row r="1772" spans="4:33" customFormat="1" x14ac:dyDescent="0.25">
      <c r="D1772" s="23"/>
      <c r="AG1772" s="47"/>
    </row>
    <row r="1773" spans="4:33" customFormat="1" x14ac:dyDescent="0.25">
      <c r="D1773" s="23"/>
      <c r="AG1773" s="47"/>
    </row>
    <row r="1774" spans="4:33" customFormat="1" x14ac:dyDescent="0.25">
      <c r="D1774" s="23"/>
      <c r="AG1774" s="47"/>
    </row>
    <row r="1775" spans="4:33" customFormat="1" x14ac:dyDescent="0.25">
      <c r="D1775" s="23"/>
      <c r="AG1775" s="47"/>
    </row>
    <row r="1776" spans="4:33" customFormat="1" x14ac:dyDescent="0.25">
      <c r="D1776" s="23"/>
      <c r="AG1776" s="47"/>
    </row>
    <row r="1777" spans="4:33" customFormat="1" x14ac:dyDescent="0.25">
      <c r="D1777" s="23"/>
      <c r="AG1777" s="47"/>
    </row>
    <row r="1778" spans="4:33" customFormat="1" x14ac:dyDescent="0.25">
      <c r="D1778" s="23"/>
      <c r="AG1778" s="47"/>
    </row>
    <row r="1779" spans="4:33" customFormat="1" x14ac:dyDescent="0.25">
      <c r="D1779" s="23"/>
      <c r="AG1779" s="47"/>
    </row>
    <row r="1780" spans="4:33" customFormat="1" x14ac:dyDescent="0.25">
      <c r="D1780" s="23"/>
      <c r="AG1780" s="47"/>
    </row>
    <row r="1781" spans="4:33" customFormat="1" x14ac:dyDescent="0.25">
      <c r="D1781" s="23"/>
      <c r="AG1781" s="47"/>
    </row>
    <row r="1782" spans="4:33" customFormat="1" x14ac:dyDescent="0.25">
      <c r="D1782" s="23"/>
      <c r="AG1782" s="47"/>
    </row>
    <row r="1783" spans="4:33" customFormat="1" x14ac:dyDescent="0.25">
      <c r="D1783" s="23"/>
      <c r="AG1783" s="47"/>
    </row>
    <row r="1784" spans="4:33" customFormat="1" x14ac:dyDescent="0.25">
      <c r="D1784" s="23"/>
      <c r="AG1784" s="47"/>
    </row>
    <row r="1785" spans="4:33" customFormat="1" x14ac:dyDescent="0.25">
      <c r="D1785" s="23"/>
      <c r="AG1785" s="47"/>
    </row>
    <row r="1786" spans="4:33" customFormat="1" x14ac:dyDescent="0.25">
      <c r="D1786" s="23"/>
      <c r="AG1786" s="47"/>
    </row>
    <row r="1787" spans="4:33" customFormat="1" x14ac:dyDescent="0.25">
      <c r="D1787" s="23"/>
      <c r="AG1787" s="47"/>
    </row>
    <row r="1788" spans="4:33" customFormat="1" x14ac:dyDescent="0.25">
      <c r="D1788" s="23"/>
      <c r="AG1788" s="47"/>
    </row>
    <row r="1789" spans="4:33" customFormat="1" x14ac:dyDescent="0.25">
      <c r="D1789" s="23"/>
      <c r="AG1789" s="47"/>
    </row>
    <row r="1790" spans="4:33" customFormat="1" x14ac:dyDescent="0.25">
      <c r="D1790" s="23"/>
      <c r="AG1790" s="47"/>
    </row>
    <row r="1791" spans="4:33" customFormat="1" x14ac:dyDescent="0.25">
      <c r="D1791" s="23"/>
      <c r="AG1791" s="47"/>
    </row>
    <row r="1792" spans="4:33" customFormat="1" x14ac:dyDescent="0.25">
      <c r="D1792" s="23"/>
      <c r="AG1792" s="47"/>
    </row>
    <row r="1793" spans="4:33" customFormat="1" x14ac:dyDescent="0.25">
      <c r="D1793" s="23"/>
      <c r="AG1793" s="47"/>
    </row>
    <row r="1794" spans="4:33" customFormat="1" x14ac:dyDescent="0.25">
      <c r="D1794" s="23"/>
      <c r="AG1794" s="47"/>
    </row>
    <row r="1795" spans="4:33" customFormat="1" x14ac:dyDescent="0.25">
      <c r="D1795" s="23"/>
      <c r="AG1795" s="47"/>
    </row>
    <row r="1796" spans="4:33" customFormat="1" x14ac:dyDescent="0.25">
      <c r="D1796" s="23"/>
      <c r="AG1796" s="47"/>
    </row>
    <row r="1797" spans="4:33" customFormat="1" x14ac:dyDescent="0.25">
      <c r="D1797" s="23"/>
      <c r="AG1797" s="47"/>
    </row>
    <row r="1798" spans="4:33" customFormat="1" x14ac:dyDescent="0.25">
      <c r="D1798" s="23"/>
      <c r="AG1798" s="47"/>
    </row>
    <row r="1799" spans="4:33" customFormat="1" x14ac:dyDescent="0.25">
      <c r="D1799" s="23"/>
      <c r="AG1799" s="47"/>
    </row>
    <row r="1800" spans="4:33" customFormat="1" x14ac:dyDescent="0.25">
      <c r="D1800" s="23"/>
      <c r="AG1800" s="47"/>
    </row>
    <row r="1801" spans="4:33" customFormat="1" x14ac:dyDescent="0.25">
      <c r="D1801" s="23"/>
      <c r="AG1801" s="47"/>
    </row>
    <row r="1802" spans="4:33" customFormat="1" x14ac:dyDescent="0.25">
      <c r="D1802" s="23"/>
      <c r="AG1802" s="47"/>
    </row>
    <row r="1803" spans="4:33" customFormat="1" x14ac:dyDescent="0.25">
      <c r="D1803" s="23"/>
      <c r="AG1803" s="47"/>
    </row>
    <row r="1804" spans="4:33" customFormat="1" x14ac:dyDescent="0.25">
      <c r="D1804" s="23"/>
      <c r="AG1804" s="47"/>
    </row>
    <row r="1805" spans="4:33" customFormat="1" x14ac:dyDescent="0.25">
      <c r="D1805" s="23"/>
      <c r="AG1805" s="47"/>
    </row>
    <row r="1806" spans="4:33" customFormat="1" x14ac:dyDescent="0.25">
      <c r="D1806" s="23"/>
      <c r="AG1806" s="47"/>
    </row>
    <row r="1807" spans="4:33" customFormat="1" x14ac:dyDescent="0.25">
      <c r="D1807" s="23"/>
      <c r="AG1807" s="47"/>
    </row>
    <row r="1808" spans="4:33" customFormat="1" x14ac:dyDescent="0.25">
      <c r="D1808" s="23"/>
      <c r="AG1808" s="47"/>
    </row>
    <row r="1809" spans="4:33" customFormat="1" x14ac:dyDescent="0.25">
      <c r="D1809" s="23"/>
      <c r="AG1809" s="47"/>
    </row>
    <row r="1810" spans="4:33" customFormat="1" x14ac:dyDescent="0.25">
      <c r="D1810" s="23"/>
      <c r="AG1810" s="47"/>
    </row>
    <row r="1811" spans="4:33" customFormat="1" x14ac:dyDescent="0.25">
      <c r="D1811" s="23"/>
      <c r="AG1811" s="47"/>
    </row>
    <row r="1812" spans="4:33" customFormat="1" x14ac:dyDescent="0.25">
      <c r="D1812" s="23"/>
      <c r="AG1812" s="47"/>
    </row>
    <row r="1813" spans="4:33" customFormat="1" x14ac:dyDescent="0.25">
      <c r="D1813" s="23"/>
      <c r="AG1813" s="47"/>
    </row>
    <row r="1814" spans="4:33" customFormat="1" x14ac:dyDescent="0.25">
      <c r="D1814" s="23"/>
      <c r="AG1814" s="47"/>
    </row>
    <row r="1815" spans="4:33" customFormat="1" x14ac:dyDescent="0.25">
      <c r="D1815" s="23"/>
      <c r="AG1815" s="47"/>
    </row>
    <row r="1816" spans="4:33" customFormat="1" x14ac:dyDescent="0.25">
      <c r="D1816" s="23"/>
      <c r="AG1816" s="47"/>
    </row>
    <row r="1817" spans="4:33" customFormat="1" x14ac:dyDescent="0.25">
      <c r="D1817" s="23"/>
      <c r="AG1817" s="47"/>
    </row>
    <row r="1818" spans="4:33" customFormat="1" x14ac:dyDescent="0.25">
      <c r="D1818" s="23"/>
      <c r="AG1818" s="47"/>
    </row>
    <row r="1819" spans="4:33" customFormat="1" x14ac:dyDescent="0.25">
      <c r="D1819" s="23"/>
      <c r="AG1819" s="47"/>
    </row>
    <row r="1820" spans="4:33" customFormat="1" x14ac:dyDescent="0.25">
      <c r="D1820" s="23"/>
      <c r="AG1820" s="47"/>
    </row>
    <row r="1821" spans="4:33" customFormat="1" x14ac:dyDescent="0.25">
      <c r="D1821" s="23"/>
      <c r="AG1821" s="47"/>
    </row>
    <row r="1822" spans="4:33" customFormat="1" x14ac:dyDescent="0.25">
      <c r="D1822" s="23"/>
      <c r="AG1822" s="47"/>
    </row>
    <row r="1823" spans="4:33" customFormat="1" x14ac:dyDescent="0.25">
      <c r="D1823" s="23"/>
      <c r="AG1823" s="47"/>
    </row>
    <row r="1824" spans="4:33" customFormat="1" x14ac:dyDescent="0.25">
      <c r="D1824" s="23"/>
      <c r="AG1824" s="47"/>
    </row>
    <row r="1825" spans="4:33" customFormat="1" x14ac:dyDescent="0.25">
      <c r="D1825" s="23"/>
      <c r="AG1825" s="47"/>
    </row>
    <row r="1826" spans="4:33" customFormat="1" x14ac:dyDescent="0.25">
      <c r="D1826" s="23"/>
      <c r="AG1826" s="47"/>
    </row>
    <row r="1827" spans="4:33" customFormat="1" x14ac:dyDescent="0.25">
      <c r="D1827" s="23"/>
      <c r="AG1827" s="47"/>
    </row>
    <row r="1828" spans="4:33" customFormat="1" x14ac:dyDescent="0.25">
      <c r="D1828" s="23"/>
      <c r="AG1828" s="47"/>
    </row>
    <row r="1829" spans="4:33" customFormat="1" x14ac:dyDescent="0.25">
      <c r="D1829" s="23"/>
      <c r="AG1829" s="47"/>
    </row>
    <row r="1830" spans="4:33" customFormat="1" x14ac:dyDescent="0.25">
      <c r="D1830" s="23"/>
      <c r="AG1830" s="47"/>
    </row>
    <row r="1831" spans="4:33" customFormat="1" x14ac:dyDescent="0.25">
      <c r="D1831" s="23"/>
      <c r="AG1831" s="47"/>
    </row>
    <row r="1832" spans="4:33" customFormat="1" x14ac:dyDescent="0.25">
      <c r="D1832" s="23"/>
      <c r="AG1832" s="47"/>
    </row>
    <row r="1833" spans="4:33" customFormat="1" x14ac:dyDescent="0.25">
      <c r="D1833" s="23"/>
      <c r="AG1833" s="47"/>
    </row>
    <row r="1834" spans="4:33" customFormat="1" x14ac:dyDescent="0.25">
      <c r="D1834" s="23"/>
      <c r="AG1834" s="47"/>
    </row>
    <row r="1835" spans="4:33" customFormat="1" x14ac:dyDescent="0.25">
      <c r="D1835" s="23"/>
      <c r="AG1835" s="47"/>
    </row>
    <row r="1836" spans="4:33" customFormat="1" x14ac:dyDescent="0.25">
      <c r="D1836" s="23"/>
      <c r="AG1836" s="47"/>
    </row>
    <row r="1837" spans="4:33" customFormat="1" x14ac:dyDescent="0.25">
      <c r="D1837" s="23"/>
      <c r="AG1837" s="47"/>
    </row>
    <row r="1838" spans="4:33" customFormat="1" x14ac:dyDescent="0.25">
      <c r="D1838" s="23"/>
      <c r="AG1838" s="47"/>
    </row>
    <row r="1839" spans="4:33" customFormat="1" x14ac:dyDescent="0.25">
      <c r="D1839" s="23"/>
      <c r="AG1839" s="47"/>
    </row>
    <row r="1840" spans="4:33" customFormat="1" x14ac:dyDescent="0.25">
      <c r="D1840" s="23"/>
      <c r="AG1840" s="47"/>
    </row>
    <row r="1841" spans="4:33" customFormat="1" x14ac:dyDescent="0.25">
      <c r="D1841" s="23"/>
      <c r="AG1841" s="47"/>
    </row>
    <row r="1842" spans="4:33" customFormat="1" x14ac:dyDescent="0.25">
      <c r="D1842" s="23"/>
      <c r="AG1842" s="47"/>
    </row>
    <row r="1843" spans="4:33" customFormat="1" x14ac:dyDescent="0.25">
      <c r="D1843" s="23"/>
      <c r="AG1843" s="47"/>
    </row>
    <row r="1844" spans="4:33" customFormat="1" x14ac:dyDescent="0.25">
      <c r="D1844" s="23"/>
      <c r="AG1844" s="47"/>
    </row>
    <row r="1845" spans="4:33" customFormat="1" x14ac:dyDescent="0.25">
      <c r="D1845" s="23"/>
      <c r="AG1845" s="47"/>
    </row>
    <row r="1846" spans="4:33" customFormat="1" x14ac:dyDescent="0.25">
      <c r="D1846" s="23"/>
      <c r="AG1846" s="47"/>
    </row>
    <row r="1847" spans="4:33" customFormat="1" x14ac:dyDescent="0.25">
      <c r="D1847" s="23"/>
      <c r="AG1847" s="47"/>
    </row>
    <row r="1848" spans="4:33" customFormat="1" x14ac:dyDescent="0.25">
      <c r="D1848" s="23"/>
      <c r="AG1848" s="47"/>
    </row>
    <row r="1849" spans="4:33" customFormat="1" x14ac:dyDescent="0.25">
      <c r="D1849" s="23"/>
      <c r="AG1849" s="47"/>
    </row>
    <row r="1850" spans="4:33" customFormat="1" x14ac:dyDescent="0.25">
      <c r="D1850" s="23"/>
      <c r="AG1850" s="47"/>
    </row>
    <row r="1851" spans="4:33" customFormat="1" x14ac:dyDescent="0.25">
      <c r="D1851" s="23"/>
      <c r="AG1851" s="47"/>
    </row>
    <row r="1852" spans="4:33" customFormat="1" x14ac:dyDescent="0.25">
      <c r="D1852" s="23"/>
      <c r="AG1852" s="47"/>
    </row>
    <row r="1853" spans="4:33" customFormat="1" x14ac:dyDescent="0.25">
      <c r="D1853" s="23"/>
      <c r="AG1853" s="47"/>
    </row>
    <row r="1854" spans="4:33" customFormat="1" x14ac:dyDescent="0.25">
      <c r="D1854" s="23"/>
      <c r="AG1854" s="47"/>
    </row>
    <row r="1855" spans="4:33" customFormat="1" x14ac:dyDescent="0.25">
      <c r="D1855" s="23"/>
      <c r="AG1855" s="47"/>
    </row>
    <row r="1856" spans="4:33" customFormat="1" x14ac:dyDescent="0.25">
      <c r="D1856" s="23"/>
      <c r="AG1856" s="47"/>
    </row>
    <row r="1857" spans="4:33" customFormat="1" x14ac:dyDescent="0.25">
      <c r="D1857" s="23"/>
      <c r="AG1857" s="47"/>
    </row>
    <row r="1858" spans="4:33" customFormat="1" x14ac:dyDescent="0.25">
      <c r="D1858" s="23"/>
      <c r="AG1858" s="47"/>
    </row>
    <row r="1859" spans="4:33" customFormat="1" x14ac:dyDescent="0.25">
      <c r="D1859" s="23"/>
      <c r="AG1859" s="47"/>
    </row>
    <row r="1860" spans="4:33" customFormat="1" x14ac:dyDescent="0.25">
      <c r="D1860" s="23"/>
      <c r="AG1860" s="47"/>
    </row>
    <row r="1861" spans="4:33" customFormat="1" x14ac:dyDescent="0.25">
      <c r="D1861" s="23"/>
      <c r="AG1861" s="47"/>
    </row>
    <row r="1862" spans="4:33" customFormat="1" x14ac:dyDescent="0.25">
      <c r="D1862" s="23"/>
      <c r="AG1862" s="47"/>
    </row>
    <row r="1863" spans="4:33" customFormat="1" x14ac:dyDescent="0.25">
      <c r="D1863" s="23"/>
      <c r="AG1863" s="47"/>
    </row>
    <row r="1864" spans="4:33" customFormat="1" x14ac:dyDescent="0.25">
      <c r="D1864" s="23"/>
      <c r="AG1864" s="47"/>
    </row>
    <row r="1865" spans="4:33" customFormat="1" x14ac:dyDescent="0.25">
      <c r="D1865" s="23"/>
      <c r="AG1865" s="47"/>
    </row>
    <row r="1866" spans="4:33" customFormat="1" x14ac:dyDescent="0.25">
      <c r="D1866" s="23"/>
      <c r="AG1866" s="47"/>
    </row>
    <row r="1867" spans="4:33" customFormat="1" x14ac:dyDescent="0.25">
      <c r="D1867" s="23"/>
      <c r="AG1867" s="47"/>
    </row>
    <row r="1868" spans="4:33" customFormat="1" x14ac:dyDescent="0.25">
      <c r="D1868" s="23"/>
      <c r="AG1868" s="47"/>
    </row>
    <row r="1869" spans="4:33" customFormat="1" x14ac:dyDescent="0.25">
      <c r="D1869" s="23"/>
      <c r="AG1869" s="47"/>
    </row>
    <row r="1870" spans="4:33" customFormat="1" x14ac:dyDescent="0.25">
      <c r="D1870" s="23"/>
      <c r="AG1870" s="47"/>
    </row>
    <row r="1871" spans="4:33" customFormat="1" x14ac:dyDescent="0.25">
      <c r="D1871" s="23"/>
      <c r="AG1871" s="47"/>
    </row>
    <row r="1872" spans="4:33" customFormat="1" x14ac:dyDescent="0.25">
      <c r="D1872" s="23"/>
      <c r="AG1872" s="47"/>
    </row>
    <row r="1873" spans="4:33" customFormat="1" x14ac:dyDescent="0.25">
      <c r="D1873" s="23"/>
      <c r="AG1873" s="47"/>
    </row>
    <row r="1874" spans="4:33" customFormat="1" x14ac:dyDescent="0.25">
      <c r="D1874" s="23"/>
      <c r="AG1874" s="47"/>
    </row>
    <row r="1875" spans="4:33" customFormat="1" x14ac:dyDescent="0.25">
      <c r="D1875" s="23"/>
      <c r="AG1875" s="47"/>
    </row>
    <row r="1876" spans="4:33" customFormat="1" x14ac:dyDescent="0.25">
      <c r="D1876" s="23"/>
      <c r="AG1876" s="47"/>
    </row>
    <row r="1877" spans="4:33" customFormat="1" x14ac:dyDescent="0.25">
      <c r="D1877" s="23"/>
      <c r="AG1877" s="47"/>
    </row>
    <row r="1878" spans="4:33" customFormat="1" x14ac:dyDescent="0.25">
      <c r="D1878" s="23"/>
      <c r="AG1878" s="47"/>
    </row>
    <row r="1879" spans="4:33" customFormat="1" x14ac:dyDescent="0.25">
      <c r="D1879" s="23"/>
      <c r="AG1879" s="47"/>
    </row>
    <row r="1880" spans="4:33" customFormat="1" x14ac:dyDescent="0.25">
      <c r="D1880" s="23"/>
      <c r="AG1880" s="47"/>
    </row>
    <row r="1881" spans="4:33" customFormat="1" x14ac:dyDescent="0.25">
      <c r="D1881" s="23"/>
      <c r="AG1881" s="47"/>
    </row>
    <row r="1882" spans="4:33" customFormat="1" x14ac:dyDescent="0.25">
      <c r="D1882" s="23"/>
      <c r="AG1882" s="47"/>
    </row>
    <row r="1883" spans="4:33" customFormat="1" x14ac:dyDescent="0.25">
      <c r="D1883" s="23"/>
      <c r="AG1883" s="47"/>
    </row>
    <row r="1884" spans="4:33" customFormat="1" x14ac:dyDescent="0.25">
      <c r="D1884" s="23"/>
      <c r="AG1884" s="47"/>
    </row>
    <row r="1885" spans="4:33" customFormat="1" x14ac:dyDescent="0.25">
      <c r="D1885" s="23"/>
      <c r="AG1885" s="47"/>
    </row>
    <row r="1886" spans="4:33" customFormat="1" x14ac:dyDescent="0.25">
      <c r="D1886" s="23"/>
      <c r="AG1886" s="47"/>
    </row>
    <row r="1887" spans="4:33" customFormat="1" x14ac:dyDescent="0.25">
      <c r="D1887" s="23"/>
      <c r="AG1887" s="47"/>
    </row>
    <row r="1888" spans="4:33" customFormat="1" x14ac:dyDescent="0.25">
      <c r="D1888" s="23"/>
      <c r="AG1888" s="47"/>
    </row>
    <row r="1889" spans="4:33" customFormat="1" x14ac:dyDescent="0.25">
      <c r="D1889" s="23"/>
      <c r="AG1889" s="47"/>
    </row>
    <row r="1890" spans="4:33" customFormat="1" x14ac:dyDescent="0.25">
      <c r="D1890" s="23"/>
      <c r="AG1890" s="47"/>
    </row>
    <row r="1891" spans="4:33" customFormat="1" x14ac:dyDescent="0.25">
      <c r="D1891" s="23"/>
      <c r="AG1891" s="47"/>
    </row>
    <row r="1892" spans="4:33" customFormat="1" x14ac:dyDescent="0.25">
      <c r="D1892" s="23"/>
      <c r="AG1892" s="47"/>
    </row>
    <row r="1893" spans="4:33" customFormat="1" x14ac:dyDescent="0.25">
      <c r="D1893" s="23"/>
      <c r="AG1893" s="47"/>
    </row>
    <row r="1894" spans="4:33" customFormat="1" x14ac:dyDescent="0.25">
      <c r="D1894" s="23"/>
      <c r="AG1894" s="47"/>
    </row>
    <row r="1895" spans="4:33" customFormat="1" x14ac:dyDescent="0.25">
      <c r="D1895" s="23"/>
      <c r="AG1895" s="47"/>
    </row>
    <row r="1896" spans="4:33" customFormat="1" x14ac:dyDescent="0.25">
      <c r="D1896" s="23"/>
      <c r="AG1896" s="47"/>
    </row>
    <row r="1897" spans="4:33" customFormat="1" x14ac:dyDescent="0.25">
      <c r="D1897" s="23"/>
      <c r="AG1897" s="47"/>
    </row>
    <row r="1898" spans="4:33" customFormat="1" x14ac:dyDescent="0.25">
      <c r="D1898" s="23"/>
      <c r="AG1898" s="47"/>
    </row>
    <row r="1899" spans="4:33" customFormat="1" x14ac:dyDescent="0.25">
      <c r="D1899" s="23"/>
      <c r="AG1899" s="47"/>
    </row>
    <row r="1900" spans="4:33" customFormat="1" x14ac:dyDescent="0.25">
      <c r="D1900" s="23"/>
      <c r="AG1900" s="47"/>
    </row>
    <row r="1901" spans="4:33" customFormat="1" x14ac:dyDescent="0.25">
      <c r="D1901" s="23"/>
      <c r="AG1901" s="47"/>
    </row>
    <row r="1902" spans="4:33" customFormat="1" x14ac:dyDescent="0.25">
      <c r="D1902" s="23"/>
      <c r="AG1902" s="47"/>
    </row>
    <row r="1903" spans="4:33" customFormat="1" x14ac:dyDescent="0.25">
      <c r="D1903" s="23"/>
      <c r="AG1903" s="47"/>
    </row>
    <row r="1904" spans="4:33" customFormat="1" x14ac:dyDescent="0.25">
      <c r="D1904" s="23"/>
      <c r="AG1904" s="47"/>
    </row>
    <row r="1905" spans="4:33" customFormat="1" x14ac:dyDescent="0.25">
      <c r="D1905" s="23"/>
      <c r="AG1905" s="47"/>
    </row>
    <row r="1906" spans="4:33" customFormat="1" x14ac:dyDescent="0.25">
      <c r="D1906" s="23"/>
      <c r="AG1906" s="47"/>
    </row>
    <row r="1907" spans="4:33" customFormat="1" x14ac:dyDescent="0.25">
      <c r="D1907" s="23"/>
      <c r="AG1907" s="47"/>
    </row>
    <row r="1908" spans="4:33" customFormat="1" x14ac:dyDescent="0.25">
      <c r="D1908" s="23"/>
      <c r="AG1908" s="47"/>
    </row>
    <row r="1909" spans="4:33" customFormat="1" x14ac:dyDescent="0.25">
      <c r="D1909" s="23"/>
      <c r="AG1909" s="47"/>
    </row>
    <row r="1910" spans="4:33" customFormat="1" x14ac:dyDescent="0.25">
      <c r="D1910" s="23"/>
      <c r="AG1910" s="47"/>
    </row>
    <row r="1911" spans="4:33" customFormat="1" x14ac:dyDescent="0.25">
      <c r="D1911" s="23"/>
      <c r="AG1911" s="47"/>
    </row>
    <row r="1912" spans="4:33" customFormat="1" x14ac:dyDescent="0.25">
      <c r="D1912" s="23"/>
      <c r="AG1912" s="47"/>
    </row>
    <row r="1913" spans="4:33" customFormat="1" x14ac:dyDescent="0.25">
      <c r="D1913" s="23"/>
      <c r="AG1913" s="47"/>
    </row>
    <row r="1914" spans="4:33" customFormat="1" x14ac:dyDescent="0.25">
      <c r="D1914" s="23"/>
      <c r="AG1914" s="47"/>
    </row>
    <row r="1915" spans="4:33" customFormat="1" x14ac:dyDescent="0.25">
      <c r="D1915" s="23"/>
      <c r="AG1915" s="47"/>
    </row>
    <row r="1916" spans="4:33" customFormat="1" x14ac:dyDescent="0.25">
      <c r="D1916" s="23"/>
      <c r="AG1916" s="47"/>
    </row>
    <row r="1917" spans="4:33" customFormat="1" x14ac:dyDescent="0.25">
      <c r="D1917" s="23"/>
      <c r="AG1917" s="47"/>
    </row>
    <row r="1918" spans="4:33" customFormat="1" x14ac:dyDescent="0.25">
      <c r="D1918" s="23"/>
      <c r="AG1918" s="47"/>
    </row>
    <row r="1919" spans="4:33" customFormat="1" x14ac:dyDescent="0.25">
      <c r="D1919" s="23"/>
      <c r="AG1919" s="47"/>
    </row>
    <row r="1920" spans="4:33" customFormat="1" x14ac:dyDescent="0.25">
      <c r="D1920" s="23"/>
      <c r="AG1920" s="47"/>
    </row>
    <row r="1921" spans="4:33" customFormat="1" x14ac:dyDescent="0.25">
      <c r="D1921" s="23"/>
      <c r="AG1921" s="47"/>
    </row>
    <row r="1922" spans="4:33" customFormat="1" x14ac:dyDescent="0.25">
      <c r="D1922" s="23"/>
      <c r="AG1922" s="47"/>
    </row>
    <row r="1923" spans="4:33" customFormat="1" x14ac:dyDescent="0.25">
      <c r="D1923" s="23"/>
      <c r="AG1923" s="47"/>
    </row>
    <row r="1924" spans="4:33" customFormat="1" x14ac:dyDescent="0.25">
      <c r="D1924" s="23"/>
      <c r="AG1924" s="47"/>
    </row>
    <row r="1925" spans="4:33" customFormat="1" x14ac:dyDescent="0.25">
      <c r="D1925" s="23"/>
      <c r="AG1925" s="47"/>
    </row>
    <row r="1926" spans="4:33" customFormat="1" x14ac:dyDescent="0.25">
      <c r="D1926" s="23"/>
      <c r="AG1926" s="47"/>
    </row>
    <row r="1927" spans="4:33" customFormat="1" x14ac:dyDescent="0.25">
      <c r="D1927" s="23"/>
      <c r="AG1927" s="47"/>
    </row>
    <row r="1928" spans="4:33" customFormat="1" x14ac:dyDescent="0.25">
      <c r="D1928" s="23"/>
      <c r="AG1928" s="47"/>
    </row>
    <row r="1929" spans="4:33" customFormat="1" x14ac:dyDescent="0.25">
      <c r="D1929" s="23"/>
      <c r="AG1929" s="47"/>
    </row>
    <row r="1930" spans="4:33" customFormat="1" x14ac:dyDescent="0.25">
      <c r="D1930" s="23"/>
      <c r="AG1930" s="47"/>
    </row>
    <row r="1931" spans="4:33" customFormat="1" x14ac:dyDescent="0.25">
      <c r="D1931" s="23"/>
      <c r="AG1931" s="47"/>
    </row>
    <row r="1932" spans="4:33" customFormat="1" x14ac:dyDescent="0.25">
      <c r="D1932" s="23"/>
      <c r="AG1932" s="47"/>
    </row>
    <row r="1933" spans="4:33" customFormat="1" x14ac:dyDescent="0.25">
      <c r="D1933" s="23"/>
      <c r="AG1933" s="47"/>
    </row>
    <row r="1934" spans="4:33" customFormat="1" x14ac:dyDescent="0.25">
      <c r="D1934" s="23"/>
      <c r="AG1934" s="47"/>
    </row>
    <row r="1935" spans="4:33" customFormat="1" x14ac:dyDescent="0.25">
      <c r="D1935" s="23"/>
      <c r="AG1935" s="47"/>
    </row>
    <row r="1936" spans="4:33" customFormat="1" x14ac:dyDescent="0.25">
      <c r="D1936" s="23"/>
      <c r="AG1936" s="47"/>
    </row>
    <row r="1937" spans="4:33" customFormat="1" x14ac:dyDescent="0.25">
      <c r="D1937" s="23"/>
      <c r="AG1937" s="47"/>
    </row>
    <row r="1938" spans="4:33" customFormat="1" x14ac:dyDescent="0.25">
      <c r="D1938" s="23"/>
      <c r="AG1938" s="47"/>
    </row>
    <row r="1939" spans="4:33" customFormat="1" x14ac:dyDescent="0.25">
      <c r="D1939" s="23"/>
      <c r="AG1939" s="47"/>
    </row>
    <row r="1940" spans="4:33" customFormat="1" x14ac:dyDescent="0.25">
      <c r="D1940" s="23"/>
      <c r="AG1940" s="47"/>
    </row>
    <row r="1941" spans="4:33" customFormat="1" x14ac:dyDescent="0.25">
      <c r="D1941" s="23"/>
      <c r="AG1941" s="47"/>
    </row>
    <row r="1942" spans="4:33" customFormat="1" x14ac:dyDescent="0.25">
      <c r="D1942" s="23"/>
      <c r="AG1942" s="47"/>
    </row>
    <row r="1943" spans="4:33" customFormat="1" x14ac:dyDescent="0.25">
      <c r="D1943" s="23"/>
      <c r="AG1943" s="47"/>
    </row>
    <row r="1944" spans="4:33" customFormat="1" x14ac:dyDescent="0.25">
      <c r="D1944" s="23"/>
      <c r="AG1944" s="47"/>
    </row>
    <row r="1945" spans="4:33" customFormat="1" x14ac:dyDescent="0.25">
      <c r="D1945" s="23"/>
      <c r="AG1945" s="47"/>
    </row>
    <row r="1946" spans="4:33" customFormat="1" x14ac:dyDescent="0.25">
      <c r="D1946" s="23"/>
      <c r="AG1946" s="47"/>
    </row>
    <row r="1947" spans="4:33" customFormat="1" x14ac:dyDescent="0.25">
      <c r="D1947" s="23"/>
      <c r="AG1947" s="47"/>
    </row>
    <row r="1948" spans="4:33" customFormat="1" x14ac:dyDescent="0.25">
      <c r="D1948" s="23"/>
      <c r="AG1948" s="47"/>
    </row>
    <row r="1949" spans="4:33" customFormat="1" x14ac:dyDescent="0.25">
      <c r="D1949" s="23"/>
      <c r="AG1949" s="47"/>
    </row>
    <row r="1950" spans="4:33" customFormat="1" x14ac:dyDescent="0.25">
      <c r="D1950" s="23"/>
      <c r="AG1950" s="47"/>
    </row>
    <row r="1951" spans="4:33" customFormat="1" x14ac:dyDescent="0.25">
      <c r="D1951" s="23"/>
      <c r="AG1951" s="47"/>
    </row>
    <row r="1952" spans="4:33" customFormat="1" x14ac:dyDescent="0.25">
      <c r="D1952" s="23"/>
      <c r="AG1952" s="47"/>
    </row>
    <row r="1953" spans="4:33" customFormat="1" x14ac:dyDescent="0.25">
      <c r="D1953" s="23"/>
      <c r="AG1953" s="47"/>
    </row>
    <row r="1954" spans="4:33" customFormat="1" x14ac:dyDescent="0.25">
      <c r="D1954" s="23"/>
      <c r="AG1954" s="47"/>
    </row>
    <row r="1955" spans="4:33" customFormat="1" x14ac:dyDescent="0.25">
      <c r="D1955" s="23"/>
      <c r="AG1955" s="47"/>
    </row>
    <row r="1956" spans="4:33" customFormat="1" x14ac:dyDescent="0.25">
      <c r="D1956" s="23"/>
      <c r="AG1956" s="47"/>
    </row>
    <row r="1957" spans="4:33" customFormat="1" x14ac:dyDescent="0.25">
      <c r="D1957" s="23"/>
      <c r="AG1957" s="47"/>
    </row>
    <row r="1958" spans="4:33" customFormat="1" x14ac:dyDescent="0.25">
      <c r="D1958" s="23"/>
      <c r="AG1958" s="47"/>
    </row>
    <row r="1959" spans="4:33" customFormat="1" x14ac:dyDescent="0.25">
      <c r="D1959" s="23"/>
      <c r="AG1959" s="47"/>
    </row>
    <row r="1960" spans="4:33" customFormat="1" x14ac:dyDescent="0.25">
      <c r="D1960" s="23"/>
      <c r="AG1960" s="47"/>
    </row>
    <row r="1961" spans="4:33" customFormat="1" x14ac:dyDescent="0.25">
      <c r="D1961" s="23"/>
      <c r="AG1961" s="47"/>
    </row>
    <row r="1962" spans="4:33" customFormat="1" x14ac:dyDescent="0.25">
      <c r="D1962" s="23"/>
      <c r="AG1962" s="47"/>
    </row>
    <row r="1963" spans="4:33" customFormat="1" x14ac:dyDescent="0.25">
      <c r="D1963" s="23"/>
      <c r="AG1963" s="47"/>
    </row>
    <row r="1964" spans="4:33" customFormat="1" x14ac:dyDescent="0.25">
      <c r="D1964" s="23"/>
      <c r="AG1964" s="47"/>
    </row>
    <row r="1965" spans="4:33" customFormat="1" x14ac:dyDescent="0.25">
      <c r="D1965" s="23"/>
      <c r="AG1965" s="47"/>
    </row>
    <row r="1966" spans="4:33" customFormat="1" x14ac:dyDescent="0.25">
      <c r="D1966" s="23"/>
      <c r="AG1966" s="47"/>
    </row>
    <row r="1967" spans="4:33" customFormat="1" x14ac:dyDescent="0.25">
      <c r="D1967" s="23"/>
      <c r="AG1967" s="47"/>
    </row>
    <row r="1968" spans="4:33" customFormat="1" x14ac:dyDescent="0.25">
      <c r="D1968" s="23"/>
      <c r="AG1968" s="47"/>
    </row>
    <row r="1969" spans="4:33" customFormat="1" x14ac:dyDescent="0.25">
      <c r="D1969" s="23"/>
      <c r="AG1969" s="47"/>
    </row>
    <row r="1970" spans="4:33" customFormat="1" x14ac:dyDescent="0.25">
      <c r="D1970" s="23"/>
      <c r="AG1970" s="47"/>
    </row>
    <row r="1971" spans="4:33" customFormat="1" x14ac:dyDescent="0.25">
      <c r="D1971" s="23"/>
      <c r="AG1971" s="47"/>
    </row>
    <row r="1972" spans="4:33" customFormat="1" x14ac:dyDescent="0.25">
      <c r="D1972" s="23"/>
      <c r="AG1972" s="47"/>
    </row>
    <row r="1973" spans="4:33" customFormat="1" x14ac:dyDescent="0.25">
      <c r="D1973" s="23"/>
      <c r="AG1973" s="47"/>
    </row>
    <row r="1974" spans="4:33" customFormat="1" x14ac:dyDescent="0.25">
      <c r="D1974" s="23"/>
      <c r="AG1974" s="47"/>
    </row>
    <row r="1975" spans="4:33" customFormat="1" x14ac:dyDescent="0.25">
      <c r="D1975" s="23"/>
      <c r="AG1975" s="47"/>
    </row>
    <row r="1976" spans="4:33" customFormat="1" x14ac:dyDescent="0.25">
      <c r="D1976" s="23"/>
      <c r="AG1976" s="47"/>
    </row>
    <row r="1977" spans="4:33" customFormat="1" x14ac:dyDescent="0.25">
      <c r="D1977" s="23"/>
      <c r="AG1977" s="47"/>
    </row>
    <row r="1978" spans="4:33" customFormat="1" x14ac:dyDescent="0.25">
      <c r="D1978" s="23"/>
      <c r="AG1978" s="47"/>
    </row>
    <row r="1979" spans="4:33" customFormat="1" x14ac:dyDescent="0.25">
      <c r="D1979" s="23"/>
      <c r="AG1979" s="47"/>
    </row>
    <row r="1980" spans="4:33" customFormat="1" x14ac:dyDescent="0.25">
      <c r="D1980" s="23"/>
      <c r="AG1980" s="47"/>
    </row>
    <row r="1981" spans="4:33" customFormat="1" x14ac:dyDescent="0.25">
      <c r="D1981" s="23"/>
      <c r="AG1981" s="47"/>
    </row>
    <row r="1982" spans="4:33" customFormat="1" x14ac:dyDescent="0.25">
      <c r="D1982" s="23"/>
      <c r="AG1982" s="47"/>
    </row>
    <row r="1983" spans="4:33" customFormat="1" x14ac:dyDescent="0.25">
      <c r="D1983" s="23"/>
      <c r="AG1983" s="47"/>
    </row>
    <row r="1984" spans="4:33" customFormat="1" x14ac:dyDescent="0.25">
      <c r="D1984" s="23"/>
      <c r="AG1984" s="47"/>
    </row>
    <row r="1985" spans="4:33" customFormat="1" x14ac:dyDescent="0.25">
      <c r="D1985" s="23"/>
      <c r="AG1985" s="47"/>
    </row>
    <row r="1986" spans="4:33" customFormat="1" x14ac:dyDescent="0.25">
      <c r="D1986" s="23"/>
      <c r="AG1986" s="47"/>
    </row>
    <row r="1987" spans="4:33" customFormat="1" x14ac:dyDescent="0.25">
      <c r="D1987" s="23"/>
      <c r="AG1987" s="47"/>
    </row>
    <row r="1988" spans="4:33" customFormat="1" x14ac:dyDescent="0.25">
      <c r="D1988" s="23"/>
      <c r="AG1988" s="47"/>
    </row>
    <row r="1989" spans="4:33" customFormat="1" x14ac:dyDescent="0.25">
      <c r="D1989" s="23"/>
      <c r="AG1989" s="47"/>
    </row>
    <row r="1990" spans="4:33" customFormat="1" x14ac:dyDescent="0.25">
      <c r="D1990" s="23"/>
      <c r="AG1990" s="47"/>
    </row>
    <row r="1991" spans="4:33" customFormat="1" x14ac:dyDescent="0.25">
      <c r="D1991" s="23"/>
      <c r="AG1991" s="47"/>
    </row>
    <row r="1992" spans="4:33" customFormat="1" x14ac:dyDescent="0.25">
      <c r="D1992" s="23"/>
      <c r="AG1992" s="47"/>
    </row>
    <row r="1993" spans="4:33" customFormat="1" x14ac:dyDescent="0.25">
      <c r="D1993" s="23"/>
      <c r="AG1993" s="47"/>
    </row>
    <row r="1994" spans="4:33" customFormat="1" x14ac:dyDescent="0.25">
      <c r="D1994" s="23"/>
      <c r="AG1994" s="47"/>
    </row>
    <row r="1995" spans="4:33" customFormat="1" x14ac:dyDescent="0.25">
      <c r="D1995" s="23"/>
      <c r="AG1995" s="47"/>
    </row>
    <row r="1996" spans="4:33" customFormat="1" x14ac:dyDescent="0.25">
      <c r="D1996" s="23"/>
      <c r="AG1996" s="47"/>
    </row>
    <row r="1997" spans="4:33" customFormat="1" x14ac:dyDescent="0.25">
      <c r="D1997" s="23"/>
      <c r="AG1997" s="47"/>
    </row>
    <row r="1998" spans="4:33" customFormat="1" x14ac:dyDescent="0.25">
      <c r="D1998" s="23"/>
      <c r="AG1998" s="47"/>
    </row>
    <row r="1999" spans="4:33" customFormat="1" x14ac:dyDescent="0.25">
      <c r="D1999" s="23"/>
      <c r="AG1999" s="47"/>
    </row>
    <row r="2000" spans="4:33" customFormat="1" x14ac:dyDescent="0.25">
      <c r="D2000" s="23"/>
      <c r="AG2000" s="47"/>
    </row>
    <row r="2001" spans="4:33" customFormat="1" x14ac:dyDescent="0.25">
      <c r="D2001" s="23"/>
      <c r="AG2001" s="47"/>
    </row>
    <row r="2002" spans="4:33" customFormat="1" x14ac:dyDescent="0.25">
      <c r="D2002" s="23"/>
      <c r="AG2002" s="47"/>
    </row>
    <row r="2003" spans="4:33" customFormat="1" x14ac:dyDescent="0.25">
      <c r="D2003" s="23"/>
      <c r="AG2003" s="47"/>
    </row>
    <row r="2004" spans="4:33" customFormat="1" x14ac:dyDescent="0.25">
      <c r="D2004" s="23"/>
      <c r="AG2004" s="47"/>
    </row>
    <row r="2005" spans="4:33" customFormat="1" x14ac:dyDescent="0.25">
      <c r="D2005" s="23"/>
      <c r="AG2005" s="47"/>
    </row>
    <row r="2006" spans="4:33" customFormat="1" x14ac:dyDescent="0.25">
      <c r="D2006" s="23"/>
      <c r="AG2006" s="47"/>
    </row>
    <row r="2007" spans="4:33" customFormat="1" x14ac:dyDescent="0.25">
      <c r="D2007" s="23"/>
      <c r="AG2007" s="47"/>
    </row>
    <row r="2008" spans="4:33" customFormat="1" x14ac:dyDescent="0.25">
      <c r="D2008" s="23"/>
      <c r="AG2008" s="47"/>
    </row>
    <row r="2009" spans="4:33" customFormat="1" x14ac:dyDescent="0.25">
      <c r="D2009" s="23"/>
      <c r="AG2009" s="47"/>
    </row>
    <row r="2010" spans="4:33" customFormat="1" x14ac:dyDescent="0.25">
      <c r="D2010" s="23"/>
      <c r="AG2010" s="47"/>
    </row>
    <row r="2011" spans="4:33" customFormat="1" x14ac:dyDescent="0.25">
      <c r="D2011" s="23"/>
      <c r="AG2011" s="47"/>
    </row>
    <row r="2012" spans="4:33" customFormat="1" x14ac:dyDescent="0.25">
      <c r="D2012" s="23"/>
      <c r="AG2012" s="47"/>
    </row>
    <row r="2013" spans="4:33" customFormat="1" x14ac:dyDescent="0.25">
      <c r="D2013" s="23"/>
      <c r="AG2013" s="47"/>
    </row>
    <row r="2014" spans="4:33" customFormat="1" x14ac:dyDescent="0.25">
      <c r="D2014" s="23"/>
      <c r="AG2014" s="47"/>
    </row>
    <row r="2015" spans="4:33" customFormat="1" x14ac:dyDescent="0.25">
      <c r="D2015" s="23"/>
      <c r="AG2015" s="47"/>
    </row>
    <row r="2016" spans="4:33" customFormat="1" x14ac:dyDescent="0.25">
      <c r="D2016" s="23"/>
      <c r="AG2016" s="47"/>
    </row>
    <row r="2017" spans="4:33" customFormat="1" x14ac:dyDescent="0.25">
      <c r="D2017" s="23"/>
      <c r="AG2017" s="47"/>
    </row>
    <row r="2018" spans="4:33" customFormat="1" x14ac:dyDescent="0.25">
      <c r="D2018" s="23"/>
      <c r="AG2018" s="47"/>
    </row>
    <row r="2019" spans="4:33" customFormat="1" x14ac:dyDescent="0.25">
      <c r="D2019" s="23"/>
      <c r="AG2019" s="47"/>
    </row>
    <row r="2020" spans="4:33" customFormat="1" x14ac:dyDescent="0.25">
      <c r="D2020" s="23"/>
      <c r="AG2020" s="47"/>
    </row>
    <row r="2021" spans="4:33" customFormat="1" x14ac:dyDescent="0.25">
      <c r="D2021" s="23"/>
      <c r="AG2021" s="47"/>
    </row>
    <row r="2022" spans="4:33" customFormat="1" x14ac:dyDescent="0.25">
      <c r="D2022" s="23"/>
      <c r="AG2022" s="47"/>
    </row>
    <row r="2023" spans="4:33" customFormat="1" x14ac:dyDescent="0.25">
      <c r="D2023" s="23"/>
      <c r="AG2023" s="47"/>
    </row>
    <row r="2024" spans="4:33" customFormat="1" x14ac:dyDescent="0.25">
      <c r="D2024" s="23"/>
      <c r="AG2024" s="47"/>
    </row>
    <row r="2025" spans="4:33" customFormat="1" x14ac:dyDescent="0.25">
      <c r="D2025" s="23"/>
      <c r="AG2025" s="47"/>
    </row>
    <row r="2026" spans="4:33" customFormat="1" x14ac:dyDescent="0.25">
      <c r="D2026" s="23"/>
      <c r="AG2026" s="47"/>
    </row>
    <row r="2027" spans="4:33" customFormat="1" x14ac:dyDescent="0.25">
      <c r="D2027" s="23"/>
      <c r="AG2027" s="47"/>
    </row>
    <row r="2028" spans="4:33" customFormat="1" x14ac:dyDescent="0.25">
      <c r="D2028" s="23"/>
      <c r="AG2028" s="47"/>
    </row>
    <row r="2029" spans="4:33" customFormat="1" x14ac:dyDescent="0.25">
      <c r="D2029" s="23"/>
      <c r="AG2029" s="47"/>
    </row>
    <row r="2030" spans="4:33" customFormat="1" x14ac:dyDescent="0.25">
      <c r="D2030" s="23"/>
      <c r="AG2030" s="47"/>
    </row>
    <row r="2031" spans="4:33" customFormat="1" x14ac:dyDescent="0.25">
      <c r="D2031" s="23"/>
      <c r="AG2031" s="47"/>
    </row>
    <row r="2032" spans="4:33" customFormat="1" x14ac:dyDescent="0.25">
      <c r="D2032" s="23"/>
      <c r="AG2032" s="47"/>
    </row>
    <row r="2033" spans="4:33" customFormat="1" x14ac:dyDescent="0.25">
      <c r="D2033" s="23"/>
      <c r="AG2033" s="47"/>
    </row>
    <row r="2034" spans="4:33" customFormat="1" x14ac:dyDescent="0.25">
      <c r="D2034" s="23"/>
      <c r="AG2034" s="47"/>
    </row>
    <row r="2035" spans="4:33" customFormat="1" x14ac:dyDescent="0.25">
      <c r="D2035" s="23"/>
      <c r="AG2035" s="47"/>
    </row>
    <row r="2036" spans="4:33" customFormat="1" x14ac:dyDescent="0.25">
      <c r="D2036" s="23"/>
      <c r="AG2036" s="47"/>
    </row>
    <row r="2037" spans="4:33" customFormat="1" x14ac:dyDescent="0.25">
      <c r="D2037" s="23"/>
      <c r="AG2037" s="47"/>
    </row>
    <row r="2038" spans="4:33" customFormat="1" x14ac:dyDescent="0.25">
      <c r="D2038" s="23"/>
      <c r="AG2038" s="47"/>
    </row>
    <row r="2039" spans="4:33" customFormat="1" x14ac:dyDescent="0.25">
      <c r="D2039" s="23"/>
      <c r="AG2039" s="47"/>
    </row>
    <row r="2040" spans="4:33" customFormat="1" x14ac:dyDescent="0.25">
      <c r="D2040" s="23"/>
      <c r="AG2040" s="47"/>
    </row>
    <row r="2041" spans="4:33" customFormat="1" x14ac:dyDescent="0.25">
      <c r="D2041" s="23"/>
      <c r="AG2041" s="47"/>
    </row>
    <row r="2042" spans="4:33" customFormat="1" x14ac:dyDescent="0.25">
      <c r="D2042" s="23"/>
      <c r="AG2042" s="47"/>
    </row>
    <row r="2043" spans="4:33" customFormat="1" x14ac:dyDescent="0.25">
      <c r="D2043" s="23"/>
      <c r="AG2043" s="47"/>
    </row>
    <row r="2044" spans="4:33" customFormat="1" x14ac:dyDescent="0.25">
      <c r="D2044" s="23"/>
      <c r="AG2044" s="47"/>
    </row>
    <row r="2045" spans="4:33" customFormat="1" x14ac:dyDescent="0.25">
      <c r="D2045" s="23"/>
      <c r="AG2045" s="47"/>
    </row>
    <row r="2046" spans="4:33" customFormat="1" x14ac:dyDescent="0.25">
      <c r="D2046" s="23"/>
      <c r="AG2046" s="47"/>
    </row>
    <row r="2047" spans="4:33" customFormat="1" x14ac:dyDescent="0.25">
      <c r="D2047" s="23"/>
      <c r="AG2047" s="47"/>
    </row>
    <row r="2048" spans="4:33" customFormat="1" x14ac:dyDescent="0.25">
      <c r="D2048" s="23"/>
      <c r="AG2048" s="47"/>
    </row>
    <row r="2049" spans="4:33" customFormat="1" x14ac:dyDescent="0.25">
      <c r="D2049" s="23"/>
      <c r="AG2049" s="47"/>
    </row>
    <row r="2050" spans="4:33" customFormat="1" x14ac:dyDescent="0.25">
      <c r="D2050" s="23"/>
      <c r="AG2050" s="47"/>
    </row>
    <row r="2051" spans="4:33" customFormat="1" x14ac:dyDescent="0.25">
      <c r="D2051" s="23"/>
      <c r="AG2051" s="47"/>
    </row>
    <row r="2052" spans="4:33" customFormat="1" x14ac:dyDescent="0.25">
      <c r="D2052" s="23"/>
      <c r="AG2052" s="47"/>
    </row>
    <row r="2053" spans="4:33" customFormat="1" x14ac:dyDescent="0.25">
      <c r="D2053" s="23"/>
      <c r="AG2053" s="47"/>
    </row>
    <row r="2054" spans="4:33" customFormat="1" x14ac:dyDescent="0.25">
      <c r="D2054" s="23"/>
      <c r="AG2054" s="47"/>
    </row>
    <row r="2055" spans="4:33" customFormat="1" x14ac:dyDescent="0.25">
      <c r="D2055" s="23"/>
      <c r="AG2055" s="47"/>
    </row>
    <row r="2056" spans="4:33" customFormat="1" x14ac:dyDescent="0.25">
      <c r="D2056" s="23"/>
      <c r="AG2056" s="47"/>
    </row>
    <row r="2057" spans="4:33" customFormat="1" x14ac:dyDescent="0.25">
      <c r="D2057" s="23"/>
      <c r="AG2057" s="47"/>
    </row>
    <row r="2058" spans="4:33" customFormat="1" x14ac:dyDescent="0.25">
      <c r="D2058" s="23"/>
      <c r="AG2058" s="47"/>
    </row>
    <row r="2059" spans="4:33" customFormat="1" x14ac:dyDescent="0.25">
      <c r="D2059" s="23"/>
      <c r="AG2059" s="47"/>
    </row>
    <row r="2060" spans="4:33" customFormat="1" x14ac:dyDescent="0.25">
      <c r="D2060" s="23"/>
      <c r="AG2060" s="47"/>
    </row>
    <row r="2061" spans="4:33" customFormat="1" x14ac:dyDescent="0.25">
      <c r="D2061" s="23"/>
      <c r="AG2061" s="47"/>
    </row>
    <row r="2062" spans="4:33" customFormat="1" x14ac:dyDescent="0.25">
      <c r="D2062" s="23"/>
      <c r="AG2062" s="47"/>
    </row>
    <row r="2063" spans="4:33" customFormat="1" x14ac:dyDescent="0.25">
      <c r="D2063" s="23"/>
      <c r="AG2063" s="47"/>
    </row>
    <row r="2064" spans="4:33" customFormat="1" x14ac:dyDescent="0.25">
      <c r="D2064" s="23"/>
      <c r="AG2064" s="47"/>
    </row>
    <row r="2065" spans="4:33" customFormat="1" x14ac:dyDescent="0.25">
      <c r="D2065" s="23"/>
      <c r="AG2065" s="47"/>
    </row>
    <row r="2066" spans="4:33" customFormat="1" x14ac:dyDescent="0.25">
      <c r="D2066" s="23"/>
      <c r="AG2066" s="47"/>
    </row>
    <row r="2067" spans="4:33" customFormat="1" x14ac:dyDescent="0.25">
      <c r="D2067" s="23"/>
      <c r="AG2067" s="47"/>
    </row>
    <row r="2068" spans="4:33" customFormat="1" x14ac:dyDescent="0.25">
      <c r="D2068" s="23"/>
      <c r="AG2068" s="47"/>
    </row>
    <row r="2069" spans="4:33" customFormat="1" x14ac:dyDescent="0.25">
      <c r="D2069" s="23"/>
      <c r="AG2069" s="47"/>
    </row>
    <row r="2070" spans="4:33" customFormat="1" x14ac:dyDescent="0.25">
      <c r="D2070" s="23"/>
      <c r="AG2070" s="47"/>
    </row>
    <row r="2071" spans="4:33" customFormat="1" x14ac:dyDescent="0.25">
      <c r="D2071" s="23"/>
      <c r="AG2071" s="47"/>
    </row>
    <row r="2072" spans="4:33" customFormat="1" x14ac:dyDescent="0.25">
      <c r="D2072" s="23"/>
      <c r="AG2072" s="47"/>
    </row>
    <row r="2073" spans="4:33" customFormat="1" x14ac:dyDescent="0.25">
      <c r="D2073" s="23"/>
      <c r="AG2073" s="47"/>
    </row>
    <row r="2074" spans="4:33" customFormat="1" x14ac:dyDescent="0.25">
      <c r="D2074" s="23"/>
      <c r="AG2074" s="47"/>
    </row>
    <row r="2075" spans="4:33" customFormat="1" x14ac:dyDescent="0.25">
      <c r="D2075" s="23"/>
      <c r="AG2075" s="47"/>
    </row>
    <row r="2076" spans="4:33" customFormat="1" x14ac:dyDescent="0.25">
      <c r="D2076" s="23"/>
      <c r="AG2076" s="47"/>
    </row>
    <row r="2077" spans="4:33" customFormat="1" x14ac:dyDescent="0.25">
      <c r="D2077" s="23"/>
      <c r="AG2077" s="47"/>
    </row>
    <row r="2078" spans="4:33" customFormat="1" x14ac:dyDescent="0.25">
      <c r="D2078" s="23"/>
      <c r="AG2078" s="47"/>
    </row>
    <row r="2079" spans="4:33" customFormat="1" x14ac:dyDescent="0.25">
      <c r="D2079" s="23"/>
      <c r="AG2079" s="47"/>
    </row>
    <row r="2080" spans="4:33" customFormat="1" x14ac:dyDescent="0.25">
      <c r="D2080" s="23"/>
      <c r="AG2080" s="47"/>
    </row>
    <row r="2081" spans="4:33" customFormat="1" x14ac:dyDescent="0.25">
      <c r="D2081" s="23"/>
      <c r="AG2081" s="47"/>
    </row>
    <row r="2082" spans="4:33" customFormat="1" x14ac:dyDescent="0.25">
      <c r="D2082" s="23"/>
      <c r="AG2082" s="47"/>
    </row>
    <row r="2083" spans="4:33" customFormat="1" x14ac:dyDescent="0.25">
      <c r="D2083" s="23"/>
      <c r="AG2083" s="47"/>
    </row>
    <row r="2084" spans="4:33" customFormat="1" x14ac:dyDescent="0.25">
      <c r="D2084" s="23"/>
      <c r="AG2084" s="47"/>
    </row>
    <row r="2085" spans="4:33" customFormat="1" x14ac:dyDescent="0.25">
      <c r="D2085" s="23"/>
      <c r="AG2085" s="47"/>
    </row>
    <row r="2086" spans="4:33" customFormat="1" x14ac:dyDescent="0.25">
      <c r="D2086" s="23"/>
      <c r="AG2086" s="47"/>
    </row>
    <row r="2087" spans="4:33" customFormat="1" x14ac:dyDescent="0.25">
      <c r="D2087" s="23"/>
      <c r="AG2087" s="47"/>
    </row>
    <row r="2088" spans="4:33" customFormat="1" x14ac:dyDescent="0.25">
      <c r="D2088" s="23"/>
      <c r="AG2088" s="47"/>
    </row>
    <row r="2089" spans="4:33" customFormat="1" x14ac:dyDescent="0.25">
      <c r="D2089" s="23"/>
      <c r="AG2089" s="47"/>
    </row>
    <row r="2090" spans="4:33" customFormat="1" x14ac:dyDescent="0.25">
      <c r="D2090" s="23"/>
      <c r="AG2090" s="47"/>
    </row>
    <row r="2091" spans="4:33" customFormat="1" x14ac:dyDescent="0.25">
      <c r="D2091" s="23"/>
      <c r="AG2091" s="47"/>
    </row>
    <row r="2092" spans="4:33" customFormat="1" x14ac:dyDescent="0.25">
      <c r="D2092" s="23"/>
      <c r="AG2092" s="47"/>
    </row>
    <row r="2093" spans="4:33" customFormat="1" x14ac:dyDescent="0.25">
      <c r="D2093" s="23"/>
      <c r="AG2093" s="47"/>
    </row>
    <row r="2094" spans="4:33" customFormat="1" x14ac:dyDescent="0.25">
      <c r="D2094" s="23"/>
      <c r="AG2094" s="47"/>
    </row>
    <row r="2095" spans="4:33" customFormat="1" x14ac:dyDescent="0.25">
      <c r="D2095" s="23"/>
      <c r="AG2095" s="47"/>
    </row>
    <row r="2096" spans="4:33" customFormat="1" x14ac:dyDescent="0.25">
      <c r="D2096" s="23"/>
      <c r="AG2096" s="47"/>
    </row>
    <row r="2097" spans="4:33" customFormat="1" x14ac:dyDescent="0.25">
      <c r="D2097" s="23"/>
      <c r="AG2097" s="47"/>
    </row>
    <row r="2098" spans="4:33" customFormat="1" x14ac:dyDescent="0.25">
      <c r="D2098" s="23"/>
      <c r="AG2098" s="47"/>
    </row>
    <row r="2099" spans="4:33" customFormat="1" x14ac:dyDescent="0.25">
      <c r="D2099" s="23"/>
      <c r="AG2099" s="47"/>
    </row>
    <row r="2100" spans="4:33" customFormat="1" x14ac:dyDescent="0.25">
      <c r="D2100" s="23"/>
      <c r="AG2100" s="47"/>
    </row>
    <row r="2101" spans="4:33" customFormat="1" x14ac:dyDescent="0.25">
      <c r="D2101" s="23"/>
      <c r="AG2101" s="47"/>
    </row>
    <row r="2102" spans="4:33" customFormat="1" x14ac:dyDescent="0.25">
      <c r="D2102" s="23"/>
      <c r="AG2102" s="47"/>
    </row>
    <row r="2103" spans="4:33" customFormat="1" x14ac:dyDescent="0.25">
      <c r="D2103" s="23"/>
      <c r="AG2103" s="47"/>
    </row>
    <row r="2104" spans="4:33" customFormat="1" x14ac:dyDescent="0.25">
      <c r="D2104" s="23"/>
      <c r="AG2104" s="47"/>
    </row>
    <row r="2105" spans="4:33" customFormat="1" x14ac:dyDescent="0.25">
      <c r="D2105" s="23"/>
      <c r="AG2105" s="47"/>
    </row>
    <row r="2106" spans="4:33" customFormat="1" x14ac:dyDescent="0.25">
      <c r="D2106" s="23"/>
      <c r="AG2106" s="47"/>
    </row>
    <row r="2107" spans="4:33" customFormat="1" x14ac:dyDescent="0.25">
      <c r="D2107" s="23"/>
      <c r="AG2107" s="47"/>
    </row>
    <row r="2108" spans="4:33" customFormat="1" x14ac:dyDescent="0.25">
      <c r="D2108" s="23"/>
      <c r="AG2108" s="47"/>
    </row>
    <row r="2109" spans="4:33" customFormat="1" x14ac:dyDescent="0.25">
      <c r="D2109" s="23"/>
      <c r="AG2109" s="47"/>
    </row>
    <row r="2110" spans="4:33" customFormat="1" x14ac:dyDescent="0.25">
      <c r="D2110" s="23"/>
      <c r="AG2110" s="47"/>
    </row>
    <row r="2111" spans="4:33" customFormat="1" x14ac:dyDescent="0.25">
      <c r="D2111" s="23"/>
      <c r="AG2111" s="47"/>
    </row>
    <row r="2112" spans="4:33" customFormat="1" x14ac:dyDescent="0.25">
      <c r="D2112" s="23"/>
      <c r="AG2112" s="47"/>
    </row>
    <row r="2113" spans="4:33" customFormat="1" x14ac:dyDescent="0.25">
      <c r="D2113" s="23"/>
      <c r="AG2113" s="47"/>
    </row>
    <row r="2114" spans="4:33" customFormat="1" x14ac:dyDescent="0.25">
      <c r="D2114" s="23"/>
      <c r="AG2114" s="47"/>
    </row>
    <row r="2115" spans="4:33" customFormat="1" x14ac:dyDescent="0.25">
      <c r="D2115" s="23"/>
      <c r="AG2115" s="47"/>
    </row>
    <row r="2116" spans="4:33" customFormat="1" x14ac:dyDescent="0.25">
      <c r="D2116" s="23"/>
      <c r="AG2116" s="47"/>
    </row>
    <row r="2117" spans="4:33" customFormat="1" x14ac:dyDescent="0.25">
      <c r="D2117" s="23"/>
      <c r="AG2117" s="47"/>
    </row>
    <row r="2118" spans="4:33" customFormat="1" x14ac:dyDescent="0.25">
      <c r="D2118" s="23"/>
      <c r="AG2118" s="47"/>
    </row>
    <row r="2119" spans="4:33" customFormat="1" x14ac:dyDescent="0.25">
      <c r="D2119" s="23"/>
      <c r="AG2119" s="47"/>
    </row>
    <row r="2120" spans="4:33" customFormat="1" x14ac:dyDescent="0.25">
      <c r="D2120" s="23"/>
      <c r="AG2120" s="47"/>
    </row>
    <row r="2121" spans="4:33" customFormat="1" x14ac:dyDescent="0.25">
      <c r="D2121" s="23"/>
      <c r="AG2121" s="47"/>
    </row>
    <row r="2122" spans="4:33" customFormat="1" x14ac:dyDescent="0.25">
      <c r="D2122" s="23"/>
      <c r="AG2122" s="47"/>
    </row>
    <row r="2123" spans="4:33" customFormat="1" x14ac:dyDescent="0.25">
      <c r="D2123" s="23"/>
      <c r="AG2123" s="47"/>
    </row>
    <row r="2124" spans="4:33" customFormat="1" x14ac:dyDescent="0.25">
      <c r="D2124" s="23"/>
      <c r="AG2124" s="47"/>
    </row>
    <row r="2125" spans="4:33" customFormat="1" x14ac:dyDescent="0.25">
      <c r="D2125" s="23"/>
      <c r="AG2125" s="47"/>
    </row>
    <row r="2126" spans="4:33" customFormat="1" x14ac:dyDescent="0.25">
      <c r="D2126" s="23"/>
      <c r="AG2126" s="47"/>
    </row>
    <row r="2127" spans="4:33" customFormat="1" x14ac:dyDescent="0.25">
      <c r="D2127" s="23"/>
      <c r="AG2127" s="47"/>
    </row>
    <row r="2128" spans="4:33" customFormat="1" x14ac:dyDescent="0.25">
      <c r="D2128" s="23"/>
      <c r="AG2128" s="47"/>
    </row>
    <row r="2129" spans="4:33" customFormat="1" x14ac:dyDescent="0.25">
      <c r="D2129" s="23"/>
      <c r="AG2129" s="47"/>
    </row>
    <row r="2130" spans="4:33" customFormat="1" x14ac:dyDescent="0.25">
      <c r="D2130" s="23"/>
      <c r="AG2130" s="47"/>
    </row>
    <row r="2131" spans="4:33" customFormat="1" x14ac:dyDescent="0.25">
      <c r="D2131" s="23"/>
      <c r="AG2131" s="47"/>
    </row>
    <row r="2132" spans="4:33" customFormat="1" x14ac:dyDescent="0.25">
      <c r="D2132" s="23"/>
      <c r="AG2132" s="47"/>
    </row>
    <row r="2133" spans="4:33" customFormat="1" x14ac:dyDescent="0.25">
      <c r="D2133" s="23"/>
      <c r="AG2133" s="47"/>
    </row>
    <row r="2134" spans="4:33" customFormat="1" x14ac:dyDescent="0.25">
      <c r="D2134" s="23"/>
      <c r="AG2134" s="47"/>
    </row>
    <row r="2135" spans="4:33" customFormat="1" x14ac:dyDescent="0.25">
      <c r="D2135" s="23"/>
      <c r="AG2135" s="47"/>
    </row>
    <row r="2136" spans="4:33" customFormat="1" x14ac:dyDescent="0.25">
      <c r="D2136" s="23"/>
      <c r="AG2136" s="47"/>
    </row>
    <row r="2137" spans="4:33" customFormat="1" x14ac:dyDescent="0.25">
      <c r="D2137" s="23"/>
      <c r="AG2137" s="47"/>
    </row>
    <row r="2138" spans="4:33" customFormat="1" x14ac:dyDescent="0.25">
      <c r="D2138" s="23"/>
      <c r="AG2138" s="47"/>
    </row>
    <row r="2139" spans="4:33" customFormat="1" x14ac:dyDescent="0.25">
      <c r="D2139" s="23"/>
      <c r="AG2139" s="47"/>
    </row>
    <row r="2140" spans="4:33" customFormat="1" x14ac:dyDescent="0.25">
      <c r="D2140" s="23"/>
      <c r="AG2140" s="47"/>
    </row>
    <row r="2141" spans="4:33" customFormat="1" x14ac:dyDescent="0.25">
      <c r="D2141" s="23"/>
      <c r="AG2141" s="47"/>
    </row>
    <row r="2142" spans="4:33" customFormat="1" x14ac:dyDescent="0.25">
      <c r="D2142" s="23"/>
      <c r="AG2142" s="47"/>
    </row>
    <row r="2143" spans="4:33" customFormat="1" x14ac:dyDescent="0.25">
      <c r="D2143" s="23"/>
      <c r="AG2143" s="47"/>
    </row>
    <row r="2144" spans="4:33" customFormat="1" x14ac:dyDescent="0.25">
      <c r="D2144" s="23"/>
      <c r="AG2144" s="47"/>
    </row>
    <row r="2145" spans="4:33" customFormat="1" x14ac:dyDescent="0.25">
      <c r="D2145" s="23"/>
      <c r="AG2145" s="47"/>
    </row>
    <row r="2146" spans="4:33" customFormat="1" x14ac:dyDescent="0.25">
      <c r="D2146" s="23"/>
      <c r="AG2146" s="47"/>
    </row>
    <row r="2147" spans="4:33" customFormat="1" x14ac:dyDescent="0.25">
      <c r="D2147" s="23"/>
      <c r="AG2147" s="47"/>
    </row>
    <row r="2148" spans="4:33" customFormat="1" x14ac:dyDescent="0.25">
      <c r="D2148" s="23"/>
      <c r="AG2148" s="47"/>
    </row>
    <row r="2149" spans="4:33" customFormat="1" x14ac:dyDescent="0.25">
      <c r="D2149" s="23"/>
      <c r="AG2149" s="47"/>
    </row>
    <row r="2150" spans="4:33" customFormat="1" x14ac:dyDescent="0.25">
      <c r="D2150" s="23"/>
      <c r="AG2150" s="47"/>
    </row>
    <row r="2151" spans="4:33" customFormat="1" x14ac:dyDescent="0.25">
      <c r="D2151" s="23"/>
      <c r="AG2151" s="47"/>
    </row>
    <row r="2152" spans="4:33" customFormat="1" x14ac:dyDescent="0.25">
      <c r="D2152" s="23"/>
      <c r="AG2152" s="47"/>
    </row>
    <row r="2153" spans="4:33" customFormat="1" x14ac:dyDescent="0.25">
      <c r="D2153" s="23"/>
      <c r="AG2153" s="47"/>
    </row>
    <row r="2154" spans="4:33" customFormat="1" x14ac:dyDescent="0.25">
      <c r="D2154" s="23"/>
      <c r="AG2154" s="47"/>
    </row>
    <row r="2155" spans="4:33" customFormat="1" x14ac:dyDescent="0.25">
      <c r="D2155" s="23"/>
      <c r="AG2155" s="47"/>
    </row>
    <row r="2156" spans="4:33" customFormat="1" x14ac:dyDescent="0.25">
      <c r="D2156" s="23"/>
      <c r="AG2156" s="47"/>
    </row>
    <row r="2157" spans="4:33" customFormat="1" x14ac:dyDescent="0.25">
      <c r="D2157" s="23"/>
      <c r="AG2157" s="47"/>
    </row>
    <row r="2158" spans="4:33" customFormat="1" x14ac:dyDescent="0.25">
      <c r="D2158" s="23"/>
      <c r="AG2158" s="47"/>
    </row>
    <row r="2159" spans="4:33" customFormat="1" x14ac:dyDescent="0.25">
      <c r="D2159" s="23"/>
      <c r="AG2159" s="47"/>
    </row>
    <row r="2160" spans="4:33" customFormat="1" x14ac:dyDescent="0.25">
      <c r="D2160" s="23"/>
      <c r="AG2160" s="47"/>
    </row>
    <row r="2161" spans="4:33" customFormat="1" x14ac:dyDescent="0.25">
      <c r="D2161" s="23"/>
      <c r="AG2161" s="47"/>
    </row>
    <row r="2162" spans="4:33" customFormat="1" x14ac:dyDescent="0.25">
      <c r="D2162" s="23"/>
      <c r="AG2162" s="47"/>
    </row>
    <row r="2163" spans="4:33" customFormat="1" x14ac:dyDescent="0.25">
      <c r="D2163" s="23"/>
      <c r="AG2163" s="47"/>
    </row>
    <row r="2164" spans="4:33" customFormat="1" x14ac:dyDescent="0.25">
      <c r="D2164" s="23"/>
      <c r="AG2164" s="47"/>
    </row>
    <row r="2165" spans="4:33" customFormat="1" x14ac:dyDescent="0.25">
      <c r="D2165" s="23"/>
      <c r="AG2165" s="47"/>
    </row>
    <row r="4999" spans="7:9" hidden="1" x14ac:dyDescent="0.25"/>
    <row r="5000" spans="7:9" hidden="1" x14ac:dyDescent="0.25"/>
    <row r="5001" spans="7:9" hidden="1" x14ac:dyDescent="0.25">
      <c r="G5001" s="209" t="s">
        <v>3945</v>
      </c>
      <c r="I5001" s="228" t="s">
        <v>3950</v>
      </c>
    </row>
    <row r="5002" spans="7:9" hidden="1" x14ac:dyDescent="0.25">
      <c r="G5002" s="4" t="s">
        <v>3951</v>
      </c>
      <c r="I5002" s="4" t="s">
        <v>3946</v>
      </c>
    </row>
    <row r="5003" spans="7:9" hidden="1" x14ac:dyDescent="0.25">
      <c r="G5003" s="108" t="s">
        <v>3935</v>
      </c>
      <c r="I5003" s="4" t="s">
        <v>3947</v>
      </c>
    </row>
    <row r="5004" spans="7:9" hidden="1" x14ac:dyDescent="0.25">
      <c r="I5004" s="4" t="s">
        <v>3948</v>
      </c>
    </row>
    <row r="5005" spans="7:9" hidden="1" x14ac:dyDescent="0.25">
      <c r="I5005" s="4" t="s">
        <v>3524</v>
      </c>
    </row>
    <row r="5006" spans="7:9" hidden="1" x14ac:dyDescent="0.25">
      <c r="I5006" s="108" t="s">
        <v>3523</v>
      </c>
    </row>
    <row r="5007" spans="7:9" hidden="1" x14ac:dyDescent="0.25"/>
    <row r="5073" spans="7:11" hidden="1" x14ac:dyDescent="0.25"/>
    <row r="5074" spans="7:11" hidden="1" x14ac:dyDescent="0.25">
      <c r="G5074" s="173" t="s">
        <v>3922</v>
      </c>
      <c r="H5074" s="192"/>
      <c r="I5074" s="192"/>
      <c r="J5074" s="192"/>
      <c r="K5074" s="192"/>
    </row>
    <row r="5075" spans="7:11" hidden="1" x14ac:dyDescent="0.25">
      <c r="G5075" s="4" t="s">
        <v>3927</v>
      </c>
      <c r="H5075" s="2"/>
      <c r="I5075" s="2"/>
      <c r="J5075" s="2"/>
      <c r="K5075" s="2"/>
    </row>
    <row r="5076" spans="7:11" hidden="1" x14ac:dyDescent="0.25">
      <c r="G5076" s="108" t="s">
        <v>3924</v>
      </c>
      <c r="H5076" s="2"/>
      <c r="I5076" s="2"/>
      <c r="J5076" s="2"/>
      <c r="K5076" s="2"/>
    </row>
    <row r="5077" spans="7:11" hidden="1" x14ac:dyDescent="0.25"/>
  </sheetData>
  <sheetProtection password="CE45" sheet="1" objects="1" scenarios="1" selectLockedCells="1"/>
  <dataConsolidate/>
  <mergeCells count="19">
    <mergeCell ref="E8:L8"/>
    <mergeCell ref="E2:P2"/>
    <mergeCell ref="AF2:AR2"/>
    <mergeCell ref="E4:AP4"/>
    <mergeCell ref="E5:AP5"/>
    <mergeCell ref="E10:E12"/>
    <mergeCell ref="G10:G12"/>
    <mergeCell ref="I10:I12"/>
    <mergeCell ref="AH9:AP9"/>
    <mergeCell ref="E9:AF9"/>
    <mergeCell ref="S10:V11"/>
    <mergeCell ref="O10:Q11"/>
    <mergeCell ref="K10:M11"/>
    <mergeCell ref="AM10:AP10"/>
    <mergeCell ref="AH10:AK10"/>
    <mergeCell ref="AH11:AI11"/>
    <mergeCell ref="AJ11:AK11"/>
    <mergeCell ref="AC10:AF11"/>
    <mergeCell ref="X10:AA11"/>
  </mergeCells>
  <dataValidations xWindow="160" yWindow="177" count="20">
    <dataValidation type="whole" allowBlank="1" showInputMessage="1" showErrorMessage="1" error="Whole Numbers Only" sqref="M180:M184 M14:M178">
      <formula1>0</formula1>
      <formula2>10000</formula2>
    </dataValidation>
    <dataValidation allowBlank="1" sqref="Y179:AP179 G14:I179 M179:R179 W179"/>
    <dataValidation allowBlank="1" showInputMessage="1" prompt="American Indian/Alaskan Native (Not Hispanic) (AIAN)" sqref="H12 J12"/>
    <dataValidation allowBlank="1" showInputMessage="1" sqref="K12:L12"/>
    <dataValidation type="list" allowBlank="1" showInputMessage="1" showErrorMessage="1" error="Select Yes From The Drop-Down List." prompt="Fall Sport" sqref="O180:O184 O14:O178">
      <formula1>$G$5075:$G$5075</formula1>
    </dataValidation>
    <dataValidation type="list" allowBlank="1" showInputMessage="1" showErrorMessage="1" error="Select Yes From The Drop-Down List." prompt="Winter Sport" sqref="P180:P184 P14:P178">
      <formula1>$G$5075:$G$5075</formula1>
    </dataValidation>
    <dataValidation type="list" allowBlank="1" showInputMessage="1" showErrorMessage="1" error="Select Yes From The Drop-Down List." prompt="Spring Sport" sqref="Q180:Q184 Q14:Q178">
      <formula1>$G$5075:$G$5075</formula1>
    </dataValidation>
    <dataValidation allowBlank="1" showInputMessage="1" prompt="Fall Sport" sqref="O12 X12 AC12"/>
    <dataValidation allowBlank="1" showInputMessage="1" prompt="Winter Sport" sqref="P12 Y12 AD12"/>
    <dataValidation allowBlank="1" showInputMessage="1" prompt="Spring Sport" sqref="Q12 Z12 AE12"/>
    <dataValidation type="whole" allowBlank="1" showInputMessage="1" showErrorMessage="1" error="Whole Numbers Only!" prompt="Fall Competitions Scheduled" sqref="X180:X184 X14:X178 Y173:Z173 Y171:Z171 Y169:Z169 Y167:Z167 Y163:Z163 Y161:Z161 Y175:Z175 Y15:Z15 Y17:Z17 Y19:Z19 Y21:Z21 Y23:Z23 Y25:Z25 Y27:Z27 Y29:Z29 Y31:Z31 Y33:Z33 Y35:Z35 Y55:Z55 Y37:Z37 Y39:Z39 Y41:Z41 Y43:Z43 Y45:Z45 Y47:Z47 Y49:Z49 Y51:Z51 Y53:Z53 Y57:Z57 Y77:Z77 Y59:Z59 Y61:Z61 Y63:Z63 Y65:Z65 Y67:Z67 Y69:Z69 Y71:Z71 Y73:Z73 Y75:Z75 Y79:Z79 Y99:Z99 Y81:Z81 Y83:Z83 Y85:Z85 Y87:Z87 Y89:Z89 Y91:Z91 Y93:Z93 Y95:Z95 Y97:Z97 Y101:Z101 Y121:Z121 Y103:Z103 Y105:Z105 Y107:Z107 Y109:Z109 Y111:Z111 Y113:Z113 Y115:Z115 Y117:Z117 Y119:Z119 Y177:Z177 Y123:Z123 Y143:Z143 Y125:Z125 Y127:Z127 Y129:Z129 Y131:Z131 Y133:Z133 Y135:Z135 Y137:Z137 Y139:Z139 Y141:Z141 Y145:Z145 Y165:Z165 Y147:Z147 Y149:Z149 Y151:Z151 Y153:Z153 Y155:Z155 Y157:Z157 Y159:Z159">
      <formula1>0</formula1>
      <formula2>100</formula2>
    </dataValidation>
    <dataValidation type="whole" allowBlank="1" showInputMessage="1" showErrorMessage="1" error="Whole Numbers Only!" prompt="Winter Competitions Scheduled" sqref="Y180:Y184 Y14 Y178 Y176 Y174 Y172 Y170 Y168 Y166 Y16 Y18 Y20 Y22 Y24 Y26 Y28 Y30 Y32 Y34 Y36 Y38 Y40 Y42 Y44 Y46 Y48 Y50 Y52 Y54 Y56 Y58 Y60 Y62 Y64 Y66 Y68 Y70 Y72 Y74 Y76 Y78 Y80 Y82 Y84 Y86 Y88 Y90 Y92 Y94 Y96 Y98 Y100 Y102 Y104 Y106 Y108 Y110 Y112 Y114 Y116 Y118 Y120 Y122 Y124 Y126 Y128 Y130 Y132 Y134 Y136 Y138 Y140 Y142 Y144 Y146 Y148 Y150 Y152 Y154 Y156 Y158 Y160 Y162 Y164">
      <formula1>0</formula1>
      <formula2>100</formula2>
    </dataValidation>
    <dataValidation type="whole" allowBlank="1" showInputMessage="1" showErrorMessage="1" error="Whole Numbers Only!" prompt="Spring Competitions  Scheduled" sqref="Z180:Z184 Z14 Z178 Z176 Z174 Z172 Z170 Z168 Z166 Z16 Z18 Z20 Z22 Z24 Z26 Z28 Z30 Z32 Z34 Z36 Z38 Z40 Z42 Z44 Z46 Z48 Z50 Z52 Z54 Z56 Z58 Z60 Z62 Z64 Z66 Z68 Z70 Z72 Z74 Z76 Z78 Z80 Z82 Z84 Z86 Z88 Z90 Z92 Z94 Z96 Z98 Z100 Z102 Z104 Z106 Z108 Z110 Z112 Z114 Z116 Z118 Z120 Z122 Z124 Z126 Z128 Z130 Z132 Z134 Z136 Z138 Z140 Z142 Z144 Z146 Z148 Z150 Z152 Z154 Z156 Z158 Z160 Z162 Z164">
      <formula1>0</formula1>
      <formula2>100</formula2>
    </dataValidation>
    <dataValidation allowBlank="1" prompt="Fall Competitions Scheduled" sqref="X179"/>
    <dataValidation type="whole" allowBlank="1" showInputMessage="1" showErrorMessage="1" error="Whole Numbers Only!" prompt="Fall Competitions Played" sqref="AC180:AC184 AC14:AC178">
      <formula1>1</formula1>
      <formula2>100</formula2>
    </dataValidation>
    <dataValidation type="whole" allowBlank="1" showInputMessage="1" showErrorMessage="1" error="Whole Numbers Only!" prompt="Winter Competitions Played" sqref="AD180:AD184 AD14:AD178">
      <formula1>0</formula1>
      <formula2>100</formula2>
    </dataValidation>
    <dataValidation type="whole" allowBlank="1" showInputMessage="1" showErrorMessage="1" error="Whole Numbers Only!" prompt="Spring Competitions Played" sqref="AE180:AE184 AE14:AE178">
      <formula1>0</formula1>
      <formula2>100</formula2>
    </dataValidation>
    <dataValidation type="list" allowBlank="1" showInputMessage="1" showErrorMessage="1" error="Select From Drop-Down List" prompt="Select From Drop-Down List" sqref="G180:G184">
      <formula1>$G$5002:$G$5003</formula1>
    </dataValidation>
    <dataValidation type="list" allowBlank="1" showInputMessage="1" showErrorMessage="1" error="Select From Drop-Down List" prompt="Select From Drop-Down List" sqref="I180:I184">
      <formula1>$I$5002:$I$5006</formula1>
    </dataValidation>
    <dataValidation type="whole" allowBlank="1" showInputMessage="1" showErrorMessage="1" error="_x000a_Format = YYYY_x000a_Example - 1955" prompt="_x000a_Format = YYYY_x000a_Example - 1955" sqref="S14:V178 S180:V184">
      <formula1>1900</formula1>
      <formula2>2025</formula2>
    </dataValidation>
  </dataValidations>
  <printOptions horizontalCentered="1"/>
  <pageMargins left="0.25" right="0.25" top="0.5" bottom="0.5" header="0.3" footer="0.3"/>
  <pageSetup paperSize="5" fitToHeight="0" orientation="landscape" r:id="rId1"/>
  <headerFooter>
    <oddFooter>&amp;LAthletic Disclosure Form&amp;C&amp;P of &amp;N&amp;R&amp;A</oddFooter>
  </headerFooter>
  <ignoredErrors>
    <ignoredError sqref="AM12 AN12:AP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X5008"/>
  <sheetViews>
    <sheetView showGridLines="0" showRowColHeaders="0" zoomScaleNormal="100" workbookViewId="0">
      <pane xSplit="12" ySplit="15" topLeftCell="M16" activePane="bottomRight" state="frozen"/>
      <selection pane="topRight" activeCell="M1" sqref="M1"/>
      <selection pane="bottomLeft" activeCell="A16" sqref="A16"/>
      <selection pane="bottomRight" activeCell="M16" sqref="M16"/>
    </sheetView>
  </sheetViews>
  <sheetFormatPr defaultColWidth="8.85546875" defaultRowHeight="12" x14ac:dyDescent="0.2"/>
  <cols>
    <col min="1" max="2" width="1.7109375" style="1" customWidth="1"/>
    <col min="3" max="3" width="0.85546875" style="1" customWidth="1"/>
    <col min="4" max="4" width="4.42578125" style="1" hidden="1" customWidth="1"/>
    <col min="5" max="5" width="28.5703125" style="1" customWidth="1"/>
    <col min="6" max="6" width="0.42578125" style="1" customWidth="1"/>
    <col min="7" max="7" width="9" style="1" customWidth="1"/>
    <col min="8" max="8" width="0.42578125" style="1" customWidth="1"/>
    <col min="9" max="9" width="9" style="1" customWidth="1"/>
    <col min="10" max="10" width="0.42578125" style="1" customWidth="1"/>
    <col min="11" max="11" width="14.7109375" style="1" customWidth="1"/>
    <col min="12" max="12" width="0.42578125" style="1" customWidth="1"/>
    <col min="13" max="21" width="14.7109375" style="1" customWidth="1"/>
    <col min="22" max="22" width="0.28515625" style="1" customWidth="1"/>
    <col min="23" max="24" width="27.5703125" style="1" customWidth="1"/>
    <col min="25" max="25" width="0.85546875" style="1" customWidth="1"/>
    <col min="26" max="26" width="1.85546875" style="1" customWidth="1"/>
    <col min="27" max="16384" width="8.85546875" style="1"/>
  </cols>
  <sheetData>
    <row r="1" spans="1:76" customFormat="1" ht="9.6" customHeight="1" thickBot="1" x14ac:dyDescent="0.3"/>
    <row r="2" spans="1:76" customFormat="1" ht="9.6" customHeight="1" thickTop="1" x14ac:dyDescent="0.25">
      <c r="B2" s="21"/>
      <c r="C2" s="22"/>
      <c r="D2" s="234"/>
      <c r="E2" s="539"/>
      <c r="F2" s="539"/>
      <c r="G2" s="539"/>
      <c r="H2" s="539"/>
      <c r="I2" s="539"/>
      <c r="J2" s="539"/>
      <c r="K2" s="539"/>
      <c r="L2" s="539"/>
      <c r="M2" s="539"/>
      <c r="N2" s="539"/>
      <c r="O2" s="539"/>
      <c r="P2" s="539"/>
      <c r="Q2" s="539"/>
      <c r="R2" s="539"/>
      <c r="S2" s="539"/>
      <c r="T2" s="539"/>
      <c r="U2" s="539"/>
      <c r="V2" s="539"/>
      <c r="W2" s="539"/>
      <c r="X2" s="539"/>
      <c r="Y2" s="539"/>
      <c r="Z2" s="516"/>
    </row>
    <row r="3" spans="1:76" customFormat="1" ht="4.9000000000000004" customHeight="1" x14ac:dyDescent="0.25">
      <c r="B3" s="19"/>
      <c r="C3" s="20"/>
      <c r="D3" s="29"/>
      <c r="E3" s="142"/>
      <c r="F3" s="142"/>
      <c r="G3" s="142"/>
      <c r="H3" s="142"/>
      <c r="I3" s="142"/>
      <c r="J3" s="142"/>
      <c r="K3" s="142"/>
      <c r="L3" s="142"/>
      <c r="M3" s="142"/>
      <c r="N3" s="142"/>
      <c r="O3" s="142"/>
      <c r="P3" s="142"/>
      <c r="Q3" s="142"/>
      <c r="R3" s="142"/>
      <c r="S3" s="142"/>
      <c r="T3" s="142"/>
      <c r="U3" s="142"/>
      <c r="V3" s="142"/>
      <c r="W3" s="142"/>
      <c r="X3" s="142"/>
      <c r="Y3" s="29"/>
      <c r="Z3" s="26"/>
    </row>
    <row r="4" spans="1:76" ht="21" customHeight="1" x14ac:dyDescent="0.25">
      <c r="A4"/>
      <c r="B4" s="19"/>
      <c r="C4" s="18"/>
      <c r="D4" s="20"/>
      <c r="E4" s="446" t="str">
        <f>'Page 1 - General Information'!E4</f>
        <v xml:space="preserve"> INTERSCHOLASTIC ATHLETIC OPPORTUNITIES DISCLOSURE FORM 14.5</v>
      </c>
      <c r="F4" s="447"/>
      <c r="G4" s="447"/>
      <c r="H4" s="447"/>
      <c r="I4" s="447"/>
      <c r="J4" s="447"/>
      <c r="K4" s="447"/>
      <c r="L4" s="447"/>
      <c r="M4" s="447"/>
      <c r="N4" s="447"/>
      <c r="O4" s="447"/>
      <c r="P4" s="447"/>
      <c r="Q4" s="447"/>
      <c r="R4" s="447"/>
      <c r="S4" s="447"/>
      <c r="T4" s="447"/>
      <c r="U4" s="447"/>
      <c r="V4" s="447"/>
      <c r="W4" s="447"/>
      <c r="X4" s="546"/>
      <c r="Y4" s="139"/>
      <c r="Z4" s="26"/>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ht="20.45" customHeight="1" x14ac:dyDescent="0.25">
      <c r="A5"/>
      <c r="B5" s="19"/>
      <c r="C5" s="18"/>
      <c r="D5" s="20"/>
      <c r="E5" s="448" t="str">
        <f>'Page 1 - General Information'!E5</f>
        <v>2013 - 2014 School Year</v>
      </c>
      <c r="F5" s="449"/>
      <c r="G5" s="449"/>
      <c r="H5" s="449"/>
      <c r="I5" s="449"/>
      <c r="J5" s="449"/>
      <c r="K5" s="449"/>
      <c r="L5" s="449"/>
      <c r="M5" s="449"/>
      <c r="N5" s="449"/>
      <c r="O5" s="449"/>
      <c r="P5" s="449"/>
      <c r="Q5" s="449"/>
      <c r="R5" s="449"/>
      <c r="S5" s="449"/>
      <c r="T5" s="449"/>
      <c r="U5" s="449"/>
      <c r="V5" s="449"/>
      <c r="W5" s="449"/>
      <c r="X5" s="550"/>
      <c r="Y5" s="79"/>
      <c r="Z5" s="26"/>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24" customFormat="1" ht="4.9000000000000004" customHeight="1" x14ac:dyDescent="0.25">
      <c r="B6" s="19"/>
      <c r="C6" s="18"/>
      <c r="D6" s="20"/>
      <c r="E6" s="25"/>
      <c r="F6" s="25"/>
      <c r="G6" s="25"/>
      <c r="H6" s="25"/>
      <c r="I6" s="25"/>
      <c r="J6" s="25"/>
      <c r="K6" s="25"/>
      <c r="L6" s="25"/>
      <c r="M6" s="25"/>
      <c r="N6" s="25"/>
      <c r="O6" s="25"/>
      <c r="P6" s="25"/>
      <c r="Q6" s="25"/>
      <c r="R6" s="25"/>
      <c r="S6" s="25"/>
      <c r="T6" s="25"/>
      <c r="U6" s="25"/>
      <c r="V6" s="25"/>
      <c r="W6" s="25"/>
      <c r="X6" s="25"/>
      <c r="Y6" s="79"/>
      <c r="Z6" s="26"/>
      <c r="AA6"/>
      <c r="AB6"/>
      <c r="AC6"/>
      <c r="AD6"/>
      <c r="AE6"/>
      <c r="AF6"/>
      <c r="AG6"/>
      <c r="AH6"/>
      <c r="AI6"/>
      <c r="AJ6"/>
      <c r="AK6"/>
      <c r="AL6"/>
      <c r="AM6"/>
      <c r="AN6"/>
      <c r="AO6"/>
      <c r="AP6"/>
      <c r="AQ6"/>
      <c r="AR6"/>
      <c r="AS6"/>
      <c r="AT6"/>
      <c r="AU6"/>
      <c r="AV6"/>
      <c r="AW6"/>
      <c r="AX6"/>
      <c r="AY6"/>
      <c r="AZ6"/>
      <c r="BA6"/>
      <c r="BB6"/>
      <c r="BC6"/>
      <c r="BD6"/>
    </row>
    <row r="7" spans="1:76" customFormat="1" ht="20.45" customHeight="1" x14ac:dyDescent="0.25">
      <c r="B7" s="19"/>
      <c r="C7" s="18"/>
      <c r="D7" s="20"/>
      <c r="E7" s="146" t="str">
        <f>IF('Page 1 - General Information'!G14="[Make Selection From Drop-Down List ]","",("School:  "&amp;'Page 1 - General Information'!G14&amp;" - "&amp;'Page 1 - General Information'!G16))</f>
        <v>School:  Wilson HS - 6980</v>
      </c>
      <c r="F7" s="146"/>
      <c r="G7" s="146"/>
      <c r="H7" s="111"/>
      <c r="I7" s="111"/>
      <c r="J7" s="111"/>
      <c r="K7" s="135"/>
      <c r="L7" s="111"/>
      <c r="M7" s="111"/>
      <c r="N7" s="111"/>
      <c r="O7" s="549" t="s">
        <v>14211</v>
      </c>
      <c r="P7" s="549"/>
      <c r="Q7" s="549"/>
      <c r="R7" s="549"/>
      <c r="S7" s="549"/>
      <c r="T7" s="549"/>
      <c r="U7" s="549"/>
      <c r="V7" s="135"/>
      <c r="W7" s="146" t="str">
        <f>IF('Page 1 - General Information'!G10=" [Make Selection From Drop-Down List ]","",("LEA:  "&amp;'Page 1 - General Information'!G10&amp;" - "&amp;'Page 1 - General Information'!G12))</f>
        <v>LEA:  Wilson  SD - 114069103</v>
      </c>
      <c r="X7" s="111"/>
      <c r="Y7" s="79"/>
      <c r="Z7" s="26"/>
    </row>
    <row r="8" spans="1:76" customFormat="1" ht="4.9000000000000004" customHeight="1" x14ac:dyDescent="0.25">
      <c r="B8" s="19"/>
      <c r="C8" s="18"/>
      <c r="D8" s="20"/>
      <c r="E8" s="140"/>
      <c r="F8" s="141"/>
      <c r="G8" s="141"/>
      <c r="H8" s="141"/>
      <c r="I8" s="141"/>
      <c r="J8" s="141"/>
      <c r="K8" s="141"/>
      <c r="L8" s="141"/>
      <c r="M8" s="141"/>
      <c r="N8" s="141"/>
      <c r="O8" s="141"/>
      <c r="P8" s="141"/>
      <c r="Q8" s="141"/>
      <c r="R8" s="141"/>
      <c r="S8" s="141"/>
      <c r="T8" s="136"/>
      <c r="U8" s="29"/>
      <c r="V8" s="29"/>
      <c r="W8" s="29"/>
      <c r="X8" s="29"/>
      <c r="Y8" s="79"/>
      <c r="Z8" s="26"/>
    </row>
    <row r="9" spans="1:76" ht="20.45" customHeight="1" x14ac:dyDescent="0.25">
      <c r="A9"/>
      <c r="B9" s="19"/>
      <c r="C9" s="20"/>
      <c r="D9" s="20"/>
      <c r="E9" s="524" t="s">
        <v>10</v>
      </c>
      <c r="F9" s="525"/>
      <c r="G9" s="525"/>
      <c r="H9" s="525"/>
      <c r="I9" s="525"/>
      <c r="J9" s="525"/>
      <c r="K9" s="525"/>
      <c r="L9" s="525"/>
      <c r="M9" s="525"/>
      <c r="N9" s="525"/>
      <c r="O9" s="525"/>
      <c r="P9" s="525"/>
      <c r="Q9" s="525"/>
      <c r="R9" s="525"/>
      <c r="S9" s="525"/>
      <c r="T9" s="525"/>
      <c r="U9" s="525"/>
      <c r="V9" s="525"/>
      <c r="W9" s="525"/>
      <c r="X9" s="525"/>
      <c r="Y9" s="79"/>
      <c r="Z9" s="26"/>
      <c r="AA9"/>
      <c r="AB9"/>
      <c r="AC9"/>
      <c r="AD9"/>
      <c r="AE9"/>
      <c r="AF9"/>
      <c r="AG9"/>
      <c r="AH9"/>
      <c r="AI9"/>
      <c r="AJ9"/>
      <c r="AK9"/>
      <c r="AL9"/>
      <c r="AM9"/>
      <c r="AN9"/>
      <c r="AO9"/>
      <c r="AP9"/>
      <c r="AQ9"/>
      <c r="AR9"/>
      <c r="AS9"/>
      <c r="AT9"/>
      <c r="AU9"/>
      <c r="AV9"/>
    </row>
    <row r="10" spans="1:76" ht="27.6" customHeight="1" x14ac:dyDescent="0.25">
      <c r="A10"/>
      <c r="B10" s="19"/>
      <c r="C10" s="20"/>
      <c r="D10" s="20"/>
      <c r="E10" s="536" t="s">
        <v>3861</v>
      </c>
      <c r="F10" s="222"/>
      <c r="G10" s="530" t="s">
        <v>3945</v>
      </c>
      <c r="H10" s="220"/>
      <c r="I10" s="530" t="s">
        <v>3950</v>
      </c>
      <c r="J10" s="220"/>
      <c r="K10" s="533" t="s">
        <v>14210</v>
      </c>
      <c r="L10" s="143"/>
      <c r="M10" s="510" t="s">
        <v>12</v>
      </c>
      <c r="N10" s="542"/>
      <c r="O10" s="542"/>
      <c r="P10" s="542"/>
      <c r="Q10" s="542"/>
      <c r="R10" s="542"/>
      <c r="S10" s="542"/>
      <c r="T10" s="542"/>
      <c r="U10" s="543"/>
      <c r="V10" s="387"/>
      <c r="W10" s="529" t="s">
        <v>14208</v>
      </c>
      <c r="X10" s="551"/>
      <c r="Y10" s="80"/>
      <c r="Z10" s="26"/>
      <c r="AA10"/>
      <c r="AB10"/>
      <c r="AC10"/>
      <c r="AD10"/>
      <c r="AE10"/>
      <c r="AF10"/>
      <c r="AG10"/>
      <c r="AH10"/>
      <c r="AI10"/>
      <c r="AJ10"/>
      <c r="AK10"/>
      <c r="AL10"/>
      <c r="AM10"/>
      <c r="AN10"/>
      <c r="AO10"/>
      <c r="AP10"/>
      <c r="AQ10"/>
      <c r="AR10"/>
      <c r="AS10"/>
      <c r="AT10"/>
      <c r="AU10"/>
      <c r="AV10"/>
    </row>
    <row r="11" spans="1:76" ht="63" customHeight="1" x14ac:dyDescent="0.25">
      <c r="A11"/>
      <c r="B11" s="19"/>
      <c r="C11" s="20"/>
      <c r="D11" s="20"/>
      <c r="E11" s="537"/>
      <c r="F11" s="223"/>
      <c r="G11" s="531"/>
      <c r="H11" s="132"/>
      <c r="I11" s="531"/>
      <c r="J11" s="132"/>
      <c r="K11" s="534"/>
      <c r="L11" s="11"/>
      <c r="M11" s="528" t="s">
        <v>3917</v>
      </c>
      <c r="N11" s="528" t="s">
        <v>3918</v>
      </c>
      <c r="O11" s="528" t="s">
        <v>3919</v>
      </c>
      <c r="P11" s="528" t="s">
        <v>3920</v>
      </c>
      <c r="Q11" s="528" t="s">
        <v>3952</v>
      </c>
      <c r="R11" s="504" t="s">
        <v>3933</v>
      </c>
      <c r="S11" s="505"/>
      <c r="T11" s="506"/>
      <c r="U11" s="528" t="s">
        <v>3995</v>
      </c>
      <c r="V11" s="388"/>
      <c r="W11" s="364" t="s">
        <v>13971</v>
      </c>
      <c r="X11" s="363" t="s">
        <v>13972</v>
      </c>
      <c r="Y11" s="81"/>
      <c r="Z11" s="26"/>
      <c r="AA11"/>
      <c r="AB11"/>
      <c r="AC11"/>
      <c r="AD11"/>
      <c r="AE11"/>
      <c r="AF11"/>
      <c r="AG11"/>
      <c r="AH11"/>
      <c r="AI11"/>
      <c r="AJ11"/>
      <c r="AK11"/>
      <c r="AL11"/>
      <c r="AM11"/>
      <c r="AN11"/>
      <c r="AO11"/>
      <c r="AP11"/>
      <c r="AQ11"/>
      <c r="AR11"/>
      <c r="AS11"/>
      <c r="AT11"/>
      <c r="AU11"/>
      <c r="AV11"/>
    </row>
    <row r="12" spans="1:76" ht="20.45" customHeight="1" x14ac:dyDescent="0.25">
      <c r="A12"/>
      <c r="B12" s="19"/>
      <c r="C12" s="20"/>
      <c r="D12" s="20"/>
      <c r="E12" s="537"/>
      <c r="F12" s="223"/>
      <c r="G12" s="531"/>
      <c r="H12" s="132"/>
      <c r="I12" s="531"/>
      <c r="J12" s="132"/>
      <c r="K12" s="535"/>
      <c r="L12" s="11"/>
      <c r="M12" s="529"/>
      <c r="N12" s="529"/>
      <c r="O12" s="529"/>
      <c r="P12" s="529"/>
      <c r="Q12" s="529"/>
      <c r="R12" s="507"/>
      <c r="S12" s="508"/>
      <c r="T12" s="509"/>
      <c r="U12" s="529"/>
      <c r="V12" s="388"/>
      <c r="W12" s="540"/>
      <c r="X12" s="541"/>
      <c r="Y12" s="82"/>
      <c r="Z12" s="26"/>
      <c r="AA12"/>
      <c r="AB12"/>
      <c r="AC12"/>
      <c r="AD12"/>
      <c r="AE12"/>
      <c r="AF12"/>
      <c r="AG12"/>
      <c r="AH12"/>
      <c r="AI12"/>
      <c r="AJ12"/>
      <c r="AK12"/>
      <c r="AL12"/>
      <c r="AM12"/>
      <c r="AN12"/>
      <c r="AO12"/>
      <c r="AP12"/>
      <c r="AQ12"/>
      <c r="AR12"/>
      <c r="AS12"/>
      <c r="AT12"/>
      <c r="AU12"/>
      <c r="AV12"/>
    </row>
    <row r="13" spans="1:76" ht="14.45" customHeight="1" x14ac:dyDescent="0.25">
      <c r="A13"/>
      <c r="B13" s="19"/>
      <c r="C13" s="20"/>
      <c r="D13" s="20"/>
      <c r="E13" s="537"/>
      <c r="F13" s="224"/>
      <c r="G13" s="531"/>
      <c r="H13" s="221"/>
      <c r="I13" s="531"/>
      <c r="J13" s="221"/>
      <c r="K13" s="67"/>
      <c r="L13" s="78"/>
      <c r="M13" s="67"/>
      <c r="N13" s="67"/>
      <c r="O13" s="67"/>
      <c r="P13" s="232"/>
      <c r="Q13" s="232"/>
      <c r="R13" s="7" t="s">
        <v>3862</v>
      </c>
      <c r="S13" s="7" t="s">
        <v>3863</v>
      </c>
      <c r="T13" s="7" t="s">
        <v>3864</v>
      </c>
      <c r="U13" s="544">
        <v>217186</v>
      </c>
      <c r="V13" s="389"/>
      <c r="W13" s="317"/>
      <c r="X13" s="318"/>
      <c r="Y13" s="83"/>
      <c r="Z13" s="26"/>
      <c r="AA13"/>
      <c r="AB13"/>
      <c r="AC13"/>
      <c r="AD13"/>
      <c r="AE13"/>
      <c r="AF13"/>
      <c r="AG13"/>
      <c r="AH13"/>
      <c r="AI13"/>
      <c r="AJ13"/>
      <c r="AK13"/>
      <c r="AL13"/>
      <c r="AM13"/>
      <c r="AN13"/>
      <c r="AO13"/>
      <c r="AP13"/>
      <c r="AQ13"/>
      <c r="AR13"/>
      <c r="AS13"/>
      <c r="AT13"/>
      <c r="AU13"/>
      <c r="AV13"/>
    </row>
    <row r="14" spans="1:76" ht="14.45" customHeight="1" x14ac:dyDescent="0.25">
      <c r="A14"/>
      <c r="B14" s="19"/>
      <c r="C14" s="20"/>
      <c r="D14" s="20"/>
      <c r="E14" s="538"/>
      <c r="F14" s="225"/>
      <c r="G14" s="532"/>
      <c r="H14" s="110"/>
      <c r="I14" s="532"/>
      <c r="J14" s="110"/>
      <c r="K14" s="75" t="s">
        <v>3860</v>
      </c>
      <c r="L14" s="11"/>
      <c r="M14" s="76">
        <f>SUM(M16:M186)</f>
        <v>139788</v>
      </c>
      <c r="N14" s="76">
        <f t="shared" ref="N14:T14" si="0">SUM(N16:N186)</f>
        <v>16922</v>
      </c>
      <c r="O14" s="76">
        <f t="shared" si="0"/>
        <v>178645</v>
      </c>
      <c r="P14" s="76">
        <f t="shared" si="0"/>
        <v>43026</v>
      </c>
      <c r="Q14" s="76">
        <f t="shared" si="0"/>
        <v>151040</v>
      </c>
      <c r="R14" s="76">
        <f t="shared" si="0"/>
        <v>245262</v>
      </c>
      <c r="S14" s="76">
        <f t="shared" si="0"/>
        <v>203035</v>
      </c>
      <c r="T14" s="76">
        <f t="shared" si="0"/>
        <v>161749</v>
      </c>
      <c r="U14" s="545"/>
      <c r="V14" s="390"/>
      <c r="W14" s="355">
        <f>SUM(W16:W186)</f>
        <v>0</v>
      </c>
      <c r="X14" s="356">
        <f>SUM(X16:X186)</f>
        <v>234719.41999999998</v>
      </c>
      <c r="Y14" s="84"/>
      <c r="Z14" s="26"/>
      <c r="AA14"/>
      <c r="AB14"/>
      <c r="AC14"/>
      <c r="AD14"/>
      <c r="AE14"/>
      <c r="AF14"/>
      <c r="AG14"/>
      <c r="AH14"/>
      <c r="AI14"/>
      <c r="AJ14"/>
      <c r="AK14"/>
      <c r="AL14"/>
      <c r="AM14"/>
      <c r="AN14"/>
      <c r="AO14"/>
      <c r="AP14"/>
      <c r="AQ14"/>
      <c r="AR14"/>
      <c r="AS14"/>
      <c r="AT14"/>
      <c r="AU14"/>
      <c r="AV14"/>
    </row>
    <row r="15" spans="1:76" ht="33" hidden="1" customHeight="1" x14ac:dyDescent="0.25">
      <c r="A15"/>
      <c r="B15" s="19"/>
      <c r="C15" s="20"/>
      <c r="D15" s="277"/>
      <c r="E15" s="276"/>
      <c r="F15" s="271"/>
      <c r="G15" s="272"/>
      <c r="H15" s="273"/>
      <c r="I15" s="274"/>
      <c r="J15" s="273"/>
      <c r="K15" s="275">
        <v>1</v>
      </c>
      <c r="L15" s="275">
        <v>2</v>
      </c>
      <c r="M15" s="275">
        <v>3</v>
      </c>
      <c r="N15" s="275">
        <v>4</v>
      </c>
      <c r="O15" s="275">
        <v>5</v>
      </c>
      <c r="P15" s="275">
        <v>6</v>
      </c>
      <c r="Q15" s="275">
        <v>7</v>
      </c>
      <c r="R15" s="275">
        <v>8</v>
      </c>
      <c r="S15" s="275">
        <v>9</v>
      </c>
      <c r="T15" s="275">
        <v>10</v>
      </c>
      <c r="U15" s="280">
        <v>11</v>
      </c>
      <c r="V15" s="391">
        <v>12</v>
      </c>
      <c r="W15" s="348">
        <v>13</v>
      </c>
      <c r="X15" s="348">
        <v>14</v>
      </c>
      <c r="Y15" s="84"/>
      <c r="Z15" s="26"/>
      <c r="AA15"/>
      <c r="AB15"/>
      <c r="AC15"/>
      <c r="AD15"/>
      <c r="AE15"/>
      <c r="AF15"/>
      <c r="AG15"/>
      <c r="AH15"/>
      <c r="AI15"/>
      <c r="AJ15"/>
      <c r="AK15"/>
      <c r="AL15"/>
      <c r="AM15"/>
      <c r="AN15"/>
      <c r="AO15"/>
      <c r="AP15"/>
      <c r="AQ15"/>
      <c r="AR15"/>
      <c r="AS15"/>
      <c r="AT15"/>
      <c r="AU15"/>
      <c r="AV15"/>
    </row>
    <row r="16" spans="1:76" ht="15" x14ac:dyDescent="0.25">
      <c r="A16"/>
      <c r="B16" s="19"/>
      <c r="C16" s="20"/>
      <c r="D16" s="270">
        <v>1</v>
      </c>
      <c r="E16" s="235" t="s">
        <v>3953</v>
      </c>
      <c r="F16" s="226"/>
      <c r="G16" s="205" t="s">
        <v>3934</v>
      </c>
      <c r="H16" s="195"/>
      <c r="I16" s="212" t="s">
        <v>3946</v>
      </c>
      <c r="J16" s="5"/>
      <c r="K16" s="180">
        <f>SUM(M16:T16)</f>
        <v>15110</v>
      </c>
      <c r="L16" s="102"/>
      <c r="M16" s="72">
        <v>2043</v>
      </c>
      <c r="N16" s="72">
        <v>255</v>
      </c>
      <c r="O16" s="72">
        <v>1409</v>
      </c>
      <c r="P16" s="72"/>
      <c r="Q16" s="72">
        <v>1926</v>
      </c>
      <c r="R16" s="72"/>
      <c r="S16" s="72"/>
      <c r="T16" s="72">
        <v>9477</v>
      </c>
      <c r="U16" s="281"/>
      <c r="V16" s="392"/>
      <c r="W16" s="349">
        <v>0</v>
      </c>
      <c r="X16" s="350">
        <v>6346.29</v>
      </c>
      <c r="Y16" s="85"/>
      <c r="Z16" s="26"/>
      <c r="AA16"/>
      <c r="AB16"/>
      <c r="AC16"/>
      <c r="AD16"/>
      <c r="AE16"/>
      <c r="AF16"/>
      <c r="AG16"/>
      <c r="AH16"/>
      <c r="AI16"/>
      <c r="AJ16"/>
      <c r="AK16"/>
      <c r="AL16"/>
      <c r="AM16"/>
      <c r="AN16"/>
      <c r="AO16"/>
      <c r="AP16"/>
      <c r="AQ16"/>
      <c r="AR16"/>
      <c r="AS16"/>
      <c r="AT16"/>
      <c r="AU16"/>
      <c r="AV16"/>
    </row>
    <row r="17" spans="1:48" ht="15" x14ac:dyDescent="0.25">
      <c r="A17"/>
      <c r="B17" s="19"/>
      <c r="C17" s="20"/>
      <c r="D17" s="270">
        <v>2</v>
      </c>
      <c r="E17" s="236" t="s">
        <v>3954</v>
      </c>
      <c r="F17" s="226"/>
      <c r="G17" s="206" t="s">
        <v>3934</v>
      </c>
      <c r="H17" s="195"/>
      <c r="I17" s="213" t="s">
        <v>3946</v>
      </c>
      <c r="J17" s="5"/>
      <c r="K17" s="180">
        <f t="shared" ref="K17:K80" si="1">SUM(M17:T17)</f>
        <v>36444</v>
      </c>
      <c r="L17" s="102"/>
      <c r="M17" s="73">
        <v>2171</v>
      </c>
      <c r="N17" s="73">
        <v>88</v>
      </c>
      <c r="O17" s="73">
        <v>4330</v>
      </c>
      <c r="P17" s="73"/>
      <c r="Q17" s="73">
        <v>8175</v>
      </c>
      <c r="R17" s="73"/>
      <c r="S17" s="73">
        <v>21680</v>
      </c>
      <c r="T17" s="73"/>
      <c r="U17" s="281"/>
      <c r="V17" s="392"/>
      <c r="W17" s="351">
        <v>0</v>
      </c>
      <c r="X17" s="352">
        <v>3603.34</v>
      </c>
      <c r="Y17" s="85"/>
      <c r="Z17" s="26"/>
      <c r="AA17"/>
      <c r="AB17"/>
      <c r="AC17"/>
      <c r="AD17"/>
      <c r="AE17"/>
      <c r="AF17"/>
      <c r="AG17"/>
      <c r="AH17"/>
      <c r="AI17"/>
      <c r="AJ17"/>
      <c r="AK17"/>
      <c r="AL17"/>
      <c r="AM17"/>
      <c r="AN17"/>
      <c r="AO17"/>
      <c r="AP17"/>
      <c r="AQ17"/>
      <c r="AR17"/>
      <c r="AS17"/>
      <c r="AT17"/>
      <c r="AU17"/>
      <c r="AV17"/>
    </row>
    <row r="18" spans="1:48" ht="15" x14ac:dyDescent="0.25">
      <c r="A18"/>
      <c r="B18" s="19"/>
      <c r="C18" s="20"/>
      <c r="D18" s="270">
        <v>3</v>
      </c>
      <c r="E18" s="235" t="s">
        <v>3955</v>
      </c>
      <c r="F18" s="226"/>
      <c r="G18" s="205" t="s">
        <v>3934</v>
      </c>
      <c r="H18" s="195"/>
      <c r="I18" s="212" t="s">
        <v>3946</v>
      </c>
      <c r="J18" s="5"/>
      <c r="K18" s="180">
        <f t="shared" si="1"/>
        <v>5862</v>
      </c>
      <c r="L18" s="102"/>
      <c r="M18" s="72">
        <v>1234</v>
      </c>
      <c r="N18" s="72"/>
      <c r="O18" s="72">
        <v>70</v>
      </c>
      <c r="P18" s="72">
        <v>859</v>
      </c>
      <c r="Q18" s="72">
        <v>345</v>
      </c>
      <c r="R18" s="72"/>
      <c r="S18" s="72">
        <v>3354</v>
      </c>
      <c r="T18" s="72"/>
      <c r="U18" s="281"/>
      <c r="V18" s="392"/>
      <c r="W18" s="349">
        <v>0</v>
      </c>
      <c r="X18" s="350">
        <v>0</v>
      </c>
      <c r="Y18" s="85"/>
      <c r="Z18" s="26"/>
      <c r="AA18"/>
      <c r="AB18"/>
      <c r="AC18"/>
      <c r="AD18"/>
      <c r="AE18"/>
      <c r="AF18"/>
      <c r="AG18"/>
      <c r="AH18"/>
      <c r="AI18"/>
      <c r="AJ18"/>
      <c r="AK18"/>
      <c r="AL18"/>
      <c r="AM18"/>
      <c r="AN18"/>
      <c r="AO18"/>
      <c r="AP18"/>
      <c r="AQ18"/>
      <c r="AR18"/>
      <c r="AS18"/>
      <c r="AT18"/>
      <c r="AU18"/>
      <c r="AV18"/>
    </row>
    <row r="19" spans="1:48" ht="15" x14ac:dyDescent="0.25">
      <c r="A19"/>
      <c r="B19" s="19"/>
      <c r="C19" s="20"/>
      <c r="D19" s="270">
        <v>4</v>
      </c>
      <c r="E19" s="237" t="s">
        <v>3956</v>
      </c>
      <c r="F19" s="226"/>
      <c r="G19" s="206" t="s">
        <v>3934</v>
      </c>
      <c r="H19" s="195"/>
      <c r="I19" s="213" t="s">
        <v>3946</v>
      </c>
      <c r="J19" s="5"/>
      <c r="K19" s="180">
        <f t="shared" si="1"/>
        <v>10401</v>
      </c>
      <c r="L19" s="102"/>
      <c r="M19" s="73">
        <v>2402</v>
      </c>
      <c r="N19" s="73"/>
      <c r="O19" s="73">
        <v>725</v>
      </c>
      <c r="P19" s="73"/>
      <c r="Q19" s="73">
        <v>561</v>
      </c>
      <c r="R19" s="73">
        <v>6713</v>
      </c>
      <c r="S19" s="73"/>
      <c r="T19" s="73"/>
      <c r="U19" s="281"/>
      <c r="V19" s="392"/>
      <c r="W19" s="351">
        <v>0</v>
      </c>
      <c r="X19" s="352">
        <v>6405.77</v>
      </c>
      <c r="Y19" s="85"/>
      <c r="Z19" s="26"/>
      <c r="AA19"/>
      <c r="AB19"/>
      <c r="AC19"/>
      <c r="AD19"/>
      <c r="AE19"/>
      <c r="AF19"/>
      <c r="AG19"/>
      <c r="AH19"/>
      <c r="AI19"/>
      <c r="AJ19"/>
      <c r="AK19"/>
      <c r="AL19"/>
      <c r="AM19"/>
      <c r="AN19"/>
      <c r="AO19"/>
      <c r="AP19"/>
      <c r="AQ19"/>
      <c r="AR19"/>
      <c r="AS19"/>
      <c r="AT19"/>
      <c r="AU19"/>
      <c r="AV19"/>
    </row>
    <row r="20" spans="1:48" ht="15" x14ac:dyDescent="0.25">
      <c r="A20"/>
      <c r="B20" s="19"/>
      <c r="C20" s="20"/>
      <c r="D20" s="270">
        <v>5</v>
      </c>
      <c r="E20" s="235" t="s">
        <v>3937</v>
      </c>
      <c r="F20" s="226"/>
      <c r="G20" s="205" t="s">
        <v>3934</v>
      </c>
      <c r="H20" s="195"/>
      <c r="I20" s="212" t="s">
        <v>3946</v>
      </c>
      <c r="J20" s="5"/>
      <c r="K20" s="180">
        <f t="shared" si="1"/>
        <v>99369</v>
      </c>
      <c r="L20" s="102"/>
      <c r="M20" s="72">
        <v>4448</v>
      </c>
      <c r="N20" s="72"/>
      <c r="O20" s="72">
        <v>25817</v>
      </c>
      <c r="P20" s="72"/>
      <c r="Q20" s="72">
        <v>17688</v>
      </c>
      <c r="R20" s="72">
        <v>51416</v>
      </c>
      <c r="S20" s="72"/>
      <c r="T20" s="72"/>
      <c r="U20" s="281"/>
      <c r="V20" s="392"/>
      <c r="W20" s="349">
        <v>0</v>
      </c>
      <c r="X20" s="350">
        <v>31913.77</v>
      </c>
      <c r="Y20" s="85"/>
      <c r="Z20" s="26"/>
      <c r="AA20"/>
      <c r="AB20"/>
      <c r="AC20"/>
      <c r="AD20"/>
      <c r="AE20"/>
      <c r="AF20"/>
      <c r="AG20"/>
      <c r="AH20"/>
      <c r="AI20"/>
      <c r="AJ20"/>
      <c r="AK20"/>
      <c r="AL20"/>
      <c r="AM20"/>
      <c r="AN20"/>
      <c r="AO20"/>
      <c r="AP20"/>
      <c r="AQ20"/>
      <c r="AR20"/>
      <c r="AS20"/>
      <c r="AT20"/>
      <c r="AU20"/>
      <c r="AV20"/>
    </row>
    <row r="21" spans="1:48" ht="15" x14ac:dyDescent="0.25">
      <c r="A21"/>
      <c r="B21" s="19"/>
      <c r="C21" s="20"/>
      <c r="D21" s="270">
        <v>6</v>
      </c>
      <c r="E21" s="237" t="s">
        <v>3957</v>
      </c>
      <c r="F21" s="226"/>
      <c r="G21" s="206" t="s">
        <v>3934</v>
      </c>
      <c r="H21" s="195"/>
      <c r="I21" s="213" t="s">
        <v>3946</v>
      </c>
      <c r="J21" s="5"/>
      <c r="K21" s="180">
        <f t="shared" si="1"/>
        <v>4223</v>
      </c>
      <c r="L21" s="102"/>
      <c r="M21" s="73">
        <v>887</v>
      </c>
      <c r="N21" s="73"/>
      <c r="O21" s="73">
        <v>322</v>
      </c>
      <c r="P21" s="73">
        <v>663</v>
      </c>
      <c r="Q21" s="73">
        <v>638</v>
      </c>
      <c r="R21" s="73">
        <v>1713</v>
      </c>
      <c r="S21" s="73"/>
      <c r="T21" s="73"/>
      <c r="U21" s="281"/>
      <c r="V21" s="392"/>
      <c r="W21" s="351">
        <v>0</v>
      </c>
      <c r="X21" s="352">
        <v>119.98</v>
      </c>
      <c r="Y21" s="85"/>
      <c r="Z21" s="26"/>
      <c r="AA21"/>
      <c r="AB21"/>
      <c r="AC21"/>
      <c r="AD21"/>
      <c r="AE21"/>
      <c r="AF21"/>
      <c r="AG21"/>
      <c r="AH21"/>
      <c r="AI21"/>
      <c r="AJ21"/>
      <c r="AK21"/>
      <c r="AL21"/>
      <c r="AM21"/>
      <c r="AN21"/>
      <c r="AO21"/>
      <c r="AP21"/>
      <c r="AQ21"/>
      <c r="AR21"/>
      <c r="AS21"/>
      <c r="AT21"/>
      <c r="AU21"/>
      <c r="AV21"/>
    </row>
    <row r="22" spans="1:48" ht="15" x14ac:dyDescent="0.25">
      <c r="A22"/>
      <c r="B22" s="19"/>
      <c r="C22" s="20"/>
      <c r="D22" s="270">
        <v>7</v>
      </c>
      <c r="E22" s="235" t="s">
        <v>3958</v>
      </c>
      <c r="F22" s="226"/>
      <c r="G22" s="205" t="s">
        <v>3934</v>
      </c>
      <c r="H22" s="195"/>
      <c r="I22" s="212" t="s">
        <v>3946</v>
      </c>
      <c r="J22" s="5"/>
      <c r="K22" s="180">
        <f t="shared" si="1"/>
        <v>29646</v>
      </c>
      <c r="L22" s="102"/>
      <c r="M22" s="72">
        <v>2666</v>
      </c>
      <c r="N22" s="72">
        <v>3749</v>
      </c>
      <c r="O22" s="72">
        <v>9640</v>
      </c>
      <c r="P22" s="72"/>
      <c r="Q22" s="72">
        <v>2789</v>
      </c>
      <c r="R22" s="72"/>
      <c r="S22" s="72"/>
      <c r="T22" s="72">
        <v>10802</v>
      </c>
      <c r="U22" s="281"/>
      <c r="V22" s="392"/>
      <c r="W22" s="349">
        <v>0</v>
      </c>
      <c r="X22" s="350">
        <v>4844</v>
      </c>
      <c r="Y22" s="85"/>
      <c r="Z22" s="26"/>
      <c r="AA22"/>
      <c r="AB22"/>
      <c r="AC22"/>
      <c r="AD22"/>
      <c r="AE22"/>
      <c r="AF22"/>
      <c r="AG22"/>
      <c r="AH22"/>
      <c r="AI22"/>
      <c r="AJ22"/>
      <c r="AK22"/>
      <c r="AL22"/>
      <c r="AM22"/>
      <c r="AN22"/>
      <c r="AO22"/>
      <c r="AP22"/>
      <c r="AQ22"/>
      <c r="AR22"/>
      <c r="AS22"/>
      <c r="AT22"/>
      <c r="AU22"/>
      <c r="AV22"/>
    </row>
    <row r="23" spans="1:48" ht="15" x14ac:dyDescent="0.25">
      <c r="A23"/>
      <c r="B23" s="19"/>
      <c r="C23" s="20"/>
      <c r="D23" s="270">
        <v>8</v>
      </c>
      <c r="E23" s="237" t="s">
        <v>3959</v>
      </c>
      <c r="F23" s="226"/>
      <c r="G23" s="206" t="s">
        <v>3934</v>
      </c>
      <c r="H23" s="195"/>
      <c r="I23" s="213" t="s">
        <v>3946</v>
      </c>
      <c r="J23" s="5"/>
      <c r="K23" s="180">
        <f t="shared" si="1"/>
        <v>4142</v>
      </c>
      <c r="L23" s="102"/>
      <c r="M23" s="73">
        <v>776</v>
      </c>
      <c r="N23" s="73"/>
      <c r="O23" s="73">
        <v>1982</v>
      </c>
      <c r="P23" s="73"/>
      <c r="Q23" s="73">
        <v>185</v>
      </c>
      <c r="R23" s="73"/>
      <c r="S23" s="73">
        <v>1199</v>
      </c>
      <c r="T23" s="73"/>
      <c r="U23" s="281"/>
      <c r="V23" s="392"/>
      <c r="W23" s="351">
        <v>0</v>
      </c>
      <c r="X23" s="352">
        <v>6600</v>
      </c>
      <c r="Y23" s="85"/>
      <c r="Z23" s="26"/>
      <c r="AA23"/>
      <c r="AB23"/>
      <c r="AC23"/>
      <c r="AD23"/>
      <c r="AE23"/>
      <c r="AF23"/>
      <c r="AG23"/>
      <c r="AH23"/>
      <c r="AI23"/>
      <c r="AJ23"/>
      <c r="AK23"/>
      <c r="AL23"/>
      <c r="AM23"/>
      <c r="AN23"/>
      <c r="AO23"/>
      <c r="AP23"/>
      <c r="AQ23"/>
      <c r="AR23"/>
      <c r="AS23"/>
      <c r="AT23"/>
      <c r="AU23"/>
      <c r="AV23"/>
    </row>
    <row r="24" spans="1:48" ht="15" x14ac:dyDescent="0.25">
      <c r="A24"/>
      <c r="B24" s="19"/>
      <c r="C24" s="20"/>
      <c r="D24" s="270">
        <v>9</v>
      </c>
      <c r="E24" s="235" t="s">
        <v>3960</v>
      </c>
      <c r="F24" s="226"/>
      <c r="G24" s="205" t="s">
        <v>3934</v>
      </c>
      <c r="H24" s="195"/>
      <c r="I24" s="212" t="s">
        <v>3946</v>
      </c>
      <c r="J24" s="5"/>
      <c r="K24" s="180">
        <f t="shared" si="1"/>
        <v>21185</v>
      </c>
      <c r="L24" s="102"/>
      <c r="M24" s="72">
        <v>1937</v>
      </c>
      <c r="N24" s="72"/>
      <c r="O24" s="72">
        <v>5101</v>
      </c>
      <c r="P24" s="72"/>
      <c r="Q24" s="72">
        <v>1696</v>
      </c>
      <c r="R24" s="72">
        <v>12451</v>
      </c>
      <c r="S24" s="72"/>
      <c r="T24" s="72"/>
      <c r="U24" s="281"/>
      <c r="V24" s="392"/>
      <c r="W24" s="349">
        <v>0</v>
      </c>
      <c r="X24" s="350">
        <v>3519.5</v>
      </c>
      <c r="Y24" s="85"/>
      <c r="Z24" s="26"/>
      <c r="AA24"/>
      <c r="AB24"/>
      <c r="AC24"/>
      <c r="AD24"/>
      <c r="AE24"/>
      <c r="AF24"/>
      <c r="AG24"/>
      <c r="AH24"/>
      <c r="AI24"/>
      <c r="AJ24"/>
      <c r="AK24"/>
      <c r="AL24"/>
      <c r="AM24"/>
      <c r="AN24"/>
      <c r="AO24"/>
      <c r="AP24"/>
      <c r="AQ24"/>
      <c r="AR24"/>
      <c r="AS24"/>
      <c r="AT24"/>
      <c r="AU24"/>
      <c r="AV24"/>
    </row>
    <row r="25" spans="1:48" ht="15" x14ac:dyDescent="0.25">
      <c r="A25"/>
      <c r="B25" s="19"/>
      <c r="C25" s="20"/>
      <c r="D25" s="270">
        <v>10</v>
      </c>
      <c r="E25" s="237" t="s">
        <v>3961</v>
      </c>
      <c r="F25" s="226"/>
      <c r="G25" s="206" t="s">
        <v>3934</v>
      </c>
      <c r="H25" s="195"/>
      <c r="I25" s="213" t="s">
        <v>3946</v>
      </c>
      <c r="J25" s="5"/>
      <c r="K25" s="180">
        <f t="shared" si="1"/>
        <v>46941</v>
      </c>
      <c r="L25" s="102"/>
      <c r="M25" s="73">
        <v>8333</v>
      </c>
      <c r="N25" s="73"/>
      <c r="O25" s="73">
        <v>2770</v>
      </c>
      <c r="P25" s="73">
        <v>15602</v>
      </c>
      <c r="Q25" s="73">
        <v>1601</v>
      </c>
      <c r="R25" s="73"/>
      <c r="S25" s="73">
        <v>18635</v>
      </c>
      <c r="T25" s="73"/>
      <c r="U25" s="281"/>
      <c r="V25" s="392"/>
      <c r="W25" s="351">
        <v>0</v>
      </c>
      <c r="X25" s="352">
        <v>6203.79</v>
      </c>
      <c r="Y25" s="85"/>
      <c r="Z25" s="26"/>
      <c r="AA25"/>
      <c r="AB25"/>
      <c r="AC25"/>
      <c r="AD25"/>
      <c r="AE25"/>
      <c r="AF25"/>
      <c r="AG25"/>
      <c r="AH25"/>
      <c r="AI25"/>
      <c r="AJ25"/>
      <c r="AK25"/>
      <c r="AL25"/>
      <c r="AM25"/>
      <c r="AN25"/>
      <c r="AO25"/>
      <c r="AP25"/>
      <c r="AQ25"/>
      <c r="AR25"/>
      <c r="AS25"/>
      <c r="AT25"/>
      <c r="AU25"/>
      <c r="AV25"/>
    </row>
    <row r="26" spans="1:48" ht="15" x14ac:dyDescent="0.25">
      <c r="A26"/>
      <c r="B26" s="19"/>
      <c r="C26" s="20"/>
      <c r="D26" s="270">
        <v>11</v>
      </c>
      <c r="E26" s="235" t="s">
        <v>3962</v>
      </c>
      <c r="F26" s="226"/>
      <c r="G26" s="205" t="s">
        <v>3934</v>
      </c>
      <c r="H26" s="195"/>
      <c r="I26" s="212" t="s">
        <v>3946</v>
      </c>
      <c r="J26" s="5"/>
      <c r="K26" s="180">
        <f t="shared" si="1"/>
        <v>9084</v>
      </c>
      <c r="L26" s="102"/>
      <c r="M26" s="72">
        <v>2927</v>
      </c>
      <c r="N26" s="72"/>
      <c r="O26" s="72">
        <v>1885</v>
      </c>
      <c r="P26" s="72"/>
      <c r="Q26" s="72">
        <v>120</v>
      </c>
      <c r="R26" s="72"/>
      <c r="S26" s="72"/>
      <c r="T26" s="72">
        <v>4152</v>
      </c>
      <c r="U26" s="281"/>
      <c r="V26" s="392"/>
      <c r="W26" s="349">
        <v>0</v>
      </c>
      <c r="X26" s="350">
        <v>0</v>
      </c>
      <c r="Y26" s="85"/>
      <c r="Z26" s="26"/>
      <c r="AA26"/>
      <c r="AB26"/>
      <c r="AC26"/>
      <c r="AD26"/>
      <c r="AE26"/>
      <c r="AF26"/>
      <c r="AG26"/>
      <c r="AH26"/>
      <c r="AI26"/>
      <c r="AJ26"/>
      <c r="AK26"/>
      <c r="AL26"/>
      <c r="AM26"/>
      <c r="AN26"/>
      <c r="AO26"/>
      <c r="AP26"/>
      <c r="AQ26"/>
      <c r="AR26"/>
      <c r="AS26"/>
      <c r="AT26"/>
      <c r="AU26"/>
      <c r="AV26"/>
    </row>
    <row r="27" spans="1:48" ht="15" x14ac:dyDescent="0.25">
      <c r="A27"/>
      <c r="B27" s="19"/>
      <c r="C27" s="20"/>
      <c r="D27" s="270">
        <v>12</v>
      </c>
      <c r="E27" s="237" t="s">
        <v>3963</v>
      </c>
      <c r="F27" s="226"/>
      <c r="G27" s="206" t="s">
        <v>3934</v>
      </c>
      <c r="H27" s="195"/>
      <c r="I27" s="213" t="s">
        <v>3946</v>
      </c>
      <c r="J27" s="5"/>
      <c r="K27" s="180">
        <f t="shared" si="1"/>
        <v>7663</v>
      </c>
      <c r="L27" s="102"/>
      <c r="M27" s="73">
        <v>2390</v>
      </c>
      <c r="N27" s="73"/>
      <c r="O27" s="73">
        <v>88</v>
      </c>
      <c r="P27" s="73"/>
      <c r="Q27" s="73">
        <v>1071</v>
      </c>
      <c r="R27" s="73"/>
      <c r="S27" s="73">
        <v>4114</v>
      </c>
      <c r="T27" s="73"/>
      <c r="U27" s="281"/>
      <c r="V27" s="392"/>
      <c r="W27" s="351">
        <v>0</v>
      </c>
      <c r="X27" s="352">
        <v>2926.95</v>
      </c>
      <c r="Y27" s="85"/>
      <c r="Z27" s="26"/>
      <c r="AA27"/>
      <c r="AB27"/>
      <c r="AC27"/>
      <c r="AD27"/>
      <c r="AE27"/>
      <c r="AF27"/>
      <c r="AG27"/>
      <c r="AH27"/>
      <c r="AI27"/>
      <c r="AJ27"/>
      <c r="AK27"/>
      <c r="AL27"/>
      <c r="AM27"/>
      <c r="AN27"/>
      <c r="AO27"/>
      <c r="AP27"/>
      <c r="AQ27"/>
      <c r="AR27"/>
      <c r="AS27"/>
      <c r="AT27"/>
      <c r="AU27"/>
      <c r="AV27"/>
    </row>
    <row r="28" spans="1:48" ht="15" x14ac:dyDescent="0.25">
      <c r="A28"/>
      <c r="B28" s="19"/>
      <c r="C28" s="20"/>
      <c r="D28" s="270">
        <v>13</v>
      </c>
      <c r="E28" s="235" t="s">
        <v>3964</v>
      </c>
      <c r="F28" s="226"/>
      <c r="G28" s="205" t="s">
        <v>3934</v>
      </c>
      <c r="H28" s="195"/>
      <c r="I28" s="212" t="s">
        <v>3946</v>
      </c>
      <c r="J28" s="5"/>
      <c r="K28" s="180">
        <f t="shared" si="1"/>
        <v>30353</v>
      </c>
      <c r="L28" s="102"/>
      <c r="M28" s="72">
        <v>2536</v>
      </c>
      <c r="N28" s="72"/>
      <c r="O28" s="72">
        <v>4359</v>
      </c>
      <c r="P28" s="72"/>
      <c r="Q28" s="72">
        <v>3434</v>
      </c>
      <c r="R28" s="72"/>
      <c r="S28" s="72"/>
      <c r="T28" s="72">
        <v>20024</v>
      </c>
      <c r="U28" s="281"/>
      <c r="V28" s="392"/>
      <c r="W28" s="349">
        <v>0</v>
      </c>
      <c r="X28" s="350">
        <v>2926.95</v>
      </c>
      <c r="Y28" s="85"/>
      <c r="Z28" s="26"/>
      <c r="AA28"/>
      <c r="AB28"/>
      <c r="AC28"/>
      <c r="AD28"/>
      <c r="AE28"/>
      <c r="AF28"/>
      <c r="AG28"/>
      <c r="AH28"/>
      <c r="AI28"/>
      <c r="AJ28"/>
      <c r="AK28"/>
      <c r="AL28"/>
      <c r="AM28"/>
      <c r="AN28"/>
      <c r="AO28"/>
      <c r="AP28"/>
      <c r="AQ28"/>
      <c r="AR28"/>
      <c r="AS28"/>
      <c r="AT28"/>
      <c r="AU28"/>
      <c r="AV28"/>
    </row>
    <row r="29" spans="1:48" ht="15" x14ac:dyDescent="0.25">
      <c r="A29"/>
      <c r="B29" s="19"/>
      <c r="C29" s="20"/>
      <c r="D29" s="270">
        <v>14</v>
      </c>
      <c r="E29" s="237" t="s">
        <v>3965</v>
      </c>
      <c r="F29" s="226"/>
      <c r="G29" s="206" t="s">
        <v>3934</v>
      </c>
      <c r="H29" s="195"/>
      <c r="I29" s="213" t="s">
        <v>3946</v>
      </c>
      <c r="J29" s="5"/>
      <c r="K29" s="180">
        <f t="shared" si="1"/>
        <v>11930</v>
      </c>
      <c r="L29" s="102"/>
      <c r="M29" s="73">
        <v>3123</v>
      </c>
      <c r="N29" s="73"/>
      <c r="O29" s="73">
        <v>720</v>
      </c>
      <c r="P29" s="73">
        <v>674</v>
      </c>
      <c r="Q29" s="73">
        <v>2065</v>
      </c>
      <c r="R29" s="73"/>
      <c r="S29" s="73"/>
      <c r="T29" s="73">
        <v>5348</v>
      </c>
      <c r="U29" s="281"/>
      <c r="V29" s="392"/>
      <c r="W29" s="351">
        <v>0</v>
      </c>
      <c r="X29" s="352">
        <v>1999.7</v>
      </c>
      <c r="Y29" s="85"/>
      <c r="Z29" s="26"/>
      <c r="AA29"/>
      <c r="AB29"/>
      <c r="AC29"/>
      <c r="AD29"/>
      <c r="AE29"/>
      <c r="AF29"/>
      <c r="AG29"/>
      <c r="AH29"/>
      <c r="AI29"/>
      <c r="AJ29"/>
      <c r="AK29"/>
      <c r="AL29"/>
      <c r="AM29"/>
      <c r="AN29"/>
      <c r="AO29"/>
      <c r="AP29"/>
      <c r="AQ29"/>
      <c r="AR29"/>
      <c r="AS29"/>
      <c r="AT29"/>
      <c r="AU29"/>
      <c r="AV29"/>
    </row>
    <row r="30" spans="1:48" ht="15" x14ac:dyDescent="0.25">
      <c r="A30"/>
      <c r="B30" s="19"/>
      <c r="C30" s="20"/>
      <c r="D30" s="270">
        <v>15</v>
      </c>
      <c r="E30" s="235" t="s">
        <v>3966</v>
      </c>
      <c r="F30" s="226"/>
      <c r="G30" s="205" t="s">
        <v>3934</v>
      </c>
      <c r="H30" s="195"/>
      <c r="I30" s="212" t="s">
        <v>3946</v>
      </c>
      <c r="J30" s="5"/>
      <c r="K30" s="180">
        <f t="shared" si="1"/>
        <v>13276</v>
      </c>
      <c r="L30" s="102"/>
      <c r="M30" s="72">
        <v>2397</v>
      </c>
      <c r="N30" s="72"/>
      <c r="O30" s="72">
        <v>1163</v>
      </c>
      <c r="P30" s="72">
        <v>2701</v>
      </c>
      <c r="Q30" s="72">
        <v>1983</v>
      </c>
      <c r="R30" s="72">
        <v>5032</v>
      </c>
      <c r="S30" s="72"/>
      <c r="T30" s="72"/>
      <c r="U30" s="281"/>
      <c r="V30" s="392"/>
      <c r="W30" s="349">
        <v>0</v>
      </c>
      <c r="X30" s="350">
        <v>3047.65</v>
      </c>
      <c r="Y30" s="85"/>
      <c r="Z30" s="26"/>
      <c r="AA30"/>
      <c r="AB30"/>
      <c r="AC30"/>
      <c r="AD30"/>
      <c r="AE30"/>
      <c r="AF30"/>
      <c r="AG30"/>
      <c r="AH30"/>
      <c r="AI30"/>
      <c r="AJ30"/>
      <c r="AK30"/>
      <c r="AL30"/>
      <c r="AM30"/>
      <c r="AN30"/>
      <c r="AO30"/>
      <c r="AP30"/>
      <c r="AQ30"/>
      <c r="AR30"/>
      <c r="AS30"/>
      <c r="AT30"/>
      <c r="AU30"/>
      <c r="AV30"/>
    </row>
    <row r="31" spans="1:48" ht="15" x14ac:dyDescent="0.25">
      <c r="A31"/>
      <c r="B31" s="19"/>
      <c r="C31" s="20"/>
      <c r="D31" s="270">
        <v>16</v>
      </c>
      <c r="E31" s="237" t="s">
        <v>3967</v>
      </c>
      <c r="F31" s="226"/>
      <c r="G31" s="206" t="s">
        <v>3934</v>
      </c>
      <c r="H31" s="195"/>
      <c r="I31" s="213" t="s">
        <v>3946</v>
      </c>
      <c r="J31" s="5"/>
      <c r="K31" s="180">
        <f t="shared" si="1"/>
        <v>37333</v>
      </c>
      <c r="L31" s="102"/>
      <c r="M31" s="73">
        <v>6388</v>
      </c>
      <c r="N31" s="73"/>
      <c r="O31" s="73">
        <v>5052</v>
      </c>
      <c r="P31" s="73"/>
      <c r="Q31" s="73">
        <v>11935</v>
      </c>
      <c r="R31" s="73"/>
      <c r="S31" s="73">
        <v>13958</v>
      </c>
      <c r="T31" s="73"/>
      <c r="U31" s="281"/>
      <c r="V31" s="392"/>
      <c r="W31" s="351">
        <v>0</v>
      </c>
      <c r="X31" s="352">
        <v>13108</v>
      </c>
      <c r="Y31" s="85"/>
      <c r="Z31" s="26"/>
      <c r="AA31"/>
      <c r="AB31"/>
      <c r="AC31"/>
      <c r="AD31"/>
      <c r="AE31"/>
      <c r="AF31"/>
      <c r="AG31"/>
      <c r="AH31"/>
      <c r="AI31"/>
      <c r="AJ31"/>
      <c r="AK31"/>
      <c r="AL31"/>
      <c r="AM31"/>
      <c r="AN31"/>
      <c r="AO31"/>
      <c r="AP31"/>
      <c r="AQ31"/>
      <c r="AR31"/>
      <c r="AS31"/>
      <c r="AT31"/>
      <c r="AU31"/>
      <c r="AV31"/>
    </row>
    <row r="32" spans="1:48" ht="15" x14ac:dyDescent="0.25">
      <c r="A32"/>
      <c r="B32" s="19"/>
      <c r="C32" s="20"/>
      <c r="D32" s="270">
        <v>17</v>
      </c>
      <c r="E32" s="235" t="s">
        <v>3953</v>
      </c>
      <c r="F32" s="226"/>
      <c r="G32" s="205" t="s">
        <v>3934</v>
      </c>
      <c r="H32" s="195"/>
      <c r="I32" s="212" t="s">
        <v>3947</v>
      </c>
      <c r="J32" s="5"/>
      <c r="K32" s="180">
        <f t="shared" si="1"/>
        <v>7553</v>
      </c>
      <c r="L32" s="102"/>
      <c r="M32" s="72">
        <v>1021</v>
      </c>
      <c r="N32" s="72">
        <v>127</v>
      </c>
      <c r="O32" s="72">
        <v>704</v>
      </c>
      <c r="P32" s="72"/>
      <c r="Q32" s="72">
        <v>963</v>
      </c>
      <c r="R32" s="72"/>
      <c r="S32" s="72"/>
      <c r="T32" s="72">
        <v>4738</v>
      </c>
      <c r="U32" s="281"/>
      <c r="V32" s="392"/>
      <c r="W32" s="349">
        <v>0</v>
      </c>
      <c r="X32" s="350">
        <v>6346.29</v>
      </c>
      <c r="Y32" s="85"/>
      <c r="Z32" s="26"/>
      <c r="AA32"/>
      <c r="AB32"/>
      <c r="AC32"/>
      <c r="AD32"/>
      <c r="AE32"/>
      <c r="AF32"/>
      <c r="AG32"/>
      <c r="AH32"/>
      <c r="AI32"/>
      <c r="AJ32"/>
      <c r="AK32"/>
      <c r="AL32"/>
      <c r="AM32"/>
      <c r="AN32"/>
      <c r="AO32"/>
      <c r="AP32"/>
      <c r="AQ32"/>
      <c r="AR32"/>
      <c r="AS32"/>
      <c r="AT32"/>
      <c r="AU32"/>
      <c r="AV32"/>
    </row>
    <row r="33" spans="1:48" ht="15" x14ac:dyDescent="0.25">
      <c r="A33"/>
      <c r="B33" s="19"/>
      <c r="C33" s="20"/>
      <c r="D33" s="270">
        <v>18</v>
      </c>
      <c r="E33" s="236" t="s">
        <v>3954</v>
      </c>
      <c r="F33" s="226"/>
      <c r="G33" s="206" t="s">
        <v>3934</v>
      </c>
      <c r="H33" s="195"/>
      <c r="I33" s="213" t="s">
        <v>3947</v>
      </c>
      <c r="J33" s="5"/>
      <c r="K33" s="180">
        <f t="shared" si="1"/>
        <v>18221</v>
      </c>
      <c r="L33" s="102"/>
      <c r="M33" s="73">
        <v>1085</v>
      </c>
      <c r="N33" s="73">
        <v>44</v>
      </c>
      <c r="O33" s="73">
        <v>2165</v>
      </c>
      <c r="P33" s="73"/>
      <c r="Q33" s="73">
        <v>4087</v>
      </c>
      <c r="R33" s="73"/>
      <c r="S33" s="73">
        <v>10840</v>
      </c>
      <c r="T33" s="73"/>
      <c r="U33" s="281"/>
      <c r="V33" s="392"/>
      <c r="W33" s="351">
        <v>0</v>
      </c>
      <c r="X33" s="352">
        <v>3603.34</v>
      </c>
      <c r="Y33" s="85"/>
      <c r="Z33" s="26"/>
      <c r="AA33"/>
      <c r="AB33"/>
      <c r="AC33"/>
      <c r="AD33"/>
      <c r="AE33"/>
      <c r="AF33"/>
      <c r="AG33"/>
      <c r="AH33"/>
      <c r="AI33"/>
      <c r="AJ33"/>
      <c r="AK33"/>
      <c r="AL33"/>
      <c r="AM33"/>
      <c r="AN33"/>
      <c r="AO33"/>
      <c r="AP33"/>
      <c r="AQ33"/>
      <c r="AR33"/>
      <c r="AS33"/>
      <c r="AT33"/>
      <c r="AU33"/>
      <c r="AV33"/>
    </row>
    <row r="34" spans="1:48" ht="15" x14ac:dyDescent="0.25">
      <c r="A34"/>
      <c r="B34" s="19"/>
      <c r="C34" s="20"/>
      <c r="D34" s="270">
        <v>19</v>
      </c>
      <c r="E34" s="235" t="s">
        <v>3955</v>
      </c>
      <c r="F34" s="226"/>
      <c r="G34" s="205" t="s">
        <v>3934</v>
      </c>
      <c r="H34" s="195"/>
      <c r="I34" s="212" t="s">
        <v>3947</v>
      </c>
      <c r="J34" s="5"/>
      <c r="K34" s="180">
        <f t="shared" si="1"/>
        <v>0</v>
      </c>
      <c r="L34" s="102"/>
      <c r="M34" s="72"/>
      <c r="N34" s="72"/>
      <c r="O34" s="72"/>
      <c r="P34" s="72"/>
      <c r="Q34" s="72"/>
      <c r="R34" s="72"/>
      <c r="S34" s="72"/>
      <c r="T34" s="72"/>
      <c r="U34" s="281"/>
      <c r="V34" s="392"/>
      <c r="W34" s="349">
        <v>0</v>
      </c>
      <c r="X34" s="350">
        <v>0</v>
      </c>
      <c r="Y34" s="85"/>
      <c r="Z34" s="26"/>
      <c r="AA34"/>
      <c r="AB34"/>
      <c r="AC34"/>
      <c r="AD34"/>
      <c r="AE34"/>
      <c r="AF34"/>
      <c r="AG34"/>
      <c r="AH34"/>
      <c r="AI34"/>
      <c r="AJ34"/>
      <c r="AK34"/>
      <c r="AL34"/>
      <c r="AM34"/>
      <c r="AN34"/>
      <c r="AO34"/>
      <c r="AP34"/>
      <c r="AQ34"/>
      <c r="AR34"/>
      <c r="AS34"/>
      <c r="AT34"/>
      <c r="AU34"/>
      <c r="AV34"/>
    </row>
    <row r="35" spans="1:48" ht="15" x14ac:dyDescent="0.25">
      <c r="A35"/>
      <c r="B35" s="19"/>
      <c r="C35" s="20"/>
      <c r="D35" s="270">
        <v>20</v>
      </c>
      <c r="E35" s="237" t="s">
        <v>3956</v>
      </c>
      <c r="F35" s="226"/>
      <c r="G35" s="206" t="s">
        <v>3934</v>
      </c>
      <c r="H35" s="195"/>
      <c r="I35" s="213" t="s">
        <v>3947</v>
      </c>
      <c r="J35" s="5"/>
      <c r="K35" s="180">
        <f t="shared" si="1"/>
        <v>0</v>
      </c>
      <c r="L35" s="102"/>
      <c r="M35" s="73"/>
      <c r="N35" s="73"/>
      <c r="O35" s="73"/>
      <c r="P35" s="73"/>
      <c r="Q35" s="73"/>
      <c r="R35" s="73"/>
      <c r="S35" s="73"/>
      <c r="T35" s="73"/>
      <c r="U35" s="281"/>
      <c r="V35" s="392"/>
      <c r="W35" s="351">
        <v>0</v>
      </c>
      <c r="X35" s="352">
        <v>0</v>
      </c>
      <c r="Y35" s="85"/>
      <c r="Z35" s="26"/>
      <c r="AA35"/>
      <c r="AB35"/>
      <c r="AC35"/>
      <c r="AD35"/>
      <c r="AE35"/>
      <c r="AF35"/>
      <c r="AG35"/>
      <c r="AH35"/>
      <c r="AI35"/>
      <c r="AJ35"/>
      <c r="AK35"/>
      <c r="AL35"/>
      <c r="AM35"/>
      <c r="AN35"/>
      <c r="AO35"/>
      <c r="AP35"/>
      <c r="AQ35"/>
      <c r="AR35"/>
      <c r="AS35"/>
      <c r="AT35"/>
      <c r="AU35"/>
      <c r="AV35"/>
    </row>
    <row r="36" spans="1:48" ht="15" x14ac:dyDescent="0.25">
      <c r="A36"/>
      <c r="B36" s="19"/>
      <c r="C36" s="20"/>
      <c r="D36" s="270">
        <v>21</v>
      </c>
      <c r="E36" s="235" t="s">
        <v>3937</v>
      </c>
      <c r="F36" s="226"/>
      <c r="G36" s="205" t="s">
        <v>3934</v>
      </c>
      <c r="H36" s="195"/>
      <c r="I36" s="212" t="s">
        <v>3947</v>
      </c>
      <c r="J36" s="5"/>
      <c r="K36" s="180">
        <f t="shared" si="1"/>
        <v>49684</v>
      </c>
      <c r="L36" s="102"/>
      <c r="M36" s="72">
        <v>2224</v>
      </c>
      <c r="N36" s="72"/>
      <c r="O36" s="72">
        <v>12908</v>
      </c>
      <c r="P36" s="72"/>
      <c r="Q36" s="72">
        <v>8844</v>
      </c>
      <c r="R36" s="72">
        <v>25708</v>
      </c>
      <c r="S36" s="72"/>
      <c r="T36" s="72"/>
      <c r="U36" s="281"/>
      <c r="V36" s="392"/>
      <c r="W36" s="349">
        <v>0</v>
      </c>
      <c r="X36" s="350">
        <v>31913.77</v>
      </c>
      <c r="Y36" s="85"/>
      <c r="Z36" s="26"/>
      <c r="AA36"/>
      <c r="AB36"/>
      <c r="AC36"/>
      <c r="AD36"/>
      <c r="AE36"/>
      <c r="AF36"/>
      <c r="AG36"/>
      <c r="AH36"/>
      <c r="AI36"/>
      <c r="AJ36"/>
      <c r="AK36"/>
      <c r="AL36"/>
      <c r="AM36"/>
      <c r="AN36"/>
      <c r="AO36"/>
      <c r="AP36"/>
      <c r="AQ36"/>
      <c r="AR36"/>
      <c r="AS36"/>
      <c r="AT36"/>
      <c r="AU36"/>
      <c r="AV36"/>
    </row>
    <row r="37" spans="1:48" ht="15" x14ac:dyDescent="0.25">
      <c r="A37"/>
      <c r="B37" s="19"/>
      <c r="C37" s="20"/>
      <c r="D37" s="270">
        <v>22</v>
      </c>
      <c r="E37" s="237" t="s">
        <v>3957</v>
      </c>
      <c r="F37" s="226"/>
      <c r="G37" s="206" t="s">
        <v>3934</v>
      </c>
      <c r="H37" s="195"/>
      <c r="I37" s="213" t="s">
        <v>3947</v>
      </c>
      <c r="J37" s="5"/>
      <c r="K37" s="180">
        <f t="shared" si="1"/>
        <v>0</v>
      </c>
      <c r="L37" s="102"/>
      <c r="M37" s="73"/>
      <c r="N37" s="73"/>
      <c r="O37" s="73"/>
      <c r="P37" s="73"/>
      <c r="Q37" s="73"/>
      <c r="R37" s="73"/>
      <c r="S37" s="73"/>
      <c r="T37" s="73"/>
      <c r="U37" s="281"/>
      <c r="V37" s="392"/>
      <c r="W37" s="351">
        <v>0</v>
      </c>
      <c r="X37" s="352">
        <v>0</v>
      </c>
      <c r="Y37" s="85"/>
      <c r="Z37" s="26"/>
      <c r="AA37"/>
      <c r="AB37"/>
      <c r="AC37"/>
      <c r="AD37"/>
      <c r="AE37"/>
      <c r="AF37"/>
      <c r="AG37"/>
      <c r="AH37"/>
      <c r="AI37"/>
      <c r="AJ37"/>
      <c r="AK37"/>
      <c r="AL37"/>
      <c r="AM37"/>
      <c r="AN37"/>
      <c r="AO37"/>
      <c r="AP37"/>
      <c r="AQ37"/>
      <c r="AR37"/>
      <c r="AS37"/>
      <c r="AT37"/>
      <c r="AU37"/>
      <c r="AV37"/>
    </row>
    <row r="38" spans="1:48" ht="15" x14ac:dyDescent="0.25">
      <c r="A38"/>
      <c r="B38" s="19"/>
      <c r="C38" s="20"/>
      <c r="D38" s="270">
        <v>23</v>
      </c>
      <c r="E38" s="235" t="s">
        <v>3958</v>
      </c>
      <c r="F38" s="226"/>
      <c r="G38" s="205" t="s">
        <v>3934</v>
      </c>
      <c r="H38" s="195"/>
      <c r="I38" s="212" t="s">
        <v>3947</v>
      </c>
      <c r="J38" s="5"/>
      <c r="K38" s="180">
        <f t="shared" si="1"/>
        <v>14822</v>
      </c>
      <c r="L38" s="102"/>
      <c r="M38" s="72">
        <v>1333</v>
      </c>
      <c r="N38" s="72">
        <v>1874</v>
      </c>
      <c r="O38" s="72">
        <v>4820</v>
      </c>
      <c r="P38" s="72"/>
      <c r="Q38" s="72">
        <v>1394</v>
      </c>
      <c r="R38" s="72"/>
      <c r="S38" s="72"/>
      <c r="T38" s="72">
        <v>5401</v>
      </c>
      <c r="U38" s="281"/>
      <c r="V38" s="392"/>
      <c r="W38" s="349">
        <v>0</v>
      </c>
      <c r="X38" s="350">
        <v>4844</v>
      </c>
      <c r="Y38" s="85"/>
      <c r="Z38" s="26"/>
      <c r="AA38"/>
      <c r="AB38"/>
      <c r="AC38"/>
      <c r="AD38"/>
      <c r="AE38"/>
      <c r="AF38"/>
      <c r="AG38"/>
      <c r="AH38"/>
      <c r="AI38"/>
      <c r="AJ38"/>
      <c r="AK38"/>
      <c r="AL38"/>
      <c r="AM38"/>
      <c r="AN38"/>
      <c r="AO38"/>
      <c r="AP38"/>
      <c r="AQ38"/>
      <c r="AR38"/>
      <c r="AS38"/>
      <c r="AT38"/>
      <c r="AU38"/>
      <c r="AV38"/>
    </row>
    <row r="39" spans="1:48" ht="15" x14ac:dyDescent="0.25">
      <c r="A39"/>
      <c r="B39" s="19"/>
      <c r="C39" s="20"/>
      <c r="D39" s="270">
        <v>24</v>
      </c>
      <c r="E39" s="237" t="s">
        <v>3959</v>
      </c>
      <c r="F39" s="226"/>
      <c r="G39" s="206" t="s">
        <v>3934</v>
      </c>
      <c r="H39" s="195"/>
      <c r="I39" s="213" t="s">
        <v>3947</v>
      </c>
      <c r="J39" s="5"/>
      <c r="K39" s="180">
        <f t="shared" si="1"/>
        <v>0</v>
      </c>
      <c r="L39" s="102"/>
      <c r="M39" s="73"/>
      <c r="N39" s="73"/>
      <c r="O39" s="73"/>
      <c r="P39" s="73"/>
      <c r="Q39" s="73"/>
      <c r="R39" s="73"/>
      <c r="S39" s="73"/>
      <c r="T39" s="73"/>
      <c r="U39" s="281"/>
      <c r="V39" s="392"/>
      <c r="W39" s="351">
        <v>0</v>
      </c>
      <c r="X39" s="352">
        <v>0</v>
      </c>
      <c r="Y39" s="85"/>
      <c r="Z39" s="26"/>
      <c r="AA39"/>
      <c r="AB39"/>
      <c r="AC39"/>
      <c r="AD39"/>
      <c r="AE39"/>
      <c r="AF39"/>
      <c r="AG39"/>
      <c r="AH39"/>
      <c r="AI39"/>
      <c r="AJ39"/>
      <c r="AK39"/>
      <c r="AL39"/>
      <c r="AM39"/>
      <c r="AN39"/>
      <c r="AO39"/>
      <c r="AP39"/>
      <c r="AQ39"/>
      <c r="AR39"/>
      <c r="AS39"/>
      <c r="AT39"/>
      <c r="AU39"/>
      <c r="AV39"/>
    </row>
    <row r="40" spans="1:48" ht="15" x14ac:dyDescent="0.25">
      <c r="A40"/>
      <c r="B40" s="19"/>
      <c r="C40" s="20"/>
      <c r="D40" s="270">
        <v>25</v>
      </c>
      <c r="E40" s="235" t="s">
        <v>3960</v>
      </c>
      <c r="F40" s="226"/>
      <c r="G40" s="205" t="s">
        <v>3934</v>
      </c>
      <c r="H40" s="195"/>
      <c r="I40" s="212" t="s">
        <v>3947</v>
      </c>
      <c r="J40" s="5"/>
      <c r="K40" s="180">
        <f t="shared" si="1"/>
        <v>10591</v>
      </c>
      <c r="L40" s="102"/>
      <c r="M40" s="72">
        <v>968</v>
      </c>
      <c r="N40" s="72"/>
      <c r="O40" s="72">
        <v>2550</v>
      </c>
      <c r="P40" s="72"/>
      <c r="Q40" s="72">
        <v>848</v>
      </c>
      <c r="R40" s="72">
        <v>6225</v>
      </c>
      <c r="S40" s="72"/>
      <c r="T40" s="72"/>
      <c r="U40" s="281"/>
      <c r="V40" s="392"/>
      <c r="W40" s="349">
        <v>0</v>
      </c>
      <c r="X40" s="350">
        <v>3519.5</v>
      </c>
      <c r="Y40" s="85"/>
      <c r="Z40" s="26"/>
      <c r="AA40"/>
      <c r="AB40"/>
      <c r="AC40"/>
      <c r="AD40"/>
      <c r="AE40"/>
      <c r="AF40"/>
      <c r="AG40"/>
      <c r="AH40"/>
      <c r="AI40"/>
      <c r="AJ40"/>
      <c r="AK40"/>
      <c r="AL40"/>
      <c r="AM40"/>
      <c r="AN40"/>
      <c r="AO40"/>
      <c r="AP40"/>
      <c r="AQ40"/>
      <c r="AR40"/>
      <c r="AS40"/>
      <c r="AT40"/>
      <c r="AU40"/>
      <c r="AV40"/>
    </row>
    <row r="41" spans="1:48" ht="15" x14ac:dyDescent="0.25">
      <c r="A41"/>
      <c r="B41" s="19"/>
      <c r="C41" s="20"/>
      <c r="D41" s="270">
        <v>26</v>
      </c>
      <c r="E41" s="237" t="s">
        <v>3961</v>
      </c>
      <c r="F41" s="226"/>
      <c r="G41" s="206" t="s">
        <v>3934</v>
      </c>
      <c r="H41" s="195"/>
      <c r="I41" s="213" t="s">
        <v>3947</v>
      </c>
      <c r="J41" s="5"/>
      <c r="K41" s="180">
        <f t="shared" si="1"/>
        <v>0</v>
      </c>
      <c r="L41" s="102"/>
      <c r="M41" s="73"/>
      <c r="N41" s="73"/>
      <c r="O41" s="73"/>
      <c r="P41" s="73"/>
      <c r="Q41" s="73"/>
      <c r="R41" s="73"/>
      <c r="S41" s="73"/>
      <c r="T41" s="73"/>
      <c r="U41" s="281"/>
      <c r="V41" s="392"/>
      <c r="W41" s="351">
        <v>0</v>
      </c>
      <c r="X41" s="352">
        <v>0</v>
      </c>
      <c r="Y41" s="85"/>
      <c r="Z41" s="26"/>
      <c r="AA41"/>
      <c r="AB41"/>
      <c r="AC41"/>
      <c r="AD41"/>
      <c r="AE41"/>
      <c r="AF41"/>
      <c r="AG41"/>
      <c r="AH41"/>
      <c r="AI41"/>
      <c r="AJ41"/>
      <c r="AK41"/>
      <c r="AL41"/>
      <c r="AM41"/>
      <c r="AN41"/>
      <c r="AO41"/>
      <c r="AP41"/>
      <c r="AQ41"/>
      <c r="AR41"/>
      <c r="AS41"/>
      <c r="AT41"/>
      <c r="AU41"/>
      <c r="AV41"/>
    </row>
    <row r="42" spans="1:48" ht="15" x14ac:dyDescent="0.25">
      <c r="A42"/>
      <c r="B42" s="19"/>
      <c r="C42" s="20"/>
      <c r="D42" s="270">
        <v>27</v>
      </c>
      <c r="E42" s="235" t="s">
        <v>3962</v>
      </c>
      <c r="F42" s="226"/>
      <c r="G42" s="205" t="s">
        <v>3934</v>
      </c>
      <c r="H42" s="195"/>
      <c r="I42" s="212" t="s">
        <v>3947</v>
      </c>
      <c r="J42" s="5"/>
      <c r="K42" s="180">
        <f t="shared" si="1"/>
        <v>0</v>
      </c>
      <c r="L42" s="102"/>
      <c r="M42" s="72"/>
      <c r="N42" s="72"/>
      <c r="O42" s="72"/>
      <c r="P42" s="72"/>
      <c r="Q42" s="72"/>
      <c r="R42" s="72"/>
      <c r="S42" s="72"/>
      <c r="T42" s="72"/>
      <c r="U42" s="281"/>
      <c r="V42" s="392"/>
      <c r="W42" s="349">
        <v>0</v>
      </c>
      <c r="X42" s="350">
        <v>0</v>
      </c>
      <c r="Y42" s="85"/>
      <c r="Z42" s="26"/>
      <c r="AA42"/>
      <c r="AB42"/>
      <c r="AC42"/>
      <c r="AD42"/>
      <c r="AE42"/>
      <c r="AF42"/>
      <c r="AG42"/>
      <c r="AH42"/>
      <c r="AI42"/>
      <c r="AJ42"/>
      <c r="AK42"/>
      <c r="AL42"/>
      <c r="AM42"/>
      <c r="AN42"/>
      <c r="AO42"/>
      <c r="AP42"/>
      <c r="AQ42"/>
      <c r="AR42"/>
      <c r="AS42"/>
      <c r="AT42"/>
      <c r="AU42"/>
      <c r="AV42"/>
    </row>
    <row r="43" spans="1:48" ht="15" x14ac:dyDescent="0.25">
      <c r="A43"/>
      <c r="B43" s="19"/>
      <c r="C43" s="20"/>
      <c r="D43" s="270">
        <v>28</v>
      </c>
      <c r="E43" s="237" t="s">
        <v>3963</v>
      </c>
      <c r="F43" s="226"/>
      <c r="G43" s="206" t="s">
        <v>3934</v>
      </c>
      <c r="H43" s="195"/>
      <c r="I43" s="213" t="s">
        <v>3947</v>
      </c>
      <c r="J43" s="5"/>
      <c r="K43" s="180">
        <f t="shared" si="1"/>
        <v>0</v>
      </c>
      <c r="L43" s="102"/>
      <c r="M43" s="73"/>
      <c r="N43" s="73"/>
      <c r="O43" s="73"/>
      <c r="P43" s="73"/>
      <c r="Q43" s="73"/>
      <c r="R43" s="73"/>
      <c r="S43" s="73"/>
      <c r="T43" s="73"/>
      <c r="U43" s="281"/>
      <c r="V43" s="392"/>
      <c r="W43" s="351">
        <v>0</v>
      </c>
      <c r="X43" s="352">
        <v>0</v>
      </c>
      <c r="Y43" s="85"/>
      <c r="Z43" s="26"/>
      <c r="AA43"/>
      <c r="AB43"/>
      <c r="AC43"/>
      <c r="AD43"/>
      <c r="AE43"/>
      <c r="AF43"/>
      <c r="AG43"/>
      <c r="AH43"/>
      <c r="AI43"/>
      <c r="AJ43"/>
      <c r="AK43"/>
      <c r="AL43"/>
      <c r="AM43"/>
      <c r="AN43"/>
      <c r="AO43"/>
      <c r="AP43"/>
      <c r="AQ43"/>
      <c r="AR43"/>
      <c r="AS43"/>
      <c r="AT43"/>
      <c r="AU43"/>
      <c r="AV43"/>
    </row>
    <row r="44" spans="1:48" ht="15" x14ac:dyDescent="0.25">
      <c r="A44"/>
      <c r="B44" s="19"/>
      <c r="C44" s="20"/>
      <c r="D44" s="270">
        <v>29</v>
      </c>
      <c r="E44" s="235" t="s">
        <v>3964</v>
      </c>
      <c r="F44" s="226"/>
      <c r="G44" s="205" t="s">
        <v>3934</v>
      </c>
      <c r="H44" s="195"/>
      <c r="I44" s="212" t="s">
        <v>3947</v>
      </c>
      <c r="J44" s="5"/>
      <c r="K44" s="180">
        <f t="shared" si="1"/>
        <v>0</v>
      </c>
      <c r="L44" s="102"/>
      <c r="M44" s="72"/>
      <c r="N44" s="72"/>
      <c r="O44" s="72"/>
      <c r="P44" s="72"/>
      <c r="Q44" s="72"/>
      <c r="R44" s="72"/>
      <c r="S44" s="72"/>
      <c r="T44" s="72"/>
      <c r="U44" s="281"/>
      <c r="V44" s="392"/>
      <c r="W44" s="349">
        <v>0</v>
      </c>
      <c r="X44" s="350">
        <v>0</v>
      </c>
      <c r="Y44" s="85"/>
      <c r="Z44" s="26"/>
      <c r="AA44"/>
      <c r="AB44"/>
      <c r="AC44"/>
      <c r="AD44"/>
      <c r="AE44"/>
      <c r="AF44"/>
      <c r="AG44"/>
      <c r="AH44"/>
      <c r="AI44"/>
      <c r="AJ44"/>
      <c r="AK44"/>
      <c r="AL44"/>
      <c r="AM44"/>
      <c r="AN44"/>
      <c r="AO44"/>
      <c r="AP44"/>
      <c r="AQ44"/>
      <c r="AR44"/>
      <c r="AS44"/>
      <c r="AT44"/>
      <c r="AU44"/>
      <c r="AV44"/>
    </row>
    <row r="45" spans="1:48" ht="15" x14ac:dyDescent="0.25">
      <c r="A45"/>
      <c r="B45" s="19"/>
      <c r="C45" s="20"/>
      <c r="D45" s="270">
        <v>30</v>
      </c>
      <c r="E45" s="237" t="s">
        <v>3965</v>
      </c>
      <c r="F45" s="226"/>
      <c r="G45" s="206" t="s">
        <v>3934</v>
      </c>
      <c r="H45" s="195"/>
      <c r="I45" s="213" t="s">
        <v>3947</v>
      </c>
      <c r="J45" s="5"/>
      <c r="K45" s="180">
        <f t="shared" si="1"/>
        <v>5628</v>
      </c>
      <c r="L45" s="102"/>
      <c r="M45" s="73">
        <v>1561</v>
      </c>
      <c r="N45" s="73"/>
      <c r="O45" s="73">
        <v>360</v>
      </c>
      <c r="P45" s="73"/>
      <c r="Q45" s="73">
        <v>1033</v>
      </c>
      <c r="R45" s="73"/>
      <c r="S45" s="73"/>
      <c r="T45" s="73">
        <v>2674</v>
      </c>
      <c r="U45" s="281"/>
      <c r="V45" s="392"/>
      <c r="W45" s="351">
        <v>0</v>
      </c>
      <c r="X45" s="352">
        <v>1999.7</v>
      </c>
      <c r="Y45" s="85"/>
      <c r="Z45" s="26"/>
      <c r="AA45"/>
      <c r="AB45"/>
      <c r="AC45"/>
      <c r="AD45"/>
      <c r="AE45"/>
      <c r="AF45"/>
      <c r="AG45"/>
      <c r="AH45"/>
      <c r="AI45"/>
      <c r="AJ45"/>
      <c r="AK45"/>
      <c r="AL45"/>
      <c r="AM45"/>
      <c r="AN45"/>
      <c r="AO45"/>
      <c r="AP45"/>
      <c r="AQ45"/>
      <c r="AR45"/>
      <c r="AS45"/>
      <c r="AT45"/>
      <c r="AU45"/>
      <c r="AV45"/>
    </row>
    <row r="46" spans="1:48" ht="15" x14ac:dyDescent="0.25">
      <c r="A46"/>
      <c r="B46" s="19"/>
      <c r="C46" s="20"/>
      <c r="D46" s="270">
        <v>31</v>
      </c>
      <c r="E46" s="235" t="s">
        <v>3968</v>
      </c>
      <c r="F46" s="226"/>
      <c r="G46" s="205" t="s">
        <v>3934</v>
      </c>
      <c r="H46" s="195"/>
      <c r="I46" s="212" t="s">
        <v>3947</v>
      </c>
      <c r="J46" s="5"/>
      <c r="K46" s="180">
        <f t="shared" si="1"/>
        <v>6638</v>
      </c>
      <c r="L46" s="102"/>
      <c r="M46" s="72">
        <v>1198</v>
      </c>
      <c r="N46" s="72"/>
      <c r="O46" s="72">
        <v>581</v>
      </c>
      <c r="P46" s="72">
        <v>1351</v>
      </c>
      <c r="Q46" s="72">
        <v>992</v>
      </c>
      <c r="R46" s="72">
        <v>2516</v>
      </c>
      <c r="S46" s="72"/>
      <c r="T46" s="72"/>
      <c r="U46" s="281"/>
      <c r="V46" s="392"/>
      <c r="W46" s="349">
        <v>0</v>
      </c>
      <c r="X46" s="350">
        <v>3047.65</v>
      </c>
      <c r="Y46" s="85"/>
      <c r="Z46" s="26"/>
      <c r="AA46"/>
      <c r="AB46"/>
      <c r="AC46"/>
      <c r="AD46"/>
      <c r="AE46"/>
      <c r="AF46"/>
      <c r="AG46"/>
      <c r="AH46"/>
      <c r="AI46"/>
      <c r="AJ46"/>
      <c r="AK46"/>
      <c r="AL46"/>
      <c r="AM46"/>
      <c r="AN46"/>
      <c r="AO46"/>
      <c r="AP46"/>
      <c r="AQ46"/>
      <c r="AR46"/>
      <c r="AS46"/>
      <c r="AT46"/>
      <c r="AU46"/>
      <c r="AV46"/>
    </row>
    <row r="47" spans="1:48" ht="15" x14ac:dyDescent="0.25">
      <c r="A47"/>
      <c r="B47" s="19"/>
      <c r="C47" s="20"/>
      <c r="D47" s="270">
        <v>32</v>
      </c>
      <c r="E47" s="237" t="s">
        <v>3967</v>
      </c>
      <c r="F47" s="226"/>
      <c r="G47" s="206" t="s">
        <v>3934</v>
      </c>
      <c r="H47" s="195"/>
      <c r="I47" s="213" t="s">
        <v>3947</v>
      </c>
      <c r="J47" s="5"/>
      <c r="K47" s="180">
        <f t="shared" si="1"/>
        <v>18667</v>
      </c>
      <c r="L47" s="102"/>
      <c r="M47" s="73">
        <v>3194</v>
      </c>
      <c r="N47" s="73"/>
      <c r="O47" s="73">
        <v>2526</v>
      </c>
      <c r="P47" s="73"/>
      <c r="Q47" s="73">
        <v>5968</v>
      </c>
      <c r="R47" s="73"/>
      <c r="S47" s="73">
        <v>6979</v>
      </c>
      <c r="T47" s="73"/>
      <c r="U47" s="281"/>
      <c r="V47" s="392"/>
      <c r="W47" s="351">
        <v>0</v>
      </c>
      <c r="X47" s="352">
        <v>13108</v>
      </c>
      <c r="Y47" s="85"/>
      <c r="Z47" s="26"/>
      <c r="AA47"/>
      <c r="AB47"/>
      <c r="AC47"/>
      <c r="AD47"/>
      <c r="AE47"/>
      <c r="AF47"/>
      <c r="AG47"/>
      <c r="AH47"/>
      <c r="AI47"/>
      <c r="AJ47"/>
      <c r="AK47"/>
      <c r="AL47"/>
      <c r="AM47"/>
      <c r="AN47"/>
      <c r="AO47"/>
      <c r="AP47"/>
      <c r="AQ47"/>
      <c r="AR47"/>
      <c r="AS47"/>
      <c r="AT47"/>
      <c r="AU47"/>
      <c r="AV47"/>
    </row>
    <row r="48" spans="1:48" ht="15" x14ac:dyDescent="0.25">
      <c r="A48"/>
      <c r="B48" s="19"/>
      <c r="C48" s="20"/>
      <c r="D48" s="270">
        <v>33</v>
      </c>
      <c r="E48" s="235" t="s">
        <v>3953</v>
      </c>
      <c r="F48" s="226"/>
      <c r="G48" s="205" t="s">
        <v>3934</v>
      </c>
      <c r="H48" s="195"/>
      <c r="I48" s="212" t="s">
        <v>3948</v>
      </c>
      <c r="J48" s="5"/>
      <c r="K48" s="180">
        <f t="shared" si="1"/>
        <v>10729</v>
      </c>
      <c r="L48" s="102"/>
      <c r="M48" s="72">
        <v>1369</v>
      </c>
      <c r="N48" s="72">
        <v>836</v>
      </c>
      <c r="O48" s="72">
        <v>1207</v>
      </c>
      <c r="P48" s="72"/>
      <c r="Q48" s="72">
        <v>791</v>
      </c>
      <c r="R48" s="72"/>
      <c r="S48" s="72"/>
      <c r="T48" s="72">
        <v>6526</v>
      </c>
      <c r="U48" s="281"/>
      <c r="V48" s="392"/>
      <c r="W48" s="349">
        <v>0</v>
      </c>
      <c r="X48" s="350">
        <v>0</v>
      </c>
      <c r="Y48" s="85"/>
      <c r="Z48" s="26"/>
      <c r="AA48"/>
      <c r="AB48"/>
      <c r="AC48"/>
      <c r="AD48"/>
      <c r="AE48"/>
      <c r="AF48"/>
      <c r="AG48"/>
      <c r="AH48"/>
      <c r="AI48"/>
      <c r="AJ48"/>
      <c r="AK48"/>
      <c r="AL48"/>
      <c r="AM48"/>
      <c r="AN48"/>
      <c r="AO48"/>
      <c r="AP48"/>
      <c r="AQ48"/>
      <c r="AR48"/>
      <c r="AS48"/>
      <c r="AT48"/>
      <c r="AU48"/>
      <c r="AV48"/>
    </row>
    <row r="49" spans="1:48" ht="15" x14ac:dyDescent="0.25">
      <c r="A49"/>
      <c r="B49" s="19"/>
      <c r="C49" s="20"/>
      <c r="D49" s="270">
        <v>34</v>
      </c>
      <c r="E49" s="236" t="s">
        <v>3969</v>
      </c>
      <c r="F49" s="226"/>
      <c r="G49" s="206" t="s">
        <v>3934</v>
      </c>
      <c r="H49" s="195"/>
      <c r="I49" s="213" t="s">
        <v>3948</v>
      </c>
      <c r="J49" s="5"/>
      <c r="K49" s="180">
        <f t="shared" si="1"/>
        <v>9816</v>
      </c>
      <c r="L49" s="102"/>
      <c r="M49" s="73">
        <v>2155</v>
      </c>
      <c r="N49" s="73"/>
      <c r="O49" s="73">
        <v>917</v>
      </c>
      <c r="P49" s="73"/>
      <c r="Q49" s="73">
        <v>1397</v>
      </c>
      <c r="R49" s="73"/>
      <c r="S49" s="73">
        <v>5347</v>
      </c>
      <c r="T49" s="73"/>
      <c r="U49" s="281"/>
      <c r="V49" s="392"/>
      <c r="W49" s="351">
        <v>0</v>
      </c>
      <c r="X49" s="352">
        <v>0</v>
      </c>
      <c r="Y49" s="85"/>
      <c r="Z49" s="26"/>
      <c r="AA49"/>
      <c r="AB49"/>
      <c r="AC49"/>
      <c r="AD49"/>
      <c r="AE49"/>
      <c r="AF49"/>
      <c r="AG49"/>
      <c r="AH49"/>
      <c r="AI49"/>
      <c r="AJ49"/>
      <c r="AK49"/>
      <c r="AL49"/>
      <c r="AM49"/>
      <c r="AN49"/>
      <c r="AO49"/>
      <c r="AP49"/>
      <c r="AQ49"/>
      <c r="AR49"/>
      <c r="AS49"/>
      <c r="AT49"/>
      <c r="AU49"/>
      <c r="AV49"/>
    </row>
    <row r="50" spans="1:48" ht="15" x14ac:dyDescent="0.25">
      <c r="A50"/>
      <c r="B50" s="19"/>
      <c r="C50" s="20"/>
      <c r="D50" s="270">
        <v>35</v>
      </c>
      <c r="E50" s="235" t="s">
        <v>3955</v>
      </c>
      <c r="F50" s="226"/>
      <c r="G50" s="205" t="s">
        <v>3934</v>
      </c>
      <c r="H50" s="195"/>
      <c r="I50" s="212" t="s">
        <v>3948</v>
      </c>
      <c r="J50" s="5"/>
      <c r="K50" s="180">
        <f t="shared" si="1"/>
        <v>0</v>
      </c>
      <c r="L50" s="102"/>
      <c r="M50" s="72"/>
      <c r="N50" s="72"/>
      <c r="O50" s="72"/>
      <c r="P50" s="72"/>
      <c r="Q50" s="72"/>
      <c r="R50" s="72"/>
      <c r="S50" s="72"/>
      <c r="T50" s="72"/>
      <c r="U50" s="281"/>
      <c r="V50" s="392"/>
      <c r="W50" s="349">
        <v>0</v>
      </c>
      <c r="X50" s="350">
        <v>0</v>
      </c>
      <c r="Y50" s="85"/>
      <c r="Z50" s="26"/>
      <c r="AA50"/>
      <c r="AB50"/>
      <c r="AC50"/>
      <c r="AD50"/>
      <c r="AE50"/>
      <c r="AF50"/>
      <c r="AG50"/>
      <c r="AH50"/>
      <c r="AI50"/>
      <c r="AJ50"/>
      <c r="AK50"/>
      <c r="AL50"/>
      <c r="AM50"/>
      <c r="AN50"/>
      <c r="AO50"/>
      <c r="AP50"/>
      <c r="AQ50"/>
      <c r="AR50"/>
      <c r="AS50"/>
      <c r="AT50"/>
      <c r="AU50"/>
      <c r="AV50"/>
    </row>
    <row r="51" spans="1:48" ht="15" x14ac:dyDescent="0.25">
      <c r="A51"/>
      <c r="B51" s="19"/>
      <c r="C51" s="20"/>
      <c r="D51" s="270">
        <v>36</v>
      </c>
      <c r="E51" s="237" t="s">
        <v>3956</v>
      </c>
      <c r="F51" s="226"/>
      <c r="G51" s="206" t="s">
        <v>3934</v>
      </c>
      <c r="H51" s="195"/>
      <c r="I51" s="213" t="s">
        <v>3948</v>
      </c>
      <c r="J51" s="5"/>
      <c r="K51" s="180">
        <f t="shared" si="1"/>
        <v>0</v>
      </c>
      <c r="L51" s="102"/>
      <c r="M51" s="73"/>
      <c r="N51" s="73"/>
      <c r="O51" s="73"/>
      <c r="P51" s="73"/>
      <c r="Q51" s="73"/>
      <c r="R51" s="73"/>
      <c r="S51" s="73"/>
      <c r="T51" s="73"/>
      <c r="U51" s="281"/>
      <c r="V51" s="392"/>
      <c r="W51" s="351">
        <v>0</v>
      </c>
      <c r="X51" s="352">
        <v>0</v>
      </c>
      <c r="Y51" s="85"/>
      <c r="Z51" s="26"/>
      <c r="AA51"/>
      <c r="AB51"/>
      <c r="AC51"/>
      <c r="AD51"/>
      <c r="AE51"/>
      <c r="AF51"/>
      <c r="AG51"/>
      <c r="AH51"/>
      <c r="AI51"/>
      <c r="AJ51"/>
      <c r="AK51"/>
      <c r="AL51"/>
      <c r="AM51"/>
      <c r="AN51"/>
      <c r="AO51"/>
      <c r="AP51"/>
      <c r="AQ51"/>
      <c r="AR51"/>
      <c r="AS51"/>
      <c r="AT51"/>
      <c r="AU51"/>
      <c r="AV51"/>
    </row>
    <row r="52" spans="1:48" ht="15" x14ac:dyDescent="0.25">
      <c r="A52"/>
      <c r="B52" s="19"/>
      <c r="C52" s="20"/>
      <c r="D52" s="270">
        <v>37</v>
      </c>
      <c r="E52" s="235" t="s">
        <v>3937</v>
      </c>
      <c r="F52" s="226"/>
      <c r="G52" s="205" t="s">
        <v>3934</v>
      </c>
      <c r="H52" s="195"/>
      <c r="I52" s="212" t="s">
        <v>3948</v>
      </c>
      <c r="J52" s="5"/>
      <c r="K52" s="180">
        <f t="shared" si="1"/>
        <v>11548</v>
      </c>
      <c r="L52" s="102"/>
      <c r="M52" s="72">
        <v>896</v>
      </c>
      <c r="N52" s="72"/>
      <c r="O52" s="72">
        <v>7</v>
      </c>
      <c r="P52" s="72"/>
      <c r="Q52" s="72">
        <v>3906</v>
      </c>
      <c r="R52" s="72">
        <v>6739</v>
      </c>
      <c r="S52" s="72"/>
      <c r="T52" s="72"/>
      <c r="U52" s="281"/>
      <c r="V52" s="392"/>
      <c r="W52" s="349">
        <v>0</v>
      </c>
      <c r="X52" s="350">
        <v>0</v>
      </c>
      <c r="Y52" s="85"/>
      <c r="Z52" s="26"/>
      <c r="AA52"/>
      <c r="AB52"/>
      <c r="AC52"/>
      <c r="AD52"/>
      <c r="AE52"/>
      <c r="AF52"/>
      <c r="AG52"/>
      <c r="AH52"/>
      <c r="AI52"/>
      <c r="AJ52"/>
      <c r="AK52"/>
      <c r="AL52"/>
      <c r="AM52"/>
      <c r="AN52"/>
      <c r="AO52"/>
      <c r="AP52"/>
      <c r="AQ52"/>
      <c r="AR52"/>
      <c r="AS52"/>
      <c r="AT52"/>
      <c r="AU52"/>
      <c r="AV52"/>
    </row>
    <row r="53" spans="1:48" ht="15" x14ac:dyDescent="0.25">
      <c r="A53"/>
      <c r="B53" s="19"/>
      <c r="C53" s="20"/>
      <c r="D53" s="270">
        <v>38</v>
      </c>
      <c r="E53" s="237" t="s">
        <v>3957</v>
      </c>
      <c r="F53" s="226"/>
      <c r="G53" s="206" t="s">
        <v>3934</v>
      </c>
      <c r="H53" s="195"/>
      <c r="I53" s="213" t="s">
        <v>3948</v>
      </c>
      <c r="J53" s="5"/>
      <c r="K53" s="180">
        <f t="shared" si="1"/>
        <v>0</v>
      </c>
      <c r="L53" s="102"/>
      <c r="M53" s="73"/>
      <c r="N53" s="73"/>
      <c r="O53" s="73"/>
      <c r="P53" s="73"/>
      <c r="Q53" s="73"/>
      <c r="R53" s="73"/>
      <c r="S53" s="73"/>
      <c r="T53" s="73"/>
      <c r="U53" s="281"/>
      <c r="V53" s="392"/>
      <c r="W53" s="351">
        <v>0</v>
      </c>
      <c r="X53" s="352">
        <v>0</v>
      </c>
      <c r="Y53" s="85"/>
      <c r="Z53" s="26"/>
      <c r="AA53"/>
      <c r="AB53"/>
      <c r="AC53"/>
      <c r="AD53"/>
      <c r="AE53"/>
      <c r="AF53"/>
      <c r="AG53"/>
      <c r="AH53"/>
      <c r="AI53"/>
      <c r="AJ53"/>
      <c r="AK53"/>
      <c r="AL53"/>
      <c r="AM53"/>
      <c r="AN53"/>
      <c r="AO53"/>
      <c r="AP53"/>
      <c r="AQ53"/>
      <c r="AR53"/>
      <c r="AS53"/>
      <c r="AT53"/>
      <c r="AU53"/>
      <c r="AV53"/>
    </row>
    <row r="54" spans="1:48" ht="15" x14ac:dyDescent="0.25">
      <c r="A54"/>
      <c r="B54" s="19"/>
      <c r="C54" s="20"/>
      <c r="D54" s="270">
        <v>39</v>
      </c>
      <c r="E54" s="235" t="s">
        <v>3958</v>
      </c>
      <c r="F54" s="226"/>
      <c r="G54" s="205" t="s">
        <v>3934</v>
      </c>
      <c r="H54" s="195"/>
      <c r="I54" s="212" t="s">
        <v>3948</v>
      </c>
      <c r="J54" s="5"/>
      <c r="K54" s="180">
        <f t="shared" si="1"/>
        <v>0</v>
      </c>
      <c r="L54" s="102"/>
      <c r="M54" s="72"/>
      <c r="N54" s="72"/>
      <c r="O54" s="72"/>
      <c r="P54" s="72"/>
      <c r="Q54" s="72"/>
      <c r="R54" s="72"/>
      <c r="S54" s="72"/>
      <c r="T54" s="72"/>
      <c r="U54" s="281"/>
      <c r="V54" s="392"/>
      <c r="W54" s="349">
        <v>0</v>
      </c>
      <c r="X54" s="350">
        <v>0</v>
      </c>
      <c r="Y54" s="85"/>
      <c r="Z54" s="26"/>
      <c r="AA54"/>
      <c r="AB54"/>
      <c r="AC54"/>
      <c r="AD54"/>
      <c r="AE54"/>
      <c r="AF54"/>
      <c r="AG54"/>
      <c r="AH54"/>
      <c r="AI54"/>
      <c r="AJ54"/>
      <c r="AK54"/>
      <c r="AL54"/>
      <c r="AM54"/>
      <c r="AN54"/>
      <c r="AO54"/>
      <c r="AP54"/>
      <c r="AQ54"/>
      <c r="AR54"/>
      <c r="AS54"/>
      <c r="AT54"/>
      <c r="AU54"/>
      <c r="AV54"/>
    </row>
    <row r="55" spans="1:48" ht="15" x14ac:dyDescent="0.25">
      <c r="A55"/>
      <c r="B55" s="19"/>
      <c r="C55" s="20"/>
      <c r="D55" s="270">
        <v>40</v>
      </c>
      <c r="E55" s="237" t="s">
        <v>3959</v>
      </c>
      <c r="F55" s="226"/>
      <c r="G55" s="206" t="s">
        <v>3934</v>
      </c>
      <c r="H55" s="195"/>
      <c r="I55" s="213" t="s">
        <v>3948</v>
      </c>
      <c r="J55" s="5"/>
      <c r="K55" s="180">
        <f t="shared" si="1"/>
        <v>0</v>
      </c>
      <c r="L55" s="102"/>
      <c r="M55" s="73"/>
      <c r="N55" s="73"/>
      <c r="O55" s="73"/>
      <c r="P55" s="73"/>
      <c r="Q55" s="73"/>
      <c r="R55" s="73"/>
      <c r="S55" s="73"/>
      <c r="T55" s="73"/>
      <c r="U55" s="281"/>
      <c r="V55" s="392"/>
      <c r="W55" s="351">
        <v>0</v>
      </c>
      <c r="X55" s="352">
        <v>0</v>
      </c>
      <c r="Y55" s="85"/>
      <c r="Z55" s="26"/>
      <c r="AA55"/>
      <c r="AB55"/>
      <c r="AC55"/>
      <c r="AD55"/>
      <c r="AE55"/>
      <c r="AF55"/>
      <c r="AG55"/>
      <c r="AH55"/>
      <c r="AI55"/>
      <c r="AJ55"/>
      <c r="AK55"/>
      <c r="AL55"/>
      <c r="AM55"/>
      <c r="AN55"/>
      <c r="AO55"/>
      <c r="AP55"/>
      <c r="AQ55"/>
      <c r="AR55"/>
      <c r="AS55"/>
      <c r="AT55"/>
      <c r="AU55"/>
      <c r="AV55"/>
    </row>
    <row r="56" spans="1:48" ht="15" x14ac:dyDescent="0.25">
      <c r="A56"/>
      <c r="B56" s="19"/>
      <c r="C56" s="20"/>
      <c r="D56" s="270">
        <v>41</v>
      </c>
      <c r="E56" s="235" t="s">
        <v>3960</v>
      </c>
      <c r="F56" s="226"/>
      <c r="G56" s="205" t="s">
        <v>3934</v>
      </c>
      <c r="H56" s="195"/>
      <c r="I56" s="212" t="s">
        <v>3948</v>
      </c>
      <c r="J56" s="5"/>
      <c r="K56" s="180">
        <f t="shared" si="1"/>
        <v>0</v>
      </c>
      <c r="L56" s="102"/>
      <c r="M56" s="72"/>
      <c r="N56" s="72"/>
      <c r="O56" s="72"/>
      <c r="P56" s="72"/>
      <c r="Q56" s="72"/>
      <c r="R56" s="72"/>
      <c r="S56" s="72"/>
      <c r="T56" s="72"/>
      <c r="U56" s="281"/>
      <c r="V56" s="392"/>
      <c r="W56" s="349">
        <v>0</v>
      </c>
      <c r="X56" s="350">
        <v>0</v>
      </c>
      <c r="Y56" s="85"/>
      <c r="Z56" s="26"/>
      <c r="AA56"/>
      <c r="AB56"/>
      <c r="AC56"/>
      <c r="AD56"/>
      <c r="AE56"/>
      <c r="AF56"/>
      <c r="AG56"/>
      <c r="AH56"/>
      <c r="AI56"/>
      <c r="AJ56"/>
      <c r="AK56"/>
      <c r="AL56"/>
      <c r="AM56"/>
      <c r="AN56"/>
      <c r="AO56"/>
      <c r="AP56"/>
      <c r="AQ56"/>
      <c r="AR56"/>
      <c r="AS56"/>
      <c r="AT56"/>
      <c r="AU56"/>
      <c r="AV56"/>
    </row>
    <row r="57" spans="1:48" ht="15" x14ac:dyDescent="0.25">
      <c r="A57"/>
      <c r="B57" s="19"/>
      <c r="C57" s="20"/>
      <c r="D57" s="270">
        <v>42</v>
      </c>
      <c r="E57" s="237" t="s">
        <v>3961</v>
      </c>
      <c r="F57" s="226"/>
      <c r="G57" s="206" t="s">
        <v>3934</v>
      </c>
      <c r="H57" s="195"/>
      <c r="I57" s="213" t="s">
        <v>3948</v>
      </c>
      <c r="J57" s="5"/>
      <c r="K57" s="180">
        <f t="shared" si="1"/>
        <v>0</v>
      </c>
      <c r="L57" s="102"/>
      <c r="M57" s="73"/>
      <c r="N57" s="73"/>
      <c r="O57" s="73"/>
      <c r="P57" s="73"/>
      <c r="Q57" s="73"/>
      <c r="R57" s="73"/>
      <c r="S57" s="73"/>
      <c r="T57" s="73"/>
      <c r="U57" s="281"/>
      <c r="V57" s="392"/>
      <c r="W57" s="351">
        <v>0</v>
      </c>
      <c r="X57" s="352">
        <v>0</v>
      </c>
      <c r="Y57" s="85"/>
      <c r="Z57" s="26"/>
      <c r="AA57"/>
      <c r="AB57"/>
      <c r="AC57"/>
      <c r="AD57"/>
      <c r="AE57"/>
      <c r="AF57"/>
      <c r="AG57"/>
      <c r="AH57"/>
      <c r="AI57"/>
      <c r="AJ57"/>
      <c r="AK57"/>
      <c r="AL57"/>
      <c r="AM57"/>
      <c r="AN57"/>
      <c r="AO57"/>
      <c r="AP57"/>
      <c r="AQ57"/>
      <c r="AR57"/>
      <c r="AS57"/>
      <c r="AT57"/>
      <c r="AU57"/>
      <c r="AV57"/>
    </row>
    <row r="58" spans="1:48" ht="15" x14ac:dyDescent="0.25">
      <c r="A58"/>
      <c r="B58" s="19"/>
      <c r="C58" s="20"/>
      <c r="D58" s="270">
        <v>43</v>
      </c>
      <c r="E58" s="235" t="s">
        <v>3962</v>
      </c>
      <c r="F58" s="226"/>
      <c r="G58" s="205" t="s">
        <v>3934</v>
      </c>
      <c r="H58" s="195"/>
      <c r="I58" s="212" t="s">
        <v>3948</v>
      </c>
      <c r="J58" s="5"/>
      <c r="K58" s="180">
        <f t="shared" si="1"/>
        <v>0</v>
      </c>
      <c r="L58" s="102"/>
      <c r="M58" s="72"/>
      <c r="N58" s="72"/>
      <c r="O58" s="72"/>
      <c r="P58" s="72"/>
      <c r="Q58" s="72"/>
      <c r="R58" s="72"/>
      <c r="S58" s="72"/>
      <c r="T58" s="72"/>
      <c r="U58" s="281"/>
      <c r="V58" s="392"/>
      <c r="W58" s="349">
        <v>0</v>
      </c>
      <c r="X58" s="350">
        <v>0</v>
      </c>
      <c r="Y58" s="85"/>
      <c r="Z58" s="26"/>
      <c r="AA58"/>
      <c r="AB58"/>
      <c r="AC58"/>
      <c r="AD58"/>
      <c r="AE58"/>
      <c r="AF58"/>
      <c r="AG58"/>
      <c r="AH58"/>
      <c r="AI58"/>
      <c r="AJ58"/>
      <c r="AK58"/>
      <c r="AL58"/>
      <c r="AM58"/>
      <c r="AN58"/>
      <c r="AO58"/>
      <c r="AP58"/>
      <c r="AQ58"/>
      <c r="AR58"/>
      <c r="AS58"/>
      <c r="AT58"/>
      <c r="AU58"/>
      <c r="AV58"/>
    </row>
    <row r="59" spans="1:48" ht="15" x14ac:dyDescent="0.25">
      <c r="A59"/>
      <c r="B59" s="19"/>
      <c r="C59" s="20"/>
      <c r="D59" s="270">
        <v>44</v>
      </c>
      <c r="E59" s="237" t="s">
        <v>3963</v>
      </c>
      <c r="F59" s="226"/>
      <c r="G59" s="206" t="s">
        <v>3934</v>
      </c>
      <c r="H59" s="195"/>
      <c r="I59" s="213" t="s">
        <v>3948</v>
      </c>
      <c r="J59" s="5"/>
      <c r="K59" s="180">
        <f t="shared" si="1"/>
        <v>0</v>
      </c>
      <c r="L59" s="102"/>
      <c r="M59" s="73"/>
      <c r="N59" s="73"/>
      <c r="O59" s="73"/>
      <c r="P59" s="73"/>
      <c r="Q59" s="73"/>
      <c r="R59" s="73"/>
      <c r="S59" s="73"/>
      <c r="T59" s="73"/>
      <c r="U59" s="281"/>
      <c r="V59" s="392"/>
      <c r="W59" s="351">
        <v>0</v>
      </c>
      <c r="X59" s="352">
        <v>0</v>
      </c>
      <c r="Y59" s="85"/>
      <c r="Z59" s="26"/>
      <c r="AA59"/>
      <c r="AB59"/>
      <c r="AC59"/>
      <c r="AD59"/>
      <c r="AE59"/>
      <c r="AF59"/>
      <c r="AG59"/>
      <c r="AH59"/>
      <c r="AI59"/>
      <c r="AJ59"/>
      <c r="AK59"/>
      <c r="AL59"/>
      <c r="AM59"/>
      <c r="AN59"/>
      <c r="AO59"/>
      <c r="AP59"/>
      <c r="AQ59"/>
      <c r="AR59"/>
      <c r="AS59"/>
      <c r="AT59"/>
      <c r="AU59"/>
      <c r="AV59"/>
    </row>
    <row r="60" spans="1:48" ht="15" x14ac:dyDescent="0.25">
      <c r="A60"/>
      <c r="B60" s="19"/>
      <c r="C60" s="20"/>
      <c r="D60" s="270">
        <v>45</v>
      </c>
      <c r="E60" s="235" t="s">
        <v>3964</v>
      </c>
      <c r="F60" s="226"/>
      <c r="G60" s="205" t="s">
        <v>3934</v>
      </c>
      <c r="H60" s="195"/>
      <c r="I60" s="212" t="s">
        <v>3948</v>
      </c>
      <c r="J60" s="5"/>
      <c r="K60" s="180">
        <f t="shared" si="1"/>
        <v>5179</v>
      </c>
      <c r="L60" s="102"/>
      <c r="M60" s="72">
        <v>432</v>
      </c>
      <c r="N60" s="72"/>
      <c r="O60" s="72">
        <v>4</v>
      </c>
      <c r="P60" s="72"/>
      <c r="Q60" s="72">
        <v>470</v>
      </c>
      <c r="R60" s="72"/>
      <c r="S60" s="72"/>
      <c r="T60" s="72">
        <v>4273</v>
      </c>
      <c r="U60" s="281"/>
      <c r="V60" s="392"/>
      <c r="W60" s="349">
        <v>0</v>
      </c>
      <c r="X60" s="350">
        <v>0</v>
      </c>
      <c r="Y60" s="85"/>
      <c r="Z60" s="26"/>
      <c r="AA60"/>
      <c r="AB60"/>
      <c r="AC60"/>
      <c r="AD60"/>
      <c r="AE60"/>
      <c r="AF60"/>
      <c r="AG60"/>
      <c r="AH60"/>
      <c r="AI60"/>
      <c r="AJ60"/>
      <c r="AK60"/>
      <c r="AL60"/>
      <c r="AM60"/>
      <c r="AN60"/>
      <c r="AO60"/>
      <c r="AP60"/>
      <c r="AQ60"/>
      <c r="AR60"/>
      <c r="AS60"/>
      <c r="AT60"/>
      <c r="AU60"/>
      <c r="AV60"/>
    </row>
    <row r="61" spans="1:48" ht="15" x14ac:dyDescent="0.25">
      <c r="A61"/>
      <c r="B61" s="19"/>
      <c r="C61" s="20"/>
      <c r="D61" s="270">
        <v>46</v>
      </c>
      <c r="E61" s="237" t="s">
        <v>3965</v>
      </c>
      <c r="F61" s="226"/>
      <c r="G61" s="206" t="s">
        <v>3934</v>
      </c>
      <c r="H61" s="195"/>
      <c r="I61" s="213" t="s">
        <v>3948</v>
      </c>
      <c r="J61" s="5"/>
      <c r="K61" s="180">
        <f t="shared" si="1"/>
        <v>0</v>
      </c>
      <c r="L61" s="102"/>
      <c r="M61" s="73"/>
      <c r="N61" s="73"/>
      <c r="O61" s="73"/>
      <c r="P61" s="73"/>
      <c r="Q61" s="73"/>
      <c r="R61" s="73"/>
      <c r="S61" s="73"/>
      <c r="T61" s="73"/>
      <c r="U61" s="281"/>
      <c r="V61" s="392"/>
      <c r="W61" s="351">
        <v>0</v>
      </c>
      <c r="X61" s="352">
        <v>0</v>
      </c>
      <c r="Y61" s="85"/>
      <c r="Z61" s="26"/>
      <c r="AA61"/>
      <c r="AB61"/>
      <c r="AC61"/>
      <c r="AD61"/>
      <c r="AE61"/>
      <c r="AF61"/>
      <c r="AG61"/>
      <c r="AH61"/>
      <c r="AI61"/>
      <c r="AJ61"/>
      <c r="AK61"/>
      <c r="AL61"/>
      <c r="AM61"/>
      <c r="AN61"/>
      <c r="AO61"/>
      <c r="AP61"/>
      <c r="AQ61"/>
      <c r="AR61"/>
      <c r="AS61"/>
      <c r="AT61"/>
      <c r="AU61"/>
      <c r="AV61"/>
    </row>
    <row r="62" spans="1:48" ht="15" x14ac:dyDescent="0.25">
      <c r="A62"/>
      <c r="B62" s="19"/>
      <c r="C62" s="20"/>
      <c r="D62" s="270">
        <v>47</v>
      </c>
      <c r="E62" s="238" t="s">
        <v>3968</v>
      </c>
      <c r="F62" s="226"/>
      <c r="G62" s="205" t="s">
        <v>3934</v>
      </c>
      <c r="H62" s="195"/>
      <c r="I62" s="212" t="s">
        <v>3948</v>
      </c>
      <c r="J62" s="5"/>
      <c r="K62" s="180">
        <f t="shared" si="1"/>
        <v>0</v>
      </c>
      <c r="L62" s="102"/>
      <c r="M62" s="72"/>
      <c r="N62" s="72"/>
      <c r="O62" s="72"/>
      <c r="P62" s="72"/>
      <c r="Q62" s="72"/>
      <c r="R62" s="72"/>
      <c r="S62" s="72"/>
      <c r="T62" s="72"/>
      <c r="U62" s="281"/>
      <c r="V62" s="392"/>
      <c r="W62" s="349">
        <v>0</v>
      </c>
      <c r="X62" s="350">
        <v>0</v>
      </c>
      <c r="Y62" s="85"/>
      <c r="Z62" s="26"/>
      <c r="AA62"/>
      <c r="AB62"/>
      <c r="AC62"/>
      <c r="AD62"/>
      <c r="AE62"/>
      <c r="AF62"/>
      <c r="AG62"/>
      <c r="AH62"/>
      <c r="AI62"/>
      <c r="AJ62"/>
      <c r="AK62"/>
      <c r="AL62"/>
      <c r="AM62"/>
      <c r="AN62"/>
      <c r="AO62"/>
      <c r="AP62"/>
      <c r="AQ62"/>
      <c r="AR62"/>
      <c r="AS62"/>
      <c r="AT62"/>
      <c r="AU62"/>
      <c r="AV62"/>
    </row>
    <row r="63" spans="1:48" ht="15" x14ac:dyDescent="0.25">
      <c r="A63"/>
      <c r="B63" s="19"/>
      <c r="C63" s="20"/>
      <c r="D63" s="270">
        <v>48</v>
      </c>
      <c r="E63" s="237" t="s">
        <v>3967</v>
      </c>
      <c r="F63" s="226"/>
      <c r="G63" s="206" t="s">
        <v>3934</v>
      </c>
      <c r="H63" s="195"/>
      <c r="I63" s="213" t="s">
        <v>3948</v>
      </c>
      <c r="J63" s="5"/>
      <c r="K63" s="180">
        <f t="shared" si="1"/>
        <v>0</v>
      </c>
      <c r="L63" s="102"/>
      <c r="M63" s="73"/>
      <c r="N63" s="73"/>
      <c r="O63" s="73"/>
      <c r="P63" s="73"/>
      <c r="Q63" s="73"/>
      <c r="R63" s="73"/>
      <c r="S63" s="73"/>
      <c r="T63" s="73"/>
      <c r="U63" s="281"/>
      <c r="V63" s="392"/>
      <c r="W63" s="351">
        <v>0</v>
      </c>
      <c r="X63" s="352">
        <v>0</v>
      </c>
      <c r="Y63" s="85"/>
      <c r="Z63" s="26"/>
      <c r="AA63"/>
      <c r="AB63"/>
      <c r="AC63"/>
      <c r="AD63"/>
      <c r="AE63"/>
      <c r="AF63"/>
      <c r="AG63"/>
      <c r="AH63"/>
      <c r="AI63"/>
      <c r="AJ63"/>
      <c r="AK63"/>
      <c r="AL63"/>
      <c r="AM63"/>
      <c r="AN63"/>
      <c r="AO63"/>
      <c r="AP63"/>
      <c r="AQ63"/>
      <c r="AR63"/>
      <c r="AS63"/>
      <c r="AT63"/>
      <c r="AU63"/>
      <c r="AV63"/>
    </row>
    <row r="64" spans="1:48" ht="15" x14ac:dyDescent="0.25">
      <c r="A64"/>
      <c r="B64" s="19"/>
      <c r="C64" s="20"/>
      <c r="D64" s="270">
        <v>49</v>
      </c>
      <c r="E64" s="235" t="s">
        <v>3953</v>
      </c>
      <c r="F64" s="226"/>
      <c r="G64" s="205" t="s">
        <v>3934</v>
      </c>
      <c r="H64" s="195"/>
      <c r="I64" s="207" t="s">
        <v>3524</v>
      </c>
      <c r="J64" s="5"/>
      <c r="K64" s="180">
        <f t="shared" si="1"/>
        <v>14828</v>
      </c>
      <c r="L64" s="102"/>
      <c r="M64" s="72">
        <v>1787</v>
      </c>
      <c r="N64" s="72">
        <v>550</v>
      </c>
      <c r="O64" s="72">
        <v>4131</v>
      </c>
      <c r="P64" s="72"/>
      <c r="Q64" s="72">
        <v>2023</v>
      </c>
      <c r="R64" s="72"/>
      <c r="S64" s="72"/>
      <c r="T64" s="72">
        <v>6337</v>
      </c>
      <c r="U64" s="281"/>
      <c r="V64" s="392"/>
      <c r="W64" s="349">
        <v>0</v>
      </c>
      <c r="X64" s="350">
        <v>0</v>
      </c>
      <c r="Y64" s="85"/>
      <c r="Z64" s="26"/>
      <c r="AA64"/>
      <c r="AB64"/>
      <c r="AC64"/>
      <c r="AD64"/>
      <c r="AE64"/>
      <c r="AF64"/>
      <c r="AG64"/>
      <c r="AH64"/>
      <c r="AI64"/>
      <c r="AJ64"/>
      <c r="AK64"/>
      <c r="AL64"/>
      <c r="AM64"/>
      <c r="AN64"/>
      <c r="AO64"/>
      <c r="AP64"/>
      <c r="AQ64"/>
      <c r="AR64"/>
      <c r="AS64"/>
      <c r="AT64"/>
      <c r="AU64"/>
      <c r="AV64"/>
    </row>
    <row r="65" spans="1:48" ht="15" x14ac:dyDescent="0.25">
      <c r="A65"/>
      <c r="B65" s="19"/>
      <c r="C65" s="20"/>
      <c r="D65" s="270">
        <v>50</v>
      </c>
      <c r="E65" s="236" t="s">
        <v>3969</v>
      </c>
      <c r="F65" s="226"/>
      <c r="G65" s="206" t="s">
        <v>3934</v>
      </c>
      <c r="H65" s="195"/>
      <c r="I65" s="208" t="s">
        <v>3524</v>
      </c>
      <c r="J65" s="5"/>
      <c r="K65" s="180">
        <f t="shared" si="1"/>
        <v>15463</v>
      </c>
      <c r="L65" s="102"/>
      <c r="M65" s="73">
        <v>1181</v>
      </c>
      <c r="N65" s="73">
        <v>2362</v>
      </c>
      <c r="O65" s="73">
        <v>434</v>
      </c>
      <c r="P65" s="73"/>
      <c r="Q65" s="73">
        <v>1323</v>
      </c>
      <c r="R65" s="73"/>
      <c r="S65" s="73">
        <v>10163</v>
      </c>
      <c r="T65" s="73"/>
      <c r="U65" s="281"/>
      <c r="V65" s="392"/>
      <c r="W65" s="351">
        <v>0</v>
      </c>
      <c r="X65" s="352">
        <v>0</v>
      </c>
      <c r="Y65" s="85"/>
      <c r="Z65" s="26"/>
      <c r="AA65"/>
      <c r="AB65"/>
      <c r="AC65"/>
      <c r="AD65"/>
      <c r="AE65"/>
      <c r="AF65"/>
      <c r="AG65"/>
      <c r="AH65"/>
      <c r="AI65"/>
      <c r="AJ65"/>
      <c r="AK65"/>
      <c r="AL65"/>
      <c r="AM65"/>
      <c r="AN65"/>
      <c r="AO65"/>
      <c r="AP65"/>
      <c r="AQ65"/>
      <c r="AR65"/>
      <c r="AS65"/>
      <c r="AT65"/>
      <c r="AU65"/>
      <c r="AV65"/>
    </row>
    <row r="66" spans="1:48" ht="15" x14ac:dyDescent="0.25">
      <c r="A66"/>
      <c r="B66" s="19"/>
      <c r="C66" s="20"/>
      <c r="D66" s="270">
        <v>51</v>
      </c>
      <c r="E66" s="235" t="s">
        <v>3955</v>
      </c>
      <c r="F66" s="226"/>
      <c r="G66" s="205" t="s">
        <v>3934</v>
      </c>
      <c r="H66" s="195"/>
      <c r="I66" s="207" t="s">
        <v>3524</v>
      </c>
      <c r="J66" s="5"/>
      <c r="K66" s="180">
        <f t="shared" si="1"/>
        <v>0</v>
      </c>
      <c r="L66" s="102"/>
      <c r="M66" s="72"/>
      <c r="N66" s="72"/>
      <c r="O66" s="72"/>
      <c r="P66" s="72"/>
      <c r="Q66" s="72"/>
      <c r="R66" s="72"/>
      <c r="S66" s="72"/>
      <c r="T66" s="72"/>
      <c r="U66" s="281"/>
      <c r="V66" s="392"/>
      <c r="W66" s="349">
        <v>0</v>
      </c>
      <c r="X66" s="350">
        <v>0</v>
      </c>
      <c r="Y66" s="85"/>
      <c r="Z66" s="26"/>
      <c r="AA66"/>
      <c r="AB66"/>
      <c r="AC66"/>
      <c r="AD66"/>
      <c r="AE66"/>
      <c r="AF66"/>
      <c r="AG66"/>
      <c r="AH66"/>
      <c r="AI66"/>
      <c r="AJ66"/>
      <c r="AK66"/>
      <c r="AL66"/>
      <c r="AM66"/>
      <c r="AN66"/>
      <c r="AO66"/>
      <c r="AP66"/>
      <c r="AQ66"/>
      <c r="AR66"/>
      <c r="AS66"/>
      <c r="AT66"/>
      <c r="AU66"/>
      <c r="AV66"/>
    </row>
    <row r="67" spans="1:48" ht="15" x14ac:dyDescent="0.25">
      <c r="A67"/>
      <c r="B67" s="19"/>
      <c r="C67" s="20"/>
      <c r="D67" s="270">
        <v>52</v>
      </c>
      <c r="E67" s="237" t="s">
        <v>3956</v>
      </c>
      <c r="F67" s="226"/>
      <c r="G67" s="206" t="s">
        <v>3934</v>
      </c>
      <c r="H67" s="195"/>
      <c r="I67" s="208" t="s">
        <v>3524</v>
      </c>
      <c r="J67" s="5"/>
      <c r="K67" s="180">
        <f t="shared" si="1"/>
        <v>1299</v>
      </c>
      <c r="L67" s="102"/>
      <c r="M67" s="73">
        <v>266</v>
      </c>
      <c r="N67" s="73"/>
      <c r="O67" s="73"/>
      <c r="P67" s="73"/>
      <c r="Q67" s="73">
        <v>55</v>
      </c>
      <c r="R67" s="73">
        <v>978</v>
      </c>
      <c r="S67" s="73"/>
      <c r="T67" s="73"/>
      <c r="U67" s="281"/>
      <c r="V67" s="392"/>
      <c r="W67" s="351">
        <v>0</v>
      </c>
      <c r="X67" s="352">
        <v>0</v>
      </c>
      <c r="Y67" s="85"/>
      <c r="Z67" s="26"/>
      <c r="AA67"/>
      <c r="AB67"/>
      <c r="AC67"/>
      <c r="AD67"/>
      <c r="AE67"/>
      <c r="AF67"/>
      <c r="AG67"/>
      <c r="AH67"/>
      <c r="AI67"/>
      <c r="AJ67"/>
      <c r="AK67"/>
      <c r="AL67"/>
      <c r="AM67"/>
      <c r="AN67"/>
      <c r="AO67"/>
      <c r="AP67"/>
      <c r="AQ67"/>
      <c r="AR67"/>
      <c r="AS67"/>
      <c r="AT67"/>
      <c r="AU67"/>
      <c r="AV67"/>
    </row>
    <row r="68" spans="1:48" ht="15" x14ac:dyDescent="0.25">
      <c r="A68"/>
      <c r="B68" s="19"/>
      <c r="C68" s="20"/>
      <c r="D68" s="270">
        <v>53</v>
      </c>
      <c r="E68" s="235" t="s">
        <v>3937</v>
      </c>
      <c r="F68" s="226"/>
      <c r="G68" s="205" t="s">
        <v>3934</v>
      </c>
      <c r="H68" s="195"/>
      <c r="I68" s="207" t="s">
        <v>3524</v>
      </c>
      <c r="J68" s="5"/>
      <c r="K68" s="180">
        <f t="shared" si="1"/>
        <v>12966</v>
      </c>
      <c r="L68" s="102"/>
      <c r="M68" s="72">
        <v>775</v>
      </c>
      <c r="N68" s="72"/>
      <c r="O68" s="72">
        <v>2122</v>
      </c>
      <c r="P68" s="72"/>
      <c r="Q68" s="72">
        <v>2007</v>
      </c>
      <c r="R68" s="72">
        <v>8062</v>
      </c>
      <c r="S68" s="72"/>
      <c r="T68" s="72"/>
      <c r="U68" s="281"/>
      <c r="V68" s="392"/>
      <c r="W68" s="349">
        <v>0</v>
      </c>
      <c r="X68" s="350">
        <v>0</v>
      </c>
      <c r="Y68" s="85"/>
      <c r="Z68" s="26"/>
      <c r="AA68"/>
      <c r="AB68"/>
      <c r="AC68"/>
      <c r="AD68"/>
      <c r="AE68"/>
      <c r="AF68"/>
      <c r="AG68"/>
      <c r="AH68"/>
      <c r="AI68"/>
      <c r="AJ68"/>
      <c r="AK68"/>
      <c r="AL68"/>
      <c r="AM68"/>
      <c r="AN68"/>
      <c r="AO68"/>
      <c r="AP68"/>
      <c r="AQ68"/>
      <c r="AR68"/>
      <c r="AS68"/>
      <c r="AT68"/>
      <c r="AU68"/>
      <c r="AV68"/>
    </row>
    <row r="69" spans="1:48" ht="15" x14ac:dyDescent="0.25">
      <c r="A69"/>
      <c r="B69" s="19"/>
      <c r="C69" s="20"/>
      <c r="D69" s="270">
        <v>54</v>
      </c>
      <c r="E69" s="237" t="s">
        <v>3957</v>
      </c>
      <c r="F69" s="226"/>
      <c r="G69" s="206" t="s">
        <v>3934</v>
      </c>
      <c r="H69" s="195"/>
      <c r="I69" s="208" t="s">
        <v>3524</v>
      </c>
      <c r="J69" s="5"/>
      <c r="K69" s="180">
        <f t="shared" si="1"/>
        <v>0</v>
      </c>
      <c r="L69" s="102"/>
      <c r="M69" s="73"/>
      <c r="N69" s="73"/>
      <c r="O69" s="73"/>
      <c r="P69" s="73"/>
      <c r="Q69" s="73"/>
      <c r="R69" s="73"/>
      <c r="S69" s="73"/>
      <c r="T69" s="73"/>
      <c r="U69" s="281"/>
      <c r="V69" s="392"/>
      <c r="W69" s="351">
        <v>0</v>
      </c>
      <c r="X69" s="352">
        <v>0</v>
      </c>
      <c r="Y69" s="85"/>
      <c r="Z69" s="26"/>
      <c r="AA69"/>
      <c r="AB69"/>
      <c r="AC69"/>
      <c r="AD69"/>
      <c r="AE69"/>
      <c r="AF69"/>
      <c r="AG69"/>
      <c r="AH69"/>
      <c r="AI69"/>
      <c r="AJ69"/>
      <c r="AK69"/>
      <c r="AL69"/>
      <c r="AM69"/>
      <c r="AN69"/>
      <c r="AO69"/>
      <c r="AP69"/>
      <c r="AQ69"/>
      <c r="AR69"/>
      <c r="AS69"/>
      <c r="AT69"/>
      <c r="AU69"/>
      <c r="AV69"/>
    </row>
    <row r="70" spans="1:48" ht="15" x14ac:dyDescent="0.25">
      <c r="A70"/>
      <c r="B70" s="19"/>
      <c r="C70" s="20"/>
      <c r="D70" s="270">
        <v>55</v>
      </c>
      <c r="E70" s="235" t="s">
        <v>3958</v>
      </c>
      <c r="F70" s="226"/>
      <c r="G70" s="205" t="s">
        <v>3934</v>
      </c>
      <c r="H70" s="195"/>
      <c r="I70" s="207" t="s">
        <v>3524</v>
      </c>
      <c r="J70" s="5"/>
      <c r="K70" s="180">
        <f t="shared" si="1"/>
        <v>0</v>
      </c>
      <c r="L70" s="102"/>
      <c r="M70" s="72"/>
      <c r="N70" s="72"/>
      <c r="O70" s="72"/>
      <c r="P70" s="72"/>
      <c r="Q70" s="72"/>
      <c r="R70" s="72"/>
      <c r="S70" s="72"/>
      <c r="T70" s="72"/>
      <c r="U70" s="281"/>
      <c r="V70" s="392"/>
      <c r="W70" s="349">
        <v>0</v>
      </c>
      <c r="X70" s="350">
        <v>0</v>
      </c>
      <c r="Y70" s="85"/>
      <c r="Z70" s="26"/>
      <c r="AA70"/>
      <c r="AB70"/>
      <c r="AC70"/>
      <c r="AD70"/>
      <c r="AE70"/>
      <c r="AF70"/>
      <c r="AG70"/>
      <c r="AH70"/>
      <c r="AI70"/>
      <c r="AJ70"/>
      <c r="AK70"/>
      <c r="AL70"/>
      <c r="AM70"/>
      <c r="AN70"/>
      <c r="AO70"/>
      <c r="AP70"/>
      <c r="AQ70"/>
      <c r="AR70"/>
      <c r="AS70"/>
      <c r="AT70"/>
      <c r="AU70"/>
      <c r="AV70"/>
    </row>
    <row r="71" spans="1:48" ht="15" x14ac:dyDescent="0.25">
      <c r="A71"/>
      <c r="B71" s="19"/>
      <c r="C71" s="20"/>
      <c r="D71" s="270">
        <v>56</v>
      </c>
      <c r="E71" s="237" t="s">
        <v>3959</v>
      </c>
      <c r="F71" s="226"/>
      <c r="G71" s="206" t="s">
        <v>3934</v>
      </c>
      <c r="H71" s="195"/>
      <c r="I71" s="208" t="s">
        <v>3524</v>
      </c>
      <c r="J71" s="5"/>
      <c r="K71" s="180">
        <f t="shared" si="1"/>
        <v>0</v>
      </c>
      <c r="L71" s="102"/>
      <c r="M71" s="73"/>
      <c r="N71" s="73"/>
      <c r="O71" s="73"/>
      <c r="P71" s="73"/>
      <c r="Q71" s="73"/>
      <c r="R71" s="73"/>
      <c r="S71" s="73"/>
      <c r="T71" s="73"/>
      <c r="U71" s="281"/>
      <c r="V71" s="392"/>
      <c r="W71" s="351">
        <v>0</v>
      </c>
      <c r="X71" s="352">
        <v>0</v>
      </c>
      <c r="Y71" s="85"/>
      <c r="Z71" s="26"/>
      <c r="AA71"/>
      <c r="AB71"/>
      <c r="AC71"/>
      <c r="AD71"/>
      <c r="AE71"/>
      <c r="AF71"/>
      <c r="AG71"/>
      <c r="AH71"/>
      <c r="AI71"/>
      <c r="AJ71"/>
      <c r="AK71"/>
      <c r="AL71"/>
      <c r="AM71"/>
      <c r="AN71"/>
      <c r="AO71"/>
      <c r="AP71"/>
      <c r="AQ71"/>
      <c r="AR71"/>
      <c r="AS71"/>
      <c r="AT71"/>
      <c r="AU71"/>
      <c r="AV71"/>
    </row>
    <row r="72" spans="1:48" ht="15" x14ac:dyDescent="0.25">
      <c r="A72"/>
      <c r="B72" s="19"/>
      <c r="C72" s="20"/>
      <c r="D72" s="270">
        <v>57</v>
      </c>
      <c r="E72" s="235" t="s">
        <v>3960</v>
      </c>
      <c r="F72" s="226"/>
      <c r="G72" s="205" t="s">
        <v>3934</v>
      </c>
      <c r="H72" s="195"/>
      <c r="I72" s="207" t="s">
        <v>3524</v>
      </c>
      <c r="J72" s="5"/>
      <c r="K72" s="180">
        <f t="shared" si="1"/>
        <v>12429</v>
      </c>
      <c r="L72" s="102"/>
      <c r="M72" s="72">
        <v>1114</v>
      </c>
      <c r="N72" s="72"/>
      <c r="O72" s="72">
        <v>2439</v>
      </c>
      <c r="P72" s="72"/>
      <c r="Q72" s="72">
        <v>1270</v>
      </c>
      <c r="R72" s="72">
        <v>7606</v>
      </c>
      <c r="S72" s="72"/>
      <c r="T72" s="72"/>
      <c r="U72" s="281"/>
      <c r="V72" s="392"/>
      <c r="W72" s="349">
        <v>0</v>
      </c>
      <c r="X72" s="350">
        <v>0</v>
      </c>
      <c r="Y72" s="85"/>
      <c r="Z72" s="26"/>
      <c r="AA72"/>
      <c r="AB72"/>
      <c r="AC72"/>
      <c r="AD72"/>
      <c r="AE72"/>
      <c r="AF72"/>
      <c r="AG72"/>
      <c r="AH72"/>
      <c r="AI72"/>
      <c r="AJ72"/>
      <c r="AK72"/>
      <c r="AL72"/>
      <c r="AM72"/>
      <c r="AN72"/>
      <c r="AO72"/>
      <c r="AP72"/>
      <c r="AQ72"/>
      <c r="AR72"/>
      <c r="AS72"/>
      <c r="AT72"/>
      <c r="AU72"/>
      <c r="AV72"/>
    </row>
    <row r="73" spans="1:48" ht="15" x14ac:dyDescent="0.25">
      <c r="A73"/>
      <c r="B73" s="19"/>
      <c r="C73" s="20"/>
      <c r="D73" s="270">
        <v>58</v>
      </c>
      <c r="E73" s="237" t="s">
        <v>3961</v>
      </c>
      <c r="F73" s="226"/>
      <c r="G73" s="206" t="s">
        <v>3934</v>
      </c>
      <c r="H73" s="195"/>
      <c r="I73" s="208" t="s">
        <v>3524</v>
      </c>
      <c r="J73" s="5"/>
      <c r="K73" s="180">
        <f t="shared" si="1"/>
        <v>0</v>
      </c>
      <c r="L73" s="102"/>
      <c r="M73" s="73"/>
      <c r="N73" s="73"/>
      <c r="O73" s="73"/>
      <c r="P73" s="73"/>
      <c r="Q73" s="73"/>
      <c r="R73" s="73"/>
      <c r="S73" s="73"/>
      <c r="T73" s="73"/>
      <c r="U73" s="281"/>
      <c r="V73" s="392"/>
      <c r="W73" s="351">
        <v>0</v>
      </c>
      <c r="X73" s="352">
        <v>0</v>
      </c>
      <c r="Y73" s="85"/>
      <c r="Z73" s="26"/>
      <c r="AA73"/>
      <c r="AB73"/>
      <c r="AC73"/>
      <c r="AD73"/>
      <c r="AE73"/>
      <c r="AF73"/>
      <c r="AG73"/>
      <c r="AH73"/>
      <c r="AI73"/>
      <c r="AJ73"/>
      <c r="AK73"/>
      <c r="AL73"/>
      <c r="AM73"/>
      <c r="AN73"/>
      <c r="AO73"/>
      <c r="AP73"/>
      <c r="AQ73"/>
      <c r="AR73"/>
      <c r="AS73"/>
      <c r="AT73"/>
      <c r="AU73"/>
      <c r="AV73"/>
    </row>
    <row r="74" spans="1:48" ht="15" x14ac:dyDescent="0.25">
      <c r="A74"/>
      <c r="B74" s="19"/>
      <c r="C74" s="20"/>
      <c r="D74" s="270">
        <v>59</v>
      </c>
      <c r="E74" s="235" t="s">
        <v>3962</v>
      </c>
      <c r="F74" s="226"/>
      <c r="G74" s="205" t="s">
        <v>3934</v>
      </c>
      <c r="H74" s="195"/>
      <c r="I74" s="207" t="s">
        <v>3524</v>
      </c>
      <c r="J74" s="5"/>
      <c r="K74" s="180">
        <f t="shared" si="1"/>
        <v>0</v>
      </c>
      <c r="L74" s="102"/>
      <c r="M74" s="72"/>
      <c r="N74" s="72"/>
      <c r="O74" s="72"/>
      <c r="P74" s="72"/>
      <c r="Q74" s="72"/>
      <c r="R74" s="72"/>
      <c r="S74" s="72"/>
      <c r="T74" s="72"/>
      <c r="U74" s="281"/>
      <c r="V74" s="392"/>
      <c r="W74" s="349">
        <v>0</v>
      </c>
      <c r="X74" s="350">
        <v>0</v>
      </c>
      <c r="Y74" s="85"/>
      <c r="Z74" s="26"/>
      <c r="AA74"/>
      <c r="AB74"/>
      <c r="AC74"/>
      <c r="AD74"/>
      <c r="AE74"/>
      <c r="AF74"/>
      <c r="AG74"/>
      <c r="AH74"/>
      <c r="AI74"/>
      <c r="AJ74"/>
      <c r="AK74"/>
      <c r="AL74"/>
      <c r="AM74"/>
      <c r="AN74"/>
      <c r="AO74"/>
      <c r="AP74"/>
      <c r="AQ74"/>
      <c r="AR74"/>
      <c r="AS74"/>
      <c r="AT74"/>
      <c r="AU74"/>
      <c r="AV74"/>
    </row>
    <row r="75" spans="1:48" ht="15" x14ac:dyDescent="0.25">
      <c r="A75"/>
      <c r="B75" s="19"/>
      <c r="C75" s="20"/>
      <c r="D75" s="270">
        <v>60</v>
      </c>
      <c r="E75" s="237" t="s">
        <v>3963</v>
      </c>
      <c r="F75" s="226"/>
      <c r="G75" s="206" t="s">
        <v>3934</v>
      </c>
      <c r="H75" s="195"/>
      <c r="I75" s="208" t="s">
        <v>3524</v>
      </c>
      <c r="J75" s="5"/>
      <c r="K75" s="180">
        <f t="shared" si="1"/>
        <v>0</v>
      </c>
      <c r="L75" s="102"/>
      <c r="M75" s="73"/>
      <c r="N75" s="73"/>
      <c r="O75" s="73"/>
      <c r="P75" s="73"/>
      <c r="Q75" s="73"/>
      <c r="R75" s="73"/>
      <c r="S75" s="73"/>
      <c r="T75" s="73"/>
      <c r="U75" s="281"/>
      <c r="V75" s="392"/>
      <c r="W75" s="351">
        <v>0</v>
      </c>
      <c r="X75" s="352">
        <v>0</v>
      </c>
      <c r="Y75" s="85"/>
      <c r="Z75" s="26"/>
      <c r="AA75"/>
      <c r="AB75"/>
      <c r="AC75"/>
      <c r="AD75"/>
      <c r="AE75"/>
      <c r="AF75"/>
      <c r="AG75"/>
      <c r="AH75"/>
      <c r="AI75"/>
      <c r="AJ75"/>
      <c r="AK75"/>
      <c r="AL75"/>
      <c r="AM75"/>
      <c r="AN75"/>
      <c r="AO75"/>
      <c r="AP75"/>
      <c r="AQ75"/>
      <c r="AR75"/>
      <c r="AS75"/>
      <c r="AT75"/>
      <c r="AU75"/>
      <c r="AV75"/>
    </row>
    <row r="76" spans="1:48" ht="15" x14ac:dyDescent="0.25">
      <c r="A76"/>
      <c r="B76" s="19"/>
      <c r="C76" s="20"/>
      <c r="D76" s="270">
        <v>61</v>
      </c>
      <c r="E76" s="235" t="s">
        <v>3964</v>
      </c>
      <c r="F76" s="226"/>
      <c r="G76" s="205" t="s">
        <v>3934</v>
      </c>
      <c r="H76" s="195"/>
      <c r="I76" s="207" t="s">
        <v>3524</v>
      </c>
      <c r="J76" s="5"/>
      <c r="K76" s="180">
        <f t="shared" si="1"/>
        <v>5869</v>
      </c>
      <c r="L76" s="102"/>
      <c r="M76" s="72">
        <v>589</v>
      </c>
      <c r="N76" s="72"/>
      <c r="O76" s="72">
        <v>3</v>
      </c>
      <c r="P76" s="72"/>
      <c r="Q76" s="72">
        <v>469</v>
      </c>
      <c r="R76" s="72"/>
      <c r="S76" s="72"/>
      <c r="T76" s="72">
        <v>4808</v>
      </c>
      <c r="U76" s="281"/>
      <c r="V76" s="392"/>
      <c r="W76" s="349">
        <v>0</v>
      </c>
      <c r="X76" s="350">
        <v>0</v>
      </c>
      <c r="Y76" s="85"/>
      <c r="Z76" s="26"/>
      <c r="AA76"/>
      <c r="AB76"/>
      <c r="AC76"/>
      <c r="AD76"/>
      <c r="AE76"/>
      <c r="AF76"/>
      <c r="AG76"/>
      <c r="AH76"/>
      <c r="AI76"/>
      <c r="AJ76"/>
      <c r="AK76"/>
      <c r="AL76"/>
      <c r="AM76"/>
      <c r="AN76"/>
      <c r="AO76"/>
      <c r="AP76"/>
      <c r="AQ76"/>
      <c r="AR76"/>
      <c r="AS76"/>
      <c r="AT76"/>
      <c r="AU76"/>
      <c r="AV76"/>
    </row>
    <row r="77" spans="1:48" ht="15" x14ac:dyDescent="0.25">
      <c r="A77"/>
      <c r="B77" s="19"/>
      <c r="C77" s="20"/>
      <c r="D77" s="270">
        <v>62</v>
      </c>
      <c r="E77" s="236" t="s">
        <v>3965</v>
      </c>
      <c r="F77" s="226"/>
      <c r="G77" s="206" t="s">
        <v>3934</v>
      </c>
      <c r="H77" s="195"/>
      <c r="I77" s="208" t="s">
        <v>3524</v>
      </c>
      <c r="J77" s="5"/>
      <c r="K77" s="180">
        <f t="shared" si="1"/>
        <v>0</v>
      </c>
      <c r="L77" s="102"/>
      <c r="M77" s="73"/>
      <c r="N77" s="73"/>
      <c r="O77" s="73"/>
      <c r="P77" s="73"/>
      <c r="Q77" s="73"/>
      <c r="R77" s="73"/>
      <c r="S77" s="73"/>
      <c r="T77" s="73"/>
      <c r="U77" s="281"/>
      <c r="V77" s="392"/>
      <c r="W77" s="351">
        <v>0</v>
      </c>
      <c r="X77" s="352">
        <v>0</v>
      </c>
      <c r="Y77" s="85"/>
      <c r="Z77" s="26"/>
      <c r="AA77"/>
      <c r="AB77"/>
      <c r="AC77"/>
      <c r="AD77"/>
      <c r="AE77"/>
      <c r="AF77"/>
      <c r="AG77"/>
      <c r="AH77"/>
      <c r="AI77"/>
      <c r="AJ77"/>
      <c r="AK77"/>
      <c r="AL77"/>
      <c r="AM77"/>
      <c r="AN77"/>
      <c r="AO77"/>
      <c r="AP77"/>
      <c r="AQ77"/>
      <c r="AR77"/>
      <c r="AS77"/>
      <c r="AT77"/>
      <c r="AU77"/>
      <c r="AV77"/>
    </row>
    <row r="78" spans="1:48" ht="15" x14ac:dyDescent="0.25">
      <c r="A78"/>
      <c r="B78" s="19"/>
      <c r="C78" s="20"/>
      <c r="D78" s="270">
        <v>63</v>
      </c>
      <c r="E78" s="235" t="s">
        <v>3968</v>
      </c>
      <c r="F78" s="226"/>
      <c r="G78" s="205" t="s">
        <v>3934</v>
      </c>
      <c r="H78" s="195"/>
      <c r="I78" s="207" t="s">
        <v>3524</v>
      </c>
      <c r="J78" s="5"/>
      <c r="K78" s="180">
        <f t="shared" si="1"/>
        <v>0</v>
      </c>
      <c r="L78" s="102"/>
      <c r="M78" s="72"/>
      <c r="N78" s="72"/>
      <c r="O78" s="72"/>
      <c r="P78" s="72"/>
      <c r="Q78" s="72"/>
      <c r="R78" s="72"/>
      <c r="S78" s="72"/>
      <c r="T78" s="72"/>
      <c r="U78" s="281"/>
      <c r="V78" s="392"/>
      <c r="W78" s="349">
        <v>0</v>
      </c>
      <c r="X78" s="350">
        <v>0</v>
      </c>
      <c r="Y78" s="85"/>
      <c r="Z78" s="26"/>
      <c r="AA78"/>
      <c r="AB78"/>
      <c r="AC78"/>
      <c r="AD78"/>
      <c r="AE78"/>
      <c r="AF78"/>
      <c r="AG78"/>
      <c r="AH78"/>
      <c r="AI78"/>
      <c r="AJ78"/>
      <c r="AK78"/>
      <c r="AL78"/>
      <c r="AM78"/>
      <c r="AN78"/>
      <c r="AO78"/>
      <c r="AP78"/>
      <c r="AQ78"/>
      <c r="AR78"/>
      <c r="AS78"/>
      <c r="AT78"/>
      <c r="AU78"/>
      <c r="AV78"/>
    </row>
    <row r="79" spans="1:48" ht="15" x14ac:dyDescent="0.25">
      <c r="A79"/>
      <c r="B79" s="19"/>
      <c r="C79" s="20"/>
      <c r="D79" s="270">
        <v>64</v>
      </c>
      <c r="E79" s="237" t="s">
        <v>3967</v>
      </c>
      <c r="F79" s="226"/>
      <c r="G79" s="206" t="s">
        <v>3934</v>
      </c>
      <c r="H79" s="195"/>
      <c r="I79" s="208" t="s">
        <v>3524</v>
      </c>
      <c r="J79" s="5"/>
      <c r="K79" s="180">
        <f t="shared" si="1"/>
        <v>15211</v>
      </c>
      <c r="L79" s="102"/>
      <c r="M79" s="73">
        <v>2410</v>
      </c>
      <c r="N79" s="73">
        <v>816</v>
      </c>
      <c r="O79" s="73">
        <v>156</v>
      </c>
      <c r="P79" s="73"/>
      <c r="Q79" s="73">
        <v>1084</v>
      </c>
      <c r="R79" s="73"/>
      <c r="S79" s="73">
        <v>10745</v>
      </c>
      <c r="T79" s="73"/>
      <c r="U79" s="281"/>
      <c r="V79" s="392"/>
      <c r="W79" s="351">
        <v>0</v>
      </c>
      <c r="X79" s="352">
        <v>0</v>
      </c>
      <c r="Y79" s="85"/>
      <c r="Z79" s="26"/>
      <c r="AA79"/>
      <c r="AB79"/>
      <c r="AC79"/>
      <c r="AD79"/>
      <c r="AE79"/>
      <c r="AF79"/>
      <c r="AG79"/>
      <c r="AH79"/>
      <c r="AI79"/>
      <c r="AJ79"/>
      <c r="AK79"/>
      <c r="AL79"/>
      <c r="AM79"/>
      <c r="AN79"/>
      <c r="AO79"/>
      <c r="AP79"/>
      <c r="AQ79"/>
      <c r="AR79"/>
      <c r="AS79"/>
      <c r="AT79"/>
      <c r="AU79"/>
      <c r="AV79"/>
    </row>
    <row r="80" spans="1:48" ht="15" x14ac:dyDescent="0.25">
      <c r="A80"/>
      <c r="B80" s="19"/>
      <c r="C80" s="20"/>
      <c r="D80" s="270">
        <v>65</v>
      </c>
      <c r="E80" s="235" t="s">
        <v>3953</v>
      </c>
      <c r="F80" s="226"/>
      <c r="G80" s="205" t="s">
        <v>3934</v>
      </c>
      <c r="H80" s="195"/>
      <c r="I80" s="207" t="s">
        <v>3523</v>
      </c>
      <c r="J80" s="5"/>
      <c r="K80" s="180">
        <f t="shared" si="1"/>
        <v>7413</v>
      </c>
      <c r="L80" s="102"/>
      <c r="M80" s="72">
        <v>894</v>
      </c>
      <c r="N80" s="72">
        <v>275</v>
      </c>
      <c r="O80" s="72">
        <v>2065</v>
      </c>
      <c r="P80" s="72"/>
      <c r="Q80" s="72">
        <v>1011</v>
      </c>
      <c r="R80" s="72"/>
      <c r="S80" s="72"/>
      <c r="T80" s="72">
        <v>3168</v>
      </c>
      <c r="U80" s="281"/>
      <c r="V80" s="392"/>
      <c r="W80" s="349">
        <v>0</v>
      </c>
      <c r="X80" s="350">
        <v>0</v>
      </c>
      <c r="Y80" s="85"/>
      <c r="Z80" s="26"/>
      <c r="AA80"/>
      <c r="AB80"/>
      <c r="AC80"/>
      <c r="AD80"/>
      <c r="AE80"/>
      <c r="AF80"/>
      <c r="AG80"/>
      <c r="AH80"/>
      <c r="AI80"/>
      <c r="AJ80"/>
      <c r="AK80"/>
      <c r="AL80"/>
      <c r="AM80"/>
      <c r="AN80"/>
      <c r="AO80"/>
      <c r="AP80"/>
      <c r="AQ80"/>
      <c r="AR80"/>
      <c r="AS80"/>
      <c r="AT80"/>
      <c r="AU80"/>
      <c r="AV80"/>
    </row>
    <row r="81" spans="1:48" ht="15" x14ac:dyDescent="0.25">
      <c r="A81"/>
      <c r="B81" s="19"/>
      <c r="C81" s="20"/>
      <c r="D81" s="270">
        <v>66</v>
      </c>
      <c r="E81" s="236" t="s">
        <v>3969</v>
      </c>
      <c r="F81" s="226"/>
      <c r="G81" s="206" t="s">
        <v>3934</v>
      </c>
      <c r="H81" s="195"/>
      <c r="I81" s="208" t="s">
        <v>3523</v>
      </c>
      <c r="J81" s="5"/>
      <c r="K81" s="180">
        <f t="shared" ref="K81:K144" si="2">SUM(M81:T81)</f>
        <v>7732</v>
      </c>
      <c r="L81" s="102"/>
      <c r="M81" s="73">
        <v>591</v>
      </c>
      <c r="N81" s="73">
        <v>1181</v>
      </c>
      <c r="O81" s="73">
        <v>216</v>
      </c>
      <c r="P81" s="73"/>
      <c r="Q81" s="73">
        <v>662</v>
      </c>
      <c r="R81" s="73"/>
      <c r="S81" s="73">
        <v>5082</v>
      </c>
      <c r="T81" s="73"/>
      <c r="U81" s="281"/>
      <c r="V81" s="392"/>
      <c r="W81" s="351">
        <v>0</v>
      </c>
      <c r="X81" s="352">
        <v>0</v>
      </c>
      <c r="Y81" s="85"/>
      <c r="Z81" s="26"/>
      <c r="AA81"/>
      <c r="AB81"/>
      <c r="AC81"/>
      <c r="AD81"/>
      <c r="AE81"/>
      <c r="AF81"/>
      <c r="AG81"/>
      <c r="AH81"/>
      <c r="AI81"/>
      <c r="AJ81"/>
      <c r="AK81"/>
      <c r="AL81"/>
      <c r="AM81"/>
      <c r="AN81"/>
      <c r="AO81"/>
      <c r="AP81"/>
      <c r="AQ81"/>
      <c r="AR81"/>
      <c r="AS81"/>
      <c r="AT81"/>
      <c r="AU81"/>
      <c r="AV81"/>
    </row>
    <row r="82" spans="1:48" ht="15" x14ac:dyDescent="0.25">
      <c r="A82"/>
      <c r="B82" s="19"/>
      <c r="C82" s="20"/>
      <c r="D82" s="270">
        <v>67</v>
      </c>
      <c r="E82" s="235" t="s">
        <v>3955</v>
      </c>
      <c r="F82" s="226"/>
      <c r="G82" s="205" t="s">
        <v>3934</v>
      </c>
      <c r="H82" s="195"/>
      <c r="I82" s="207" t="s">
        <v>3523</v>
      </c>
      <c r="J82" s="5"/>
      <c r="K82" s="180">
        <f t="shared" si="2"/>
        <v>0</v>
      </c>
      <c r="L82" s="102"/>
      <c r="M82" s="72"/>
      <c r="N82" s="72"/>
      <c r="O82" s="72"/>
      <c r="P82" s="72"/>
      <c r="Q82" s="72"/>
      <c r="R82" s="72"/>
      <c r="S82" s="72"/>
      <c r="T82" s="72"/>
      <c r="U82" s="281"/>
      <c r="V82" s="392"/>
      <c r="W82" s="349">
        <v>0</v>
      </c>
      <c r="X82" s="350">
        <v>0</v>
      </c>
      <c r="Y82" s="85"/>
      <c r="Z82" s="26"/>
      <c r="AA82"/>
      <c r="AB82"/>
      <c r="AC82"/>
      <c r="AD82"/>
      <c r="AE82"/>
      <c r="AF82"/>
      <c r="AG82"/>
      <c r="AH82"/>
      <c r="AI82"/>
      <c r="AJ82"/>
      <c r="AK82"/>
      <c r="AL82"/>
      <c r="AM82"/>
      <c r="AN82"/>
      <c r="AO82"/>
      <c r="AP82"/>
      <c r="AQ82"/>
      <c r="AR82"/>
      <c r="AS82"/>
      <c r="AT82"/>
      <c r="AU82"/>
      <c r="AV82"/>
    </row>
    <row r="83" spans="1:48" ht="15" x14ac:dyDescent="0.25">
      <c r="A83"/>
      <c r="B83" s="19"/>
      <c r="C83" s="20"/>
      <c r="D83" s="270">
        <v>68</v>
      </c>
      <c r="E83" s="237" t="s">
        <v>3956</v>
      </c>
      <c r="F83" s="226"/>
      <c r="G83" s="206" t="s">
        <v>3934</v>
      </c>
      <c r="H83" s="195"/>
      <c r="I83" s="208" t="s">
        <v>3523</v>
      </c>
      <c r="J83" s="5"/>
      <c r="K83" s="180">
        <f t="shared" si="2"/>
        <v>1299</v>
      </c>
      <c r="L83" s="102"/>
      <c r="M83" s="73">
        <v>266</v>
      </c>
      <c r="N83" s="73"/>
      <c r="O83" s="73"/>
      <c r="P83" s="73"/>
      <c r="Q83" s="73">
        <v>55</v>
      </c>
      <c r="R83" s="73">
        <v>978</v>
      </c>
      <c r="S83" s="73"/>
      <c r="T83" s="73"/>
      <c r="U83" s="281"/>
      <c r="V83" s="392"/>
      <c r="W83" s="351">
        <v>0</v>
      </c>
      <c r="X83" s="352">
        <v>0</v>
      </c>
      <c r="Y83" s="85"/>
      <c r="Z83" s="26"/>
      <c r="AA83"/>
      <c r="AB83"/>
      <c r="AC83"/>
      <c r="AD83"/>
      <c r="AE83"/>
      <c r="AF83"/>
      <c r="AG83"/>
      <c r="AH83"/>
      <c r="AI83"/>
      <c r="AJ83"/>
      <c r="AK83"/>
      <c r="AL83"/>
      <c r="AM83"/>
      <c r="AN83"/>
      <c r="AO83"/>
      <c r="AP83"/>
      <c r="AQ83"/>
      <c r="AR83"/>
      <c r="AS83"/>
      <c r="AT83"/>
      <c r="AU83"/>
      <c r="AV83"/>
    </row>
    <row r="84" spans="1:48" ht="15" x14ac:dyDescent="0.25">
      <c r="A84"/>
      <c r="B84" s="19"/>
      <c r="C84" s="20"/>
      <c r="D84" s="270">
        <v>69</v>
      </c>
      <c r="E84" s="235" t="s">
        <v>3937</v>
      </c>
      <c r="F84" s="226"/>
      <c r="G84" s="205" t="s">
        <v>3934</v>
      </c>
      <c r="H84" s="195"/>
      <c r="I84" s="207" t="s">
        <v>3523</v>
      </c>
      <c r="J84" s="5"/>
      <c r="K84" s="180">
        <f t="shared" si="2"/>
        <v>12966</v>
      </c>
      <c r="L84" s="102"/>
      <c r="M84" s="72">
        <v>775</v>
      </c>
      <c r="N84" s="72"/>
      <c r="O84" s="72">
        <v>2122</v>
      </c>
      <c r="P84" s="72"/>
      <c r="Q84" s="72">
        <v>2007</v>
      </c>
      <c r="R84" s="72">
        <v>8062</v>
      </c>
      <c r="S84" s="72"/>
      <c r="T84" s="72"/>
      <c r="U84" s="281"/>
      <c r="V84" s="392"/>
      <c r="W84" s="349">
        <v>0</v>
      </c>
      <c r="X84" s="350">
        <v>0</v>
      </c>
      <c r="Y84" s="85"/>
      <c r="Z84" s="26"/>
      <c r="AA84"/>
      <c r="AB84"/>
      <c r="AC84"/>
      <c r="AD84"/>
      <c r="AE84"/>
      <c r="AF84"/>
      <c r="AG84"/>
      <c r="AH84"/>
      <c r="AI84"/>
      <c r="AJ84"/>
      <c r="AK84"/>
      <c r="AL84"/>
      <c r="AM84"/>
      <c r="AN84"/>
      <c r="AO84"/>
      <c r="AP84"/>
      <c r="AQ84"/>
      <c r="AR84"/>
      <c r="AS84"/>
      <c r="AT84"/>
      <c r="AU84"/>
      <c r="AV84"/>
    </row>
    <row r="85" spans="1:48" ht="15" x14ac:dyDescent="0.25">
      <c r="A85"/>
      <c r="B85" s="19"/>
      <c r="C85" s="20"/>
      <c r="D85" s="270">
        <v>70</v>
      </c>
      <c r="E85" s="237" t="s">
        <v>3957</v>
      </c>
      <c r="F85" s="226"/>
      <c r="G85" s="206" t="s">
        <v>3934</v>
      </c>
      <c r="H85" s="195"/>
      <c r="I85" s="208" t="s">
        <v>3523</v>
      </c>
      <c r="J85" s="5"/>
      <c r="K85" s="180">
        <f t="shared" si="2"/>
        <v>0</v>
      </c>
      <c r="L85" s="102"/>
      <c r="M85" s="73"/>
      <c r="N85" s="73"/>
      <c r="O85" s="73"/>
      <c r="P85" s="73"/>
      <c r="Q85" s="73"/>
      <c r="R85" s="73"/>
      <c r="S85" s="73"/>
      <c r="T85" s="73"/>
      <c r="U85" s="281"/>
      <c r="V85" s="392"/>
      <c r="W85" s="351">
        <v>0</v>
      </c>
      <c r="X85" s="352">
        <v>0</v>
      </c>
      <c r="Y85" s="85"/>
      <c r="Z85" s="26"/>
      <c r="AA85"/>
      <c r="AB85"/>
      <c r="AC85"/>
      <c r="AD85"/>
      <c r="AE85"/>
      <c r="AF85"/>
      <c r="AG85"/>
      <c r="AH85"/>
      <c r="AI85"/>
      <c r="AJ85"/>
      <c r="AK85"/>
      <c r="AL85"/>
      <c r="AM85"/>
      <c r="AN85"/>
      <c r="AO85"/>
      <c r="AP85"/>
      <c r="AQ85"/>
      <c r="AR85"/>
      <c r="AS85"/>
      <c r="AT85"/>
      <c r="AU85"/>
      <c r="AV85"/>
    </row>
    <row r="86" spans="1:48" ht="15" x14ac:dyDescent="0.25">
      <c r="A86"/>
      <c r="B86" s="19"/>
      <c r="C86" s="20"/>
      <c r="D86" s="270">
        <v>71</v>
      </c>
      <c r="E86" s="235" t="s">
        <v>3958</v>
      </c>
      <c r="F86" s="226"/>
      <c r="G86" s="205" t="s">
        <v>3934</v>
      </c>
      <c r="H86" s="195"/>
      <c r="I86" s="207" t="s">
        <v>3523</v>
      </c>
      <c r="J86" s="5"/>
      <c r="K86" s="180">
        <f t="shared" si="2"/>
        <v>0</v>
      </c>
      <c r="L86" s="102"/>
      <c r="M86" s="72"/>
      <c r="N86" s="72"/>
      <c r="O86" s="72"/>
      <c r="P86" s="72"/>
      <c r="Q86" s="72"/>
      <c r="R86" s="72"/>
      <c r="S86" s="72"/>
      <c r="T86" s="72"/>
      <c r="U86" s="281"/>
      <c r="V86" s="392"/>
      <c r="W86" s="349">
        <v>0</v>
      </c>
      <c r="X86" s="350">
        <v>0</v>
      </c>
      <c r="Y86" s="85"/>
      <c r="Z86" s="26"/>
      <c r="AA86"/>
      <c r="AB86"/>
      <c r="AC86"/>
      <c r="AD86"/>
      <c r="AE86"/>
      <c r="AF86"/>
      <c r="AG86"/>
      <c r="AH86"/>
      <c r="AI86"/>
      <c r="AJ86"/>
      <c r="AK86"/>
      <c r="AL86"/>
      <c r="AM86"/>
      <c r="AN86"/>
      <c r="AO86"/>
      <c r="AP86"/>
      <c r="AQ86"/>
      <c r="AR86"/>
      <c r="AS86"/>
      <c r="AT86"/>
      <c r="AU86"/>
      <c r="AV86"/>
    </row>
    <row r="87" spans="1:48" ht="15" x14ac:dyDescent="0.25">
      <c r="A87"/>
      <c r="B87" s="19"/>
      <c r="C87" s="20"/>
      <c r="D87" s="270">
        <v>72</v>
      </c>
      <c r="E87" s="237" t="s">
        <v>3959</v>
      </c>
      <c r="F87" s="226"/>
      <c r="G87" s="206" t="s">
        <v>3934</v>
      </c>
      <c r="H87" s="195"/>
      <c r="I87" s="208" t="s">
        <v>3523</v>
      </c>
      <c r="J87" s="5"/>
      <c r="K87" s="180">
        <f t="shared" si="2"/>
        <v>0</v>
      </c>
      <c r="L87" s="102"/>
      <c r="M87" s="73"/>
      <c r="N87" s="73"/>
      <c r="O87" s="73"/>
      <c r="P87" s="73"/>
      <c r="Q87" s="73"/>
      <c r="R87" s="73"/>
      <c r="S87" s="73"/>
      <c r="T87" s="73"/>
      <c r="U87" s="281"/>
      <c r="V87" s="392"/>
      <c r="W87" s="351">
        <v>0</v>
      </c>
      <c r="X87" s="352">
        <v>0</v>
      </c>
      <c r="Y87" s="85"/>
      <c r="Z87" s="26"/>
      <c r="AA87"/>
      <c r="AB87"/>
      <c r="AC87"/>
      <c r="AD87"/>
      <c r="AE87"/>
      <c r="AF87"/>
      <c r="AG87"/>
      <c r="AH87"/>
      <c r="AI87"/>
      <c r="AJ87"/>
      <c r="AK87"/>
      <c r="AL87"/>
      <c r="AM87"/>
      <c r="AN87"/>
      <c r="AO87"/>
      <c r="AP87"/>
      <c r="AQ87"/>
      <c r="AR87"/>
      <c r="AS87"/>
      <c r="AT87"/>
      <c r="AU87"/>
      <c r="AV87"/>
    </row>
    <row r="88" spans="1:48" ht="15" x14ac:dyDescent="0.25">
      <c r="A88"/>
      <c r="B88" s="19"/>
      <c r="C88" s="20"/>
      <c r="D88" s="270">
        <v>73</v>
      </c>
      <c r="E88" s="235" t="s">
        <v>3960</v>
      </c>
      <c r="F88" s="226"/>
      <c r="G88" s="205" t="s">
        <v>3934</v>
      </c>
      <c r="H88" s="195"/>
      <c r="I88" s="207" t="s">
        <v>3523</v>
      </c>
      <c r="J88" s="5"/>
      <c r="K88" s="180">
        <f t="shared" si="2"/>
        <v>6213</v>
      </c>
      <c r="L88" s="102"/>
      <c r="M88" s="72">
        <v>557</v>
      </c>
      <c r="N88" s="72"/>
      <c r="O88" s="72">
        <v>1219</v>
      </c>
      <c r="P88" s="72"/>
      <c r="Q88" s="72">
        <v>634</v>
      </c>
      <c r="R88" s="72">
        <v>3803</v>
      </c>
      <c r="S88" s="72"/>
      <c r="T88" s="72"/>
      <c r="U88" s="281"/>
      <c r="V88" s="392"/>
      <c r="W88" s="349">
        <v>0</v>
      </c>
      <c r="X88" s="350">
        <v>0</v>
      </c>
      <c r="Y88" s="85"/>
      <c r="Z88" s="26"/>
      <c r="AA88"/>
      <c r="AB88"/>
      <c r="AC88"/>
      <c r="AD88"/>
      <c r="AE88"/>
      <c r="AF88"/>
      <c r="AG88"/>
      <c r="AH88"/>
      <c r="AI88"/>
      <c r="AJ88"/>
      <c r="AK88"/>
      <c r="AL88"/>
      <c r="AM88"/>
      <c r="AN88"/>
      <c r="AO88"/>
      <c r="AP88"/>
      <c r="AQ88"/>
      <c r="AR88"/>
      <c r="AS88"/>
      <c r="AT88"/>
      <c r="AU88"/>
      <c r="AV88"/>
    </row>
    <row r="89" spans="1:48" ht="15" x14ac:dyDescent="0.25">
      <c r="A89"/>
      <c r="B89" s="19"/>
      <c r="C89" s="20"/>
      <c r="D89" s="270">
        <v>74</v>
      </c>
      <c r="E89" s="237" t="s">
        <v>3961</v>
      </c>
      <c r="F89" s="226"/>
      <c r="G89" s="206" t="s">
        <v>3934</v>
      </c>
      <c r="H89" s="195"/>
      <c r="I89" s="208" t="s">
        <v>3523</v>
      </c>
      <c r="J89" s="5"/>
      <c r="K89" s="180">
        <f t="shared" si="2"/>
        <v>0</v>
      </c>
      <c r="L89" s="102"/>
      <c r="M89" s="73"/>
      <c r="N89" s="73"/>
      <c r="O89" s="73"/>
      <c r="P89" s="73"/>
      <c r="Q89" s="73"/>
      <c r="R89" s="73"/>
      <c r="S89" s="73"/>
      <c r="T89" s="73"/>
      <c r="U89" s="281"/>
      <c r="V89" s="392"/>
      <c r="W89" s="351">
        <v>0</v>
      </c>
      <c r="X89" s="352">
        <v>0</v>
      </c>
      <c r="Y89" s="85"/>
      <c r="Z89" s="26"/>
      <c r="AA89"/>
      <c r="AB89"/>
      <c r="AC89"/>
      <c r="AD89"/>
      <c r="AE89"/>
      <c r="AF89"/>
      <c r="AG89"/>
      <c r="AH89"/>
      <c r="AI89"/>
      <c r="AJ89"/>
      <c r="AK89"/>
      <c r="AL89"/>
      <c r="AM89"/>
      <c r="AN89"/>
      <c r="AO89"/>
      <c r="AP89"/>
      <c r="AQ89"/>
      <c r="AR89"/>
      <c r="AS89"/>
      <c r="AT89"/>
      <c r="AU89"/>
      <c r="AV89"/>
    </row>
    <row r="90" spans="1:48" ht="15" x14ac:dyDescent="0.25">
      <c r="A90"/>
      <c r="B90" s="19"/>
      <c r="C90" s="20"/>
      <c r="D90" s="270">
        <v>75</v>
      </c>
      <c r="E90" s="235" t="s">
        <v>3962</v>
      </c>
      <c r="F90" s="226"/>
      <c r="G90" s="205" t="s">
        <v>3934</v>
      </c>
      <c r="H90" s="195"/>
      <c r="I90" s="207" t="s">
        <v>3523</v>
      </c>
      <c r="J90" s="5"/>
      <c r="K90" s="180">
        <f t="shared" si="2"/>
        <v>0</v>
      </c>
      <c r="L90" s="102"/>
      <c r="M90" s="72"/>
      <c r="N90" s="72"/>
      <c r="O90" s="72"/>
      <c r="P90" s="72"/>
      <c r="Q90" s="72"/>
      <c r="R90" s="72"/>
      <c r="S90" s="72"/>
      <c r="T90" s="72"/>
      <c r="U90" s="281"/>
      <c r="V90" s="392"/>
      <c r="W90" s="349">
        <v>0</v>
      </c>
      <c r="X90" s="350">
        <v>0</v>
      </c>
      <c r="Y90" s="85"/>
      <c r="Z90" s="26"/>
      <c r="AA90"/>
      <c r="AB90"/>
      <c r="AC90"/>
      <c r="AD90"/>
      <c r="AE90"/>
      <c r="AF90"/>
      <c r="AG90"/>
      <c r="AH90"/>
      <c r="AI90"/>
      <c r="AJ90"/>
      <c r="AK90"/>
      <c r="AL90"/>
      <c r="AM90"/>
      <c r="AN90"/>
      <c r="AO90"/>
      <c r="AP90"/>
      <c r="AQ90"/>
      <c r="AR90"/>
      <c r="AS90"/>
      <c r="AT90"/>
      <c r="AU90"/>
      <c r="AV90"/>
    </row>
    <row r="91" spans="1:48" ht="15" x14ac:dyDescent="0.25">
      <c r="A91"/>
      <c r="B91" s="19"/>
      <c r="C91" s="20"/>
      <c r="D91" s="270">
        <v>76</v>
      </c>
      <c r="E91" s="237" t="s">
        <v>3963</v>
      </c>
      <c r="F91" s="226"/>
      <c r="G91" s="206" t="s">
        <v>3934</v>
      </c>
      <c r="H91" s="195"/>
      <c r="I91" s="208" t="s">
        <v>3523</v>
      </c>
      <c r="J91" s="5"/>
      <c r="K91" s="180">
        <f t="shared" si="2"/>
        <v>0</v>
      </c>
      <c r="L91" s="102"/>
      <c r="M91" s="73"/>
      <c r="N91" s="73"/>
      <c r="O91" s="73"/>
      <c r="P91" s="73"/>
      <c r="Q91" s="73"/>
      <c r="R91" s="73"/>
      <c r="S91" s="73"/>
      <c r="T91" s="73"/>
      <c r="U91" s="281"/>
      <c r="V91" s="392"/>
      <c r="W91" s="351">
        <v>0</v>
      </c>
      <c r="X91" s="352">
        <v>0</v>
      </c>
      <c r="Y91" s="85"/>
      <c r="Z91" s="26"/>
      <c r="AA91"/>
      <c r="AB91"/>
      <c r="AC91"/>
      <c r="AD91"/>
      <c r="AE91"/>
      <c r="AF91"/>
      <c r="AG91"/>
      <c r="AH91"/>
      <c r="AI91"/>
      <c r="AJ91"/>
      <c r="AK91"/>
      <c r="AL91"/>
      <c r="AM91"/>
      <c r="AN91"/>
      <c r="AO91"/>
      <c r="AP91"/>
      <c r="AQ91"/>
      <c r="AR91"/>
      <c r="AS91"/>
      <c r="AT91"/>
      <c r="AU91"/>
      <c r="AV91"/>
    </row>
    <row r="92" spans="1:48" ht="15" x14ac:dyDescent="0.25">
      <c r="A92"/>
      <c r="B92" s="19"/>
      <c r="C92" s="20"/>
      <c r="D92" s="270">
        <v>77</v>
      </c>
      <c r="E92" s="235" t="s">
        <v>3964</v>
      </c>
      <c r="F92" s="226"/>
      <c r="G92" s="205" t="s">
        <v>3934</v>
      </c>
      <c r="H92" s="195"/>
      <c r="I92" s="207" t="s">
        <v>3523</v>
      </c>
      <c r="J92" s="5"/>
      <c r="K92" s="180">
        <f t="shared" si="2"/>
        <v>5869</v>
      </c>
      <c r="L92" s="102"/>
      <c r="M92" s="72">
        <v>589</v>
      </c>
      <c r="N92" s="72"/>
      <c r="O92" s="72">
        <v>3</v>
      </c>
      <c r="P92" s="72"/>
      <c r="Q92" s="72">
        <v>469</v>
      </c>
      <c r="R92" s="72"/>
      <c r="S92" s="72"/>
      <c r="T92" s="72">
        <v>4808</v>
      </c>
      <c r="U92" s="281"/>
      <c r="V92" s="392"/>
      <c r="W92" s="349">
        <v>0</v>
      </c>
      <c r="X92" s="350">
        <v>0</v>
      </c>
      <c r="Y92" s="85"/>
      <c r="Z92" s="26"/>
      <c r="AA92"/>
      <c r="AB92"/>
      <c r="AC92"/>
      <c r="AD92"/>
      <c r="AE92"/>
      <c r="AF92"/>
      <c r="AG92"/>
      <c r="AH92"/>
      <c r="AI92"/>
      <c r="AJ92"/>
      <c r="AK92"/>
      <c r="AL92"/>
      <c r="AM92"/>
      <c r="AN92"/>
      <c r="AO92"/>
      <c r="AP92"/>
      <c r="AQ92"/>
      <c r="AR92"/>
      <c r="AS92"/>
      <c r="AT92"/>
      <c r="AU92"/>
      <c r="AV92"/>
    </row>
    <row r="93" spans="1:48" ht="15" x14ac:dyDescent="0.25">
      <c r="A93"/>
      <c r="B93" s="19"/>
      <c r="C93" s="20"/>
      <c r="D93" s="270">
        <v>78</v>
      </c>
      <c r="E93" s="237" t="s">
        <v>3965</v>
      </c>
      <c r="F93" s="226"/>
      <c r="G93" s="206" t="s">
        <v>3934</v>
      </c>
      <c r="H93" s="195"/>
      <c r="I93" s="208" t="s">
        <v>3523</v>
      </c>
      <c r="J93" s="5"/>
      <c r="K93" s="180">
        <f t="shared" si="2"/>
        <v>0</v>
      </c>
      <c r="L93" s="102"/>
      <c r="M93" s="73"/>
      <c r="N93" s="73"/>
      <c r="O93" s="73"/>
      <c r="P93" s="73"/>
      <c r="Q93" s="73"/>
      <c r="R93" s="73"/>
      <c r="S93" s="73"/>
      <c r="T93" s="73"/>
      <c r="U93" s="281"/>
      <c r="V93" s="392"/>
      <c r="W93" s="351">
        <v>0</v>
      </c>
      <c r="X93" s="352">
        <v>0</v>
      </c>
      <c r="Y93" s="85"/>
      <c r="Z93" s="26"/>
      <c r="AA93"/>
      <c r="AB93"/>
      <c r="AC93"/>
      <c r="AD93"/>
      <c r="AE93"/>
      <c r="AF93"/>
      <c r="AG93"/>
      <c r="AH93"/>
      <c r="AI93"/>
      <c r="AJ93"/>
      <c r="AK93"/>
      <c r="AL93"/>
      <c r="AM93"/>
      <c r="AN93"/>
      <c r="AO93"/>
      <c r="AP93"/>
      <c r="AQ93"/>
      <c r="AR93"/>
      <c r="AS93"/>
      <c r="AT93"/>
      <c r="AU93"/>
      <c r="AV93"/>
    </row>
    <row r="94" spans="1:48" ht="15" x14ac:dyDescent="0.25">
      <c r="A94"/>
      <c r="B94" s="19"/>
      <c r="C94" s="20"/>
      <c r="D94" s="270">
        <v>79</v>
      </c>
      <c r="E94" s="235" t="s">
        <v>3966</v>
      </c>
      <c r="F94" s="226"/>
      <c r="G94" s="205" t="s">
        <v>3934</v>
      </c>
      <c r="H94" s="195"/>
      <c r="I94" s="207" t="s">
        <v>3523</v>
      </c>
      <c r="J94" s="5"/>
      <c r="K94" s="180">
        <f t="shared" si="2"/>
        <v>0</v>
      </c>
      <c r="L94" s="102"/>
      <c r="M94" s="72"/>
      <c r="N94" s="72"/>
      <c r="O94" s="72"/>
      <c r="P94" s="72"/>
      <c r="Q94" s="72"/>
      <c r="R94" s="72"/>
      <c r="S94" s="72"/>
      <c r="T94" s="72"/>
      <c r="U94" s="281"/>
      <c r="V94" s="392"/>
      <c r="W94" s="349">
        <v>0</v>
      </c>
      <c r="X94" s="350">
        <v>0</v>
      </c>
      <c r="Y94" s="85"/>
      <c r="Z94" s="26"/>
      <c r="AA94"/>
      <c r="AB94"/>
      <c r="AC94"/>
      <c r="AD94"/>
      <c r="AE94"/>
      <c r="AF94"/>
      <c r="AG94"/>
      <c r="AH94"/>
      <c r="AI94"/>
      <c r="AJ94"/>
      <c r="AK94"/>
      <c r="AL94"/>
      <c r="AM94"/>
      <c r="AN94"/>
      <c r="AO94"/>
      <c r="AP94"/>
      <c r="AQ94"/>
      <c r="AR94"/>
      <c r="AS94"/>
      <c r="AT94"/>
      <c r="AU94"/>
      <c r="AV94"/>
    </row>
    <row r="95" spans="1:48" ht="15" x14ac:dyDescent="0.25">
      <c r="A95"/>
      <c r="B95" s="19"/>
      <c r="C95" s="20"/>
      <c r="D95" s="270">
        <v>80</v>
      </c>
      <c r="E95" s="237" t="s">
        <v>3967</v>
      </c>
      <c r="F95" s="226"/>
      <c r="G95" s="206" t="s">
        <v>3934</v>
      </c>
      <c r="H95" s="195"/>
      <c r="I95" s="208" t="s">
        <v>3523</v>
      </c>
      <c r="J95" s="5"/>
      <c r="K95" s="180">
        <f t="shared" si="2"/>
        <v>7605</v>
      </c>
      <c r="L95" s="102"/>
      <c r="M95" s="73">
        <v>1205</v>
      </c>
      <c r="N95" s="73">
        <v>408</v>
      </c>
      <c r="O95" s="73">
        <v>78</v>
      </c>
      <c r="P95" s="73"/>
      <c r="Q95" s="73">
        <v>541</v>
      </c>
      <c r="R95" s="73"/>
      <c r="S95" s="73">
        <v>5373</v>
      </c>
      <c r="T95" s="73"/>
      <c r="U95" s="281"/>
      <c r="V95" s="392"/>
      <c r="W95" s="351">
        <v>0</v>
      </c>
      <c r="X95" s="352">
        <v>0</v>
      </c>
      <c r="Y95" s="85"/>
      <c r="Z95" s="26"/>
      <c r="AA95"/>
      <c r="AB95"/>
      <c r="AC95"/>
      <c r="AD95"/>
      <c r="AE95"/>
      <c r="AF95"/>
      <c r="AG95"/>
      <c r="AH95"/>
      <c r="AI95"/>
      <c r="AJ95"/>
      <c r="AK95"/>
      <c r="AL95"/>
      <c r="AM95"/>
      <c r="AN95"/>
      <c r="AO95"/>
      <c r="AP95"/>
      <c r="AQ95"/>
      <c r="AR95"/>
      <c r="AS95"/>
      <c r="AT95"/>
      <c r="AU95"/>
      <c r="AV95"/>
    </row>
    <row r="96" spans="1:48" ht="15" x14ac:dyDescent="0.25">
      <c r="A96"/>
      <c r="B96" s="19"/>
      <c r="C96" s="20"/>
      <c r="D96" s="270">
        <v>81</v>
      </c>
      <c r="E96" s="235" t="s">
        <v>3969</v>
      </c>
      <c r="F96" s="226"/>
      <c r="G96" s="205" t="s">
        <v>3935</v>
      </c>
      <c r="H96" s="195"/>
      <c r="I96" s="207" t="s">
        <v>3946</v>
      </c>
      <c r="J96" s="5"/>
      <c r="K96" s="180">
        <f t="shared" si="2"/>
        <v>31585</v>
      </c>
      <c r="L96" s="102"/>
      <c r="M96" s="72">
        <v>4513</v>
      </c>
      <c r="N96" s="72">
        <v>183</v>
      </c>
      <c r="O96" s="72">
        <v>3444</v>
      </c>
      <c r="P96" s="72"/>
      <c r="Q96" s="72">
        <v>4315</v>
      </c>
      <c r="R96" s="72"/>
      <c r="S96" s="72">
        <v>19130</v>
      </c>
      <c r="T96" s="72"/>
      <c r="U96" s="281"/>
      <c r="V96" s="392"/>
      <c r="W96" s="349">
        <v>0</v>
      </c>
      <c r="X96" s="350">
        <v>3515.5</v>
      </c>
      <c r="Y96" s="85"/>
      <c r="Z96" s="26"/>
      <c r="AA96"/>
      <c r="AB96"/>
      <c r="AC96"/>
      <c r="AD96"/>
      <c r="AE96"/>
      <c r="AF96"/>
      <c r="AG96"/>
      <c r="AH96"/>
      <c r="AI96"/>
      <c r="AJ96"/>
      <c r="AK96"/>
      <c r="AL96"/>
      <c r="AM96"/>
      <c r="AN96"/>
      <c r="AO96"/>
      <c r="AP96"/>
      <c r="AQ96"/>
      <c r="AR96"/>
      <c r="AS96"/>
      <c r="AT96"/>
      <c r="AU96"/>
      <c r="AV96"/>
    </row>
    <row r="97" spans="1:48" ht="15" x14ac:dyDescent="0.25">
      <c r="A97"/>
      <c r="B97" s="19"/>
      <c r="C97" s="20"/>
      <c r="D97" s="270">
        <v>82</v>
      </c>
      <c r="E97" s="237" t="s">
        <v>3955</v>
      </c>
      <c r="F97" s="226"/>
      <c r="G97" s="206" t="s">
        <v>3935</v>
      </c>
      <c r="H97" s="195"/>
      <c r="I97" s="208" t="s">
        <v>3946</v>
      </c>
      <c r="J97" s="5"/>
      <c r="K97" s="180">
        <f t="shared" si="2"/>
        <v>6368</v>
      </c>
      <c r="L97" s="102"/>
      <c r="M97" s="73">
        <v>1318</v>
      </c>
      <c r="N97" s="73"/>
      <c r="O97" s="73">
        <v>539</v>
      </c>
      <c r="P97" s="73">
        <v>859</v>
      </c>
      <c r="Q97" s="73">
        <v>460</v>
      </c>
      <c r="R97" s="73"/>
      <c r="S97" s="73">
        <v>3192</v>
      </c>
      <c r="T97" s="73"/>
      <c r="U97" s="281"/>
      <c r="V97" s="392"/>
      <c r="W97" s="351">
        <v>0</v>
      </c>
      <c r="X97" s="352">
        <v>0</v>
      </c>
      <c r="Y97" s="85"/>
      <c r="Z97" s="26"/>
      <c r="AA97"/>
      <c r="AB97"/>
      <c r="AC97"/>
      <c r="AD97"/>
      <c r="AE97"/>
      <c r="AF97"/>
      <c r="AG97"/>
      <c r="AH97"/>
      <c r="AI97"/>
      <c r="AJ97"/>
      <c r="AK97"/>
      <c r="AL97"/>
      <c r="AM97"/>
      <c r="AN97"/>
      <c r="AO97"/>
      <c r="AP97"/>
      <c r="AQ97"/>
      <c r="AR97"/>
      <c r="AS97"/>
      <c r="AT97"/>
      <c r="AU97"/>
      <c r="AV97"/>
    </row>
    <row r="98" spans="1:48" ht="15" x14ac:dyDescent="0.25">
      <c r="A98"/>
      <c r="B98" s="19"/>
      <c r="C98" s="20"/>
      <c r="D98" s="270">
        <v>83</v>
      </c>
      <c r="E98" s="235" t="s">
        <v>3970</v>
      </c>
      <c r="F98" s="226"/>
      <c r="G98" s="205" t="s">
        <v>3935</v>
      </c>
      <c r="H98" s="195"/>
      <c r="I98" s="207" t="s">
        <v>3946</v>
      </c>
      <c r="J98" s="5"/>
      <c r="K98" s="180">
        <f t="shared" si="2"/>
        <v>13880</v>
      </c>
      <c r="L98" s="102"/>
      <c r="M98" s="72">
        <v>5426</v>
      </c>
      <c r="N98" s="72"/>
      <c r="O98" s="72">
        <v>1694</v>
      </c>
      <c r="P98" s="72"/>
      <c r="Q98" s="72">
        <v>627</v>
      </c>
      <c r="R98" s="72"/>
      <c r="S98" s="72">
        <v>6133</v>
      </c>
      <c r="T98" s="72"/>
      <c r="U98" s="281"/>
      <c r="V98" s="392"/>
      <c r="W98" s="349">
        <v>0</v>
      </c>
      <c r="X98" s="350">
        <v>4866.3999999999996</v>
      </c>
      <c r="Y98" s="85"/>
      <c r="Z98" s="26"/>
      <c r="AA98"/>
      <c r="AB98"/>
      <c r="AC98"/>
      <c r="AD98"/>
      <c r="AE98"/>
      <c r="AF98"/>
      <c r="AG98"/>
      <c r="AH98"/>
      <c r="AI98"/>
      <c r="AJ98"/>
      <c r="AK98"/>
      <c r="AL98"/>
      <c r="AM98"/>
      <c r="AN98"/>
      <c r="AO98"/>
      <c r="AP98"/>
      <c r="AQ98"/>
      <c r="AR98"/>
      <c r="AS98"/>
      <c r="AT98"/>
      <c r="AU98"/>
      <c r="AV98"/>
    </row>
    <row r="99" spans="1:48" ht="15" x14ac:dyDescent="0.25">
      <c r="A99"/>
      <c r="B99" s="19"/>
      <c r="C99" s="20"/>
      <c r="D99" s="270">
        <v>84</v>
      </c>
      <c r="E99" s="237" t="s">
        <v>3956</v>
      </c>
      <c r="F99" s="226"/>
      <c r="G99" s="206" t="s">
        <v>3935</v>
      </c>
      <c r="H99" s="195"/>
      <c r="I99" s="208" t="s">
        <v>3946</v>
      </c>
      <c r="J99" s="5"/>
      <c r="K99" s="180">
        <f t="shared" si="2"/>
        <v>10401</v>
      </c>
      <c r="L99" s="102"/>
      <c r="M99" s="73">
        <v>2402</v>
      </c>
      <c r="N99" s="73"/>
      <c r="O99" s="73">
        <v>725</v>
      </c>
      <c r="P99" s="73"/>
      <c r="Q99" s="73">
        <v>561</v>
      </c>
      <c r="R99" s="73">
        <v>6713</v>
      </c>
      <c r="S99" s="73"/>
      <c r="T99" s="73"/>
      <c r="U99" s="281"/>
      <c r="V99" s="392"/>
      <c r="W99" s="351">
        <v>0</v>
      </c>
      <c r="X99" s="352">
        <v>6405.77</v>
      </c>
      <c r="Y99" s="85"/>
      <c r="Z99" s="26"/>
      <c r="AA99"/>
      <c r="AB99"/>
      <c r="AC99"/>
      <c r="AD99"/>
      <c r="AE99"/>
      <c r="AF99"/>
      <c r="AG99"/>
      <c r="AH99"/>
      <c r="AI99"/>
      <c r="AJ99"/>
      <c r="AK99"/>
      <c r="AL99"/>
      <c r="AM99"/>
      <c r="AN99"/>
      <c r="AO99"/>
      <c r="AP99"/>
      <c r="AQ99"/>
      <c r="AR99"/>
      <c r="AS99"/>
      <c r="AT99"/>
      <c r="AU99"/>
      <c r="AV99"/>
    </row>
    <row r="100" spans="1:48" ht="15" x14ac:dyDescent="0.25">
      <c r="A100"/>
      <c r="B100" s="19"/>
      <c r="C100" s="20"/>
      <c r="D100" s="270">
        <v>85</v>
      </c>
      <c r="E100" s="235" t="s">
        <v>3971</v>
      </c>
      <c r="F100" s="226"/>
      <c r="G100" s="205" t="s">
        <v>3935</v>
      </c>
      <c r="H100" s="195"/>
      <c r="I100" s="207" t="s">
        <v>3946</v>
      </c>
      <c r="J100" s="5"/>
      <c r="K100" s="180">
        <f t="shared" si="2"/>
        <v>21921</v>
      </c>
      <c r="L100" s="102"/>
      <c r="M100" s="72">
        <v>1272</v>
      </c>
      <c r="N100" s="72"/>
      <c r="O100" s="72">
        <v>3926</v>
      </c>
      <c r="P100" s="72"/>
      <c r="Q100" s="72">
        <v>2043</v>
      </c>
      <c r="R100" s="72">
        <v>14680</v>
      </c>
      <c r="S100" s="72"/>
      <c r="T100" s="72"/>
      <c r="U100" s="281"/>
      <c r="V100" s="392"/>
      <c r="W100" s="349">
        <v>0</v>
      </c>
      <c r="X100" s="350">
        <v>1165.57</v>
      </c>
      <c r="Y100" s="85"/>
      <c r="Z100" s="26"/>
      <c r="AA100"/>
      <c r="AB100"/>
      <c r="AC100"/>
      <c r="AD100"/>
      <c r="AE100"/>
      <c r="AF100"/>
      <c r="AG100"/>
      <c r="AH100"/>
      <c r="AI100"/>
      <c r="AJ100"/>
      <c r="AK100"/>
      <c r="AL100"/>
      <c r="AM100"/>
      <c r="AN100"/>
      <c r="AO100"/>
      <c r="AP100"/>
      <c r="AQ100"/>
      <c r="AR100"/>
      <c r="AS100"/>
      <c r="AT100"/>
      <c r="AU100"/>
      <c r="AV100"/>
    </row>
    <row r="101" spans="1:48" ht="15" x14ac:dyDescent="0.25">
      <c r="A101"/>
      <c r="B101" s="19"/>
      <c r="C101" s="20"/>
      <c r="D101" s="270">
        <v>86</v>
      </c>
      <c r="E101" s="237" t="s">
        <v>3957</v>
      </c>
      <c r="F101" s="226"/>
      <c r="G101" s="206" t="s">
        <v>3935</v>
      </c>
      <c r="H101" s="195"/>
      <c r="I101" s="208" t="s">
        <v>3946</v>
      </c>
      <c r="J101" s="5"/>
      <c r="K101" s="180">
        <f t="shared" si="2"/>
        <v>4223</v>
      </c>
      <c r="L101" s="102"/>
      <c r="M101" s="73">
        <v>887</v>
      </c>
      <c r="N101" s="73"/>
      <c r="O101" s="73">
        <v>322</v>
      </c>
      <c r="P101" s="73">
        <v>663</v>
      </c>
      <c r="Q101" s="73">
        <v>638</v>
      </c>
      <c r="R101" s="73">
        <v>1713</v>
      </c>
      <c r="S101" s="73"/>
      <c r="T101" s="73"/>
      <c r="U101" s="281"/>
      <c r="V101" s="392"/>
      <c r="W101" s="351">
        <v>0</v>
      </c>
      <c r="X101" s="352">
        <v>119.98</v>
      </c>
      <c r="Y101" s="85"/>
      <c r="Z101" s="26"/>
      <c r="AA101"/>
      <c r="AB101"/>
      <c r="AC101"/>
      <c r="AD101"/>
      <c r="AE101"/>
      <c r="AF101"/>
      <c r="AG101"/>
      <c r="AH101"/>
      <c r="AI101"/>
      <c r="AJ101"/>
      <c r="AK101"/>
      <c r="AL101"/>
      <c r="AM101"/>
      <c r="AN101"/>
      <c r="AO101"/>
      <c r="AP101"/>
      <c r="AQ101"/>
      <c r="AR101"/>
      <c r="AS101"/>
      <c r="AT101"/>
      <c r="AU101"/>
      <c r="AV101"/>
    </row>
    <row r="102" spans="1:48" ht="15" x14ac:dyDescent="0.25">
      <c r="A102"/>
      <c r="B102" s="19"/>
      <c r="C102" s="20"/>
      <c r="D102" s="270">
        <v>87</v>
      </c>
      <c r="E102" s="235" t="s">
        <v>3972</v>
      </c>
      <c r="F102" s="226"/>
      <c r="G102" s="205" t="s">
        <v>3935</v>
      </c>
      <c r="H102" s="195"/>
      <c r="I102" s="207" t="s">
        <v>3946</v>
      </c>
      <c r="J102" s="5"/>
      <c r="K102" s="180">
        <f t="shared" si="2"/>
        <v>0</v>
      </c>
      <c r="L102" s="102"/>
      <c r="M102" s="72"/>
      <c r="N102" s="72"/>
      <c r="O102" s="72"/>
      <c r="P102" s="72"/>
      <c r="Q102" s="72"/>
      <c r="R102" s="72"/>
      <c r="S102" s="72"/>
      <c r="T102" s="72"/>
      <c r="U102" s="281"/>
      <c r="V102" s="392"/>
      <c r="W102" s="349">
        <v>0</v>
      </c>
      <c r="X102" s="350">
        <v>0</v>
      </c>
      <c r="Y102" s="85"/>
      <c r="Z102" s="26"/>
      <c r="AA102"/>
      <c r="AB102"/>
      <c r="AC102"/>
      <c r="AD102"/>
      <c r="AE102"/>
      <c r="AF102"/>
      <c r="AG102"/>
      <c r="AH102"/>
      <c r="AI102"/>
      <c r="AJ102"/>
      <c r="AK102"/>
      <c r="AL102"/>
      <c r="AM102"/>
      <c r="AN102"/>
      <c r="AO102"/>
      <c r="AP102"/>
      <c r="AQ102"/>
      <c r="AR102"/>
      <c r="AS102"/>
      <c r="AT102"/>
      <c r="AU102"/>
      <c r="AV102"/>
    </row>
    <row r="103" spans="1:48" ht="15" x14ac:dyDescent="0.25">
      <c r="A103"/>
      <c r="B103" s="19"/>
      <c r="C103" s="20"/>
      <c r="D103" s="270">
        <v>88</v>
      </c>
      <c r="E103" s="237" t="s">
        <v>3958</v>
      </c>
      <c r="F103" s="226"/>
      <c r="G103" s="206" t="s">
        <v>3935</v>
      </c>
      <c r="H103" s="195"/>
      <c r="I103" s="208" t="s">
        <v>3946</v>
      </c>
      <c r="J103" s="5"/>
      <c r="K103" s="180">
        <f t="shared" si="2"/>
        <v>18255</v>
      </c>
      <c r="L103" s="102"/>
      <c r="M103" s="73">
        <v>1378</v>
      </c>
      <c r="N103" s="73">
        <v>1528</v>
      </c>
      <c r="O103" s="73">
        <v>2816</v>
      </c>
      <c r="P103" s="73"/>
      <c r="Q103" s="73">
        <v>2015</v>
      </c>
      <c r="R103" s="73"/>
      <c r="S103" s="73"/>
      <c r="T103" s="73">
        <v>10518</v>
      </c>
      <c r="U103" s="281"/>
      <c r="V103" s="392"/>
      <c r="W103" s="351">
        <v>0</v>
      </c>
      <c r="X103" s="352">
        <v>4844</v>
      </c>
      <c r="Y103" s="85"/>
      <c r="Z103" s="26"/>
      <c r="AA103"/>
      <c r="AB103"/>
      <c r="AC103"/>
      <c r="AD103"/>
      <c r="AE103"/>
      <c r="AF103"/>
      <c r="AG103"/>
      <c r="AH103"/>
      <c r="AI103"/>
      <c r="AJ103"/>
      <c r="AK103"/>
      <c r="AL103"/>
      <c r="AM103"/>
      <c r="AN103"/>
      <c r="AO103"/>
      <c r="AP103"/>
      <c r="AQ103"/>
      <c r="AR103"/>
      <c r="AS103"/>
      <c r="AT103"/>
      <c r="AU103"/>
      <c r="AV103"/>
    </row>
    <row r="104" spans="1:48" ht="15" x14ac:dyDescent="0.25">
      <c r="A104"/>
      <c r="B104" s="19"/>
      <c r="C104" s="20"/>
      <c r="D104" s="270">
        <v>89</v>
      </c>
      <c r="E104" s="235" t="s">
        <v>3959</v>
      </c>
      <c r="F104" s="226"/>
      <c r="G104" s="205" t="s">
        <v>3935</v>
      </c>
      <c r="H104" s="195"/>
      <c r="I104" s="207" t="s">
        <v>3946</v>
      </c>
      <c r="J104" s="5"/>
      <c r="K104" s="180">
        <f t="shared" si="2"/>
        <v>4142</v>
      </c>
      <c r="L104" s="102"/>
      <c r="M104" s="72">
        <v>776</v>
      </c>
      <c r="N104" s="72"/>
      <c r="O104" s="72">
        <v>1982</v>
      </c>
      <c r="P104" s="72"/>
      <c r="Q104" s="72">
        <v>185</v>
      </c>
      <c r="R104" s="72"/>
      <c r="S104" s="72">
        <v>1199</v>
      </c>
      <c r="T104" s="72"/>
      <c r="U104" s="281"/>
      <c r="V104" s="392"/>
      <c r="W104" s="349">
        <v>0</v>
      </c>
      <c r="X104" s="350">
        <v>0</v>
      </c>
      <c r="Y104" s="85"/>
      <c r="Z104" s="26"/>
      <c r="AA104"/>
      <c r="AB104"/>
      <c r="AC104"/>
      <c r="AD104"/>
      <c r="AE104"/>
      <c r="AF104"/>
      <c r="AG104"/>
      <c r="AH104"/>
      <c r="AI104"/>
      <c r="AJ104"/>
      <c r="AK104"/>
      <c r="AL104"/>
      <c r="AM104"/>
      <c r="AN104"/>
      <c r="AO104"/>
      <c r="AP104"/>
      <c r="AQ104"/>
      <c r="AR104"/>
      <c r="AS104"/>
      <c r="AT104"/>
      <c r="AU104"/>
      <c r="AV104"/>
    </row>
    <row r="105" spans="1:48" ht="15" x14ac:dyDescent="0.25">
      <c r="A105"/>
      <c r="B105" s="19"/>
      <c r="C105" s="20"/>
      <c r="D105" s="270">
        <v>90</v>
      </c>
      <c r="E105" s="237" t="s">
        <v>3960</v>
      </c>
      <c r="F105" s="226"/>
      <c r="G105" s="206" t="s">
        <v>3935</v>
      </c>
      <c r="H105" s="195"/>
      <c r="I105" s="208" t="s">
        <v>3946</v>
      </c>
      <c r="J105" s="5"/>
      <c r="K105" s="180">
        <f t="shared" si="2"/>
        <v>23405</v>
      </c>
      <c r="L105" s="102"/>
      <c r="M105" s="73">
        <v>1856</v>
      </c>
      <c r="N105" s="73"/>
      <c r="O105" s="73">
        <v>5525</v>
      </c>
      <c r="P105" s="73"/>
      <c r="Q105" s="73">
        <v>1350</v>
      </c>
      <c r="R105" s="73">
        <v>14674</v>
      </c>
      <c r="S105" s="73"/>
      <c r="T105" s="73"/>
      <c r="U105" s="281"/>
      <c r="V105" s="392"/>
      <c r="W105" s="351">
        <v>0</v>
      </c>
      <c r="X105" s="352">
        <v>6620.93</v>
      </c>
      <c r="Y105" s="85"/>
      <c r="Z105" s="26"/>
      <c r="AA105"/>
      <c r="AB105"/>
      <c r="AC105"/>
      <c r="AD105"/>
      <c r="AE105"/>
      <c r="AF105"/>
      <c r="AG105"/>
      <c r="AH105"/>
      <c r="AI105"/>
      <c r="AJ105"/>
      <c r="AK105"/>
      <c r="AL105"/>
      <c r="AM105"/>
      <c r="AN105"/>
      <c r="AO105"/>
      <c r="AP105"/>
      <c r="AQ105"/>
      <c r="AR105"/>
      <c r="AS105"/>
      <c r="AT105"/>
      <c r="AU105"/>
      <c r="AV105"/>
    </row>
    <row r="106" spans="1:48" ht="15" x14ac:dyDescent="0.25">
      <c r="A106"/>
      <c r="B106" s="19"/>
      <c r="C106" s="20"/>
      <c r="D106" s="270">
        <v>91</v>
      </c>
      <c r="E106" s="235" t="s">
        <v>3973</v>
      </c>
      <c r="F106" s="226"/>
      <c r="G106" s="205" t="s">
        <v>3935</v>
      </c>
      <c r="H106" s="195"/>
      <c r="I106" s="207" t="s">
        <v>3946</v>
      </c>
      <c r="J106" s="5"/>
      <c r="K106" s="180">
        <f t="shared" si="2"/>
        <v>10935</v>
      </c>
      <c r="L106" s="102"/>
      <c r="M106" s="72">
        <v>962</v>
      </c>
      <c r="N106" s="72">
        <v>358</v>
      </c>
      <c r="O106" s="72">
        <v>1459</v>
      </c>
      <c r="P106" s="72"/>
      <c r="Q106" s="72">
        <v>1357</v>
      </c>
      <c r="R106" s="72"/>
      <c r="S106" s="72"/>
      <c r="T106" s="72">
        <v>6799</v>
      </c>
      <c r="U106" s="281"/>
      <c r="V106" s="392"/>
      <c r="W106" s="349">
        <v>0</v>
      </c>
      <c r="X106" s="350">
        <v>2113.5</v>
      </c>
      <c r="Y106" s="85"/>
      <c r="Z106" s="26"/>
      <c r="AA106"/>
      <c r="AB106"/>
      <c r="AC106"/>
      <c r="AD106"/>
      <c r="AE106"/>
      <c r="AF106"/>
      <c r="AG106"/>
      <c r="AH106"/>
      <c r="AI106"/>
      <c r="AJ106"/>
      <c r="AK106"/>
      <c r="AL106"/>
      <c r="AM106"/>
      <c r="AN106"/>
      <c r="AO106"/>
      <c r="AP106"/>
      <c r="AQ106"/>
      <c r="AR106"/>
      <c r="AS106"/>
      <c r="AT106"/>
      <c r="AU106"/>
      <c r="AV106"/>
    </row>
    <row r="107" spans="1:48" ht="15" x14ac:dyDescent="0.25">
      <c r="A107"/>
      <c r="B107" s="19"/>
      <c r="C107" s="20"/>
      <c r="D107" s="270">
        <v>92</v>
      </c>
      <c r="E107" s="237" t="s">
        <v>3961</v>
      </c>
      <c r="F107" s="226"/>
      <c r="G107" s="206" t="s">
        <v>3935</v>
      </c>
      <c r="H107" s="195"/>
      <c r="I107" s="208" t="s">
        <v>3946</v>
      </c>
      <c r="J107" s="5"/>
      <c r="K107" s="180">
        <f t="shared" si="2"/>
        <v>44014</v>
      </c>
      <c r="L107" s="102"/>
      <c r="M107" s="73">
        <v>9253</v>
      </c>
      <c r="N107" s="73"/>
      <c r="O107" s="73">
        <v>3507</v>
      </c>
      <c r="P107" s="73">
        <v>15602</v>
      </c>
      <c r="Q107" s="73">
        <v>3145</v>
      </c>
      <c r="R107" s="73"/>
      <c r="S107" s="73">
        <v>12507</v>
      </c>
      <c r="T107" s="73"/>
      <c r="U107" s="281"/>
      <c r="V107" s="392"/>
      <c r="W107" s="351">
        <v>0</v>
      </c>
      <c r="X107" s="352">
        <v>6203.79</v>
      </c>
      <c r="Y107" s="85"/>
      <c r="Z107" s="26"/>
      <c r="AA107"/>
      <c r="AB107"/>
      <c r="AC107"/>
      <c r="AD107"/>
      <c r="AE107"/>
      <c r="AF107"/>
      <c r="AG107"/>
      <c r="AH107"/>
      <c r="AI107"/>
      <c r="AJ107"/>
      <c r="AK107"/>
      <c r="AL107"/>
      <c r="AM107"/>
      <c r="AN107"/>
      <c r="AO107"/>
      <c r="AP107"/>
      <c r="AQ107"/>
      <c r="AR107"/>
      <c r="AS107"/>
      <c r="AT107"/>
      <c r="AU107"/>
      <c r="AV107"/>
    </row>
    <row r="108" spans="1:48" ht="15" x14ac:dyDescent="0.25">
      <c r="A108"/>
      <c r="B108" s="19"/>
      <c r="C108" s="20"/>
      <c r="D108" s="270">
        <v>93</v>
      </c>
      <c r="E108" s="235" t="s">
        <v>3962</v>
      </c>
      <c r="F108" s="226"/>
      <c r="G108" s="205" t="s">
        <v>3935</v>
      </c>
      <c r="H108" s="195"/>
      <c r="I108" s="207" t="s">
        <v>3946</v>
      </c>
      <c r="J108" s="5"/>
      <c r="K108" s="180">
        <f t="shared" si="2"/>
        <v>9124</v>
      </c>
      <c r="L108" s="102"/>
      <c r="M108" s="72">
        <v>1994</v>
      </c>
      <c r="N108" s="72"/>
      <c r="O108" s="72">
        <v>2858</v>
      </c>
      <c r="P108" s="72"/>
      <c r="Q108" s="72">
        <v>120</v>
      </c>
      <c r="R108" s="72">
        <v>4152</v>
      </c>
      <c r="S108" s="72"/>
      <c r="T108" s="72"/>
      <c r="U108" s="281"/>
      <c r="V108" s="392"/>
      <c r="W108" s="349">
        <v>0</v>
      </c>
      <c r="X108" s="350">
        <v>0</v>
      </c>
      <c r="Y108" s="85"/>
      <c r="Z108" s="26"/>
      <c r="AA108"/>
      <c r="AB108"/>
      <c r="AC108"/>
      <c r="AD108"/>
      <c r="AE108"/>
      <c r="AF108"/>
      <c r="AG108"/>
      <c r="AH108"/>
      <c r="AI108"/>
      <c r="AJ108"/>
      <c r="AK108"/>
      <c r="AL108"/>
      <c r="AM108"/>
      <c r="AN108"/>
      <c r="AO108"/>
      <c r="AP108"/>
      <c r="AQ108"/>
      <c r="AR108"/>
      <c r="AS108"/>
      <c r="AT108"/>
      <c r="AU108"/>
      <c r="AV108"/>
    </row>
    <row r="109" spans="1:48" ht="15" x14ac:dyDescent="0.25">
      <c r="A109"/>
      <c r="B109" s="19"/>
      <c r="C109" s="20"/>
      <c r="D109" s="270">
        <v>94</v>
      </c>
      <c r="E109" s="237" t="s">
        <v>3963</v>
      </c>
      <c r="F109" s="226"/>
      <c r="G109" s="206" t="s">
        <v>3935</v>
      </c>
      <c r="H109" s="195"/>
      <c r="I109" s="208" t="s">
        <v>3946</v>
      </c>
      <c r="J109" s="5"/>
      <c r="K109" s="180">
        <f t="shared" si="2"/>
        <v>7665</v>
      </c>
      <c r="L109" s="102"/>
      <c r="M109" s="73">
        <v>2390</v>
      </c>
      <c r="N109" s="73"/>
      <c r="O109" s="73">
        <v>88</v>
      </c>
      <c r="P109" s="73"/>
      <c r="Q109" s="73">
        <v>1071</v>
      </c>
      <c r="R109" s="73"/>
      <c r="S109" s="73">
        <v>4116</v>
      </c>
      <c r="T109" s="73"/>
      <c r="U109" s="281"/>
      <c r="V109" s="392"/>
      <c r="W109" s="351">
        <v>0</v>
      </c>
      <c r="X109" s="352">
        <v>2926.95</v>
      </c>
      <c r="Y109" s="85"/>
      <c r="Z109" s="26"/>
      <c r="AA109"/>
      <c r="AB109"/>
      <c r="AC109"/>
      <c r="AD109"/>
      <c r="AE109"/>
      <c r="AF109"/>
      <c r="AG109"/>
      <c r="AH109"/>
      <c r="AI109"/>
      <c r="AJ109"/>
      <c r="AK109"/>
      <c r="AL109"/>
      <c r="AM109"/>
      <c r="AN109"/>
      <c r="AO109"/>
      <c r="AP109"/>
      <c r="AQ109"/>
      <c r="AR109"/>
      <c r="AS109"/>
      <c r="AT109"/>
      <c r="AU109"/>
      <c r="AV109"/>
    </row>
    <row r="110" spans="1:48" ht="15" x14ac:dyDescent="0.25">
      <c r="A110"/>
      <c r="B110" s="19"/>
      <c r="C110" s="20"/>
      <c r="D110" s="270">
        <v>95</v>
      </c>
      <c r="E110" s="235" t="s">
        <v>3964</v>
      </c>
      <c r="F110" s="226"/>
      <c r="G110" s="205" t="s">
        <v>3935</v>
      </c>
      <c r="H110" s="195"/>
      <c r="I110" s="207" t="s">
        <v>3946</v>
      </c>
      <c r="J110" s="5"/>
      <c r="K110" s="180">
        <f t="shared" si="2"/>
        <v>30353</v>
      </c>
      <c r="L110" s="102"/>
      <c r="M110" s="72">
        <v>2536</v>
      </c>
      <c r="N110" s="72"/>
      <c r="O110" s="72">
        <v>4359</v>
      </c>
      <c r="P110" s="72"/>
      <c r="Q110" s="72">
        <v>3434</v>
      </c>
      <c r="R110" s="72"/>
      <c r="S110" s="72"/>
      <c r="T110" s="72">
        <v>20024</v>
      </c>
      <c r="U110" s="281"/>
      <c r="V110" s="392"/>
      <c r="W110" s="349">
        <v>0</v>
      </c>
      <c r="X110" s="350">
        <v>2926.95</v>
      </c>
      <c r="Y110" s="85"/>
      <c r="Z110" s="26"/>
      <c r="AA110"/>
      <c r="AB110"/>
      <c r="AC110"/>
      <c r="AD110"/>
      <c r="AE110"/>
      <c r="AF110"/>
      <c r="AG110"/>
      <c r="AH110"/>
      <c r="AI110"/>
      <c r="AJ110"/>
      <c r="AK110"/>
      <c r="AL110"/>
      <c r="AM110"/>
      <c r="AN110"/>
      <c r="AO110"/>
      <c r="AP110"/>
      <c r="AQ110"/>
      <c r="AR110"/>
      <c r="AS110"/>
      <c r="AT110"/>
      <c r="AU110"/>
      <c r="AV110"/>
    </row>
    <row r="111" spans="1:48" ht="15" x14ac:dyDescent="0.25">
      <c r="A111"/>
      <c r="B111" s="19"/>
      <c r="C111" s="20"/>
      <c r="D111" s="270">
        <v>96</v>
      </c>
      <c r="E111" s="237" t="s">
        <v>3965</v>
      </c>
      <c r="F111" s="226"/>
      <c r="G111" s="206" t="s">
        <v>3935</v>
      </c>
      <c r="H111" s="195"/>
      <c r="I111" s="208" t="s">
        <v>3946</v>
      </c>
      <c r="J111" s="5"/>
      <c r="K111" s="180">
        <f t="shared" si="2"/>
        <v>10697</v>
      </c>
      <c r="L111" s="102"/>
      <c r="M111" s="73">
        <v>1279</v>
      </c>
      <c r="N111" s="73"/>
      <c r="O111" s="73">
        <v>2114</v>
      </c>
      <c r="P111" s="73"/>
      <c r="Q111" s="73">
        <v>1901</v>
      </c>
      <c r="R111" s="73">
        <v>5403</v>
      </c>
      <c r="S111" s="73"/>
      <c r="T111" s="73"/>
      <c r="U111" s="281"/>
      <c r="V111" s="392"/>
      <c r="W111" s="351">
        <v>0</v>
      </c>
      <c r="X111" s="352">
        <v>920.47</v>
      </c>
      <c r="Y111" s="85"/>
      <c r="Z111" s="26"/>
      <c r="AA111"/>
      <c r="AB111"/>
      <c r="AC111"/>
      <c r="AD111"/>
      <c r="AE111"/>
      <c r="AF111"/>
      <c r="AG111"/>
      <c r="AH111"/>
      <c r="AI111"/>
      <c r="AJ111"/>
      <c r="AK111"/>
      <c r="AL111"/>
      <c r="AM111"/>
      <c r="AN111"/>
      <c r="AO111"/>
      <c r="AP111"/>
      <c r="AQ111"/>
      <c r="AR111"/>
      <c r="AS111"/>
      <c r="AT111"/>
      <c r="AU111"/>
      <c r="AV111"/>
    </row>
    <row r="112" spans="1:48" ht="15" x14ac:dyDescent="0.25">
      <c r="A112"/>
      <c r="B112" s="19"/>
      <c r="C112" s="20"/>
      <c r="D112" s="270">
        <v>97</v>
      </c>
      <c r="E112" s="235" t="s">
        <v>3966</v>
      </c>
      <c r="F112" s="226"/>
      <c r="G112" s="205" t="s">
        <v>3935</v>
      </c>
      <c r="H112" s="195"/>
      <c r="I112" s="207" t="s">
        <v>3946</v>
      </c>
      <c r="J112" s="5"/>
      <c r="K112" s="180">
        <f t="shared" si="2"/>
        <v>13803</v>
      </c>
      <c r="L112" s="102"/>
      <c r="M112" s="72">
        <v>2303</v>
      </c>
      <c r="N112" s="72"/>
      <c r="O112" s="72">
        <v>1740</v>
      </c>
      <c r="P112" s="72">
        <v>2701</v>
      </c>
      <c r="Q112" s="72">
        <v>2517</v>
      </c>
      <c r="R112" s="72">
        <v>4542</v>
      </c>
      <c r="S112" s="72"/>
      <c r="T112" s="72"/>
      <c r="U112" s="281"/>
      <c r="V112" s="392"/>
      <c r="W112" s="349">
        <v>0</v>
      </c>
      <c r="X112" s="350">
        <v>3047.65</v>
      </c>
      <c r="Y112" s="85"/>
      <c r="Z112" s="26"/>
      <c r="AA112"/>
      <c r="AB112"/>
      <c r="AC112"/>
      <c r="AD112"/>
      <c r="AE112"/>
      <c r="AF112"/>
      <c r="AG112"/>
      <c r="AH112"/>
      <c r="AI112"/>
      <c r="AJ112"/>
      <c r="AK112"/>
      <c r="AL112"/>
      <c r="AM112"/>
      <c r="AN112"/>
      <c r="AO112"/>
      <c r="AP112"/>
      <c r="AQ112"/>
      <c r="AR112"/>
      <c r="AS112"/>
      <c r="AT112"/>
      <c r="AU112"/>
      <c r="AV112"/>
    </row>
    <row r="113" spans="1:48" ht="15" x14ac:dyDescent="0.25">
      <c r="A113"/>
      <c r="B113" s="19"/>
      <c r="C113" s="20"/>
      <c r="D113" s="270">
        <v>98</v>
      </c>
      <c r="E113" s="237" t="s">
        <v>3969</v>
      </c>
      <c r="F113" s="226"/>
      <c r="G113" s="206" t="s">
        <v>3935</v>
      </c>
      <c r="H113" s="195"/>
      <c r="I113" s="208" t="s">
        <v>3947</v>
      </c>
      <c r="J113" s="5"/>
      <c r="K113" s="180">
        <f t="shared" si="2"/>
        <v>15791</v>
      </c>
      <c r="L113" s="102"/>
      <c r="M113" s="73">
        <v>2256</v>
      </c>
      <c r="N113" s="73">
        <v>91</v>
      </c>
      <c r="O113" s="73">
        <v>1722</v>
      </c>
      <c r="P113" s="73"/>
      <c r="Q113" s="73">
        <v>2157</v>
      </c>
      <c r="R113" s="73"/>
      <c r="S113" s="73">
        <v>9565</v>
      </c>
      <c r="T113" s="73"/>
      <c r="U113" s="281"/>
      <c r="V113" s="392"/>
      <c r="W113" s="351">
        <v>0</v>
      </c>
      <c r="X113" s="352">
        <v>3515.5</v>
      </c>
      <c r="Y113" s="85"/>
      <c r="Z113" s="26"/>
      <c r="AA113"/>
      <c r="AB113"/>
      <c r="AC113"/>
      <c r="AD113"/>
      <c r="AE113"/>
      <c r="AF113"/>
      <c r="AG113"/>
      <c r="AH113"/>
      <c r="AI113"/>
      <c r="AJ113"/>
      <c r="AK113"/>
      <c r="AL113"/>
      <c r="AM113"/>
      <c r="AN113"/>
      <c r="AO113"/>
      <c r="AP113"/>
      <c r="AQ113"/>
      <c r="AR113"/>
      <c r="AS113"/>
      <c r="AT113"/>
      <c r="AU113"/>
      <c r="AV113"/>
    </row>
    <row r="114" spans="1:48" ht="15" x14ac:dyDescent="0.25">
      <c r="A114"/>
      <c r="B114" s="19"/>
      <c r="C114" s="20"/>
      <c r="D114" s="270">
        <v>99</v>
      </c>
      <c r="E114" s="235" t="s">
        <v>3955</v>
      </c>
      <c r="F114" s="226"/>
      <c r="G114" s="205" t="s">
        <v>3935</v>
      </c>
      <c r="H114" s="195"/>
      <c r="I114" s="207" t="s">
        <v>3947</v>
      </c>
      <c r="J114" s="5"/>
      <c r="K114" s="180">
        <f t="shared" si="2"/>
        <v>0</v>
      </c>
      <c r="L114" s="102"/>
      <c r="M114" s="72"/>
      <c r="N114" s="72"/>
      <c r="O114" s="72"/>
      <c r="P114" s="72"/>
      <c r="Q114" s="72"/>
      <c r="R114" s="72"/>
      <c r="S114" s="72"/>
      <c r="T114" s="72"/>
      <c r="U114" s="281"/>
      <c r="V114" s="392"/>
      <c r="W114" s="349">
        <v>0</v>
      </c>
      <c r="X114" s="350">
        <v>0</v>
      </c>
      <c r="Y114" s="85"/>
      <c r="Z114" s="26"/>
      <c r="AA114"/>
      <c r="AB114"/>
      <c r="AC114"/>
      <c r="AD114"/>
      <c r="AE114"/>
      <c r="AF114"/>
      <c r="AG114"/>
      <c r="AH114"/>
      <c r="AI114"/>
      <c r="AJ114"/>
      <c r="AK114"/>
      <c r="AL114"/>
      <c r="AM114"/>
      <c r="AN114"/>
      <c r="AO114"/>
      <c r="AP114"/>
      <c r="AQ114"/>
      <c r="AR114"/>
      <c r="AS114"/>
      <c r="AT114"/>
      <c r="AU114"/>
      <c r="AV114"/>
    </row>
    <row r="115" spans="1:48" ht="15" x14ac:dyDescent="0.25">
      <c r="A115"/>
      <c r="B115" s="19"/>
      <c r="C115" s="20"/>
      <c r="D115" s="270">
        <v>100</v>
      </c>
      <c r="E115" s="237" t="s">
        <v>3970</v>
      </c>
      <c r="F115" s="226"/>
      <c r="G115" s="206" t="s">
        <v>3935</v>
      </c>
      <c r="H115" s="195"/>
      <c r="I115" s="208" t="s">
        <v>3947</v>
      </c>
      <c r="J115" s="5"/>
      <c r="K115" s="180">
        <f t="shared" si="2"/>
        <v>11167</v>
      </c>
      <c r="L115" s="102"/>
      <c r="M115" s="73">
        <v>2713</v>
      </c>
      <c r="N115" s="73"/>
      <c r="O115" s="73">
        <v>1694</v>
      </c>
      <c r="P115" s="73"/>
      <c r="Q115" s="73">
        <v>627</v>
      </c>
      <c r="R115" s="73"/>
      <c r="S115" s="73">
        <v>6133</v>
      </c>
      <c r="T115" s="73"/>
      <c r="U115" s="281"/>
      <c r="V115" s="392"/>
      <c r="W115" s="351">
        <v>0</v>
      </c>
      <c r="X115" s="352">
        <v>4866.3999999999996</v>
      </c>
      <c r="Y115" s="85"/>
      <c r="Z115" s="26"/>
      <c r="AA115"/>
      <c r="AB115"/>
      <c r="AC115"/>
      <c r="AD115"/>
      <c r="AE115"/>
      <c r="AF115"/>
      <c r="AG115"/>
      <c r="AH115"/>
      <c r="AI115"/>
      <c r="AJ115"/>
      <c r="AK115"/>
      <c r="AL115"/>
      <c r="AM115"/>
      <c r="AN115"/>
      <c r="AO115"/>
      <c r="AP115"/>
      <c r="AQ115"/>
      <c r="AR115"/>
      <c r="AS115"/>
      <c r="AT115"/>
      <c r="AU115"/>
      <c r="AV115"/>
    </row>
    <row r="116" spans="1:48" ht="15" x14ac:dyDescent="0.25">
      <c r="A116"/>
      <c r="B116" s="19"/>
      <c r="C116" s="20"/>
      <c r="D116" s="270">
        <v>101</v>
      </c>
      <c r="E116" s="235" t="s">
        <v>3956</v>
      </c>
      <c r="F116" s="226"/>
      <c r="G116" s="205" t="s">
        <v>3935</v>
      </c>
      <c r="H116" s="195"/>
      <c r="I116" s="207" t="s">
        <v>3947</v>
      </c>
      <c r="J116" s="5"/>
      <c r="K116" s="180">
        <f t="shared" si="2"/>
        <v>0</v>
      </c>
      <c r="L116" s="102"/>
      <c r="M116" s="72"/>
      <c r="N116" s="72"/>
      <c r="O116" s="72"/>
      <c r="P116" s="72"/>
      <c r="Q116" s="72"/>
      <c r="R116" s="72"/>
      <c r="S116" s="72"/>
      <c r="T116" s="72"/>
      <c r="U116" s="281"/>
      <c r="V116" s="392"/>
      <c r="W116" s="349">
        <v>0</v>
      </c>
      <c r="X116" s="350">
        <v>0</v>
      </c>
      <c r="Y116" s="85"/>
      <c r="Z116" s="26"/>
      <c r="AA116"/>
      <c r="AB116"/>
      <c r="AC116"/>
      <c r="AD116"/>
      <c r="AE116"/>
      <c r="AF116"/>
      <c r="AG116"/>
      <c r="AH116"/>
      <c r="AI116"/>
      <c r="AJ116"/>
      <c r="AK116"/>
      <c r="AL116"/>
      <c r="AM116"/>
      <c r="AN116"/>
      <c r="AO116"/>
      <c r="AP116"/>
      <c r="AQ116"/>
      <c r="AR116"/>
      <c r="AS116"/>
      <c r="AT116"/>
      <c r="AU116"/>
      <c r="AV116"/>
    </row>
    <row r="117" spans="1:48" ht="15" x14ac:dyDescent="0.25">
      <c r="A117"/>
      <c r="B117" s="19"/>
      <c r="C117" s="20"/>
      <c r="D117" s="270">
        <v>102</v>
      </c>
      <c r="E117" s="237" t="s">
        <v>3971</v>
      </c>
      <c r="F117" s="226"/>
      <c r="G117" s="206" t="s">
        <v>3935</v>
      </c>
      <c r="H117" s="195"/>
      <c r="I117" s="208" t="s">
        <v>3947</v>
      </c>
      <c r="J117" s="5"/>
      <c r="K117" s="180">
        <f t="shared" si="2"/>
        <v>10961</v>
      </c>
      <c r="L117" s="102"/>
      <c r="M117" s="73">
        <v>636</v>
      </c>
      <c r="N117" s="73"/>
      <c r="O117" s="73">
        <v>1963</v>
      </c>
      <c r="P117" s="73"/>
      <c r="Q117" s="73">
        <v>1022</v>
      </c>
      <c r="R117" s="73">
        <v>7340</v>
      </c>
      <c r="S117" s="73"/>
      <c r="T117" s="73"/>
      <c r="U117" s="281"/>
      <c r="V117" s="392"/>
      <c r="W117" s="351">
        <v>0</v>
      </c>
      <c r="X117" s="352">
        <v>1165.57</v>
      </c>
      <c r="Y117" s="85"/>
      <c r="Z117" s="26"/>
      <c r="AA117"/>
      <c r="AB117"/>
      <c r="AC117"/>
      <c r="AD117"/>
      <c r="AE117"/>
      <c r="AF117"/>
      <c r="AG117"/>
      <c r="AH117"/>
      <c r="AI117"/>
      <c r="AJ117"/>
      <c r="AK117"/>
      <c r="AL117"/>
      <c r="AM117"/>
      <c r="AN117"/>
      <c r="AO117"/>
      <c r="AP117"/>
      <c r="AQ117"/>
      <c r="AR117"/>
      <c r="AS117"/>
      <c r="AT117"/>
      <c r="AU117"/>
      <c r="AV117"/>
    </row>
    <row r="118" spans="1:48" ht="15" x14ac:dyDescent="0.25">
      <c r="A118"/>
      <c r="B118" s="19"/>
      <c r="C118" s="20"/>
      <c r="D118" s="270">
        <v>103</v>
      </c>
      <c r="E118" s="235" t="s">
        <v>3957</v>
      </c>
      <c r="F118" s="226"/>
      <c r="G118" s="205" t="s">
        <v>3935</v>
      </c>
      <c r="H118" s="195"/>
      <c r="I118" s="207" t="s">
        <v>3947</v>
      </c>
      <c r="J118" s="5"/>
      <c r="K118" s="180">
        <f t="shared" si="2"/>
        <v>0</v>
      </c>
      <c r="L118" s="102"/>
      <c r="M118" s="72"/>
      <c r="N118" s="72"/>
      <c r="O118" s="72"/>
      <c r="P118" s="72"/>
      <c r="Q118" s="72"/>
      <c r="R118" s="72"/>
      <c r="S118" s="72"/>
      <c r="T118" s="72"/>
      <c r="U118" s="281"/>
      <c r="V118" s="392"/>
      <c r="W118" s="349">
        <v>0</v>
      </c>
      <c r="X118" s="350">
        <v>0</v>
      </c>
      <c r="Y118" s="85"/>
      <c r="Z118" s="26"/>
      <c r="AA118"/>
      <c r="AB118"/>
      <c r="AC118"/>
      <c r="AD118"/>
      <c r="AE118"/>
      <c r="AF118"/>
      <c r="AG118"/>
      <c r="AH118"/>
      <c r="AI118"/>
      <c r="AJ118"/>
      <c r="AK118"/>
      <c r="AL118"/>
      <c r="AM118"/>
      <c r="AN118"/>
      <c r="AO118"/>
      <c r="AP118"/>
      <c r="AQ118"/>
      <c r="AR118"/>
      <c r="AS118"/>
      <c r="AT118"/>
      <c r="AU118"/>
      <c r="AV118"/>
    </row>
    <row r="119" spans="1:48" ht="15" x14ac:dyDescent="0.25">
      <c r="A119"/>
      <c r="B119" s="19"/>
      <c r="C119" s="20"/>
      <c r="D119" s="270">
        <v>104</v>
      </c>
      <c r="E119" s="237" t="s">
        <v>3972</v>
      </c>
      <c r="F119" s="226"/>
      <c r="G119" s="206" t="s">
        <v>3935</v>
      </c>
      <c r="H119" s="195"/>
      <c r="I119" s="208" t="s">
        <v>3947</v>
      </c>
      <c r="J119" s="5"/>
      <c r="K119" s="180">
        <f t="shared" si="2"/>
        <v>0</v>
      </c>
      <c r="L119" s="102"/>
      <c r="M119" s="73"/>
      <c r="N119" s="73"/>
      <c r="O119" s="73"/>
      <c r="P119" s="73"/>
      <c r="Q119" s="73"/>
      <c r="R119" s="73"/>
      <c r="S119" s="73"/>
      <c r="T119" s="73"/>
      <c r="U119" s="281"/>
      <c r="V119" s="392"/>
      <c r="W119" s="351">
        <v>0</v>
      </c>
      <c r="X119" s="352">
        <v>0</v>
      </c>
      <c r="Y119" s="85"/>
      <c r="Z119" s="26"/>
      <c r="AA119"/>
      <c r="AB119"/>
      <c r="AC119"/>
      <c r="AD119"/>
      <c r="AE119"/>
      <c r="AF119"/>
      <c r="AG119"/>
      <c r="AH119"/>
      <c r="AI119"/>
      <c r="AJ119"/>
      <c r="AK119"/>
      <c r="AL119"/>
      <c r="AM119"/>
      <c r="AN119"/>
      <c r="AO119"/>
      <c r="AP119"/>
      <c r="AQ119"/>
      <c r="AR119"/>
      <c r="AS119"/>
      <c r="AT119"/>
      <c r="AU119"/>
      <c r="AV119"/>
    </row>
    <row r="120" spans="1:48" ht="15" x14ac:dyDescent="0.25">
      <c r="A120"/>
      <c r="B120" s="19"/>
      <c r="C120" s="20"/>
      <c r="D120" s="270">
        <v>105</v>
      </c>
      <c r="E120" s="235" t="s">
        <v>3958</v>
      </c>
      <c r="F120" s="226"/>
      <c r="G120" s="205" t="s">
        <v>3935</v>
      </c>
      <c r="H120" s="195"/>
      <c r="I120" s="207" t="s">
        <v>3947</v>
      </c>
      <c r="J120" s="5"/>
      <c r="K120" s="180">
        <f t="shared" si="2"/>
        <v>9128</v>
      </c>
      <c r="L120" s="102"/>
      <c r="M120" s="72">
        <v>689</v>
      </c>
      <c r="N120" s="72">
        <v>764</v>
      </c>
      <c r="O120" s="72">
        <v>1408</v>
      </c>
      <c r="P120" s="72"/>
      <c r="Q120" s="72">
        <v>1008</v>
      </c>
      <c r="R120" s="72"/>
      <c r="S120" s="72"/>
      <c r="T120" s="72">
        <v>5259</v>
      </c>
      <c r="U120" s="281"/>
      <c r="V120" s="392"/>
      <c r="W120" s="349">
        <v>0</v>
      </c>
      <c r="X120" s="350">
        <v>4844</v>
      </c>
      <c r="Y120" s="85"/>
      <c r="Z120" s="26"/>
      <c r="AA120"/>
      <c r="AB120"/>
      <c r="AC120"/>
      <c r="AD120"/>
      <c r="AE120"/>
      <c r="AF120"/>
      <c r="AG120"/>
      <c r="AH120"/>
      <c r="AI120"/>
      <c r="AJ120"/>
      <c r="AK120"/>
      <c r="AL120"/>
      <c r="AM120"/>
      <c r="AN120"/>
      <c r="AO120"/>
      <c r="AP120"/>
      <c r="AQ120"/>
      <c r="AR120"/>
      <c r="AS120"/>
      <c r="AT120"/>
      <c r="AU120"/>
      <c r="AV120"/>
    </row>
    <row r="121" spans="1:48" ht="15" x14ac:dyDescent="0.25">
      <c r="A121"/>
      <c r="B121" s="19"/>
      <c r="C121" s="20"/>
      <c r="D121" s="270">
        <v>106</v>
      </c>
      <c r="E121" s="237" t="s">
        <v>3959</v>
      </c>
      <c r="F121" s="226"/>
      <c r="G121" s="206" t="s">
        <v>3935</v>
      </c>
      <c r="H121" s="195"/>
      <c r="I121" s="208" t="s">
        <v>3947</v>
      </c>
      <c r="J121" s="5"/>
      <c r="K121" s="180">
        <f t="shared" si="2"/>
        <v>0</v>
      </c>
      <c r="L121" s="102"/>
      <c r="M121" s="73"/>
      <c r="N121" s="73"/>
      <c r="O121" s="73"/>
      <c r="P121" s="73"/>
      <c r="Q121" s="73"/>
      <c r="R121" s="73"/>
      <c r="S121" s="73"/>
      <c r="T121" s="73"/>
      <c r="U121" s="281"/>
      <c r="V121" s="392"/>
      <c r="W121" s="351">
        <v>0</v>
      </c>
      <c r="X121" s="352">
        <v>0</v>
      </c>
      <c r="Y121" s="85"/>
      <c r="Z121" s="26"/>
      <c r="AA121"/>
      <c r="AB121"/>
      <c r="AC121"/>
      <c r="AD121"/>
      <c r="AE121"/>
      <c r="AF121"/>
      <c r="AG121"/>
      <c r="AH121"/>
      <c r="AI121"/>
      <c r="AJ121"/>
      <c r="AK121"/>
      <c r="AL121"/>
      <c r="AM121"/>
      <c r="AN121"/>
      <c r="AO121"/>
      <c r="AP121"/>
      <c r="AQ121"/>
      <c r="AR121"/>
      <c r="AS121"/>
      <c r="AT121"/>
      <c r="AU121"/>
      <c r="AV121"/>
    </row>
    <row r="122" spans="1:48" ht="15" x14ac:dyDescent="0.25">
      <c r="A122"/>
      <c r="B122" s="19"/>
      <c r="C122" s="20"/>
      <c r="D122" s="270">
        <v>107</v>
      </c>
      <c r="E122" s="235" t="s">
        <v>3960</v>
      </c>
      <c r="F122" s="226"/>
      <c r="G122" s="205" t="s">
        <v>3935</v>
      </c>
      <c r="H122" s="195"/>
      <c r="I122" s="207" t="s">
        <v>3947</v>
      </c>
      <c r="J122" s="5"/>
      <c r="K122" s="180">
        <f t="shared" si="2"/>
        <v>11702</v>
      </c>
      <c r="L122" s="102"/>
      <c r="M122" s="72">
        <v>928</v>
      </c>
      <c r="N122" s="72"/>
      <c r="O122" s="72">
        <v>2762</v>
      </c>
      <c r="P122" s="72"/>
      <c r="Q122" s="72">
        <v>675</v>
      </c>
      <c r="R122" s="72">
        <v>7337</v>
      </c>
      <c r="S122" s="72"/>
      <c r="T122" s="72"/>
      <c r="U122" s="281"/>
      <c r="V122" s="392"/>
      <c r="W122" s="349">
        <v>0</v>
      </c>
      <c r="X122" s="350">
        <v>6620.93</v>
      </c>
      <c r="Y122" s="85"/>
      <c r="Z122" s="26"/>
      <c r="AA122"/>
      <c r="AB122"/>
      <c r="AC122"/>
      <c r="AD122"/>
      <c r="AE122"/>
      <c r="AF122"/>
      <c r="AG122"/>
      <c r="AH122"/>
      <c r="AI122"/>
      <c r="AJ122"/>
      <c r="AK122"/>
      <c r="AL122"/>
      <c r="AM122"/>
      <c r="AN122"/>
      <c r="AO122"/>
      <c r="AP122"/>
      <c r="AQ122"/>
      <c r="AR122"/>
      <c r="AS122"/>
      <c r="AT122"/>
      <c r="AU122"/>
      <c r="AV122"/>
    </row>
    <row r="123" spans="1:48" ht="15" x14ac:dyDescent="0.25">
      <c r="A123"/>
      <c r="B123" s="19"/>
      <c r="C123" s="20"/>
      <c r="D123" s="270">
        <v>108</v>
      </c>
      <c r="E123" s="237" t="s">
        <v>3973</v>
      </c>
      <c r="F123" s="226"/>
      <c r="G123" s="206" t="s">
        <v>3935</v>
      </c>
      <c r="H123" s="195"/>
      <c r="I123" s="208" t="s">
        <v>3947</v>
      </c>
      <c r="J123" s="5"/>
      <c r="K123" s="180">
        <f t="shared" si="2"/>
        <v>5466</v>
      </c>
      <c r="L123" s="102"/>
      <c r="M123" s="73">
        <v>481</v>
      </c>
      <c r="N123" s="73">
        <v>179</v>
      </c>
      <c r="O123" s="73">
        <v>729</v>
      </c>
      <c r="P123" s="73"/>
      <c r="Q123" s="73">
        <v>678</v>
      </c>
      <c r="R123" s="73"/>
      <c r="S123" s="73"/>
      <c r="T123" s="73">
        <v>3399</v>
      </c>
      <c r="U123" s="281"/>
      <c r="V123" s="392"/>
      <c r="W123" s="351">
        <v>0</v>
      </c>
      <c r="X123" s="352">
        <v>2113.5</v>
      </c>
      <c r="Y123" s="85"/>
      <c r="Z123" s="26"/>
      <c r="AA123"/>
      <c r="AB123"/>
      <c r="AC123"/>
      <c r="AD123"/>
      <c r="AE123"/>
      <c r="AF123"/>
      <c r="AG123"/>
      <c r="AH123"/>
      <c r="AI123"/>
      <c r="AJ123"/>
      <c r="AK123"/>
      <c r="AL123"/>
      <c r="AM123"/>
      <c r="AN123"/>
      <c r="AO123"/>
      <c r="AP123"/>
      <c r="AQ123"/>
      <c r="AR123"/>
      <c r="AS123"/>
      <c r="AT123"/>
      <c r="AU123"/>
      <c r="AV123"/>
    </row>
    <row r="124" spans="1:48" ht="15" x14ac:dyDescent="0.25">
      <c r="A124"/>
      <c r="B124" s="19"/>
      <c r="C124" s="20"/>
      <c r="D124" s="270">
        <v>109</v>
      </c>
      <c r="E124" s="235" t="s">
        <v>3961</v>
      </c>
      <c r="F124" s="226"/>
      <c r="G124" s="205" t="s">
        <v>3935</v>
      </c>
      <c r="H124" s="195"/>
      <c r="I124" s="207" t="s">
        <v>3947</v>
      </c>
      <c r="J124" s="5"/>
      <c r="K124" s="180">
        <f t="shared" si="2"/>
        <v>0</v>
      </c>
      <c r="L124" s="102"/>
      <c r="M124" s="72"/>
      <c r="N124" s="72"/>
      <c r="O124" s="72"/>
      <c r="P124" s="72"/>
      <c r="Q124" s="72"/>
      <c r="R124" s="72"/>
      <c r="S124" s="72"/>
      <c r="T124" s="72"/>
      <c r="U124" s="281"/>
      <c r="V124" s="392"/>
      <c r="W124" s="349">
        <v>0</v>
      </c>
      <c r="X124" s="350">
        <v>0</v>
      </c>
      <c r="Y124" s="85"/>
      <c r="Z124" s="26"/>
      <c r="AA124"/>
      <c r="AB124"/>
      <c r="AC124"/>
      <c r="AD124"/>
      <c r="AE124"/>
      <c r="AF124"/>
      <c r="AG124"/>
      <c r="AH124"/>
      <c r="AI124"/>
      <c r="AJ124"/>
      <c r="AK124"/>
      <c r="AL124"/>
      <c r="AM124"/>
      <c r="AN124"/>
      <c r="AO124"/>
      <c r="AP124"/>
      <c r="AQ124"/>
      <c r="AR124"/>
      <c r="AS124"/>
      <c r="AT124"/>
      <c r="AU124"/>
      <c r="AV124"/>
    </row>
    <row r="125" spans="1:48" ht="15" x14ac:dyDescent="0.25">
      <c r="A125"/>
      <c r="B125" s="19"/>
      <c r="C125" s="20"/>
      <c r="D125" s="270">
        <v>110</v>
      </c>
      <c r="E125" s="237" t="s">
        <v>3962</v>
      </c>
      <c r="F125" s="226"/>
      <c r="G125" s="206" t="s">
        <v>3935</v>
      </c>
      <c r="H125" s="195"/>
      <c r="I125" s="208" t="s">
        <v>3947</v>
      </c>
      <c r="J125" s="5"/>
      <c r="K125" s="180">
        <f t="shared" si="2"/>
        <v>0</v>
      </c>
      <c r="L125" s="102"/>
      <c r="M125" s="73"/>
      <c r="N125" s="73"/>
      <c r="O125" s="73"/>
      <c r="P125" s="73"/>
      <c r="Q125" s="73"/>
      <c r="R125" s="73"/>
      <c r="S125" s="73"/>
      <c r="T125" s="73"/>
      <c r="U125" s="281"/>
      <c r="V125" s="392"/>
      <c r="W125" s="351">
        <v>0</v>
      </c>
      <c r="X125" s="352">
        <v>0</v>
      </c>
      <c r="Y125" s="85"/>
      <c r="Z125" s="26"/>
      <c r="AA125"/>
      <c r="AB125"/>
      <c r="AC125"/>
      <c r="AD125"/>
      <c r="AE125"/>
      <c r="AF125"/>
      <c r="AG125"/>
      <c r="AH125"/>
      <c r="AI125"/>
      <c r="AJ125"/>
      <c r="AK125"/>
      <c r="AL125"/>
      <c r="AM125"/>
      <c r="AN125"/>
      <c r="AO125"/>
      <c r="AP125"/>
      <c r="AQ125"/>
      <c r="AR125"/>
      <c r="AS125"/>
      <c r="AT125"/>
      <c r="AU125"/>
      <c r="AV125"/>
    </row>
    <row r="126" spans="1:48" ht="15" x14ac:dyDescent="0.25">
      <c r="A126"/>
      <c r="B126" s="19"/>
      <c r="C126" s="20"/>
      <c r="D126" s="270">
        <v>111</v>
      </c>
      <c r="E126" s="235" t="s">
        <v>3963</v>
      </c>
      <c r="F126" s="226"/>
      <c r="G126" s="205" t="s">
        <v>3935</v>
      </c>
      <c r="H126" s="195"/>
      <c r="I126" s="207" t="s">
        <v>3947</v>
      </c>
      <c r="J126" s="5"/>
      <c r="K126" s="180">
        <f t="shared" si="2"/>
        <v>0</v>
      </c>
      <c r="L126" s="102"/>
      <c r="M126" s="72"/>
      <c r="N126" s="72"/>
      <c r="O126" s="72"/>
      <c r="P126" s="72"/>
      <c r="Q126" s="72"/>
      <c r="R126" s="72"/>
      <c r="S126" s="72"/>
      <c r="T126" s="72"/>
      <c r="U126" s="281"/>
      <c r="V126" s="392"/>
      <c r="W126" s="349">
        <v>0</v>
      </c>
      <c r="X126" s="350">
        <v>0</v>
      </c>
      <c r="Y126" s="85"/>
      <c r="Z126" s="26"/>
      <c r="AA126"/>
      <c r="AB126"/>
      <c r="AC126"/>
      <c r="AD126"/>
      <c r="AE126"/>
      <c r="AF126"/>
      <c r="AG126"/>
      <c r="AH126"/>
      <c r="AI126"/>
      <c r="AJ126"/>
      <c r="AK126"/>
      <c r="AL126"/>
      <c r="AM126"/>
      <c r="AN126"/>
      <c r="AO126"/>
      <c r="AP126"/>
      <c r="AQ126"/>
      <c r="AR126"/>
      <c r="AS126"/>
      <c r="AT126"/>
      <c r="AU126"/>
      <c r="AV126"/>
    </row>
    <row r="127" spans="1:48" ht="15" x14ac:dyDescent="0.25">
      <c r="A127"/>
      <c r="B127" s="19"/>
      <c r="C127" s="20"/>
      <c r="D127" s="270">
        <v>112</v>
      </c>
      <c r="E127" s="237" t="s">
        <v>3964</v>
      </c>
      <c r="F127" s="226"/>
      <c r="G127" s="206" t="s">
        <v>3935</v>
      </c>
      <c r="H127" s="195"/>
      <c r="I127" s="208" t="s">
        <v>3947</v>
      </c>
      <c r="J127" s="5"/>
      <c r="K127" s="180">
        <f t="shared" si="2"/>
        <v>0</v>
      </c>
      <c r="L127" s="102"/>
      <c r="M127" s="73"/>
      <c r="N127" s="73"/>
      <c r="O127" s="73"/>
      <c r="P127" s="73"/>
      <c r="Q127" s="73"/>
      <c r="R127" s="73"/>
      <c r="S127" s="73"/>
      <c r="T127" s="73"/>
      <c r="U127" s="281"/>
      <c r="V127" s="392"/>
      <c r="W127" s="351">
        <v>0</v>
      </c>
      <c r="X127" s="352">
        <v>0</v>
      </c>
      <c r="Y127" s="85"/>
      <c r="Z127" s="26"/>
      <c r="AA127"/>
      <c r="AB127"/>
      <c r="AC127"/>
      <c r="AD127"/>
      <c r="AE127"/>
      <c r="AF127"/>
      <c r="AG127"/>
      <c r="AH127"/>
      <c r="AI127"/>
      <c r="AJ127"/>
      <c r="AK127"/>
      <c r="AL127"/>
      <c r="AM127"/>
      <c r="AN127"/>
      <c r="AO127"/>
      <c r="AP127"/>
      <c r="AQ127"/>
      <c r="AR127"/>
      <c r="AS127"/>
      <c r="AT127"/>
      <c r="AU127"/>
      <c r="AV127"/>
    </row>
    <row r="128" spans="1:48" ht="15" x14ac:dyDescent="0.25">
      <c r="A128"/>
      <c r="B128" s="19"/>
      <c r="C128" s="20"/>
      <c r="D128" s="270">
        <v>113</v>
      </c>
      <c r="E128" s="235" t="s">
        <v>3965</v>
      </c>
      <c r="F128" s="226"/>
      <c r="G128" s="205" t="s">
        <v>3935</v>
      </c>
      <c r="H128" s="195"/>
      <c r="I128" s="207" t="s">
        <v>3947</v>
      </c>
      <c r="J128" s="5"/>
      <c r="K128" s="180">
        <f t="shared" si="2"/>
        <v>5348</v>
      </c>
      <c r="L128" s="102"/>
      <c r="M128" s="72">
        <v>639</v>
      </c>
      <c r="N128" s="72"/>
      <c r="O128" s="72">
        <v>1057</v>
      </c>
      <c r="P128" s="72"/>
      <c r="Q128" s="72">
        <v>951</v>
      </c>
      <c r="R128" s="72">
        <v>2701</v>
      </c>
      <c r="S128" s="72"/>
      <c r="T128" s="72"/>
      <c r="U128" s="281"/>
      <c r="V128" s="392"/>
      <c r="W128" s="349">
        <v>0</v>
      </c>
      <c r="X128" s="350">
        <v>920.47</v>
      </c>
      <c r="Y128" s="85"/>
      <c r="Z128" s="26"/>
      <c r="AA128"/>
      <c r="AB128"/>
      <c r="AC128"/>
      <c r="AD128"/>
      <c r="AE128"/>
      <c r="AF128"/>
      <c r="AG128"/>
      <c r="AH128"/>
      <c r="AI128"/>
      <c r="AJ128"/>
      <c r="AK128"/>
      <c r="AL128"/>
      <c r="AM128"/>
      <c r="AN128"/>
      <c r="AO128"/>
      <c r="AP128"/>
      <c r="AQ128"/>
      <c r="AR128"/>
      <c r="AS128"/>
      <c r="AT128"/>
      <c r="AU128"/>
      <c r="AV128"/>
    </row>
    <row r="129" spans="1:48" ht="15" x14ac:dyDescent="0.25">
      <c r="A129"/>
      <c r="B129" s="19"/>
      <c r="C129" s="20"/>
      <c r="D129" s="270">
        <v>114</v>
      </c>
      <c r="E129" s="237" t="s">
        <v>3966</v>
      </c>
      <c r="F129" s="226"/>
      <c r="G129" s="206" t="s">
        <v>3935</v>
      </c>
      <c r="H129" s="195"/>
      <c r="I129" s="208" t="s">
        <v>3947</v>
      </c>
      <c r="J129" s="5"/>
      <c r="K129" s="180">
        <f t="shared" si="2"/>
        <v>6902</v>
      </c>
      <c r="L129" s="102"/>
      <c r="M129" s="73">
        <v>1151</v>
      </c>
      <c r="N129" s="73"/>
      <c r="O129" s="73">
        <v>870</v>
      </c>
      <c r="P129" s="73">
        <v>1351</v>
      </c>
      <c r="Q129" s="73">
        <v>1259</v>
      </c>
      <c r="R129" s="73">
        <v>2271</v>
      </c>
      <c r="S129" s="73"/>
      <c r="T129" s="73"/>
      <c r="U129" s="281"/>
      <c r="V129" s="392"/>
      <c r="W129" s="351">
        <v>0</v>
      </c>
      <c r="X129" s="352">
        <v>3047.65</v>
      </c>
      <c r="Y129" s="85"/>
      <c r="Z129" s="26"/>
      <c r="AA129"/>
      <c r="AB129"/>
      <c r="AC129"/>
      <c r="AD129"/>
      <c r="AE129"/>
      <c r="AF129"/>
      <c r="AG129"/>
      <c r="AH129"/>
      <c r="AI129"/>
      <c r="AJ129"/>
      <c r="AK129"/>
      <c r="AL129"/>
      <c r="AM129"/>
      <c r="AN129"/>
      <c r="AO129"/>
      <c r="AP129"/>
      <c r="AQ129"/>
      <c r="AR129"/>
      <c r="AS129"/>
      <c r="AT129"/>
      <c r="AU129"/>
      <c r="AV129"/>
    </row>
    <row r="130" spans="1:48" ht="15" x14ac:dyDescent="0.25">
      <c r="A130"/>
      <c r="B130" s="19"/>
      <c r="C130" s="20"/>
      <c r="D130" s="270">
        <v>115</v>
      </c>
      <c r="E130" s="235" t="s">
        <v>3969</v>
      </c>
      <c r="F130" s="226"/>
      <c r="G130" s="205" t="s">
        <v>3935</v>
      </c>
      <c r="H130" s="195"/>
      <c r="I130" s="207" t="s">
        <v>3948</v>
      </c>
      <c r="J130" s="5"/>
      <c r="K130" s="180">
        <f t="shared" si="2"/>
        <v>8800</v>
      </c>
      <c r="L130" s="102"/>
      <c r="M130" s="72">
        <v>2358</v>
      </c>
      <c r="N130" s="72">
        <v>143</v>
      </c>
      <c r="O130" s="72">
        <v>1017</v>
      </c>
      <c r="P130" s="72"/>
      <c r="Q130" s="72">
        <v>1295</v>
      </c>
      <c r="R130" s="72"/>
      <c r="S130" s="72">
        <v>3987</v>
      </c>
      <c r="T130" s="72"/>
      <c r="U130" s="281"/>
      <c r="V130" s="392"/>
      <c r="W130" s="349">
        <v>0</v>
      </c>
      <c r="X130" s="350">
        <v>0</v>
      </c>
      <c r="Y130" s="85"/>
      <c r="Z130" s="26"/>
      <c r="AA130"/>
      <c r="AB130"/>
      <c r="AC130"/>
      <c r="AD130"/>
      <c r="AE130"/>
      <c r="AF130"/>
      <c r="AG130"/>
      <c r="AH130"/>
      <c r="AI130"/>
      <c r="AJ130"/>
      <c r="AK130"/>
      <c r="AL130"/>
      <c r="AM130"/>
      <c r="AN130"/>
      <c r="AO130"/>
      <c r="AP130"/>
      <c r="AQ130"/>
      <c r="AR130"/>
      <c r="AS130"/>
      <c r="AT130"/>
      <c r="AU130"/>
      <c r="AV130"/>
    </row>
    <row r="131" spans="1:48" ht="15" x14ac:dyDescent="0.25">
      <c r="A131"/>
      <c r="B131" s="19"/>
      <c r="C131" s="20"/>
      <c r="D131" s="270">
        <v>116</v>
      </c>
      <c r="E131" s="237" t="s">
        <v>3955</v>
      </c>
      <c r="F131" s="226"/>
      <c r="G131" s="206" t="s">
        <v>3935</v>
      </c>
      <c r="H131" s="195"/>
      <c r="I131" s="208" t="s">
        <v>3948</v>
      </c>
      <c r="J131" s="5"/>
      <c r="K131" s="180">
        <f t="shared" si="2"/>
        <v>0</v>
      </c>
      <c r="L131" s="102"/>
      <c r="M131" s="73"/>
      <c r="N131" s="73"/>
      <c r="O131" s="73"/>
      <c r="P131" s="73"/>
      <c r="Q131" s="73"/>
      <c r="R131" s="73"/>
      <c r="S131" s="73"/>
      <c r="T131" s="73"/>
      <c r="U131" s="281"/>
      <c r="V131" s="392"/>
      <c r="W131" s="351">
        <v>0</v>
      </c>
      <c r="X131" s="352">
        <v>0</v>
      </c>
      <c r="Y131" s="85"/>
      <c r="Z131" s="26"/>
      <c r="AA131"/>
      <c r="AB131"/>
      <c r="AC131"/>
      <c r="AD131"/>
      <c r="AE131"/>
      <c r="AF131"/>
      <c r="AG131"/>
      <c r="AH131"/>
      <c r="AI131"/>
      <c r="AJ131"/>
      <c r="AK131"/>
      <c r="AL131"/>
      <c r="AM131"/>
      <c r="AN131"/>
      <c r="AO131"/>
      <c r="AP131"/>
      <c r="AQ131"/>
      <c r="AR131"/>
      <c r="AS131"/>
      <c r="AT131"/>
      <c r="AU131"/>
      <c r="AV131"/>
    </row>
    <row r="132" spans="1:48" ht="15" x14ac:dyDescent="0.25">
      <c r="A132"/>
      <c r="B132" s="19"/>
      <c r="C132" s="20"/>
      <c r="D132" s="270">
        <v>117</v>
      </c>
      <c r="E132" s="235" t="s">
        <v>3970</v>
      </c>
      <c r="F132" s="226"/>
      <c r="G132" s="205" t="s">
        <v>3935</v>
      </c>
      <c r="H132" s="195"/>
      <c r="I132" s="207" t="s">
        <v>3948</v>
      </c>
      <c r="J132" s="5"/>
      <c r="K132" s="180">
        <f t="shared" si="2"/>
        <v>0</v>
      </c>
      <c r="L132" s="102"/>
      <c r="M132" s="72"/>
      <c r="N132" s="72"/>
      <c r="O132" s="72"/>
      <c r="P132" s="72"/>
      <c r="Q132" s="72"/>
      <c r="R132" s="72"/>
      <c r="S132" s="72"/>
      <c r="T132" s="72"/>
      <c r="U132" s="281"/>
      <c r="V132" s="392"/>
      <c r="W132" s="349">
        <v>0</v>
      </c>
      <c r="X132" s="350">
        <v>0</v>
      </c>
      <c r="Y132" s="85"/>
      <c r="Z132" s="26"/>
      <c r="AA132"/>
      <c r="AB132"/>
      <c r="AC132"/>
      <c r="AD132"/>
      <c r="AE132"/>
      <c r="AF132"/>
      <c r="AG132"/>
      <c r="AH132"/>
      <c r="AI132"/>
      <c r="AJ132"/>
      <c r="AK132"/>
      <c r="AL132"/>
      <c r="AM132"/>
      <c r="AN132"/>
      <c r="AO132"/>
      <c r="AP132"/>
      <c r="AQ132"/>
      <c r="AR132"/>
      <c r="AS132"/>
      <c r="AT132"/>
      <c r="AU132"/>
      <c r="AV132"/>
    </row>
    <row r="133" spans="1:48" ht="15" x14ac:dyDescent="0.25">
      <c r="A133"/>
      <c r="B133" s="19"/>
      <c r="C133" s="20"/>
      <c r="D133" s="270">
        <v>118</v>
      </c>
      <c r="E133" s="237" t="s">
        <v>3956</v>
      </c>
      <c r="F133" s="226"/>
      <c r="G133" s="206" t="s">
        <v>3935</v>
      </c>
      <c r="H133" s="195"/>
      <c r="I133" s="208" t="s">
        <v>3948</v>
      </c>
      <c r="J133" s="5"/>
      <c r="K133" s="180">
        <f t="shared" si="2"/>
        <v>0</v>
      </c>
      <c r="L133" s="102"/>
      <c r="M133" s="73"/>
      <c r="N133" s="73"/>
      <c r="O133" s="73"/>
      <c r="P133" s="73"/>
      <c r="Q133" s="73"/>
      <c r="R133" s="73"/>
      <c r="S133" s="73"/>
      <c r="T133" s="73"/>
      <c r="U133" s="281"/>
      <c r="V133" s="392"/>
      <c r="W133" s="351">
        <v>0</v>
      </c>
      <c r="X133" s="352">
        <v>0</v>
      </c>
      <c r="Y133" s="85"/>
      <c r="Z133" s="26"/>
      <c r="AA133"/>
      <c r="AB133"/>
      <c r="AC133"/>
      <c r="AD133"/>
      <c r="AE133"/>
      <c r="AF133"/>
      <c r="AG133"/>
      <c r="AH133"/>
      <c r="AI133"/>
      <c r="AJ133"/>
      <c r="AK133"/>
      <c r="AL133"/>
      <c r="AM133"/>
      <c r="AN133"/>
      <c r="AO133"/>
      <c r="AP133"/>
      <c r="AQ133"/>
      <c r="AR133"/>
      <c r="AS133"/>
      <c r="AT133"/>
      <c r="AU133"/>
      <c r="AV133"/>
    </row>
    <row r="134" spans="1:48" ht="15" x14ac:dyDescent="0.25">
      <c r="A134"/>
      <c r="B134" s="19"/>
      <c r="C134" s="20"/>
      <c r="D134" s="270">
        <v>119</v>
      </c>
      <c r="E134" s="235" t="s">
        <v>3971</v>
      </c>
      <c r="F134" s="226"/>
      <c r="G134" s="205" t="s">
        <v>3935</v>
      </c>
      <c r="H134" s="195"/>
      <c r="I134" s="207" t="s">
        <v>3948</v>
      </c>
      <c r="J134" s="5"/>
      <c r="K134" s="180">
        <f t="shared" si="2"/>
        <v>0</v>
      </c>
      <c r="L134" s="102"/>
      <c r="M134" s="72"/>
      <c r="N134" s="72"/>
      <c r="O134" s="72"/>
      <c r="P134" s="72"/>
      <c r="Q134" s="72"/>
      <c r="R134" s="72"/>
      <c r="S134" s="72"/>
      <c r="T134" s="72"/>
      <c r="U134" s="281"/>
      <c r="V134" s="392"/>
      <c r="W134" s="349">
        <v>0</v>
      </c>
      <c r="X134" s="350">
        <v>0</v>
      </c>
      <c r="Y134" s="85"/>
      <c r="Z134" s="26"/>
      <c r="AA134"/>
      <c r="AB134"/>
      <c r="AC134"/>
      <c r="AD134"/>
      <c r="AE134"/>
      <c r="AF134"/>
      <c r="AG134"/>
      <c r="AH134"/>
      <c r="AI134"/>
      <c r="AJ134"/>
      <c r="AK134"/>
      <c r="AL134"/>
      <c r="AM134"/>
      <c r="AN134"/>
      <c r="AO134"/>
      <c r="AP134"/>
      <c r="AQ134"/>
      <c r="AR134"/>
      <c r="AS134"/>
      <c r="AT134"/>
      <c r="AU134"/>
      <c r="AV134"/>
    </row>
    <row r="135" spans="1:48" ht="15" x14ac:dyDescent="0.25">
      <c r="A135"/>
      <c r="B135" s="19"/>
      <c r="C135" s="20"/>
      <c r="D135" s="270">
        <v>120</v>
      </c>
      <c r="E135" s="237" t="s">
        <v>3957</v>
      </c>
      <c r="F135" s="226"/>
      <c r="G135" s="206" t="s">
        <v>3935</v>
      </c>
      <c r="H135" s="195"/>
      <c r="I135" s="208" t="s">
        <v>3948</v>
      </c>
      <c r="J135" s="5"/>
      <c r="K135" s="180">
        <f t="shared" si="2"/>
        <v>0</v>
      </c>
      <c r="L135" s="102"/>
      <c r="M135" s="73"/>
      <c r="N135" s="73"/>
      <c r="O135" s="73"/>
      <c r="P135" s="73"/>
      <c r="Q135" s="73"/>
      <c r="R135" s="73"/>
      <c r="S135" s="73"/>
      <c r="T135" s="73"/>
      <c r="U135" s="281"/>
      <c r="V135" s="392"/>
      <c r="W135" s="351">
        <v>0</v>
      </c>
      <c r="X135" s="352">
        <v>0</v>
      </c>
      <c r="Y135" s="85"/>
      <c r="Z135" s="26"/>
      <c r="AA135"/>
      <c r="AB135"/>
      <c r="AC135"/>
      <c r="AD135"/>
      <c r="AE135"/>
      <c r="AF135"/>
      <c r="AG135"/>
      <c r="AH135"/>
      <c r="AI135"/>
      <c r="AJ135"/>
      <c r="AK135"/>
      <c r="AL135"/>
      <c r="AM135"/>
      <c r="AN135"/>
      <c r="AO135"/>
      <c r="AP135"/>
      <c r="AQ135"/>
      <c r="AR135"/>
      <c r="AS135"/>
      <c r="AT135"/>
      <c r="AU135"/>
      <c r="AV135"/>
    </row>
    <row r="136" spans="1:48" ht="15" x14ac:dyDescent="0.25">
      <c r="A136"/>
      <c r="B136" s="19"/>
      <c r="C136" s="20"/>
      <c r="D136" s="270">
        <v>121</v>
      </c>
      <c r="E136" s="235" t="s">
        <v>3972</v>
      </c>
      <c r="F136" s="226"/>
      <c r="G136" s="205" t="s">
        <v>3935</v>
      </c>
      <c r="H136" s="195"/>
      <c r="I136" s="207" t="s">
        <v>3948</v>
      </c>
      <c r="J136" s="5"/>
      <c r="K136" s="180">
        <f t="shared" si="2"/>
        <v>0</v>
      </c>
      <c r="L136" s="102"/>
      <c r="M136" s="72"/>
      <c r="N136" s="72"/>
      <c r="O136" s="72"/>
      <c r="P136" s="72"/>
      <c r="Q136" s="72"/>
      <c r="R136" s="72"/>
      <c r="S136" s="72"/>
      <c r="T136" s="72"/>
      <c r="U136" s="281"/>
      <c r="V136" s="392"/>
      <c r="W136" s="349">
        <v>0</v>
      </c>
      <c r="X136" s="350">
        <v>0</v>
      </c>
      <c r="Y136" s="85"/>
      <c r="Z136" s="26"/>
      <c r="AA136"/>
      <c r="AB136"/>
      <c r="AC136"/>
      <c r="AD136"/>
      <c r="AE136"/>
      <c r="AF136"/>
      <c r="AG136"/>
      <c r="AH136"/>
      <c r="AI136"/>
      <c r="AJ136"/>
      <c r="AK136"/>
      <c r="AL136"/>
      <c r="AM136"/>
      <c r="AN136"/>
      <c r="AO136"/>
      <c r="AP136"/>
      <c r="AQ136"/>
      <c r="AR136"/>
      <c r="AS136"/>
      <c r="AT136"/>
      <c r="AU136"/>
      <c r="AV136"/>
    </row>
    <row r="137" spans="1:48" ht="15" x14ac:dyDescent="0.25">
      <c r="A137"/>
      <c r="B137" s="19"/>
      <c r="C137" s="20"/>
      <c r="D137" s="270">
        <v>122</v>
      </c>
      <c r="E137" s="237" t="s">
        <v>3958</v>
      </c>
      <c r="F137" s="226"/>
      <c r="G137" s="206" t="s">
        <v>3935</v>
      </c>
      <c r="H137" s="195"/>
      <c r="I137" s="208" t="s">
        <v>3948</v>
      </c>
      <c r="J137" s="5"/>
      <c r="K137" s="180">
        <f t="shared" si="2"/>
        <v>0</v>
      </c>
      <c r="L137" s="102"/>
      <c r="M137" s="73"/>
      <c r="N137" s="73"/>
      <c r="O137" s="73"/>
      <c r="P137" s="73"/>
      <c r="Q137" s="73"/>
      <c r="R137" s="73"/>
      <c r="S137" s="73"/>
      <c r="T137" s="73"/>
      <c r="U137" s="281"/>
      <c r="V137" s="392"/>
      <c r="W137" s="351">
        <v>0</v>
      </c>
      <c r="X137" s="352">
        <v>0</v>
      </c>
      <c r="Y137" s="85"/>
      <c r="Z137" s="26"/>
      <c r="AA137"/>
      <c r="AB137"/>
      <c r="AC137"/>
      <c r="AD137"/>
      <c r="AE137"/>
      <c r="AF137"/>
      <c r="AG137"/>
      <c r="AH137"/>
      <c r="AI137"/>
      <c r="AJ137"/>
      <c r="AK137"/>
      <c r="AL137"/>
      <c r="AM137"/>
      <c r="AN137"/>
      <c r="AO137"/>
      <c r="AP137"/>
      <c r="AQ137"/>
      <c r="AR137"/>
      <c r="AS137"/>
      <c r="AT137"/>
      <c r="AU137"/>
      <c r="AV137"/>
    </row>
    <row r="138" spans="1:48" ht="15" x14ac:dyDescent="0.25">
      <c r="A138"/>
      <c r="B138" s="19"/>
      <c r="C138" s="20"/>
      <c r="D138" s="270">
        <v>123</v>
      </c>
      <c r="E138" s="235" t="s">
        <v>3959</v>
      </c>
      <c r="F138" s="226"/>
      <c r="G138" s="205" t="s">
        <v>3935</v>
      </c>
      <c r="H138" s="195"/>
      <c r="I138" s="207" t="s">
        <v>3948</v>
      </c>
      <c r="J138" s="5"/>
      <c r="K138" s="180">
        <f t="shared" si="2"/>
        <v>0</v>
      </c>
      <c r="L138" s="102"/>
      <c r="M138" s="72"/>
      <c r="N138" s="72"/>
      <c r="O138" s="72"/>
      <c r="P138" s="72"/>
      <c r="Q138" s="72"/>
      <c r="R138" s="72"/>
      <c r="S138" s="72"/>
      <c r="T138" s="72"/>
      <c r="U138" s="281"/>
      <c r="V138" s="392"/>
      <c r="W138" s="349">
        <v>0</v>
      </c>
      <c r="X138" s="350">
        <v>0</v>
      </c>
      <c r="Y138" s="85"/>
      <c r="Z138" s="26"/>
      <c r="AA138"/>
      <c r="AB138"/>
      <c r="AC138"/>
      <c r="AD138"/>
      <c r="AE138"/>
      <c r="AF138"/>
      <c r="AG138"/>
      <c r="AH138"/>
      <c r="AI138"/>
      <c r="AJ138"/>
      <c r="AK138"/>
      <c r="AL138"/>
      <c r="AM138"/>
      <c r="AN138"/>
      <c r="AO138"/>
      <c r="AP138"/>
      <c r="AQ138"/>
      <c r="AR138"/>
      <c r="AS138"/>
      <c r="AT138"/>
      <c r="AU138"/>
      <c r="AV138"/>
    </row>
    <row r="139" spans="1:48" ht="15" x14ac:dyDescent="0.25">
      <c r="A139"/>
      <c r="B139" s="19"/>
      <c r="C139" s="20"/>
      <c r="D139" s="270">
        <v>124</v>
      </c>
      <c r="E139" s="237" t="s">
        <v>3960</v>
      </c>
      <c r="F139" s="226"/>
      <c r="G139" s="206" t="s">
        <v>3935</v>
      </c>
      <c r="H139" s="195"/>
      <c r="I139" s="208" t="s">
        <v>3948</v>
      </c>
      <c r="J139" s="5"/>
      <c r="K139" s="180">
        <f t="shared" si="2"/>
        <v>0</v>
      </c>
      <c r="L139" s="102"/>
      <c r="M139" s="73"/>
      <c r="N139" s="73"/>
      <c r="O139" s="73"/>
      <c r="P139" s="73"/>
      <c r="Q139" s="73"/>
      <c r="R139" s="73"/>
      <c r="S139" s="73"/>
      <c r="T139" s="73"/>
      <c r="U139" s="281"/>
      <c r="V139" s="392"/>
      <c r="W139" s="351">
        <v>0</v>
      </c>
      <c r="X139" s="352">
        <v>0</v>
      </c>
      <c r="Y139" s="85"/>
      <c r="Z139" s="26"/>
      <c r="AA139"/>
      <c r="AB139"/>
      <c r="AC139"/>
      <c r="AD139"/>
      <c r="AE139"/>
      <c r="AF139"/>
      <c r="AG139"/>
      <c r="AH139"/>
      <c r="AI139"/>
      <c r="AJ139"/>
      <c r="AK139"/>
      <c r="AL139"/>
      <c r="AM139"/>
      <c r="AN139"/>
      <c r="AO139"/>
      <c r="AP139"/>
      <c r="AQ139"/>
      <c r="AR139"/>
      <c r="AS139"/>
      <c r="AT139"/>
      <c r="AU139"/>
      <c r="AV139"/>
    </row>
    <row r="140" spans="1:48" ht="15" x14ac:dyDescent="0.25">
      <c r="A140"/>
      <c r="B140" s="19"/>
      <c r="C140" s="20"/>
      <c r="D140" s="270">
        <v>125</v>
      </c>
      <c r="E140" s="235" t="s">
        <v>3973</v>
      </c>
      <c r="F140" s="226"/>
      <c r="G140" s="205" t="s">
        <v>3935</v>
      </c>
      <c r="H140" s="195"/>
      <c r="I140" s="207" t="s">
        <v>3948</v>
      </c>
      <c r="J140" s="5"/>
      <c r="K140" s="180">
        <f t="shared" si="2"/>
        <v>37</v>
      </c>
      <c r="L140" s="102"/>
      <c r="M140" s="72"/>
      <c r="N140" s="72"/>
      <c r="O140" s="72">
        <v>7</v>
      </c>
      <c r="P140" s="72"/>
      <c r="Q140" s="72">
        <v>30</v>
      </c>
      <c r="R140" s="72"/>
      <c r="S140" s="72"/>
      <c r="T140" s="72"/>
      <c r="U140" s="281"/>
      <c r="V140" s="392"/>
      <c r="W140" s="349">
        <v>0</v>
      </c>
      <c r="X140" s="350">
        <v>0</v>
      </c>
      <c r="Y140" s="85"/>
      <c r="Z140" s="26"/>
      <c r="AA140"/>
      <c r="AB140"/>
      <c r="AC140"/>
      <c r="AD140"/>
      <c r="AE140"/>
      <c r="AF140"/>
      <c r="AG140"/>
      <c r="AH140"/>
      <c r="AI140"/>
      <c r="AJ140"/>
      <c r="AK140"/>
      <c r="AL140"/>
      <c r="AM140"/>
      <c r="AN140"/>
      <c r="AO140"/>
      <c r="AP140"/>
      <c r="AQ140"/>
      <c r="AR140"/>
      <c r="AS140"/>
      <c r="AT140"/>
      <c r="AU140"/>
      <c r="AV140"/>
    </row>
    <row r="141" spans="1:48" ht="15" x14ac:dyDescent="0.25">
      <c r="A141"/>
      <c r="B141" s="19"/>
      <c r="C141" s="20"/>
      <c r="D141" s="270">
        <v>126</v>
      </c>
      <c r="E141" s="237" t="s">
        <v>3961</v>
      </c>
      <c r="F141" s="226"/>
      <c r="G141" s="206" t="s">
        <v>3935</v>
      </c>
      <c r="H141" s="195"/>
      <c r="I141" s="208" t="s">
        <v>3948</v>
      </c>
      <c r="J141" s="5"/>
      <c r="K141" s="180">
        <f t="shared" si="2"/>
        <v>0</v>
      </c>
      <c r="L141" s="102"/>
      <c r="M141" s="73"/>
      <c r="N141" s="73"/>
      <c r="O141" s="73"/>
      <c r="P141" s="73"/>
      <c r="Q141" s="73"/>
      <c r="R141" s="73"/>
      <c r="S141" s="73"/>
      <c r="T141" s="73"/>
      <c r="U141" s="281"/>
      <c r="V141" s="392"/>
      <c r="W141" s="351">
        <v>0</v>
      </c>
      <c r="X141" s="352">
        <v>0</v>
      </c>
      <c r="Y141" s="85"/>
      <c r="Z141" s="26"/>
      <c r="AA141"/>
      <c r="AB141"/>
      <c r="AC141"/>
      <c r="AD141"/>
      <c r="AE141"/>
      <c r="AF141"/>
      <c r="AG141"/>
      <c r="AH141"/>
      <c r="AI141"/>
      <c r="AJ141"/>
      <c r="AK141"/>
      <c r="AL141"/>
      <c r="AM141"/>
      <c r="AN141"/>
      <c r="AO141"/>
      <c r="AP141"/>
      <c r="AQ141"/>
      <c r="AR141"/>
      <c r="AS141"/>
      <c r="AT141"/>
      <c r="AU141"/>
      <c r="AV141"/>
    </row>
    <row r="142" spans="1:48" ht="15" x14ac:dyDescent="0.25">
      <c r="A142"/>
      <c r="B142" s="19"/>
      <c r="C142" s="20"/>
      <c r="D142" s="270">
        <v>127</v>
      </c>
      <c r="E142" s="235" t="s">
        <v>3962</v>
      </c>
      <c r="F142" s="226"/>
      <c r="G142" s="205" t="s">
        <v>3935</v>
      </c>
      <c r="H142" s="195"/>
      <c r="I142" s="207" t="s">
        <v>3948</v>
      </c>
      <c r="J142" s="5"/>
      <c r="K142" s="180">
        <f t="shared" si="2"/>
        <v>0</v>
      </c>
      <c r="L142" s="102"/>
      <c r="M142" s="72"/>
      <c r="N142" s="72"/>
      <c r="O142" s="72"/>
      <c r="P142" s="72"/>
      <c r="Q142" s="72"/>
      <c r="R142" s="72"/>
      <c r="S142" s="72"/>
      <c r="T142" s="72"/>
      <c r="U142" s="281"/>
      <c r="V142" s="392"/>
      <c r="W142" s="349">
        <v>0</v>
      </c>
      <c r="X142" s="350">
        <v>0</v>
      </c>
      <c r="Y142" s="85"/>
      <c r="Z142" s="26"/>
      <c r="AA142"/>
      <c r="AB142"/>
      <c r="AC142"/>
      <c r="AD142"/>
      <c r="AE142"/>
      <c r="AF142"/>
      <c r="AG142"/>
      <c r="AH142"/>
      <c r="AI142"/>
      <c r="AJ142"/>
      <c r="AK142"/>
      <c r="AL142"/>
      <c r="AM142"/>
      <c r="AN142"/>
      <c r="AO142"/>
      <c r="AP142"/>
      <c r="AQ142"/>
      <c r="AR142"/>
      <c r="AS142"/>
      <c r="AT142"/>
      <c r="AU142"/>
      <c r="AV142"/>
    </row>
    <row r="143" spans="1:48" ht="15" x14ac:dyDescent="0.25">
      <c r="A143"/>
      <c r="B143" s="19"/>
      <c r="C143" s="20"/>
      <c r="D143" s="270">
        <v>128</v>
      </c>
      <c r="E143" s="237" t="s">
        <v>3963</v>
      </c>
      <c r="F143" s="226"/>
      <c r="G143" s="206" t="s">
        <v>3935</v>
      </c>
      <c r="H143" s="195"/>
      <c r="I143" s="208" t="s">
        <v>3948</v>
      </c>
      <c r="J143" s="5"/>
      <c r="K143" s="180">
        <f t="shared" si="2"/>
        <v>0</v>
      </c>
      <c r="L143" s="102"/>
      <c r="M143" s="73"/>
      <c r="N143" s="73"/>
      <c r="O143" s="73"/>
      <c r="P143" s="73"/>
      <c r="Q143" s="73"/>
      <c r="R143" s="73"/>
      <c r="S143" s="73"/>
      <c r="T143" s="73"/>
      <c r="U143" s="281"/>
      <c r="V143" s="392"/>
      <c r="W143" s="351">
        <v>0</v>
      </c>
      <c r="X143" s="352">
        <v>0</v>
      </c>
      <c r="Y143" s="85"/>
      <c r="Z143" s="26"/>
      <c r="AA143"/>
      <c r="AB143"/>
      <c r="AC143"/>
      <c r="AD143"/>
      <c r="AE143"/>
      <c r="AF143"/>
      <c r="AG143"/>
      <c r="AH143"/>
      <c r="AI143"/>
      <c r="AJ143"/>
      <c r="AK143"/>
      <c r="AL143"/>
      <c r="AM143"/>
      <c r="AN143"/>
      <c r="AO143"/>
      <c r="AP143"/>
      <c r="AQ143"/>
      <c r="AR143"/>
      <c r="AS143"/>
      <c r="AT143"/>
      <c r="AU143"/>
      <c r="AV143"/>
    </row>
    <row r="144" spans="1:48" ht="15" x14ac:dyDescent="0.25">
      <c r="A144"/>
      <c r="B144" s="19"/>
      <c r="C144" s="20"/>
      <c r="D144" s="270">
        <v>129</v>
      </c>
      <c r="E144" s="235" t="s">
        <v>3964</v>
      </c>
      <c r="F144" s="226"/>
      <c r="G144" s="205" t="s">
        <v>3935</v>
      </c>
      <c r="H144" s="195"/>
      <c r="I144" s="207" t="s">
        <v>3948</v>
      </c>
      <c r="J144" s="5"/>
      <c r="K144" s="180">
        <f t="shared" si="2"/>
        <v>5179</v>
      </c>
      <c r="L144" s="102"/>
      <c r="M144" s="72">
        <v>432</v>
      </c>
      <c r="N144" s="72"/>
      <c r="O144" s="72">
        <v>4</v>
      </c>
      <c r="P144" s="72"/>
      <c r="Q144" s="72">
        <v>470</v>
      </c>
      <c r="R144" s="72"/>
      <c r="S144" s="72"/>
      <c r="T144" s="72">
        <v>4273</v>
      </c>
      <c r="U144" s="281"/>
      <c r="V144" s="392"/>
      <c r="W144" s="349">
        <v>0</v>
      </c>
      <c r="X144" s="350">
        <v>0</v>
      </c>
      <c r="Y144" s="85"/>
      <c r="Z144" s="26"/>
      <c r="AA144"/>
      <c r="AB144"/>
      <c r="AC144"/>
      <c r="AD144"/>
      <c r="AE144"/>
      <c r="AF144"/>
      <c r="AG144"/>
      <c r="AH144"/>
      <c r="AI144"/>
      <c r="AJ144"/>
      <c r="AK144"/>
      <c r="AL144"/>
      <c r="AM144"/>
      <c r="AN144"/>
      <c r="AO144"/>
      <c r="AP144"/>
      <c r="AQ144"/>
      <c r="AR144"/>
      <c r="AS144"/>
      <c r="AT144"/>
      <c r="AU144"/>
      <c r="AV144"/>
    </row>
    <row r="145" spans="1:48" ht="15" x14ac:dyDescent="0.25">
      <c r="A145"/>
      <c r="B145" s="19"/>
      <c r="C145" s="20"/>
      <c r="D145" s="270">
        <v>130</v>
      </c>
      <c r="E145" s="237" t="s">
        <v>3965</v>
      </c>
      <c r="F145" s="226"/>
      <c r="G145" s="206" t="s">
        <v>3935</v>
      </c>
      <c r="H145" s="195"/>
      <c r="I145" s="208" t="s">
        <v>3948</v>
      </c>
      <c r="J145" s="5"/>
      <c r="K145" s="180">
        <f t="shared" ref="K145:K180" si="3">SUM(M145:T145)</f>
        <v>0</v>
      </c>
      <c r="L145" s="102"/>
      <c r="M145" s="73"/>
      <c r="N145" s="73"/>
      <c r="O145" s="73"/>
      <c r="P145" s="73"/>
      <c r="Q145" s="73"/>
      <c r="R145" s="73"/>
      <c r="S145" s="73"/>
      <c r="T145" s="73"/>
      <c r="U145" s="281"/>
      <c r="V145" s="392"/>
      <c r="W145" s="351">
        <v>0</v>
      </c>
      <c r="X145" s="352">
        <v>0</v>
      </c>
      <c r="Y145" s="85"/>
      <c r="Z145" s="26"/>
      <c r="AA145"/>
      <c r="AB145"/>
      <c r="AC145"/>
      <c r="AD145"/>
      <c r="AE145"/>
      <c r="AF145"/>
      <c r="AG145"/>
      <c r="AH145"/>
      <c r="AI145"/>
      <c r="AJ145"/>
      <c r="AK145"/>
      <c r="AL145"/>
      <c r="AM145"/>
      <c r="AN145"/>
      <c r="AO145"/>
      <c r="AP145"/>
      <c r="AQ145"/>
      <c r="AR145"/>
      <c r="AS145"/>
      <c r="AT145"/>
      <c r="AU145"/>
      <c r="AV145"/>
    </row>
    <row r="146" spans="1:48" ht="15" x14ac:dyDescent="0.25">
      <c r="A146"/>
      <c r="B146" s="19"/>
      <c r="C146" s="20"/>
      <c r="D146" s="270">
        <v>131</v>
      </c>
      <c r="E146" s="235" t="s">
        <v>3966</v>
      </c>
      <c r="F146" s="226"/>
      <c r="G146" s="205" t="s">
        <v>3935</v>
      </c>
      <c r="H146" s="195"/>
      <c r="I146" s="207" t="s">
        <v>3948</v>
      </c>
      <c r="J146" s="5"/>
      <c r="K146" s="180">
        <f t="shared" si="3"/>
        <v>0</v>
      </c>
      <c r="L146" s="102"/>
      <c r="M146" s="72"/>
      <c r="N146" s="72"/>
      <c r="O146" s="72"/>
      <c r="P146" s="72"/>
      <c r="Q146" s="72"/>
      <c r="R146" s="72"/>
      <c r="S146" s="72"/>
      <c r="T146" s="72"/>
      <c r="U146" s="281"/>
      <c r="V146" s="392"/>
      <c r="W146" s="349">
        <v>0</v>
      </c>
      <c r="X146" s="350">
        <v>0</v>
      </c>
      <c r="Y146" s="85"/>
      <c r="Z146" s="26"/>
      <c r="AA146"/>
      <c r="AB146"/>
      <c r="AC146"/>
      <c r="AD146"/>
      <c r="AE146"/>
      <c r="AF146"/>
      <c r="AG146"/>
      <c r="AH146"/>
      <c r="AI146"/>
      <c r="AJ146"/>
      <c r="AK146"/>
      <c r="AL146"/>
      <c r="AM146"/>
      <c r="AN146"/>
      <c r="AO146"/>
      <c r="AP146"/>
      <c r="AQ146"/>
      <c r="AR146"/>
      <c r="AS146"/>
      <c r="AT146"/>
      <c r="AU146"/>
      <c r="AV146"/>
    </row>
    <row r="147" spans="1:48" ht="15" x14ac:dyDescent="0.25">
      <c r="A147"/>
      <c r="B147" s="19"/>
      <c r="C147" s="20"/>
      <c r="D147" s="270">
        <v>132</v>
      </c>
      <c r="E147" s="237" t="s">
        <v>3969</v>
      </c>
      <c r="F147" s="226"/>
      <c r="G147" s="206" t="s">
        <v>3935</v>
      </c>
      <c r="H147" s="195"/>
      <c r="I147" s="208" t="s">
        <v>3524</v>
      </c>
      <c r="J147" s="5"/>
      <c r="K147" s="180">
        <f t="shared" si="3"/>
        <v>10162</v>
      </c>
      <c r="L147" s="102"/>
      <c r="M147" s="73">
        <v>1004</v>
      </c>
      <c r="N147" s="73">
        <v>119</v>
      </c>
      <c r="O147" s="73">
        <v>558</v>
      </c>
      <c r="P147" s="73"/>
      <c r="Q147" s="73">
        <v>1253</v>
      </c>
      <c r="R147" s="73"/>
      <c r="S147" s="73">
        <v>7228</v>
      </c>
      <c r="T147" s="73"/>
      <c r="U147" s="281"/>
      <c r="V147" s="392"/>
      <c r="W147" s="351">
        <v>0</v>
      </c>
      <c r="X147" s="352">
        <v>0</v>
      </c>
      <c r="Y147" s="85"/>
      <c r="Z147" s="26"/>
      <c r="AA147"/>
      <c r="AB147"/>
      <c r="AC147"/>
      <c r="AD147"/>
      <c r="AE147"/>
      <c r="AF147"/>
      <c r="AG147"/>
      <c r="AH147"/>
      <c r="AI147"/>
      <c r="AJ147"/>
      <c r="AK147"/>
      <c r="AL147"/>
      <c r="AM147"/>
      <c r="AN147"/>
      <c r="AO147"/>
      <c r="AP147"/>
      <c r="AQ147"/>
      <c r="AR147"/>
      <c r="AS147"/>
      <c r="AT147"/>
      <c r="AU147"/>
      <c r="AV147"/>
    </row>
    <row r="148" spans="1:48" ht="15" x14ac:dyDescent="0.25">
      <c r="A148"/>
      <c r="B148" s="19"/>
      <c r="C148" s="20"/>
      <c r="D148" s="270">
        <v>133</v>
      </c>
      <c r="E148" s="235" t="s">
        <v>3955</v>
      </c>
      <c r="F148" s="226"/>
      <c r="G148" s="205" t="s">
        <v>3935</v>
      </c>
      <c r="H148" s="195"/>
      <c r="I148" s="207" t="s">
        <v>3524</v>
      </c>
      <c r="J148" s="5"/>
      <c r="K148" s="180">
        <f t="shared" si="3"/>
        <v>0</v>
      </c>
      <c r="L148" s="102"/>
      <c r="M148" s="72"/>
      <c r="N148" s="72"/>
      <c r="O148" s="72"/>
      <c r="P148" s="72"/>
      <c r="Q148" s="72"/>
      <c r="R148" s="72"/>
      <c r="S148" s="72"/>
      <c r="T148" s="72"/>
      <c r="U148" s="281"/>
      <c r="V148" s="392"/>
      <c r="W148" s="349">
        <v>0</v>
      </c>
      <c r="X148" s="350">
        <v>0</v>
      </c>
      <c r="Y148" s="85"/>
      <c r="Z148" s="26"/>
      <c r="AA148"/>
      <c r="AB148"/>
      <c r="AC148"/>
      <c r="AD148"/>
      <c r="AE148"/>
      <c r="AF148"/>
      <c r="AG148"/>
      <c r="AH148"/>
      <c r="AI148"/>
      <c r="AJ148"/>
      <c r="AK148"/>
      <c r="AL148"/>
      <c r="AM148"/>
      <c r="AN148"/>
      <c r="AO148"/>
      <c r="AP148"/>
      <c r="AQ148"/>
      <c r="AR148"/>
      <c r="AS148"/>
      <c r="AT148"/>
      <c r="AU148"/>
      <c r="AV148"/>
    </row>
    <row r="149" spans="1:48" ht="15" x14ac:dyDescent="0.25">
      <c r="A149"/>
      <c r="B149" s="19"/>
      <c r="C149" s="20"/>
      <c r="D149" s="270">
        <v>134</v>
      </c>
      <c r="E149" s="237" t="s">
        <v>3970</v>
      </c>
      <c r="F149" s="226"/>
      <c r="G149" s="206" t="s">
        <v>3935</v>
      </c>
      <c r="H149" s="195"/>
      <c r="I149" s="208" t="s">
        <v>3524</v>
      </c>
      <c r="J149" s="5"/>
      <c r="K149" s="180">
        <f t="shared" si="3"/>
        <v>8448</v>
      </c>
      <c r="L149" s="102"/>
      <c r="M149" s="73">
        <v>874</v>
      </c>
      <c r="N149" s="73"/>
      <c r="O149" s="73">
        <v>2722</v>
      </c>
      <c r="P149" s="73"/>
      <c r="Q149" s="73">
        <v>471</v>
      </c>
      <c r="R149" s="73"/>
      <c r="S149" s="73">
        <v>4381</v>
      </c>
      <c r="T149" s="73"/>
      <c r="U149" s="281"/>
      <c r="V149" s="392"/>
      <c r="W149" s="351">
        <v>0</v>
      </c>
      <c r="X149" s="352">
        <v>0</v>
      </c>
      <c r="Y149" s="85"/>
      <c r="Z149" s="26"/>
      <c r="AA149"/>
      <c r="AB149"/>
      <c r="AC149"/>
      <c r="AD149"/>
      <c r="AE149"/>
      <c r="AF149"/>
      <c r="AG149"/>
      <c r="AH149"/>
      <c r="AI149"/>
      <c r="AJ149"/>
      <c r="AK149"/>
      <c r="AL149"/>
      <c r="AM149"/>
      <c r="AN149"/>
      <c r="AO149"/>
      <c r="AP149"/>
      <c r="AQ149"/>
      <c r="AR149"/>
      <c r="AS149"/>
      <c r="AT149"/>
      <c r="AU149"/>
      <c r="AV149"/>
    </row>
    <row r="150" spans="1:48" ht="15" x14ac:dyDescent="0.25">
      <c r="A150"/>
      <c r="B150" s="19"/>
      <c r="C150" s="20"/>
      <c r="D150" s="270">
        <v>135</v>
      </c>
      <c r="E150" s="235" t="s">
        <v>3956</v>
      </c>
      <c r="F150" s="226"/>
      <c r="G150" s="205" t="s">
        <v>3935</v>
      </c>
      <c r="H150" s="195"/>
      <c r="I150" s="207" t="s">
        <v>3524</v>
      </c>
      <c r="J150" s="5"/>
      <c r="K150" s="180">
        <f t="shared" si="3"/>
        <v>1299</v>
      </c>
      <c r="L150" s="102"/>
      <c r="M150" s="72">
        <v>266</v>
      </c>
      <c r="N150" s="72"/>
      <c r="O150" s="72"/>
      <c r="P150" s="72"/>
      <c r="Q150" s="72">
        <v>55</v>
      </c>
      <c r="R150" s="72">
        <v>978</v>
      </c>
      <c r="S150" s="72"/>
      <c r="T150" s="72"/>
      <c r="U150" s="281"/>
      <c r="V150" s="392"/>
      <c r="W150" s="349">
        <v>0</v>
      </c>
      <c r="X150" s="350">
        <v>0</v>
      </c>
      <c r="Y150" s="85"/>
      <c r="Z150" s="26"/>
      <c r="AA150"/>
      <c r="AB150"/>
      <c r="AC150"/>
      <c r="AD150"/>
      <c r="AE150"/>
      <c r="AF150"/>
      <c r="AG150"/>
      <c r="AH150"/>
      <c r="AI150"/>
      <c r="AJ150"/>
      <c r="AK150"/>
      <c r="AL150"/>
      <c r="AM150"/>
      <c r="AN150"/>
      <c r="AO150"/>
      <c r="AP150"/>
      <c r="AQ150"/>
      <c r="AR150"/>
      <c r="AS150"/>
      <c r="AT150"/>
      <c r="AU150"/>
      <c r="AV150"/>
    </row>
    <row r="151" spans="1:48" ht="15" x14ac:dyDescent="0.25">
      <c r="A151"/>
      <c r="B151" s="19"/>
      <c r="C151" s="20"/>
      <c r="D151" s="270">
        <v>136</v>
      </c>
      <c r="E151" s="237" t="s">
        <v>3971</v>
      </c>
      <c r="F151" s="226"/>
      <c r="G151" s="206" t="s">
        <v>3935</v>
      </c>
      <c r="H151" s="195"/>
      <c r="I151" s="208" t="s">
        <v>3524</v>
      </c>
      <c r="J151" s="5"/>
      <c r="K151" s="180">
        <f t="shared" si="3"/>
        <v>4900</v>
      </c>
      <c r="L151" s="102"/>
      <c r="M151" s="73">
        <v>335</v>
      </c>
      <c r="N151" s="73"/>
      <c r="O151" s="73">
        <v>455</v>
      </c>
      <c r="P151" s="73"/>
      <c r="Q151" s="73">
        <v>459</v>
      </c>
      <c r="R151" s="73">
        <v>3651</v>
      </c>
      <c r="S151" s="73"/>
      <c r="T151" s="73"/>
      <c r="U151" s="281"/>
      <c r="V151" s="392"/>
      <c r="W151" s="351">
        <v>0</v>
      </c>
      <c r="X151" s="352">
        <v>0</v>
      </c>
      <c r="Y151" s="85"/>
      <c r="Z151" s="26"/>
      <c r="AA151"/>
      <c r="AB151"/>
      <c r="AC151"/>
      <c r="AD151"/>
      <c r="AE151"/>
      <c r="AF151"/>
      <c r="AG151"/>
      <c r="AH151"/>
      <c r="AI151"/>
      <c r="AJ151"/>
      <c r="AK151"/>
      <c r="AL151"/>
      <c r="AM151"/>
      <c r="AN151"/>
      <c r="AO151"/>
      <c r="AP151"/>
      <c r="AQ151"/>
      <c r="AR151"/>
      <c r="AS151"/>
      <c r="AT151"/>
      <c r="AU151"/>
      <c r="AV151"/>
    </row>
    <row r="152" spans="1:48" ht="15" x14ac:dyDescent="0.25">
      <c r="A152"/>
      <c r="B152" s="19"/>
      <c r="C152" s="20"/>
      <c r="D152" s="270">
        <v>137</v>
      </c>
      <c r="E152" s="235" t="s">
        <v>3957</v>
      </c>
      <c r="F152" s="226"/>
      <c r="G152" s="205" t="s">
        <v>3935</v>
      </c>
      <c r="H152" s="195"/>
      <c r="I152" s="207" t="s">
        <v>3524</v>
      </c>
      <c r="J152" s="5"/>
      <c r="K152" s="180">
        <f t="shared" si="3"/>
        <v>0</v>
      </c>
      <c r="L152" s="102"/>
      <c r="M152" s="72"/>
      <c r="N152" s="72"/>
      <c r="O152" s="72"/>
      <c r="P152" s="72"/>
      <c r="Q152" s="72"/>
      <c r="R152" s="72"/>
      <c r="S152" s="72"/>
      <c r="T152" s="72"/>
      <c r="U152" s="281"/>
      <c r="V152" s="392"/>
      <c r="W152" s="349">
        <v>0</v>
      </c>
      <c r="X152" s="350">
        <v>0</v>
      </c>
      <c r="Y152" s="85"/>
      <c r="Z152" s="26"/>
      <c r="AA152"/>
      <c r="AB152"/>
      <c r="AC152"/>
      <c r="AD152"/>
      <c r="AE152"/>
      <c r="AF152"/>
      <c r="AG152"/>
      <c r="AH152"/>
      <c r="AI152"/>
      <c r="AJ152"/>
      <c r="AK152"/>
      <c r="AL152"/>
      <c r="AM152"/>
      <c r="AN152"/>
      <c r="AO152"/>
      <c r="AP152"/>
      <c r="AQ152"/>
      <c r="AR152"/>
      <c r="AS152"/>
      <c r="AT152"/>
      <c r="AU152"/>
      <c r="AV152"/>
    </row>
    <row r="153" spans="1:48" ht="15" x14ac:dyDescent="0.25">
      <c r="A153"/>
      <c r="B153" s="19"/>
      <c r="C153" s="20"/>
      <c r="D153" s="270">
        <v>138</v>
      </c>
      <c r="E153" s="237" t="s">
        <v>3972</v>
      </c>
      <c r="F153" s="226"/>
      <c r="G153" s="206" t="s">
        <v>3935</v>
      </c>
      <c r="H153" s="195"/>
      <c r="I153" s="208" t="s">
        <v>3524</v>
      </c>
      <c r="J153" s="5"/>
      <c r="K153" s="180">
        <f t="shared" si="3"/>
        <v>0</v>
      </c>
      <c r="L153" s="102"/>
      <c r="M153" s="73"/>
      <c r="N153" s="73"/>
      <c r="O153" s="73"/>
      <c r="P153" s="73"/>
      <c r="Q153" s="73"/>
      <c r="R153" s="73"/>
      <c r="S153" s="73"/>
      <c r="T153" s="73"/>
      <c r="U153" s="281"/>
      <c r="V153" s="392"/>
      <c r="W153" s="351">
        <v>0</v>
      </c>
      <c r="X153" s="352">
        <v>0</v>
      </c>
      <c r="Y153" s="85"/>
      <c r="Z153" s="26"/>
      <c r="AA153"/>
      <c r="AB153"/>
      <c r="AC153"/>
      <c r="AD153"/>
      <c r="AE153"/>
      <c r="AF153"/>
      <c r="AG153"/>
      <c r="AH153"/>
      <c r="AI153"/>
      <c r="AJ153"/>
      <c r="AK153"/>
      <c r="AL153"/>
      <c r="AM153"/>
      <c r="AN153"/>
      <c r="AO153"/>
      <c r="AP153"/>
      <c r="AQ153"/>
      <c r="AR153"/>
      <c r="AS153"/>
      <c r="AT153"/>
      <c r="AU153"/>
      <c r="AV153"/>
    </row>
    <row r="154" spans="1:48" ht="15" x14ac:dyDescent="0.25">
      <c r="A154"/>
      <c r="B154" s="19"/>
      <c r="C154" s="20"/>
      <c r="D154" s="270">
        <v>139</v>
      </c>
      <c r="E154" s="235" t="s">
        <v>3958</v>
      </c>
      <c r="F154" s="226"/>
      <c r="G154" s="205" t="s">
        <v>3935</v>
      </c>
      <c r="H154" s="195"/>
      <c r="I154" s="207" t="s">
        <v>3524</v>
      </c>
      <c r="J154" s="5"/>
      <c r="K154" s="180">
        <f t="shared" si="3"/>
        <v>0</v>
      </c>
      <c r="L154" s="102"/>
      <c r="M154" s="72"/>
      <c r="N154" s="72"/>
      <c r="O154" s="72"/>
      <c r="P154" s="72"/>
      <c r="Q154" s="72"/>
      <c r="R154" s="72"/>
      <c r="S154" s="72"/>
      <c r="T154" s="72"/>
      <c r="U154" s="281"/>
      <c r="V154" s="392"/>
      <c r="W154" s="349">
        <v>0</v>
      </c>
      <c r="X154" s="350">
        <v>0</v>
      </c>
      <c r="Y154" s="85"/>
      <c r="Z154" s="26"/>
      <c r="AA154"/>
      <c r="AB154"/>
      <c r="AC154"/>
      <c r="AD154"/>
      <c r="AE154"/>
      <c r="AF154"/>
      <c r="AG154"/>
      <c r="AH154"/>
      <c r="AI154"/>
      <c r="AJ154"/>
      <c r="AK154"/>
      <c r="AL154"/>
      <c r="AM154"/>
      <c r="AN154"/>
      <c r="AO154"/>
      <c r="AP154"/>
      <c r="AQ154"/>
      <c r="AR154"/>
      <c r="AS154"/>
      <c r="AT154"/>
      <c r="AU154"/>
      <c r="AV154"/>
    </row>
    <row r="155" spans="1:48" ht="15" x14ac:dyDescent="0.25">
      <c r="A155"/>
      <c r="B155" s="19"/>
      <c r="C155" s="20"/>
      <c r="D155" s="270">
        <v>140</v>
      </c>
      <c r="E155" s="237" t="s">
        <v>3959</v>
      </c>
      <c r="F155" s="226"/>
      <c r="G155" s="206" t="s">
        <v>3935</v>
      </c>
      <c r="H155" s="195"/>
      <c r="I155" s="208" t="s">
        <v>3524</v>
      </c>
      <c r="J155" s="5"/>
      <c r="K155" s="180">
        <f t="shared" si="3"/>
        <v>0</v>
      </c>
      <c r="L155" s="102"/>
      <c r="M155" s="73"/>
      <c r="N155" s="73"/>
      <c r="O155" s="73"/>
      <c r="P155" s="73"/>
      <c r="Q155" s="73"/>
      <c r="R155" s="73"/>
      <c r="S155" s="73"/>
      <c r="T155" s="73"/>
      <c r="U155" s="281"/>
      <c r="V155" s="392"/>
      <c r="W155" s="351">
        <v>0</v>
      </c>
      <c r="X155" s="352">
        <v>0</v>
      </c>
      <c r="Y155" s="85"/>
      <c r="Z155" s="26"/>
      <c r="AA155"/>
      <c r="AB155"/>
      <c r="AC155"/>
      <c r="AD155"/>
      <c r="AE155"/>
      <c r="AF155"/>
      <c r="AG155"/>
      <c r="AH155"/>
      <c r="AI155"/>
      <c r="AJ155"/>
      <c r="AK155"/>
      <c r="AL155"/>
      <c r="AM155"/>
      <c r="AN155"/>
      <c r="AO155"/>
      <c r="AP155"/>
      <c r="AQ155"/>
      <c r="AR155"/>
      <c r="AS155"/>
      <c r="AT155"/>
      <c r="AU155"/>
      <c r="AV155"/>
    </row>
    <row r="156" spans="1:48" ht="15" x14ac:dyDescent="0.25">
      <c r="A156"/>
      <c r="B156" s="19"/>
      <c r="C156" s="20"/>
      <c r="D156" s="270">
        <v>141</v>
      </c>
      <c r="E156" s="235" t="s">
        <v>3960</v>
      </c>
      <c r="F156" s="226"/>
      <c r="G156" s="205" t="s">
        <v>3935</v>
      </c>
      <c r="H156" s="195"/>
      <c r="I156" s="207" t="s">
        <v>3524</v>
      </c>
      <c r="J156" s="5"/>
      <c r="K156" s="180">
        <f t="shared" si="3"/>
        <v>12246</v>
      </c>
      <c r="L156" s="102"/>
      <c r="M156" s="72">
        <v>954</v>
      </c>
      <c r="N156" s="72"/>
      <c r="O156" s="72">
        <v>2700</v>
      </c>
      <c r="P156" s="72"/>
      <c r="Q156" s="72">
        <v>2915</v>
      </c>
      <c r="R156" s="72">
        <v>5677</v>
      </c>
      <c r="S156" s="72"/>
      <c r="T156" s="72"/>
      <c r="U156" s="281"/>
      <c r="V156" s="392"/>
      <c r="W156" s="349">
        <v>0</v>
      </c>
      <c r="X156" s="350">
        <v>0</v>
      </c>
      <c r="Y156" s="85"/>
      <c r="Z156" s="26"/>
      <c r="AA156"/>
      <c r="AB156"/>
      <c r="AC156"/>
      <c r="AD156"/>
      <c r="AE156"/>
      <c r="AF156"/>
      <c r="AG156"/>
      <c r="AH156"/>
      <c r="AI156"/>
      <c r="AJ156"/>
      <c r="AK156"/>
      <c r="AL156"/>
      <c r="AM156"/>
      <c r="AN156"/>
      <c r="AO156"/>
      <c r="AP156"/>
      <c r="AQ156"/>
      <c r="AR156"/>
      <c r="AS156"/>
      <c r="AT156"/>
      <c r="AU156"/>
      <c r="AV156"/>
    </row>
    <row r="157" spans="1:48" ht="15" x14ac:dyDescent="0.25">
      <c r="A157"/>
      <c r="B157" s="19"/>
      <c r="C157" s="20"/>
      <c r="D157" s="270">
        <v>142</v>
      </c>
      <c r="E157" s="237" t="s">
        <v>3973</v>
      </c>
      <c r="F157" s="226"/>
      <c r="G157" s="206" t="s">
        <v>3935</v>
      </c>
      <c r="H157" s="195"/>
      <c r="I157" s="208" t="s">
        <v>3524</v>
      </c>
      <c r="J157" s="5"/>
      <c r="K157" s="180">
        <f t="shared" si="3"/>
        <v>13260</v>
      </c>
      <c r="L157" s="102"/>
      <c r="M157" s="73">
        <v>580</v>
      </c>
      <c r="N157" s="73">
        <v>622</v>
      </c>
      <c r="O157" s="73">
        <v>4966</v>
      </c>
      <c r="P157" s="73"/>
      <c r="Q157" s="73">
        <v>876</v>
      </c>
      <c r="R157" s="73"/>
      <c r="S157" s="73"/>
      <c r="T157" s="73">
        <v>6216</v>
      </c>
      <c r="U157" s="281"/>
      <c r="V157" s="392"/>
      <c r="W157" s="351">
        <v>0</v>
      </c>
      <c r="X157" s="352">
        <v>0</v>
      </c>
      <c r="Y157" s="85"/>
      <c r="Z157" s="26"/>
      <c r="AA157"/>
      <c r="AB157"/>
      <c r="AC157"/>
      <c r="AD157"/>
      <c r="AE157"/>
      <c r="AF157"/>
      <c r="AG157"/>
      <c r="AH157"/>
      <c r="AI157"/>
      <c r="AJ157"/>
      <c r="AK157"/>
      <c r="AL157"/>
      <c r="AM157"/>
      <c r="AN157"/>
      <c r="AO157"/>
      <c r="AP157"/>
      <c r="AQ157"/>
      <c r="AR157"/>
      <c r="AS157"/>
      <c r="AT157"/>
      <c r="AU157"/>
      <c r="AV157"/>
    </row>
    <row r="158" spans="1:48" ht="15" x14ac:dyDescent="0.25">
      <c r="A158"/>
      <c r="B158" s="19"/>
      <c r="C158" s="20"/>
      <c r="D158" s="270">
        <v>143</v>
      </c>
      <c r="E158" s="235" t="s">
        <v>3961</v>
      </c>
      <c r="F158" s="226"/>
      <c r="G158" s="205" t="s">
        <v>3935</v>
      </c>
      <c r="H158" s="195"/>
      <c r="I158" s="207" t="s">
        <v>3524</v>
      </c>
      <c r="J158" s="5"/>
      <c r="K158" s="180">
        <f t="shared" si="3"/>
        <v>0</v>
      </c>
      <c r="L158" s="102"/>
      <c r="M158" s="72"/>
      <c r="N158" s="72"/>
      <c r="O158" s="72"/>
      <c r="P158" s="72"/>
      <c r="Q158" s="72"/>
      <c r="R158" s="72"/>
      <c r="S158" s="72"/>
      <c r="T158" s="72"/>
      <c r="U158" s="281"/>
      <c r="V158" s="392"/>
      <c r="W158" s="349">
        <v>0</v>
      </c>
      <c r="X158" s="350">
        <v>0</v>
      </c>
      <c r="Y158" s="85"/>
      <c r="Z158" s="26"/>
      <c r="AA158"/>
      <c r="AB158"/>
      <c r="AC158"/>
      <c r="AD158"/>
      <c r="AE158"/>
      <c r="AF158"/>
      <c r="AG158"/>
      <c r="AH158"/>
      <c r="AI158"/>
      <c r="AJ158"/>
      <c r="AK158"/>
      <c r="AL158"/>
      <c r="AM158"/>
      <c r="AN158"/>
      <c r="AO158"/>
      <c r="AP158"/>
      <c r="AQ158"/>
      <c r="AR158"/>
      <c r="AS158"/>
      <c r="AT158"/>
      <c r="AU158"/>
      <c r="AV158"/>
    </row>
    <row r="159" spans="1:48" ht="15" x14ac:dyDescent="0.25">
      <c r="A159"/>
      <c r="B159" s="19"/>
      <c r="C159" s="20"/>
      <c r="D159" s="270">
        <v>144</v>
      </c>
      <c r="E159" s="237" t="s">
        <v>3962</v>
      </c>
      <c r="F159" s="226"/>
      <c r="G159" s="206" t="s">
        <v>3935</v>
      </c>
      <c r="H159" s="195"/>
      <c r="I159" s="208" t="s">
        <v>3524</v>
      </c>
      <c r="J159" s="5"/>
      <c r="K159" s="180">
        <f t="shared" si="3"/>
        <v>0</v>
      </c>
      <c r="L159" s="102"/>
      <c r="M159" s="73"/>
      <c r="N159" s="73"/>
      <c r="O159" s="73"/>
      <c r="P159" s="73"/>
      <c r="Q159" s="73"/>
      <c r="R159" s="73"/>
      <c r="S159" s="73"/>
      <c r="T159" s="73"/>
      <c r="U159" s="281"/>
      <c r="V159" s="392"/>
      <c r="W159" s="351">
        <v>0</v>
      </c>
      <c r="X159" s="352">
        <v>0</v>
      </c>
      <c r="Y159" s="85"/>
      <c r="Z159" s="26"/>
      <c r="AA159"/>
      <c r="AB159"/>
      <c r="AC159"/>
      <c r="AD159"/>
      <c r="AE159"/>
      <c r="AF159"/>
      <c r="AG159"/>
      <c r="AH159"/>
      <c r="AI159"/>
      <c r="AJ159"/>
      <c r="AK159"/>
      <c r="AL159"/>
      <c r="AM159"/>
      <c r="AN159"/>
      <c r="AO159"/>
      <c r="AP159"/>
      <c r="AQ159"/>
      <c r="AR159"/>
      <c r="AS159"/>
      <c r="AT159"/>
      <c r="AU159"/>
      <c r="AV159"/>
    </row>
    <row r="160" spans="1:48" ht="15" x14ac:dyDescent="0.25">
      <c r="A160"/>
      <c r="B160" s="19"/>
      <c r="C160" s="20"/>
      <c r="D160" s="270">
        <v>145</v>
      </c>
      <c r="E160" s="235" t="s">
        <v>3963</v>
      </c>
      <c r="F160" s="226"/>
      <c r="G160" s="205" t="s">
        <v>3935</v>
      </c>
      <c r="H160" s="195"/>
      <c r="I160" s="207" t="s">
        <v>3524</v>
      </c>
      <c r="J160" s="5"/>
      <c r="K160" s="180">
        <f t="shared" si="3"/>
        <v>0</v>
      </c>
      <c r="L160" s="102"/>
      <c r="M160" s="72"/>
      <c r="N160" s="72"/>
      <c r="O160" s="72"/>
      <c r="P160" s="72"/>
      <c r="Q160" s="72"/>
      <c r="R160" s="72"/>
      <c r="S160" s="72"/>
      <c r="T160" s="72"/>
      <c r="U160" s="281"/>
      <c r="V160" s="392"/>
      <c r="W160" s="349">
        <v>0</v>
      </c>
      <c r="X160" s="350">
        <v>0</v>
      </c>
      <c r="Y160" s="85"/>
      <c r="Z160" s="26"/>
      <c r="AA160"/>
      <c r="AB160"/>
      <c r="AC160"/>
      <c r="AD160"/>
      <c r="AE160"/>
      <c r="AF160"/>
      <c r="AG160"/>
      <c r="AH160"/>
      <c r="AI160"/>
      <c r="AJ160"/>
      <c r="AK160"/>
      <c r="AL160"/>
      <c r="AM160"/>
      <c r="AN160"/>
      <c r="AO160"/>
      <c r="AP160"/>
      <c r="AQ160"/>
      <c r="AR160"/>
      <c r="AS160"/>
      <c r="AT160"/>
      <c r="AU160"/>
      <c r="AV160"/>
    </row>
    <row r="161" spans="1:48" ht="15" x14ac:dyDescent="0.25">
      <c r="A161"/>
      <c r="B161" s="19"/>
      <c r="C161" s="20"/>
      <c r="D161" s="270">
        <v>146</v>
      </c>
      <c r="E161" s="237" t="s">
        <v>3964</v>
      </c>
      <c r="F161" s="226"/>
      <c r="G161" s="206" t="s">
        <v>3935</v>
      </c>
      <c r="H161" s="195"/>
      <c r="I161" s="208" t="s">
        <v>3524</v>
      </c>
      <c r="J161" s="5"/>
      <c r="K161" s="180">
        <f t="shared" si="3"/>
        <v>5869</v>
      </c>
      <c r="L161" s="102"/>
      <c r="M161" s="73">
        <v>589</v>
      </c>
      <c r="N161" s="73"/>
      <c r="O161" s="73">
        <v>3</v>
      </c>
      <c r="P161" s="73"/>
      <c r="Q161" s="73">
        <v>469</v>
      </c>
      <c r="R161" s="73"/>
      <c r="S161" s="73"/>
      <c r="T161" s="73">
        <v>4808</v>
      </c>
      <c r="U161" s="281"/>
      <c r="V161" s="392"/>
      <c r="W161" s="351">
        <v>0</v>
      </c>
      <c r="X161" s="352">
        <v>0</v>
      </c>
      <c r="Y161" s="85"/>
      <c r="Z161" s="26"/>
      <c r="AA161"/>
      <c r="AB161"/>
      <c r="AC161"/>
      <c r="AD161"/>
      <c r="AE161"/>
      <c r="AF161"/>
      <c r="AG161"/>
      <c r="AH161"/>
      <c r="AI161"/>
      <c r="AJ161"/>
      <c r="AK161"/>
      <c r="AL161"/>
      <c r="AM161"/>
      <c r="AN161"/>
      <c r="AO161"/>
      <c r="AP161"/>
      <c r="AQ161"/>
      <c r="AR161"/>
      <c r="AS161"/>
      <c r="AT161"/>
      <c r="AU161"/>
      <c r="AV161"/>
    </row>
    <row r="162" spans="1:48" ht="15" x14ac:dyDescent="0.25">
      <c r="A162"/>
      <c r="B162" s="19"/>
      <c r="C162" s="20"/>
      <c r="D162" s="270">
        <v>147</v>
      </c>
      <c r="E162" s="235" t="s">
        <v>3965</v>
      </c>
      <c r="F162" s="226"/>
      <c r="G162" s="205" t="s">
        <v>3935</v>
      </c>
      <c r="H162" s="195"/>
      <c r="I162" s="207" t="s">
        <v>3524</v>
      </c>
      <c r="J162" s="5"/>
      <c r="K162" s="180">
        <f t="shared" si="3"/>
        <v>9653</v>
      </c>
      <c r="L162" s="102"/>
      <c r="M162" s="72">
        <v>1289</v>
      </c>
      <c r="N162" s="72"/>
      <c r="O162" s="72">
        <v>298</v>
      </c>
      <c r="P162" s="72"/>
      <c r="Q162" s="72">
        <v>2759</v>
      </c>
      <c r="R162" s="72">
        <v>5307</v>
      </c>
      <c r="S162" s="72"/>
      <c r="T162" s="72"/>
      <c r="U162" s="281"/>
      <c r="V162" s="392"/>
      <c r="W162" s="349">
        <v>0</v>
      </c>
      <c r="X162" s="350">
        <v>0</v>
      </c>
      <c r="Y162" s="85"/>
      <c r="Z162" s="26"/>
      <c r="AA162"/>
      <c r="AB162"/>
      <c r="AC162"/>
      <c r="AD162"/>
      <c r="AE162"/>
      <c r="AF162"/>
      <c r="AG162"/>
      <c r="AH162"/>
      <c r="AI162"/>
      <c r="AJ162"/>
      <c r="AK162"/>
      <c r="AL162"/>
      <c r="AM162"/>
      <c r="AN162"/>
      <c r="AO162"/>
      <c r="AP162"/>
      <c r="AQ162"/>
      <c r="AR162"/>
      <c r="AS162"/>
      <c r="AT162"/>
      <c r="AU162"/>
      <c r="AV162"/>
    </row>
    <row r="163" spans="1:48" ht="15" x14ac:dyDescent="0.25">
      <c r="A163"/>
      <c r="B163" s="19"/>
      <c r="C163" s="20"/>
      <c r="D163" s="270">
        <v>148</v>
      </c>
      <c r="E163" s="237" t="s">
        <v>3966</v>
      </c>
      <c r="F163" s="226"/>
      <c r="G163" s="206" t="s">
        <v>3935</v>
      </c>
      <c r="H163" s="195"/>
      <c r="I163" s="208" t="s">
        <v>3524</v>
      </c>
      <c r="J163" s="5"/>
      <c r="K163" s="180">
        <f t="shared" si="3"/>
        <v>0</v>
      </c>
      <c r="L163" s="102"/>
      <c r="M163" s="73"/>
      <c r="N163" s="73"/>
      <c r="O163" s="73"/>
      <c r="P163" s="73"/>
      <c r="Q163" s="73"/>
      <c r="R163" s="73"/>
      <c r="S163" s="73"/>
      <c r="T163" s="73"/>
      <c r="U163" s="281"/>
      <c r="V163" s="392"/>
      <c r="W163" s="351">
        <v>0</v>
      </c>
      <c r="X163" s="352">
        <v>0</v>
      </c>
      <c r="Y163" s="85"/>
      <c r="Z163" s="26"/>
      <c r="AA163"/>
      <c r="AB163"/>
      <c r="AC163"/>
      <c r="AD163"/>
      <c r="AE163"/>
      <c r="AF163"/>
      <c r="AG163"/>
      <c r="AH163"/>
      <c r="AI163"/>
      <c r="AJ163"/>
      <c r="AK163"/>
      <c r="AL163"/>
      <c r="AM163"/>
      <c r="AN163"/>
      <c r="AO163"/>
      <c r="AP163"/>
      <c r="AQ163"/>
      <c r="AR163"/>
      <c r="AS163"/>
      <c r="AT163"/>
      <c r="AU163"/>
      <c r="AV163"/>
    </row>
    <row r="164" spans="1:48" ht="15" x14ac:dyDescent="0.25">
      <c r="A164"/>
      <c r="B164" s="19"/>
      <c r="C164" s="20"/>
      <c r="D164" s="270">
        <v>149</v>
      </c>
      <c r="E164" s="235" t="s">
        <v>3969</v>
      </c>
      <c r="F164" s="226"/>
      <c r="G164" s="205" t="s">
        <v>3935</v>
      </c>
      <c r="H164" s="195"/>
      <c r="I164" s="207" t="s">
        <v>3523</v>
      </c>
      <c r="J164" s="5"/>
      <c r="K164" s="180">
        <f t="shared" si="3"/>
        <v>5081</v>
      </c>
      <c r="L164" s="102"/>
      <c r="M164" s="72">
        <v>501</v>
      </c>
      <c r="N164" s="72">
        <v>59</v>
      </c>
      <c r="O164" s="72">
        <v>280</v>
      </c>
      <c r="P164" s="72"/>
      <c r="Q164" s="72">
        <v>627</v>
      </c>
      <c r="R164" s="72"/>
      <c r="S164" s="72">
        <v>3614</v>
      </c>
      <c r="T164" s="72"/>
      <c r="U164" s="281"/>
      <c r="V164" s="392"/>
      <c r="W164" s="349">
        <v>0</v>
      </c>
      <c r="X164" s="350">
        <v>0</v>
      </c>
      <c r="Y164" s="85"/>
      <c r="Z164" s="26"/>
      <c r="AA164"/>
      <c r="AB164"/>
      <c r="AC164"/>
      <c r="AD164"/>
      <c r="AE164"/>
      <c r="AF164"/>
      <c r="AG164"/>
      <c r="AH164"/>
      <c r="AI164"/>
      <c r="AJ164"/>
      <c r="AK164"/>
      <c r="AL164"/>
      <c r="AM164"/>
      <c r="AN164"/>
      <c r="AO164"/>
      <c r="AP164"/>
      <c r="AQ164"/>
      <c r="AR164"/>
      <c r="AS164"/>
      <c r="AT164"/>
      <c r="AU164"/>
      <c r="AV164"/>
    </row>
    <row r="165" spans="1:48" ht="15" x14ac:dyDescent="0.25">
      <c r="A165"/>
      <c r="B165" s="19"/>
      <c r="C165" s="20"/>
      <c r="D165" s="270">
        <v>150</v>
      </c>
      <c r="E165" s="237" t="s">
        <v>3955</v>
      </c>
      <c r="F165" s="226"/>
      <c r="G165" s="206" t="s">
        <v>3935</v>
      </c>
      <c r="H165" s="195"/>
      <c r="I165" s="208" t="s">
        <v>3523</v>
      </c>
      <c r="J165" s="5"/>
      <c r="K165" s="180">
        <f t="shared" si="3"/>
        <v>0</v>
      </c>
      <c r="L165" s="102"/>
      <c r="M165" s="73"/>
      <c r="N165" s="73"/>
      <c r="O165" s="73"/>
      <c r="P165" s="73"/>
      <c r="Q165" s="73"/>
      <c r="R165" s="73"/>
      <c r="S165" s="73"/>
      <c r="T165" s="73"/>
      <c r="U165" s="281"/>
      <c r="V165" s="392"/>
      <c r="W165" s="351">
        <v>0</v>
      </c>
      <c r="X165" s="352">
        <v>0</v>
      </c>
      <c r="Y165" s="85"/>
      <c r="Z165" s="26"/>
      <c r="AA165"/>
      <c r="AB165"/>
      <c r="AC165"/>
      <c r="AD165"/>
      <c r="AE165"/>
      <c r="AF165"/>
      <c r="AG165"/>
      <c r="AH165"/>
      <c r="AI165"/>
      <c r="AJ165"/>
      <c r="AK165"/>
      <c r="AL165"/>
      <c r="AM165"/>
      <c r="AN165"/>
      <c r="AO165"/>
      <c r="AP165"/>
      <c r="AQ165"/>
      <c r="AR165"/>
      <c r="AS165"/>
      <c r="AT165"/>
      <c r="AU165"/>
      <c r="AV165"/>
    </row>
    <row r="166" spans="1:48" ht="15" x14ac:dyDescent="0.25">
      <c r="A166"/>
      <c r="B166" s="19"/>
      <c r="C166" s="20"/>
      <c r="D166" s="270">
        <v>151</v>
      </c>
      <c r="E166" s="235" t="s">
        <v>3970</v>
      </c>
      <c r="F166" s="226"/>
      <c r="G166" s="205" t="s">
        <v>3935</v>
      </c>
      <c r="H166" s="195"/>
      <c r="I166" s="207" t="s">
        <v>3523</v>
      </c>
      <c r="J166" s="5"/>
      <c r="K166" s="180">
        <f t="shared" si="3"/>
        <v>8448</v>
      </c>
      <c r="L166" s="102"/>
      <c r="M166" s="72">
        <v>874</v>
      </c>
      <c r="N166" s="72"/>
      <c r="O166" s="72">
        <v>2722</v>
      </c>
      <c r="P166" s="72"/>
      <c r="Q166" s="72">
        <v>471</v>
      </c>
      <c r="R166" s="72"/>
      <c r="S166" s="72">
        <v>4381</v>
      </c>
      <c r="T166" s="72"/>
      <c r="U166" s="281"/>
      <c r="V166" s="392"/>
      <c r="W166" s="349">
        <v>0</v>
      </c>
      <c r="X166" s="350">
        <v>0</v>
      </c>
      <c r="Y166" s="85"/>
      <c r="Z166" s="26"/>
      <c r="AA166"/>
      <c r="AB166"/>
      <c r="AC166"/>
      <c r="AD166"/>
      <c r="AE166"/>
      <c r="AF166"/>
      <c r="AG166"/>
      <c r="AH166"/>
      <c r="AI166"/>
      <c r="AJ166"/>
      <c r="AK166"/>
      <c r="AL166"/>
      <c r="AM166"/>
      <c r="AN166"/>
      <c r="AO166"/>
      <c r="AP166"/>
      <c r="AQ166"/>
      <c r="AR166"/>
      <c r="AS166"/>
      <c r="AT166"/>
      <c r="AU166"/>
      <c r="AV166"/>
    </row>
    <row r="167" spans="1:48" ht="15" x14ac:dyDescent="0.25">
      <c r="A167"/>
      <c r="B167" s="19"/>
      <c r="C167" s="20"/>
      <c r="D167" s="270">
        <v>152</v>
      </c>
      <c r="E167" s="237" t="s">
        <v>3956</v>
      </c>
      <c r="F167" s="226"/>
      <c r="G167" s="206" t="s">
        <v>3935</v>
      </c>
      <c r="H167" s="195"/>
      <c r="I167" s="208" t="s">
        <v>3523</v>
      </c>
      <c r="J167" s="5"/>
      <c r="K167" s="180">
        <f t="shared" si="3"/>
        <v>1299</v>
      </c>
      <c r="L167" s="102"/>
      <c r="M167" s="73">
        <v>266</v>
      </c>
      <c r="N167" s="73"/>
      <c r="O167" s="73"/>
      <c r="P167" s="73"/>
      <c r="Q167" s="73">
        <v>55</v>
      </c>
      <c r="R167" s="73">
        <v>978</v>
      </c>
      <c r="S167" s="73"/>
      <c r="T167" s="73"/>
      <c r="U167" s="281"/>
      <c r="V167" s="392"/>
      <c r="W167" s="351">
        <v>0</v>
      </c>
      <c r="X167" s="352">
        <v>0</v>
      </c>
      <c r="Y167" s="85"/>
      <c r="Z167" s="26"/>
      <c r="AA167"/>
      <c r="AB167"/>
      <c r="AC167"/>
      <c r="AD167"/>
      <c r="AE167"/>
      <c r="AF167"/>
      <c r="AG167"/>
      <c r="AH167"/>
      <c r="AI167"/>
      <c r="AJ167"/>
      <c r="AK167"/>
      <c r="AL167"/>
      <c r="AM167"/>
      <c r="AN167"/>
      <c r="AO167"/>
      <c r="AP167"/>
      <c r="AQ167"/>
      <c r="AR167"/>
      <c r="AS167"/>
      <c r="AT167"/>
      <c r="AU167"/>
      <c r="AV167"/>
    </row>
    <row r="168" spans="1:48" ht="15" x14ac:dyDescent="0.25">
      <c r="A168"/>
      <c r="B168" s="19"/>
      <c r="C168" s="20"/>
      <c r="D168" s="270">
        <v>153</v>
      </c>
      <c r="E168" s="235" t="s">
        <v>3971</v>
      </c>
      <c r="F168" s="226"/>
      <c r="G168" s="205" t="s">
        <v>3935</v>
      </c>
      <c r="H168" s="195"/>
      <c r="I168" s="207" t="s">
        <v>3523</v>
      </c>
      <c r="J168" s="5"/>
      <c r="K168" s="180">
        <f t="shared" si="3"/>
        <v>4900</v>
      </c>
      <c r="L168" s="102"/>
      <c r="M168" s="72">
        <v>335</v>
      </c>
      <c r="N168" s="72"/>
      <c r="O168" s="72">
        <v>455</v>
      </c>
      <c r="P168" s="72"/>
      <c r="Q168" s="72">
        <v>459</v>
      </c>
      <c r="R168" s="72">
        <v>3651</v>
      </c>
      <c r="S168" s="72"/>
      <c r="T168" s="72"/>
      <c r="U168" s="281"/>
      <c r="V168" s="392"/>
      <c r="W168" s="349">
        <v>0</v>
      </c>
      <c r="X168" s="350">
        <v>0</v>
      </c>
      <c r="Y168" s="85"/>
      <c r="Z168" s="26"/>
      <c r="AA168"/>
      <c r="AB168"/>
      <c r="AC168"/>
      <c r="AD168"/>
      <c r="AE168"/>
      <c r="AF168"/>
      <c r="AG168"/>
      <c r="AH168"/>
      <c r="AI168"/>
      <c r="AJ168"/>
      <c r="AK168"/>
      <c r="AL168"/>
      <c r="AM168"/>
      <c r="AN168"/>
      <c r="AO168"/>
      <c r="AP168"/>
      <c r="AQ168"/>
      <c r="AR168"/>
      <c r="AS168"/>
      <c r="AT168"/>
      <c r="AU168"/>
      <c r="AV168"/>
    </row>
    <row r="169" spans="1:48" ht="15" x14ac:dyDescent="0.25">
      <c r="A169"/>
      <c r="B169" s="19"/>
      <c r="C169" s="20"/>
      <c r="D169" s="270">
        <v>154</v>
      </c>
      <c r="E169" s="237" t="s">
        <v>3957</v>
      </c>
      <c r="F169" s="226"/>
      <c r="G169" s="206" t="s">
        <v>3935</v>
      </c>
      <c r="H169" s="195"/>
      <c r="I169" s="208" t="s">
        <v>3523</v>
      </c>
      <c r="J169" s="5"/>
      <c r="K169" s="180">
        <f t="shared" si="3"/>
        <v>0</v>
      </c>
      <c r="L169" s="102"/>
      <c r="M169" s="73"/>
      <c r="N169" s="73"/>
      <c r="O169" s="73"/>
      <c r="P169" s="73"/>
      <c r="Q169" s="73"/>
      <c r="R169" s="73"/>
      <c r="S169" s="73"/>
      <c r="T169" s="73"/>
      <c r="U169" s="281"/>
      <c r="V169" s="392"/>
      <c r="W169" s="351">
        <v>0</v>
      </c>
      <c r="X169" s="352">
        <v>0</v>
      </c>
      <c r="Y169" s="85"/>
      <c r="Z169" s="26"/>
      <c r="AA169"/>
      <c r="AB169"/>
      <c r="AC169"/>
      <c r="AD169"/>
      <c r="AE169"/>
      <c r="AF169"/>
      <c r="AG169"/>
      <c r="AH169"/>
      <c r="AI169"/>
      <c r="AJ169"/>
      <c r="AK169"/>
      <c r="AL169"/>
      <c r="AM169"/>
      <c r="AN169"/>
      <c r="AO169"/>
      <c r="AP169"/>
      <c r="AQ169"/>
      <c r="AR169"/>
      <c r="AS169"/>
      <c r="AT169"/>
      <c r="AU169"/>
      <c r="AV169"/>
    </row>
    <row r="170" spans="1:48" ht="15" x14ac:dyDescent="0.25">
      <c r="A170"/>
      <c r="B170" s="19"/>
      <c r="C170" s="20"/>
      <c r="D170" s="270">
        <v>155</v>
      </c>
      <c r="E170" s="235" t="s">
        <v>3972</v>
      </c>
      <c r="F170" s="226"/>
      <c r="G170" s="205" t="s">
        <v>3935</v>
      </c>
      <c r="H170" s="195"/>
      <c r="I170" s="207" t="s">
        <v>3523</v>
      </c>
      <c r="J170" s="5"/>
      <c r="K170" s="180">
        <f t="shared" si="3"/>
        <v>0</v>
      </c>
      <c r="L170" s="102"/>
      <c r="M170" s="72"/>
      <c r="N170" s="72"/>
      <c r="O170" s="72"/>
      <c r="P170" s="72"/>
      <c r="Q170" s="72"/>
      <c r="R170" s="72"/>
      <c r="S170" s="72"/>
      <c r="T170" s="72"/>
      <c r="U170" s="281"/>
      <c r="V170" s="392"/>
      <c r="W170" s="349">
        <v>0</v>
      </c>
      <c r="X170" s="350">
        <v>0</v>
      </c>
      <c r="Y170" s="85"/>
      <c r="Z170" s="26"/>
      <c r="AA170"/>
      <c r="AB170"/>
      <c r="AC170"/>
      <c r="AD170"/>
      <c r="AE170"/>
      <c r="AF170"/>
      <c r="AG170"/>
      <c r="AH170"/>
      <c r="AI170"/>
      <c r="AJ170"/>
      <c r="AK170"/>
      <c r="AL170"/>
      <c r="AM170"/>
      <c r="AN170"/>
      <c r="AO170"/>
      <c r="AP170"/>
      <c r="AQ170"/>
      <c r="AR170"/>
      <c r="AS170"/>
      <c r="AT170"/>
      <c r="AU170"/>
      <c r="AV170"/>
    </row>
    <row r="171" spans="1:48" ht="15" x14ac:dyDescent="0.25">
      <c r="A171"/>
      <c r="B171" s="19"/>
      <c r="C171" s="20"/>
      <c r="D171" s="270">
        <v>156</v>
      </c>
      <c r="E171" s="237" t="s">
        <v>3958</v>
      </c>
      <c r="F171" s="226"/>
      <c r="G171" s="206" t="s">
        <v>3935</v>
      </c>
      <c r="H171" s="195"/>
      <c r="I171" s="208" t="s">
        <v>3523</v>
      </c>
      <c r="J171" s="5"/>
      <c r="K171" s="180">
        <f t="shared" si="3"/>
        <v>0</v>
      </c>
      <c r="L171" s="102"/>
      <c r="M171" s="73"/>
      <c r="N171" s="73"/>
      <c r="O171" s="73"/>
      <c r="P171" s="73"/>
      <c r="Q171" s="73"/>
      <c r="R171" s="73"/>
      <c r="S171" s="73"/>
      <c r="T171" s="73"/>
      <c r="U171" s="281"/>
      <c r="V171" s="392"/>
      <c r="W171" s="351">
        <v>0</v>
      </c>
      <c r="X171" s="352">
        <v>0</v>
      </c>
      <c r="Y171" s="85"/>
      <c r="Z171" s="26"/>
      <c r="AA171"/>
      <c r="AB171"/>
      <c r="AC171"/>
      <c r="AD171"/>
      <c r="AE171"/>
      <c r="AF171"/>
      <c r="AG171"/>
      <c r="AH171"/>
      <c r="AI171"/>
      <c r="AJ171"/>
      <c r="AK171"/>
      <c r="AL171"/>
      <c r="AM171"/>
      <c r="AN171"/>
      <c r="AO171"/>
      <c r="AP171"/>
      <c r="AQ171"/>
      <c r="AR171"/>
      <c r="AS171"/>
      <c r="AT171"/>
      <c r="AU171"/>
      <c r="AV171"/>
    </row>
    <row r="172" spans="1:48" ht="15" x14ac:dyDescent="0.25">
      <c r="A172"/>
      <c r="B172" s="19"/>
      <c r="C172" s="20"/>
      <c r="D172" s="270">
        <v>157</v>
      </c>
      <c r="E172" s="235" t="s">
        <v>3959</v>
      </c>
      <c r="F172" s="226"/>
      <c r="G172" s="205" t="s">
        <v>3935</v>
      </c>
      <c r="H172" s="195"/>
      <c r="I172" s="207" t="s">
        <v>3523</v>
      </c>
      <c r="J172" s="5"/>
      <c r="K172" s="180">
        <f t="shared" si="3"/>
        <v>0</v>
      </c>
      <c r="L172" s="102"/>
      <c r="M172" s="72"/>
      <c r="N172" s="72"/>
      <c r="O172" s="72"/>
      <c r="P172" s="72"/>
      <c r="Q172" s="72"/>
      <c r="R172" s="72"/>
      <c r="S172" s="72"/>
      <c r="T172" s="72"/>
      <c r="U172" s="281"/>
      <c r="V172" s="392"/>
      <c r="W172" s="349">
        <v>0</v>
      </c>
      <c r="X172" s="350">
        <v>0</v>
      </c>
      <c r="Y172" s="85"/>
      <c r="Z172" s="26"/>
      <c r="AA172"/>
      <c r="AB172"/>
      <c r="AC172"/>
      <c r="AD172"/>
      <c r="AE172"/>
      <c r="AF172"/>
      <c r="AG172"/>
      <c r="AH172"/>
      <c r="AI172"/>
      <c r="AJ172"/>
      <c r="AK172"/>
      <c r="AL172"/>
      <c r="AM172"/>
      <c r="AN172"/>
      <c r="AO172"/>
      <c r="AP172"/>
      <c r="AQ172"/>
      <c r="AR172"/>
      <c r="AS172"/>
      <c r="AT172"/>
      <c r="AU172"/>
      <c r="AV172"/>
    </row>
    <row r="173" spans="1:48" ht="15" x14ac:dyDescent="0.25">
      <c r="A173"/>
      <c r="B173" s="19"/>
      <c r="C173" s="20"/>
      <c r="D173" s="270">
        <v>158</v>
      </c>
      <c r="E173" s="237" t="s">
        <v>3960</v>
      </c>
      <c r="F173" s="226"/>
      <c r="G173" s="206" t="s">
        <v>3935</v>
      </c>
      <c r="H173" s="195"/>
      <c r="I173" s="208" t="s">
        <v>3523</v>
      </c>
      <c r="J173" s="5"/>
      <c r="K173" s="180">
        <f t="shared" si="3"/>
        <v>6124</v>
      </c>
      <c r="L173" s="102"/>
      <c r="M173" s="73">
        <v>477</v>
      </c>
      <c r="N173" s="73"/>
      <c r="O173" s="73">
        <v>1350</v>
      </c>
      <c r="P173" s="73"/>
      <c r="Q173" s="73">
        <v>1458</v>
      </c>
      <c r="R173" s="73">
        <v>2839</v>
      </c>
      <c r="S173" s="73"/>
      <c r="T173" s="73"/>
      <c r="U173" s="281"/>
      <c r="V173" s="392"/>
      <c r="W173" s="351">
        <v>0</v>
      </c>
      <c r="X173" s="352">
        <v>0</v>
      </c>
      <c r="Y173" s="85"/>
      <c r="Z173" s="26"/>
      <c r="AA173"/>
      <c r="AB173"/>
      <c r="AC173"/>
      <c r="AD173"/>
      <c r="AE173"/>
      <c r="AF173"/>
      <c r="AG173"/>
      <c r="AH173"/>
      <c r="AI173"/>
      <c r="AJ173"/>
      <c r="AK173"/>
      <c r="AL173"/>
      <c r="AM173"/>
      <c r="AN173"/>
      <c r="AO173"/>
      <c r="AP173"/>
      <c r="AQ173"/>
      <c r="AR173"/>
      <c r="AS173"/>
      <c r="AT173"/>
      <c r="AU173"/>
      <c r="AV173"/>
    </row>
    <row r="174" spans="1:48" ht="15" x14ac:dyDescent="0.25">
      <c r="A174"/>
      <c r="B174" s="19"/>
      <c r="C174" s="20"/>
      <c r="D174" s="270">
        <v>159</v>
      </c>
      <c r="E174" s="235" t="s">
        <v>3973</v>
      </c>
      <c r="F174" s="226"/>
      <c r="G174" s="205" t="s">
        <v>3935</v>
      </c>
      <c r="H174" s="195"/>
      <c r="I174" s="207" t="s">
        <v>3523</v>
      </c>
      <c r="J174" s="5"/>
      <c r="K174" s="180">
        <f t="shared" si="3"/>
        <v>6631</v>
      </c>
      <c r="L174" s="102"/>
      <c r="M174" s="72">
        <v>290</v>
      </c>
      <c r="N174" s="72">
        <v>311</v>
      </c>
      <c r="O174" s="72">
        <v>2483</v>
      </c>
      <c r="P174" s="72"/>
      <c r="Q174" s="72">
        <v>438</v>
      </c>
      <c r="R174" s="72"/>
      <c r="S174" s="72"/>
      <c r="T174" s="72">
        <v>3109</v>
      </c>
      <c r="U174" s="281"/>
      <c r="V174" s="392"/>
      <c r="W174" s="349">
        <v>0</v>
      </c>
      <c r="X174" s="350">
        <v>0</v>
      </c>
      <c r="Y174" s="85"/>
      <c r="Z174" s="26"/>
      <c r="AA174"/>
      <c r="AB174"/>
      <c r="AC174"/>
      <c r="AD174"/>
      <c r="AE174"/>
      <c r="AF174"/>
      <c r="AG174"/>
      <c r="AH174"/>
      <c r="AI174"/>
      <c r="AJ174"/>
      <c r="AK174"/>
      <c r="AL174"/>
      <c r="AM174"/>
      <c r="AN174"/>
      <c r="AO174"/>
      <c r="AP174"/>
      <c r="AQ174"/>
      <c r="AR174"/>
      <c r="AS174"/>
      <c r="AT174"/>
      <c r="AU174"/>
      <c r="AV174"/>
    </row>
    <row r="175" spans="1:48" ht="15" x14ac:dyDescent="0.25">
      <c r="A175"/>
      <c r="B175" s="19"/>
      <c r="C175" s="20"/>
      <c r="D175" s="270">
        <v>160</v>
      </c>
      <c r="E175" s="237" t="s">
        <v>3961</v>
      </c>
      <c r="F175" s="226"/>
      <c r="G175" s="206" t="s">
        <v>3935</v>
      </c>
      <c r="H175" s="195"/>
      <c r="I175" s="208" t="s">
        <v>3523</v>
      </c>
      <c r="J175" s="5"/>
      <c r="K175" s="180">
        <f t="shared" si="3"/>
        <v>0</v>
      </c>
      <c r="L175" s="102"/>
      <c r="M175" s="73"/>
      <c r="N175" s="73"/>
      <c r="O175" s="73"/>
      <c r="P175" s="73"/>
      <c r="Q175" s="73"/>
      <c r="R175" s="73"/>
      <c r="S175" s="73"/>
      <c r="T175" s="73"/>
      <c r="U175" s="281"/>
      <c r="V175" s="392"/>
      <c r="W175" s="351">
        <v>0</v>
      </c>
      <c r="X175" s="352">
        <v>0</v>
      </c>
      <c r="Y175" s="85"/>
      <c r="Z175" s="26"/>
      <c r="AA175"/>
      <c r="AB175"/>
      <c r="AC175"/>
      <c r="AD175"/>
      <c r="AE175"/>
      <c r="AF175"/>
      <c r="AG175"/>
      <c r="AH175"/>
      <c r="AI175"/>
      <c r="AJ175"/>
      <c r="AK175"/>
      <c r="AL175"/>
      <c r="AM175"/>
      <c r="AN175"/>
      <c r="AO175"/>
      <c r="AP175"/>
      <c r="AQ175"/>
      <c r="AR175"/>
      <c r="AS175"/>
      <c r="AT175"/>
      <c r="AU175"/>
      <c r="AV175"/>
    </row>
    <row r="176" spans="1:48" ht="15" x14ac:dyDescent="0.25">
      <c r="A176"/>
      <c r="B176" s="19"/>
      <c r="C176" s="20"/>
      <c r="D176" s="270">
        <v>161</v>
      </c>
      <c r="E176" s="235" t="s">
        <v>3962</v>
      </c>
      <c r="F176" s="226"/>
      <c r="G176" s="205" t="s">
        <v>3935</v>
      </c>
      <c r="H176" s="195"/>
      <c r="I176" s="207" t="s">
        <v>3523</v>
      </c>
      <c r="J176" s="5"/>
      <c r="K176" s="180">
        <f t="shared" si="3"/>
        <v>0</v>
      </c>
      <c r="L176" s="102"/>
      <c r="M176" s="72"/>
      <c r="N176" s="72"/>
      <c r="O176" s="72"/>
      <c r="P176" s="72"/>
      <c r="Q176" s="72"/>
      <c r="R176" s="72"/>
      <c r="S176" s="72"/>
      <c r="T176" s="72"/>
      <c r="U176" s="281"/>
      <c r="V176" s="392"/>
      <c r="W176" s="349">
        <v>0</v>
      </c>
      <c r="X176" s="350">
        <v>0</v>
      </c>
      <c r="Y176" s="85"/>
      <c r="Z176" s="26"/>
      <c r="AA176"/>
      <c r="AB176"/>
      <c r="AC176"/>
      <c r="AD176"/>
      <c r="AE176"/>
      <c r="AF176"/>
      <c r="AG176"/>
      <c r="AH176"/>
      <c r="AI176"/>
      <c r="AJ176"/>
      <c r="AK176"/>
      <c r="AL176"/>
      <c r="AM176"/>
      <c r="AN176"/>
      <c r="AO176"/>
      <c r="AP176"/>
      <c r="AQ176"/>
      <c r="AR176"/>
      <c r="AS176"/>
      <c r="AT176"/>
      <c r="AU176"/>
      <c r="AV176"/>
    </row>
    <row r="177" spans="1:48" ht="15" x14ac:dyDescent="0.25">
      <c r="A177"/>
      <c r="B177" s="19"/>
      <c r="C177" s="20"/>
      <c r="D177" s="270">
        <v>162</v>
      </c>
      <c r="E177" s="237" t="s">
        <v>3963</v>
      </c>
      <c r="F177" s="226"/>
      <c r="G177" s="206" t="s">
        <v>3935</v>
      </c>
      <c r="H177" s="195"/>
      <c r="I177" s="208" t="s">
        <v>3523</v>
      </c>
      <c r="J177" s="5"/>
      <c r="K177" s="180">
        <f t="shared" si="3"/>
        <v>0</v>
      </c>
      <c r="L177" s="102"/>
      <c r="M177" s="73"/>
      <c r="N177" s="73"/>
      <c r="O177" s="73"/>
      <c r="P177" s="73"/>
      <c r="Q177" s="73"/>
      <c r="R177" s="73"/>
      <c r="S177" s="73"/>
      <c r="T177" s="73"/>
      <c r="U177" s="281"/>
      <c r="V177" s="392"/>
      <c r="W177" s="351">
        <v>0</v>
      </c>
      <c r="X177" s="352">
        <v>0</v>
      </c>
      <c r="Y177" s="85"/>
      <c r="Z177" s="26"/>
      <c r="AA177"/>
      <c r="AB177"/>
      <c r="AC177"/>
      <c r="AD177"/>
      <c r="AE177"/>
      <c r="AF177"/>
      <c r="AG177"/>
      <c r="AH177"/>
      <c r="AI177"/>
      <c r="AJ177"/>
      <c r="AK177"/>
      <c r="AL177"/>
      <c r="AM177"/>
      <c r="AN177"/>
      <c r="AO177"/>
      <c r="AP177"/>
      <c r="AQ177"/>
      <c r="AR177"/>
      <c r="AS177"/>
      <c r="AT177"/>
      <c r="AU177"/>
      <c r="AV177"/>
    </row>
    <row r="178" spans="1:48" ht="15" x14ac:dyDescent="0.25">
      <c r="A178"/>
      <c r="B178" s="19"/>
      <c r="C178" s="20"/>
      <c r="D178" s="270">
        <v>163</v>
      </c>
      <c r="E178" s="235" t="s">
        <v>3964</v>
      </c>
      <c r="F178" s="226"/>
      <c r="G178" s="205" t="s">
        <v>3935</v>
      </c>
      <c r="H178" s="195"/>
      <c r="I178" s="207" t="s">
        <v>3523</v>
      </c>
      <c r="J178" s="5"/>
      <c r="K178" s="180">
        <f t="shared" si="3"/>
        <v>5869</v>
      </c>
      <c r="L178" s="102"/>
      <c r="M178" s="72">
        <v>589</v>
      </c>
      <c r="N178" s="72"/>
      <c r="O178" s="72">
        <v>3</v>
      </c>
      <c r="P178" s="72"/>
      <c r="Q178" s="72">
        <v>469</v>
      </c>
      <c r="R178" s="72"/>
      <c r="S178" s="72"/>
      <c r="T178" s="72">
        <v>4808</v>
      </c>
      <c r="U178" s="281"/>
      <c r="V178" s="392"/>
      <c r="W178" s="349">
        <v>0</v>
      </c>
      <c r="X178" s="350">
        <v>0</v>
      </c>
      <c r="Y178" s="85"/>
      <c r="Z178" s="26"/>
      <c r="AA178"/>
      <c r="AB178"/>
      <c r="AC178"/>
      <c r="AD178"/>
      <c r="AE178"/>
      <c r="AF178"/>
      <c r="AG178"/>
      <c r="AH178"/>
      <c r="AI178"/>
      <c r="AJ178"/>
      <c r="AK178"/>
      <c r="AL178"/>
      <c r="AM178"/>
      <c r="AN178"/>
      <c r="AO178"/>
      <c r="AP178"/>
      <c r="AQ178"/>
      <c r="AR178"/>
      <c r="AS178"/>
      <c r="AT178"/>
      <c r="AU178"/>
      <c r="AV178"/>
    </row>
    <row r="179" spans="1:48" ht="15" x14ac:dyDescent="0.25">
      <c r="A179"/>
      <c r="B179" s="19"/>
      <c r="C179" s="20"/>
      <c r="D179" s="270">
        <v>164</v>
      </c>
      <c r="E179" s="237" t="s">
        <v>3965</v>
      </c>
      <c r="F179" s="226"/>
      <c r="G179" s="206" t="s">
        <v>3935</v>
      </c>
      <c r="H179" s="195"/>
      <c r="I179" s="208" t="s">
        <v>3523</v>
      </c>
      <c r="J179" s="5"/>
      <c r="K179" s="180">
        <f t="shared" si="3"/>
        <v>4826</v>
      </c>
      <c r="L179" s="102"/>
      <c r="M179" s="73">
        <v>644</v>
      </c>
      <c r="N179" s="73"/>
      <c r="O179" s="73">
        <v>149</v>
      </c>
      <c r="P179" s="73"/>
      <c r="Q179" s="73">
        <v>1380</v>
      </c>
      <c r="R179" s="73">
        <v>2653</v>
      </c>
      <c r="S179" s="73"/>
      <c r="T179" s="73"/>
      <c r="U179" s="281"/>
      <c r="V179" s="392"/>
      <c r="W179" s="351">
        <v>0</v>
      </c>
      <c r="X179" s="352">
        <v>0</v>
      </c>
      <c r="Y179" s="85"/>
      <c r="Z179" s="26"/>
      <c r="AA179"/>
      <c r="AB179"/>
      <c r="AC179"/>
      <c r="AD179"/>
      <c r="AE179"/>
      <c r="AF179"/>
      <c r="AG179"/>
      <c r="AH179"/>
      <c r="AI179"/>
      <c r="AJ179"/>
      <c r="AK179"/>
      <c r="AL179"/>
      <c r="AM179"/>
      <c r="AN179"/>
      <c r="AO179"/>
      <c r="AP179"/>
      <c r="AQ179"/>
      <c r="AR179"/>
      <c r="AS179"/>
      <c r="AT179"/>
      <c r="AU179"/>
      <c r="AV179"/>
    </row>
    <row r="180" spans="1:48" ht="15" x14ac:dyDescent="0.25">
      <c r="A180"/>
      <c r="B180" s="19"/>
      <c r="C180" s="20"/>
      <c r="D180" s="270">
        <v>165</v>
      </c>
      <c r="E180" s="262" t="s">
        <v>3966</v>
      </c>
      <c r="F180" s="385"/>
      <c r="G180" s="205" t="s">
        <v>3935</v>
      </c>
      <c r="H180" s="210"/>
      <c r="I180" s="207" t="s">
        <v>3523</v>
      </c>
      <c r="J180" s="106"/>
      <c r="K180" s="180">
        <f t="shared" si="3"/>
        <v>0</v>
      </c>
      <c r="L180" s="103"/>
      <c r="M180" s="72"/>
      <c r="N180" s="72"/>
      <c r="O180" s="72"/>
      <c r="P180" s="72"/>
      <c r="Q180" s="72"/>
      <c r="R180" s="72"/>
      <c r="S180" s="72"/>
      <c r="T180" s="72"/>
      <c r="U180" s="386"/>
      <c r="V180" s="393"/>
      <c r="W180" s="349">
        <v>0</v>
      </c>
      <c r="X180" s="349">
        <v>0</v>
      </c>
      <c r="Y180" s="85"/>
      <c r="Z180" s="26"/>
      <c r="AA180"/>
      <c r="AB180"/>
      <c r="AC180"/>
      <c r="AD180"/>
      <c r="AE180"/>
      <c r="AF180"/>
      <c r="AG180"/>
      <c r="AH180"/>
      <c r="AI180"/>
      <c r="AJ180"/>
      <c r="AK180"/>
      <c r="AL180"/>
      <c r="AM180"/>
      <c r="AN180"/>
      <c r="AO180"/>
      <c r="AP180"/>
      <c r="AQ180"/>
      <c r="AR180"/>
      <c r="AS180"/>
      <c r="AT180"/>
      <c r="AU180"/>
      <c r="AV180"/>
    </row>
    <row r="181" spans="1:48" ht="15" hidden="1" customHeight="1" x14ac:dyDescent="0.25">
      <c r="A181"/>
      <c r="B181" s="19"/>
      <c r="C181" s="20"/>
      <c r="D181" s="270">
        <v>166</v>
      </c>
      <c r="E181" s="380" t="s">
        <v>3926</v>
      </c>
      <c r="F181" s="227"/>
      <c r="G181" s="366"/>
      <c r="H181" s="195"/>
      <c r="I181" s="367"/>
      <c r="J181" s="5"/>
      <c r="K181" s="381"/>
      <c r="L181" s="102"/>
      <c r="M181" s="382"/>
      <c r="N181" s="382"/>
      <c r="O181" s="382"/>
      <c r="P181" s="382"/>
      <c r="Q181" s="382"/>
      <c r="R181" s="382"/>
      <c r="S181" s="382"/>
      <c r="T181" s="382"/>
      <c r="U181" s="281"/>
      <c r="V181" s="15"/>
      <c r="W181" s="383"/>
      <c r="X181" s="384"/>
      <c r="Y181" s="85"/>
      <c r="Z181" s="26"/>
      <c r="AA181"/>
      <c r="AB181"/>
      <c r="AC181"/>
      <c r="AD181"/>
      <c r="AE181"/>
      <c r="AF181"/>
      <c r="AG181"/>
      <c r="AH181"/>
      <c r="AI181"/>
      <c r="AJ181"/>
      <c r="AK181"/>
      <c r="AL181"/>
      <c r="AM181"/>
      <c r="AN181"/>
      <c r="AO181"/>
      <c r="AP181"/>
      <c r="AQ181"/>
      <c r="AR181"/>
      <c r="AS181"/>
      <c r="AT181"/>
      <c r="AU181"/>
      <c r="AV181"/>
    </row>
    <row r="182" spans="1:48" ht="15" hidden="1" x14ac:dyDescent="0.25">
      <c r="A182"/>
      <c r="B182" s="19"/>
      <c r="C182" s="20"/>
      <c r="D182" s="270">
        <v>167</v>
      </c>
      <c r="E182" s="229" t="str">
        <f>IF('Page 2 - Team Information'!E180="","",'Page 2 - Team Information'!E180)</f>
        <v/>
      </c>
      <c r="F182" s="227"/>
      <c r="G182" s="339" t="str">
        <f>IF('Page 2 - Team Information'!G180="","",'Page 2 - Team Information'!G180)</f>
        <v/>
      </c>
      <c r="H182" s="195"/>
      <c r="I182" s="339" t="str">
        <f>IF('Page 2 - Team Information'!I180="","",'Page 2 - Team Information'!I180)</f>
        <v/>
      </c>
      <c r="J182" s="5"/>
      <c r="K182" s="180">
        <f>SUM(M182:X182)</f>
        <v>0</v>
      </c>
      <c r="L182" s="102"/>
      <c r="M182" s="72"/>
      <c r="N182" s="72"/>
      <c r="O182" s="72"/>
      <c r="P182" s="72"/>
      <c r="Q182" s="72"/>
      <c r="R182" s="72"/>
      <c r="S182" s="72"/>
      <c r="T182" s="72"/>
      <c r="U182" s="281"/>
      <c r="V182" s="15"/>
      <c r="W182" s="349">
        <v>0</v>
      </c>
      <c r="X182" s="350">
        <v>0</v>
      </c>
      <c r="Y182" s="85"/>
      <c r="Z182" s="26"/>
      <c r="AA182"/>
      <c r="AB182"/>
      <c r="AC182"/>
      <c r="AD182"/>
      <c r="AE182"/>
      <c r="AF182"/>
      <c r="AG182"/>
      <c r="AH182"/>
      <c r="AI182"/>
      <c r="AJ182"/>
      <c r="AK182"/>
      <c r="AL182"/>
      <c r="AM182"/>
      <c r="AN182"/>
      <c r="AO182"/>
      <c r="AP182"/>
      <c r="AQ182"/>
      <c r="AR182"/>
      <c r="AS182"/>
      <c r="AT182"/>
      <c r="AU182"/>
      <c r="AV182"/>
    </row>
    <row r="183" spans="1:48" ht="15" hidden="1" x14ac:dyDescent="0.25">
      <c r="A183"/>
      <c r="B183" s="19"/>
      <c r="C183" s="20"/>
      <c r="D183" s="270">
        <v>168</v>
      </c>
      <c r="E183" s="230" t="str">
        <f>IF('Page 2 - Team Information'!E181="","",'Page 2 - Team Information'!E181)</f>
        <v/>
      </c>
      <c r="F183" s="227"/>
      <c r="G183" s="340" t="str">
        <f>IF('Page 2 - Team Information'!G181="","",'Page 2 - Team Information'!G181)</f>
        <v/>
      </c>
      <c r="H183" s="195"/>
      <c r="I183" s="340" t="str">
        <f>IF('Page 2 - Team Information'!I181="","",'Page 2 - Team Information'!I181)</f>
        <v/>
      </c>
      <c r="J183" s="5"/>
      <c r="K183" s="180">
        <f>SUM(M183:X183)</f>
        <v>0</v>
      </c>
      <c r="L183" s="102"/>
      <c r="M183" s="73"/>
      <c r="N183" s="73"/>
      <c r="O183" s="73"/>
      <c r="P183" s="73"/>
      <c r="Q183" s="73"/>
      <c r="R183" s="73"/>
      <c r="S183" s="73"/>
      <c r="T183" s="73"/>
      <c r="U183" s="281"/>
      <c r="V183" s="179"/>
      <c r="W183" s="351">
        <v>0</v>
      </c>
      <c r="X183" s="352">
        <v>0</v>
      </c>
      <c r="Y183" s="85"/>
      <c r="Z183" s="26"/>
      <c r="AA183"/>
      <c r="AB183"/>
      <c r="AC183"/>
      <c r="AD183"/>
      <c r="AE183"/>
      <c r="AF183"/>
      <c r="AG183"/>
      <c r="AH183"/>
      <c r="AI183"/>
      <c r="AJ183"/>
      <c r="AK183"/>
      <c r="AL183"/>
      <c r="AM183"/>
      <c r="AN183"/>
      <c r="AO183"/>
      <c r="AP183"/>
      <c r="AQ183"/>
      <c r="AR183"/>
      <c r="AS183"/>
      <c r="AT183"/>
      <c r="AU183"/>
      <c r="AV183"/>
    </row>
    <row r="184" spans="1:48" ht="15" hidden="1" x14ac:dyDescent="0.25">
      <c r="A184"/>
      <c r="B184" s="19"/>
      <c r="C184" s="20"/>
      <c r="D184" s="270">
        <v>169</v>
      </c>
      <c r="E184" s="229" t="str">
        <f>IF('Page 2 - Team Information'!E182="","",'Page 2 - Team Information'!E182)</f>
        <v/>
      </c>
      <c r="F184" s="227"/>
      <c r="G184" s="339" t="str">
        <f>IF('Page 2 - Team Information'!G182="","",'Page 2 - Team Information'!G182)</f>
        <v/>
      </c>
      <c r="H184" s="195"/>
      <c r="I184" s="339" t="str">
        <f>IF('Page 2 - Team Information'!I182="","",'Page 2 - Team Information'!I182)</f>
        <v/>
      </c>
      <c r="J184" s="5"/>
      <c r="K184" s="180">
        <f>SUM(M184:X184)</f>
        <v>0</v>
      </c>
      <c r="L184" s="102"/>
      <c r="M184" s="72"/>
      <c r="N184" s="72"/>
      <c r="O184" s="72"/>
      <c r="P184" s="72"/>
      <c r="Q184" s="72"/>
      <c r="R184" s="72"/>
      <c r="S184" s="72"/>
      <c r="T184" s="72"/>
      <c r="U184" s="281"/>
      <c r="V184" s="15"/>
      <c r="W184" s="349">
        <v>0</v>
      </c>
      <c r="X184" s="350">
        <v>0</v>
      </c>
      <c r="Y184" s="85"/>
      <c r="Z184" s="26"/>
      <c r="AA184"/>
      <c r="AB184"/>
      <c r="AC184"/>
      <c r="AD184"/>
      <c r="AE184"/>
      <c r="AF184"/>
      <c r="AG184"/>
      <c r="AH184"/>
      <c r="AI184"/>
      <c r="AJ184"/>
      <c r="AK184"/>
      <c r="AL184"/>
      <c r="AM184"/>
      <c r="AN184"/>
      <c r="AO184"/>
      <c r="AP184"/>
      <c r="AQ184"/>
      <c r="AR184"/>
      <c r="AS184"/>
      <c r="AT184"/>
      <c r="AU184"/>
      <c r="AV184"/>
    </row>
    <row r="185" spans="1:48" ht="15" hidden="1" x14ac:dyDescent="0.25">
      <c r="A185"/>
      <c r="B185" s="19"/>
      <c r="C185" s="20"/>
      <c r="D185" s="270">
        <v>170</v>
      </c>
      <c r="E185" s="230" t="str">
        <f>IF('Page 2 - Team Information'!E183="","",'Page 2 - Team Information'!E183)</f>
        <v/>
      </c>
      <c r="F185" s="227"/>
      <c r="G185" s="340" t="str">
        <f>IF('Page 2 - Team Information'!G183="","",'Page 2 - Team Information'!G183)</f>
        <v/>
      </c>
      <c r="H185" s="210"/>
      <c r="I185" s="340" t="str">
        <f>IF('Page 2 - Team Information'!I183="","",'Page 2 - Team Information'!I183)</f>
        <v/>
      </c>
      <c r="J185" s="5"/>
      <c r="K185" s="180">
        <f>SUM(M185:X185)</f>
        <v>0</v>
      </c>
      <c r="L185" s="102"/>
      <c r="M185" s="73"/>
      <c r="N185" s="73"/>
      <c r="O185" s="73"/>
      <c r="P185" s="73"/>
      <c r="Q185" s="73"/>
      <c r="R185" s="73"/>
      <c r="S185" s="73"/>
      <c r="T185" s="73"/>
      <c r="U185" s="281"/>
      <c r="V185" s="15"/>
      <c r="W185" s="351">
        <v>0</v>
      </c>
      <c r="X185" s="352">
        <v>0</v>
      </c>
      <c r="Y185" s="85"/>
      <c r="Z185" s="26"/>
      <c r="AA185"/>
      <c r="AB185"/>
      <c r="AC185"/>
      <c r="AD185"/>
      <c r="AE185"/>
      <c r="AF185"/>
      <c r="AG185"/>
      <c r="AH185"/>
      <c r="AI185"/>
      <c r="AJ185"/>
      <c r="AK185"/>
      <c r="AL185"/>
      <c r="AM185"/>
      <c r="AN185"/>
      <c r="AO185"/>
      <c r="AP185"/>
      <c r="AQ185"/>
      <c r="AR185"/>
      <c r="AS185"/>
      <c r="AT185"/>
      <c r="AU185"/>
      <c r="AV185"/>
    </row>
    <row r="186" spans="1:48" s="2" customFormat="1" ht="14.45" hidden="1" customHeight="1" x14ac:dyDescent="0.25">
      <c r="A186"/>
      <c r="B186" s="19"/>
      <c r="C186" s="20"/>
      <c r="D186" s="278">
        <v>171</v>
      </c>
      <c r="E186" s="229" t="str">
        <f>IF('Page 2 - Team Information'!E184="","",'Page 2 - Team Information'!E184)</f>
        <v/>
      </c>
      <c r="F186" s="231"/>
      <c r="G186" s="339" t="str">
        <f>IF('Page 2 - Team Information'!G184="","",'Page 2 - Team Information'!G184)</f>
        <v/>
      </c>
      <c r="H186" s="211"/>
      <c r="I186" s="339" t="str">
        <f>IF('Page 2 - Team Information'!I184="","",'Page 2 - Team Information'!I184)</f>
        <v/>
      </c>
      <c r="J186" s="106"/>
      <c r="K186" s="181">
        <f>SUM(M186:X186)</f>
        <v>0</v>
      </c>
      <c r="L186" s="103"/>
      <c r="M186" s="74"/>
      <c r="N186" s="74"/>
      <c r="O186" s="74"/>
      <c r="P186" s="233"/>
      <c r="Q186" s="233"/>
      <c r="R186" s="74"/>
      <c r="S186" s="74"/>
      <c r="T186" s="74"/>
      <c r="U186" s="281"/>
      <c r="V186" s="15"/>
      <c r="W186" s="353">
        <v>0</v>
      </c>
      <c r="X186" s="354">
        <v>0</v>
      </c>
      <c r="Y186" s="85"/>
      <c r="Z186" s="26"/>
      <c r="AA186"/>
      <c r="AB186"/>
      <c r="AC186"/>
      <c r="AD186"/>
      <c r="AE186"/>
      <c r="AF186"/>
      <c r="AG186"/>
      <c r="AH186"/>
      <c r="AI186"/>
      <c r="AJ186"/>
      <c r="AK186"/>
      <c r="AL186"/>
      <c r="AM186"/>
      <c r="AN186"/>
      <c r="AO186"/>
      <c r="AP186"/>
      <c r="AQ186"/>
      <c r="AR186"/>
      <c r="AS186"/>
      <c r="AT186"/>
      <c r="AU186"/>
      <c r="AV186"/>
    </row>
    <row r="187" spans="1:48" s="100" customFormat="1" ht="7.15" customHeight="1" x14ac:dyDescent="0.2">
      <c r="A187" s="92"/>
      <c r="B187" s="93"/>
      <c r="C187" s="94"/>
      <c r="D187" s="94"/>
      <c r="E187" s="95"/>
      <c r="F187" s="214"/>
      <c r="G187" s="214"/>
      <c r="H187" s="96"/>
      <c r="I187" s="214"/>
      <c r="J187" s="214"/>
      <c r="K187" s="96"/>
      <c r="L187" s="96"/>
      <c r="M187" s="96"/>
      <c r="N187" s="96"/>
      <c r="O187" s="96"/>
      <c r="P187" s="214"/>
      <c r="Q187" s="214"/>
      <c r="R187" s="96"/>
      <c r="S187" s="96"/>
      <c r="T187" s="96"/>
      <c r="U187" s="96"/>
      <c r="V187" s="96"/>
      <c r="W187" s="96"/>
      <c r="X187" s="97"/>
      <c r="Y187" s="98"/>
      <c r="Z187" s="99"/>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row>
    <row r="188" spans="1:48" s="100" customFormat="1" ht="7.15" customHeight="1" x14ac:dyDescent="0.2">
      <c r="A188" s="92"/>
      <c r="B188" s="93"/>
      <c r="C188" s="94"/>
      <c r="D188" s="94"/>
      <c r="E188" s="154"/>
      <c r="F188" s="98"/>
      <c r="G188" s="98"/>
      <c r="H188" s="98"/>
      <c r="I188" s="98"/>
      <c r="J188" s="98"/>
      <c r="K188" s="98"/>
      <c r="L188" s="98"/>
      <c r="M188" s="98"/>
      <c r="N188" s="98"/>
      <c r="O188" s="98"/>
      <c r="P188" s="98"/>
      <c r="Q188" s="98"/>
      <c r="R188" s="98"/>
      <c r="S188" s="98"/>
      <c r="T188" s="98"/>
      <c r="U188" s="98"/>
      <c r="V188" s="98"/>
      <c r="W188" s="98"/>
      <c r="X188" s="155"/>
      <c r="Y188" s="98"/>
      <c r="Z188" s="99"/>
      <c r="AA188" s="92"/>
      <c r="AB188" s="92"/>
      <c r="AC188" s="92"/>
      <c r="AD188" s="92"/>
      <c r="AE188" s="92"/>
      <c r="AF188" s="92"/>
      <c r="AG188" s="92"/>
      <c r="AH188" s="92"/>
      <c r="AI188" s="92"/>
      <c r="AJ188" s="92"/>
      <c r="AK188" s="92"/>
      <c r="AL188" s="92"/>
      <c r="AM188" s="92"/>
      <c r="AN188" s="92"/>
      <c r="AO188" s="92"/>
      <c r="AP188" s="92"/>
      <c r="AQ188" s="92"/>
      <c r="AR188" s="92"/>
      <c r="AS188" s="92"/>
      <c r="AT188" s="92"/>
      <c r="AU188" s="92"/>
      <c r="AV188" s="92"/>
    </row>
    <row r="189" spans="1:48" ht="15.4" customHeight="1" x14ac:dyDescent="0.25">
      <c r="A189"/>
      <c r="B189" s="19"/>
      <c r="C189" s="20"/>
      <c r="D189" s="20"/>
      <c r="E189" s="156" t="s">
        <v>13964</v>
      </c>
      <c r="F189" s="216"/>
      <c r="G189" s="216"/>
      <c r="H189" s="157"/>
      <c r="I189" s="157"/>
      <c r="J189" s="157"/>
      <c r="K189" s="158"/>
      <c r="L189" s="158"/>
      <c r="M189" s="158"/>
      <c r="N189" s="2"/>
      <c r="O189" s="2"/>
      <c r="P189" s="2"/>
      <c r="Q189" s="2"/>
      <c r="R189" s="2"/>
      <c r="S189" s="2"/>
      <c r="T189" s="2"/>
      <c r="U189" s="2"/>
      <c r="V189" s="2"/>
      <c r="W189" s="2"/>
      <c r="X189" s="178"/>
      <c r="Y189" s="2"/>
      <c r="Z189" s="26"/>
      <c r="AA189"/>
      <c r="AB189"/>
      <c r="AC189"/>
      <c r="AD189"/>
      <c r="AE189"/>
      <c r="AF189"/>
      <c r="AG189"/>
      <c r="AH189"/>
      <c r="AI189"/>
      <c r="AJ189"/>
      <c r="AK189"/>
      <c r="AL189"/>
      <c r="AM189"/>
      <c r="AN189"/>
      <c r="AO189"/>
      <c r="AP189"/>
      <c r="AQ189"/>
      <c r="AR189"/>
      <c r="AS189"/>
      <c r="AT189"/>
      <c r="AU189"/>
      <c r="AV189"/>
    </row>
    <row r="190" spans="1:48" ht="15.4" customHeight="1" x14ac:dyDescent="0.25">
      <c r="A190"/>
      <c r="B190" s="19"/>
      <c r="C190" s="20"/>
      <c r="D190" s="20"/>
      <c r="E190" s="156" t="s">
        <v>13965</v>
      </c>
      <c r="F190" s="216"/>
      <c r="G190" s="216"/>
      <c r="H190" s="157"/>
      <c r="I190" s="157"/>
      <c r="J190" s="157"/>
      <c r="K190" s="158"/>
      <c r="L190" s="158"/>
      <c r="N190" s="158"/>
      <c r="O190" s="2"/>
      <c r="P190" s="2"/>
      <c r="Q190" s="2"/>
      <c r="R190" s="2"/>
      <c r="S190" s="2"/>
      <c r="T190" s="2"/>
      <c r="U190" s="2"/>
      <c r="V190" s="2"/>
      <c r="W190" s="2"/>
      <c r="X190" s="178"/>
      <c r="Y190" s="2"/>
      <c r="Z190" s="26"/>
      <c r="AA190"/>
      <c r="AB190"/>
      <c r="AC190"/>
      <c r="AD190"/>
      <c r="AE190"/>
      <c r="AF190"/>
      <c r="AG190"/>
      <c r="AH190"/>
      <c r="AI190"/>
      <c r="AJ190"/>
      <c r="AK190"/>
      <c r="AL190"/>
      <c r="AM190"/>
      <c r="AN190"/>
      <c r="AO190"/>
      <c r="AP190"/>
      <c r="AQ190"/>
      <c r="AR190"/>
      <c r="AS190"/>
      <c r="AT190"/>
      <c r="AU190"/>
      <c r="AV190"/>
    </row>
    <row r="191" spans="1:48" ht="15.4" customHeight="1" x14ac:dyDescent="0.25">
      <c r="A191"/>
      <c r="B191" s="19"/>
      <c r="C191" s="20"/>
      <c r="D191" s="20"/>
      <c r="E191" s="156" t="s">
        <v>3932</v>
      </c>
      <c r="F191" s="216"/>
      <c r="G191" s="216"/>
      <c r="H191" s="157"/>
      <c r="I191" s="157"/>
      <c r="J191" s="157"/>
      <c r="K191" s="158"/>
      <c r="L191" s="158"/>
      <c r="M191" s="158"/>
      <c r="N191" s="2"/>
      <c r="O191" s="2"/>
      <c r="P191" s="2"/>
      <c r="Q191" s="2"/>
      <c r="R191" s="2"/>
      <c r="S191" s="2"/>
      <c r="T191" s="2"/>
      <c r="U191" s="2"/>
      <c r="V191" s="2"/>
      <c r="W191" s="2"/>
      <c r="X191" s="178"/>
      <c r="Y191" s="2"/>
      <c r="Z191" s="26"/>
      <c r="AA191"/>
      <c r="AB191"/>
      <c r="AC191"/>
      <c r="AD191"/>
      <c r="AE191"/>
      <c r="AF191"/>
      <c r="AG191"/>
      <c r="AH191"/>
      <c r="AI191"/>
      <c r="AJ191"/>
      <c r="AK191"/>
      <c r="AL191"/>
      <c r="AM191"/>
      <c r="AN191"/>
      <c r="AO191"/>
      <c r="AP191"/>
      <c r="AQ191"/>
      <c r="AR191"/>
      <c r="AS191"/>
      <c r="AT191"/>
      <c r="AU191"/>
      <c r="AV191"/>
    </row>
    <row r="192" spans="1:48" ht="15.4" customHeight="1" x14ac:dyDescent="0.25">
      <c r="A192"/>
      <c r="B192" s="19"/>
      <c r="C192" s="20"/>
      <c r="D192" s="20"/>
      <c r="E192" s="156" t="s">
        <v>13966</v>
      </c>
      <c r="F192" s="216"/>
      <c r="G192" s="216"/>
      <c r="H192" s="157"/>
      <c r="I192" s="157"/>
      <c r="J192" s="157"/>
      <c r="K192" s="158"/>
      <c r="L192" s="158"/>
      <c r="M192" s="158"/>
      <c r="N192" s="2"/>
      <c r="O192" s="2"/>
      <c r="P192" s="2"/>
      <c r="Q192" s="2"/>
      <c r="R192" s="2"/>
      <c r="S192" s="2"/>
      <c r="T192" s="2"/>
      <c r="U192" s="2"/>
      <c r="V192" s="2"/>
      <c r="W192" s="2"/>
      <c r="X192" s="178"/>
      <c r="Y192" s="2"/>
      <c r="Z192" s="26"/>
      <c r="AA192"/>
      <c r="AB192"/>
      <c r="AC192"/>
      <c r="AD192"/>
      <c r="AE192"/>
      <c r="AF192"/>
      <c r="AG192"/>
      <c r="AH192"/>
      <c r="AI192"/>
      <c r="AJ192"/>
      <c r="AK192"/>
      <c r="AL192"/>
      <c r="AM192"/>
      <c r="AN192"/>
      <c r="AO192"/>
      <c r="AP192"/>
      <c r="AQ192"/>
      <c r="AR192"/>
      <c r="AS192"/>
      <c r="AT192"/>
      <c r="AU192"/>
      <c r="AV192"/>
    </row>
    <row r="193" spans="1:48" ht="43.9" customHeight="1" x14ac:dyDescent="0.25">
      <c r="A193"/>
      <c r="B193" s="19"/>
      <c r="C193" s="20"/>
      <c r="D193" s="20"/>
      <c r="E193" s="547" t="s">
        <v>13967</v>
      </c>
      <c r="F193" s="548"/>
      <c r="G193" s="548"/>
      <c r="H193" s="548"/>
      <c r="I193" s="548"/>
      <c r="J193" s="548"/>
      <c r="K193" s="548"/>
      <c r="L193" s="158"/>
      <c r="M193" s="158"/>
      <c r="N193" s="2"/>
      <c r="O193" s="2"/>
      <c r="P193" s="2"/>
      <c r="Q193" s="2"/>
      <c r="R193" s="2"/>
      <c r="S193" s="2"/>
      <c r="T193" s="2"/>
      <c r="U193" s="2"/>
      <c r="V193" s="2"/>
      <c r="W193" s="2"/>
      <c r="X193" s="178"/>
      <c r="Y193" s="2"/>
      <c r="Z193" s="26"/>
      <c r="AA193"/>
      <c r="AB193"/>
      <c r="AC193"/>
      <c r="AD193"/>
      <c r="AE193"/>
      <c r="AF193"/>
      <c r="AG193"/>
      <c r="AH193"/>
      <c r="AI193"/>
      <c r="AJ193"/>
      <c r="AK193"/>
      <c r="AL193"/>
      <c r="AM193"/>
      <c r="AN193"/>
      <c r="AO193"/>
      <c r="AP193"/>
      <c r="AQ193"/>
      <c r="AR193"/>
      <c r="AS193"/>
      <c r="AT193"/>
      <c r="AU193"/>
      <c r="AV193"/>
    </row>
    <row r="194" spans="1:48" ht="15.4" customHeight="1" x14ac:dyDescent="0.25">
      <c r="A194"/>
      <c r="B194" s="19"/>
      <c r="C194" s="20"/>
      <c r="D194" s="20"/>
      <c r="E194" s="182"/>
      <c r="F194" s="217"/>
      <c r="G194" s="217"/>
      <c r="H194" s="157"/>
      <c r="I194" s="157"/>
      <c r="J194" s="157"/>
      <c r="K194" s="158"/>
      <c r="L194" s="158"/>
      <c r="M194" s="158"/>
      <c r="N194" s="2"/>
      <c r="O194" s="2"/>
      <c r="P194" s="2"/>
      <c r="Q194" s="2"/>
      <c r="R194" s="2"/>
      <c r="S194" s="2"/>
      <c r="T194" s="2"/>
      <c r="U194" s="2"/>
      <c r="V194" s="2"/>
      <c r="W194" s="2"/>
      <c r="X194" s="178"/>
      <c r="Y194" s="2"/>
      <c r="Z194" s="26"/>
      <c r="AA194"/>
      <c r="AB194"/>
      <c r="AC194"/>
      <c r="AD194"/>
      <c r="AE194"/>
      <c r="AF194"/>
      <c r="AG194"/>
      <c r="AH194"/>
      <c r="AI194"/>
      <c r="AJ194"/>
      <c r="AK194"/>
      <c r="AL194"/>
      <c r="AM194"/>
      <c r="AN194"/>
      <c r="AO194"/>
      <c r="AP194"/>
      <c r="AQ194"/>
      <c r="AR194"/>
      <c r="AS194"/>
      <c r="AT194"/>
      <c r="AU194"/>
      <c r="AV194"/>
    </row>
    <row r="195" spans="1:48" ht="15.4" customHeight="1" x14ac:dyDescent="0.25">
      <c r="A195"/>
      <c r="B195" s="19"/>
      <c r="C195" s="20"/>
      <c r="D195" s="20"/>
      <c r="E195" s="101"/>
      <c r="F195" s="218"/>
      <c r="G195" s="218"/>
      <c r="H195" s="69"/>
      <c r="I195" s="69"/>
      <c r="J195" s="69"/>
      <c r="K195" s="2"/>
      <c r="L195" s="2"/>
      <c r="M195" s="2"/>
      <c r="N195" s="2"/>
      <c r="O195" s="2"/>
      <c r="P195" s="2"/>
      <c r="Q195" s="2"/>
      <c r="R195" s="2"/>
      <c r="S195" s="2"/>
      <c r="T195" s="2"/>
      <c r="U195" s="2"/>
      <c r="V195" s="2"/>
      <c r="W195" s="2"/>
      <c r="X195" s="91"/>
      <c r="Y195" s="2"/>
      <c r="Z195" s="26"/>
      <c r="AA195"/>
      <c r="AB195"/>
      <c r="AC195"/>
      <c r="AD195"/>
      <c r="AE195"/>
      <c r="AF195"/>
      <c r="AG195"/>
      <c r="AH195"/>
      <c r="AI195"/>
      <c r="AJ195"/>
      <c r="AK195"/>
      <c r="AL195"/>
      <c r="AM195"/>
      <c r="AN195"/>
      <c r="AO195"/>
      <c r="AP195"/>
      <c r="AQ195"/>
      <c r="AR195"/>
      <c r="AS195"/>
      <c r="AT195"/>
      <c r="AU195"/>
      <c r="AV195"/>
    </row>
    <row r="196" spans="1:48" ht="4.9000000000000004" customHeight="1" x14ac:dyDescent="0.25">
      <c r="A196"/>
      <c r="B196" s="19"/>
      <c r="C196" s="68"/>
      <c r="D196" s="142"/>
      <c r="E196" s="89"/>
      <c r="F196" s="219"/>
      <c r="G196" s="219"/>
      <c r="H196" s="87"/>
      <c r="I196" s="215"/>
      <c r="J196" s="215"/>
      <c r="K196" s="88"/>
      <c r="L196" s="88"/>
      <c r="M196" s="88"/>
      <c r="N196" s="88"/>
      <c r="O196" s="88"/>
      <c r="P196" s="150"/>
      <c r="Q196" s="150"/>
      <c r="R196" s="88"/>
      <c r="S196" s="88"/>
      <c r="T196" s="88"/>
      <c r="U196" s="88"/>
      <c r="V196" s="88"/>
      <c r="W196" s="88"/>
      <c r="X196" s="88"/>
      <c r="Y196" s="2"/>
      <c r="Z196" s="26"/>
      <c r="AA196"/>
      <c r="AB196"/>
      <c r="AC196"/>
      <c r="AD196"/>
      <c r="AE196"/>
      <c r="AF196"/>
      <c r="AG196"/>
      <c r="AH196"/>
      <c r="AI196"/>
      <c r="AJ196"/>
      <c r="AK196"/>
      <c r="AL196"/>
      <c r="AM196"/>
      <c r="AN196"/>
      <c r="AO196"/>
      <c r="AP196"/>
      <c r="AQ196"/>
      <c r="AR196"/>
      <c r="AS196"/>
      <c r="AT196"/>
      <c r="AU196"/>
      <c r="AV196"/>
    </row>
    <row r="197" spans="1:48" customFormat="1" ht="9.6" customHeight="1" thickBot="1" x14ac:dyDescent="0.3">
      <c r="B197" s="4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52"/>
    </row>
    <row r="198" spans="1:48" customFormat="1" ht="15.75" thickTop="1" x14ac:dyDescent="0.25">
      <c r="Z198" s="90"/>
    </row>
    <row r="199" spans="1:48" customFormat="1" ht="15" x14ac:dyDescent="0.25"/>
    <row r="200" spans="1:48" customFormat="1" ht="15" x14ac:dyDescent="0.25"/>
    <row r="201" spans="1:48" customFormat="1" ht="15" x14ac:dyDescent="0.25"/>
    <row r="202" spans="1:48" customFormat="1" ht="15" x14ac:dyDescent="0.25"/>
    <row r="203" spans="1:48" customFormat="1" ht="15" x14ac:dyDescent="0.25"/>
    <row r="204" spans="1:48" customFormat="1" ht="15" x14ac:dyDescent="0.25"/>
    <row r="205" spans="1:48" customFormat="1" ht="15" x14ac:dyDescent="0.25"/>
    <row r="206" spans="1:48" customFormat="1" ht="15" x14ac:dyDescent="0.25"/>
    <row r="207" spans="1:48" customFormat="1" ht="15" x14ac:dyDescent="0.25"/>
    <row r="208" spans="1:4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customFormat="1" ht="15" x14ac:dyDescent="0.25"/>
    <row r="802" customFormat="1" ht="15" x14ac:dyDescent="0.25"/>
    <row r="803" customFormat="1" ht="15" x14ac:dyDescent="0.25"/>
    <row r="804" customFormat="1" ht="15" x14ac:dyDescent="0.25"/>
    <row r="805" customFormat="1" ht="15" x14ac:dyDescent="0.25"/>
    <row r="806" customFormat="1" ht="15" x14ac:dyDescent="0.25"/>
    <row r="807" customFormat="1" ht="15" x14ac:dyDescent="0.25"/>
    <row r="808" customFormat="1" ht="15" x14ac:dyDescent="0.25"/>
    <row r="809" customFormat="1" ht="15" x14ac:dyDescent="0.25"/>
    <row r="810" customFormat="1" ht="15" x14ac:dyDescent="0.25"/>
    <row r="811" customFormat="1" ht="15" x14ac:dyDescent="0.25"/>
    <row r="812" customFormat="1" ht="15" x14ac:dyDescent="0.25"/>
    <row r="813" customFormat="1" ht="15" x14ac:dyDescent="0.25"/>
    <row r="814" customFormat="1" ht="15" x14ac:dyDescent="0.25"/>
    <row r="815" customFormat="1" ht="15" x14ac:dyDescent="0.25"/>
    <row r="816" customFormat="1" ht="15" x14ac:dyDescent="0.25"/>
    <row r="817" customFormat="1" ht="15" x14ac:dyDescent="0.25"/>
    <row r="818" customFormat="1" ht="15" x14ac:dyDescent="0.25"/>
    <row r="819" customFormat="1" ht="15" x14ac:dyDescent="0.25"/>
    <row r="820" customFormat="1" ht="15" x14ac:dyDescent="0.25"/>
    <row r="821" customFormat="1" ht="15" x14ac:dyDescent="0.25"/>
    <row r="822" customFormat="1" ht="15" x14ac:dyDescent="0.25"/>
    <row r="823" customFormat="1" ht="15" x14ac:dyDescent="0.25"/>
    <row r="824" customFormat="1" ht="15" x14ac:dyDescent="0.25"/>
    <row r="825" customFormat="1" ht="15" x14ac:dyDescent="0.25"/>
    <row r="826" customFormat="1" ht="15" x14ac:dyDescent="0.25"/>
    <row r="827" customFormat="1" ht="15" x14ac:dyDescent="0.25"/>
    <row r="828" customFormat="1" ht="15" x14ac:dyDescent="0.25"/>
    <row r="829" customFormat="1" ht="15" x14ac:dyDescent="0.25"/>
    <row r="830" customFormat="1" ht="15" x14ac:dyDescent="0.25"/>
    <row r="831" customFormat="1" ht="15" x14ac:dyDescent="0.25"/>
    <row r="832" customFormat="1" ht="15" x14ac:dyDescent="0.25"/>
    <row r="833" customFormat="1" ht="15" x14ac:dyDescent="0.25"/>
    <row r="834" customFormat="1" ht="15" x14ac:dyDescent="0.25"/>
    <row r="835" customFormat="1" ht="15" x14ac:dyDescent="0.25"/>
    <row r="836" customFormat="1" ht="15" x14ac:dyDescent="0.25"/>
    <row r="837" customFormat="1" ht="15" x14ac:dyDescent="0.25"/>
    <row r="838" customFormat="1" ht="15" x14ac:dyDescent="0.25"/>
    <row r="839" customFormat="1" ht="15" x14ac:dyDescent="0.25"/>
    <row r="840" customFormat="1" ht="15" x14ac:dyDescent="0.25"/>
    <row r="841" customFormat="1" ht="15" x14ac:dyDescent="0.25"/>
    <row r="842" customFormat="1" ht="15" x14ac:dyDescent="0.25"/>
    <row r="843" customFormat="1" ht="15" x14ac:dyDescent="0.25"/>
    <row r="844" customFormat="1" ht="15" x14ac:dyDescent="0.25"/>
    <row r="845" customFormat="1" ht="15" x14ac:dyDescent="0.25"/>
    <row r="846" customFormat="1" ht="15" x14ac:dyDescent="0.25"/>
    <row r="847" customFormat="1" ht="15" x14ac:dyDescent="0.25"/>
    <row r="848" customFormat="1" ht="15" x14ac:dyDescent="0.25"/>
    <row r="849" customFormat="1" ht="15" x14ac:dyDescent="0.25"/>
    <row r="850" customFormat="1" ht="15" x14ac:dyDescent="0.25"/>
    <row r="851" customFormat="1" ht="15" x14ac:dyDescent="0.25"/>
    <row r="852" customFormat="1" ht="15" x14ac:dyDescent="0.25"/>
    <row r="853" customFormat="1" ht="15" x14ac:dyDescent="0.25"/>
    <row r="854" customFormat="1" ht="15" x14ac:dyDescent="0.25"/>
    <row r="855" customFormat="1" ht="15" x14ac:dyDescent="0.25"/>
    <row r="856" customFormat="1" ht="15" x14ac:dyDescent="0.25"/>
    <row r="857" customFormat="1" ht="15" x14ac:dyDescent="0.25"/>
    <row r="858" customFormat="1" ht="15" x14ac:dyDescent="0.25"/>
    <row r="859" customFormat="1" ht="15" x14ac:dyDescent="0.25"/>
    <row r="860" customFormat="1" ht="15" x14ac:dyDescent="0.25"/>
    <row r="861" customFormat="1" ht="15" x14ac:dyDescent="0.25"/>
    <row r="862" customFormat="1" ht="15" x14ac:dyDescent="0.25"/>
    <row r="863" customFormat="1" ht="15" x14ac:dyDescent="0.25"/>
    <row r="864" customFormat="1" ht="15" x14ac:dyDescent="0.25"/>
    <row r="865" customFormat="1" ht="15" x14ac:dyDescent="0.25"/>
    <row r="866" customFormat="1" ht="15" x14ac:dyDescent="0.25"/>
    <row r="867" customFormat="1" ht="15" x14ac:dyDescent="0.25"/>
    <row r="868" customFormat="1" ht="15" x14ac:dyDescent="0.25"/>
    <row r="869" customFormat="1" ht="15" x14ac:dyDescent="0.25"/>
    <row r="870" customFormat="1" ht="15" x14ac:dyDescent="0.25"/>
    <row r="871" customFormat="1" ht="15" x14ac:dyDescent="0.25"/>
    <row r="872" customFormat="1" ht="15" x14ac:dyDescent="0.25"/>
    <row r="873" customFormat="1" ht="15" x14ac:dyDescent="0.25"/>
    <row r="874" customFormat="1" ht="15" x14ac:dyDescent="0.25"/>
    <row r="875" customFormat="1" ht="15" x14ac:dyDescent="0.25"/>
    <row r="876" customFormat="1" ht="15" x14ac:dyDescent="0.25"/>
    <row r="877" customFormat="1" ht="15" x14ac:dyDescent="0.25"/>
    <row r="878" customFormat="1" ht="15" x14ac:dyDescent="0.25"/>
    <row r="879" customFormat="1" ht="15" x14ac:dyDescent="0.25"/>
    <row r="880" customFormat="1" ht="15" x14ac:dyDescent="0.25"/>
    <row r="881" customFormat="1" ht="15" x14ac:dyDescent="0.25"/>
    <row r="882" customFormat="1" ht="15" x14ac:dyDescent="0.25"/>
    <row r="883" customFormat="1" ht="15" x14ac:dyDescent="0.25"/>
    <row r="884" customFormat="1" ht="15" x14ac:dyDescent="0.25"/>
    <row r="885" customFormat="1" ht="15" x14ac:dyDescent="0.25"/>
    <row r="886" customFormat="1" ht="15" x14ac:dyDescent="0.25"/>
    <row r="887" customFormat="1" ht="15" x14ac:dyDescent="0.25"/>
    <row r="888" customFormat="1" ht="15" x14ac:dyDescent="0.25"/>
    <row r="889" customFormat="1" ht="15" x14ac:dyDescent="0.25"/>
    <row r="890" customFormat="1" ht="15" x14ac:dyDescent="0.25"/>
    <row r="891" customFormat="1" ht="15" x14ac:dyDescent="0.25"/>
    <row r="892" customFormat="1" ht="15" x14ac:dyDescent="0.25"/>
    <row r="893" customFormat="1" ht="15" x14ac:dyDescent="0.25"/>
    <row r="894" customFormat="1" ht="15" x14ac:dyDescent="0.25"/>
    <row r="895" customFormat="1" ht="15" x14ac:dyDescent="0.25"/>
    <row r="896" customFormat="1" ht="15" x14ac:dyDescent="0.25"/>
    <row r="897" customFormat="1" ht="15" x14ac:dyDescent="0.25"/>
    <row r="898" customFormat="1" ht="15" x14ac:dyDescent="0.25"/>
    <row r="899" customFormat="1" ht="15" x14ac:dyDescent="0.25"/>
    <row r="900" customFormat="1" ht="15" x14ac:dyDescent="0.25"/>
    <row r="901" customFormat="1" ht="15" x14ac:dyDescent="0.25"/>
    <row r="902" customFormat="1" ht="15" x14ac:dyDescent="0.25"/>
    <row r="903" customFormat="1" ht="15" x14ac:dyDescent="0.25"/>
    <row r="904" customFormat="1" ht="15" x14ac:dyDescent="0.25"/>
    <row r="905" customFormat="1" ht="15" x14ac:dyDescent="0.25"/>
    <row r="906" customFormat="1" ht="15" x14ac:dyDescent="0.25"/>
    <row r="907" customFormat="1" ht="15" x14ac:dyDescent="0.25"/>
    <row r="908" customFormat="1" ht="15" x14ac:dyDescent="0.25"/>
    <row r="909" customFormat="1" ht="15" x14ac:dyDescent="0.25"/>
    <row r="910" customFormat="1" ht="15" x14ac:dyDescent="0.25"/>
    <row r="911" customFormat="1" ht="15" x14ac:dyDescent="0.25"/>
    <row r="912" customFormat="1" ht="15" x14ac:dyDescent="0.25"/>
    <row r="913" customFormat="1" ht="15" x14ac:dyDescent="0.25"/>
    <row r="914" customFormat="1" ht="15" x14ac:dyDescent="0.25"/>
    <row r="915" customFormat="1" ht="15" x14ac:dyDescent="0.25"/>
    <row r="916" customFormat="1" ht="15" x14ac:dyDescent="0.25"/>
    <row r="917" customFormat="1" ht="15" x14ac:dyDescent="0.25"/>
    <row r="918" customFormat="1" ht="15" x14ac:dyDescent="0.25"/>
    <row r="919" customFormat="1" ht="15" x14ac:dyDescent="0.25"/>
    <row r="920" customFormat="1" ht="15" x14ac:dyDescent="0.25"/>
    <row r="921" customFormat="1" ht="15" x14ac:dyDescent="0.25"/>
    <row r="922" customFormat="1" ht="15" x14ac:dyDescent="0.25"/>
    <row r="923" customFormat="1" ht="15" x14ac:dyDescent="0.25"/>
    <row r="924" customFormat="1" ht="15" x14ac:dyDescent="0.25"/>
    <row r="925" customFormat="1" ht="15" x14ac:dyDescent="0.25"/>
    <row r="926" customFormat="1" ht="15" x14ac:dyDescent="0.25"/>
    <row r="927" customFormat="1" ht="15" x14ac:dyDescent="0.25"/>
    <row r="928" customFormat="1" ht="15" x14ac:dyDescent="0.25"/>
    <row r="929" customFormat="1" ht="15" x14ac:dyDescent="0.25"/>
    <row r="930" customFormat="1" ht="15" x14ac:dyDescent="0.25"/>
    <row r="931" customFormat="1" ht="15" x14ac:dyDescent="0.25"/>
    <row r="932" customFormat="1" ht="15" x14ac:dyDescent="0.25"/>
    <row r="933" customFormat="1" ht="15" x14ac:dyDescent="0.25"/>
    <row r="934" customFormat="1" ht="15" x14ac:dyDescent="0.25"/>
    <row r="935" customFormat="1" ht="15" x14ac:dyDescent="0.25"/>
    <row r="936" customFormat="1" ht="15" x14ac:dyDescent="0.25"/>
    <row r="937" customFormat="1" ht="15" x14ac:dyDescent="0.25"/>
    <row r="938" customFormat="1" ht="15" x14ac:dyDescent="0.25"/>
    <row r="939" customFormat="1" ht="15" x14ac:dyDescent="0.25"/>
    <row r="940" customFormat="1" ht="15" x14ac:dyDescent="0.25"/>
    <row r="941" customFormat="1" ht="15" x14ac:dyDescent="0.25"/>
    <row r="942" customFormat="1" ht="15" x14ac:dyDescent="0.25"/>
    <row r="943" customFormat="1" ht="15" x14ac:dyDescent="0.25"/>
    <row r="944" customFormat="1" ht="15" x14ac:dyDescent="0.25"/>
    <row r="945" customFormat="1" ht="15" x14ac:dyDescent="0.25"/>
    <row r="946" customFormat="1" ht="15" x14ac:dyDescent="0.25"/>
    <row r="947" customFormat="1" ht="15" x14ac:dyDescent="0.25"/>
    <row r="948" customFormat="1" ht="15" x14ac:dyDescent="0.25"/>
    <row r="949" customFormat="1" ht="15" x14ac:dyDescent="0.25"/>
    <row r="950" customFormat="1" ht="15" x14ac:dyDescent="0.25"/>
    <row r="951" customFormat="1" ht="15" x14ac:dyDescent="0.25"/>
    <row r="952" customFormat="1" ht="15" x14ac:dyDescent="0.25"/>
    <row r="953" customFormat="1" ht="15" x14ac:dyDescent="0.25"/>
    <row r="954" customFormat="1" ht="15" x14ac:dyDescent="0.25"/>
    <row r="955" customFormat="1" ht="15" x14ac:dyDescent="0.25"/>
    <row r="956" customFormat="1" ht="15" x14ac:dyDescent="0.25"/>
    <row r="957" customFormat="1" ht="15" x14ac:dyDescent="0.25"/>
    <row r="958" customFormat="1" ht="15" x14ac:dyDescent="0.25"/>
    <row r="959" customFormat="1" ht="15" x14ac:dyDescent="0.25"/>
    <row r="960" customFormat="1" ht="15" x14ac:dyDescent="0.25"/>
    <row r="961" customFormat="1" ht="15" x14ac:dyDescent="0.25"/>
    <row r="962" customFormat="1" ht="15" x14ac:dyDescent="0.25"/>
    <row r="963" customFormat="1" ht="15" x14ac:dyDescent="0.25"/>
    <row r="964" customFormat="1" ht="15" x14ac:dyDescent="0.25"/>
    <row r="965" customFormat="1" ht="15" x14ac:dyDescent="0.25"/>
    <row r="966" customFormat="1" ht="15" x14ac:dyDescent="0.25"/>
    <row r="967" customFormat="1" ht="15" x14ac:dyDescent="0.25"/>
    <row r="968" customFormat="1" ht="15" x14ac:dyDescent="0.25"/>
    <row r="969" customFormat="1" ht="15" x14ac:dyDescent="0.25"/>
    <row r="970" customFormat="1" ht="15" x14ac:dyDescent="0.25"/>
    <row r="971" customFormat="1" ht="15" x14ac:dyDescent="0.25"/>
    <row r="972" customFormat="1" ht="15" x14ac:dyDescent="0.25"/>
    <row r="973" customFormat="1" ht="15" x14ac:dyDescent="0.25"/>
    <row r="974" customFormat="1" ht="15" x14ac:dyDescent="0.25"/>
    <row r="975" customFormat="1" ht="15" x14ac:dyDescent="0.25"/>
    <row r="976" customFormat="1" ht="15" x14ac:dyDescent="0.25"/>
    <row r="977" customFormat="1" ht="15" x14ac:dyDescent="0.25"/>
    <row r="978" customFormat="1" ht="15" x14ac:dyDescent="0.25"/>
    <row r="979" customFormat="1" ht="15" x14ac:dyDescent="0.25"/>
    <row r="980" customFormat="1" ht="15" x14ac:dyDescent="0.25"/>
    <row r="981" customFormat="1" ht="15" x14ac:dyDescent="0.25"/>
    <row r="982" customFormat="1" ht="15" x14ac:dyDescent="0.25"/>
    <row r="983" customFormat="1" ht="15" x14ac:dyDescent="0.25"/>
    <row r="984" customFormat="1" ht="15" x14ac:dyDescent="0.25"/>
    <row r="985" customFormat="1" ht="15" x14ac:dyDescent="0.25"/>
    <row r="986" customFormat="1" ht="15" x14ac:dyDescent="0.25"/>
    <row r="987" customFormat="1" ht="15" x14ac:dyDescent="0.25"/>
    <row r="988" customFormat="1" ht="15" x14ac:dyDescent="0.25"/>
    <row r="989" customFormat="1" ht="15" x14ac:dyDescent="0.25"/>
    <row r="990" customFormat="1" ht="15" x14ac:dyDescent="0.25"/>
    <row r="991" customFormat="1" ht="15" x14ac:dyDescent="0.25"/>
    <row r="992" customFormat="1" ht="15" x14ac:dyDescent="0.25"/>
    <row r="993" customFormat="1" ht="15" x14ac:dyDescent="0.25"/>
    <row r="994" customFormat="1" ht="15" x14ac:dyDescent="0.25"/>
    <row r="995" customFormat="1" ht="15" x14ac:dyDescent="0.25"/>
    <row r="996" customFormat="1" ht="15" x14ac:dyDescent="0.25"/>
    <row r="997" customFormat="1" ht="15" x14ac:dyDescent="0.25"/>
    <row r="998" customFormat="1" ht="15" x14ac:dyDescent="0.25"/>
    <row r="999" customFormat="1" ht="15" x14ac:dyDescent="0.25"/>
    <row r="1000" customFormat="1" ht="15" x14ac:dyDescent="0.25"/>
    <row r="1001" customFormat="1" ht="15" x14ac:dyDescent="0.25"/>
    <row r="1002" customFormat="1" ht="15" x14ac:dyDescent="0.25"/>
    <row r="1003" customFormat="1" ht="15" x14ac:dyDescent="0.25"/>
    <row r="1004" customFormat="1" ht="15" x14ac:dyDescent="0.25"/>
    <row r="1005" customFormat="1" ht="15" x14ac:dyDescent="0.25"/>
    <row r="1006" customFormat="1" ht="15" x14ac:dyDescent="0.25"/>
    <row r="1007" customFormat="1" ht="15" x14ac:dyDescent="0.25"/>
    <row r="1008" customFormat="1" ht="15" x14ac:dyDescent="0.25"/>
    <row r="1009" customFormat="1" ht="15" x14ac:dyDescent="0.25"/>
    <row r="1010" customFormat="1" ht="15" x14ac:dyDescent="0.25"/>
    <row r="1011" customFormat="1" ht="15" x14ac:dyDescent="0.25"/>
    <row r="1012" customFormat="1" ht="15" x14ac:dyDescent="0.25"/>
    <row r="1013" customFormat="1" ht="15" x14ac:dyDescent="0.25"/>
    <row r="1014" customFormat="1" ht="15" x14ac:dyDescent="0.25"/>
    <row r="1015" customFormat="1" ht="15" x14ac:dyDescent="0.25"/>
    <row r="1016" customFormat="1" ht="15" x14ac:dyDescent="0.25"/>
    <row r="1017" customFormat="1" ht="15" x14ac:dyDescent="0.25"/>
    <row r="1018" customFormat="1" ht="15" x14ac:dyDescent="0.25"/>
    <row r="1019" customFormat="1" ht="15" x14ac:dyDescent="0.25"/>
    <row r="1020" customFormat="1" ht="15" x14ac:dyDescent="0.25"/>
    <row r="1021" customFormat="1" ht="15" x14ac:dyDescent="0.25"/>
    <row r="1022" customFormat="1" ht="15" x14ac:dyDescent="0.25"/>
    <row r="1023" customFormat="1" ht="15" x14ac:dyDescent="0.25"/>
    <row r="1024" customFormat="1" ht="15" x14ac:dyDescent="0.25"/>
    <row r="1025" customFormat="1" ht="15" x14ac:dyDescent="0.25"/>
    <row r="1026" customFormat="1" ht="15" x14ac:dyDescent="0.25"/>
    <row r="1027" customFormat="1" ht="15" x14ac:dyDescent="0.25"/>
    <row r="1028" customFormat="1" ht="15" x14ac:dyDescent="0.25"/>
    <row r="1029" customFormat="1" ht="15" x14ac:dyDescent="0.25"/>
    <row r="1030" customFormat="1" ht="15" x14ac:dyDescent="0.25"/>
    <row r="1031" customFormat="1" ht="15" x14ac:dyDescent="0.25"/>
    <row r="1032" customFormat="1" ht="15" x14ac:dyDescent="0.25"/>
    <row r="1033" customFormat="1" ht="15" x14ac:dyDescent="0.25"/>
    <row r="1034" customFormat="1" ht="15" x14ac:dyDescent="0.25"/>
    <row r="1035" customFormat="1" ht="15" x14ac:dyDescent="0.25"/>
    <row r="1036" customFormat="1" ht="15" x14ac:dyDescent="0.25"/>
    <row r="1037" customFormat="1" ht="15" x14ac:dyDescent="0.25"/>
    <row r="1038" customFormat="1" ht="15" x14ac:dyDescent="0.25"/>
    <row r="1039" customFormat="1" ht="15" x14ac:dyDescent="0.25"/>
    <row r="1040" customFormat="1" ht="15" x14ac:dyDescent="0.25"/>
    <row r="1041" customFormat="1" ht="15" x14ac:dyDescent="0.25"/>
    <row r="1042" customFormat="1" ht="15" x14ac:dyDescent="0.25"/>
    <row r="1043" customFormat="1" ht="15" x14ac:dyDescent="0.25"/>
    <row r="1044" customFormat="1" ht="15" x14ac:dyDescent="0.25"/>
    <row r="1045" customFormat="1" ht="15" x14ac:dyDescent="0.25"/>
    <row r="1046" customFormat="1" ht="15" x14ac:dyDescent="0.25"/>
    <row r="1047" customFormat="1" ht="15" x14ac:dyDescent="0.25"/>
    <row r="1048" customFormat="1" ht="15" x14ac:dyDescent="0.25"/>
    <row r="1049" customFormat="1" ht="15" x14ac:dyDescent="0.25"/>
    <row r="1050" customFormat="1" ht="15" x14ac:dyDescent="0.25"/>
    <row r="1051" customFormat="1" ht="15" x14ac:dyDescent="0.25"/>
    <row r="1052" customFormat="1" ht="15" x14ac:dyDescent="0.25"/>
    <row r="1053" customFormat="1" ht="15" x14ac:dyDescent="0.25"/>
    <row r="1054" customFormat="1" ht="15" x14ac:dyDescent="0.25"/>
    <row r="1055" customFormat="1" ht="15" x14ac:dyDescent="0.25"/>
    <row r="1056" customFormat="1" ht="15" x14ac:dyDescent="0.25"/>
    <row r="1057" customFormat="1" ht="15" x14ac:dyDescent="0.25"/>
    <row r="1058" customFormat="1" ht="15" x14ac:dyDescent="0.25"/>
    <row r="1059" customFormat="1" ht="15" x14ac:dyDescent="0.25"/>
    <row r="1060" customFormat="1" ht="15" x14ac:dyDescent="0.25"/>
    <row r="1061" customFormat="1" ht="15" x14ac:dyDescent="0.25"/>
    <row r="1062" customFormat="1" ht="15" x14ac:dyDescent="0.25"/>
    <row r="1063" customFormat="1" ht="15" x14ac:dyDescent="0.25"/>
    <row r="1064" customFormat="1" ht="15" x14ac:dyDescent="0.25"/>
    <row r="1065" customFormat="1" ht="15" x14ac:dyDescent="0.25"/>
    <row r="1066" customFormat="1" ht="15" x14ac:dyDescent="0.25"/>
    <row r="1067" customFormat="1" ht="15" x14ac:dyDescent="0.25"/>
    <row r="1068" customFormat="1" ht="15" x14ac:dyDescent="0.25"/>
    <row r="1069" customFormat="1" ht="15" x14ac:dyDescent="0.25"/>
    <row r="1070" customFormat="1" ht="15" x14ac:dyDescent="0.25"/>
    <row r="1071" customFormat="1" ht="15" x14ac:dyDescent="0.25"/>
    <row r="1072" customFormat="1" ht="15" x14ac:dyDescent="0.25"/>
    <row r="1073" customFormat="1" ht="15" x14ac:dyDescent="0.25"/>
    <row r="1074" customFormat="1" ht="15" x14ac:dyDescent="0.25"/>
    <row r="1075" customFormat="1" ht="15" x14ac:dyDescent="0.25"/>
    <row r="1076" customFormat="1" ht="15" x14ac:dyDescent="0.25"/>
    <row r="1077" customFormat="1" ht="15" x14ac:dyDescent="0.25"/>
    <row r="1078" customFormat="1" ht="15" x14ac:dyDescent="0.25"/>
    <row r="1079" customFormat="1" ht="15" x14ac:dyDescent="0.25"/>
    <row r="1080" customFormat="1" ht="15" x14ac:dyDescent="0.25"/>
    <row r="1081" customFormat="1" ht="15" x14ac:dyDescent="0.25"/>
    <row r="1082" customFormat="1" ht="15" x14ac:dyDescent="0.25"/>
    <row r="1083" customFormat="1" ht="15" x14ac:dyDescent="0.25"/>
    <row r="1084" customFormat="1" ht="15" x14ac:dyDescent="0.25"/>
    <row r="1085" customFormat="1" ht="15" x14ac:dyDescent="0.25"/>
    <row r="1086" customFormat="1" ht="15" x14ac:dyDescent="0.25"/>
    <row r="1087" customFormat="1" ht="15" x14ac:dyDescent="0.25"/>
    <row r="1088" customFormat="1" ht="15" x14ac:dyDescent="0.25"/>
    <row r="1089" customFormat="1" ht="15" x14ac:dyDescent="0.25"/>
    <row r="1090" customFormat="1" ht="15" x14ac:dyDescent="0.25"/>
    <row r="1091" customFormat="1" ht="15" x14ac:dyDescent="0.25"/>
    <row r="1092" customFormat="1" ht="15" x14ac:dyDescent="0.25"/>
    <row r="1093" customFormat="1" ht="15" x14ac:dyDescent="0.25"/>
    <row r="1094" customFormat="1" ht="15" x14ac:dyDescent="0.25"/>
    <row r="1095" customFormat="1" ht="15" x14ac:dyDescent="0.25"/>
    <row r="1096" customFormat="1" ht="15" x14ac:dyDescent="0.25"/>
    <row r="1097" customFormat="1" ht="15" x14ac:dyDescent="0.25"/>
    <row r="1098" customFormat="1" ht="15" x14ac:dyDescent="0.25"/>
    <row r="1099" customFormat="1" ht="15" x14ac:dyDescent="0.25"/>
    <row r="1100" customFormat="1" ht="15" x14ac:dyDescent="0.25"/>
    <row r="1101" customFormat="1" ht="15" x14ac:dyDescent="0.25"/>
    <row r="1102" customFormat="1" ht="15" x14ac:dyDescent="0.25"/>
    <row r="1103" customFormat="1" ht="15" x14ac:dyDescent="0.25"/>
    <row r="1104" customFormat="1" ht="15" x14ac:dyDescent="0.25"/>
    <row r="1105" customFormat="1" ht="15" x14ac:dyDescent="0.25"/>
    <row r="1106" customFormat="1" ht="15" x14ac:dyDescent="0.25"/>
    <row r="1107" customFormat="1" ht="15" x14ac:dyDescent="0.25"/>
    <row r="1108" customFormat="1" ht="15" x14ac:dyDescent="0.25"/>
    <row r="1109" customFormat="1" ht="15" x14ac:dyDescent="0.25"/>
    <row r="1110" customFormat="1" ht="15" x14ac:dyDescent="0.25"/>
    <row r="1111" customFormat="1" ht="15" x14ac:dyDescent="0.25"/>
    <row r="1112" customFormat="1" ht="15" x14ac:dyDescent="0.25"/>
    <row r="1113" customFormat="1" ht="15" x14ac:dyDescent="0.25"/>
    <row r="1114" customFormat="1" ht="15" x14ac:dyDescent="0.25"/>
    <row r="1115" customFormat="1" ht="15" x14ac:dyDescent="0.25"/>
    <row r="1116" customFormat="1" ht="15" x14ac:dyDescent="0.25"/>
    <row r="1117" customFormat="1" ht="15" x14ac:dyDescent="0.25"/>
    <row r="1118" customFormat="1" ht="15" x14ac:dyDescent="0.25"/>
    <row r="1119" customFormat="1" ht="15" x14ac:dyDescent="0.25"/>
    <row r="1120" customFormat="1" ht="15" x14ac:dyDescent="0.25"/>
    <row r="1121" customFormat="1" ht="15" x14ac:dyDescent="0.25"/>
    <row r="1122" customFormat="1" ht="15" x14ac:dyDescent="0.25"/>
    <row r="1123" customFormat="1" ht="15" x14ac:dyDescent="0.25"/>
    <row r="1124" customFormat="1" ht="15" x14ac:dyDescent="0.25"/>
    <row r="1125" customFormat="1" ht="15" x14ac:dyDescent="0.25"/>
    <row r="1126" customFormat="1" ht="15" x14ac:dyDescent="0.25"/>
    <row r="1127" customFormat="1" ht="15" x14ac:dyDescent="0.25"/>
    <row r="1128" customFormat="1" ht="15" x14ac:dyDescent="0.25"/>
    <row r="1129" customFormat="1" ht="15" x14ac:dyDescent="0.25"/>
    <row r="1130" customFormat="1" ht="15" x14ac:dyDescent="0.25"/>
    <row r="1131" customFormat="1" ht="15" x14ac:dyDescent="0.25"/>
    <row r="1132" customFormat="1" ht="15" x14ac:dyDescent="0.25"/>
    <row r="1133" customFormat="1" ht="15" x14ac:dyDescent="0.25"/>
    <row r="1134" customFormat="1" ht="15" x14ac:dyDescent="0.25"/>
    <row r="1135" customFormat="1" ht="15" x14ac:dyDescent="0.25"/>
    <row r="1136" customFormat="1" ht="15" x14ac:dyDescent="0.25"/>
    <row r="1137" customFormat="1" ht="15" x14ac:dyDescent="0.25"/>
    <row r="1138" customFormat="1" ht="15" x14ac:dyDescent="0.25"/>
    <row r="1139" customFormat="1" ht="15" x14ac:dyDescent="0.25"/>
    <row r="1140" customFormat="1" ht="15" x14ac:dyDescent="0.25"/>
    <row r="1141" customFormat="1" ht="15" x14ac:dyDescent="0.25"/>
    <row r="1142" customFormat="1" ht="15" x14ac:dyDescent="0.25"/>
    <row r="1143" customFormat="1" ht="15" x14ac:dyDescent="0.25"/>
    <row r="1144" customFormat="1" ht="15" x14ac:dyDescent="0.25"/>
    <row r="1145" customFormat="1" ht="15" x14ac:dyDescent="0.25"/>
    <row r="1146" customFormat="1" ht="15" x14ac:dyDescent="0.25"/>
    <row r="1147" customFormat="1" ht="15" x14ac:dyDescent="0.25"/>
    <row r="1148" customFormat="1" ht="15" x14ac:dyDescent="0.25"/>
    <row r="1149" customFormat="1" ht="15" x14ac:dyDescent="0.25"/>
    <row r="1150" customFormat="1" ht="15" x14ac:dyDescent="0.25"/>
    <row r="1151" customFormat="1" ht="15" x14ac:dyDescent="0.25"/>
    <row r="1152" customFormat="1" ht="15" x14ac:dyDescent="0.25"/>
    <row r="1153" customFormat="1" ht="15" x14ac:dyDescent="0.25"/>
    <row r="1154" customFormat="1" ht="15" x14ac:dyDescent="0.25"/>
    <row r="1155" customFormat="1" ht="15" x14ac:dyDescent="0.25"/>
    <row r="1156" customFormat="1" ht="15" x14ac:dyDescent="0.25"/>
    <row r="1157" customFormat="1" ht="15" x14ac:dyDescent="0.25"/>
    <row r="1158" customFormat="1" ht="15" x14ac:dyDescent="0.25"/>
    <row r="1159" customFormat="1" ht="15" x14ac:dyDescent="0.25"/>
    <row r="1160" customFormat="1" ht="15" x14ac:dyDescent="0.25"/>
    <row r="1161" customFormat="1" ht="15" x14ac:dyDescent="0.25"/>
    <row r="1162" customFormat="1" ht="15" x14ac:dyDescent="0.25"/>
    <row r="1163" customFormat="1" ht="15" x14ac:dyDescent="0.25"/>
    <row r="1164" customFormat="1" ht="15" x14ac:dyDescent="0.25"/>
    <row r="1165" customFormat="1" ht="15" x14ac:dyDescent="0.25"/>
    <row r="1166" customFormat="1" ht="15" x14ac:dyDescent="0.25"/>
    <row r="1167" customFormat="1" ht="15" x14ac:dyDescent="0.25"/>
    <row r="1168" customFormat="1" ht="15" x14ac:dyDescent="0.25"/>
    <row r="1169" customFormat="1" ht="15" x14ac:dyDescent="0.25"/>
    <row r="1170" customFormat="1" ht="15" x14ac:dyDescent="0.25"/>
    <row r="1171" customFormat="1" ht="15" x14ac:dyDescent="0.25"/>
    <row r="1172" customFormat="1" ht="15" x14ac:dyDescent="0.25"/>
    <row r="1173" customFormat="1" ht="15" x14ac:dyDescent="0.25"/>
    <row r="1174" customFormat="1" ht="15" x14ac:dyDescent="0.25"/>
    <row r="1175" customFormat="1" ht="15" x14ac:dyDescent="0.25"/>
    <row r="1176" customFormat="1" ht="15" x14ac:dyDescent="0.25"/>
    <row r="1177" customFormat="1" ht="15" x14ac:dyDescent="0.25"/>
    <row r="1178" customFormat="1" ht="15" x14ac:dyDescent="0.25"/>
    <row r="1179" customFormat="1" ht="15" x14ac:dyDescent="0.25"/>
    <row r="1180" customFormat="1" ht="15" x14ac:dyDescent="0.25"/>
    <row r="1181" customFormat="1" ht="15" x14ac:dyDescent="0.25"/>
    <row r="1182" customFormat="1" ht="15" x14ac:dyDescent="0.25"/>
    <row r="1183" customFormat="1" ht="15" x14ac:dyDescent="0.25"/>
    <row r="1184" customFormat="1" ht="15" x14ac:dyDescent="0.25"/>
    <row r="1185" customFormat="1" ht="15" x14ac:dyDescent="0.25"/>
    <row r="1186" customFormat="1" ht="15" x14ac:dyDescent="0.25"/>
    <row r="1187" customFormat="1" ht="15" x14ac:dyDescent="0.25"/>
    <row r="1188" customFormat="1" ht="15" x14ac:dyDescent="0.25"/>
    <row r="1189" customFormat="1" ht="15" x14ac:dyDescent="0.25"/>
    <row r="1190" customFormat="1" ht="15" x14ac:dyDescent="0.25"/>
    <row r="1191" customFormat="1" ht="15" x14ac:dyDescent="0.25"/>
    <row r="1192" customFormat="1" ht="15" x14ac:dyDescent="0.25"/>
    <row r="1193" customFormat="1" ht="15" x14ac:dyDescent="0.25"/>
    <row r="1194" customFormat="1" ht="15" x14ac:dyDescent="0.25"/>
    <row r="1195" customFormat="1" ht="15" x14ac:dyDescent="0.25"/>
    <row r="1196" customFormat="1" ht="15" x14ac:dyDescent="0.25"/>
    <row r="1197" customFormat="1" ht="15" x14ac:dyDescent="0.25"/>
    <row r="1198" customFormat="1" ht="15" x14ac:dyDescent="0.25"/>
    <row r="1199" customFormat="1" ht="15" x14ac:dyDescent="0.25"/>
    <row r="1200" customFormat="1" ht="15" x14ac:dyDescent="0.25"/>
    <row r="1201" customFormat="1" ht="15" x14ac:dyDescent="0.25"/>
    <row r="1202" customFormat="1" ht="15" x14ac:dyDescent="0.25"/>
    <row r="1203" customFormat="1" ht="15" x14ac:dyDescent="0.25"/>
    <row r="1204" customFormat="1" ht="15" x14ac:dyDescent="0.25"/>
    <row r="1205" customFormat="1" ht="15" x14ac:dyDescent="0.25"/>
    <row r="1206" customFormat="1" ht="15" x14ac:dyDescent="0.25"/>
    <row r="1207" customFormat="1" ht="15" x14ac:dyDescent="0.25"/>
    <row r="1208" customFormat="1" ht="15" x14ac:dyDescent="0.25"/>
    <row r="1209" customFormat="1" ht="15" x14ac:dyDescent="0.25"/>
    <row r="1210" customFormat="1" ht="15" x14ac:dyDescent="0.25"/>
    <row r="1211" customFormat="1" ht="15" x14ac:dyDescent="0.25"/>
    <row r="1212" customFormat="1" ht="15" x14ac:dyDescent="0.25"/>
    <row r="1213" customFormat="1" ht="15" x14ac:dyDescent="0.25"/>
    <row r="1214" customFormat="1" ht="15" x14ac:dyDescent="0.25"/>
    <row r="1215" customFormat="1" ht="15" x14ac:dyDescent="0.25"/>
    <row r="1216" customFormat="1" ht="15" x14ac:dyDescent="0.25"/>
    <row r="1217" customFormat="1" ht="15" x14ac:dyDescent="0.25"/>
    <row r="1218" customFormat="1" ht="15" x14ac:dyDescent="0.25"/>
    <row r="1219" customFormat="1" ht="15" x14ac:dyDescent="0.25"/>
    <row r="1220" customFormat="1" ht="15" x14ac:dyDescent="0.25"/>
    <row r="1221" customFormat="1" ht="15" x14ac:dyDescent="0.25"/>
    <row r="1222" customFormat="1" ht="15" x14ac:dyDescent="0.25"/>
    <row r="1223" customFormat="1" ht="15" x14ac:dyDescent="0.25"/>
    <row r="1224" customFormat="1" ht="15" x14ac:dyDescent="0.25"/>
    <row r="1225" customFormat="1" ht="15" x14ac:dyDescent="0.25"/>
    <row r="1226" customFormat="1" ht="15" x14ac:dyDescent="0.25"/>
    <row r="1227" customFormat="1" ht="15" x14ac:dyDescent="0.25"/>
    <row r="1228" customFormat="1" ht="15" x14ac:dyDescent="0.25"/>
    <row r="1229" customFormat="1" ht="15" x14ac:dyDescent="0.25"/>
    <row r="1230" customFormat="1" ht="15" x14ac:dyDescent="0.25"/>
    <row r="1231" customFormat="1" ht="15" x14ac:dyDescent="0.25"/>
    <row r="1232" customFormat="1" ht="15" x14ac:dyDescent="0.25"/>
    <row r="1233" customFormat="1" ht="15" x14ac:dyDescent="0.25"/>
    <row r="1234" customFormat="1" ht="15" x14ac:dyDescent="0.25"/>
    <row r="1235" customFormat="1" ht="15" x14ac:dyDescent="0.25"/>
    <row r="1236" customFormat="1" ht="15" x14ac:dyDescent="0.25"/>
    <row r="1237" customFormat="1" ht="15" x14ac:dyDescent="0.25"/>
    <row r="1238" customFormat="1" ht="15" x14ac:dyDescent="0.25"/>
    <row r="1239" customFormat="1" ht="15" x14ac:dyDescent="0.25"/>
    <row r="1240" customFormat="1" ht="15" x14ac:dyDescent="0.25"/>
    <row r="1241" customFormat="1" ht="15" x14ac:dyDescent="0.25"/>
    <row r="1242" customFormat="1" ht="15" x14ac:dyDescent="0.25"/>
    <row r="1243" customFormat="1" ht="15" x14ac:dyDescent="0.25"/>
    <row r="1244" customFormat="1" ht="15" x14ac:dyDescent="0.25"/>
    <row r="1245" customFormat="1" ht="15" x14ac:dyDescent="0.25"/>
    <row r="1246" customFormat="1" ht="15" x14ac:dyDescent="0.25"/>
    <row r="1247" customFormat="1" ht="15" x14ac:dyDescent="0.25"/>
    <row r="1248" customFormat="1" ht="15" x14ac:dyDescent="0.25"/>
    <row r="1249" customFormat="1" ht="15" x14ac:dyDescent="0.25"/>
    <row r="1250" customFormat="1" ht="15" x14ac:dyDescent="0.25"/>
    <row r="1251" customFormat="1" ht="15" x14ac:dyDescent="0.25"/>
    <row r="1252" customFormat="1" ht="15" x14ac:dyDescent="0.25"/>
    <row r="1253" customFormat="1" ht="15" x14ac:dyDescent="0.25"/>
    <row r="1254" customFormat="1" ht="15" x14ac:dyDescent="0.25"/>
    <row r="1255" customFormat="1" ht="15" x14ac:dyDescent="0.25"/>
    <row r="1256" customFormat="1" ht="15" x14ac:dyDescent="0.25"/>
    <row r="1257" customFormat="1" ht="15" x14ac:dyDescent="0.25"/>
    <row r="1258" customFormat="1" ht="15" x14ac:dyDescent="0.25"/>
    <row r="1259" customFormat="1" ht="15" x14ac:dyDescent="0.25"/>
    <row r="1260" customFormat="1" ht="15" x14ac:dyDescent="0.25"/>
    <row r="1261" customFormat="1" ht="15" x14ac:dyDescent="0.25"/>
    <row r="1262" customFormat="1" ht="15" x14ac:dyDescent="0.25"/>
    <row r="1263" customFormat="1" ht="15" x14ac:dyDescent="0.25"/>
    <row r="1264"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15" x14ac:dyDescent="0.25"/>
    <row r="1272" customFormat="1" ht="15" x14ac:dyDescent="0.25"/>
    <row r="1273" customFormat="1" ht="15" x14ac:dyDescent="0.25"/>
    <row r="1274" customFormat="1" ht="15" x14ac:dyDescent="0.25"/>
    <row r="1275" customFormat="1" ht="15" x14ac:dyDescent="0.25"/>
    <row r="1276" customFormat="1" ht="15" x14ac:dyDescent="0.25"/>
    <row r="1277" customFormat="1" ht="15" x14ac:dyDescent="0.25"/>
    <row r="1278" customFormat="1" ht="15" x14ac:dyDescent="0.25"/>
    <row r="1279" customFormat="1" ht="15" x14ac:dyDescent="0.25"/>
    <row r="1280" customFormat="1" ht="15" x14ac:dyDescent="0.25"/>
    <row r="1281" customFormat="1" ht="15" x14ac:dyDescent="0.25"/>
    <row r="1282" customFormat="1" ht="15" x14ac:dyDescent="0.25"/>
    <row r="1283" customFormat="1" ht="15" x14ac:dyDescent="0.25"/>
    <row r="1284" customFormat="1" ht="15" x14ac:dyDescent="0.25"/>
    <row r="1285" customFormat="1" ht="15" x14ac:dyDescent="0.25"/>
    <row r="1286" customFormat="1" ht="15" x14ac:dyDescent="0.25"/>
    <row r="1287" customFormat="1" ht="15" x14ac:dyDescent="0.25"/>
    <row r="1288" customFormat="1" ht="15" x14ac:dyDescent="0.25"/>
    <row r="1289" customFormat="1" ht="15" x14ac:dyDescent="0.25"/>
    <row r="1290" customFormat="1" ht="15" x14ac:dyDescent="0.25"/>
    <row r="1291" customFormat="1" ht="15" x14ac:dyDescent="0.25"/>
    <row r="1292" customFormat="1" ht="15" x14ac:dyDescent="0.25"/>
    <row r="1293" customFormat="1" ht="15" x14ac:dyDescent="0.25"/>
    <row r="1294" customFormat="1" ht="15" x14ac:dyDescent="0.25"/>
    <row r="1295" customFormat="1" ht="15" x14ac:dyDescent="0.25"/>
    <row r="1296" customFormat="1" ht="15" x14ac:dyDescent="0.25"/>
    <row r="1297" customFormat="1" ht="15" x14ac:dyDescent="0.25"/>
    <row r="1298" customFormat="1" ht="15" x14ac:dyDescent="0.25"/>
    <row r="1299" customFormat="1" ht="15" x14ac:dyDescent="0.25"/>
    <row r="1300" customFormat="1" ht="15" x14ac:dyDescent="0.25"/>
    <row r="1301" customFormat="1" ht="15" x14ac:dyDescent="0.25"/>
    <row r="1302" customFormat="1" ht="15" x14ac:dyDescent="0.25"/>
    <row r="1303" customFormat="1" ht="15" x14ac:dyDescent="0.25"/>
    <row r="1304" customFormat="1" ht="15" x14ac:dyDescent="0.25"/>
    <row r="1305" customFormat="1" ht="15" x14ac:dyDescent="0.25"/>
    <row r="1306" customFormat="1" ht="15" x14ac:dyDescent="0.25"/>
    <row r="1307" customFormat="1" ht="15" x14ac:dyDescent="0.25"/>
    <row r="1308" customFormat="1" ht="15" x14ac:dyDescent="0.25"/>
    <row r="1309" customFormat="1" ht="15" x14ac:dyDescent="0.25"/>
    <row r="1310" customFormat="1" ht="15" x14ac:dyDescent="0.25"/>
    <row r="1311" customFormat="1" ht="15" x14ac:dyDescent="0.25"/>
    <row r="1312" customFormat="1" ht="15" x14ac:dyDescent="0.25"/>
    <row r="1313" customFormat="1" ht="15" x14ac:dyDescent="0.25"/>
    <row r="1314" customFormat="1" ht="15" x14ac:dyDescent="0.25"/>
    <row r="1315" customFormat="1" ht="15" x14ac:dyDescent="0.25"/>
    <row r="1316" customFormat="1" ht="15" x14ac:dyDescent="0.25"/>
    <row r="1317" customFormat="1" ht="15" x14ac:dyDescent="0.25"/>
    <row r="1318" customFormat="1" ht="15" x14ac:dyDescent="0.25"/>
    <row r="1319" customFormat="1" ht="15" x14ac:dyDescent="0.25"/>
    <row r="1320" customFormat="1" ht="15" x14ac:dyDescent="0.25"/>
    <row r="1321" customFormat="1" ht="15" x14ac:dyDescent="0.25"/>
    <row r="1322" customFormat="1" ht="15" x14ac:dyDescent="0.25"/>
    <row r="1323" customFormat="1" ht="15" x14ac:dyDescent="0.25"/>
    <row r="1324" customFormat="1" ht="15" x14ac:dyDescent="0.25"/>
    <row r="1325" customFormat="1" ht="15" x14ac:dyDescent="0.25"/>
    <row r="1326" customFormat="1" ht="15" x14ac:dyDescent="0.25"/>
    <row r="1327" customFormat="1" ht="15" x14ac:dyDescent="0.25"/>
    <row r="1328" customFormat="1" ht="15" x14ac:dyDescent="0.25"/>
    <row r="1329" customFormat="1" ht="15" x14ac:dyDescent="0.25"/>
    <row r="1330" customFormat="1" ht="15" x14ac:dyDescent="0.25"/>
    <row r="1331" customFormat="1" ht="15" x14ac:dyDescent="0.25"/>
    <row r="1332" customFormat="1" ht="15" x14ac:dyDescent="0.25"/>
    <row r="1333" customFormat="1" ht="15" x14ac:dyDescent="0.25"/>
    <row r="1334" customFormat="1" ht="15" x14ac:dyDescent="0.25"/>
    <row r="1335" customFormat="1" ht="15" x14ac:dyDescent="0.25"/>
    <row r="1336" customFormat="1" ht="15" x14ac:dyDescent="0.25"/>
    <row r="1337" customFormat="1" ht="15" x14ac:dyDescent="0.25"/>
    <row r="1338" customFormat="1" ht="15" x14ac:dyDescent="0.25"/>
    <row r="1339" customFormat="1" ht="15" x14ac:dyDescent="0.25"/>
    <row r="1340" customFormat="1" ht="15" x14ac:dyDescent="0.25"/>
    <row r="1341" customFormat="1" ht="15" x14ac:dyDescent="0.25"/>
    <row r="1342" customFormat="1" ht="15" x14ac:dyDescent="0.25"/>
    <row r="1343" customFormat="1" ht="15" x14ac:dyDescent="0.25"/>
    <row r="1344" customFormat="1" ht="15" x14ac:dyDescent="0.25"/>
    <row r="1345" customFormat="1" ht="15" x14ac:dyDescent="0.25"/>
    <row r="1346" customFormat="1" ht="15" x14ac:dyDescent="0.25"/>
    <row r="1347" customFormat="1" ht="15" x14ac:dyDescent="0.25"/>
    <row r="1348" customFormat="1" ht="15" x14ac:dyDescent="0.25"/>
    <row r="1349" customFormat="1" ht="15" x14ac:dyDescent="0.25"/>
    <row r="1350" customFormat="1" ht="15" x14ac:dyDescent="0.25"/>
    <row r="1351" customFormat="1" ht="15" x14ac:dyDescent="0.25"/>
    <row r="1352" customFormat="1" ht="15" x14ac:dyDescent="0.25"/>
    <row r="1353" customFormat="1" ht="15" x14ac:dyDescent="0.25"/>
    <row r="1354" customFormat="1" ht="15" x14ac:dyDescent="0.25"/>
    <row r="1355" customFormat="1" ht="15" x14ac:dyDescent="0.25"/>
    <row r="1356" customFormat="1" ht="15" x14ac:dyDescent="0.25"/>
    <row r="1357" customFormat="1" ht="15" x14ac:dyDescent="0.25"/>
    <row r="1358" customFormat="1" ht="15" x14ac:dyDescent="0.25"/>
    <row r="1359" customFormat="1" ht="15" x14ac:dyDescent="0.25"/>
    <row r="1360" customFormat="1" ht="15" x14ac:dyDescent="0.25"/>
    <row r="1361" customFormat="1" ht="15" x14ac:dyDescent="0.25"/>
    <row r="1362" customFormat="1" ht="15" x14ac:dyDescent="0.25"/>
    <row r="1363" customFormat="1" ht="15" x14ac:dyDescent="0.25"/>
    <row r="1364" customFormat="1" ht="15" x14ac:dyDescent="0.25"/>
    <row r="1365" customFormat="1" ht="15" x14ac:dyDescent="0.25"/>
    <row r="1366" customFormat="1" ht="15" x14ac:dyDescent="0.25"/>
    <row r="1367" customFormat="1" ht="15" x14ac:dyDescent="0.25"/>
    <row r="1368" customFormat="1" ht="15" x14ac:dyDescent="0.25"/>
    <row r="1369" customFormat="1" ht="15" x14ac:dyDescent="0.25"/>
    <row r="1370" customFormat="1" ht="15" x14ac:dyDescent="0.25"/>
    <row r="1371" customFormat="1" ht="15" x14ac:dyDescent="0.25"/>
    <row r="1372" customFormat="1" ht="15" x14ac:dyDescent="0.25"/>
    <row r="1373" customFormat="1" ht="15" x14ac:dyDescent="0.25"/>
    <row r="1374" customFormat="1" ht="15" x14ac:dyDescent="0.25"/>
    <row r="1375" customFormat="1" ht="15" x14ac:dyDescent="0.25"/>
    <row r="1376" customFormat="1" ht="15" x14ac:dyDescent="0.25"/>
    <row r="1377" customFormat="1" ht="15" x14ac:dyDescent="0.25"/>
    <row r="1378" customFormat="1" ht="15" x14ac:dyDescent="0.25"/>
    <row r="1379" customFormat="1" ht="15" x14ac:dyDescent="0.25"/>
    <row r="1380" customFormat="1" ht="15" x14ac:dyDescent="0.25"/>
    <row r="1381" customFormat="1" ht="15" x14ac:dyDescent="0.25"/>
    <row r="1382" customFormat="1" ht="15" x14ac:dyDescent="0.25"/>
    <row r="1383" customFormat="1" ht="15" x14ac:dyDescent="0.25"/>
    <row r="1384" customFormat="1" ht="15" x14ac:dyDescent="0.25"/>
    <row r="1385" customFormat="1" ht="15" x14ac:dyDescent="0.25"/>
    <row r="1386" customFormat="1" ht="15" x14ac:dyDescent="0.25"/>
    <row r="1387" customFormat="1" ht="15" x14ac:dyDescent="0.25"/>
    <row r="1388" customFormat="1" ht="15" x14ac:dyDescent="0.25"/>
    <row r="1389" customFormat="1" ht="15" x14ac:dyDescent="0.25"/>
    <row r="1390" customFormat="1" ht="15" x14ac:dyDescent="0.25"/>
    <row r="1391" customFormat="1" ht="15" x14ac:dyDescent="0.25"/>
    <row r="1392" customFormat="1" ht="15" x14ac:dyDescent="0.25"/>
    <row r="1393" customFormat="1" ht="15" x14ac:dyDescent="0.25"/>
    <row r="1394" customFormat="1" ht="15" x14ac:dyDescent="0.25"/>
    <row r="1395" customFormat="1" ht="15" x14ac:dyDescent="0.25"/>
    <row r="1396" customFormat="1" ht="15" x14ac:dyDescent="0.25"/>
    <row r="1397" customFormat="1" ht="15" x14ac:dyDescent="0.25"/>
    <row r="1398" customFormat="1" ht="15" x14ac:dyDescent="0.25"/>
    <row r="1399" customFormat="1" ht="15" x14ac:dyDescent="0.25"/>
    <row r="1400" customFormat="1" ht="15" x14ac:dyDescent="0.25"/>
    <row r="1401" customFormat="1" ht="15" x14ac:dyDescent="0.25"/>
    <row r="1402" customFormat="1" ht="15" x14ac:dyDescent="0.25"/>
    <row r="1403" customFormat="1" ht="15" x14ac:dyDescent="0.25"/>
    <row r="1404" customFormat="1" ht="15" x14ac:dyDescent="0.25"/>
    <row r="1405" customFormat="1" ht="15" x14ac:dyDescent="0.25"/>
    <row r="1406" customFormat="1" ht="15" x14ac:dyDescent="0.25"/>
    <row r="1407" customFormat="1" ht="15" x14ac:dyDescent="0.25"/>
    <row r="1408" customFormat="1" ht="15" x14ac:dyDescent="0.25"/>
    <row r="1409" customFormat="1" ht="15" x14ac:dyDescent="0.25"/>
    <row r="1410" customFormat="1" ht="15" x14ac:dyDescent="0.25"/>
    <row r="1411" customFormat="1" ht="15" x14ac:dyDescent="0.25"/>
    <row r="1412" customFormat="1" ht="15" x14ac:dyDescent="0.25"/>
    <row r="1413" customFormat="1" ht="15" x14ac:dyDescent="0.25"/>
    <row r="1414" customFormat="1" ht="15" x14ac:dyDescent="0.25"/>
    <row r="1415" customFormat="1" ht="15" x14ac:dyDescent="0.25"/>
    <row r="1416" customFormat="1" ht="15" x14ac:dyDescent="0.25"/>
    <row r="1417" customFormat="1" ht="15" x14ac:dyDescent="0.25"/>
    <row r="1418" customFormat="1" ht="15" x14ac:dyDescent="0.25"/>
    <row r="1419" customFormat="1" ht="15" x14ac:dyDescent="0.25"/>
    <row r="1420" customFormat="1" ht="15" x14ac:dyDescent="0.25"/>
    <row r="1421" customFormat="1" ht="15" x14ac:dyDescent="0.25"/>
    <row r="1422" customFormat="1" ht="15" x14ac:dyDescent="0.25"/>
    <row r="1423" customFormat="1" ht="15" x14ac:dyDescent="0.25"/>
    <row r="1424" customFormat="1" ht="15" x14ac:dyDescent="0.25"/>
    <row r="1425" customFormat="1" ht="15" x14ac:dyDescent="0.25"/>
    <row r="1426" customFormat="1" ht="15" x14ac:dyDescent="0.25"/>
    <row r="1427" customFormat="1" ht="15" x14ac:dyDescent="0.25"/>
    <row r="1428" customFormat="1" ht="15" x14ac:dyDescent="0.25"/>
    <row r="1429" customFormat="1" ht="15" x14ac:dyDescent="0.25"/>
    <row r="1430" customFormat="1" ht="15" x14ac:dyDescent="0.25"/>
    <row r="1431" customFormat="1" ht="15" x14ac:dyDescent="0.25"/>
    <row r="1432" customFormat="1" ht="15" x14ac:dyDescent="0.25"/>
    <row r="1433" customFormat="1" ht="15" x14ac:dyDescent="0.25"/>
    <row r="1434" customFormat="1" ht="15" x14ac:dyDescent="0.25"/>
    <row r="1435" customFormat="1" ht="15" x14ac:dyDescent="0.25"/>
    <row r="1436" customFormat="1" ht="15" x14ac:dyDescent="0.25"/>
    <row r="1437" customFormat="1" ht="15" x14ac:dyDescent="0.25"/>
    <row r="1438" customFormat="1" ht="15" x14ac:dyDescent="0.25"/>
    <row r="1439" customFormat="1" ht="15" x14ac:dyDescent="0.25"/>
    <row r="1440" customFormat="1" ht="15" x14ac:dyDescent="0.25"/>
    <row r="1441" customFormat="1" ht="15" x14ac:dyDescent="0.25"/>
    <row r="1442" customFormat="1" ht="15" x14ac:dyDescent="0.25"/>
    <row r="1443" customFormat="1" ht="15" x14ac:dyDescent="0.25"/>
    <row r="1444" customFormat="1" ht="15" x14ac:dyDescent="0.25"/>
    <row r="1445" customFormat="1" ht="15" x14ac:dyDescent="0.25"/>
    <row r="1446" customFormat="1" ht="15" x14ac:dyDescent="0.25"/>
    <row r="1447" customFormat="1" ht="15" x14ac:dyDescent="0.25"/>
    <row r="1448" customFormat="1" ht="15" x14ac:dyDescent="0.25"/>
    <row r="1449" customFormat="1" ht="15" x14ac:dyDescent="0.25"/>
    <row r="1450" customFormat="1" ht="15" x14ac:dyDescent="0.25"/>
    <row r="1451" customFormat="1" ht="15" x14ac:dyDescent="0.25"/>
    <row r="1452" customFormat="1" ht="15" x14ac:dyDescent="0.25"/>
    <row r="1453" customFormat="1" ht="15" x14ac:dyDescent="0.25"/>
    <row r="1454" customFormat="1" ht="15" x14ac:dyDescent="0.25"/>
    <row r="1455" customFormat="1" ht="15" x14ac:dyDescent="0.25"/>
    <row r="1456" customFormat="1" ht="15" x14ac:dyDescent="0.25"/>
    <row r="1457" customFormat="1" ht="15" x14ac:dyDescent="0.25"/>
    <row r="1458" customFormat="1" ht="15" x14ac:dyDescent="0.25"/>
    <row r="1459" customFormat="1" ht="15" x14ac:dyDescent="0.25"/>
    <row r="1460" customFormat="1" ht="15" x14ac:dyDescent="0.25"/>
    <row r="1461" customFormat="1" ht="15" x14ac:dyDescent="0.25"/>
    <row r="1462" customFormat="1" ht="15" x14ac:dyDescent="0.25"/>
    <row r="1463" customFormat="1" ht="15" x14ac:dyDescent="0.25"/>
    <row r="1464" customFormat="1" ht="15" x14ac:dyDescent="0.25"/>
    <row r="1465" customFormat="1" ht="15" x14ac:dyDescent="0.25"/>
    <row r="1466" customFormat="1" ht="15" x14ac:dyDescent="0.25"/>
    <row r="1467" customFormat="1" ht="15" x14ac:dyDescent="0.25"/>
    <row r="1468" customFormat="1" ht="15" x14ac:dyDescent="0.25"/>
    <row r="1469" customFormat="1" ht="15" x14ac:dyDescent="0.25"/>
    <row r="1470" customFormat="1" ht="15" x14ac:dyDescent="0.25"/>
    <row r="1471" customFormat="1" ht="15" x14ac:dyDescent="0.25"/>
    <row r="1472" customFormat="1" ht="15" x14ac:dyDescent="0.25"/>
    <row r="1473" customFormat="1" ht="15" x14ac:dyDescent="0.25"/>
    <row r="1474" customFormat="1" ht="15" x14ac:dyDescent="0.25"/>
    <row r="1475" customFormat="1" ht="15" x14ac:dyDescent="0.25"/>
    <row r="1476" customFormat="1" ht="15" x14ac:dyDescent="0.25"/>
    <row r="1477" customFormat="1" ht="15" x14ac:dyDescent="0.25"/>
    <row r="1478" customFormat="1" ht="15" x14ac:dyDescent="0.25"/>
    <row r="1479" customFormat="1" ht="15" x14ac:dyDescent="0.25"/>
    <row r="1480" customFormat="1" ht="15" x14ac:dyDescent="0.25"/>
    <row r="1481" customFormat="1" ht="15" x14ac:dyDescent="0.25"/>
    <row r="1482" customFormat="1" ht="15" x14ac:dyDescent="0.25"/>
    <row r="1483" customFormat="1" ht="15" x14ac:dyDescent="0.25"/>
    <row r="1484" customFormat="1" ht="15" x14ac:dyDescent="0.25"/>
    <row r="1485" customFormat="1" ht="15" x14ac:dyDescent="0.25"/>
    <row r="1486" customFormat="1" ht="15" x14ac:dyDescent="0.25"/>
    <row r="1487" customFormat="1" ht="15" x14ac:dyDescent="0.25"/>
    <row r="1488" customFormat="1" ht="15" x14ac:dyDescent="0.25"/>
    <row r="1489" customFormat="1" ht="15" x14ac:dyDescent="0.25"/>
    <row r="1490" customFormat="1" ht="15" x14ac:dyDescent="0.25"/>
    <row r="1491" customFormat="1" ht="15" x14ac:dyDescent="0.25"/>
    <row r="1492" customFormat="1" ht="15" x14ac:dyDescent="0.25"/>
    <row r="1493" customFormat="1" ht="15" x14ac:dyDescent="0.25"/>
    <row r="1494" customFormat="1" ht="15" x14ac:dyDescent="0.25"/>
    <row r="1495" customFormat="1" ht="15" x14ac:dyDescent="0.25"/>
    <row r="1496" customFormat="1" ht="15" x14ac:dyDescent="0.25"/>
    <row r="1497" customFormat="1" ht="15" x14ac:dyDescent="0.25"/>
    <row r="1498" customFormat="1" ht="15" x14ac:dyDescent="0.25"/>
    <row r="1499" customFormat="1" ht="15" x14ac:dyDescent="0.25"/>
    <row r="1500" customFormat="1" ht="15" x14ac:dyDescent="0.25"/>
    <row r="1501" customFormat="1" ht="15" x14ac:dyDescent="0.25"/>
    <row r="1502" customFormat="1" ht="15" x14ac:dyDescent="0.25"/>
    <row r="1503" customFormat="1" ht="15" x14ac:dyDescent="0.25"/>
    <row r="1504" customFormat="1" ht="15" x14ac:dyDescent="0.25"/>
    <row r="1505" customFormat="1" ht="15" x14ac:dyDescent="0.25"/>
    <row r="1506" customFormat="1" ht="15" x14ac:dyDescent="0.25"/>
    <row r="1507" customFormat="1" ht="15" x14ac:dyDescent="0.25"/>
    <row r="1508" customFormat="1" ht="15" x14ac:dyDescent="0.25"/>
    <row r="1509" customFormat="1" ht="15" x14ac:dyDescent="0.25"/>
    <row r="1510" customFormat="1" ht="15" x14ac:dyDescent="0.25"/>
    <row r="1511" customFormat="1" ht="15" x14ac:dyDescent="0.25"/>
    <row r="1512" customFormat="1" ht="15" x14ac:dyDescent="0.25"/>
    <row r="1513" customFormat="1" ht="15" x14ac:dyDescent="0.25"/>
    <row r="1514" customFormat="1" ht="15" x14ac:dyDescent="0.25"/>
    <row r="1515" customFormat="1" ht="15" x14ac:dyDescent="0.25"/>
    <row r="1516" customFormat="1" ht="15" x14ac:dyDescent="0.25"/>
    <row r="1517" customFormat="1" ht="15" x14ac:dyDescent="0.25"/>
    <row r="1518" customFormat="1" ht="15" x14ac:dyDescent="0.25"/>
    <row r="1519" customFormat="1" ht="15" x14ac:dyDescent="0.25"/>
    <row r="1520" customFormat="1" ht="15" x14ac:dyDescent="0.25"/>
    <row r="1521" customFormat="1" ht="15" x14ac:dyDescent="0.25"/>
    <row r="1522" customFormat="1" ht="15" x14ac:dyDescent="0.25"/>
    <row r="1523" customFormat="1" ht="15" x14ac:dyDescent="0.25"/>
    <row r="1524" customFormat="1" ht="15" x14ac:dyDescent="0.25"/>
    <row r="1525" customFormat="1" ht="15" x14ac:dyDescent="0.25"/>
    <row r="1526" customFormat="1" ht="15" x14ac:dyDescent="0.25"/>
    <row r="1527" customFormat="1" ht="15" x14ac:dyDescent="0.25"/>
    <row r="1528" customFormat="1" ht="15" x14ac:dyDescent="0.25"/>
    <row r="1529" customFormat="1" ht="15" x14ac:dyDescent="0.25"/>
    <row r="1530" customFormat="1" ht="15" x14ac:dyDescent="0.25"/>
    <row r="1531" customFormat="1" ht="15" x14ac:dyDescent="0.25"/>
    <row r="1532" customFormat="1" ht="15" x14ac:dyDescent="0.25"/>
    <row r="1533" customFormat="1" ht="15" x14ac:dyDescent="0.25"/>
    <row r="1534" customFormat="1" ht="15" x14ac:dyDescent="0.25"/>
    <row r="1535" customFormat="1" ht="15" x14ac:dyDescent="0.25"/>
    <row r="1536" customFormat="1" ht="15" x14ac:dyDescent="0.25"/>
    <row r="1537" customFormat="1" ht="15" x14ac:dyDescent="0.25"/>
    <row r="1538" customFormat="1" ht="15" x14ac:dyDescent="0.25"/>
    <row r="1539" customFormat="1" ht="15" x14ac:dyDescent="0.25"/>
    <row r="1540" customFormat="1" ht="15" x14ac:dyDescent="0.25"/>
    <row r="1541" customFormat="1" ht="15" x14ac:dyDescent="0.25"/>
    <row r="1542" customFormat="1" ht="15" x14ac:dyDescent="0.25"/>
    <row r="1543" customFormat="1" ht="15" x14ac:dyDescent="0.25"/>
    <row r="1544" customFormat="1" ht="15" x14ac:dyDescent="0.25"/>
    <row r="1545" customFormat="1" ht="15" x14ac:dyDescent="0.25"/>
    <row r="1546" customFormat="1" ht="15" x14ac:dyDescent="0.25"/>
    <row r="1547" customFormat="1" ht="15" x14ac:dyDescent="0.25"/>
    <row r="1548" customFormat="1" ht="15" x14ac:dyDescent="0.25"/>
    <row r="1549" customFormat="1" ht="15" x14ac:dyDescent="0.25"/>
    <row r="1550" customFormat="1" ht="15" x14ac:dyDescent="0.25"/>
    <row r="1551" customFormat="1" ht="15" x14ac:dyDescent="0.25"/>
    <row r="1552" customFormat="1" ht="15" x14ac:dyDescent="0.25"/>
    <row r="1553" customFormat="1" ht="15" x14ac:dyDescent="0.25"/>
    <row r="1554" customFormat="1" ht="15" x14ac:dyDescent="0.25"/>
    <row r="1555" customFormat="1" ht="15" x14ac:dyDescent="0.25"/>
    <row r="1556" customFormat="1" ht="15" x14ac:dyDescent="0.25"/>
    <row r="1557" customFormat="1" ht="15" x14ac:dyDescent="0.25"/>
    <row r="1558" customFormat="1" ht="15" x14ac:dyDescent="0.25"/>
    <row r="1559" customFormat="1" ht="15" x14ac:dyDescent="0.25"/>
    <row r="1560" customFormat="1" ht="15" x14ac:dyDescent="0.25"/>
    <row r="1561" customFormat="1" ht="15" x14ac:dyDescent="0.25"/>
    <row r="1562" customFormat="1" ht="15" x14ac:dyDescent="0.25"/>
    <row r="1563" customFormat="1" ht="15" x14ac:dyDescent="0.25"/>
    <row r="1564" customFormat="1" ht="15" x14ac:dyDescent="0.25"/>
    <row r="1565" customFormat="1" ht="15" x14ac:dyDescent="0.25"/>
    <row r="1566" customFormat="1" ht="15" x14ac:dyDescent="0.25"/>
    <row r="1567" customFormat="1" ht="15" x14ac:dyDescent="0.25"/>
    <row r="1568" customFormat="1" ht="15" x14ac:dyDescent="0.25"/>
    <row r="1569" customFormat="1" ht="15" x14ac:dyDescent="0.25"/>
    <row r="1570" customFormat="1" ht="15" x14ac:dyDescent="0.25"/>
    <row r="1571" customFormat="1" ht="15" x14ac:dyDescent="0.25"/>
    <row r="1572" customFormat="1" ht="15" x14ac:dyDescent="0.25"/>
    <row r="1573" customFormat="1" ht="15" x14ac:dyDescent="0.25"/>
    <row r="1574" customFormat="1" ht="15" x14ac:dyDescent="0.25"/>
    <row r="1575" customFormat="1" ht="15" x14ac:dyDescent="0.25"/>
    <row r="1576" customFormat="1" ht="15" x14ac:dyDescent="0.25"/>
    <row r="1577" customFormat="1" ht="15" x14ac:dyDescent="0.25"/>
    <row r="1578" customFormat="1" ht="15" x14ac:dyDescent="0.25"/>
    <row r="1579" customFormat="1" ht="15" x14ac:dyDescent="0.25"/>
    <row r="1580" customFormat="1" ht="15" x14ac:dyDescent="0.25"/>
    <row r="1581" customFormat="1" ht="15" x14ac:dyDescent="0.25"/>
    <row r="1582" customFormat="1" ht="15" x14ac:dyDescent="0.25"/>
    <row r="1583" customFormat="1" ht="15" x14ac:dyDescent="0.25"/>
    <row r="1584" customFormat="1" ht="15" x14ac:dyDescent="0.25"/>
    <row r="1585" customFormat="1" ht="15" x14ac:dyDescent="0.25"/>
    <row r="1586" customFormat="1" ht="15" x14ac:dyDescent="0.25"/>
    <row r="1587" customFormat="1" ht="15" x14ac:dyDescent="0.25"/>
    <row r="1588" customFormat="1" ht="15" x14ac:dyDescent="0.25"/>
    <row r="1589" customFormat="1" ht="15" x14ac:dyDescent="0.25"/>
    <row r="1590" customFormat="1" ht="15" x14ac:dyDescent="0.25"/>
    <row r="1591" customFormat="1" ht="15" x14ac:dyDescent="0.25"/>
    <row r="1592" customFormat="1" ht="15" x14ac:dyDescent="0.25"/>
    <row r="1593" customFormat="1" ht="15" x14ac:dyDescent="0.25"/>
    <row r="1594" customFormat="1" ht="15" x14ac:dyDescent="0.25"/>
    <row r="1595" customFormat="1" ht="15" x14ac:dyDescent="0.25"/>
    <row r="1596" customFormat="1" ht="15" x14ac:dyDescent="0.25"/>
    <row r="1597" customFormat="1" ht="15" x14ac:dyDescent="0.25"/>
    <row r="1598" customFormat="1" ht="15" x14ac:dyDescent="0.25"/>
    <row r="1599" customFormat="1" ht="15" x14ac:dyDescent="0.25"/>
    <row r="1600" customFormat="1" ht="15" x14ac:dyDescent="0.25"/>
    <row r="1601" customFormat="1" ht="15" x14ac:dyDescent="0.25"/>
    <row r="1602" customFormat="1" ht="15" x14ac:dyDescent="0.25"/>
    <row r="1603" customFormat="1" ht="15" x14ac:dyDescent="0.25"/>
    <row r="1604" customFormat="1" ht="15" x14ac:dyDescent="0.25"/>
    <row r="1605" customFormat="1" ht="15" x14ac:dyDescent="0.25"/>
    <row r="1606" customFormat="1" ht="15" x14ac:dyDescent="0.25"/>
    <row r="1607" customFormat="1" ht="15" x14ac:dyDescent="0.25"/>
    <row r="1608" customFormat="1" ht="15" x14ac:dyDescent="0.25"/>
    <row r="1609" customFormat="1" ht="15" x14ac:dyDescent="0.25"/>
    <row r="1610" customFormat="1" ht="15" x14ac:dyDescent="0.25"/>
    <row r="1611" customFormat="1" ht="15" x14ac:dyDescent="0.25"/>
    <row r="1612" customFormat="1" ht="15" x14ac:dyDescent="0.25"/>
    <row r="1613" customFormat="1" ht="15" x14ac:dyDescent="0.25"/>
    <row r="1614" customFormat="1" ht="15" x14ac:dyDescent="0.25"/>
    <row r="1615" customFormat="1" ht="15" x14ac:dyDescent="0.25"/>
    <row r="1616" customFormat="1" ht="15" x14ac:dyDescent="0.25"/>
    <row r="1617" customFormat="1" ht="15" x14ac:dyDescent="0.25"/>
    <row r="1618" customFormat="1" ht="15" x14ac:dyDescent="0.25"/>
    <row r="1619" customFormat="1" ht="15" x14ac:dyDescent="0.25"/>
    <row r="1620" customFormat="1" ht="15" x14ac:dyDescent="0.25"/>
    <row r="1621" customFormat="1" ht="15" x14ac:dyDescent="0.25"/>
    <row r="1622" customFormat="1" ht="15" x14ac:dyDescent="0.25"/>
    <row r="1623" customFormat="1" ht="15" x14ac:dyDescent="0.25"/>
    <row r="1624" customFormat="1" ht="15" x14ac:dyDescent="0.25"/>
    <row r="1625" customFormat="1" ht="15" x14ac:dyDescent="0.25"/>
    <row r="1626" customFormat="1" ht="15" x14ac:dyDescent="0.25"/>
    <row r="1627" customFormat="1" ht="15" x14ac:dyDescent="0.25"/>
    <row r="1628" customFormat="1" ht="15" x14ac:dyDescent="0.25"/>
    <row r="1629" customFormat="1" ht="15" x14ac:dyDescent="0.25"/>
    <row r="1630" customFormat="1" ht="15" x14ac:dyDescent="0.25"/>
    <row r="1631" customFormat="1" ht="15" x14ac:dyDescent="0.25"/>
    <row r="1632" customFormat="1" ht="15" x14ac:dyDescent="0.25"/>
    <row r="1633" customFormat="1" ht="15" x14ac:dyDescent="0.25"/>
    <row r="1634" customFormat="1" ht="15" x14ac:dyDescent="0.25"/>
    <row r="1635" customFormat="1" ht="15" x14ac:dyDescent="0.25"/>
    <row r="1636" customFormat="1" ht="15" x14ac:dyDescent="0.25"/>
    <row r="1637" customFormat="1" ht="15" x14ac:dyDescent="0.25"/>
    <row r="1638" customFormat="1" ht="15" x14ac:dyDescent="0.25"/>
    <row r="1639" customFormat="1" ht="15" x14ac:dyDescent="0.25"/>
    <row r="1640" customFormat="1" ht="15" x14ac:dyDescent="0.25"/>
    <row r="1641" customFormat="1" ht="15" x14ac:dyDescent="0.25"/>
    <row r="1642" customFormat="1" ht="15" x14ac:dyDescent="0.25"/>
    <row r="1643" customFormat="1" ht="15" x14ac:dyDescent="0.25"/>
    <row r="1644" customFormat="1" ht="15" x14ac:dyDescent="0.25"/>
    <row r="1645" customFormat="1" ht="15" x14ac:dyDescent="0.25"/>
    <row r="1646" customFormat="1" ht="15" x14ac:dyDescent="0.25"/>
    <row r="1647" customFormat="1" ht="15" x14ac:dyDescent="0.25"/>
    <row r="1648" customFormat="1" ht="15" x14ac:dyDescent="0.25"/>
    <row r="1649" customFormat="1" ht="15" x14ac:dyDescent="0.25"/>
    <row r="1650" customFormat="1" ht="15" x14ac:dyDescent="0.25"/>
    <row r="1651" customFormat="1" ht="15" x14ac:dyDescent="0.25"/>
    <row r="1652" customFormat="1" ht="15" x14ac:dyDescent="0.25"/>
    <row r="1653" customFormat="1" ht="15" x14ac:dyDescent="0.25"/>
    <row r="1654" customFormat="1" ht="15" x14ac:dyDescent="0.25"/>
    <row r="1655" customFormat="1" ht="15" x14ac:dyDescent="0.25"/>
    <row r="1656" customFormat="1" ht="15" x14ac:dyDescent="0.25"/>
    <row r="1657" customFormat="1" ht="15" x14ac:dyDescent="0.25"/>
    <row r="1658" customFormat="1" ht="15" x14ac:dyDescent="0.25"/>
    <row r="1659" customFormat="1" ht="15" x14ac:dyDescent="0.25"/>
    <row r="1660" customFormat="1" ht="15" x14ac:dyDescent="0.25"/>
    <row r="1661" customFormat="1" ht="15" x14ac:dyDescent="0.25"/>
    <row r="1662" customFormat="1" ht="15" x14ac:dyDescent="0.25"/>
    <row r="1663" customFormat="1" ht="15" x14ac:dyDescent="0.25"/>
    <row r="1664" customFormat="1" ht="15" x14ac:dyDescent="0.25"/>
    <row r="1665" customFormat="1" ht="15" x14ac:dyDescent="0.25"/>
    <row r="1666" customFormat="1" ht="15" x14ac:dyDescent="0.25"/>
    <row r="1667" customFormat="1" ht="15" x14ac:dyDescent="0.25"/>
    <row r="1668" customFormat="1" ht="15" x14ac:dyDescent="0.25"/>
    <row r="1669" customFormat="1" ht="15" x14ac:dyDescent="0.25"/>
    <row r="1670" customFormat="1" ht="15" x14ac:dyDescent="0.25"/>
    <row r="1671" customFormat="1" ht="15" x14ac:dyDescent="0.25"/>
    <row r="1672" customFormat="1" ht="15" x14ac:dyDescent="0.25"/>
    <row r="1673" customFormat="1" ht="15" x14ac:dyDescent="0.25"/>
    <row r="1674" customFormat="1" ht="15" x14ac:dyDescent="0.25"/>
    <row r="1675" customFormat="1" ht="15" x14ac:dyDescent="0.25"/>
    <row r="1676" customFormat="1" ht="15" x14ac:dyDescent="0.25"/>
    <row r="1677" customFormat="1" ht="15" x14ac:dyDescent="0.25"/>
    <row r="1678" customFormat="1" ht="15" x14ac:dyDescent="0.25"/>
    <row r="1679" customFormat="1" ht="15" x14ac:dyDescent="0.25"/>
    <row r="1680" customFormat="1" ht="15" x14ac:dyDescent="0.25"/>
    <row r="1681" customFormat="1" ht="15" x14ac:dyDescent="0.25"/>
    <row r="1682" customFormat="1" ht="15" x14ac:dyDescent="0.25"/>
    <row r="1683" customFormat="1" ht="15" x14ac:dyDescent="0.25"/>
    <row r="1684" customFormat="1" ht="15" x14ac:dyDescent="0.25"/>
    <row r="1685" customFormat="1" ht="15" x14ac:dyDescent="0.25"/>
    <row r="1686" customFormat="1" ht="15" x14ac:dyDescent="0.25"/>
    <row r="1687" customFormat="1" ht="15" x14ac:dyDescent="0.25"/>
    <row r="1688" customFormat="1" ht="15" x14ac:dyDescent="0.25"/>
    <row r="1689" customFormat="1" ht="15" x14ac:dyDescent="0.25"/>
    <row r="1690" customFormat="1" ht="15" x14ac:dyDescent="0.25"/>
    <row r="1691" customFormat="1" ht="15" x14ac:dyDescent="0.25"/>
    <row r="1692" customFormat="1" ht="15" x14ac:dyDescent="0.25"/>
    <row r="1693" customFormat="1" ht="15" x14ac:dyDescent="0.25"/>
    <row r="1694" customFormat="1" ht="15" x14ac:dyDescent="0.25"/>
    <row r="1695" customFormat="1" ht="15" x14ac:dyDescent="0.25"/>
    <row r="1696" customFormat="1" ht="15" x14ac:dyDescent="0.25"/>
    <row r="1697" customFormat="1" ht="15" x14ac:dyDescent="0.25"/>
    <row r="1698" customFormat="1" ht="15" x14ac:dyDescent="0.25"/>
    <row r="1699" customFormat="1" ht="15" x14ac:dyDescent="0.25"/>
    <row r="1700" customFormat="1" ht="15" x14ac:dyDescent="0.25"/>
    <row r="1701" customFormat="1" ht="15" x14ac:dyDescent="0.25"/>
    <row r="1702" customFormat="1" ht="15" x14ac:dyDescent="0.25"/>
    <row r="1703" customFormat="1" ht="15" x14ac:dyDescent="0.25"/>
    <row r="1704" customFormat="1" ht="15" x14ac:dyDescent="0.25"/>
    <row r="1705" customFormat="1" ht="15" x14ac:dyDescent="0.25"/>
    <row r="1706" customFormat="1" ht="15" x14ac:dyDescent="0.25"/>
    <row r="1707" customFormat="1" ht="15" x14ac:dyDescent="0.25"/>
    <row r="1708" customFormat="1" ht="15" x14ac:dyDescent="0.25"/>
    <row r="1709" customFormat="1" ht="15" x14ac:dyDescent="0.25"/>
    <row r="1710" customFormat="1" ht="15" x14ac:dyDescent="0.25"/>
    <row r="1711" customFormat="1" ht="15" x14ac:dyDescent="0.25"/>
    <row r="1712" customFormat="1" ht="15" x14ac:dyDescent="0.25"/>
    <row r="1713" customFormat="1" ht="15" x14ac:dyDescent="0.25"/>
    <row r="1714" customFormat="1" ht="15" x14ac:dyDescent="0.25"/>
    <row r="1715" customFormat="1" ht="15" x14ac:dyDescent="0.25"/>
    <row r="1716" customFormat="1" ht="15" x14ac:dyDescent="0.25"/>
    <row r="1717" customFormat="1" ht="15" x14ac:dyDescent="0.25"/>
    <row r="1718" customFormat="1" ht="15" x14ac:dyDescent="0.25"/>
    <row r="1719" customFormat="1" ht="15" x14ac:dyDescent="0.25"/>
    <row r="1720" customFormat="1" ht="15" x14ac:dyDescent="0.25"/>
    <row r="1721" customFormat="1" ht="15" x14ac:dyDescent="0.25"/>
    <row r="1722" customFormat="1" ht="15" x14ac:dyDescent="0.25"/>
    <row r="1723" customFormat="1" ht="15" x14ac:dyDescent="0.25"/>
    <row r="1724" customFormat="1" ht="15" x14ac:dyDescent="0.25"/>
    <row r="1725" customFormat="1" ht="15" x14ac:dyDescent="0.25"/>
    <row r="1726" customFormat="1" ht="15" x14ac:dyDescent="0.25"/>
    <row r="1727" customFormat="1" ht="15" x14ac:dyDescent="0.25"/>
    <row r="1728" customFormat="1" ht="15" x14ac:dyDescent="0.25"/>
    <row r="1729" customFormat="1" ht="15" x14ac:dyDescent="0.25"/>
    <row r="1730" customFormat="1" ht="15" x14ac:dyDescent="0.25"/>
    <row r="1731" customFormat="1" ht="15" x14ac:dyDescent="0.25"/>
    <row r="1732" customFormat="1" ht="15" x14ac:dyDescent="0.25"/>
    <row r="1733" customFormat="1" ht="15" x14ac:dyDescent="0.25"/>
    <row r="1734" customFormat="1" ht="15" x14ac:dyDescent="0.25"/>
    <row r="1735" customFormat="1" ht="15" x14ac:dyDescent="0.25"/>
    <row r="1736" customFormat="1" ht="15" x14ac:dyDescent="0.25"/>
    <row r="1737" customFormat="1" ht="15" x14ac:dyDescent="0.25"/>
    <row r="1738" customFormat="1" ht="15" x14ac:dyDescent="0.25"/>
    <row r="1739" customFormat="1" ht="15" x14ac:dyDescent="0.25"/>
    <row r="1740" customFormat="1" ht="15" x14ac:dyDescent="0.25"/>
    <row r="1741" customFormat="1" ht="15" x14ac:dyDescent="0.25"/>
    <row r="1742" customFormat="1" ht="15" x14ac:dyDescent="0.25"/>
    <row r="1743" customFormat="1" ht="15" x14ac:dyDescent="0.25"/>
    <row r="1744" customFormat="1" ht="15" x14ac:dyDescent="0.25"/>
    <row r="1745" customFormat="1" ht="15" x14ac:dyDescent="0.25"/>
    <row r="1746" customFormat="1" ht="15" x14ac:dyDescent="0.25"/>
    <row r="1747" customFormat="1" ht="15" x14ac:dyDescent="0.25"/>
    <row r="1748" customFormat="1" ht="15" x14ac:dyDescent="0.25"/>
    <row r="1749" customFormat="1" ht="15" x14ac:dyDescent="0.25"/>
    <row r="1750" customFormat="1" ht="15" x14ac:dyDescent="0.25"/>
    <row r="1751" customFormat="1" ht="15" x14ac:dyDescent="0.25"/>
    <row r="1752" customFormat="1" ht="15" x14ac:dyDescent="0.25"/>
    <row r="1753" customFormat="1" ht="15" x14ac:dyDescent="0.25"/>
    <row r="1754" customFormat="1" ht="15" x14ac:dyDescent="0.25"/>
    <row r="1755" customFormat="1" ht="15" x14ac:dyDescent="0.25"/>
    <row r="1756" customFormat="1" ht="15" x14ac:dyDescent="0.25"/>
    <row r="1757" customFormat="1" ht="15" x14ac:dyDescent="0.25"/>
    <row r="1758" customFormat="1" ht="15" x14ac:dyDescent="0.25"/>
    <row r="1759" customFormat="1" ht="15" x14ac:dyDescent="0.25"/>
    <row r="1760" customFormat="1" ht="15" x14ac:dyDescent="0.25"/>
    <row r="1761" customFormat="1" ht="15" x14ac:dyDescent="0.25"/>
    <row r="1762" customFormat="1" ht="15" x14ac:dyDescent="0.25"/>
    <row r="1763" customFormat="1" ht="15" x14ac:dyDescent="0.25"/>
    <row r="1764" customFormat="1" ht="15" x14ac:dyDescent="0.25"/>
    <row r="1765" customFormat="1" ht="15" x14ac:dyDescent="0.25"/>
    <row r="1766" customFormat="1" ht="15" x14ac:dyDescent="0.25"/>
    <row r="1767" customFormat="1" ht="15" x14ac:dyDescent="0.25"/>
    <row r="1768" customFormat="1" ht="15" x14ac:dyDescent="0.25"/>
    <row r="1769" customFormat="1" ht="15" x14ac:dyDescent="0.25"/>
    <row r="1770" customFormat="1" ht="15" x14ac:dyDescent="0.25"/>
    <row r="1771" customFormat="1" ht="15" x14ac:dyDescent="0.25"/>
    <row r="1772" customFormat="1" ht="15" x14ac:dyDescent="0.25"/>
    <row r="1773" customFormat="1" ht="15" x14ac:dyDescent="0.25"/>
    <row r="1774" customFormat="1" ht="15" x14ac:dyDescent="0.25"/>
    <row r="1775" customFormat="1" ht="15" x14ac:dyDescent="0.25"/>
    <row r="1776" customFormat="1" ht="15" x14ac:dyDescent="0.25"/>
    <row r="1777" customFormat="1" ht="15" x14ac:dyDescent="0.25"/>
    <row r="1778" customFormat="1" ht="15" x14ac:dyDescent="0.25"/>
    <row r="1779" customFormat="1" ht="15" x14ac:dyDescent="0.25"/>
    <row r="1780" customFormat="1" ht="15" x14ac:dyDescent="0.25"/>
    <row r="1781" customFormat="1" ht="15" x14ac:dyDescent="0.25"/>
    <row r="1782" customFormat="1" ht="15" x14ac:dyDescent="0.25"/>
    <row r="1783" customFormat="1" ht="15" x14ac:dyDescent="0.25"/>
    <row r="1784" customFormat="1" ht="15" x14ac:dyDescent="0.25"/>
    <row r="1785" customFormat="1" ht="15" x14ac:dyDescent="0.25"/>
    <row r="1786" customFormat="1" ht="15" x14ac:dyDescent="0.25"/>
    <row r="1787" customFormat="1" ht="15" x14ac:dyDescent="0.25"/>
    <row r="1788" customFormat="1" ht="15" x14ac:dyDescent="0.25"/>
    <row r="1789" customFormat="1" ht="15" x14ac:dyDescent="0.25"/>
    <row r="1790" customFormat="1" ht="15" x14ac:dyDescent="0.25"/>
    <row r="1791" customFormat="1" ht="15" x14ac:dyDescent="0.25"/>
    <row r="1792" customFormat="1" ht="15" x14ac:dyDescent="0.25"/>
    <row r="1793" customFormat="1" ht="15" x14ac:dyDescent="0.25"/>
    <row r="1794" customFormat="1" ht="15" x14ac:dyDescent="0.25"/>
    <row r="1795" customFormat="1" ht="15" x14ac:dyDescent="0.25"/>
    <row r="1796" customFormat="1" ht="15" x14ac:dyDescent="0.25"/>
    <row r="1797" customFormat="1" ht="15" x14ac:dyDescent="0.25"/>
    <row r="1798" customFormat="1" ht="15" x14ac:dyDescent="0.25"/>
    <row r="1799" customFormat="1" ht="15" x14ac:dyDescent="0.25"/>
    <row r="1800" customFormat="1" ht="15" x14ac:dyDescent="0.25"/>
    <row r="1801" customFormat="1" ht="15" x14ac:dyDescent="0.25"/>
    <row r="1802" customFormat="1" ht="15" x14ac:dyDescent="0.25"/>
    <row r="1803" customFormat="1" ht="15" x14ac:dyDescent="0.25"/>
    <row r="1804" customFormat="1" ht="15" x14ac:dyDescent="0.25"/>
    <row r="1805" customFormat="1" ht="15" x14ac:dyDescent="0.25"/>
    <row r="1806" customFormat="1" ht="15" x14ac:dyDescent="0.25"/>
    <row r="1807" customFormat="1" ht="15" x14ac:dyDescent="0.25"/>
    <row r="1808" customFormat="1" ht="15" x14ac:dyDescent="0.25"/>
    <row r="1809" customFormat="1" ht="15" x14ac:dyDescent="0.25"/>
    <row r="1810" customFormat="1" ht="15" x14ac:dyDescent="0.25"/>
    <row r="1811" customFormat="1" ht="15" x14ac:dyDescent="0.25"/>
    <row r="1812" customFormat="1" ht="15" x14ac:dyDescent="0.25"/>
    <row r="1813" customFormat="1" ht="15" x14ac:dyDescent="0.25"/>
    <row r="1814" customFormat="1" ht="15" x14ac:dyDescent="0.25"/>
    <row r="1815" customFormat="1" ht="15" x14ac:dyDescent="0.25"/>
    <row r="1816" customFormat="1" ht="15" x14ac:dyDescent="0.25"/>
    <row r="1817" customFormat="1" ht="15" x14ac:dyDescent="0.25"/>
    <row r="1818" customFormat="1" ht="15" x14ac:dyDescent="0.25"/>
    <row r="1819" customFormat="1" ht="15" x14ac:dyDescent="0.25"/>
    <row r="1820" customFormat="1" ht="15" x14ac:dyDescent="0.25"/>
    <row r="1821" customFormat="1" ht="15" x14ac:dyDescent="0.25"/>
    <row r="1822" customFormat="1" ht="15" x14ac:dyDescent="0.25"/>
    <row r="1823" customFormat="1" ht="15" x14ac:dyDescent="0.25"/>
    <row r="1824" customFormat="1" ht="15" x14ac:dyDescent="0.25"/>
    <row r="1825" customFormat="1" ht="15" x14ac:dyDescent="0.25"/>
    <row r="1826" customFormat="1" ht="15" x14ac:dyDescent="0.25"/>
    <row r="1827" customFormat="1" ht="15" x14ac:dyDescent="0.25"/>
    <row r="1828" customFormat="1" ht="15" x14ac:dyDescent="0.25"/>
    <row r="1829" customFormat="1" ht="15" x14ac:dyDescent="0.25"/>
    <row r="1830" customFormat="1" ht="15" x14ac:dyDescent="0.25"/>
    <row r="1831" customFormat="1" ht="15" x14ac:dyDescent="0.25"/>
    <row r="1832" customFormat="1" ht="15" x14ac:dyDescent="0.25"/>
    <row r="1833" customFormat="1" ht="15" x14ac:dyDescent="0.25"/>
    <row r="1834" customFormat="1" ht="15" x14ac:dyDescent="0.25"/>
    <row r="1835" customFormat="1" ht="15" x14ac:dyDescent="0.25"/>
    <row r="1836" customFormat="1" ht="15" x14ac:dyDescent="0.25"/>
    <row r="1837" customFormat="1" ht="15" x14ac:dyDescent="0.25"/>
    <row r="1838" customFormat="1" ht="15" x14ac:dyDescent="0.25"/>
    <row r="1839" customFormat="1" ht="15" x14ac:dyDescent="0.25"/>
    <row r="1840" customFormat="1" ht="15" x14ac:dyDescent="0.25"/>
    <row r="1841" customFormat="1" ht="15" x14ac:dyDescent="0.25"/>
    <row r="1842" customFormat="1" ht="15" x14ac:dyDescent="0.25"/>
    <row r="1843" customFormat="1" ht="15" x14ac:dyDescent="0.25"/>
    <row r="1844" customFormat="1" ht="15" x14ac:dyDescent="0.25"/>
    <row r="1845" customFormat="1" ht="15" x14ac:dyDescent="0.25"/>
    <row r="1846" customFormat="1" ht="15" x14ac:dyDescent="0.25"/>
    <row r="1847" customFormat="1" ht="15" x14ac:dyDescent="0.25"/>
    <row r="1848" customFormat="1" ht="15" x14ac:dyDescent="0.25"/>
    <row r="1849" customFormat="1" ht="15" x14ac:dyDescent="0.25"/>
    <row r="1850" customFormat="1" ht="15" x14ac:dyDescent="0.25"/>
    <row r="1851" customFormat="1" ht="15" x14ac:dyDescent="0.25"/>
    <row r="1852" customFormat="1" ht="15" x14ac:dyDescent="0.25"/>
    <row r="1853" customFormat="1" ht="15" x14ac:dyDescent="0.25"/>
    <row r="1854" customFormat="1" ht="15" x14ac:dyDescent="0.25"/>
    <row r="1855" customFormat="1" ht="15" x14ac:dyDescent="0.25"/>
    <row r="1856" customFormat="1" ht="15" x14ac:dyDescent="0.25"/>
    <row r="1857" customFormat="1" ht="15" x14ac:dyDescent="0.25"/>
    <row r="1858" customFormat="1" ht="15" x14ac:dyDescent="0.25"/>
    <row r="1859" customFormat="1" ht="15" x14ac:dyDescent="0.25"/>
    <row r="1860" customFormat="1" ht="15" x14ac:dyDescent="0.25"/>
    <row r="1861" customFormat="1" ht="15" x14ac:dyDescent="0.25"/>
    <row r="1862" customFormat="1" ht="15" x14ac:dyDescent="0.25"/>
    <row r="1863" customFormat="1" ht="15" x14ac:dyDescent="0.25"/>
    <row r="1864" customFormat="1" ht="15" x14ac:dyDescent="0.25"/>
    <row r="1865" customFormat="1" ht="15" x14ac:dyDescent="0.25"/>
    <row r="1866" customFormat="1" ht="15" x14ac:dyDescent="0.25"/>
    <row r="1867" customFormat="1" ht="15" x14ac:dyDescent="0.25"/>
    <row r="1868" customFormat="1" ht="15" x14ac:dyDescent="0.25"/>
    <row r="1869" customFormat="1" ht="15" x14ac:dyDescent="0.25"/>
    <row r="1870" customFormat="1" ht="15" x14ac:dyDescent="0.25"/>
    <row r="1871" customFormat="1" ht="15" x14ac:dyDescent="0.25"/>
    <row r="1872" customFormat="1" ht="15" x14ac:dyDescent="0.25"/>
    <row r="1873" customFormat="1" ht="15" x14ac:dyDescent="0.25"/>
    <row r="1874" customFormat="1" ht="15" x14ac:dyDescent="0.25"/>
    <row r="1875" customFormat="1" ht="15" x14ac:dyDescent="0.25"/>
    <row r="1876" customFormat="1" ht="15" x14ac:dyDescent="0.25"/>
    <row r="1877" customFormat="1" ht="15" x14ac:dyDescent="0.25"/>
    <row r="1878" customFormat="1" ht="15" x14ac:dyDescent="0.25"/>
    <row r="1879" customFormat="1" ht="15" x14ac:dyDescent="0.25"/>
    <row r="1880" customFormat="1" ht="15" x14ac:dyDescent="0.25"/>
    <row r="1881" customFormat="1" ht="15" x14ac:dyDescent="0.25"/>
    <row r="1882" customFormat="1" ht="15" x14ac:dyDescent="0.25"/>
    <row r="1883" customFormat="1" ht="15" x14ac:dyDescent="0.25"/>
    <row r="1884" customFormat="1" ht="15" x14ac:dyDescent="0.25"/>
    <row r="1885" customFormat="1" ht="15" x14ac:dyDescent="0.25"/>
    <row r="1886" customFormat="1" ht="15" x14ac:dyDescent="0.25"/>
    <row r="1887" customFormat="1" ht="15" x14ac:dyDescent="0.25"/>
    <row r="1888" customFormat="1" ht="15" x14ac:dyDescent="0.25"/>
    <row r="1889" customFormat="1" ht="15" x14ac:dyDescent="0.25"/>
    <row r="1890" customFormat="1" ht="15" x14ac:dyDescent="0.25"/>
    <row r="1891" customFormat="1" ht="15" x14ac:dyDescent="0.25"/>
    <row r="1892" customFormat="1" ht="15" x14ac:dyDescent="0.25"/>
    <row r="1893" customFormat="1" ht="15" x14ac:dyDescent="0.25"/>
    <row r="1894" customFormat="1" ht="15" x14ac:dyDescent="0.25"/>
    <row r="1895" customFormat="1" ht="15" x14ac:dyDescent="0.25"/>
    <row r="1896" customFormat="1" ht="15" x14ac:dyDescent="0.25"/>
    <row r="1897" customFormat="1" ht="15" x14ac:dyDescent="0.25"/>
    <row r="1898" customFormat="1" ht="15" x14ac:dyDescent="0.25"/>
    <row r="1899" customFormat="1" ht="15" x14ac:dyDescent="0.25"/>
    <row r="1900" customFormat="1" ht="15" x14ac:dyDescent="0.25"/>
    <row r="1901" customFormat="1" ht="15" x14ac:dyDescent="0.25"/>
    <row r="1902" customFormat="1" ht="15" x14ac:dyDescent="0.25"/>
    <row r="1903" customFormat="1" ht="15" x14ac:dyDescent="0.25"/>
    <row r="1904" customFormat="1" ht="15" x14ac:dyDescent="0.25"/>
    <row r="1905" customFormat="1" ht="15" x14ac:dyDescent="0.25"/>
    <row r="1906" customFormat="1" ht="15" x14ac:dyDescent="0.25"/>
    <row r="1907" customFormat="1" ht="15" x14ac:dyDescent="0.25"/>
    <row r="1908" customFormat="1" ht="15" x14ac:dyDescent="0.25"/>
    <row r="1909" customFormat="1" ht="15" x14ac:dyDescent="0.25"/>
    <row r="1910" customFormat="1" ht="15" x14ac:dyDescent="0.25"/>
    <row r="1911" customFormat="1" ht="15" x14ac:dyDescent="0.25"/>
    <row r="1912" customFormat="1" ht="15" x14ac:dyDescent="0.25"/>
    <row r="1913" customFormat="1" ht="15" x14ac:dyDescent="0.25"/>
    <row r="1914" customFormat="1" ht="15" x14ac:dyDescent="0.25"/>
    <row r="1915" customFormat="1" ht="15" x14ac:dyDescent="0.25"/>
    <row r="1916" customFormat="1" ht="15" x14ac:dyDescent="0.25"/>
    <row r="1917" customFormat="1" ht="15" x14ac:dyDescent="0.25"/>
    <row r="1918" customFormat="1" ht="15" x14ac:dyDescent="0.25"/>
    <row r="1919" customFormat="1" ht="15" x14ac:dyDescent="0.25"/>
    <row r="1920" customFormat="1" ht="15" x14ac:dyDescent="0.25"/>
    <row r="1921" customFormat="1" ht="15" x14ac:dyDescent="0.25"/>
    <row r="1922" customFormat="1" ht="15" x14ac:dyDescent="0.25"/>
    <row r="1923" customFormat="1" ht="15" x14ac:dyDescent="0.25"/>
    <row r="1924" customFormat="1" ht="15" x14ac:dyDescent="0.25"/>
    <row r="1925" customFormat="1" ht="15" x14ac:dyDescent="0.25"/>
    <row r="1926" customFormat="1" ht="15" x14ac:dyDescent="0.25"/>
    <row r="1927" customFormat="1" ht="15" x14ac:dyDescent="0.25"/>
    <row r="1928" customFormat="1" ht="15" x14ac:dyDescent="0.25"/>
    <row r="1929" customFormat="1" ht="15" x14ac:dyDescent="0.25"/>
    <row r="1930" customFormat="1" ht="15" x14ac:dyDescent="0.25"/>
    <row r="1931" customFormat="1" ht="15" x14ac:dyDescent="0.25"/>
    <row r="1932" customFormat="1" ht="15" x14ac:dyDescent="0.25"/>
    <row r="1933" customFormat="1" ht="15" x14ac:dyDescent="0.25"/>
    <row r="1934" customFormat="1" ht="15" x14ac:dyDescent="0.25"/>
    <row r="1935" customFormat="1" ht="15" x14ac:dyDescent="0.25"/>
    <row r="1936" customFormat="1" ht="15" x14ac:dyDescent="0.25"/>
    <row r="1937" customFormat="1" ht="15" x14ac:dyDescent="0.25"/>
    <row r="1938" customFormat="1" ht="15" x14ac:dyDescent="0.25"/>
    <row r="1939" customFormat="1" ht="15" x14ac:dyDescent="0.25"/>
    <row r="1940" customFormat="1" ht="15" x14ac:dyDescent="0.25"/>
    <row r="1941" customFormat="1" ht="15" x14ac:dyDescent="0.25"/>
    <row r="1942" customFormat="1" ht="15" x14ac:dyDescent="0.25"/>
    <row r="1943" customFormat="1" ht="15" x14ac:dyDescent="0.25"/>
    <row r="1944" customFormat="1" ht="15" x14ac:dyDescent="0.25"/>
    <row r="1945" customFormat="1" ht="15" x14ac:dyDescent="0.25"/>
    <row r="1946" customFormat="1" ht="15" x14ac:dyDescent="0.25"/>
    <row r="1947" customFormat="1" ht="15" x14ac:dyDescent="0.25"/>
    <row r="1948" customFormat="1" ht="15" x14ac:dyDescent="0.25"/>
    <row r="1949" customFormat="1" ht="15" x14ac:dyDescent="0.25"/>
    <row r="1950" customFormat="1" ht="15" x14ac:dyDescent="0.25"/>
    <row r="1951" customFormat="1" ht="15" x14ac:dyDescent="0.25"/>
    <row r="1952" customFormat="1" ht="15" x14ac:dyDescent="0.25"/>
    <row r="1953" customFormat="1" ht="15" x14ac:dyDescent="0.25"/>
    <row r="1954" customFormat="1" ht="15" x14ac:dyDescent="0.25"/>
    <row r="1955" customFormat="1" ht="15" x14ac:dyDescent="0.25"/>
    <row r="1956" customFormat="1" ht="15" x14ac:dyDescent="0.25"/>
    <row r="1957" customFormat="1" ht="15" x14ac:dyDescent="0.25"/>
    <row r="1958" customFormat="1" ht="15" x14ac:dyDescent="0.25"/>
    <row r="1959" customFormat="1" ht="15" x14ac:dyDescent="0.25"/>
    <row r="1960" customFormat="1" ht="15" x14ac:dyDescent="0.25"/>
    <row r="1961" customFormat="1" ht="15" x14ac:dyDescent="0.25"/>
    <row r="1962" customFormat="1" ht="15" x14ac:dyDescent="0.25"/>
    <row r="1963" customFormat="1" ht="15" x14ac:dyDescent="0.25"/>
    <row r="1964" customFormat="1" ht="15" x14ac:dyDescent="0.25"/>
    <row r="1965" customFormat="1" ht="15" x14ac:dyDescent="0.25"/>
    <row r="1966" customFormat="1" ht="15" x14ac:dyDescent="0.25"/>
    <row r="1967" customFormat="1" ht="15" x14ac:dyDescent="0.25"/>
    <row r="1968" customFormat="1" ht="15" x14ac:dyDescent="0.25"/>
    <row r="1969" customFormat="1" ht="15" x14ac:dyDescent="0.25"/>
    <row r="1970" customFormat="1" ht="15" x14ac:dyDescent="0.25"/>
    <row r="1971" customFormat="1" ht="15" x14ac:dyDescent="0.25"/>
    <row r="1972" customFormat="1" ht="15" x14ac:dyDescent="0.25"/>
    <row r="1973" customFormat="1" ht="15" x14ac:dyDescent="0.25"/>
    <row r="1974" customFormat="1" ht="15" x14ac:dyDescent="0.25"/>
    <row r="1975" customFormat="1" ht="15" x14ac:dyDescent="0.25"/>
    <row r="1976" customFormat="1" ht="15" x14ac:dyDescent="0.25"/>
    <row r="1977" customFormat="1" ht="15" x14ac:dyDescent="0.25"/>
    <row r="1978" customFormat="1" ht="15" x14ac:dyDescent="0.25"/>
    <row r="1979" customFormat="1" ht="15" x14ac:dyDescent="0.25"/>
    <row r="1980" customFormat="1" ht="15" x14ac:dyDescent="0.25"/>
    <row r="1981" customFormat="1" ht="15" x14ac:dyDescent="0.25"/>
    <row r="1982" customFormat="1" ht="15" x14ac:dyDescent="0.25"/>
    <row r="1983" customFormat="1" ht="15" x14ac:dyDescent="0.25"/>
    <row r="1984" customFormat="1" ht="15" x14ac:dyDescent="0.25"/>
    <row r="1985" customFormat="1" ht="15" x14ac:dyDescent="0.25"/>
    <row r="1986" customFormat="1" ht="15" x14ac:dyDescent="0.25"/>
    <row r="1987" customFormat="1" ht="15" x14ac:dyDescent="0.25"/>
    <row r="1988" customFormat="1" ht="15" x14ac:dyDescent="0.25"/>
    <row r="1989" customFormat="1" ht="15" x14ac:dyDescent="0.25"/>
    <row r="1990" customFormat="1" ht="15" x14ac:dyDescent="0.25"/>
    <row r="1991" customFormat="1" ht="15" x14ac:dyDescent="0.25"/>
    <row r="1992" customFormat="1" ht="15" x14ac:dyDescent="0.25"/>
    <row r="1993" customFormat="1" ht="15" x14ac:dyDescent="0.25"/>
    <row r="1994" customFormat="1" ht="15" x14ac:dyDescent="0.25"/>
    <row r="1995" customFormat="1" ht="15" x14ac:dyDescent="0.25"/>
    <row r="1996" customFormat="1" ht="15" x14ac:dyDescent="0.25"/>
    <row r="1997" customFormat="1" ht="15" x14ac:dyDescent="0.25"/>
    <row r="1998" customFormat="1" ht="15" x14ac:dyDescent="0.25"/>
    <row r="1999" customFormat="1" ht="15" x14ac:dyDescent="0.25"/>
    <row r="2000" customFormat="1" ht="15" x14ac:dyDescent="0.25"/>
    <row r="2001" customFormat="1" ht="15" x14ac:dyDescent="0.25"/>
    <row r="2002" customFormat="1" ht="15" x14ac:dyDescent="0.25"/>
    <row r="2003" customFormat="1" ht="15" x14ac:dyDescent="0.25"/>
    <row r="2004" customFormat="1" ht="15" x14ac:dyDescent="0.25"/>
    <row r="2005" customFormat="1" ht="15" x14ac:dyDescent="0.25"/>
    <row r="2006" customFormat="1" ht="15" x14ac:dyDescent="0.25"/>
    <row r="2007" customFormat="1" ht="15" x14ac:dyDescent="0.25"/>
    <row r="2008" customFormat="1" ht="15" x14ac:dyDescent="0.25"/>
    <row r="2009" customFormat="1" ht="15" x14ac:dyDescent="0.25"/>
    <row r="2010" customFormat="1" ht="15" x14ac:dyDescent="0.25"/>
    <row r="2011" customFormat="1" ht="15" x14ac:dyDescent="0.25"/>
    <row r="2012" customFormat="1" ht="15" x14ac:dyDescent="0.25"/>
    <row r="2013" customFormat="1" ht="15" x14ac:dyDescent="0.25"/>
    <row r="2014" customFormat="1" ht="15" x14ac:dyDescent="0.25"/>
    <row r="2015" customFormat="1" ht="15" x14ac:dyDescent="0.25"/>
    <row r="2016" customFormat="1" ht="15" x14ac:dyDescent="0.25"/>
    <row r="2017" customFormat="1" ht="15" x14ac:dyDescent="0.25"/>
    <row r="2018" customFormat="1" ht="15" x14ac:dyDescent="0.25"/>
    <row r="2019" customFormat="1" ht="15" x14ac:dyDescent="0.25"/>
    <row r="2020" customFormat="1" ht="15" x14ac:dyDescent="0.25"/>
    <row r="2021" customFormat="1" ht="15" x14ac:dyDescent="0.25"/>
    <row r="2022" customFormat="1" ht="15" x14ac:dyDescent="0.25"/>
    <row r="2023" customFormat="1" ht="15" x14ac:dyDescent="0.25"/>
    <row r="2024" customFormat="1" ht="15" x14ac:dyDescent="0.25"/>
    <row r="2025" customFormat="1" ht="15" x14ac:dyDescent="0.25"/>
    <row r="2026" customFormat="1" ht="15" x14ac:dyDescent="0.25"/>
    <row r="2027" customFormat="1" ht="15" x14ac:dyDescent="0.25"/>
    <row r="2028" customFormat="1" ht="15" x14ac:dyDescent="0.25"/>
    <row r="2029" customFormat="1" ht="15" x14ac:dyDescent="0.25"/>
    <row r="2030" customFormat="1" ht="15" x14ac:dyDescent="0.25"/>
    <row r="2031" customFormat="1" ht="15" x14ac:dyDescent="0.25"/>
    <row r="2032" customFormat="1" ht="15" x14ac:dyDescent="0.25"/>
    <row r="2033" customFormat="1" ht="15" x14ac:dyDescent="0.25"/>
    <row r="2034" customFormat="1" ht="15" x14ac:dyDescent="0.25"/>
    <row r="2035" customFormat="1" ht="15" x14ac:dyDescent="0.25"/>
    <row r="2036" customFormat="1" ht="15" x14ac:dyDescent="0.25"/>
    <row r="2037" customFormat="1" ht="15" x14ac:dyDescent="0.25"/>
    <row r="2038" customFormat="1" ht="15" x14ac:dyDescent="0.25"/>
    <row r="2039" customFormat="1" ht="15" x14ac:dyDescent="0.25"/>
    <row r="2040" customFormat="1" ht="15" x14ac:dyDescent="0.25"/>
    <row r="2041" customFormat="1" ht="15" x14ac:dyDescent="0.25"/>
    <row r="2042" customFormat="1" ht="15" x14ac:dyDescent="0.25"/>
    <row r="2043" customFormat="1" ht="15" x14ac:dyDescent="0.25"/>
    <row r="2044" customFormat="1" ht="15" x14ac:dyDescent="0.25"/>
    <row r="2045" customFormat="1" ht="15" x14ac:dyDescent="0.25"/>
    <row r="2046" customFormat="1" ht="15" x14ac:dyDescent="0.25"/>
    <row r="2047" customFormat="1" ht="15" x14ac:dyDescent="0.25"/>
    <row r="2048" customFormat="1" ht="15" x14ac:dyDescent="0.25"/>
    <row r="2049" customFormat="1" ht="15" x14ac:dyDescent="0.25"/>
    <row r="2050" customFormat="1" ht="15" x14ac:dyDescent="0.25"/>
    <row r="2051" customFormat="1" ht="15" x14ac:dyDescent="0.25"/>
    <row r="2052" customFormat="1" ht="15" x14ac:dyDescent="0.25"/>
    <row r="2053" customFormat="1" ht="15" x14ac:dyDescent="0.25"/>
    <row r="2054" customFormat="1" ht="15" x14ac:dyDescent="0.25"/>
    <row r="2055" customFormat="1" ht="15" x14ac:dyDescent="0.25"/>
    <row r="2056" customFormat="1" ht="15" x14ac:dyDescent="0.25"/>
    <row r="2057" customFormat="1" ht="15" x14ac:dyDescent="0.25"/>
    <row r="2058" customFormat="1" ht="15" x14ac:dyDescent="0.25"/>
    <row r="2059" customFormat="1" ht="15" x14ac:dyDescent="0.25"/>
    <row r="2060" customFormat="1" ht="15" x14ac:dyDescent="0.25"/>
    <row r="2061" customFormat="1" ht="15" x14ac:dyDescent="0.25"/>
    <row r="2062" customFormat="1" ht="15" x14ac:dyDescent="0.25"/>
    <row r="2063" customFormat="1" ht="15" x14ac:dyDescent="0.25"/>
    <row r="2064" customFormat="1" ht="15" x14ac:dyDescent="0.25"/>
    <row r="2065" customFormat="1" ht="15" x14ac:dyDescent="0.25"/>
    <row r="2066" customFormat="1" ht="15" x14ac:dyDescent="0.25"/>
    <row r="2067" customFormat="1" ht="15" x14ac:dyDescent="0.25"/>
    <row r="2068" customFormat="1" ht="15" x14ac:dyDescent="0.25"/>
    <row r="2069" customFormat="1" ht="15" x14ac:dyDescent="0.25"/>
    <row r="2070" customFormat="1" ht="15" x14ac:dyDescent="0.25"/>
    <row r="2071" customFormat="1" ht="15" x14ac:dyDescent="0.25"/>
    <row r="2072" customFormat="1" ht="15" x14ac:dyDescent="0.25"/>
    <row r="2073" customFormat="1" ht="15" x14ac:dyDescent="0.25"/>
    <row r="2074" customFormat="1" ht="15" x14ac:dyDescent="0.25"/>
    <row r="2075" customFormat="1" ht="15" x14ac:dyDescent="0.25"/>
    <row r="2076" customFormat="1" ht="15" x14ac:dyDescent="0.25"/>
    <row r="2077" customFormat="1" ht="15" x14ac:dyDescent="0.25"/>
    <row r="2078" customFormat="1" ht="15" x14ac:dyDescent="0.25"/>
    <row r="2079" customFormat="1" ht="15" x14ac:dyDescent="0.25"/>
    <row r="2080" customFormat="1" ht="15" x14ac:dyDescent="0.25"/>
    <row r="2081" customFormat="1" ht="15" x14ac:dyDescent="0.25"/>
    <row r="2082" customFormat="1" ht="15" x14ac:dyDescent="0.25"/>
    <row r="2083" customFormat="1" ht="15" x14ac:dyDescent="0.25"/>
    <row r="2084" customFormat="1" ht="15" x14ac:dyDescent="0.25"/>
    <row r="2085" customFormat="1" ht="15" x14ac:dyDescent="0.25"/>
    <row r="2086" customFormat="1" ht="15" x14ac:dyDescent="0.25"/>
    <row r="2087" customFormat="1" ht="15" x14ac:dyDescent="0.25"/>
    <row r="2088" customFormat="1" ht="15" x14ac:dyDescent="0.25"/>
    <row r="2089" customFormat="1" ht="15" x14ac:dyDescent="0.25"/>
    <row r="2090" customFormat="1" ht="15" x14ac:dyDescent="0.25"/>
    <row r="2091" customFormat="1" ht="15" x14ac:dyDescent="0.25"/>
    <row r="2092" customFormat="1" ht="15" x14ac:dyDescent="0.25"/>
    <row r="2093" customFormat="1" ht="15" x14ac:dyDescent="0.25"/>
    <row r="2094" customFormat="1" ht="15" x14ac:dyDescent="0.25"/>
    <row r="2095" customFormat="1" ht="15" x14ac:dyDescent="0.25"/>
    <row r="2096" customFormat="1" ht="15" x14ac:dyDescent="0.25"/>
    <row r="2097" customFormat="1" ht="15" x14ac:dyDescent="0.25"/>
    <row r="2098" customFormat="1" ht="15" x14ac:dyDescent="0.25"/>
    <row r="2099" customFormat="1" ht="15" x14ac:dyDescent="0.25"/>
    <row r="2100" customFormat="1" ht="15" x14ac:dyDescent="0.25"/>
    <row r="2101" customFormat="1" ht="15" x14ac:dyDescent="0.25"/>
    <row r="2102" customFormat="1" ht="15" x14ac:dyDescent="0.25"/>
    <row r="2103" customFormat="1" ht="15" x14ac:dyDescent="0.25"/>
    <row r="2104" customFormat="1" ht="15" x14ac:dyDescent="0.25"/>
    <row r="2105" customFormat="1" ht="15" x14ac:dyDescent="0.25"/>
    <row r="2106" customFormat="1" ht="15" x14ac:dyDescent="0.25"/>
    <row r="2107" customFormat="1" ht="15" x14ac:dyDescent="0.25"/>
    <row r="2108" customFormat="1" ht="15" x14ac:dyDescent="0.25"/>
    <row r="2109" customFormat="1" ht="15" x14ac:dyDescent="0.25"/>
    <row r="2110" customFormat="1" ht="15" x14ac:dyDescent="0.25"/>
    <row r="2111" customFormat="1" ht="15" x14ac:dyDescent="0.25"/>
    <row r="2112" customFormat="1" ht="15" x14ac:dyDescent="0.25"/>
    <row r="2113" customFormat="1" ht="15" x14ac:dyDescent="0.25"/>
    <row r="2114" customFormat="1" ht="15" x14ac:dyDescent="0.25"/>
    <row r="2115" customFormat="1" ht="15" x14ac:dyDescent="0.25"/>
    <row r="2116" customFormat="1" ht="15" x14ac:dyDescent="0.25"/>
    <row r="2117" customFormat="1" ht="15" x14ac:dyDescent="0.25"/>
    <row r="2118" customFormat="1" ht="15" x14ac:dyDescent="0.25"/>
    <row r="2119" customFormat="1" ht="15" x14ac:dyDescent="0.25"/>
    <row r="2120" customFormat="1" ht="15" x14ac:dyDescent="0.25"/>
    <row r="2121" customFormat="1" ht="15" x14ac:dyDescent="0.25"/>
    <row r="2122" customFormat="1" ht="15" x14ac:dyDescent="0.25"/>
    <row r="2123" customFormat="1" ht="15" x14ac:dyDescent="0.25"/>
    <row r="2124" customFormat="1" ht="15" x14ac:dyDescent="0.25"/>
    <row r="2125" customFormat="1" ht="15" x14ac:dyDescent="0.25"/>
    <row r="2126" customFormat="1" ht="15" x14ac:dyDescent="0.25"/>
    <row r="2127" customFormat="1" ht="15" x14ac:dyDescent="0.25"/>
    <row r="2128" customFormat="1" ht="15" x14ac:dyDescent="0.25"/>
    <row r="2129" customFormat="1" ht="15" x14ac:dyDescent="0.25"/>
    <row r="2130" customFormat="1" ht="15" x14ac:dyDescent="0.25"/>
    <row r="2131" customFormat="1" ht="15" x14ac:dyDescent="0.25"/>
    <row r="2132" customFormat="1" ht="15" x14ac:dyDescent="0.25"/>
    <row r="2133" customFormat="1" ht="15" x14ac:dyDescent="0.25"/>
    <row r="2134" customFormat="1" ht="15" x14ac:dyDescent="0.25"/>
    <row r="2135" customFormat="1" ht="15" x14ac:dyDescent="0.25"/>
    <row r="2136" customFormat="1" ht="15" x14ac:dyDescent="0.25"/>
    <row r="2137" customFormat="1" ht="15" x14ac:dyDescent="0.25"/>
    <row r="2138" customFormat="1" ht="15" x14ac:dyDescent="0.25"/>
    <row r="2139" customFormat="1" ht="15" x14ac:dyDescent="0.25"/>
    <row r="2140" customFormat="1" ht="15" x14ac:dyDescent="0.25"/>
    <row r="2141" customFormat="1" ht="15" x14ac:dyDescent="0.25"/>
    <row r="2142" customFormat="1" ht="15" x14ac:dyDescent="0.25"/>
    <row r="2143" customFormat="1" ht="15" x14ac:dyDescent="0.25"/>
    <row r="2144" customFormat="1" ht="15" x14ac:dyDescent="0.25"/>
    <row r="2145" customFormat="1" ht="15" x14ac:dyDescent="0.25"/>
    <row r="2146" customFormat="1" ht="15" x14ac:dyDescent="0.25"/>
    <row r="2147" customFormat="1" ht="15" x14ac:dyDescent="0.25"/>
    <row r="2148" customFormat="1" ht="15" x14ac:dyDescent="0.25"/>
    <row r="2149" customFormat="1" ht="15" x14ac:dyDescent="0.25"/>
    <row r="2150" customFormat="1" ht="15" x14ac:dyDescent="0.25"/>
    <row r="2151" customFormat="1" ht="15" x14ac:dyDescent="0.25"/>
    <row r="2152" customFormat="1" ht="15" x14ac:dyDescent="0.25"/>
    <row r="2153" customFormat="1" ht="15" x14ac:dyDescent="0.25"/>
    <row r="2154" customFormat="1" ht="15" x14ac:dyDescent="0.25"/>
    <row r="2155" customFormat="1" ht="15" x14ac:dyDescent="0.25"/>
    <row r="2156" customFormat="1" ht="15" x14ac:dyDescent="0.25"/>
    <row r="2157" customFormat="1" ht="15" x14ac:dyDescent="0.25"/>
    <row r="2158" customFormat="1" ht="15" x14ac:dyDescent="0.25"/>
    <row r="2159" customFormat="1" ht="15" x14ac:dyDescent="0.25"/>
    <row r="2160" customFormat="1" ht="15" x14ac:dyDescent="0.25"/>
    <row r="2161" customFormat="1" ht="15" x14ac:dyDescent="0.25"/>
    <row r="2162" customFormat="1" ht="15" x14ac:dyDescent="0.25"/>
    <row r="2163" customFormat="1" ht="15" x14ac:dyDescent="0.25"/>
    <row r="2164" customFormat="1" ht="15" x14ac:dyDescent="0.25"/>
    <row r="2165" customFormat="1" ht="15" x14ac:dyDescent="0.25"/>
    <row r="2166" customFormat="1" ht="15" x14ac:dyDescent="0.25"/>
    <row r="2167" customFormat="1" ht="15" x14ac:dyDescent="0.25"/>
    <row r="2168" customFormat="1" ht="15" x14ac:dyDescent="0.25"/>
    <row r="2169" customFormat="1" ht="15" x14ac:dyDescent="0.25"/>
    <row r="2170" customFormat="1" ht="15" x14ac:dyDescent="0.25"/>
    <row r="2171" customFormat="1" ht="15" x14ac:dyDescent="0.25"/>
    <row r="2172" customFormat="1" ht="15" x14ac:dyDescent="0.25"/>
    <row r="2173" customFormat="1" ht="15" x14ac:dyDescent="0.25"/>
    <row r="2174" customFormat="1" ht="15" x14ac:dyDescent="0.25"/>
    <row r="2175" customFormat="1" ht="15" x14ac:dyDescent="0.25"/>
    <row r="5000" spans="7:9" hidden="1" x14ac:dyDescent="0.2"/>
    <row r="5001" spans="7:9" hidden="1" x14ac:dyDescent="0.2">
      <c r="G5001" s="209" t="s">
        <v>3945</v>
      </c>
      <c r="I5001" s="209" t="s">
        <v>3950</v>
      </c>
    </row>
    <row r="5002" spans="7:9" hidden="1" x14ac:dyDescent="0.2">
      <c r="G5002" s="4" t="s">
        <v>3951</v>
      </c>
      <c r="I5002" s="4" t="s">
        <v>3946</v>
      </c>
    </row>
    <row r="5003" spans="7:9" hidden="1" x14ac:dyDescent="0.2">
      <c r="G5003" s="108" t="s">
        <v>3935</v>
      </c>
      <c r="I5003" s="4" t="s">
        <v>3947</v>
      </c>
    </row>
    <row r="5004" spans="7:9" hidden="1" x14ac:dyDescent="0.2">
      <c r="I5004" s="4" t="s">
        <v>3948</v>
      </c>
    </row>
    <row r="5005" spans="7:9" hidden="1" x14ac:dyDescent="0.2">
      <c r="I5005" s="4" t="s">
        <v>3524</v>
      </c>
    </row>
    <row r="5006" spans="7:9" hidden="1" x14ac:dyDescent="0.2">
      <c r="I5006" s="108" t="s">
        <v>3523</v>
      </c>
    </row>
    <row r="5007" spans="7:9" hidden="1" x14ac:dyDescent="0.2"/>
    <row r="5008" spans="7:9" hidden="1" x14ac:dyDescent="0.2"/>
  </sheetData>
  <sheetProtection password="CE45" sheet="1" objects="1" scenarios="1" selectLockedCells="1"/>
  <mergeCells count="21">
    <mergeCell ref="N11:N12"/>
    <mergeCell ref="U13:U14"/>
    <mergeCell ref="O11:O12"/>
    <mergeCell ref="E4:X4"/>
    <mergeCell ref="E193:K193"/>
    <mergeCell ref="O7:U7"/>
    <mergeCell ref="Q11:Q12"/>
    <mergeCell ref="E5:X5"/>
    <mergeCell ref="E9:X9"/>
    <mergeCell ref="W10:X10"/>
    <mergeCell ref="P11:P12"/>
    <mergeCell ref="M11:M12"/>
    <mergeCell ref="G10:G14"/>
    <mergeCell ref="K10:K12"/>
    <mergeCell ref="E10:E14"/>
    <mergeCell ref="E2:Z2"/>
    <mergeCell ref="W12:X12"/>
    <mergeCell ref="R11:T12"/>
    <mergeCell ref="U11:U12"/>
    <mergeCell ref="M10:U10"/>
    <mergeCell ref="I10:I14"/>
  </mergeCells>
  <dataValidations count="1">
    <dataValidation allowBlank="1" sqref="G16:I181"/>
  </dataValidations>
  <printOptions horizontalCentered="1"/>
  <pageMargins left="0.5" right="0.5" top="0.5" bottom="0.75" header="0.3" footer="0.3"/>
  <pageSetup paperSize="5" scale="64" fitToHeight="0" orientation="landscape" r:id="rId1"/>
  <headerFooter>
    <oddFooter>&amp;LAthletic Disclosure Form&amp;C&amp;P of &amp;N&amp;R&amp;A</oddFooter>
  </headerFooter>
  <ignoredErrors>
    <ignoredError sqref="N14:T14 W14:X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39"/>
  <sheetViews>
    <sheetView showGridLines="0" showRowColHeaders="0" zoomScaleNormal="100" workbookViewId="0">
      <pane xSplit="4" ySplit="14" topLeftCell="E15" activePane="bottomRight" state="frozen"/>
      <selection pane="topRight" activeCell="E1" sqref="E1"/>
      <selection pane="bottomLeft" activeCell="A15" sqref="A15"/>
      <selection pane="bottomRight" activeCell="E15" sqref="E15:Q35"/>
    </sheetView>
  </sheetViews>
  <sheetFormatPr defaultRowHeight="15" x14ac:dyDescent="0.25"/>
  <cols>
    <col min="1" max="1" width="5.42578125" customWidth="1"/>
    <col min="2" max="2" width="1.7109375" customWidth="1"/>
    <col min="3" max="3" width="0.85546875" customWidth="1"/>
    <col min="4" max="4" width="7.7109375" customWidth="1"/>
    <col min="5" max="17" width="10.7109375" customWidth="1"/>
    <col min="18" max="18" width="7.7109375" customWidth="1"/>
    <col min="19" max="19" width="0.85546875" customWidth="1"/>
    <col min="20" max="20" width="1.7109375" customWidth="1"/>
  </cols>
  <sheetData>
    <row r="1" spans="1:74" ht="9.6" customHeight="1" thickBot="1" x14ac:dyDescent="0.3"/>
    <row r="2" spans="1:74" ht="9.6" customHeight="1" thickTop="1" x14ac:dyDescent="0.25">
      <c r="B2" s="21"/>
      <c r="C2" s="22"/>
      <c r="D2" s="451"/>
      <c r="E2" s="451"/>
      <c r="F2" s="451"/>
      <c r="G2" s="451"/>
      <c r="H2" s="451"/>
      <c r="I2" s="451"/>
      <c r="J2" s="451"/>
      <c r="K2" s="451"/>
      <c r="L2" s="451"/>
      <c r="M2" s="451"/>
      <c r="N2" s="451"/>
      <c r="O2" s="451"/>
      <c r="P2" s="451"/>
      <c r="Q2" s="451"/>
      <c r="R2" s="451"/>
      <c r="S2" s="451"/>
      <c r="T2" s="516"/>
    </row>
    <row r="3" spans="1:74" ht="4.9000000000000004" customHeight="1" x14ac:dyDescent="0.25">
      <c r="B3" s="19"/>
      <c r="C3" s="20"/>
      <c r="D3" s="16"/>
      <c r="E3" s="16"/>
      <c r="F3" s="16"/>
      <c r="G3" s="16"/>
      <c r="H3" s="16"/>
      <c r="I3" s="16"/>
      <c r="J3" s="16"/>
      <c r="K3" s="16"/>
      <c r="L3" s="16"/>
      <c r="M3" s="16"/>
      <c r="N3" s="16"/>
      <c r="O3" s="16"/>
      <c r="P3" s="16"/>
      <c r="Q3" s="16"/>
      <c r="R3" s="16"/>
      <c r="S3" s="138"/>
      <c r="T3" s="26"/>
    </row>
    <row r="4" spans="1:74" s="1" customFormat="1" ht="21" customHeight="1" x14ac:dyDescent="0.25">
      <c r="A4"/>
      <c r="B4" s="19"/>
      <c r="C4" s="18"/>
      <c r="D4" s="446" t="str">
        <f>'Page 1 - General Information'!E4</f>
        <v xml:space="preserve"> INTERSCHOLASTIC ATHLETIC OPPORTUNITIES DISCLOSURE FORM 14.5</v>
      </c>
      <c r="E4" s="447"/>
      <c r="F4" s="447"/>
      <c r="G4" s="447"/>
      <c r="H4" s="447"/>
      <c r="I4" s="447"/>
      <c r="J4" s="447"/>
      <c r="K4" s="447"/>
      <c r="L4" s="447"/>
      <c r="M4" s="447"/>
      <c r="N4" s="447"/>
      <c r="O4" s="447"/>
      <c r="P4" s="447"/>
      <c r="Q4" s="447"/>
      <c r="R4" s="546"/>
      <c r="S4" s="139"/>
      <c r="T4" s="26"/>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1" customFormat="1" ht="21" customHeight="1" x14ac:dyDescent="0.25">
      <c r="A5"/>
      <c r="B5" s="19"/>
      <c r="C5" s="18"/>
      <c r="D5" s="448" t="str">
        <f>'Page 1 - General Information'!E5</f>
        <v>2013 - 2014 School Year</v>
      </c>
      <c r="E5" s="449"/>
      <c r="F5" s="449"/>
      <c r="G5" s="449"/>
      <c r="H5" s="449"/>
      <c r="I5" s="449"/>
      <c r="J5" s="449"/>
      <c r="K5" s="449"/>
      <c r="L5" s="449"/>
      <c r="M5" s="449"/>
      <c r="N5" s="449"/>
      <c r="O5" s="449"/>
      <c r="P5" s="449"/>
      <c r="Q5" s="449"/>
      <c r="R5" s="550"/>
      <c r="S5" s="79"/>
      <c r="T5" s="26"/>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24" customFormat="1" ht="4.9000000000000004" customHeight="1" x14ac:dyDescent="0.25">
      <c r="B6" s="19"/>
      <c r="C6" s="20"/>
      <c r="D6" s="137"/>
      <c r="E6" s="137"/>
      <c r="F6" s="137"/>
      <c r="G6" s="137"/>
      <c r="H6" s="137"/>
      <c r="I6" s="137"/>
      <c r="J6" s="137"/>
      <c r="K6" s="137"/>
      <c r="L6" s="137"/>
      <c r="M6" s="137"/>
      <c r="N6" s="137"/>
      <c r="O6" s="137"/>
      <c r="P6" s="137"/>
      <c r="Q6" s="137"/>
      <c r="R6" s="137"/>
      <c r="S6" s="137"/>
      <c r="T6" s="26"/>
      <c r="U6"/>
      <c r="V6"/>
      <c r="W6"/>
      <c r="X6"/>
      <c r="Y6"/>
      <c r="Z6"/>
      <c r="AA6"/>
      <c r="AB6"/>
      <c r="AC6"/>
      <c r="AD6"/>
      <c r="AE6"/>
      <c r="AF6"/>
      <c r="AG6"/>
      <c r="AH6"/>
      <c r="AI6"/>
      <c r="AJ6"/>
      <c r="AK6"/>
      <c r="AL6"/>
      <c r="AM6"/>
      <c r="AN6"/>
      <c r="AO6"/>
      <c r="AP6"/>
      <c r="AQ6"/>
      <c r="AR6"/>
      <c r="AS6"/>
      <c r="AT6"/>
      <c r="AU6"/>
      <c r="AV6"/>
      <c r="AW6"/>
      <c r="AX6"/>
      <c r="AY6"/>
      <c r="AZ6"/>
      <c r="BA6"/>
      <c r="BB6"/>
    </row>
    <row r="7" spans="1:74" ht="21" customHeight="1" x14ac:dyDescent="0.25">
      <c r="B7" s="19"/>
      <c r="C7" s="18"/>
      <c r="D7" s="115"/>
      <c r="E7" s="144" t="str">
        <f>IF('Page 1 - General Information'!G14="[Make Selection From Drop-Down List ]","",("School:  "&amp;'Page 1 - General Information'!G14&amp;" - "&amp;'Page 1 - General Information'!G16))</f>
        <v>School:  Wilson HS - 6980</v>
      </c>
      <c r="F7" s="135"/>
      <c r="G7" s="135"/>
      <c r="H7" s="135"/>
      <c r="I7" s="111"/>
      <c r="J7" s="568" t="s">
        <v>3916</v>
      </c>
      <c r="K7" s="568"/>
      <c r="L7" s="568"/>
      <c r="M7" s="135"/>
      <c r="N7" s="111"/>
      <c r="O7" s="145" t="str">
        <f>IF('Page 1 - General Information'!G10=" [Make Selection From Drop-Down List ]","",("LEA:  "&amp;'Page 1 - General Information'!G10&amp;" - "&amp;'Page 1 - General Information'!G12))</f>
        <v>LEA:  Wilson  SD - 114069103</v>
      </c>
      <c r="P7" s="144"/>
      <c r="Q7" s="133"/>
      <c r="R7" s="111"/>
      <c r="S7" s="79"/>
      <c r="T7" s="26"/>
    </row>
    <row r="8" spans="1:74" ht="4.9000000000000004" customHeight="1" x14ac:dyDescent="0.25">
      <c r="B8" s="19"/>
      <c r="C8" s="20"/>
      <c r="D8" s="515"/>
      <c r="E8" s="515"/>
      <c r="F8" s="515"/>
      <c r="G8" s="515"/>
      <c r="H8" s="515"/>
      <c r="I8" s="515"/>
      <c r="J8" s="515"/>
      <c r="K8" s="515"/>
      <c r="L8" s="515"/>
      <c r="M8" s="126"/>
      <c r="N8" s="29"/>
      <c r="O8" s="29"/>
      <c r="P8" s="29"/>
      <c r="Q8" s="29"/>
      <c r="R8" s="142"/>
      <c r="S8" s="125"/>
      <c r="T8" s="26"/>
    </row>
    <row r="9" spans="1:74" s="1" customFormat="1" ht="30" customHeight="1" x14ac:dyDescent="0.25">
      <c r="A9"/>
      <c r="B9" s="19"/>
      <c r="C9" s="20"/>
      <c r="D9" s="121"/>
      <c r="E9" s="117"/>
      <c r="F9" s="117"/>
      <c r="G9" s="117"/>
      <c r="H9" s="117"/>
      <c r="I9" s="117"/>
      <c r="J9" s="117"/>
      <c r="K9" s="117"/>
      <c r="L9" s="117"/>
      <c r="M9" s="117"/>
      <c r="N9" s="117"/>
      <c r="O9" s="117"/>
      <c r="P9" s="117"/>
      <c r="Q9" s="117"/>
      <c r="R9" s="118"/>
      <c r="S9" s="79"/>
      <c r="T9" s="26"/>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74" s="1" customFormat="1" ht="4.9000000000000004" customHeight="1" x14ac:dyDescent="0.25">
      <c r="A10"/>
      <c r="B10" s="19"/>
      <c r="C10" s="29"/>
      <c r="D10" s="122"/>
      <c r="E10" s="559"/>
      <c r="F10" s="560"/>
      <c r="G10" s="560"/>
      <c r="H10" s="560"/>
      <c r="I10" s="560"/>
      <c r="J10" s="560"/>
      <c r="K10" s="560"/>
      <c r="L10" s="560"/>
      <c r="M10" s="560"/>
      <c r="N10" s="560"/>
      <c r="O10" s="560"/>
      <c r="P10" s="560"/>
      <c r="Q10" s="561"/>
      <c r="R10" s="119"/>
      <c r="S10" s="125"/>
      <c r="T10" s="26"/>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74" ht="27.6" customHeight="1" x14ac:dyDescent="0.25">
      <c r="B11" s="19"/>
      <c r="D11" s="122"/>
      <c r="E11" s="556" t="s">
        <v>3931</v>
      </c>
      <c r="F11" s="557"/>
      <c r="G11" s="557"/>
      <c r="H11" s="557"/>
      <c r="I11" s="557"/>
      <c r="J11" s="557"/>
      <c r="K11" s="557"/>
      <c r="L11" s="557"/>
      <c r="M11" s="557"/>
      <c r="N11" s="557"/>
      <c r="O11" s="557"/>
      <c r="P11" s="557"/>
      <c r="Q11" s="558"/>
      <c r="R11" s="119"/>
      <c r="T11" s="26"/>
    </row>
    <row r="12" spans="1:74" ht="22.15" customHeight="1" x14ac:dyDescent="0.25">
      <c r="B12" s="19"/>
      <c r="D12" s="122"/>
      <c r="E12" s="562" t="s">
        <v>13962</v>
      </c>
      <c r="F12" s="563"/>
      <c r="G12" s="563"/>
      <c r="H12" s="563"/>
      <c r="I12" s="563"/>
      <c r="J12" s="563"/>
      <c r="K12" s="563"/>
      <c r="L12" s="563"/>
      <c r="M12" s="563"/>
      <c r="N12" s="563"/>
      <c r="O12" s="563"/>
      <c r="P12" s="563"/>
      <c r="Q12" s="564"/>
      <c r="R12" s="119"/>
      <c r="T12" s="26"/>
    </row>
    <row r="13" spans="1:74" ht="22.9" customHeight="1" x14ac:dyDescent="0.25">
      <c r="B13" s="19"/>
      <c r="D13" s="122"/>
      <c r="E13" s="565" t="s">
        <v>14198</v>
      </c>
      <c r="F13" s="566"/>
      <c r="G13" s="566"/>
      <c r="H13" s="566"/>
      <c r="I13" s="566"/>
      <c r="J13" s="566"/>
      <c r="K13" s="566"/>
      <c r="L13" s="566"/>
      <c r="M13" s="566"/>
      <c r="N13" s="566"/>
      <c r="O13" s="566"/>
      <c r="P13" s="566"/>
      <c r="Q13" s="567"/>
      <c r="R13" s="119"/>
      <c r="T13" s="26"/>
    </row>
    <row r="14" spans="1:74" ht="4.9000000000000004" customHeight="1" x14ac:dyDescent="0.25">
      <c r="B14" s="19"/>
      <c r="D14" s="122"/>
      <c r="E14" s="569"/>
      <c r="F14" s="570"/>
      <c r="G14" s="570"/>
      <c r="H14" s="570"/>
      <c r="I14" s="570"/>
      <c r="J14" s="570"/>
      <c r="K14" s="570"/>
      <c r="L14" s="570"/>
      <c r="M14" s="570"/>
      <c r="N14" s="570"/>
      <c r="O14" s="570"/>
      <c r="P14" s="570"/>
      <c r="Q14" s="571"/>
      <c r="R14" s="119"/>
      <c r="T14" s="26"/>
    </row>
    <row r="15" spans="1:74" ht="21" x14ac:dyDescent="0.25">
      <c r="B15" s="19"/>
      <c r="D15" s="122"/>
      <c r="E15" s="552"/>
      <c r="F15" s="552"/>
      <c r="G15" s="552"/>
      <c r="H15" s="552"/>
      <c r="I15" s="552"/>
      <c r="J15" s="552"/>
      <c r="K15" s="552"/>
      <c r="L15" s="552"/>
      <c r="M15" s="552"/>
      <c r="N15" s="552"/>
      <c r="O15" s="552"/>
      <c r="P15" s="552"/>
      <c r="Q15" s="553"/>
      <c r="R15" s="119"/>
      <c r="T15" s="26"/>
    </row>
    <row r="16" spans="1:74" ht="21" x14ac:dyDescent="0.25">
      <c r="B16" s="19"/>
      <c r="D16" s="122"/>
      <c r="E16" s="554"/>
      <c r="F16" s="554"/>
      <c r="G16" s="554"/>
      <c r="H16" s="554"/>
      <c r="I16" s="554"/>
      <c r="J16" s="554"/>
      <c r="K16" s="554"/>
      <c r="L16" s="554"/>
      <c r="M16" s="554"/>
      <c r="N16" s="554"/>
      <c r="O16" s="554"/>
      <c r="P16" s="554"/>
      <c r="Q16" s="555"/>
      <c r="R16" s="119"/>
      <c r="T16" s="26"/>
    </row>
    <row r="17" spans="2:20" ht="21" x14ac:dyDescent="0.25">
      <c r="B17" s="19"/>
      <c r="D17" s="122"/>
      <c r="E17" s="554"/>
      <c r="F17" s="554"/>
      <c r="G17" s="554"/>
      <c r="H17" s="554"/>
      <c r="I17" s="554"/>
      <c r="J17" s="554"/>
      <c r="K17" s="554"/>
      <c r="L17" s="554"/>
      <c r="M17" s="554"/>
      <c r="N17" s="554"/>
      <c r="O17" s="554"/>
      <c r="P17" s="554"/>
      <c r="Q17" s="555"/>
      <c r="R17" s="119"/>
      <c r="T17" s="26"/>
    </row>
    <row r="18" spans="2:20" ht="21" x14ac:dyDescent="0.25">
      <c r="B18" s="19"/>
      <c r="D18" s="122"/>
      <c r="E18" s="554"/>
      <c r="F18" s="554"/>
      <c r="G18" s="554"/>
      <c r="H18" s="554"/>
      <c r="I18" s="554"/>
      <c r="J18" s="554"/>
      <c r="K18" s="554"/>
      <c r="L18" s="554"/>
      <c r="M18" s="554"/>
      <c r="N18" s="554"/>
      <c r="O18" s="554"/>
      <c r="P18" s="554"/>
      <c r="Q18" s="555"/>
      <c r="R18" s="119"/>
      <c r="T18" s="26"/>
    </row>
    <row r="19" spans="2:20" ht="21" x14ac:dyDescent="0.25">
      <c r="B19" s="19"/>
      <c r="D19" s="122"/>
      <c r="E19" s="554"/>
      <c r="F19" s="554"/>
      <c r="G19" s="554"/>
      <c r="H19" s="554"/>
      <c r="I19" s="554"/>
      <c r="J19" s="554"/>
      <c r="K19" s="554"/>
      <c r="L19" s="554"/>
      <c r="M19" s="554"/>
      <c r="N19" s="554"/>
      <c r="O19" s="554"/>
      <c r="P19" s="554"/>
      <c r="Q19" s="555"/>
      <c r="R19" s="119"/>
      <c r="T19" s="26"/>
    </row>
    <row r="20" spans="2:20" ht="21" x14ac:dyDescent="0.25">
      <c r="B20" s="19"/>
      <c r="D20" s="122"/>
      <c r="E20" s="554"/>
      <c r="F20" s="554"/>
      <c r="G20" s="554"/>
      <c r="H20" s="554"/>
      <c r="I20" s="554"/>
      <c r="J20" s="554"/>
      <c r="K20" s="554"/>
      <c r="L20" s="554"/>
      <c r="M20" s="554"/>
      <c r="N20" s="554"/>
      <c r="O20" s="554"/>
      <c r="P20" s="554"/>
      <c r="Q20" s="555"/>
      <c r="R20" s="119"/>
      <c r="T20" s="26"/>
    </row>
    <row r="21" spans="2:20" ht="21" x14ac:dyDescent="0.25">
      <c r="B21" s="19"/>
      <c r="D21" s="122"/>
      <c r="E21" s="554"/>
      <c r="F21" s="554"/>
      <c r="G21" s="554"/>
      <c r="H21" s="554"/>
      <c r="I21" s="554"/>
      <c r="J21" s="554"/>
      <c r="K21" s="554"/>
      <c r="L21" s="554"/>
      <c r="M21" s="554"/>
      <c r="N21" s="554"/>
      <c r="O21" s="554"/>
      <c r="P21" s="554"/>
      <c r="Q21" s="555"/>
      <c r="R21" s="119"/>
      <c r="T21" s="26"/>
    </row>
    <row r="22" spans="2:20" ht="21" x14ac:dyDescent="0.25">
      <c r="B22" s="19"/>
      <c r="D22" s="122"/>
      <c r="E22" s="554"/>
      <c r="F22" s="554"/>
      <c r="G22" s="554"/>
      <c r="H22" s="554"/>
      <c r="I22" s="554"/>
      <c r="J22" s="554"/>
      <c r="K22" s="554"/>
      <c r="L22" s="554"/>
      <c r="M22" s="554"/>
      <c r="N22" s="554"/>
      <c r="O22" s="554"/>
      <c r="P22" s="554"/>
      <c r="Q22" s="555"/>
      <c r="R22" s="119"/>
      <c r="T22" s="26"/>
    </row>
    <row r="23" spans="2:20" ht="21" x14ac:dyDescent="0.25">
      <c r="B23" s="19"/>
      <c r="D23" s="122"/>
      <c r="E23" s="554"/>
      <c r="F23" s="554"/>
      <c r="G23" s="554"/>
      <c r="H23" s="554"/>
      <c r="I23" s="554"/>
      <c r="J23" s="554"/>
      <c r="K23" s="554"/>
      <c r="L23" s="554"/>
      <c r="M23" s="554"/>
      <c r="N23" s="554"/>
      <c r="O23" s="554"/>
      <c r="P23" s="554"/>
      <c r="Q23" s="555"/>
      <c r="R23" s="119"/>
      <c r="T23" s="26"/>
    </row>
    <row r="24" spans="2:20" ht="21" x14ac:dyDescent="0.25">
      <c r="B24" s="19"/>
      <c r="D24" s="122"/>
      <c r="E24" s="554"/>
      <c r="F24" s="554"/>
      <c r="G24" s="554"/>
      <c r="H24" s="554"/>
      <c r="I24" s="554"/>
      <c r="J24" s="554"/>
      <c r="K24" s="554"/>
      <c r="L24" s="554"/>
      <c r="M24" s="554"/>
      <c r="N24" s="554"/>
      <c r="O24" s="554"/>
      <c r="P24" s="554"/>
      <c r="Q24" s="555"/>
      <c r="R24" s="119"/>
      <c r="T24" s="26"/>
    </row>
    <row r="25" spans="2:20" ht="21" x14ac:dyDescent="0.25">
      <c r="B25" s="19"/>
      <c r="D25" s="122"/>
      <c r="E25" s="554"/>
      <c r="F25" s="554"/>
      <c r="G25" s="554"/>
      <c r="H25" s="554"/>
      <c r="I25" s="554"/>
      <c r="J25" s="554"/>
      <c r="K25" s="554"/>
      <c r="L25" s="554"/>
      <c r="M25" s="554"/>
      <c r="N25" s="554"/>
      <c r="O25" s="554"/>
      <c r="P25" s="554"/>
      <c r="Q25" s="555"/>
      <c r="R25" s="119"/>
      <c r="T25" s="26"/>
    </row>
    <row r="26" spans="2:20" ht="21" x14ac:dyDescent="0.25">
      <c r="B26" s="19"/>
      <c r="D26" s="122"/>
      <c r="E26" s="554"/>
      <c r="F26" s="554"/>
      <c r="G26" s="554"/>
      <c r="H26" s="554"/>
      <c r="I26" s="554"/>
      <c r="J26" s="554"/>
      <c r="K26" s="554"/>
      <c r="L26" s="554"/>
      <c r="M26" s="554"/>
      <c r="N26" s="554"/>
      <c r="O26" s="554"/>
      <c r="P26" s="554"/>
      <c r="Q26" s="555"/>
      <c r="R26" s="119"/>
      <c r="T26" s="26"/>
    </row>
    <row r="27" spans="2:20" ht="21" x14ac:dyDescent="0.25">
      <c r="B27" s="19"/>
      <c r="D27" s="122"/>
      <c r="E27" s="554"/>
      <c r="F27" s="554"/>
      <c r="G27" s="554"/>
      <c r="H27" s="554"/>
      <c r="I27" s="554"/>
      <c r="J27" s="554"/>
      <c r="K27" s="554"/>
      <c r="L27" s="554"/>
      <c r="M27" s="554"/>
      <c r="N27" s="554"/>
      <c r="O27" s="554"/>
      <c r="P27" s="554"/>
      <c r="Q27" s="555"/>
      <c r="R27" s="119"/>
      <c r="T27" s="26"/>
    </row>
    <row r="28" spans="2:20" ht="21" x14ac:dyDescent="0.25">
      <c r="B28" s="19"/>
      <c r="D28" s="122"/>
      <c r="E28" s="554"/>
      <c r="F28" s="554"/>
      <c r="G28" s="554"/>
      <c r="H28" s="554"/>
      <c r="I28" s="554"/>
      <c r="J28" s="554"/>
      <c r="K28" s="554"/>
      <c r="L28" s="554"/>
      <c r="M28" s="554"/>
      <c r="N28" s="554"/>
      <c r="O28" s="554"/>
      <c r="P28" s="554"/>
      <c r="Q28" s="555"/>
      <c r="R28" s="119"/>
      <c r="T28" s="26"/>
    </row>
    <row r="29" spans="2:20" ht="21" x14ac:dyDescent="0.25">
      <c r="B29" s="19"/>
      <c r="D29" s="122"/>
      <c r="E29" s="554"/>
      <c r="F29" s="554"/>
      <c r="G29" s="554"/>
      <c r="H29" s="554"/>
      <c r="I29" s="554"/>
      <c r="J29" s="554"/>
      <c r="K29" s="554"/>
      <c r="L29" s="554"/>
      <c r="M29" s="554"/>
      <c r="N29" s="554"/>
      <c r="O29" s="554"/>
      <c r="P29" s="554"/>
      <c r="Q29" s="555"/>
      <c r="R29" s="119"/>
      <c r="T29" s="26"/>
    </row>
    <row r="30" spans="2:20" ht="21" x14ac:dyDescent="0.25">
      <c r="B30" s="19"/>
      <c r="D30" s="122"/>
      <c r="E30" s="554"/>
      <c r="F30" s="554"/>
      <c r="G30" s="554"/>
      <c r="H30" s="554"/>
      <c r="I30" s="554"/>
      <c r="J30" s="554"/>
      <c r="K30" s="554"/>
      <c r="L30" s="554"/>
      <c r="M30" s="554"/>
      <c r="N30" s="554"/>
      <c r="O30" s="554"/>
      <c r="P30" s="554"/>
      <c r="Q30" s="555"/>
      <c r="R30" s="119"/>
      <c r="T30" s="26"/>
    </row>
    <row r="31" spans="2:20" ht="21" x14ac:dyDescent="0.25">
      <c r="B31" s="19"/>
      <c r="D31" s="122"/>
      <c r="E31" s="554"/>
      <c r="F31" s="554"/>
      <c r="G31" s="554"/>
      <c r="H31" s="554"/>
      <c r="I31" s="554"/>
      <c r="J31" s="554"/>
      <c r="K31" s="554"/>
      <c r="L31" s="554"/>
      <c r="M31" s="554"/>
      <c r="N31" s="554"/>
      <c r="O31" s="554"/>
      <c r="P31" s="554"/>
      <c r="Q31" s="555"/>
      <c r="R31" s="119"/>
      <c r="T31" s="26"/>
    </row>
    <row r="32" spans="2:20" ht="21" x14ac:dyDescent="0.25">
      <c r="B32" s="19"/>
      <c r="D32" s="122"/>
      <c r="E32" s="554"/>
      <c r="F32" s="554"/>
      <c r="G32" s="554"/>
      <c r="H32" s="554"/>
      <c r="I32" s="554"/>
      <c r="J32" s="554"/>
      <c r="K32" s="554"/>
      <c r="L32" s="554"/>
      <c r="M32" s="554"/>
      <c r="N32" s="554"/>
      <c r="O32" s="554"/>
      <c r="P32" s="554"/>
      <c r="Q32" s="555"/>
      <c r="R32" s="119"/>
      <c r="T32" s="26"/>
    </row>
    <row r="33" spans="2:20" ht="21" x14ac:dyDescent="0.25">
      <c r="B33" s="19"/>
      <c r="D33" s="122"/>
      <c r="E33" s="554"/>
      <c r="F33" s="554"/>
      <c r="G33" s="554"/>
      <c r="H33" s="554"/>
      <c r="I33" s="554"/>
      <c r="J33" s="554"/>
      <c r="K33" s="554"/>
      <c r="L33" s="554"/>
      <c r="M33" s="554"/>
      <c r="N33" s="554"/>
      <c r="O33" s="554"/>
      <c r="P33" s="554"/>
      <c r="Q33" s="555"/>
      <c r="R33" s="119"/>
      <c r="T33" s="26"/>
    </row>
    <row r="34" spans="2:20" ht="21" x14ac:dyDescent="0.25">
      <c r="B34" s="19"/>
      <c r="D34" s="122"/>
      <c r="E34" s="554"/>
      <c r="F34" s="554"/>
      <c r="G34" s="554"/>
      <c r="H34" s="554"/>
      <c r="I34" s="554"/>
      <c r="J34" s="554"/>
      <c r="K34" s="554"/>
      <c r="L34" s="554"/>
      <c r="M34" s="554"/>
      <c r="N34" s="554"/>
      <c r="O34" s="554"/>
      <c r="P34" s="554"/>
      <c r="Q34" s="555"/>
      <c r="R34" s="119"/>
      <c r="T34" s="26"/>
    </row>
    <row r="35" spans="2:20" ht="21" x14ac:dyDescent="0.25">
      <c r="B35" s="19"/>
      <c r="D35" s="122"/>
      <c r="E35" s="554"/>
      <c r="F35" s="554"/>
      <c r="G35" s="554"/>
      <c r="H35" s="554"/>
      <c r="I35" s="554"/>
      <c r="J35" s="554"/>
      <c r="K35" s="554"/>
      <c r="L35" s="554"/>
      <c r="M35" s="554"/>
      <c r="N35" s="554"/>
      <c r="O35" s="554"/>
      <c r="P35" s="554"/>
      <c r="Q35" s="555"/>
      <c r="R35" s="119"/>
      <c r="T35" s="26"/>
    </row>
    <row r="36" spans="2:20" ht="30" customHeight="1" x14ac:dyDescent="0.25">
      <c r="B36" s="19"/>
      <c r="D36" s="123"/>
      <c r="E36" s="124"/>
      <c r="F36" s="124"/>
      <c r="G36" s="124"/>
      <c r="H36" s="124"/>
      <c r="I36" s="124"/>
      <c r="J36" s="124"/>
      <c r="K36" s="124"/>
      <c r="L36" s="124"/>
      <c r="M36" s="124"/>
      <c r="N36" s="124"/>
      <c r="O36" s="124"/>
      <c r="P36" s="124"/>
      <c r="Q36" s="124"/>
      <c r="R36" s="120"/>
      <c r="T36" s="26"/>
    </row>
    <row r="37" spans="2:20" ht="4.9000000000000004" customHeight="1" x14ac:dyDescent="0.25">
      <c r="B37" s="19"/>
      <c r="T37" s="26"/>
    </row>
    <row r="38" spans="2:20" ht="9.6" customHeight="1" thickBot="1" x14ac:dyDescent="0.3">
      <c r="B38" s="46"/>
      <c r="C38" s="86"/>
      <c r="D38" s="86"/>
      <c r="E38" s="86"/>
      <c r="F38" s="86"/>
      <c r="G38" s="86"/>
      <c r="H38" s="86"/>
      <c r="I38" s="86"/>
      <c r="J38" s="86"/>
      <c r="K38" s="86"/>
      <c r="L38" s="86"/>
      <c r="M38" s="86"/>
      <c r="N38" s="86"/>
      <c r="O38" s="86"/>
      <c r="P38" s="86"/>
      <c r="Q38" s="86"/>
      <c r="R38" s="86"/>
      <c r="S38" s="86"/>
      <c r="T38" s="52"/>
    </row>
    <row r="39" spans="2:20" ht="15.75" thickTop="1" x14ac:dyDescent="0.25"/>
  </sheetData>
  <sheetProtection password="CE45" sheet="1" objects="1" scenarios="1" selectLockedCells="1"/>
  <mergeCells count="11">
    <mergeCell ref="D2:T2"/>
    <mergeCell ref="D8:L8"/>
    <mergeCell ref="J7:L7"/>
    <mergeCell ref="E14:Q14"/>
    <mergeCell ref="E15:Q35"/>
    <mergeCell ref="E11:Q11"/>
    <mergeCell ref="E10:Q10"/>
    <mergeCell ref="D4:R4"/>
    <mergeCell ref="D5:R5"/>
    <mergeCell ref="E12:Q12"/>
    <mergeCell ref="E13:Q13"/>
  </mergeCells>
  <pageMargins left="0.45" right="0.45" top="0.5" bottom="0.5" header="0.3" footer="0.3"/>
  <pageSetup scale="76" orientation="landscape" r:id="rId1"/>
  <headerFooter>
    <oddFooter>&amp;LAthletic Disclosure Form&amp;C&amp;P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46"/>
  <sheetViews>
    <sheetView zoomScaleNormal="100" workbookViewId="0">
      <pane ySplit="1" topLeftCell="A2" activePane="bottomLeft" state="frozen"/>
      <selection pane="bottomLeft" activeCell="T6140" sqref="T6140"/>
    </sheetView>
  </sheetViews>
  <sheetFormatPr defaultRowHeight="15" x14ac:dyDescent="0.25"/>
  <cols>
    <col min="1" max="1" width="17.85546875" customWidth="1"/>
    <col min="2" max="2" width="18" customWidth="1"/>
    <col min="3" max="3" width="23.28515625" customWidth="1"/>
    <col min="4" max="4" width="16.7109375" customWidth="1"/>
    <col min="5" max="5" width="15" customWidth="1"/>
    <col min="6" max="6" width="16.7109375" customWidth="1"/>
    <col min="7" max="7" width="19.7109375" customWidth="1"/>
    <col min="8" max="8" width="20.42578125" customWidth="1"/>
    <col min="9" max="9" width="15.140625" customWidth="1"/>
    <col min="10" max="10" width="17.42578125" customWidth="1"/>
    <col min="11" max="11" width="17.28515625" customWidth="1"/>
    <col min="12" max="12" width="17.5703125" customWidth="1"/>
    <col min="13" max="13" width="16.7109375" customWidth="1"/>
    <col min="14" max="14" width="21.7109375" customWidth="1"/>
    <col min="15" max="15" width="15.140625" customWidth="1"/>
    <col min="16" max="16" width="13.5703125" customWidth="1"/>
    <col min="17" max="17" width="13.85546875" style="303" customWidth="1"/>
    <col min="18" max="18" width="15.140625" customWidth="1"/>
    <col min="19" max="19" width="41" customWidth="1"/>
    <col min="20" max="20" width="17.42578125" customWidth="1"/>
    <col min="21" max="22" width="15.42578125" customWidth="1"/>
    <col min="24" max="25" width="8.85546875" style="337" customWidth="1"/>
  </cols>
  <sheetData>
    <row r="1" spans="1:25" s="331" customFormat="1" x14ac:dyDescent="0.25">
      <c r="A1" s="331" t="s">
        <v>8003</v>
      </c>
      <c r="B1" s="331" t="s">
        <v>14006</v>
      </c>
      <c r="C1" s="331" t="s">
        <v>8004</v>
      </c>
      <c r="D1" s="331" t="s">
        <v>8005</v>
      </c>
      <c r="E1" s="331" t="s">
        <v>8006</v>
      </c>
      <c r="F1" s="331" t="s">
        <v>8007</v>
      </c>
      <c r="G1" s="331" t="s">
        <v>8008</v>
      </c>
      <c r="H1" s="331" t="s">
        <v>8009</v>
      </c>
      <c r="I1" s="331" t="s">
        <v>8015</v>
      </c>
      <c r="J1" s="331" t="s">
        <v>8016</v>
      </c>
      <c r="K1" s="331" t="s">
        <v>8017</v>
      </c>
      <c r="L1" s="331" t="s">
        <v>8018</v>
      </c>
      <c r="M1" s="331" t="s">
        <v>8019</v>
      </c>
      <c r="N1" s="331" t="s">
        <v>8010</v>
      </c>
      <c r="O1" s="331" t="s">
        <v>8011</v>
      </c>
      <c r="P1" s="331" t="s">
        <v>8012</v>
      </c>
      <c r="Q1" s="332" t="s">
        <v>8013</v>
      </c>
      <c r="R1" s="331" t="s">
        <v>8014</v>
      </c>
      <c r="S1" s="331" t="s">
        <v>8020</v>
      </c>
      <c r="T1" s="331" t="s">
        <v>8021</v>
      </c>
      <c r="U1" s="331" t="s">
        <v>8022</v>
      </c>
      <c r="V1" s="331" t="s">
        <v>8023</v>
      </c>
      <c r="X1" s="336" t="s">
        <v>14008</v>
      </c>
      <c r="Y1" s="336" t="s">
        <v>14007</v>
      </c>
    </row>
    <row r="2" spans="1:25" x14ac:dyDescent="0.25">
      <c r="A2" t="str">
        <f>'Page 1 - General Information'!$G$12</f>
        <v>114069103</v>
      </c>
      <c r="B2" t="str">
        <f>'Page 1 - General Information'!$G$16</f>
        <v>6980</v>
      </c>
      <c r="C2" s="333" t="s">
        <v>14207</v>
      </c>
      <c r="N2" t="s">
        <v>8024</v>
      </c>
      <c r="O2" s="296">
        <f>INDEX('Page 2 - Team Information'!$K$14:$AP$184,Y2,X2)</f>
        <v>16</v>
      </c>
      <c r="Q2"/>
      <c r="S2" t="s">
        <v>8025</v>
      </c>
      <c r="X2" s="334">
        <v>1</v>
      </c>
      <c r="Y2" s="334">
        <v>1</v>
      </c>
    </row>
    <row r="3" spans="1:25" x14ac:dyDescent="0.25">
      <c r="A3" t="str">
        <f>'Page 1 - General Information'!$G$12</f>
        <v>114069103</v>
      </c>
      <c r="B3" t="str">
        <f>'Page 1 - General Information'!$G$16</f>
        <v>6980</v>
      </c>
      <c r="C3" s="333" t="s">
        <v>14207</v>
      </c>
      <c r="N3" t="s">
        <v>8024</v>
      </c>
      <c r="O3" s="296">
        <f>INDEX('Page 2 - Team Information'!$K$14:$AP$184,Y3,X3)</f>
        <v>0</v>
      </c>
      <c r="Q3"/>
      <c r="S3" t="s">
        <v>8026</v>
      </c>
      <c r="X3" s="334">
        <v>2</v>
      </c>
      <c r="Y3" s="334">
        <v>1</v>
      </c>
    </row>
    <row r="4" spans="1:25" x14ac:dyDescent="0.25">
      <c r="A4" t="str">
        <f>'Page 1 - General Information'!$G$12</f>
        <v>114069103</v>
      </c>
      <c r="B4" t="str">
        <f>'Page 1 - General Information'!$G$16</f>
        <v>6980</v>
      </c>
      <c r="C4" s="333" t="s">
        <v>14207</v>
      </c>
      <c r="N4" t="s">
        <v>8024</v>
      </c>
      <c r="O4" s="296">
        <f>INDEX('Page 2 - Team Information'!$K$14:$AP$184,Y4,X4)</f>
        <v>16</v>
      </c>
      <c r="Q4"/>
      <c r="S4" t="s">
        <v>8027</v>
      </c>
      <c r="X4" s="334">
        <v>3</v>
      </c>
      <c r="Y4" s="334">
        <v>1</v>
      </c>
    </row>
    <row r="5" spans="1:25" x14ac:dyDescent="0.25">
      <c r="A5" t="str">
        <f>'Page 1 - General Information'!$G$12</f>
        <v>114069103</v>
      </c>
      <c r="B5" t="str">
        <f>'Page 1 - General Information'!$G$16</f>
        <v>6980</v>
      </c>
      <c r="C5" s="333" t="s">
        <v>14207</v>
      </c>
      <c r="N5" t="s">
        <v>8024</v>
      </c>
      <c r="O5" s="296">
        <f>INDEX('Page 2 - Team Information'!$K$14:$AP$184,Y5,X5)</f>
        <v>14</v>
      </c>
      <c r="Q5"/>
      <c r="S5" t="s">
        <v>8028</v>
      </c>
      <c r="X5" s="334">
        <v>1</v>
      </c>
      <c r="Y5" s="334">
        <v>2</v>
      </c>
    </row>
    <row r="6" spans="1:25" x14ac:dyDescent="0.25">
      <c r="A6" t="str">
        <f>'Page 1 - General Information'!$G$12</f>
        <v>114069103</v>
      </c>
      <c r="B6" t="str">
        <f>'Page 1 - General Information'!$G$16</f>
        <v>6980</v>
      </c>
      <c r="C6" s="333" t="s">
        <v>14207</v>
      </c>
      <c r="N6" t="s">
        <v>8024</v>
      </c>
      <c r="O6" s="296">
        <f>INDEX('Page 2 - Team Information'!$K$14:$AP$184,Y6,X6)</f>
        <v>0</v>
      </c>
      <c r="Q6"/>
      <c r="S6" t="s">
        <v>8029</v>
      </c>
      <c r="X6" s="334">
        <v>2</v>
      </c>
      <c r="Y6" s="334">
        <v>2</v>
      </c>
    </row>
    <row r="7" spans="1:25" x14ac:dyDescent="0.25">
      <c r="A7" t="str">
        <f>'Page 1 - General Information'!$G$12</f>
        <v>114069103</v>
      </c>
      <c r="B7" t="str">
        <f>'Page 1 - General Information'!$G$16</f>
        <v>6980</v>
      </c>
      <c r="C7" s="333" t="s">
        <v>14207</v>
      </c>
      <c r="N7" t="s">
        <v>8024</v>
      </c>
      <c r="O7" s="296">
        <f>INDEX('Page 2 - Team Information'!$K$14:$AP$184,Y7,X7)</f>
        <v>14</v>
      </c>
      <c r="Q7"/>
      <c r="S7" t="s">
        <v>8030</v>
      </c>
      <c r="X7" s="334">
        <v>3</v>
      </c>
      <c r="Y7" s="334">
        <v>2</v>
      </c>
    </row>
    <row r="8" spans="1:25" x14ac:dyDescent="0.25">
      <c r="A8" t="str">
        <f>'Page 1 - General Information'!$G$12</f>
        <v>114069103</v>
      </c>
      <c r="B8" t="str">
        <f>'Page 1 - General Information'!$G$16</f>
        <v>6980</v>
      </c>
      <c r="C8" s="333" t="s">
        <v>14207</v>
      </c>
      <c r="N8" t="s">
        <v>8024</v>
      </c>
      <c r="O8" s="296">
        <f>INDEX('Page 2 - Team Information'!$K$14:$AP$184,Y8,X8)</f>
        <v>14</v>
      </c>
      <c r="Q8"/>
      <c r="S8" t="s">
        <v>8031</v>
      </c>
      <c r="X8" s="334">
        <v>1</v>
      </c>
      <c r="Y8" s="334">
        <v>3</v>
      </c>
    </row>
    <row r="9" spans="1:25" x14ac:dyDescent="0.25">
      <c r="A9" t="str">
        <f>'Page 1 - General Information'!$G$12</f>
        <v>114069103</v>
      </c>
      <c r="B9" t="str">
        <f>'Page 1 - General Information'!$G$16</f>
        <v>6980</v>
      </c>
      <c r="C9" s="333" t="s">
        <v>14207</v>
      </c>
      <c r="N9" t="s">
        <v>8024</v>
      </c>
      <c r="O9" s="296">
        <f>INDEX('Page 2 - Team Information'!$K$14:$AP$184,Y9,X9)</f>
        <v>0</v>
      </c>
      <c r="Q9"/>
      <c r="S9" t="s">
        <v>8032</v>
      </c>
      <c r="X9" s="334">
        <v>2</v>
      </c>
      <c r="Y9" s="334">
        <v>3</v>
      </c>
    </row>
    <row r="10" spans="1:25" x14ac:dyDescent="0.25">
      <c r="A10" t="str">
        <f>'Page 1 - General Information'!$G$12</f>
        <v>114069103</v>
      </c>
      <c r="B10" t="str">
        <f>'Page 1 - General Information'!$G$16</f>
        <v>6980</v>
      </c>
      <c r="C10" s="333" t="s">
        <v>14207</v>
      </c>
      <c r="N10" t="s">
        <v>8024</v>
      </c>
      <c r="O10" s="296">
        <f>INDEX('Page 2 - Team Information'!$K$14:$AP$184,Y10,X10)</f>
        <v>14</v>
      </c>
      <c r="Q10"/>
      <c r="S10" t="s">
        <v>8033</v>
      </c>
      <c r="X10" s="334">
        <v>3</v>
      </c>
      <c r="Y10" s="334">
        <v>3</v>
      </c>
    </row>
    <row r="11" spans="1:25" x14ac:dyDescent="0.25">
      <c r="A11" t="str">
        <f>'Page 1 - General Information'!$G$12</f>
        <v>114069103</v>
      </c>
      <c r="B11" t="str">
        <f>'Page 1 - General Information'!$G$16</f>
        <v>6980</v>
      </c>
      <c r="C11" s="333" t="s">
        <v>14207</v>
      </c>
      <c r="N11" t="s">
        <v>8024</v>
      </c>
      <c r="O11" s="296">
        <f>INDEX('Page 2 - Team Information'!$K$14:$AP$184,Y11,X11)</f>
        <v>29</v>
      </c>
      <c r="Q11"/>
      <c r="S11" t="s">
        <v>8034</v>
      </c>
      <c r="X11" s="334">
        <v>1</v>
      </c>
      <c r="Y11" s="334">
        <v>4</v>
      </c>
    </row>
    <row r="12" spans="1:25" x14ac:dyDescent="0.25">
      <c r="A12" t="str">
        <f>'Page 1 - General Information'!$G$12</f>
        <v>114069103</v>
      </c>
      <c r="B12" t="str">
        <f>'Page 1 - General Information'!$G$16</f>
        <v>6980</v>
      </c>
      <c r="C12" s="333" t="s">
        <v>14207</v>
      </c>
      <c r="N12" t="s">
        <v>8024</v>
      </c>
      <c r="O12" s="296">
        <f>INDEX('Page 2 - Team Information'!$K$14:$AP$184,Y12,X12)</f>
        <v>0</v>
      </c>
      <c r="Q12"/>
      <c r="S12" t="s">
        <v>8035</v>
      </c>
      <c r="X12" s="334">
        <v>2</v>
      </c>
      <c r="Y12" s="334">
        <v>4</v>
      </c>
    </row>
    <row r="13" spans="1:25" x14ac:dyDescent="0.25">
      <c r="A13" t="str">
        <f>'Page 1 - General Information'!$G$12</f>
        <v>114069103</v>
      </c>
      <c r="B13" t="str">
        <f>'Page 1 - General Information'!$G$16</f>
        <v>6980</v>
      </c>
      <c r="C13" s="333" t="s">
        <v>14207</v>
      </c>
      <c r="N13" t="s">
        <v>8024</v>
      </c>
      <c r="O13" s="296">
        <f>INDEX('Page 2 - Team Information'!$K$14:$AP$184,Y13,X13)</f>
        <v>29</v>
      </c>
      <c r="Q13"/>
      <c r="S13" t="s">
        <v>8036</v>
      </c>
      <c r="X13" s="334">
        <v>3</v>
      </c>
      <c r="Y13" s="334">
        <v>4</v>
      </c>
    </row>
    <row r="14" spans="1:25" x14ac:dyDescent="0.25">
      <c r="A14" t="str">
        <f>'Page 1 - General Information'!$G$12</f>
        <v>114069103</v>
      </c>
      <c r="B14" t="str">
        <f>'Page 1 - General Information'!$G$16</f>
        <v>6980</v>
      </c>
      <c r="C14" s="333" t="s">
        <v>14207</v>
      </c>
      <c r="N14" t="s">
        <v>8024</v>
      </c>
      <c r="O14" s="296">
        <f>INDEX('Page 2 - Team Information'!$K$14:$AP$184,Y14,X14)</f>
        <v>39</v>
      </c>
      <c r="Q14"/>
      <c r="S14" t="s">
        <v>8037</v>
      </c>
      <c r="X14" s="334">
        <v>1</v>
      </c>
      <c r="Y14" s="334">
        <v>5</v>
      </c>
    </row>
    <row r="15" spans="1:25" x14ac:dyDescent="0.25">
      <c r="A15" t="str">
        <f>'Page 1 - General Information'!$G$12</f>
        <v>114069103</v>
      </c>
      <c r="B15" t="str">
        <f>'Page 1 - General Information'!$G$16</f>
        <v>6980</v>
      </c>
      <c r="C15" s="333" t="s">
        <v>14207</v>
      </c>
      <c r="N15" t="s">
        <v>8024</v>
      </c>
      <c r="O15" s="296">
        <f>INDEX('Page 2 - Team Information'!$K$14:$AP$184,Y15,X15)</f>
        <v>0</v>
      </c>
      <c r="Q15"/>
      <c r="S15" t="s">
        <v>8038</v>
      </c>
      <c r="X15" s="334">
        <v>2</v>
      </c>
      <c r="Y15" s="334">
        <v>5</v>
      </c>
    </row>
    <row r="16" spans="1:25" x14ac:dyDescent="0.25">
      <c r="A16" t="str">
        <f>'Page 1 - General Information'!$G$12</f>
        <v>114069103</v>
      </c>
      <c r="B16" t="str">
        <f>'Page 1 - General Information'!$G$16</f>
        <v>6980</v>
      </c>
      <c r="C16" s="333" t="s">
        <v>14207</v>
      </c>
      <c r="N16" t="s">
        <v>8024</v>
      </c>
      <c r="O16" s="296">
        <f>INDEX('Page 2 - Team Information'!$K$14:$AP$184,Y16,X16)</f>
        <v>39</v>
      </c>
      <c r="Q16"/>
      <c r="S16" t="s">
        <v>8039</v>
      </c>
      <c r="X16" s="334">
        <v>3</v>
      </c>
      <c r="Y16" s="334">
        <v>5</v>
      </c>
    </row>
    <row r="17" spans="1:25" x14ac:dyDescent="0.25">
      <c r="A17" t="str">
        <f>'Page 1 - General Information'!$G$12</f>
        <v>114069103</v>
      </c>
      <c r="B17" t="str">
        <f>'Page 1 - General Information'!$G$16</f>
        <v>6980</v>
      </c>
      <c r="C17" s="333" t="s">
        <v>14207</v>
      </c>
      <c r="N17" t="s">
        <v>8024</v>
      </c>
      <c r="O17" s="296">
        <f>INDEX('Page 2 - Team Information'!$K$14:$AP$184,Y17,X17)</f>
        <v>18</v>
      </c>
      <c r="Q17"/>
      <c r="S17" t="s">
        <v>8040</v>
      </c>
      <c r="X17" s="334">
        <v>1</v>
      </c>
      <c r="Y17" s="334">
        <v>6</v>
      </c>
    </row>
    <row r="18" spans="1:25" x14ac:dyDescent="0.25">
      <c r="A18" t="str">
        <f>'Page 1 - General Information'!$G$12</f>
        <v>114069103</v>
      </c>
      <c r="B18" t="str">
        <f>'Page 1 - General Information'!$G$16</f>
        <v>6980</v>
      </c>
      <c r="C18" s="333" t="s">
        <v>14207</v>
      </c>
      <c r="N18" t="s">
        <v>8024</v>
      </c>
      <c r="O18" s="296">
        <f>INDEX('Page 2 - Team Information'!$K$14:$AP$184,Y18,X18)</f>
        <v>0</v>
      </c>
      <c r="Q18"/>
      <c r="S18" t="s">
        <v>8041</v>
      </c>
      <c r="X18" s="334">
        <v>2</v>
      </c>
      <c r="Y18" s="334">
        <v>6</v>
      </c>
    </row>
    <row r="19" spans="1:25" x14ac:dyDescent="0.25">
      <c r="A19" t="str">
        <f>'Page 1 - General Information'!$G$12</f>
        <v>114069103</v>
      </c>
      <c r="B19" t="str">
        <f>'Page 1 - General Information'!$G$16</f>
        <v>6980</v>
      </c>
      <c r="C19" s="333" t="s">
        <v>14207</v>
      </c>
      <c r="N19" t="s">
        <v>8024</v>
      </c>
      <c r="O19" s="296">
        <f>INDEX('Page 2 - Team Information'!$K$14:$AP$184,Y19,X19)</f>
        <v>18</v>
      </c>
      <c r="Q19"/>
      <c r="S19" t="s">
        <v>8042</v>
      </c>
      <c r="X19" s="334">
        <v>3</v>
      </c>
      <c r="Y19" s="334">
        <v>6</v>
      </c>
    </row>
    <row r="20" spans="1:25" x14ac:dyDescent="0.25">
      <c r="A20" t="str">
        <f>'Page 1 - General Information'!$G$12</f>
        <v>114069103</v>
      </c>
      <c r="B20" t="str">
        <f>'Page 1 - General Information'!$G$16</f>
        <v>6980</v>
      </c>
      <c r="C20" s="333" t="s">
        <v>14207</v>
      </c>
      <c r="N20" t="s">
        <v>8024</v>
      </c>
      <c r="O20" s="296">
        <f>INDEX('Page 2 - Team Information'!$K$14:$AP$184,Y20,X20)</f>
        <v>23</v>
      </c>
      <c r="Q20"/>
      <c r="S20" t="s">
        <v>8043</v>
      </c>
      <c r="X20" s="334">
        <v>1</v>
      </c>
      <c r="Y20" s="334">
        <v>7</v>
      </c>
    </row>
    <row r="21" spans="1:25" x14ac:dyDescent="0.25">
      <c r="A21" t="str">
        <f>'Page 1 - General Information'!$G$12</f>
        <v>114069103</v>
      </c>
      <c r="B21" t="str">
        <f>'Page 1 - General Information'!$G$16</f>
        <v>6980</v>
      </c>
      <c r="C21" s="333" t="s">
        <v>14207</v>
      </c>
      <c r="N21" t="s">
        <v>8024</v>
      </c>
      <c r="O21" s="296">
        <f>INDEX('Page 2 - Team Information'!$K$14:$AP$184,Y21,X21)</f>
        <v>0</v>
      </c>
      <c r="Q21"/>
      <c r="S21" t="s">
        <v>8044</v>
      </c>
      <c r="X21" s="334">
        <v>2</v>
      </c>
      <c r="Y21" s="334">
        <v>7</v>
      </c>
    </row>
    <row r="22" spans="1:25" x14ac:dyDescent="0.25">
      <c r="A22" t="str">
        <f>'Page 1 - General Information'!$G$12</f>
        <v>114069103</v>
      </c>
      <c r="B22" t="str">
        <f>'Page 1 - General Information'!$G$16</f>
        <v>6980</v>
      </c>
      <c r="C22" s="333" t="s">
        <v>14207</v>
      </c>
      <c r="N22" t="s">
        <v>8024</v>
      </c>
      <c r="O22" s="296">
        <f>INDEX('Page 2 - Team Information'!$K$14:$AP$184,Y22,X22)</f>
        <v>23</v>
      </c>
      <c r="Q22"/>
      <c r="S22" t="s">
        <v>8045</v>
      </c>
      <c r="X22" s="334">
        <v>3</v>
      </c>
      <c r="Y22" s="334">
        <v>7</v>
      </c>
    </row>
    <row r="23" spans="1:25" x14ac:dyDescent="0.25">
      <c r="A23" t="str">
        <f>'Page 1 - General Information'!$G$12</f>
        <v>114069103</v>
      </c>
      <c r="B23" t="str">
        <f>'Page 1 - General Information'!$G$16</f>
        <v>6980</v>
      </c>
      <c r="C23" s="333" t="s">
        <v>14207</v>
      </c>
      <c r="N23" t="s">
        <v>8024</v>
      </c>
      <c r="O23" s="296">
        <f>INDEX('Page 2 - Team Information'!$K$14:$AP$184,Y23,X23)</f>
        <v>7</v>
      </c>
      <c r="Q23"/>
      <c r="S23" t="s">
        <v>8046</v>
      </c>
      <c r="X23" s="334">
        <v>1</v>
      </c>
      <c r="Y23" s="334">
        <v>8</v>
      </c>
    </row>
    <row r="24" spans="1:25" x14ac:dyDescent="0.25">
      <c r="A24" t="str">
        <f>'Page 1 - General Information'!$G$12</f>
        <v>114069103</v>
      </c>
      <c r="B24" t="str">
        <f>'Page 1 - General Information'!$G$16</f>
        <v>6980</v>
      </c>
      <c r="C24" s="333" t="s">
        <v>14207</v>
      </c>
      <c r="N24" t="s">
        <v>8024</v>
      </c>
      <c r="O24" s="296">
        <f>INDEX('Page 2 - Team Information'!$K$14:$AP$184,Y24,X24)</f>
        <v>8</v>
      </c>
      <c r="Q24"/>
      <c r="S24" t="s">
        <v>8047</v>
      </c>
      <c r="X24" s="334">
        <v>2</v>
      </c>
      <c r="Y24" s="334">
        <v>8</v>
      </c>
    </row>
    <row r="25" spans="1:25" x14ac:dyDescent="0.25">
      <c r="A25" t="str">
        <f>'Page 1 - General Information'!$G$12</f>
        <v>114069103</v>
      </c>
      <c r="B25" t="str">
        <f>'Page 1 - General Information'!$G$16</f>
        <v>6980</v>
      </c>
      <c r="C25" s="333" t="s">
        <v>14207</v>
      </c>
      <c r="N25" t="s">
        <v>8024</v>
      </c>
      <c r="O25" s="296">
        <f>INDEX('Page 2 - Team Information'!$K$14:$AP$184,Y25,X25)</f>
        <v>15</v>
      </c>
      <c r="Q25"/>
      <c r="S25" t="s">
        <v>8048</v>
      </c>
      <c r="X25" s="334">
        <v>3</v>
      </c>
      <c r="Y25" s="334">
        <v>8</v>
      </c>
    </row>
    <row r="26" spans="1:25" x14ac:dyDescent="0.25">
      <c r="A26" t="str">
        <f>'Page 1 - General Information'!$G$12</f>
        <v>114069103</v>
      </c>
      <c r="B26" t="str">
        <f>'Page 1 - General Information'!$G$16</f>
        <v>6980</v>
      </c>
      <c r="C26" s="333" t="s">
        <v>14207</v>
      </c>
      <c r="N26" t="s">
        <v>8024</v>
      </c>
      <c r="O26" s="296">
        <f>INDEX('Page 2 - Team Information'!$K$14:$AP$184,Y26,X26)</f>
        <v>17</v>
      </c>
      <c r="Q26"/>
      <c r="S26" t="s">
        <v>8049</v>
      </c>
      <c r="X26" s="334">
        <v>1</v>
      </c>
      <c r="Y26" s="334">
        <v>9</v>
      </c>
    </row>
    <row r="27" spans="1:25" x14ac:dyDescent="0.25">
      <c r="A27" t="str">
        <f>'Page 1 - General Information'!$G$12</f>
        <v>114069103</v>
      </c>
      <c r="B27" t="str">
        <f>'Page 1 - General Information'!$G$16</f>
        <v>6980</v>
      </c>
      <c r="C27" s="333" t="s">
        <v>14207</v>
      </c>
      <c r="N27" t="s">
        <v>8024</v>
      </c>
      <c r="O27" s="296">
        <f>INDEX('Page 2 - Team Information'!$K$14:$AP$184,Y27,X27)</f>
        <v>0</v>
      </c>
      <c r="Q27"/>
      <c r="S27" t="s">
        <v>8050</v>
      </c>
      <c r="X27" s="334">
        <v>2</v>
      </c>
      <c r="Y27" s="334">
        <v>9</v>
      </c>
    </row>
    <row r="28" spans="1:25" x14ac:dyDescent="0.25">
      <c r="A28" t="str">
        <f>'Page 1 - General Information'!$G$12</f>
        <v>114069103</v>
      </c>
      <c r="B28" t="str">
        <f>'Page 1 - General Information'!$G$16</f>
        <v>6980</v>
      </c>
      <c r="C28" s="333" t="s">
        <v>14207</v>
      </c>
      <c r="N28" t="s">
        <v>8024</v>
      </c>
      <c r="O28" s="296">
        <f>INDEX('Page 2 - Team Information'!$K$14:$AP$184,Y28,X28)</f>
        <v>17</v>
      </c>
      <c r="Q28"/>
      <c r="S28" t="s">
        <v>8051</v>
      </c>
      <c r="X28" s="334">
        <v>3</v>
      </c>
      <c r="Y28" s="334">
        <v>9</v>
      </c>
    </row>
    <row r="29" spans="1:25" x14ac:dyDescent="0.25">
      <c r="A29" t="str">
        <f>'Page 1 - General Information'!$G$12</f>
        <v>114069103</v>
      </c>
      <c r="B29" t="str">
        <f>'Page 1 - General Information'!$G$16</f>
        <v>6980</v>
      </c>
      <c r="C29" s="333" t="s">
        <v>14207</v>
      </c>
      <c r="N29" t="s">
        <v>8024</v>
      </c>
      <c r="O29" s="296">
        <f>INDEX('Page 2 - Team Information'!$K$14:$AP$184,Y29,X29)</f>
        <v>20</v>
      </c>
      <c r="Q29"/>
      <c r="S29" t="s">
        <v>8052</v>
      </c>
      <c r="X29" s="334">
        <v>1</v>
      </c>
      <c r="Y29" s="334">
        <v>10</v>
      </c>
    </row>
    <row r="30" spans="1:25" x14ac:dyDescent="0.25">
      <c r="A30" t="str">
        <f>'Page 1 - General Information'!$G$12</f>
        <v>114069103</v>
      </c>
      <c r="B30" t="str">
        <f>'Page 1 - General Information'!$G$16</f>
        <v>6980</v>
      </c>
      <c r="C30" s="333" t="s">
        <v>14207</v>
      </c>
      <c r="N30" t="s">
        <v>8024</v>
      </c>
      <c r="O30" s="296">
        <f>INDEX('Page 2 - Team Information'!$K$14:$AP$184,Y30,X30)</f>
        <v>0</v>
      </c>
      <c r="Q30"/>
      <c r="S30" t="s">
        <v>8053</v>
      </c>
      <c r="X30" s="334">
        <v>2</v>
      </c>
      <c r="Y30" s="334">
        <v>10</v>
      </c>
    </row>
    <row r="31" spans="1:25" x14ac:dyDescent="0.25">
      <c r="A31" t="str">
        <f>'Page 1 - General Information'!$G$12</f>
        <v>114069103</v>
      </c>
      <c r="B31" t="str">
        <f>'Page 1 - General Information'!$G$16</f>
        <v>6980</v>
      </c>
      <c r="C31" s="333" t="s">
        <v>14207</v>
      </c>
      <c r="N31" t="s">
        <v>8024</v>
      </c>
      <c r="O31" s="296">
        <f>INDEX('Page 2 - Team Information'!$K$14:$AP$184,Y31,X31)</f>
        <v>20</v>
      </c>
      <c r="Q31"/>
      <c r="S31" t="s">
        <v>8054</v>
      </c>
      <c r="X31" s="334">
        <v>3</v>
      </c>
      <c r="Y31" s="334">
        <v>10</v>
      </c>
    </row>
    <row r="32" spans="1:25" x14ac:dyDescent="0.25">
      <c r="A32" t="str">
        <f>'Page 1 - General Information'!$G$12</f>
        <v>114069103</v>
      </c>
      <c r="B32" t="str">
        <f>'Page 1 - General Information'!$G$16</f>
        <v>6980</v>
      </c>
      <c r="C32" s="333" t="s">
        <v>14207</v>
      </c>
      <c r="N32" t="s">
        <v>8024</v>
      </c>
      <c r="O32" s="296">
        <f>INDEX('Page 2 - Team Information'!$K$14:$AP$184,Y32,X32)</f>
        <v>16</v>
      </c>
      <c r="Q32"/>
      <c r="S32" t="s">
        <v>8055</v>
      </c>
      <c r="X32" s="334">
        <v>1</v>
      </c>
      <c r="Y32" s="334">
        <v>11</v>
      </c>
    </row>
    <row r="33" spans="1:25" x14ac:dyDescent="0.25">
      <c r="A33" t="str">
        <f>'Page 1 - General Information'!$G$12</f>
        <v>114069103</v>
      </c>
      <c r="B33" t="str">
        <f>'Page 1 - General Information'!$G$16</f>
        <v>6980</v>
      </c>
      <c r="C33" s="333" t="s">
        <v>14207</v>
      </c>
      <c r="N33" t="s">
        <v>8024</v>
      </c>
      <c r="O33" s="296">
        <f>INDEX('Page 2 - Team Information'!$K$14:$AP$184,Y33,X33)</f>
        <v>0</v>
      </c>
      <c r="Q33"/>
      <c r="S33" t="s">
        <v>8056</v>
      </c>
      <c r="X33" s="334">
        <v>2</v>
      </c>
      <c r="Y33" s="334">
        <v>11</v>
      </c>
    </row>
    <row r="34" spans="1:25" x14ac:dyDescent="0.25">
      <c r="A34" t="str">
        <f>'Page 1 - General Information'!$G$12</f>
        <v>114069103</v>
      </c>
      <c r="B34" t="str">
        <f>'Page 1 - General Information'!$G$16</f>
        <v>6980</v>
      </c>
      <c r="C34" s="333" t="s">
        <v>14207</v>
      </c>
      <c r="N34" t="s">
        <v>8024</v>
      </c>
      <c r="O34" s="296">
        <f>INDEX('Page 2 - Team Information'!$K$14:$AP$184,Y34,X34)</f>
        <v>16</v>
      </c>
      <c r="Q34"/>
      <c r="S34" t="s">
        <v>8057</v>
      </c>
      <c r="X34" s="334">
        <v>3</v>
      </c>
      <c r="Y34" s="334">
        <v>11</v>
      </c>
    </row>
    <row r="35" spans="1:25" x14ac:dyDescent="0.25">
      <c r="A35" t="str">
        <f>'Page 1 - General Information'!$G$12</f>
        <v>114069103</v>
      </c>
      <c r="B35" t="str">
        <f>'Page 1 - General Information'!$G$16</f>
        <v>6980</v>
      </c>
      <c r="C35" s="333" t="s">
        <v>14207</v>
      </c>
      <c r="N35" t="s">
        <v>8024</v>
      </c>
      <c r="O35" s="296">
        <f>INDEX('Page 2 - Team Information'!$K$14:$AP$184,Y35,X35)</f>
        <v>43</v>
      </c>
      <c r="Q35"/>
      <c r="S35" t="s">
        <v>8058</v>
      </c>
      <c r="X35" s="334">
        <v>1</v>
      </c>
      <c r="Y35" s="334">
        <v>12</v>
      </c>
    </row>
    <row r="36" spans="1:25" x14ac:dyDescent="0.25">
      <c r="A36" t="str">
        <f>'Page 1 - General Information'!$G$12</f>
        <v>114069103</v>
      </c>
      <c r="B36" t="str">
        <f>'Page 1 - General Information'!$G$16</f>
        <v>6980</v>
      </c>
      <c r="C36" s="333" t="s">
        <v>14207</v>
      </c>
      <c r="N36" t="s">
        <v>8024</v>
      </c>
      <c r="O36" s="296">
        <f>INDEX('Page 2 - Team Information'!$K$14:$AP$184,Y36,X36)</f>
        <v>0</v>
      </c>
      <c r="Q36"/>
      <c r="S36" t="s">
        <v>8059</v>
      </c>
      <c r="X36" s="334">
        <v>2</v>
      </c>
      <c r="Y36" s="334">
        <v>12</v>
      </c>
    </row>
    <row r="37" spans="1:25" x14ac:dyDescent="0.25">
      <c r="A37" t="str">
        <f>'Page 1 - General Information'!$G$12</f>
        <v>114069103</v>
      </c>
      <c r="B37" t="str">
        <f>'Page 1 - General Information'!$G$16</f>
        <v>6980</v>
      </c>
      <c r="C37" s="333" t="s">
        <v>14207</v>
      </c>
      <c r="N37" t="s">
        <v>8024</v>
      </c>
      <c r="O37" s="296">
        <f>INDEX('Page 2 - Team Information'!$K$14:$AP$184,Y37,X37)</f>
        <v>43</v>
      </c>
      <c r="Q37"/>
      <c r="S37" t="s">
        <v>8060</v>
      </c>
      <c r="X37" s="334">
        <v>3</v>
      </c>
      <c r="Y37" s="334">
        <v>12</v>
      </c>
    </row>
    <row r="38" spans="1:25" x14ac:dyDescent="0.25">
      <c r="A38" t="str">
        <f>'Page 1 - General Information'!$G$12</f>
        <v>114069103</v>
      </c>
      <c r="B38" t="str">
        <f>'Page 1 - General Information'!$G$16</f>
        <v>6980</v>
      </c>
      <c r="C38" s="333" t="s">
        <v>14207</v>
      </c>
      <c r="N38" t="s">
        <v>8024</v>
      </c>
      <c r="O38" s="296">
        <f>INDEX('Page 2 - Team Information'!$K$14:$AP$184,Y38,X38)</f>
        <v>80</v>
      </c>
      <c r="Q38"/>
      <c r="S38" t="s">
        <v>8061</v>
      </c>
      <c r="X38" s="334">
        <v>1</v>
      </c>
      <c r="Y38" s="334">
        <v>13</v>
      </c>
    </row>
    <row r="39" spans="1:25" x14ac:dyDescent="0.25">
      <c r="A39" t="str">
        <f>'Page 1 - General Information'!$G$12</f>
        <v>114069103</v>
      </c>
      <c r="B39" t="str">
        <f>'Page 1 - General Information'!$G$16</f>
        <v>6980</v>
      </c>
      <c r="C39" s="333" t="s">
        <v>14207</v>
      </c>
      <c r="N39" t="s">
        <v>8024</v>
      </c>
      <c r="O39" s="296">
        <f>INDEX('Page 2 - Team Information'!$K$14:$AP$184,Y39,X39)</f>
        <v>0</v>
      </c>
      <c r="Q39"/>
      <c r="S39" t="s">
        <v>8062</v>
      </c>
      <c r="X39" s="334">
        <v>2</v>
      </c>
      <c r="Y39" s="334">
        <v>13</v>
      </c>
    </row>
    <row r="40" spans="1:25" x14ac:dyDescent="0.25">
      <c r="A40" t="str">
        <f>'Page 1 - General Information'!$G$12</f>
        <v>114069103</v>
      </c>
      <c r="B40" t="str">
        <f>'Page 1 - General Information'!$G$16</f>
        <v>6980</v>
      </c>
      <c r="C40" s="333" t="s">
        <v>14207</v>
      </c>
      <c r="N40" t="s">
        <v>8024</v>
      </c>
      <c r="O40" s="296">
        <f>INDEX('Page 2 - Team Information'!$K$14:$AP$184,Y40,X40)</f>
        <v>80</v>
      </c>
      <c r="Q40"/>
      <c r="S40" t="s">
        <v>8063</v>
      </c>
      <c r="X40" s="334">
        <v>3</v>
      </c>
      <c r="Y40" s="334">
        <v>13</v>
      </c>
    </row>
    <row r="41" spans="1:25" x14ac:dyDescent="0.25">
      <c r="A41" t="str">
        <f>'Page 1 - General Information'!$G$12</f>
        <v>114069103</v>
      </c>
      <c r="B41" t="str">
        <f>'Page 1 - General Information'!$G$16</f>
        <v>6980</v>
      </c>
      <c r="C41" s="333" t="s">
        <v>14207</v>
      </c>
      <c r="N41" t="s">
        <v>8024</v>
      </c>
      <c r="O41" s="296">
        <f>INDEX('Page 2 - Team Information'!$K$14:$AP$184,Y41,X41)</f>
        <v>15</v>
      </c>
      <c r="Q41"/>
      <c r="S41" t="s">
        <v>8064</v>
      </c>
      <c r="X41" s="334">
        <v>1</v>
      </c>
      <c r="Y41" s="334">
        <v>14</v>
      </c>
    </row>
    <row r="42" spans="1:25" x14ac:dyDescent="0.25">
      <c r="A42" t="str">
        <f>'Page 1 - General Information'!$G$12</f>
        <v>114069103</v>
      </c>
      <c r="B42" t="str">
        <f>'Page 1 - General Information'!$G$16</f>
        <v>6980</v>
      </c>
      <c r="C42" s="333" t="s">
        <v>14207</v>
      </c>
      <c r="N42" t="s">
        <v>8024</v>
      </c>
      <c r="O42" s="296">
        <f>INDEX('Page 2 - Team Information'!$K$14:$AP$184,Y42,X42)</f>
        <v>0</v>
      </c>
      <c r="Q42"/>
      <c r="S42" t="s">
        <v>8065</v>
      </c>
      <c r="X42" s="334">
        <v>2</v>
      </c>
      <c r="Y42" s="334">
        <v>14</v>
      </c>
    </row>
    <row r="43" spans="1:25" x14ac:dyDescent="0.25">
      <c r="A43" t="str">
        <f>'Page 1 - General Information'!$G$12</f>
        <v>114069103</v>
      </c>
      <c r="B43" t="str">
        <f>'Page 1 - General Information'!$G$16</f>
        <v>6980</v>
      </c>
      <c r="C43" s="333" t="s">
        <v>14207</v>
      </c>
      <c r="N43" t="s">
        <v>8024</v>
      </c>
      <c r="O43" s="296">
        <f>INDEX('Page 2 - Team Information'!$K$14:$AP$184,Y43,X43)</f>
        <v>15</v>
      </c>
      <c r="Q43"/>
      <c r="S43" t="s">
        <v>8066</v>
      </c>
      <c r="X43" s="334">
        <v>3</v>
      </c>
      <c r="Y43" s="334">
        <v>14</v>
      </c>
    </row>
    <row r="44" spans="1:25" x14ac:dyDescent="0.25">
      <c r="A44" t="str">
        <f>'Page 1 - General Information'!$G$12</f>
        <v>114069103</v>
      </c>
      <c r="B44" t="str">
        <f>'Page 1 - General Information'!$G$16</f>
        <v>6980</v>
      </c>
      <c r="C44" s="333" t="s">
        <v>14207</v>
      </c>
      <c r="N44" t="s">
        <v>8024</v>
      </c>
      <c r="O44" s="296">
        <f>INDEX('Page 2 - Team Information'!$K$14:$AP$184,Y44,X44)</f>
        <v>8</v>
      </c>
      <c r="Q44"/>
      <c r="S44" t="s">
        <v>8067</v>
      </c>
      <c r="X44" s="334">
        <v>1</v>
      </c>
      <c r="Y44" s="334">
        <v>15</v>
      </c>
    </row>
    <row r="45" spans="1:25" x14ac:dyDescent="0.25">
      <c r="A45" t="str">
        <f>'Page 1 - General Information'!$G$12</f>
        <v>114069103</v>
      </c>
      <c r="B45" t="str">
        <f>'Page 1 - General Information'!$G$16</f>
        <v>6980</v>
      </c>
      <c r="C45" s="333" t="s">
        <v>14207</v>
      </c>
      <c r="N45" t="s">
        <v>8024</v>
      </c>
      <c r="O45" s="296">
        <f>INDEX('Page 2 - Team Information'!$K$14:$AP$184,Y45,X45)</f>
        <v>0</v>
      </c>
      <c r="Q45"/>
      <c r="S45" t="s">
        <v>8068</v>
      </c>
      <c r="X45" s="334">
        <v>2</v>
      </c>
      <c r="Y45" s="334">
        <v>15</v>
      </c>
    </row>
    <row r="46" spans="1:25" x14ac:dyDescent="0.25">
      <c r="A46" t="str">
        <f>'Page 1 - General Information'!$G$12</f>
        <v>114069103</v>
      </c>
      <c r="B46" t="str">
        <f>'Page 1 - General Information'!$G$16</f>
        <v>6980</v>
      </c>
      <c r="C46" s="333" t="s">
        <v>14207</v>
      </c>
      <c r="N46" t="s">
        <v>8024</v>
      </c>
      <c r="O46" s="296">
        <f>INDEX('Page 2 - Team Information'!$K$14:$AP$184,Y46,X46)</f>
        <v>8</v>
      </c>
      <c r="Q46"/>
      <c r="S46" t="s">
        <v>8069</v>
      </c>
      <c r="X46" s="334">
        <v>3</v>
      </c>
      <c r="Y46" s="334">
        <v>15</v>
      </c>
    </row>
    <row r="47" spans="1:25" x14ac:dyDescent="0.25">
      <c r="A47" t="str">
        <f>'Page 1 - General Information'!$G$12</f>
        <v>114069103</v>
      </c>
      <c r="B47" t="str">
        <f>'Page 1 - General Information'!$G$16</f>
        <v>6980</v>
      </c>
      <c r="C47" s="333" t="s">
        <v>14207</v>
      </c>
      <c r="N47" t="s">
        <v>8024</v>
      </c>
      <c r="O47" s="296">
        <f>INDEX('Page 2 - Team Information'!$K$14:$AP$184,Y47,X47)</f>
        <v>12</v>
      </c>
      <c r="Q47"/>
      <c r="S47" t="s">
        <v>8070</v>
      </c>
      <c r="X47" s="334">
        <v>1</v>
      </c>
      <c r="Y47" s="334">
        <v>16</v>
      </c>
    </row>
    <row r="48" spans="1:25" x14ac:dyDescent="0.25">
      <c r="A48" t="str">
        <f>'Page 1 - General Information'!$G$12</f>
        <v>114069103</v>
      </c>
      <c r="B48" t="str">
        <f>'Page 1 - General Information'!$G$16</f>
        <v>6980</v>
      </c>
      <c r="C48" s="333" t="s">
        <v>14207</v>
      </c>
      <c r="N48" t="s">
        <v>8024</v>
      </c>
      <c r="O48" s="296">
        <f>INDEX('Page 2 - Team Information'!$K$14:$AP$184,Y48,X48)</f>
        <v>1</v>
      </c>
      <c r="Q48"/>
      <c r="S48" t="s">
        <v>8071</v>
      </c>
      <c r="X48" s="334">
        <v>2</v>
      </c>
      <c r="Y48" s="334">
        <v>16</v>
      </c>
    </row>
    <row r="49" spans="1:25" x14ac:dyDescent="0.25">
      <c r="A49" t="str">
        <f>'Page 1 - General Information'!$G$12</f>
        <v>114069103</v>
      </c>
      <c r="B49" t="str">
        <f>'Page 1 - General Information'!$G$16</f>
        <v>6980</v>
      </c>
      <c r="C49" s="333" t="s">
        <v>14207</v>
      </c>
      <c r="N49" t="s">
        <v>8024</v>
      </c>
      <c r="O49" s="296">
        <f>INDEX('Page 2 - Team Information'!$K$14:$AP$184,Y49,X49)</f>
        <v>13</v>
      </c>
      <c r="Q49"/>
      <c r="S49" t="s">
        <v>8072</v>
      </c>
      <c r="X49" s="334">
        <v>3</v>
      </c>
      <c r="Y49" s="334">
        <v>16</v>
      </c>
    </row>
    <row r="50" spans="1:25" x14ac:dyDescent="0.25">
      <c r="A50" t="str">
        <f>'Page 1 - General Information'!$G$12</f>
        <v>114069103</v>
      </c>
      <c r="B50" t="str">
        <f>'Page 1 - General Information'!$G$16</f>
        <v>6980</v>
      </c>
      <c r="C50" s="333" t="s">
        <v>14207</v>
      </c>
      <c r="N50" t="s">
        <v>8024</v>
      </c>
      <c r="O50" s="296">
        <f>INDEX('Page 2 - Team Information'!$K$14:$AP$184,Y50,X50)</f>
        <v>17</v>
      </c>
      <c r="Q50"/>
      <c r="S50" t="s">
        <v>8073</v>
      </c>
      <c r="X50" s="334">
        <v>1</v>
      </c>
      <c r="Y50" s="334">
        <v>17</v>
      </c>
    </row>
    <row r="51" spans="1:25" x14ac:dyDescent="0.25">
      <c r="A51" t="str">
        <f>'Page 1 - General Information'!$G$12</f>
        <v>114069103</v>
      </c>
      <c r="B51" t="str">
        <f>'Page 1 - General Information'!$G$16</f>
        <v>6980</v>
      </c>
      <c r="C51" s="333" t="s">
        <v>14207</v>
      </c>
      <c r="N51" t="s">
        <v>8024</v>
      </c>
      <c r="O51" s="296">
        <f>INDEX('Page 2 - Team Information'!$K$14:$AP$184,Y51,X51)</f>
        <v>0</v>
      </c>
      <c r="Q51"/>
      <c r="S51" t="s">
        <v>8074</v>
      </c>
      <c r="X51" s="334">
        <v>2</v>
      </c>
      <c r="Y51" s="334">
        <v>17</v>
      </c>
    </row>
    <row r="52" spans="1:25" x14ac:dyDescent="0.25">
      <c r="A52" t="str">
        <f>'Page 1 - General Information'!$G$12</f>
        <v>114069103</v>
      </c>
      <c r="B52" t="str">
        <f>'Page 1 - General Information'!$G$16</f>
        <v>6980</v>
      </c>
      <c r="C52" s="333" t="s">
        <v>14207</v>
      </c>
      <c r="N52" t="s">
        <v>8024</v>
      </c>
      <c r="O52" s="296">
        <f>INDEX('Page 2 - Team Information'!$K$14:$AP$184,Y52,X52)</f>
        <v>17</v>
      </c>
      <c r="Q52"/>
      <c r="S52" t="s">
        <v>8075</v>
      </c>
      <c r="X52" s="334">
        <v>3</v>
      </c>
      <c r="Y52" s="334">
        <v>17</v>
      </c>
    </row>
    <row r="53" spans="1:25" x14ac:dyDescent="0.25">
      <c r="A53" t="str">
        <f>'Page 1 - General Information'!$G$12</f>
        <v>114069103</v>
      </c>
      <c r="B53" t="str">
        <f>'Page 1 - General Information'!$G$16</f>
        <v>6980</v>
      </c>
      <c r="C53" s="333" t="s">
        <v>14207</v>
      </c>
      <c r="N53" t="s">
        <v>8024</v>
      </c>
      <c r="O53" s="296">
        <f>INDEX('Page 2 - Team Information'!$K$14:$AP$184,Y53,X53)</f>
        <v>13</v>
      </c>
      <c r="Q53"/>
      <c r="S53" t="s">
        <v>8076</v>
      </c>
      <c r="X53" s="334">
        <v>1</v>
      </c>
      <c r="Y53" s="334">
        <v>18</v>
      </c>
    </row>
    <row r="54" spans="1:25" x14ac:dyDescent="0.25">
      <c r="A54" t="str">
        <f>'Page 1 - General Information'!$G$12</f>
        <v>114069103</v>
      </c>
      <c r="B54" t="str">
        <f>'Page 1 - General Information'!$G$16</f>
        <v>6980</v>
      </c>
      <c r="C54" s="333" t="s">
        <v>14207</v>
      </c>
      <c r="N54" t="s">
        <v>8024</v>
      </c>
      <c r="O54" s="296">
        <f>INDEX('Page 2 - Team Information'!$K$14:$AP$184,Y54,X54)</f>
        <v>0</v>
      </c>
      <c r="Q54"/>
      <c r="S54" t="s">
        <v>8077</v>
      </c>
      <c r="X54" s="334">
        <v>2</v>
      </c>
      <c r="Y54" s="334">
        <v>18</v>
      </c>
    </row>
    <row r="55" spans="1:25" x14ac:dyDescent="0.25">
      <c r="A55" t="str">
        <f>'Page 1 - General Information'!$G$12</f>
        <v>114069103</v>
      </c>
      <c r="B55" t="str">
        <f>'Page 1 - General Information'!$G$16</f>
        <v>6980</v>
      </c>
      <c r="C55" s="333" t="s">
        <v>14207</v>
      </c>
      <c r="N55" t="s">
        <v>8024</v>
      </c>
      <c r="O55" s="296">
        <f>INDEX('Page 2 - Team Information'!$K$14:$AP$184,Y55,X55)</f>
        <v>13</v>
      </c>
      <c r="Q55"/>
      <c r="S55" t="s">
        <v>8078</v>
      </c>
      <c r="X55" s="334">
        <v>3</v>
      </c>
      <c r="Y55" s="334">
        <v>18</v>
      </c>
    </row>
    <row r="56" spans="1:25" x14ac:dyDescent="0.25">
      <c r="A56" t="str">
        <f>'Page 1 - General Information'!$G$12</f>
        <v>114069103</v>
      </c>
      <c r="B56" t="str">
        <f>'Page 1 - General Information'!$G$16</f>
        <v>6980</v>
      </c>
      <c r="C56" s="333" t="s">
        <v>14207</v>
      </c>
      <c r="N56" t="s">
        <v>8024</v>
      </c>
      <c r="O56" s="296">
        <f>INDEX('Page 2 - Team Information'!$K$14:$AP$184,Y56,X56)</f>
        <v>0</v>
      </c>
      <c r="Q56"/>
      <c r="S56" t="s">
        <v>8079</v>
      </c>
      <c r="X56" s="334">
        <v>1</v>
      </c>
      <c r="Y56" s="334">
        <v>19</v>
      </c>
    </row>
    <row r="57" spans="1:25" x14ac:dyDescent="0.25">
      <c r="A57" t="str">
        <f>'Page 1 - General Information'!$G$12</f>
        <v>114069103</v>
      </c>
      <c r="B57" t="str">
        <f>'Page 1 - General Information'!$G$16</f>
        <v>6980</v>
      </c>
      <c r="C57" s="333" t="s">
        <v>14207</v>
      </c>
      <c r="N57" t="s">
        <v>8024</v>
      </c>
      <c r="O57" s="296">
        <f>INDEX('Page 2 - Team Information'!$K$14:$AP$184,Y57,X57)</f>
        <v>0</v>
      </c>
      <c r="Q57"/>
      <c r="S57" t="s">
        <v>8080</v>
      </c>
      <c r="X57" s="334">
        <v>2</v>
      </c>
      <c r="Y57" s="334">
        <v>19</v>
      </c>
    </row>
    <row r="58" spans="1:25" x14ac:dyDescent="0.25">
      <c r="A58" t="str">
        <f>'Page 1 - General Information'!$G$12</f>
        <v>114069103</v>
      </c>
      <c r="B58" t="str">
        <f>'Page 1 - General Information'!$G$16</f>
        <v>6980</v>
      </c>
      <c r="C58" s="333" t="s">
        <v>14207</v>
      </c>
      <c r="N58" t="s">
        <v>8024</v>
      </c>
      <c r="O58" s="296">
        <f>INDEX('Page 2 - Team Information'!$K$14:$AP$184,Y58,X58)</f>
        <v>0</v>
      </c>
      <c r="Q58"/>
      <c r="S58" t="s">
        <v>8081</v>
      </c>
      <c r="X58" s="334">
        <v>3</v>
      </c>
      <c r="Y58" s="334">
        <v>19</v>
      </c>
    </row>
    <row r="59" spans="1:25" x14ac:dyDescent="0.25">
      <c r="A59" t="str">
        <f>'Page 1 - General Information'!$G$12</f>
        <v>114069103</v>
      </c>
      <c r="B59" t="str">
        <f>'Page 1 - General Information'!$G$16</f>
        <v>6980</v>
      </c>
      <c r="C59" s="333" t="s">
        <v>14207</v>
      </c>
      <c r="N59" t="s">
        <v>8024</v>
      </c>
      <c r="O59" s="296">
        <f>INDEX('Page 2 - Team Information'!$K$14:$AP$184,Y59,X59)</f>
        <v>0</v>
      </c>
      <c r="Q59"/>
      <c r="S59" t="s">
        <v>8082</v>
      </c>
      <c r="X59" s="334">
        <v>1</v>
      </c>
      <c r="Y59" s="334">
        <v>20</v>
      </c>
    </row>
    <row r="60" spans="1:25" x14ac:dyDescent="0.25">
      <c r="A60" t="str">
        <f>'Page 1 - General Information'!$G$12</f>
        <v>114069103</v>
      </c>
      <c r="B60" t="str">
        <f>'Page 1 - General Information'!$G$16</f>
        <v>6980</v>
      </c>
      <c r="C60" s="333" t="s">
        <v>14207</v>
      </c>
      <c r="N60" t="s">
        <v>8024</v>
      </c>
      <c r="O60" s="296">
        <f>INDEX('Page 2 - Team Information'!$K$14:$AP$184,Y60,X60)</f>
        <v>0</v>
      </c>
      <c r="Q60"/>
      <c r="S60" t="s">
        <v>8083</v>
      </c>
      <c r="X60" s="334">
        <v>2</v>
      </c>
      <c r="Y60" s="334">
        <v>20</v>
      </c>
    </row>
    <row r="61" spans="1:25" x14ac:dyDescent="0.25">
      <c r="A61" t="str">
        <f>'Page 1 - General Information'!$G$12</f>
        <v>114069103</v>
      </c>
      <c r="B61" t="str">
        <f>'Page 1 - General Information'!$G$16</f>
        <v>6980</v>
      </c>
      <c r="C61" s="333" t="s">
        <v>14207</v>
      </c>
      <c r="N61" t="s">
        <v>8024</v>
      </c>
      <c r="O61" s="296">
        <f>INDEX('Page 2 - Team Information'!$K$14:$AP$184,Y61,X61)</f>
        <v>0</v>
      </c>
      <c r="Q61"/>
      <c r="S61" t="s">
        <v>8084</v>
      </c>
      <c r="X61" s="334">
        <v>3</v>
      </c>
      <c r="Y61" s="334">
        <v>20</v>
      </c>
    </row>
    <row r="62" spans="1:25" x14ac:dyDescent="0.25">
      <c r="A62" t="str">
        <f>'Page 1 - General Information'!$G$12</f>
        <v>114069103</v>
      </c>
      <c r="B62" t="str">
        <f>'Page 1 - General Information'!$G$16</f>
        <v>6980</v>
      </c>
      <c r="C62" s="333" t="s">
        <v>14207</v>
      </c>
      <c r="N62" t="s">
        <v>8024</v>
      </c>
      <c r="O62" s="296">
        <f>INDEX('Page 2 - Team Information'!$K$14:$AP$184,Y62,X62)</f>
        <v>54</v>
      </c>
      <c r="Q62"/>
      <c r="S62" t="s">
        <v>8085</v>
      </c>
      <c r="X62" s="334">
        <v>1</v>
      </c>
      <c r="Y62" s="334">
        <v>21</v>
      </c>
    </row>
    <row r="63" spans="1:25" x14ac:dyDescent="0.25">
      <c r="A63" t="str">
        <f>'Page 1 - General Information'!$G$12</f>
        <v>114069103</v>
      </c>
      <c r="B63" t="str">
        <f>'Page 1 - General Information'!$G$16</f>
        <v>6980</v>
      </c>
      <c r="C63" s="333" t="s">
        <v>14207</v>
      </c>
      <c r="N63" t="s">
        <v>8024</v>
      </c>
      <c r="O63" s="296">
        <f>INDEX('Page 2 - Team Information'!$K$14:$AP$184,Y63,X63)</f>
        <v>0</v>
      </c>
      <c r="Q63"/>
      <c r="S63" t="s">
        <v>8086</v>
      </c>
      <c r="X63" s="334">
        <v>2</v>
      </c>
      <c r="Y63" s="334">
        <v>21</v>
      </c>
    </row>
    <row r="64" spans="1:25" x14ac:dyDescent="0.25">
      <c r="A64" t="str">
        <f>'Page 1 - General Information'!$G$12</f>
        <v>114069103</v>
      </c>
      <c r="B64" t="str">
        <f>'Page 1 - General Information'!$G$16</f>
        <v>6980</v>
      </c>
      <c r="C64" s="333" t="s">
        <v>14207</v>
      </c>
      <c r="N64" t="s">
        <v>8024</v>
      </c>
      <c r="O64" s="296">
        <f>INDEX('Page 2 - Team Information'!$K$14:$AP$184,Y64,X64)</f>
        <v>54</v>
      </c>
      <c r="Q64"/>
      <c r="S64" t="s">
        <v>8087</v>
      </c>
      <c r="X64" s="334">
        <v>3</v>
      </c>
      <c r="Y64" s="334">
        <v>21</v>
      </c>
    </row>
    <row r="65" spans="1:25" x14ac:dyDescent="0.25">
      <c r="A65" t="str">
        <f>'Page 1 - General Information'!$G$12</f>
        <v>114069103</v>
      </c>
      <c r="B65" t="str">
        <f>'Page 1 - General Information'!$G$16</f>
        <v>6980</v>
      </c>
      <c r="C65" s="333" t="s">
        <v>14207</v>
      </c>
      <c r="N65" t="s">
        <v>8024</v>
      </c>
      <c r="O65" s="296">
        <f>INDEX('Page 2 - Team Information'!$K$14:$AP$184,Y65,X65)</f>
        <v>0</v>
      </c>
      <c r="Q65"/>
      <c r="S65" t="s">
        <v>8088</v>
      </c>
      <c r="X65" s="334">
        <v>1</v>
      </c>
      <c r="Y65" s="334">
        <v>22</v>
      </c>
    </row>
    <row r="66" spans="1:25" x14ac:dyDescent="0.25">
      <c r="A66" t="str">
        <f>'Page 1 - General Information'!$G$12</f>
        <v>114069103</v>
      </c>
      <c r="B66" t="str">
        <f>'Page 1 - General Information'!$G$16</f>
        <v>6980</v>
      </c>
      <c r="C66" s="333" t="s">
        <v>14207</v>
      </c>
      <c r="N66" t="s">
        <v>8024</v>
      </c>
      <c r="O66" s="296">
        <f>INDEX('Page 2 - Team Information'!$K$14:$AP$184,Y66,X66)</f>
        <v>0</v>
      </c>
      <c r="Q66"/>
      <c r="S66" t="s">
        <v>8089</v>
      </c>
      <c r="X66" s="334">
        <v>2</v>
      </c>
      <c r="Y66" s="334">
        <v>22</v>
      </c>
    </row>
    <row r="67" spans="1:25" x14ac:dyDescent="0.25">
      <c r="A67" t="str">
        <f>'Page 1 - General Information'!$G$12</f>
        <v>114069103</v>
      </c>
      <c r="B67" t="str">
        <f>'Page 1 - General Information'!$G$16</f>
        <v>6980</v>
      </c>
      <c r="C67" s="333" t="s">
        <v>14207</v>
      </c>
      <c r="N67" t="s">
        <v>8024</v>
      </c>
      <c r="O67" s="296">
        <f>INDEX('Page 2 - Team Information'!$K$14:$AP$184,Y67,X67)</f>
        <v>0</v>
      </c>
      <c r="Q67"/>
      <c r="S67" t="s">
        <v>8090</v>
      </c>
      <c r="X67" s="334">
        <v>3</v>
      </c>
      <c r="Y67" s="334">
        <v>22</v>
      </c>
    </row>
    <row r="68" spans="1:25" x14ac:dyDescent="0.25">
      <c r="A68" t="str">
        <f>'Page 1 - General Information'!$G$12</f>
        <v>114069103</v>
      </c>
      <c r="B68" t="str">
        <f>'Page 1 - General Information'!$G$16</f>
        <v>6980</v>
      </c>
      <c r="C68" s="333" t="s">
        <v>14207</v>
      </c>
      <c r="N68" t="s">
        <v>8024</v>
      </c>
      <c r="O68" s="296">
        <f>INDEX('Page 2 - Team Information'!$K$14:$AP$184,Y68,X68)</f>
        <v>22</v>
      </c>
      <c r="Q68"/>
      <c r="S68" t="s">
        <v>8091</v>
      </c>
      <c r="X68" s="334">
        <v>1</v>
      </c>
      <c r="Y68" s="334">
        <v>23</v>
      </c>
    </row>
    <row r="69" spans="1:25" x14ac:dyDescent="0.25">
      <c r="A69" t="str">
        <f>'Page 1 - General Information'!$G$12</f>
        <v>114069103</v>
      </c>
      <c r="B69" t="str">
        <f>'Page 1 - General Information'!$G$16</f>
        <v>6980</v>
      </c>
      <c r="C69" s="333" t="s">
        <v>14207</v>
      </c>
      <c r="N69" t="s">
        <v>8024</v>
      </c>
      <c r="O69" s="296">
        <f>INDEX('Page 2 - Team Information'!$K$14:$AP$184,Y69,X69)</f>
        <v>0</v>
      </c>
      <c r="Q69"/>
      <c r="S69" t="s">
        <v>8092</v>
      </c>
      <c r="X69" s="334">
        <v>2</v>
      </c>
      <c r="Y69" s="334">
        <v>23</v>
      </c>
    </row>
    <row r="70" spans="1:25" x14ac:dyDescent="0.25">
      <c r="A70" t="str">
        <f>'Page 1 - General Information'!$G$12</f>
        <v>114069103</v>
      </c>
      <c r="B70" t="str">
        <f>'Page 1 - General Information'!$G$16</f>
        <v>6980</v>
      </c>
      <c r="C70" s="333" t="s">
        <v>14207</v>
      </c>
      <c r="N70" t="s">
        <v>8024</v>
      </c>
      <c r="O70" s="296">
        <f>INDEX('Page 2 - Team Information'!$K$14:$AP$184,Y70,X70)</f>
        <v>22</v>
      </c>
      <c r="Q70"/>
      <c r="S70" t="s">
        <v>8093</v>
      </c>
      <c r="X70" s="334">
        <v>3</v>
      </c>
      <c r="Y70" s="334">
        <v>23</v>
      </c>
    </row>
    <row r="71" spans="1:25" x14ac:dyDescent="0.25">
      <c r="A71" t="str">
        <f>'Page 1 - General Information'!$G$12</f>
        <v>114069103</v>
      </c>
      <c r="B71" t="str">
        <f>'Page 1 - General Information'!$G$16</f>
        <v>6980</v>
      </c>
      <c r="C71" s="333" t="s">
        <v>14207</v>
      </c>
      <c r="N71" t="s">
        <v>8024</v>
      </c>
      <c r="O71" s="296">
        <f>INDEX('Page 2 - Team Information'!$K$14:$AP$184,Y71,X71)</f>
        <v>0</v>
      </c>
      <c r="Q71"/>
      <c r="S71" t="s">
        <v>8094</v>
      </c>
      <c r="X71" s="334">
        <v>1</v>
      </c>
      <c r="Y71" s="334">
        <v>24</v>
      </c>
    </row>
    <row r="72" spans="1:25" x14ac:dyDescent="0.25">
      <c r="A72" t="str">
        <f>'Page 1 - General Information'!$G$12</f>
        <v>114069103</v>
      </c>
      <c r="B72" t="str">
        <f>'Page 1 - General Information'!$G$16</f>
        <v>6980</v>
      </c>
      <c r="C72" s="333" t="s">
        <v>14207</v>
      </c>
      <c r="N72" t="s">
        <v>8024</v>
      </c>
      <c r="O72" s="296">
        <f>INDEX('Page 2 - Team Information'!$K$14:$AP$184,Y72,X72)</f>
        <v>0</v>
      </c>
      <c r="Q72"/>
      <c r="S72" t="s">
        <v>8095</v>
      </c>
      <c r="X72" s="334">
        <v>2</v>
      </c>
      <c r="Y72" s="334">
        <v>24</v>
      </c>
    </row>
    <row r="73" spans="1:25" x14ac:dyDescent="0.25">
      <c r="A73" t="str">
        <f>'Page 1 - General Information'!$G$12</f>
        <v>114069103</v>
      </c>
      <c r="B73" t="str">
        <f>'Page 1 - General Information'!$G$16</f>
        <v>6980</v>
      </c>
      <c r="C73" s="333" t="s">
        <v>14207</v>
      </c>
      <c r="N73" t="s">
        <v>8024</v>
      </c>
      <c r="O73" s="296">
        <f>INDEX('Page 2 - Team Information'!$K$14:$AP$184,Y73,X73)</f>
        <v>0</v>
      </c>
      <c r="Q73"/>
      <c r="S73" t="s">
        <v>8096</v>
      </c>
      <c r="X73" s="334">
        <v>3</v>
      </c>
      <c r="Y73" s="334">
        <v>24</v>
      </c>
    </row>
    <row r="74" spans="1:25" x14ac:dyDescent="0.25">
      <c r="A74" t="str">
        <f>'Page 1 - General Information'!$G$12</f>
        <v>114069103</v>
      </c>
      <c r="B74" t="str">
        <f>'Page 1 - General Information'!$G$16</f>
        <v>6980</v>
      </c>
      <c r="C74" s="333" t="s">
        <v>14207</v>
      </c>
      <c r="N74" t="s">
        <v>8024</v>
      </c>
      <c r="O74" s="296">
        <f>INDEX('Page 2 - Team Information'!$K$14:$AP$184,Y74,X74)</f>
        <v>17</v>
      </c>
      <c r="Q74"/>
      <c r="S74" t="s">
        <v>8097</v>
      </c>
      <c r="X74" s="334">
        <v>1</v>
      </c>
      <c r="Y74" s="334">
        <v>25</v>
      </c>
    </row>
    <row r="75" spans="1:25" x14ac:dyDescent="0.25">
      <c r="A75" t="str">
        <f>'Page 1 - General Information'!$G$12</f>
        <v>114069103</v>
      </c>
      <c r="B75" t="str">
        <f>'Page 1 - General Information'!$G$16</f>
        <v>6980</v>
      </c>
      <c r="C75" s="333" t="s">
        <v>14207</v>
      </c>
      <c r="N75" t="s">
        <v>8024</v>
      </c>
      <c r="O75" s="296">
        <f>INDEX('Page 2 - Team Information'!$K$14:$AP$184,Y75,X75)</f>
        <v>0</v>
      </c>
      <c r="Q75"/>
      <c r="S75" t="s">
        <v>8098</v>
      </c>
      <c r="X75" s="334">
        <v>2</v>
      </c>
      <c r="Y75" s="334">
        <v>25</v>
      </c>
    </row>
    <row r="76" spans="1:25" x14ac:dyDescent="0.25">
      <c r="A76" t="str">
        <f>'Page 1 - General Information'!$G$12</f>
        <v>114069103</v>
      </c>
      <c r="B76" t="str">
        <f>'Page 1 - General Information'!$G$16</f>
        <v>6980</v>
      </c>
      <c r="C76" s="333" t="s">
        <v>14207</v>
      </c>
      <c r="N76" t="s">
        <v>8024</v>
      </c>
      <c r="O76" s="296">
        <f>INDEX('Page 2 - Team Information'!$K$14:$AP$184,Y76,X76)</f>
        <v>17</v>
      </c>
      <c r="Q76"/>
      <c r="S76" t="s">
        <v>8099</v>
      </c>
      <c r="X76" s="334">
        <v>3</v>
      </c>
      <c r="Y76" s="334">
        <v>25</v>
      </c>
    </row>
    <row r="77" spans="1:25" x14ac:dyDescent="0.25">
      <c r="A77" t="str">
        <f>'Page 1 - General Information'!$G$12</f>
        <v>114069103</v>
      </c>
      <c r="B77" t="str">
        <f>'Page 1 - General Information'!$G$16</f>
        <v>6980</v>
      </c>
      <c r="C77" s="333" t="s">
        <v>14207</v>
      </c>
      <c r="N77" t="s">
        <v>8024</v>
      </c>
      <c r="O77" s="296">
        <f>INDEX('Page 2 - Team Information'!$K$14:$AP$184,Y77,X77)</f>
        <v>0</v>
      </c>
      <c r="Q77"/>
      <c r="S77" t="s">
        <v>8100</v>
      </c>
      <c r="X77" s="334">
        <v>1</v>
      </c>
      <c r="Y77" s="334">
        <v>26</v>
      </c>
    </row>
    <row r="78" spans="1:25" x14ac:dyDescent="0.25">
      <c r="A78" t="str">
        <f>'Page 1 - General Information'!$G$12</f>
        <v>114069103</v>
      </c>
      <c r="B78" t="str">
        <f>'Page 1 - General Information'!$G$16</f>
        <v>6980</v>
      </c>
      <c r="C78" s="333" t="s">
        <v>14207</v>
      </c>
      <c r="N78" t="s">
        <v>8024</v>
      </c>
      <c r="O78" s="296">
        <f>INDEX('Page 2 - Team Information'!$K$14:$AP$184,Y78,X78)</f>
        <v>0</v>
      </c>
      <c r="Q78"/>
      <c r="S78" t="s">
        <v>8101</v>
      </c>
      <c r="X78" s="334">
        <v>2</v>
      </c>
      <c r="Y78" s="334">
        <v>26</v>
      </c>
    </row>
    <row r="79" spans="1:25" x14ac:dyDescent="0.25">
      <c r="A79" t="str">
        <f>'Page 1 - General Information'!$G$12</f>
        <v>114069103</v>
      </c>
      <c r="B79" t="str">
        <f>'Page 1 - General Information'!$G$16</f>
        <v>6980</v>
      </c>
      <c r="C79" s="333" t="s">
        <v>14207</v>
      </c>
      <c r="N79" t="s">
        <v>8024</v>
      </c>
      <c r="O79" s="296">
        <f>INDEX('Page 2 - Team Information'!$K$14:$AP$184,Y79,X79)</f>
        <v>0</v>
      </c>
      <c r="Q79"/>
      <c r="S79" t="s">
        <v>8102</v>
      </c>
      <c r="X79" s="334">
        <v>3</v>
      </c>
      <c r="Y79" s="334">
        <v>26</v>
      </c>
    </row>
    <row r="80" spans="1:25" x14ac:dyDescent="0.25">
      <c r="A80" t="str">
        <f>'Page 1 - General Information'!$G$12</f>
        <v>114069103</v>
      </c>
      <c r="B80" t="str">
        <f>'Page 1 - General Information'!$G$16</f>
        <v>6980</v>
      </c>
      <c r="C80" s="333" t="s">
        <v>14207</v>
      </c>
      <c r="N80" t="s">
        <v>8024</v>
      </c>
      <c r="O80" s="296">
        <f>INDEX('Page 2 - Team Information'!$K$14:$AP$184,Y80,X80)</f>
        <v>0</v>
      </c>
      <c r="Q80"/>
      <c r="S80" t="s">
        <v>8103</v>
      </c>
      <c r="X80" s="334">
        <v>1</v>
      </c>
      <c r="Y80" s="334">
        <v>27</v>
      </c>
    </row>
    <row r="81" spans="1:25" x14ac:dyDescent="0.25">
      <c r="A81" t="str">
        <f>'Page 1 - General Information'!$G$12</f>
        <v>114069103</v>
      </c>
      <c r="B81" t="str">
        <f>'Page 1 - General Information'!$G$16</f>
        <v>6980</v>
      </c>
      <c r="C81" s="333" t="s">
        <v>14207</v>
      </c>
      <c r="N81" t="s">
        <v>8024</v>
      </c>
      <c r="O81" s="296">
        <f>INDEX('Page 2 - Team Information'!$K$14:$AP$184,Y81,X81)</f>
        <v>0</v>
      </c>
      <c r="Q81"/>
      <c r="S81" t="s">
        <v>8104</v>
      </c>
      <c r="X81" s="334">
        <v>2</v>
      </c>
      <c r="Y81" s="334">
        <v>27</v>
      </c>
    </row>
    <row r="82" spans="1:25" x14ac:dyDescent="0.25">
      <c r="A82" t="str">
        <f>'Page 1 - General Information'!$G$12</f>
        <v>114069103</v>
      </c>
      <c r="B82" t="str">
        <f>'Page 1 - General Information'!$G$16</f>
        <v>6980</v>
      </c>
      <c r="C82" s="333" t="s">
        <v>14207</v>
      </c>
      <c r="N82" t="s">
        <v>8024</v>
      </c>
      <c r="O82" s="296">
        <f>INDEX('Page 2 - Team Information'!$K$14:$AP$184,Y82,X82)</f>
        <v>0</v>
      </c>
      <c r="Q82"/>
      <c r="S82" t="s">
        <v>8105</v>
      </c>
      <c r="X82" s="334">
        <v>3</v>
      </c>
      <c r="Y82" s="334">
        <v>27</v>
      </c>
    </row>
    <row r="83" spans="1:25" x14ac:dyDescent="0.25">
      <c r="A83" t="str">
        <f>'Page 1 - General Information'!$G$12</f>
        <v>114069103</v>
      </c>
      <c r="B83" t="str">
        <f>'Page 1 - General Information'!$G$16</f>
        <v>6980</v>
      </c>
      <c r="C83" s="333" t="s">
        <v>14207</v>
      </c>
      <c r="N83" t="s">
        <v>8024</v>
      </c>
      <c r="O83" s="296">
        <f>INDEX('Page 2 - Team Information'!$K$14:$AP$184,Y83,X83)</f>
        <v>0</v>
      </c>
      <c r="Q83"/>
      <c r="S83" t="s">
        <v>8106</v>
      </c>
      <c r="X83" s="334">
        <v>1</v>
      </c>
      <c r="Y83" s="334">
        <v>28</v>
      </c>
    </row>
    <row r="84" spans="1:25" x14ac:dyDescent="0.25">
      <c r="A84" t="str">
        <f>'Page 1 - General Information'!$G$12</f>
        <v>114069103</v>
      </c>
      <c r="B84" t="str">
        <f>'Page 1 - General Information'!$G$16</f>
        <v>6980</v>
      </c>
      <c r="C84" s="333" t="s">
        <v>14207</v>
      </c>
      <c r="N84" t="s">
        <v>8024</v>
      </c>
      <c r="O84" s="296">
        <f>INDEX('Page 2 - Team Information'!$K$14:$AP$184,Y84,X84)</f>
        <v>0</v>
      </c>
      <c r="Q84"/>
      <c r="S84" t="s">
        <v>8107</v>
      </c>
      <c r="X84" s="334">
        <v>2</v>
      </c>
      <c r="Y84" s="334">
        <v>28</v>
      </c>
    </row>
    <row r="85" spans="1:25" x14ac:dyDescent="0.25">
      <c r="A85" t="str">
        <f>'Page 1 - General Information'!$G$12</f>
        <v>114069103</v>
      </c>
      <c r="B85" t="str">
        <f>'Page 1 - General Information'!$G$16</f>
        <v>6980</v>
      </c>
      <c r="C85" s="333" t="s">
        <v>14207</v>
      </c>
      <c r="N85" t="s">
        <v>8024</v>
      </c>
      <c r="O85" s="296">
        <f>INDEX('Page 2 - Team Information'!$K$14:$AP$184,Y85,X85)</f>
        <v>0</v>
      </c>
      <c r="Q85"/>
      <c r="S85" t="s">
        <v>8108</v>
      </c>
      <c r="X85" s="334">
        <v>3</v>
      </c>
      <c r="Y85" s="334">
        <v>28</v>
      </c>
    </row>
    <row r="86" spans="1:25" x14ac:dyDescent="0.25">
      <c r="A86" t="str">
        <f>'Page 1 - General Information'!$G$12</f>
        <v>114069103</v>
      </c>
      <c r="B86" t="str">
        <f>'Page 1 - General Information'!$G$16</f>
        <v>6980</v>
      </c>
      <c r="C86" s="333" t="s">
        <v>14207</v>
      </c>
      <c r="N86" t="s">
        <v>8024</v>
      </c>
      <c r="O86" s="296">
        <f>INDEX('Page 2 - Team Information'!$K$14:$AP$184,Y86,X86)</f>
        <v>0</v>
      </c>
      <c r="Q86"/>
      <c r="S86" t="s">
        <v>8109</v>
      </c>
      <c r="X86" s="334">
        <v>1</v>
      </c>
      <c r="Y86" s="334">
        <v>29</v>
      </c>
    </row>
    <row r="87" spans="1:25" x14ac:dyDescent="0.25">
      <c r="A87" t="str">
        <f>'Page 1 - General Information'!$G$12</f>
        <v>114069103</v>
      </c>
      <c r="B87" t="str">
        <f>'Page 1 - General Information'!$G$16</f>
        <v>6980</v>
      </c>
      <c r="C87" s="333" t="s">
        <v>14207</v>
      </c>
      <c r="N87" t="s">
        <v>8024</v>
      </c>
      <c r="O87" s="296">
        <f>INDEX('Page 2 - Team Information'!$K$14:$AP$184,Y87,X87)</f>
        <v>0</v>
      </c>
      <c r="Q87"/>
      <c r="S87" t="s">
        <v>8110</v>
      </c>
      <c r="X87" s="334">
        <v>2</v>
      </c>
      <c r="Y87" s="334">
        <v>29</v>
      </c>
    </row>
    <row r="88" spans="1:25" x14ac:dyDescent="0.25">
      <c r="A88" t="str">
        <f>'Page 1 - General Information'!$G$12</f>
        <v>114069103</v>
      </c>
      <c r="B88" t="str">
        <f>'Page 1 - General Information'!$G$16</f>
        <v>6980</v>
      </c>
      <c r="C88" s="333" t="s">
        <v>14207</v>
      </c>
      <c r="N88" t="s">
        <v>8024</v>
      </c>
      <c r="O88" s="296">
        <f>INDEX('Page 2 - Team Information'!$K$14:$AP$184,Y88,X88)</f>
        <v>0</v>
      </c>
      <c r="Q88"/>
      <c r="S88" t="s">
        <v>8111</v>
      </c>
      <c r="X88" s="334">
        <v>3</v>
      </c>
      <c r="Y88" s="334">
        <v>29</v>
      </c>
    </row>
    <row r="89" spans="1:25" x14ac:dyDescent="0.25">
      <c r="A89" t="str">
        <f>'Page 1 - General Information'!$G$12</f>
        <v>114069103</v>
      </c>
      <c r="B89" t="str">
        <f>'Page 1 - General Information'!$G$16</f>
        <v>6980</v>
      </c>
      <c r="C89" s="333" t="s">
        <v>14207</v>
      </c>
      <c r="N89" t="s">
        <v>8024</v>
      </c>
      <c r="O89" s="296">
        <f>INDEX('Page 2 - Team Information'!$K$14:$AP$184,Y89,X89)</f>
        <v>14</v>
      </c>
      <c r="Q89"/>
      <c r="S89" t="s">
        <v>8112</v>
      </c>
      <c r="X89" s="334">
        <v>1</v>
      </c>
      <c r="Y89" s="334">
        <v>30</v>
      </c>
    </row>
    <row r="90" spans="1:25" x14ac:dyDescent="0.25">
      <c r="A90" t="str">
        <f>'Page 1 - General Information'!$G$12</f>
        <v>114069103</v>
      </c>
      <c r="B90" t="str">
        <f>'Page 1 - General Information'!$G$16</f>
        <v>6980</v>
      </c>
      <c r="C90" s="333" t="s">
        <v>14207</v>
      </c>
      <c r="N90" t="s">
        <v>8024</v>
      </c>
      <c r="O90" s="296">
        <f>INDEX('Page 2 - Team Information'!$K$14:$AP$184,Y90,X90)</f>
        <v>0</v>
      </c>
      <c r="Q90"/>
      <c r="S90" t="s">
        <v>8113</v>
      </c>
      <c r="X90" s="334">
        <v>2</v>
      </c>
      <c r="Y90" s="334">
        <v>30</v>
      </c>
    </row>
    <row r="91" spans="1:25" x14ac:dyDescent="0.25">
      <c r="A91" t="str">
        <f>'Page 1 - General Information'!$G$12</f>
        <v>114069103</v>
      </c>
      <c r="B91" t="str">
        <f>'Page 1 - General Information'!$G$16</f>
        <v>6980</v>
      </c>
      <c r="C91" s="333" t="s">
        <v>14207</v>
      </c>
      <c r="N91" t="s">
        <v>8024</v>
      </c>
      <c r="O91" s="296">
        <f>INDEX('Page 2 - Team Information'!$K$14:$AP$184,Y91,X91)</f>
        <v>14</v>
      </c>
      <c r="Q91"/>
      <c r="S91" t="s">
        <v>8114</v>
      </c>
      <c r="X91" s="334">
        <v>3</v>
      </c>
      <c r="Y91" s="334">
        <v>30</v>
      </c>
    </row>
    <row r="92" spans="1:25" x14ac:dyDescent="0.25">
      <c r="A92" t="str">
        <f>'Page 1 - General Information'!$G$12</f>
        <v>114069103</v>
      </c>
      <c r="B92" t="str">
        <f>'Page 1 - General Information'!$G$16</f>
        <v>6980</v>
      </c>
      <c r="C92" s="333" t="s">
        <v>14207</v>
      </c>
      <c r="N92" t="s">
        <v>8024</v>
      </c>
      <c r="O92" s="296">
        <f>INDEX('Page 2 - Team Information'!$K$14:$AP$184,Y92,X92)</f>
        <v>8</v>
      </c>
      <c r="Q92"/>
      <c r="S92" t="s">
        <v>8115</v>
      </c>
      <c r="X92" s="334">
        <v>1</v>
      </c>
      <c r="Y92" s="334">
        <v>31</v>
      </c>
    </row>
    <row r="93" spans="1:25" x14ac:dyDescent="0.25">
      <c r="A93" t="str">
        <f>'Page 1 - General Information'!$G$12</f>
        <v>114069103</v>
      </c>
      <c r="B93" t="str">
        <f>'Page 1 - General Information'!$G$16</f>
        <v>6980</v>
      </c>
      <c r="C93" s="333" t="s">
        <v>14207</v>
      </c>
      <c r="N93" t="s">
        <v>8024</v>
      </c>
      <c r="O93" s="296">
        <f>INDEX('Page 2 - Team Information'!$K$14:$AP$184,Y93,X93)</f>
        <v>0</v>
      </c>
      <c r="Q93"/>
      <c r="S93" t="s">
        <v>8116</v>
      </c>
      <c r="X93" s="334">
        <v>2</v>
      </c>
      <c r="Y93" s="334">
        <v>31</v>
      </c>
    </row>
    <row r="94" spans="1:25" x14ac:dyDescent="0.25">
      <c r="A94" t="str">
        <f>'Page 1 - General Information'!$G$12</f>
        <v>114069103</v>
      </c>
      <c r="B94" t="str">
        <f>'Page 1 - General Information'!$G$16</f>
        <v>6980</v>
      </c>
      <c r="C94" s="333" t="s">
        <v>14207</v>
      </c>
      <c r="N94" t="s">
        <v>8024</v>
      </c>
      <c r="O94" s="296">
        <f>INDEX('Page 2 - Team Information'!$K$14:$AP$184,Y94,X94)</f>
        <v>8</v>
      </c>
      <c r="Q94"/>
      <c r="S94" t="s">
        <v>8117</v>
      </c>
      <c r="X94" s="334">
        <v>3</v>
      </c>
      <c r="Y94" s="334">
        <v>31</v>
      </c>
    </row>
    <row r="95" spans="1:25" x14ac:dyDescent="0.25">
      <c r="A95" t="str">
        <f>'Page 1 - General Information'!$G$12</f>
        <v>114069103</v>
      </c>
      <c r="B95" t="str">
        <f>'Page 1 - General Information'!$G$16</f>
        <v>6980</v>
      </c>
      <c r="C95" s="333" t="s">
        <v>14207</v>
      </c>
      <c r="N95" t="s">
        <v>8024</v>
      </c>
      <c r="O95" s="296">
        <f>INDEX('Page 2 - Team Information'!$K$14:$AP$184,Y95,X95)</f>
        <v>12</v>
      </c>
      <c r="Q95"/>
      <c r="S95" t="s">
        <v>8118</v>
      </c>
      <c r="X95" s="334">
        <v>1</v>
      </c>
      <c r="Y95" s="334">
        <v>32</v>
      </c>
    </row>
    <row r="96" spans="1:25" x14ac:dyDescent="0.25">
      <c r="A96" t="str">
        <f>'Page 1 - General Information'!$G$12</f>
        <v>114069103</v>
      </c>
      <c r="B96" t="str">
        <f>'Page 1 - General Information'!$G$16</f>
        <v>6980</v>
      </c>
      <c r="C96" s="333" t="s">
        <v>14207</v>
      </c>
      <c r="N96" t="s">
        <v>8024</v>
      </c>
      <c r="O96" s="296">
        <f>INDEX('Page 2 - Team Information'!$K$14:$AP$184,Y96,X96)</f>
        <v>2</v>
      </c>
      <c r="Q96"/>
      <c r="S96" t="s">
        <v>8119</v>
      </c>
      <c r="X96" s="334">
        <v>2</v>
      </c>
      <c r="Y96" s="334">
        <v>32</v>
      </c>
    </row>
    <row r="97" spans="1:25" x14ac:dyDescent="0.25">
      <c r="A97" t="str">
        <f>'Page 1 - General Information'!$G$12</f>
        <v>114069103</v>
      </c>
      <c r="B97" t="str">
        <f>'Page 1 - General Information'!$G$16</f>
        <v>6980</v>
      </c>
      <c r="C97" s="333" t="s">
        <v>14207</v>
      </c>
      <c r="N97" t="s">
        <v>8024</v>
      </c>
      <c r="O97" s="296">
        <f>INDEX('Page 2 - Team Information'!$K$14:$AP$184,Y97,X97)</f>
        <v>14</v>
      </c>
      <c r="Q97"/>
      <c r="S97" t="s">
        <v>8120</v>
      </c>
      <c r="X97" s="334">
        <v>3</v>
      </c>
      <c r="Y97" s="334">
        <v>32</v>
      </c>
    </row>
    <row r="98" spans="1:25" x14ac:dyDescent="0.25">
      <c r="A98" t="str">
        <f>'Page 1 - General Information'!$G$12</f>
        <v>114069103</v>
      </c>
      <c r="B98" t="str">
        <f>'Page 1 - General Information'!$G$16</f>
        <v>6980</v>
      </c>
      <c r="C98" s="333" t="s">
        <v>14207</v>
      </c>
      <c r="N98" t="s">
        <v>8024</v>
      </c>
      <c r="O98" s="296">
        <f>INDEX('Page 2 - Team Information'!$K$14:$AP$184,Y98,X98)</f>
        <v>17</v>
      </c>
      <c r="Q98"/>
      <c r="S98" t="s">
        <v>8121</v>
      </c>
      <c r="X98" s="334">
        <v>1</v>
      </c>
      <c r="Y98" s="334">
        <v>33</v>
      </c>
    </row>
    <row r="99" spans="1:25" x14ac:dyDescent="0.25">
      <c r="A99" t="str">
        <f>'Page 1 - General Information'!$G$12</f>
        <v>114069103</v>
      </c>
      <c r="B99" t="str">
        <f>'Page 1 - General Information'!$G$16</f>
        <v>6980</v>
      </c>
      <c r="C99" s="333" t="s">
        <v>14207</v>
      </c>
      <c r="N99" t="s">
        <v>8024</v>
      </c>
      <c r="O99" s="296">
        <f>INDEX('Page 2 - Team Information'!$K$14:$AP$184,Y99,X99)</f>
        <v>0</v>
      </c>
      <c r="Q99"/>
      <c r="S99" t="s">
        <v>8122</v>
      </c>
      <c r="X99" s="334">
        <v>2</v>
      </c>
      <c r="Y99" s="334">
        <v>33</v>
      </c>
    </row>
    <row r="100" spans="1:25" x14ac:dyDescent="0.25">
      <c r="A100" t="str">
        <f>'Page 1 - General Information'!$G$12</f>
        <v>114069103</v>
      </c>
      <c r="B100" t="str">
        <f>'Page 1 - General Information'!$G$16</f>
        <v>6980</v>
      </c>
      <c r="C100" s="333" t="s">
        <v>14207</v>
      </c>
      <c r="N100" t="s">
        <v>8024</v>
      </c>
      <c r="O100" s="296">
        <f>INDEX('Page 2 - Team Information'!$K$14:$AP$184,Y100,X100)</f>
        <v>17</v>
      </c>
      <c r="Q100"/>
      <c r="S100" t="s">
        <v>8123</v>
      </c>
      <c r="X100" s="334">
        <v>3</v>
      </c>
      <c r="Y100" s="334">
        <v>33</v>
      </c>
    </row>
    <row r="101" spans="1:25" x14ac:dyDescent="0.25">
      <c r="A101" t="str">
        <f>'Page 1 - General Information'!$G$12</f>
        <v>114069103</v>
      </c>
      <c r="B101" t="str">
        <f>'Page 1 - General Information'!$G$16</f>
        <v>6980</v>
      </c>
      <c r="C101" s="333" t="s">
        <v>14207</v>
      </c>
      <c r="N101" t="s">
        <v>8024</v>
      </c>
      <c r="O101" s="296">
        <f>INDEX('Page 2 - Team Information'!$K$14:$AP$184,Y101,X101)</f>
        <v>7</v>
      </c>
      <c r="Q101"/>
      <c r="S101" t="s">
        <v>8124</v>
      </c>
      <c r="X101" s="334">
        <v>1</v>
      </c>
      <c r="Y101" s="334">
        <v>34</v>
      </c>
    </row>
    <row r="102" spans="1:25" x14ac:dyDescent="0.25">
      <c r="A102" t="str">
        <f>'Page 1 - General Information'!$G$12</f>
        <v>114069103</v>
      </c>
      <c r="B102" t="str">
        <f>'Page 1 - General Information'!$G$16</f>
        <v>6980</v>
      </c>
      <c r="C102" s="333" t="s">
        <v>14207</v>
      </c>
      <c r="N102" t="s">
        <v>8024</v>
      </c>
      <c r="O102" s="296">
        <f>INDEX('Page 2 - Team Information'!$K$14:$AP$184,Y102,X102)</f>
        <v>0</v>
      </c>
      <c r="Q102"/>
      <c r="S102" t="s">
        <v>8125</v>
      </c>
      <c r="X102" s="334">
        <v>2</v>
      </c>
      <c r="Y102" s="334">
        <v>34</v>
      </c>
    </row>
    <row r="103" spans="1:25" x14ac:dyDescent="0.25">
      <c r="A103" t="str">
        <f>'Page 1 - General Information'!$G$12</f>
        <v>114069103</v>
      </c>
      <c r="B103" t="str">
        <f>'Page 1 - General Information'!$G$16</f>
        <v>6980</v>
      </c>
      <c r="C103" s="333" t="s">
        <v>14207</v>
      </c>
      <c r="N103" t="s">
        <v>8024</v>
      </c>
      <c r="O103" s="296">
        <f>INDEX('Page 2 - Team Information'!$K$14:$AP$184,Y103,X103)</f>
        <v>7</v>
      </c>
      <c r="Q103"/>
      <c r="S103" t="s">
        <v>8126</v>
      </c>
      <c r="X103" s="334">
        <v>3</v>
      </c>
      <c r="Y103" s="334">
        <v>34</v>
      </c>
    </row>
    <row r="104" spans="1:25" x14ac:dyDescent="0.25">
      <c r="A104" t="str">
        <f>'Page 1 - General Information'!$G$12</f>
        <v>114069103</v>
      </c>
      <c r="B104" t="str">
        <f>'Page 1 - General Information'!$G$16</f>
        <v>6980</v>
      </c>
      <c r="C104" s="333" t="s">
        <v>14207</v>
      </c>
      <c r="N104" t="s">
        <v>8024</v>
      </c>
      <c r="O104" s="296">
        <f>INDEX('Page 2 - Team Information'!$K$14:$AP$184,Y104,X104)</f>
        <v>0</v>
      </c>
      <c r="Q104"/>
      <c r="S104" t="s">
        <v>8127</v>
      </c>
      <c r="X104" s="334">
        <v>1</v>
      </c>
      <c r="Y104" s="334">
        <v>35</v>
      </c>
    </row>
    <row r="105" spans="1:25" x14ac:dyDescent="0.25">
      <c r="A105" t="str">
        <f>'Page 1 - General Information'!$G$12</f>
        <v>114069103</v>
      </c>
      <c r="B105" t="str">
        <f>'Page 1 - General Information'!$G$16</f>
        <v>6980</v>
      </c>
      <c r="C105" s="333" t="s">
        <v>14207</v>
      </c>
      <c r="N105" t="s">
        <v>8024</v>
      </c>
      <c r="O105" s="296">
        <f>INDEX('Page 2 - Team Information'!$K$14:$AP$184,Y105,X105)</f>
        <v>0</v>
      </c>
      <c r="Q105"/>
      <c r="S105" t="s">
        <v>8128</v>
      </c>
      <c r="X105" s="334">
        <v>2</v>
      </c>
      <c r="Y105" s="334">
        <v>35</v>
      </c>
    </row>
    <row r="106" spans="1:25" x14ac:dyDescent="0.25">
      <c r="A106" t="str">
        <f>'Page 1 - General Information'!$G$12</f>
        <v>114069103</v>
      </c>
      <c r="B106" t="str">
        <f>'Page 1 - General Information'!$G$16</f>
        <v>6980</v>
      </c>
      <c r="C106" s="333" t="s">
        <v>14207</v>
      </c>
      <c r="N106" t="s">
        <v>8024</v>
      </c>
      <c r="O106" s="296">
        <f>INDEX('Page 2 - Team Information'!$K$14:$AP$184,Y106,X106)</f>
        <v>0</v>
      </c>
      <c r="Q106"/>
      <c r="S106" t="s">
        <v>8129</v>
      </c>
      <c r="X106" s="334">
        <v>3</v>
      </c>
      <c r="Y106" s="334">
        <v>35</v>
      </c>
    </row>
    <row r="107" spans="1:25" x14ac:dyDescent="0.25">
      <c r="A107" t="str">
        <f>'Page 1 - General Information'!$G$12</f>
        <v>114069103</v>
      </c>
      <c r="B107" t="str">
        <f>'Page 1 - General Information'!$G$16</f>
        <v>6980</v>
      </c>
      <c r="C107" s="333" t="s">
        <v>14207</v>
      </c>
      <c r="N107" t="s">
        <v>8024</v>
      </c>
      <c r="O107" s="296">
        <f>INDEX('Page 2 - Team Information'!$K$14:$AP$184,Y107,X107)</f>
        <v>0</v>
      </c>
      <c r="Q107"/>
      <c r="S107" t="s">
        <v>8130</v>
      </c>
      <c r="X107" s="334">
        <v>1</v>
      </c>
      <c r="Y107" s="334">
        <v>36</v>
      </c>
    </row>
    <row r="108" spans="1:25" x14ac:dyDescent="0.25">
      <c r="A108" t="str">
        <f>'Page 1 - General Information'!$G$12</f>
        <v>114069103</v>
      </c>
      <c r="B108" t="str">
        <f>'Page 1 - General Information'!$G$16</f>
        <v>6980</v>
      </c>
      <c r="C108" s="333" t="s">
        <v>14207</v>
      </c>
      <c r="N108" t="s">
        <v>8024</v>
      </c>
      <c r="O108" s="296">
        <f>INDEX('Page 2 - Team Information'!$K$14:$AP$184,Y108,X108)</f>
        <v>0</v>
      </c>
      <c r="Q108"/>
      <c r="S108" t="s">
        <v>8131</v>
      </c>
      <c r="X108" s="334">
        <v>2</v>
      </c>
      <c r="Y108" s="334">
        <v>36</v>
      </c>
    </row>
    <row r="109" spans="1:25" x14ac:dyDescent="0.25">
      <c r="A109" t="str">
        <f>'Page 1 - General Information'!$G$12</f>
        <v>114069103</v>
      </c>
      <c r="B109" t="str">
        <f>'Page 1 - General Information'!$G$16</f>
        <v>6980</v>
      </c>
      <c r="C109" s="333" t="s">
        <v>14207</v>
      </c>
      <c r="N109" t="s">
        <v>8024</v>
      </c>
      <c r="O109" s="296">
        <f>INDEX('Page 2 - Team Information'!$K$14:$AP$184,Y109,X109)</f>
        <v>0</v>
      </c>
      <c r="Q109"/>
      <c r="S109" t="s">
        <v>8132</v>
      </c>
      <c r="X109" s="334">
        <v>3</v>
      </c>
      <c r="Y109" s="334">
        <v>36</v>
      </c>
    </row>
    <row r="110" spans="1:25" x14ac:dyDescent="0.25">
      <c r="A110" t="str">
        <f>'Page 1 - General Information'!$G$12</f>
        <v>114069103</v>
      </c>
      <c r="B110" t="str">
        <f>'Page 1 - General Information'!$G$16</f>
        <v>6980</v>
      </c>
      <c r="C110" s="333" t="s">
        <v>14207</v>
      </c>
      <c r="N110" t="s">
        <v>8024</v>
      </c>
      <c r="O110" s="296">
        <f>INDEX('Page 2 - Team Information'!$K$14:$AP$184,Y110,X110)</f>
        <v>42</v>
      </c>
      <c r="Q110"/>
      <c r="S110" t="s">
        <v>8133</v>
      </c>
      <c r="X110" s="334">
        <v>1</v>
      </c>
      <c r="Y110" s="334">
        <v>37</v>
      </c>
    </row>
    <row r="111" spans="1:25" x14ac:dyDescent="0.25">
      <c r="A111" t="str">
        <f>'Page 1 - General Information'!$G$12</f>
        <v>114069103</v>
      </c>
      <c r="B111" t="str">
        <f>'Page 1 - General Information'!$G$16</f>
        <v>6980</v>
      </c>
      <c r="C111" s="333" t="s">
        <v>14207</v>
      </c>
      <c r="N111" t="s">
        <v>8024</v>
      </c>
      <c r="O111" s="296">
        <f>INDEX('Page 2 - Team Information'!$K$14:$AP$184,Y111,X111)</f>
        <v>0</v>
      </c>
      <c r="Q111"/>
      <c r="S111" t="s">
        <v>8134</v>
      </c>
      <c r="X111" s="334">
        <v>2</v>
      </c>
      <c r="Y111" s="334">
        <v>37</v>
      </c>
    </row>
    <row r="112" spans="1:25" x14ac:dyDescent="0.25">
      <c r="A112" t="str">
        <f>'Page 1 - General Information'!$G$12</f>
        <v>114069103</v>
      </c>
      <c r="B112" t="str">
        <f>'Page 1 - General Information'!$G$16</f>
        <v>6980</v>
      </c>
      <c r="C112" s="333" t="s">
        <v>14207</v>
      </c>
      <c r="N112" t="s">
        <v>8024</v>
      </c>
      <c r="O112" s="296">
        <f>INDEX('Page 2 - Team Information'!$K$14:$AP$184,Y112,X112)</f>
        <v>42</v>
      </c>
      <c r="Q112"/>
      <c r="S112" t="s">
        <v>8135</v>
      </c>
      <c r="X112" s="334">
        <v>3</v>
      </c>
      <c r="Y112" s="334">
        <v>37</v>
      </c>
    </row>
    <row r="113" spans="1:25" x14ac:dyDescent="0.25">
      <c r="A113" t="str">
        <f>'Page 1 - General Information'!$G$12</f>
        <v>114069103</v>
      </c>
      <c r="B113" t="str">
        <f>'Page 1 - General Information'!$G$16</f>
        <v>6980</v>
      </c>
      <c r="C113" s="333" t="s">
        <v>14207</v>
      </c>
      <c r="N113" t="s">
        <v>8024</v>
      </c>
      <c r="O113" s="296">
        <f>INDEX('Page 2 - Team Information'!$K$14:$AP$184,Y113,X113)</f>
        <v>0</v>
      </c>
      <c r="Q113"/>
      <c r="S113" t="s">
        <v>8136</v>
      </c>
      <c r="X113" s="334">
        <v>1</v>
      </c>
      <c r="Y113" s="334">
        <v>38</v>
      </c>
    </row>
    <row r="114" spans="1:25" x14ac:dyDescent="0.25">
      <c r="A114" t="str">
        <f>'Page 1 - General Information'!$G$12</f>
        <v>114069103</v>
      </c>
      <c r="B114" t="str">
        <f>'Page 1 - General Information'!$G$16</f>
        <v>6980</v>
      </c>
      <c r="C114" s="333" t="s">
        <v>14207</v>
      </c>
      <c r="N114" t="s">
        <v>8024</v>
      </c>
      <c r="O114" s="296">
        <f>INDEX('Page 2 - Team Information'!$K$14:$AP$184,Y114,X114)</f>
        <v>0</v>
      </c>
      <c r="Q114"/>
      <c r="S114" t="s">
        <v>8137</v>
      </c>
      <c r="X114" s="334">
        <v>2</v>
      </c>
      <c r="Y114" s="334">
        <v>38</v>
      </c>
    </row>
    <row r="115" spans="1:25" x14ac:dyDescent="0.25">
      <c r="A115" t="str">
        <f>'Page 1 - General Information'!$G$12</f>
        <v>114069103</v>
      </c>
      <c r="B115" t="str">
        <f>'Page 1 - General Information'!$G$16</f>
        <v>6980</v>
      </c>
      <c r="C115" s="333" t="s">
        <v>14207</v>
      </c>
      <c r="N115" t="s">
        <v>8024</v>
      </c>
      <c r="O115" s="296">
        <f>INDEX('Page 2 - Team Information'!$K$14:$AP$184,Y115,X115)</f>
        <v>0</v>
      </c>
      <c r="Q115"/>
      <c r="S115" t="s">
        <v>8138</v>
      </c>
      <c r="X115" s="334">
        <v>3</v>
      </c>
      <c r="Y115" s="334">
        <v>38</v>
      </c>
    </row>
    <row r="116" spans="1:25" x14ac:dyDescent="0.25">
      <c r="A116" t="str">
        <f>'Page 1 - General Information'!$G$12</f>
        <v>114069103</v>
      </c>
      <c r="B116" t="str">
        <f>'Page 1 - General Information'!$G$16</f>
        <v>6980</v>
      </c>
      <c r="C116" s="333" t="s">
        <v>14207</v>
      </c>
      <c r="N116" t="s">
        <v>8024</v>
      </c>
      <c r="O116" s="296">
        <f>INDEX('Page 2 - Team Information'!$K$14:$AP$184,Y116,X116)</f>
        <v>0</v>
      </c>
      <c r="Q116"/>
      <c r="S116" t="s">
        <v>8139</v>
      </c>
      <c r="X116" s="334">
        <v>1</v>
      </c>
      <c r="Y116" s="334">
        <v>39</v>
      </c>
    </row>
    <row r="117" spans="1:25" x14ac:dyDescent="0.25">
      <c r="A117" t="str">
        <f>'Page 1 - General Information'!$G$12</f>
        <v>114069103</v>
      </c>
      <c r="B117" t="str">
        <f>'Page 1 - General Information'!$G$16</f>
        <v>6980</v>
      </c>
      <c r="C117" s="333" t="s">
        <v>14207</v>
      </c>
      <c r="N117" t="s">
        <v>8024</v>
      </c>
      <c r="O117" s="296">
        <f>INDEX('Page 2 - Team Information'!$K$14:$AP$184,Y117,X117)</f>
        <v>0</v>
      </c>
      <c r="Q117"/>
      <c r="S117" t="s">
        <v>8140</v>
      </c>
      <c r="X117" s="334">
        <v>2</v>
      </c>
      <c r="Y117" s="334">
        <v>39</v>
      </c>
    </row>
    <row r="118" spans="1:25" x14ac:dyDescent="0.25">
      <c r="A118" t="str">
        <f>'Page 1 - General Information'!$G$12</f>
        <v>114069103</v>
      </c>
      <c r="B118" t="str">
        <f>'Page 1 - General Information'!$G$16</f>
        <v>6980</v>
      </c>
      <c r="C118" s="333" t="s">
        <v>14207</v>
      </c>
      <c r="N118" t="s">
        <v>8024</v>
      </c>
      <c r="O118" s="296">
        <f>INDEX('Page 2 - Team Information'!$K$14:$AP$184,Y118,X118)</f>
        <v>0</v>
      </c>
      <c r="Q118"/>
      <c r="S118" t="s">
        <v>8141</v>
      </c>
      <c r="X118" s="334">
        <v>3</v>
      </c>
      <c r="Y118" s="334">
        <v>39</v>
      </c>
    </row>
    <row r="119" spans="1:25" x14ac:dyDescent="0.25">
      <c r="A119" t="str">
        <f>'Page 1 - General Information'!$G$12</f>
        <v>114069103</v>
      </c>
      <c r="B119" t="str">
        <f>'Page 1 - General Information'!$G$16</f>
        <v>6980</v>
      </c>
      <c r="C119" s="333" t="s">
        <v>14207</v>
      </c>
      <c r="N119" t="s">
        <v>8024</v>
      </c>
      <c r="O119" s="296">
        <f>INDEX('Page 2 - Team Information'!$K$14:$AP$184,Y119,X119)</f>
        <v>0</v>
      </c>
      <c r="Q119"/>
      <c r="S119" t="s">
        <v>8142</v>
      </c>
      <c r="X119" s="334">
        <v>1</v>
      </c>
      <c r="Y119" s="334">
        <v>40</v>
      </c>
    </row>
    <row r="120" spans="1:25" x14ac:dyDescent="0.25">
      <c r="A120" t="str">
        <f>'Page 1 - General Information'!$G$12</f>
        <v>114069103</v>
      </c>
      <c r="B120" t="str">
        <f>'Page 1 - General Information'!$G$16</f>
        <v>6980</v>
      </c>
      <c r="C120" s="333" t="s">
        <v>14207</v>
      </c>
      <c r="N120" t="s">
        <v>8024</v>
      </c>
      <c r="O120" s="296">
        <f>INDEX('Page 2 - Team Information'!$K$14:$AP$184,Y120,X120)</f>
        <v>0</v>
      </c>
      <c r="Q120"/>
      <c r="S120" t="s">
        <v>8143</v>
      </c>
      <c r="X120" s="334">
        <v>2</v>
      </c>
      <c r="Y120" s="334">
        <v>40</v>
      </c>
    </row>
    <row r="121" spans="1:25" x14ac:dyDescent="0.25">
      <c r="A121" t="str">
        <f>'Page 1 - General Information'!$G$12</f>
        <v>114069103</v>
      </c>
      <c r="B121" t="str">
        <f>'Page 1 - General Information'!$G$16</f>
        <v>6980</v>
      </c>
      <c r="C121" s="333" t="s">
        <v>14207</v>
      </c>
      <c r="N121" t="s">
        <v>8024</v>
      </c>
      <c r="O121" s="296">
        <f>INDEX('Page 2 - Team Information'!$K$14:$AP$184,Y121,X121)</f>
        <v>0</v>
      </c>
      <c r="Q121"/>
      <c r="S121" t="s">
        <v>8144</v>
      </c>
      <c r="X121" s="334">
        <v>3</v>
      </c>
      <c r="Y121" s="334">
        <v>40</v>
      </c>
    </row>
    <row r="122" spans="1:25" x14ac:dyDescent="0.25">
      <c r="A122" t="str">
        <f>'Page 1 - General Information'!$G$12</f>
        <v>114069103</v>
      </c>
      <c r="B122" t="str">
        <f>'Page 1 - General Information'!$G$16</f>
        <v>6980</v>
      </c>
      <c r="C122" s="333" t="s">
        <v>14207</v>
      </c>
      <c r="N122" t="s">
        <v>8024</v>
      </c>
      <c r="O122" s="296">
        <f>INDEX('Page 2 - Team Information'!$K$14:$AP$184,Y122,X122)</f>
        <v>0</v>
      </c>
      <c r="Q122"/>
      <c r="S122" t="s">
        <v>8145</v>
      </c>
      <c r="X122" s="334">
        <v>1</v>
      </c>
      <c r="Y122" s="334">
        <v>41</v>
      </c>
    </row>
    <row r="123" spans="1:25" x14ac:dyDescent="0.25">
      <c r="A123" t="str">
        <f>'Page 1 - General Information'!$G$12</f>
        <v>114069103</v>
      </c>
      <c r="B123" t="str">
        <f>'Page 1 - General Information'!$G$16</f>
        <v>6980</v>
      </c>
      <c r="C123" s="333" t="s">
        <v>14207</v>
      </c>
      <c r="N123" t="s">
        <v>8024</v>
      </c>
      <c r="O123" s="296">
        <f>INDEX('Page 2 - Team Information'!$K$14:$AP$184,Y123,X123)</f>
        <v>0</v>
      </c>
      <c r="Q123"/>
      <c r="S123" t="s">
        <v>8146</v>
      </c>
      <c r="X123" s="334">
        <v>2</v>
      </c>
      <c r="Y123" s="334">
        <v>41</v>
      </c>
    </row>
    <row r="124" spans="1:25" x14ac:dyDescent="0.25">
      <c r="A124" t="str">
        <f>'Page 1 - General Information'!$G$12</f>
        <v>114069103</v>
      </c>
      <c r="B124" t="str">
        <f>'Page 1 - General Information'!$G$16</f>
        <v>6980</v>
      </c>
      <c r="C124" s="333" t="s">
        <v>14207</v>
      </c>
      <c r="N124" t="s">
        <v>8024</v>
      </c>
      <c r="O124" s="296">
        <f>INDEX('Page 2 - Team Information'!$K$14:$AP$184,Y124,X124)</f>
        <v>0</v>
      </c>
      <c r="Q124"/>
      <c r="S124" t="s">
        <v>8147</v>
      </c>
      <c r="X124" s="334">
        <v>3</v>
      </c>
      <c r="Y124" s="334">
        <v>41</v>
      </c>
    </row>
    <row r="125" spans="1:25" x14ac:dyDescent="0.25">
      <c r="A125" t="str">
        <f>'Page 1 - General Information'!$G$12</f>
        <v>114069103</v>
      </c>
      <c r="B125" t="str">
        <f>'Page 1 - General Information'!$G$16</f>
        <v>6980</v>
      </c>
      <c r="C125" s="333" t="s">
        <v>14207</v>
      </c>
      <c r="N125" t="s">
        <v>8024</v>
      </c>
      <c r="O125" s="296">
        <f>INDEX('Page 2 - Team Information'!$K$14:$AP$184,Y125,X125)</f>
        <v>0</v>
      </c>
      <c r="Q125"/>
      <c r="S125" t="s">
        <v>8148</v>
      </c>
      <c r="X125" s="334">
        <v>1</v>
      </c>
      <c r="Y125" s="334">
        <v>42</v>
      </c>
    </row>
    <row r="126" spans="1:25" x14ac:dyDescent="0.25">
      <c r="A126" t="str">
        <f>'Page 1 - General Information'!$G$12</f>
        <v>114069103</v>
      </c>
      <c r="B126" t="str">
        <f>'Page 1 - General Information'!$G$16</f>
        <v>6980</v>
      </c>
      <c r="C126" s="333" t="s">
        <v>14207</v>
      </c>
      <c r="N126" t="s">
        <v>8024</v>
      </c>
      <c r="O126" s="296">
        <f>INDEX('Page 2 - Team Information'!$K$14:$AP$184,Y126,X126)</f>
        <v>0</v>
      </c>
      <c r="Q126"/>
      <c r="S126" t="s">
        <v>8149</v>
      </c>
      <c r="X126" s="334">
        <v>2</v>
      </c>
      <c r="Y126" s="334">
        <v>42</v>
      </c>
    </row>
    <row r="127" spans="1:25" x14ac:dyDescent="0.25">
      <c r="A127" t="str">
        <f>'Page 1 - General Information'!$G$12</f>
        <v>114069103</v>
      </c>
      <c r="B127" t="str">
        <f>'Page 1 - General Information'!$G$16</f>
        <v>6980</v>
      </c>
      <c r="C127" s="333" t="s">
        <v>14207</v>
      </c>
      <c r="N127" t="s">
        <v>8024</v>
      </c>
      <c r="O127" s="296">
        <f>INDEX('Page 2 - Team Information'!$K$14:$AP$184,Y127,X127)</f>
        <v>0</v>
      </c>
      <c r="Q127"/>
      <c r="S127" t="s">
        <v>8150</v>
      </c>
      <c r="X127" s="334">
        <v>3</v>
      </c>
      <c r="Y127" s="334">
        <v>42</v>
      </c>
    </row>
    <row r="128" spans="1:25" x14ac:dyDescent="0.25">
      <c r="A128" t="str">
        <f>'Page 1 - General Information'!$G$12</f>
        <v>114069103</v>
      </c>
      <c r="B128" t="str">
        <f>'Page 1 - General Information'!$G$16</f>
        <v>6980</v>
      </c>
      <c r="C128" s="333" t="s">
        <v>14207</v>
      </c>
      <c r="N128" t="s">
        <v>8024</v>
      </c>
      <c r="O128" s="296">
        <f>INDEX('Page 2 - Team Information'!$K$14:$AP$184,Y128,X128)</f>
        <v>0</v>
      </c>
      <c r="Q128"/>
      <c r="S128" t="s">
        <v>8151</v>
      </c>
      <c r="X128" s="334">
        <v>1</v>
      </c>
      <c r="Y128" s="334">
        <v>43</v>
      </c>
    </row>
    <row r="129" spans="1:25" x14ac:dyDescent="0.25">
      <c r="A129" t="str">
        <f>'Page 1 - General Information'!$G$12</f>
        <v>114069103</v>
      </c>
      <c r="B129" t="str">
        <f>'Page 1 - General Information'!$G$16</f>
        <v>6980</v>
      </c>
      <c r="C129" s="333" t="s">
        <v>14207</v>
      </c>
      <c r="N129" t="s">
        <v>8024</v>
      </c>
      <c r="O129" s="296">
        <f>INDEX('Page 2 - Team Information'!$K$14:$AP$184,Y129,X129)</f>
        <v>0</v>
      </c>
      <c r="Q129"/>
      <c r="S129" t="s">
        <v>8152</v>
      </c>
      <c r="X129" s="334">
        <v>2</v>
      </c>
      <c r="Y129" s="334">
        <v>43</v>
      </c>
    </row>
    <row r="130" spans="1:25" x14ac:dyDescent="0.25">
      <c r="A130" t="str">
        <f>'Page 1 - General Information'!$G$12</f>
        <v>114069103</v>
      </c>
      <c r="B130" t="str">
        <f>'Page 1 - General Information'!$G$16</f>
        <v>6980</v>
      </c>
      <c r="C130" s="333" t="s">
        <v>14207</v>
      </c>
      <c r="N130" t="s">
        <v>8024</v>
      </c>
      <c r="O130" s="296">
        <f>INDEX('Page 2 - Team Information'!$K$14:$AP$184,Y130,X130)</f>
        <v>0</v>
      </c>
      <c r="Q130"/>
      <c r="S130" t="s">
        <v>8153</v>
      </c>
      <c r="X130" s="334">
        <v>3</v>
      </c>
      <c r="Y130" s="334">
        <v>43</v>
      </c>
    </row>
    <row r="131" spans="1:25" x14ac:dyDescent="0.25">
      <c r="A131" t="str">
        <f>'Page 1 - General Information'!$G$12</f>
        <v>114069103</v>
      </c>
      <c r="B131" t="str">
        <f>'Page 1 - General Information'!$G$16</f>
        <v>6980</v>
      </c>
      <c r="C131" s="333" t="s">
        <v>14207</v>
      </c>
      <c r="N131" t="s">
        <v>8024</v>
      </c>
      <c r="O131" s="296">
        <f>INDEX('Page 2 - Team Information'!$K$14:$AP$184,Y131,X131)</f>
        <v>0</v>
      </c>
      <c r="Q131"/>
      <c r="S131" t="s">
        <v>8154</v>
      </c>
      <c r="X131" s="334">
        <v>1</v>
      </c>
      <c r="Y131" s="334">
        <v>44</v>
      </c>
    </row>
    <row r="132" spans="1:25" x14ac:dyDescent="0.25">
      <c r="A132" t="str">
        <f>'Page 1 - General Information'!$G$12</f>
        <v>114069103</v>
      </c>
      <c r="B132" t="str">
        <f>'Page 1 - General Information'!$G$16</f>
        <v>6980</v>
      </c>
      <c r="C132" s="333" t="s">
        <v>14207</v>
      </c>
      <c r="N132" t="s">
        <v>8024</v>
      </c>
      <c r="O132" s="296">
        <f>INDEX('Page 2 - Team Information'!$K$14:$AP$184,Y132,X132)</f>
        <v>0</v>
      </c>
      <c r="Q132"/>
      <c r="S132" t="s">
        <v>8155</v>
      </c>
      <c r="X132" s="334">
        <v>2</v>
      </c>
      <c r="Y132" s="334">
        <v>44</v>
      </c>
    </row>
    <row r="133" spans="1:25" x14ac:dyDescent="0.25">
      <c r="A133" t="str">
        <f>'Page 1 - General Information'!$G$12</f>
        <v>114069103</v>
      </c>
      <c r="B133" t="str">
        <f>'Page 1 - General Information'!$G$16</f>
        <v>6980</v>
      </c>
      <c r="C133" s="333" t="s">
        <v>14207</v>
      </c>
      <c r="N133" t="s">
        <v>8024</v>
      </c>
      <c r="O133" s="296">
        <f>INDEX('Page 2 - Team Information'!$K$14:$AP$184,Y133,X133)</f>
        <v>0</v>
      </c>
      <c r="Q133"/>
      <c r="S133" t="s">
        <v>8156</v>
      </c>
      <c r="X133" s="334">
        <v>3</v>
      </c>
      <c r="Y133" s="334">
        <v>44</v>
      </c>
    </row>
    <row r="134" spans="1:25" x14ac:dyDescent="0.25">
      <c r="A134" t="str">
        <f>'Page 1 - General Information'!$G$12</f>
        <v>114069103</v>
      </c>
      <c r="B134" t="str">
        <f>'Page 1 - General Information'!$G$16</f>
        <v>6980</v>
      </c>
      <c r="C134" s="333" t="s">
        <v>14207</v>
      </c>
      <c r="N134" t="s">
        <v>8024</v>
      </c>
      <c r="O134" s="296">
        <f>INDEX('Page 2 - Team Information'!$K$14:$AP$184,Y134,X134)</f>
        <v>16</v>
      </c>
      <c r="Q134"/>
      <c r="S134" t="s">
        <v>8157</v>
      </c>
      <c r="X134" s="334">
        <v>1</v>
      </c>
      <c r="Y134" s="334">
        <v>45</v>
      </c>
    </row>
    <row r="135" spans="1:25" x14ac:dyDescent="0.25">
      <c r="A135" t="str">
        <f>'Page 1 - General Information'!$G$12</f>
        <v>114069103</v>
      </c>
      <c r="B135" t="str">
        <f>'Page 1 - General Information'!$G$16</f>
        <v>6980</v>
      </c>
      <c r="C135" s="333" t="s">
        <v>14207</v>
      </c>
      <c r="N135" t="s">
        <v>8024</v>
      </c>
      <c r="O135" s="296">
        <f>INDEX('Page 2 - Team Information'!$K$14:$AP$184,Y135,X135)</f>
        <v>0</v>
      </c>
      <c r="Q135"/>
      <c r="S135" t="s">
        <v>8158</v>
      </c>
      <c r="X135" s="334">
        <v>2</v>
      </c>
      <c r="Y135" s="334">
        <v>45</v>
      </c>
    </row>
    <row r="136" spans="1:25" x14ac:dyDescent="0.25">
      <c r="A136" t="str">
        <f>'Page 1 - General Information'!$G$12</f>
        <v>114069103</v>
      </c>
      <c r="B136" t="str">
        <f>'Page 1 - General Information'!$G$16</f>
        <v>6980</v>
      </c>
      <c r="C136" s="333" t="s">
        <v>14207</v>
      </c>
      <c r="N136" t="s">
        <v>8024</v>
      </c>
      <c r="O136" s="296">
        <f>INDEX('Page 2 - Team Information'!$K$14:$AP$184,Y136,X136)</f>
        <v>16</v>
      </c>
      <c r="Q136"/>
      <c r="S136" t="s">
        <v>8159</v>
      </c>
      <c r="X136" s="334">
        <v>3</v>
      </c>
      <c r="Y136" s="334">
        <v>45</v>
      </c>
    </row>
    <row r="137" spans="1:25" x14ac:dyDescent="0.25">
      <c r="A137" t="str">
        <f>'Page 1 - General Information'!$G$12</f>
        <v>114069103</v>
      </c>
      <c r="B137" t="str">
        <f>'Page 1 - General Information'!$G$16</f>
        <v>6980</v>
      </c>
      <c r="C137" s="333" t="s">
        <v>14207</v>
      </c>
      <c r="N137" t="s">
        <v>8024</v>
      </c>
      <c r="O137" s="296">
        <f>INDEX('Page 2 - Team Information'!$K$14:$AP$184,Y137,X137)</f>
        <v>0</v>
      </c>
      <c r="Q137"/>
      <c r="S137" t="s">
        <v>8160</v>
      </c>
      <c r="X137" s="334">
        <v>1</v>
      </c>
      <c r="Y137" s="334">
        <v>46</v>
      </c>
    </row>
    <row r="138" spans="1:25" x14ac:dyDescent="0.25">
      <c r="A138" t="str">
        <f>'Page 1 - General Information'!$G$12</f>
        <v>114069103</v>
      </c>
      <c r="B138" t="str">
        <f>'Page 1 - General Information'!$G$16</f>
        <v>6980</v>
      </c>
      <c r="C138" s="333" t="s">
        <v>14207</v>
      </c>
      <c r="N138" t="s">
        <v>8024</v>
      </c>
      <c r="O138" s="296">
        <f>INDEX('Page 2 - Team Information'!$K$14:$AP$184,Y138,X138)</f>
        <v>0</v>
      </c>
      <c r="Q138"/>
      <c r="S138" t="s">
        <v>8161</v>
      </c>
      <c r="X138" s="334">
        <v>2</v>
      </c>
      <c r="Y138" s="334">
        <v>46</v>
      </c>
    </row>
    <row r="139" spans="1:25" x14ac:dyDescent="0.25">
      <c r="A139" t="str">
        <f>'Page 1 - General Information'!$G$12</f>
        <v>114069103</v>
      </c>
      <c r="B139" t="str">
        <f>'Page 1 - General Information'!$G$16</f>
        <v>6980</v>
      </c>
      <c r="C139" s="333" t="s">
        <v>14207</v>
      </c>
      <c r="N139" t="s">
        <v>8024</v>
      </c>
      <c r="O139" s="296">
        <f>INDEX('Page 2 - Team Information'!$K$14:$AP$184,Y139,X139)</f>
        <v>0</v>
      </c>
      <c r="Q139"/>
      <c r="S139" t="s">
        <v>8162</v>
      </c>
      <c r="X139" s="334">
        <v>3</v>
      </c>
      <c r="Y139" s="334">
        <v>46</v>
      </c>
    </row>
    <row r="140" spans="1:25" x14ac:dyDescent="0.25">
      <c r="A140" t="str">
        <f>'Page 1 - General Information'!$G$12</f>
        <v>114069103</v>
      </c>
      <c r="B140" t="str">
        <f>'Page 1 - General Information'!$G$16</f>
        <v>6980</v>
      </c>
      <c r="C140" s="333" t="s">
        <v>14207</v>
      </c>
      <c r="N140" t="s">
        <v>8024</v>
      </c>
      <c r="O140" s="296">
        <f>INDEX('Page 2 - Team Information'!$K$14:$AP$184,Y140,X140)</f>
        <v>0</v>
      </c>
      <c r="Q140"/>
      <c r="S140" t="s">
        <v>8163</v>
      </c>
      <c r="X140" s="334">
        <v>1</v>
      </c>
      <c r="Y140" s="334">
        <v>47</v>
      </c>
    </row>
    <row r="141" spans="1:25" x14ac:dyDescent="0.25">
      <c r="A141" t="str">
        <f>'Page 1 - General Information'!$G$12</f>
        <v>114069103</v>
      </c>
      <c r="B141" t="str">
        <f>'Page 1 - General Information'!$G$16</f>
        <v>6980</v>
      </c>
      <c r="C141" s="333" t="s">
        <v>14207</v>
      </c>
      <c r="N141" t="s">
        <v>8024</v>
      </c>
      <c r="O141" s="296">
        <f>INDEX('Page 2 - Team Information'!$K$14:$AP$184,Y141,X141)</f>
        <v>0</v>
      </c>
      <c r="Q141"/>
      <c r="S141" t="s">
        <v>8164</v>
      </c>
      <c r="X141" s="334">
        <v>2</v>
      </c>
      <c r="Y141" s="334">
        <v>47</v>
      </c>
    </row>
    <row r="142" spans="1:25" x14ac:dyDescent="0.25">
      <c r="A142" t="str">
        <f>'Page 1 - General Information'!$G$12</f>
        <v>114069103</v>
      </c>
      <c r="B142" t="str">
        <f>'Page 1 - General Information'!$G$16</f>
        <v>6980</v>
      </c>
      <c r="C142" s="333" t="s">
        <v>14207</v>
      </c>
      <c r="N142" t="s">
        <v>8024</v>
      </c>
      <c r="O142" s="296">
        <f>INDEX('Page 2 - Team Information'!$K$14:$AP$184,Y142,X142)</f>
        <v>0</v>
      </c>
      <c r="Q142"/>
      <c r="S142" t="s">
        <v>8165</v>
      </c>
      <c r="X142" s="334">
        <v>3</v>
      </c>
      <c r="Y142" s="334">
        <v>47</v>
      </c>
    </row>
    <row r="143" spans="1:25" x14ac:dyDescent="0.25">
      <c r="A143" t="str">
        <f>'Page 1 - General Information'!$G$12</f>
        <v>114069103</v>
      </c>
      <c r="B143" t="str">
        <f>'Page 1 - General Information'!$G$16</f>
        <v>6980</v>
      </c>
      <c r="C143" s="333" t="s">
        <v>14207</v>
      </c>
      <c r="N143" t="s">
        <v>8024</v>
      </c>
      <c r="O143" s="296">
        <f>INDEX('Page 2 - Team Information'!$K$14:$AP$184,Y143,X143)</f>
        <v>0</v>
      </c>
      <c r="Q143"/>
      <c r="S143" t="s">
        <v>8166</v>
      </c>
      <c r="X143" s="334">
        <v>1</v>
      </c>
      <c r="Y143" s="334">
        <v>48</v>
      </c>
    </row>
    <row r="144" spans="1:25" x14ac:dyDescent="0.25">
      <c r="A144" t="str">
        <f>'Page 1 - General Information'!$G$12</f>
        <v>114069103</v>
      </c>
      <c r="B144" t="str">
        <f>'Page 1 - General Information'!$G$16</f>
        <v>6980</v>
      </c>
      <c r="C144" s="333" t="s">
        <v>14207</v>
      </c>
      <c r="N144" t="s">
        <v>8024</v>
      </c>
      <c r="O144" s="296">
        <f>INDEX('Page 2 - Team Information'!$K$14:$AP$184,Y144,X144)</f>
        <v>0</v>
      </c>
      <c r="Q144"/>
      <c r="S144" t="s">
        <v>8167</v>
      </c>
      <c r="X144" s="334">
        <v>2</v>
      </c>
      <c r="Y144" s="334">
        <v>48</v>
      </c>
    </row>
    <row r="145" spans="1:25" x14ac:dyDescent="0.25">
      <c r="A145" t="str">
        <f>'Page 1 - General Information'!$G$12</f>
        <v>114069103</v>
      </c>
      <c r="B145" t="str">
        <f>'Page 1 - General Information'!$G$16</f>
        <v>6980</v>
      </c>
      <c r="C145" s="333" t="s">
        <v>14207</v>
      </c>
      <c r="N145" t="s">
        <v>8024</v>
      </c>
      <c r="O145" s="296">
        <f>INDEX('Page 2 - Team Information'!$K$14:$AP$184,Y145,X145)</f>
        <v>0</v>
      </c>
      <c r="Q145"/>
      <c r="S145" t="s">
        <v>8168</v>
      </c>
      <c r="X145" s="334">
        <v>3</v>
      </c>
      <c r="Y145" s="334">
        <v>48</v>
      </c>
    </row>
    <row r="146" spans="1:25" x14ac:dyDescent="0.25">
      <c r="A146" t="str">
        <f>'Page 1 - General Information'!$G$12</f>
        <v>114069103</v>
      </c>
      <c r="B146" t="str">
        <f>'Page 1 - General Information'!$G$16</f>
        <v>6980</v>
      </c>
      <c r="C146" s="333" t="s">
        <v>14207</v>
      </c>
      <c r="N146" t="s">
        <v>8024</v>
      </c>
      <c r="O146" s="296">
        <f>INDEX('Page 2 - Team Information'!$K$14:$AP$184,Y146,X146)</f>
        <v>30</v>
      </c>
      <c r="Q146"/>
      <c r="S146" t="s">
        <v>8169</v>
      </c>
      <c r="X146" s="334">
        <v>1</v>
      </c>
      <c r="Y146" s="334">
        <v>49</v>
      </c>
    </row>
    <row r="147" spans="1:25" x14ac:dyDescent="0.25">
      <c r="A147" t="str">
        <f>'Page 1 - General Information'!$G$12</f>
        <v>114069103</v>
      </c>
      <c r="B147" t="str">
        <f>'Page 1 - General Information'!$G$16</f>
        <v>6980</v>
      </c>
      <c r="C147" s="333" t="s">
        <v>14207</v>
      </c>
      <c r="N147" t="s">
        <v>8024</v>
      </c>
      <c r="O147" s="296">
        <f>INDEX('Page 2 - Team Information'!$K$14:$AP$184,Y147,X147)</f>
        <v>0</v>
      </c>
      <c r="Q147"/>
      <c r="S147" t="s">
        <v>8170</v>
      </c>
      <c r="X147" s="334">
        <v>2</v>
      </c>
      <c r="Y147" s="334">
        <v>49</v>
      </c>
    </row>
    <row r="148" spans="1:25" x14ac:dyDescent="0.25">
      <c r="A148" t="str">
        <f>'Page 1 - General Information'!$G$12</f>
        <v>114069103</v>
      </c>
      <c r="B148" t="str">
        <f>'Page 1 - General Information'!$G$16</f>
        <v>6980</v>
      </c>
      <c r="C148" s="333" t="s">
        <v>14207</v>
      </c>
      <c r="N148" t="s">
        <v>8024</v>
      </c>
      <c r="O148" s="296">
        <f>INDEX('Page 2 - Team Information'!$K$14:$AP$184,Y148,X148)</f>
        <v>30</v>
      </c>
      <c r="Q148"/>
      <c r="S148" t="s">
        <v>8171</v>
      </c>
      <c r="X148" s="334">
        <v>3</v>
      </c>
      <c r="Y148" s="334">
        <v>49</v>
      </c>
    </row>
    <row r="149" spans="1:25" x14ac:dyDescent="0.25">
      <c r="A149" t="str">
        <f>'Page 1 - General Information'!$G$12</f>
        <v>114069103</v>
      </c>
      <c r="B149" t="str">
        <f>'Page 1 - General Information'!$G$16</f>
        <v>6980</v>
      </c>
      <c r="C149" s="333" t="s">
        <v>14207</v>
      </c>
      <c r="N149" t="s">
        <v>8024</v>
      </c>
      <c r="O149" s="296">
        <f>INDEX('Page 2 - Team Information'!$K$14:$AP$184,Y149,X149)</f>
        <v>24</v>
      </c>
      <c r="Q149"/>
      <c r="S149" t="s">
        <v>8172</v>
      </c>
      <c r="X149" s="334">
        <v>1</v>
      </c>
      <c r="Y149" s="334">
        <v>50</v>
      </c>
    </row>
    <row r="150" spans="1:25" x14ac:dyDescent="0.25">
      <c r="A150" t="str">
        <f>'Page 1 - General Information'!$G$12</f>
        <v>114069103</v>
      </c>
      <c r="B150" t="str">
        <f>'Page 1 - General Information'!$G$16</f>
        <v>6980</v>
      </c>
      <c r="C150" s="333" t="s">
        <v>14207</v>
      </c>
      <c r="N150" t="s">
        <v>8024</v>
      </c>
      <c r="O150" s="296">
        <f>INDEX('Page 2 - Team Information'!$K$14:$AP$184,Y150,X150)</f>
        <v>0</v>
      </c>
      <c r="Q150"/>
      <c r="S150" t="s">
        <v>8173</v>
      </c>
      <c r="X150" s="334">
        <v>2</v>
      </c>
      <c r="Y150" s="334">
        <v>50</v>
      </c>
    </row>
    <row r="151" spans="1:25" x14ac:dyDescent="0.25">
      <c r="A151" t="str">
        <f>'Page 1 - General Information'!$G$12</f>
        <v>114069103</v>
      </c>
      <c r="B151" t="str">
        <f>'Page 1 - General Information'!$G$16</f>
        <v>6980</v>
      </c>
      <c r="C151" s="333" t="s">
        <v>14207</v>
      </c>
      <c r="N151" t="s">
        <v>8024</v>
      </c>
      <c r="O151" s="296">
        <f>INDEX('Page 2 - Team Information'!$K$14:$AP$184,Y151,X151)</f>
        <v>24</v>
      </c>
      <c r="Q151"/>
      <c r="S151" t="s">
        <v>8174</v>
      </c>
      <c r="X151" s="334">
        <v>3</v>
      </c>
      <c r="Y151" s="334">
        <v>50</v>
      </c>
    </row>
    <row r="152" spans="1:25" x14ac:dyDescent="0.25">
      <c r="A152" t="str">
        <f>'Page 1 - General Information'!$G$12</f>
        <v>114069103</v>
      </c>
      <c r="B152" t="str">
        <f>'Page 1 - General Information'!$G$16</f>
        <v>6980</v>
      </c>
      <c r="C152" s="333" t="s">
        <v>14207</v>
      </c>
      <c r="N152" t="s">
        <v>8024</v>
      </c>
      <c r="O152" s="296">
        <f>INDEX('Page 2 - Team Information'!$K$14:$AP$184,Y152,X152)</f>
        <v>0</v>
      </c>
      <c r="Q152"/>
      <c r="S152" t="s">
        <v>8175</v>
      </c>
      <c r="X152" s="334">
        <v>1</v>
      </c>
      <c r="Y152" s="334">
        <v>51</v>
      </c>
    </row>
    <row r="153" spans="1:25" x14ac:dyDescent="0.25">
      <c r="A153" t="str">
        <f>'Page 1 - General Information'!$G$12</f>
        <v>114069103</v>
      </c>
      <c r="B153" t="str">
        <f>'Page 1 - General Information'!$G$16</f>
        <v>6980</v>
      </c>
      <c r="C153" s="333" t="s">
        <v>14207</v>
      </c>
      <c r="N153" t="s">
        <v>8024</v>
      </c>
      <c r="O153" s="296">
        <f>INDEX('Page 2 - Team Information'!$K$14:$AP$184,Y153,X153)</f>
        <v>0</v>
      </c>
      <c r="Q153"/>
      <c r="S153" t="s">
        <v>8176</v>
      </c>
      <c r="X153" s="334">
        <v>2</v>
      </c>
      <c r="Y153" s="334">
        <v>51</v>
      </c>
    </row>
    <row r="154" spans="1:25" x14ac:dyDescent="0.25">
      <c r="A154" t="str">
        <f>'Page 1 - General Information'!$G$12</f>
        <v>114069103</v>
      </c>
      <c r="B154" t="str">
        <f>'Page 1 - General Information'!$G$16</f>
        <v>6980</v>
      </c>
      <c r="C154" s="333" t="s">
        <v>14207</v>
      </c>
      <c r="N154" t="s">
        <v>8024</v>
      </c>
      <c r="O154" s="296">
        <f>INDEX('Page 2 - Team Information'!$K$14:$AP$184,Y154,X154)</f>
        <v>0</v>
      </c>
      <c r="Q154"/>
      <c r="S154" t="s">
        <v>8177</v>
      </c>
      <c r="X154" s="334">
        <v>3</v>
      </c>
      <c r="Y154" s="334">
        <v>51</v>
      </c>
    </row>
    <row r="155" spans="1:25" x14ac:dyDescent="0.25">
      <c r="A155" t="str">
        <f>'Page 1 - General Information'!$G$12</f>
        <v>114069103</v>
      </c>
      <c r="B155" t="str">
        <f>'Page 1 - General Information'!$G$16</f>
        <v>6980</v>
      </c>
      <c r="C155" s="333" t="s">
        <v>14207</v>
      </c>
      <c r="N155" t="s">
        <v>8024</v>
      </c>
      <c r="O155" s="296">
        <f>INDEX('Page 2 - Team Information'!$K$14:$AP$184,Y155,X155)</f>
        <v>10</v>
      </c>
      <c r="Q155"/>
      <c r="S155" t="s">
        <v>8178</v>
      </c>
      <c r="X155" s="334">
        <v>1</v>
      </c>
      <c r="Y155" s="334">
        <v>52</v>
      </c>
    </row>
    <row r="156" spans="1:25" x14ac:dyDescent="0.25">
      <c r="A156" t="str">
        <f>'Page 1 - General Information'!$G$12</f>
        <v>114069103</v>
      </c>
      <c r="B156" t="str">
        <f>'Page 1 - General Information'!$G$16</f>
        <v>6980</v>
      </c>
      <c r="C156" s="333" t="s">
        <v>14207</v>
      </c>
      <c r="N156" t="s">
        <v>8024</v>
      </c>
      <c r="O156" s="296">
        <f>INDEX('Page 2 - Team Information'!$K$14:$AP$184,Y156,X156)</f>
        <v>0</v>
      </c>
      <c r="Q156"/>
      <c r="S156" t="s">
        <v>8179</v>
      </c>
      <c r="X156" s="334">
        <v>2</v>
      </c>
      <c r="Y156" s="334">
        <v>52</v>
      </c>
    </row>
    <row r="157" spans="1:25" x14ac:dyDescent="0.25">
      <c r="A157" t="str">
        <f>'Page 1 - General Information'!$G$12</f>
        <v>114069103</v>
      </c>
      <c r="B157" t="str">
        <f>'Page 1 - General Information'!$G$16</f>
        <v>6980</v>
      </c>
      <c r="C157" s="333" t="s">
        <v>14207</v>
      </c>
      <c r="N157" t="s">
        <v>8024</v>
      </c>
      <c r="O157" s="296">
        <f>INDEX('Page 2 - Team Information'!$K$14:$AP$184,Y157,X157)</f>
        <v>10</v>
      </c>
      <c r="Q157"/>
      <c r="S157" t="s">
        <v>8180</v>
      </c>
      <c r="X157" s="334">
        <v>3</v>
      </c>
      <c r="Y157" s="334">
        <v>52</v>
      </c>
    </row>
    <row r="158" spans="1:25" x14ac:dyDescent="0.25">
      <c r="A158" t="str">
        <f>'Page 1 - General Information'!$G$12</f>
        <v>114069103</v>
      </c>
      <c r="B158" t="str">
        <f>'Page 1 - General Information'!$G$16</f>
        <v>6980</v>
      </c>
      <c r="C158" s="333" t="s">
        <v>14207</v>
      </c>
      <c r="N158" t="s">
        <v>8024</v>
      </c>
      <c r="O158" s="296">
        <f>INDEX('Page 2 - Team Information'!$K$14:$AP$184,Y158,X158)</f>
        <v>55</v>
      </c>
      <c r="Q158"/>
      <c r="S158" t="s">
        <v>8181</v>
      </c>
      <c r="X158" s="334">
        <v>1</v>
      </c>
      <c r="Y158" s="334">
        <v>53</v>
      </c>
    </row>
    <row r="159" spans="1:25" x14ac:dyDescent="0.25">
      <c r="A159" t="str">
        <f>'Page 1 - General Information'!$G$12</f>
        <v>114069103</v>
      </c>
      <c r="B159" t="str">
        <f>'Page 1 - General Information'!$G$16</f>
        <v>6980</v>
      </c>
      <c r="C159" s="333" t="s">
        <v>14207</v>
      </c>
      <c r="N159" t="s">
        <v>8024</v>
      </c>
      <c r="O159" s="296">
        <f>INDEX('Page 2 - Team Information'!$K$14:$AP$184,Y159,X159)</f>
        <v>0</v>
      </c>
      <c r="Q159"/>
      <c r="S159" t="s">
        <v>8182</v>
      </c>
      <c r="X159" s="334">
        <v>2</v>
      </c>
      <c r="Y159" s="334">
        <v>53</v>
      </c>
    </row>
    <row r="160" spans="1:25" x14ac:dyDescent="0.25">
      <c r="A160" t="str">
        <f>'Page 1 - General Information'!$G$12</f>
        <v>114069103</v>
      </c>
      <c r="B160" t="str">
        <f>'Page 1 - General Information'!$G$16</f>
        <v>6980</v>
      </c>
      <c r="C160" s="333" t="s">
        <v>14207</v>
      </c>
      <c r="N160" t="s">
        <v>8024</v>
      </c>
      <c r="O160" s="296">
        <f>INDEX('Page 2 - Team Information'!$K$14:$AP$184,Y160,X160)</f>
        <v>55</v>
      </c>
      <c r="Q160"/>
      <c r="S160" t="s">
        <v>8183</v>
      </c>
      <c r="X160" s="334">
        <v>3</v>
      </c>
      <c r="Y160" s="334">
        <v>53</v>
      </c>
    </row>
    <row r="161" spans="1:25" x14ac:dyDescent="0.25">
      <c r="A161" t="str">
        <f>'Page 1 - General Information'!$G$12</f>
        <v>114069103</v>
      </c>
      <c r="B161" t="str">
        <f>'Page 1 - General Information'!$G$16</f>
        <v>6980</v>
      </c>
      <c r="C161" s="333" t="s">
        <v>14207</v>
      </c>
      <c r="N161" t="s">
        <v>8024</v>
      </c>
      <c r="O161" s="296">
        <f>INDEX('Page 2 - Team Information'!$K$14:$AP$184,Y161,X161)</f>
        <v>0</v>
      </c>
      <c r="Q161"/>
      <c r="S161" t="s">
        <v>8184</v>
      </c>
      <c r="X161" s="334">
        <v>1</v>
      </c>
      <c r="Y161" s="334">
        <v>54</v>
      </c>
    </row>
    <row r="162" spans="1:25" x14ac:dyDescent="0.25">
      <c r="A162" t="str">
        <f>'Page 1 - General Information'!$G$12</f>
        <v>114069103</v>
      </c>
      <c r="B162" t="str">
        <f>'Page 1 - General Information'!$G$16</f>
        <v>6980</v>
      </c>
      <c r="C162" s="333" t="s">
        <v>14207</v>
      </c>
      <c r="N162" t="s">
        <v>8024</v>
      </c>
      <c r="O162" s="296">
        <f>INDEX('Page 2 - Team Information'!$K$14:$AP$184,Y162,X162)</f>
        <v>0</v>
      </c>
      <c r="Q162"/>
      <c r="S162" t="s">
        <v>8185</v>
      </c>
      <c r="X162" s="334">
        <v>2</v>
      </c>
      <c r="Y162" s="334">
        <v>54</v>
      </c>
    </row>
    <row r="163" spans="1:25" x14ac:dyDescent="0.25">
      <c r="A163" t="str">
        <f>'Page 1 - General Information'!$G$12</f>
        <v>114069103</v>
      </c>
      <c r="B163" t="str">
        <f>'Page 1 - General Information'!$G$16</f>
        <v>6980</v>
      </c>
      <c r="C163" s="333" t="s">
        <v>14207</v>
      </c>
      <c r="N163" t="s">
        <v>8024</v>
      </c>
      <c r="O163" s="296">
        <f>INDEX('Page 2 - Team Information'!$K$14:$AP$184,Y163,X163)</f>
        <v>0</v>
      </c>
      <c r="Q163"/>
      <c r="S163" t="s">
        <v>8186</v>
      </c>
      <c r="X163" s="334">
        <v>3</v>
      </c>
      <c r="Y163" s="334">
        <v>54</v>
      </c>
    </row>
    <row r="164" spans="1:25" x14ac:dyDescent="0.25">
      <c r="A164" t="str">
        <f>'Page 1 - General Information'!$G$12</f>
        <v>114069103</v>
      </c>
      <c r="B164" t="str">
        <f>'Page 1 - General Information'!$G$16</f>
        <v>6980</v>
      </c>
      <c r="C164" s="333" t="s">
        <v>14207</v>
      </c>
      <c r="N164" t="s">
        <v>8024</v>
      </c>
      <c r="O164" s="296">
        <f>INDEX('Page 2 - Team Information'!$K$14:$AP$184,Y164,X164)</f>
        <v>0</v>
      </c>
      <c r="Q164"/>
      <c r="S164" t="s">
        <v>8187</v>
      </c>
      <c r="X164" s="334">
        <v>1</v>
      </c>
      <c r="Y164" s="334">
        <v>55</v>
      </c>
    </row>
    <row r="165" spans="1:25" x14ac:dyDescent="0.25">
      <c r="A165" t="str">
        <f>'Page 1 - General Information'!$G$12</f>
        <v>114069103</v>
      </c>
      <c r="B165" t="str">
        <f>'Page 1 - General Information'!$G$16</f>
        <v>6980</v>
      </c>
      <c r="C165" s="333" t="s">
        <v>14207</v>
      </c>
      <c r="N165" t="s">
        <v>8024</v>
      </c>
      <c r="O165" s="296">
        <f>INDEX('Page 2 - Team Information'!$K$14:$AP$184,Y165,X165)</f>
        <v>0</v>
      </c>
      <c r="Q165"/>
      <c r="S165" t="s">
        <v>8188</v>
      </c>
      <c r="X165" s="334">
        <v>2</v>
      </c>
      <c r="Y165" s="334">
        <v>55</v>
      </c>
    </row>
    <row r="166" spans="1:25" x14ac:dyDescent="0.25">
      <c r="A166" t="str">
        <f>'Page 1 - General Information'!$G$12</f>
        <v>114069103</v>
      </c>
      <c r="B166" t="str">
        <f>'Page 1 - General Information'!$G$16</f>
        <v>6980</v>
      </c>
      <c r="C166" s="333" t="s">
        <v>14207</v>
      </c>
      <c r="N166" t="s">
        <v>8024</v>
      </c>
      <c r="O166" s="296">
        <f>INDEX('Page 2 - Team Information'!$K$14:$AP$184,Y166,X166)</f>
        <v>0</v>
      </c>
      <c r="Q166"/>
      <c r="S166" t="s">
        <v>8189</v>
      </c>
      <c r="X166" s="334">
        <v>3</v>
      </c>
      <c r="Y166" s="334">
        <v>55</v>
      </c>
    </row>
    <row r="167" spans="1:25" x14ac:dyDescent="0.25">
      <c r="A167" t="str">
        <f>'Page 1 - General Information'!$G$12</f>
        <v>114069103</v>
      </c>
      <c r="B167" t="str">
        <f>'Page 1 - General Information'!$G$16</f>
        <v>6980</v>
      </c>
      <c r="C167" s="333" t="s">
        <v>14207</v>
      </c>
      <c r="N167" t="s">
        <v>8024</v>
      </c>
      <c r="O167" s="296">
        <f>INDEX('Page 2 - Team Information'!$K$14:$AP$184,Y167,X167)</f>
        <v>0</v>
      </c>
      <c r="Q167"/>
      <c r="S167" t="s">
        <v>8190</v>
      </c>
      <c r="X167" s="334">
        <v>1</v>
      </c>
      <c r="Y167" s="334">
        <v>56</v>
      </c>
    </row>
    <row r="168" spans="1:25" x14ac:dyDescent="0.25">
      <c r="A168" t="str">
        <f>'Page 1 - General Information'!$G$12</f>
        <v>114069103</v>
      </c>
      <c r="B168" t="str">
        <f>'Page 1 - General Information'!$G$16</f>
        <v>6980</v>
      </c>
      <c r="C168" s="333" t="s">
        <v>14207</v>
      </c>
      <c r="N168" t="s">
        <v>8024</v>
      </c>
      <c r="O168" s="296">
        <f>INDEX('Page 2 - Team Information'!$K$14:$AP$184,Y168,X168)</f>
        <v>0</v>
      </c>
      <c r="Q168"/>
      <c r="S168" t="s">
        <v>8191</v>
      </c>
      <c r="X168" s="334">
        <v>2</v>
      </c>
      <c r="Y168" s="334">
        <v>56</v>
      </c>
    </row>
    <row r="169" spans="1:25" x14ac:dyDescent="0.25">
      <c r="A169" t="str">
        <f>'Page 1 - General Information'!$G$12</f>
        <v>114069103</v>
      </c>
      <c r="B169" t="str">
        <f>'Page 1 - General Information'!$G$16</f>
        <v>6980</v>
      </c>
      <c r="C169" s="333" t="s">
        <v>14207</v>
      </c>
      <c r="N169" t="s">
        <v>8024</v>
      </c>
      <c r="O169" s="296">
        <f>INDEX('Page 2 - Team Information'!$K$14:$AP$184,Y169,X169)</f>
        <v>0</v>
      </c>
      <c r="Q169"/>
      <c r="S169" t="s">
        <v>8192</v>
      </c>
      <c r="X169" s="334">
        <v>3</v>
      </c>
      <c r="Y169" s="334">
        <v>56</v>
      </c>
    </row>
    <row r="170" spans="1:25" x14ac:dyDescent="0.25">
      <c r="A170" t="str">
        <f>'Page 1 - General Information'!$G$12</f>
        <v>114069103</v>
      </c>
      <c r="B170" t="str">
        <f>'Page 1 - General Information'!$G$16</f>
        <v>6980</v>
      </c>
      <c r="C170" s="333" t="s">
        <v>14207</v>
      </c>
      <c r="N170" t="s">
        <v>8024</v>
      </c>
      <c r="O170" s="296">
        <f>INDEX('Page 2 - Team Information'!$K$14:$AP$184,Y170,X170)</f>
        <v>36</v>
      </c>
      <c r="Q170"/>
      <c r="S170" t="s">
        <v>8193</v>
      </c>
      <c r="X170" s="334">
        <v>1</v>
      </c>
      <c r="Y170" s="334">
        <v>57</v>
      </c>
    </row>
    <row r="171" spans="1:25" x14ac:dyDescent="0.25">
      <c r="A171" t="str">
        <f>'Page 1 - General Information'!$G$12</f>
        <v>114069103</v>
      </c>
      <c r="B171" t="str">
        <f>'Page 1 - General Information'!$G$16</f>
        <v>6980</v>
      </c>
      <c r="C171" s="333" t="s">
        <v>14207</v>
      </c>
      <c r="N171" t="s">
        <v>8024</v>
      </c>
      <c r="O171" s="296">
        <f>INDEX('Page 2 - Team Information'!$K$14:$AP$184,Y171,X171)</f>
        <v>0</v>
      </c>
      <c r="Q171"/>
      <c r="S171" t="s">
        <v>8194</v>
      </c>
      <c r="X171" s="334">
        <v>2</v>
      </c>
      <c r="Y171" s="334">
        <v>57</v>
      </c>
    </row>
    <row r="172" spans="1:25" x14ac:dyDescent="0.25">
      <c r="A172" t="str">
        <f>'Page 1 - General Information'!$G$12</f>
        <v>114069103</v>
      </c>
      <c r="B172" t="str">
        <f>'Page 1 - General Information'!$G$16</f>
        <v>6980</v>
      </c>
      <c r="C172" s="333" t="s">
        <v>14207</v>
      </c>
      <c r="N172" t="s">
        <v>8024</v>
      </c>
      <c r="O172" s="296">
        <f>INDEX('Page 2 - Team Information'!$K$14:$AP$184,Y172,X172)</f>
        <v>36</v>
      </c>
      <c r="Q172"/>
      <c r="S172" t="s">
        <v>8195</v>
      </c>
      <c r="X172" s="334">
        <v>3</v>
      </c>
      <c r="Y172" s="334">
        <v>57</v>
      </c>
    </row>
    <row r="173" spans="1:25" x14ac:dyDescent="0.25">
      <c r="A173" t="str">
        <f>'Page 1 - General Information'!$G$12</f>
        <v>114069103</v>
      </c>
      <c r="B173" t="str">
        <f>'Page 1 - General Information'!$G$16</f>
        <v>6980</v>
      </c>
      <c r="C173" s="333" t="s">
        <v>14207</v>
      </c>
      <c r="N173" t="s">
        <v>8024</v>
      </c>
      <c r="O173" s="296">
        <f>INDEX('Page 2 - Team Information'!$K$14:$AP$184,Y173,X173)</f>
        <v>0</v>
      </c>
      <c r="Q173"/>
      <c r="S173" t="s">
        <v>8196</v>
      </c>
      <c r="X173" s="334">
        <v>1</v>
      </c>
      <c r="Y173" s="334">
        <v>58</v>
      </c>
    </row>
    <row r="174" spans="1:25" x14ac:dyDescent="0.25">
      <c r="A174" t="str">
        <f>'Page 1 - General Information'!$G$12</f>
        <v>114069103</v>
      </c>
      <c r="B174" t="str">
        <f>'Page 1 - General Information'!$G$16</f>
        <v>6980</v>
      </c>
      <c r="C174" s="333" t="s">
        <v>14207</v>
      </c>
      <c r="N174" t="s">
        <v>8024</v>
      </c>
      <c r="O174" s="296">
        <f>INDEX('Page 2 - Team Information'!$K$14:$AP$184,Y174,X174)</f>
        <v>0</v>
      </c>
      <c r="Q174"/>
      <c r="S174" t="s">
        <v>8197</v>
      </c>
      <c r="X174" s="334">
        <v>2</v>
      </c>
      <c r="Y174" s="334">
        <v>58</v>
      </c>
    </row>
    <row r="175" spans="1:25" x14ac:dyDescent="0.25">
      <c r="A175" t="str">
        <f>'Page 1 - General Information'!$G$12</f>
        <v>114069103</v>
      </c>
      <c r="B175" t="str">
        <f>'Page 1 - General Information'!$G$16</f>
        <v>6980</v>
      </c>
      <c r="C175" s="333" t="s">
        <v>14207</v>
      </c>
      <c r="N175" t="s">
        <v>8024</v>
      </c>
      <c r="O175" s="296">
        <f>INDEX('Page 2 - Team Information'!$K$14:$AP$184,Y175,X175)</f>
        <v>0</v>
      </c>
      <c r="Q175"/>
      <c r="S175" t="s">
        <v>8198</v>
      </c>
      <c r="X175" s="334">
        <v>3</v>
      </c>
      <c r="Y175" s="334">
        <v>58</v>
      </c>
    </row>
    <row r="176" spans="1:25" x14ac:dyDescent="0.25">
      <c r="A176" t="str">
        <f>'Page 1 - General Information'!$G$12</f>
        <v>114069103</v>
      </c>
      <c r="B176" t="str">
        <f>'Page 1 - General Information'!$G$16</f>
        <v>6980</v>
      </c>
      <c r="C176" s="333" t="s">
        <v>14207</v>
      </c>
      <c r="N176" t="s">
        <v>8024</v>
      </c>
      <c r="O176" s="296">
        <f>INDEX('Page 2 - Team Information'!$K$14:$AP$184,Y176,X176)</f>
        <v>0</v>
      </c>
      <c r="Q176"/>
      <c r="S176" t="s">
        <v>8199</v>
      </c>
      <c r="X176" s="334">
        <v>1</v>
      </c>
      <c r="Y176" s="334">
        <v>59</v>
      </c>
    </row>
    <row r="177" spans="1:25" x14ac:dyDescent="0.25">
      <c r="A177" t="str">
        <f>'Page 1 - General Information'!$G$12</f>
        <v>114069103</v>
      </c>
      <c r="B177" t="str">
        <f>'Page 1 - General Information'!$G$16</f>
        <v>6980</v>
      </c>
      <c r="C177" s="333" t="s">
        <v>14207</v>
      </c>
      <c r="N177" t="s">
        <v>8024</v>
      </c>
      <c r="O177" s="296">
        <f>INDEX('Page 2 - Team Information'!$K$14:$AP$184,Y177,X177)</f>
        <v>0</v>
      </c>
      <c r="Q177"/>
      <c r="S177" t="s">
        <v>8200</v>
      </c>
      <c r="X177" s="334">
        <v>2</v>
      </c>
      <c r="Y177" s="334">
        <v>59</v>
      </c>
    </row>
    <row r="178" spans="1:25" x14ac:dyDescent="0.25">
      <c r="A178" t="str">
        <f>'Page 1 - General Information'!$G$12</f>
        <v>114069103</v>
      </c>
      <c r="B178" t="str">
        <f>'Page 1 - General Information'!$G$16</f>
        <v>6980</v>
      </c>
      <c r="C178" s="333" t="s">
        <v>14207</v>
      </c>
      <c r="N178" t="s">
        <v>8024</v>
      </c>
      <c r="O178" s="296">
        <f>INDEX('Page 2 - Team Information'!$K$14:$AP$184,Y178,X178)</f>
        <v>0</v>
      </c>
      <c r="Q178"/>
      <c r="S178" t="s">
        <v>8201</v>
      </c>
      <c r="X178" s="334">
        <v>3</v>
      </c>
      <c r="Y178" s="334">
        <v>59</v>
      </c>
    </row>
    <row r="179" spans="1:25" x14ac:dyDescent="0.25">
      <c r="A179" t="str">
        <f>'Page 1 - General Information'!$G$12</f>
        <v>114069103</v>
      </c>
      <c r="B179" t="str">
        <f>'Page 1 - General Information'!$G$16</f>
        <v>6980</v>
      </c>
      <c r="C179" s="333" t="s">
        <v>14207</v>
      </c>
      <c r="N179" t="s">
        <v>8024</v>
      </c>
      <c r="O179" s="296">
        <f>INDEX('Page 2 - Team Information'!$K$14:$AP$184,Y179,X179)</f>
        <v>0</v>
      </c>
      <c r="Q179"/>
      <c r="S179" t="s">
        <v>8202</v>
      </c>
      <c r="X179" s="334">
        <v>1</v>
      </c>
      <c r="Y179" s="334">
        <v>60</v>
      </c>
    </row>
    <row r="180" spans="1:25" x14ac:dyDescent="0.25">
      <c r="A180" t="str">
        <f>'Page 1 - General Information'!$G$12</f>
        <v>114069103</v>
      </c>
      <c r="B180" t="str">
        <f>'Page 1 - General Information'!$G$16</f>
        <v>6980</v>
      </c>
      <c r="C180" s="333" t="s">
        <v>14207</v>
      </c>
      <c r="N180" t="s">
        <v>8024</v>
      </c>
      <c r="O180" s="296">
        <f>INDEX('Page 2 - Team Information'!$K$14:$AP$184,Y180,X180)</f>
        <v>0</v>
      </c>
      <c r="Q180"/>
      <c r="S180" t="s">
        <v>8203</v>
      </c>
      <c r="X180" s="334">
        <v>2</v>
      </c>
      <c r="Y180" s="334">
        <v>60</v>
      </c>
    </row>
    <row r="181" spans="1:25" x14ac:dyDescent="0.25">
      <c r="A181" t="str">
        <f>'Page 1 - General Information'!$G$12</f>
        <v>114069103</v>
      </c>
      <c r="B181" t="str">
        <f>'Page 1 - General Information'!$G$16</f>
        <v>6980</v>
      </c>
      <c r="C181" s="333" t="s">
        <v>14207</v>
      </c>
      <c r="N181" t="s">
        <v>8024</v>
      </c>
      <c r="O181" s="296">
        <f>INDEX('Page 2 - Team Information'!$K$14:$AP$184,Y181,X181)</f>
        <v>0</v>
      </c>
      <c r="Q181"/>
      <c r="S181" t="s">
        <v>8204</v>
      </c>
      <c r="X181" s="334">
        <v>3</v>
      </c>
      <c r="Y181" s="334">
        <v>60</v>
      </c>
    </row>
    <row r="182" spans="1:25" x14ac:dyDescent="0.25">
      <c r="A182" t="str">
        <f>'Page 1 - General Information'!$G$12</f>
        <v>114069103</v>
      </c>
      <c r="B182" t="str">
        <f>'Page 1 - General Information'!$G$16</f>
        <v>6980</v>
      </c>
      <c r="C182" s="333" t="s">
        <v>14207</v>
      </c>
      <c r="N182" t="s">
        <v>8024</v>
      </c>
      <c r="O182" s="296">
        <f>INDEX('Page 2 - Team Information'!$K$14:$AP$184,Y182,X182)</f>
        <v>59</v>
      </c>
      <c r="Q182"/>
      <c r="S182" t="s">
        <v>8205</v>
      </c>
      <c r="X182" s="334">
        <v>1</v>
      </c>
      <c r="Y182" s="334">
        <v>61</v>
      </c>
    </row>
    <row r="183" spans="1:25" x14ac:dyDescent="0.25">
      <c r="A183" t="str">
        <f>'Page 1 - General Information'!$G$12</f>
        <v>114069103</v>
      </c>
      <c r="B183" t="str">
        <f>'Page 1 - General Information'!$G$16</f>
        <v>6980</v>
      </c>
      <c r="C183" s="333" t="s">
        <v>14207</v>
      </c>
      <c r="N183" t="s">
        <v>8024</v>
      </c>
      <c r="O183" s="296">
        <f>INDEX('Page 2 - Team Information'!$K$14:$AP$184,Y183,X183)</f>
        <v>0</v>
      </c>
      <c r="Q183"/>
      <c r="S183" t="s">
        <v>8206</v>
      </c>
      <c r="X183" s="334">
        <v>2</v>
      </c>
      <c r="Y183" s="334">
        <v>61</v>
      </c>
    </row>
    <row r="184" spans="1:25" x14ac:dyDescent="0.25">
      <c r="A184" t="str">
        <f>'Page 1 - General Information'!$G$12</f>
        <v>114069103</v>
      </c>
      <c r="B184" t="str">
        <f>'Page 1 - General Information'!$G$16</f>
        <v>6980</v>
      </c>
      <c r="C184" s="333" t="s">
        <v>14207</v>
      </c>
      <c r="N184" t="s">
        <v>8024</v>
      </c>
      <c r="O184" s="296">
        <f>INDEX('Page 2 - Team Information'!$K$14:$AP$184,Y184,X184)</f>
        <v>59</v>
      </c>
      <c r="Q184"/>
      <c r="S184" t="s">
        <v>8207</v>
      </c>
      <c r="X184" s="334">
        <v>3</v>
      </c>
      <c r="Y184" s="334">
        <v>61</v>
      </c>
    </row>
    <row r="185" spans="1:25" x14ac:dyDescent="0.25">
      <c r="A185" t="str">
        <f>'Page 1 - General Information'!$G$12</f>
        <v>114069103</v>
      </c>
      <c r="B185" t="str">
        <f>'Page 1 - General Information'!$G$16</f>
        <v>6980</v>
      </c>
      <c r="C185" s="333" t="s">
        <v>14207</v>
      </c>
      <c r="N185" t="s">
        <v>8024</v>
      </c>
      <c r="O185" s="296">
        <f>INDEX('Page 2 - Team Information'!$K$14:$AP$184,Y185,X185)</f>
        <v>0</v>
      </c>
      <c r="Q185"/>
      <c r="S185" t="s">
        <v>8208</v>
      </c>
      <c r="X185" s="334">
        <v>1</v>
      </c>
      <c r="Y185" s="334">
        <v>62</v>
      </c>
    </row>
    <row r="186" spans="1:25" x14ac:dyDescent="0.25">
      <c r="A186" t="str">
        <f>'Page 1 - General Information'!$G$12</f>
        <v>114069103</v>
      </c>
      <c r="B186" t="str">
        <f>'Page 1 - General Information'!$G$16</f>
        <v>6980</v>
      </c>
      <c r="C186" s="333" t="s">
        <v>14207</v>
      </c>
      <c r="N186" t="s">
        <v>8024</v>
      </c>
      <c r="O186" s="296">
        <f>INDEX('Page 2 - Team Information'!$K$14:$AP$184,Y186,X186)</f>
        <v>0</v>
      </c>
      <c r="Q186"/>
      <c r="S186" t="s">
        <v>8209</v>
      </c>
      <c r="X186" s="334">
        <v>2</v>
      </c>
      <c r="Y186" s="334">
        <v>62</v>
      </c>
    </row>
    <row r="187" spans="1:25" x14ac:dyDescent="0.25">
      <c r="A187" t="str">
        <f>'Page 1 - General Information'!$G$12</f>
        <v>114069103</v>
      </c>
      <c r="B187" t="str">
        <f>'Page 1 - General Information'!$G$16</f>
        <v>6980</v>
      </c>
      <c r="C187" s="333" t="s">
        <v>14207</v>
      </c>
      <c r="N187" t="s">
        <v>8024</v>
      </c>
      <c r="O187" s="296">
        <f>INDEX('Page 2 - Team Information'!$K$14:$AP$184,Y187,X187)</f>
        <v>0</v>
      </c>
      <c r="Q187"/>
      <c r="S187" t="s">
        <v>8210</v>
      </c>
      <c r="X187" s="334">
        <v>3</v>
      </c>
      <c r="Y187" s="334">
        <v>62</v>
      </c>
    </row>
    <row r="188" spans="1:25" x14ac:dyDescent="0.25">
      <c r="A188" t="str">
        <f>'Page 1 - General Information'!$G$12</f>
        <v>114069103</v>
      </c>
      <c r="B188" t="str">
        <f>'Page 1 - General Information'!$G$16</f>
        <v>6980</v>
      </c>
      <c r="C188" s="333" t="s">
        <v>14207</v>
      </c>
      <c r="N188" t="s">
        <v>8024</v>
      </c>
      <c r="O188" s="296">
        <f>INDEX('Page 2 - Team Information'!$K$14:$AP$184,Y188,X188)</f>
        <v>0</v>
      </c>
      <c r="Q188"/>
      <c r="S188" t="s">
        <v>8211</v>
      </c>
      <c r="X188" s="334">
        <v>1</v>
      </c>
      <c r="Y188" s="334">
        <v>63</v>
      </c>
    </row>
    <row r="189" spans="1:25" x14ac:dyDescent="0.25">
      <c r="A189" t="str">
        <f>'Page 1 - General Information'!$G$12</f>
        <v>114069103</v>
      </c>
      <c r="B189" t="str">
        <f>'Page 1 - General Information'!$G$16</f>
        <v>6980</v>
      </c>
      <c r="C189" s="333" t="s">
        <v>14207</v>
      </c>
      <c r="N189" t="s">
        <v>8024</v>
      </c>
      <c r="O189" s="296">
        <f>INDEX('Page 2 - Team Information'!$K$14:$AP$184,Y189,X189)</f>
        <v>0</v>
      </c>
      <c r="Q189"/>
      <c r="S189" t="s">
        <v>8212</v>
      </c>
      <c r="X189" s="334">
        <v>2</v>
      </c>
      <c r="Y189" s="334">
        <v>63</v>
      </c>
    </row>
    <row r="190" spans="1:25" x14ac:dyDescent="0.25">
      <c r="A190" t="str">
        <f>'Page 1 - General Information'!$G$12</f>
        <v>114069103</v>
      </c>
      <c r="B190" t="str">
        <f>'Page 1 - General Information'!$G$16</f>
        <v>6980</v>
      </c>
      <c r="C190" s="333" t="s">
        <v>14207</v>
      </c>
      <c r="N190" t="s">
        <v>8024</v>
      </c>
      <c r="O190" s="296">
        <f>INDEX('Page 2 - Team Information'!$K$14:$AP$184,Y190,X190)</f>
        <v>0</v>
      </c>
      <c r="Q190"/>
      <c r="S190" t="s">
        <v>8213</v>
      </c>
      <c r="X190" s="334">
        <v>3</v>
      </c>
      <c r="Y190" s="334">
        <v>63</v>
      </c>
    </row>
    <row r="191" spans="1:25" x14ac:dyDescent="0.25">
      <c r="A191" t="str">
        <f>'Page 1 - General Information'!$G$12</f>
        <v>114069103</v>
      </c>
      <c r="B191" t="str">
        <f>'Page 1 - General Information'!$G$16</f>
        <v>6980</v>
      </c>
      <c r="C191" s="333" t="s">
        <v>14207</v>
      </c>
      <c r="N191" t="s">
        <v>8024</v>
      </c>
      <c r="O191" s="296">
        <f>INDEX('Page 2 - Team Information'!$K$14:$AP$184,Y191,X191)</f>
        <v>19</v>
      </c>
      <c r="Q191"/>
      <c r="S191" t="s">
        <v>8214</v>
      </c>
      <c r="X191" s="334">
        <v>1</v>
      </c>
      <c r="Y191" s="334">
        <v>64</v>
      </c>
    </row>
    <row r="192" spans="1:25" x14ac:dyDescent="0.25">
      <c r="A192" t="str">
        <f>'Page 1 - General Information'!$G$12</f>
        <v>114069103</v>
      </c>
      <c r="B192" t="str">
        <f>'Page 1 - General Information'!$G$16</f>
        <v>6980</v>
      </c>
      <c r="C192" s="333" t="s">
        <v>14207</v>
      </c>
      <c r="N192" t="s">
        <v>8024</v>
      </c>
      <c r="O192" s="296">
        <f>INDEX('Page 2 - Team Information'!$K$14:$AP$184,Y192,X192)</f>
        <v>0</v>
      </c>
      <c r="Q192"/>
      <c r="S192" t="s">
        <v>8215</v>
      </c>
      <c r="X192" s="334">
        <v>2</v>
      </c>
      <c r="Y192" s="334">
        <v>64</v>
      </c>
    </row>
    <row r="193" spans="1:25" x14ac:dyDescent="0.25">
      <c r="A193" t="str">
        <f>'Page 1 - General Information'!$G$12</f>
        <v>114069103</v>
      </c>
      <c r="B193" t="str">
        <f>'Page 1 - General Information'!$G$16</f>
        <v>6980</v>
      </c>
      <c r="C193" s="333" t="s">
        <v>14207</v>
      </c>
      <c r="N193" t="s">
        <v>8024</v>
      </c>
      <c r="O193" s="296">
        <f>INDEX('Page 2 - Team Information'!$K$14:$AP$184,Y193,X193)</f>
        <v>19</v>
      </c>
      <c r="Q193"/>
      <c r="S193" t="s">
        <v>8216</v>
      </c>
      <c r="X193" s="334">
        <v>3</v>
      </c>
      <c r="Y193" s="334">
        <v>64</v>
      </c>
    </row>
    <row r="194" spans="1:25" x14ac:dyDescent="0.25">
      <c r="A194" t="str">
        <f>'Page 1 - General Information'!$G$12</f>
        <v>114069103</v>
      </c>
      <c r="B194" t="str">
        <f>'Page 1 - General Information'!$G$16</f>
        <v>6980</v>
      </c>
      <c r="C194" s="333" t="s">
        <v>14207</v>
      </c>
      <c r="N194" t="s">
        <v>8024</v>
      </c>
      <c r="O194" s="296">
        <f>INDEX('Page 2 - Team Information'!$K$14:$AP$184,Y194,X194)</f>
        <v>25</v>
      </c>
      <c r="Q194"/>
      <c r="S194" t="s">
        <v>8217</v>
      </c>
      <c r="X194" s="334">
        <v>1</v>
      </c>
      <c r="Y194" s="334">
        <v>65</v>
      </c>
    </row>
    <row r="195" spans="1:25" x14ac:dyDescent="0.25">
      <c r="A195" t="str">
        <f>'Page 1 - General Information'!$G$12</f>
        <v>114069103</v>
      </c>
      <c r="B195" t="str">
        <f>'Page 1 - General Information'!$G$16</f>
        <v>6980</v>
      </c>
      <c r="C195" s="333" t="s">
        <v>14207</v>
      </c>
      <c r="N195" t="s">
        <v>8024</v>
      </c>
      <c r="O195" s="296">
        <f>INDEX('Page 2 - Team Information'!$K$14:$AP$184,Y195,X195)</f>
        <v>0</v>
      </c>
      <c r="Q195"/>
      <c r="S195" t="s">
        <v>8218</v>
      </c>
      <c r="X195" s="334">
        <v>2</v>
      </c>
      <c r="Y195" s="334">
        <v>65</v>
      </c>
    </row>
    <row r="196" spans="1:25" x14ac:dyDescent="0.25">
      <c r="A196" t="str">
        <f>'Page 1 - General Information'!$G$12</f>
        <v>114069103</v>
      </c>
      <c r="B196" t="str">
        <f>'Page 1 - General Information'!$G$16</f>
        <v>6980</v>
      </c>
      <c r="C196" s="333" t="s">
        <v>14207</v>
      </c>
      <c r="N196" t="s">
        <v>8024</v>
      </c>
      <c r="O196" s="296">
        <f>INDEX('Page 2 - Team Information'!$K$14:$AP$184,Y196,X196)</f>
        <v>25</v>
      </c>
      <c r="Q196"/>
      <c r="S196" t="s">
        <v>8219</v>
      </c>
      <c r="X196" s="334">
        <v>3</v>
      </c>
      <c r="Y196" s="334">
        <v>65</v>
      </c>
    </row>
    <row r="197" spans="1:25" x14ac:dyDescent="0.25">
      <c r="A197" t="str">
        <f>'Page 1 - General Information'!$G$12</f>
        <v>114069103</v>
      </c>
      <c r="B197" t="str">
        <f>'Page 1 - General Information'!$G$16</f>
        <v>6980</v>
      </c>
      <c r="C197" s="333" t="s">
        <v>14207</v>
      </c>
      <c r="N197" t="s">
        <v>8024</v>
      </c>
      <c r="O197" s="296">
        <f>INDEX('Page 2 - Team Information'!$K$14:$AP$184,Y197,X197)</f>
        <v>21</v>
      </c>
      <c r="Q197"/>
      <c r="S197" t="s">
        <v>8220</v>
      </c>
      <c r="X197" s="334">
        <v>1</v>
      </c>
      <c r="Y197" s="334">
        <v>66</v>
      </c>
    </row>
    <row r="198" spans="1:25" x14ac:dyDescent="0.25">
      <c r="A198" t="str">
        <f>'Page 1 - General Information'!$G$12</f>
        <v>114069103</v>
      </c>
      <c r="B198" t="str">
        <f>'Page 1 - General Information'!$G$16</f>
        <v>6980</v>
      </c>
      <c r="C198" s="333" t="s">
        <v>14207</v>
      </c>
      <c r="N198" t="s">
        <v>8024</v>
      </c>
      <c r="O198" s="296">
        <f>INDEX('Page 2 - Team Information'!$K$14:$AP$184,Y198,X198)</f>
        <v>0</v>
      </c>
      <c r="Q198"/>
      <c r="S198" t="s">
        <v>8221</v>
      </c>
      <c r="X198" s="334">
        <v>2</v>
      </c>
      <c r="Y198" s="334">
        <v>66</v>
      </c>
    </row>
    <row r="199" spans="1:25" x14ac:dyDescent="0.25">
      <c r="A199" t="str">
        <f>'Page 1 - General Information'!$G$12</f>
        <v>114069103</v>
      </c>
      <c r="B199" t="str">
        <f>'Page 1 - General Information'!$G$16</f>
        <v>6980</v>
      </c>
      <c r="C199" s="333" t="s">
        <v>14207</v>
      </c>
      <c r="N199" t="s">
        <v>8024</v>
      </c>
      <c r="O199" s="296">
        <f>INDEX('Page 2 - Team Information'!$K$14:$AP$184,Y199,X199)</f>
        <v>21</v>
      </c>
      <c r="Q199"/>
      <c r="S199" t="s">
        <v>8222</v>
      </c>
      <c r="X199" s="334">
        <v>3</v>
      </c>
      <c r="Y199" s="334">
        <v>66</v>
      </c>
    </row>
    <row r="200" spans="1:25" x14ac:dyDescent="0.25">
      <c r="A200" t="str">
        <f>'Page 1 - General Information'!$G$12</f>
        <v>114069103</v>
      </c>
      <c r="B200" t="str">
        <f>'Page 1 - General Information'!$G$16</f>
        <v>6980</v>
      </c>
      <c r="C200" s="333" t="s">
        <v>14207</v>
      </c>
      <c r="N200" t="s">
        <v>8024</v>
      </c>
      <c r="O200" s="296">
        <f>INDEX('Page 2 - Team Information'!$K$14:$AP$184,Y200,X200)</f>
        <v>0</v>
      </c>
      <c r="Q200"/>
      <c r="S200" t="s">
        <v>8223</v>
      </c>
      <c r="X200" s="334">
        <v>1</v>
      </c>
      <c r="Y200" s="334">
        <v>67</v>
      </c>
    </row>
    <row r="201" spans="1:25" x14ac:dyDescent="0.25">
      <c r="A201" t="str">
        <f>'Page 1 - General Information'!$G$12</f>
        <v>114069103</v>
      </c>
      <c r="B201" t="str">
        <f>'Page 1 - General Information'!$G$16</f>
        <v>6980</v>
      </c>
      <c r="C201" s="333" t="s">
        <v>14207</v>
      </c>
      <c r="N201" t="s">
        <v>8024</v>
      </c>
      <c r="O201" s="296">
        <f>INDEX('Page 2 - Team Information'!$K$14:$AP$184,Y201,X201)</f>
        <v>0</v>
      </c>
      <c r="Q201"/>
      <c r="S201" t="s">
        <v>8224</v>
      </c>
      <c r="X201" s="334">
        <v>2</v>
      </c>
      <c r="Y201" s="334">
        <v>67</v>
      </c>
    </row>
    <row r="202" spans="1:25" x14ac:dyDescent="0.25">
      <c r="A202" t="str">
        <f>'Page 1 - General Information'!$G$12</f>
        <v>114069103</v>
      </c>
      <c r="B202" t="str">
        <f>'Page 1 - General Information'!$G$16</f>
        <v>6980</v>
      </c>
      <c r="C202" s="333" t="s">
        <v>14207</v>
      </c>
      <c r="N202" t="s">
        <v>8024</v>
      </c>
      <c r="O202" s="296">
        <f>INDEX('Page 2 - Team Information'!$K$14:$AP$184,Y202,X202)</f>
        <v>0</v>
      </c>
      <c r="Q202"/>
      <c r="S202" t="s">
        <v>8225</v>
      </c>
      <c r="X202" s="334">
        <v>3</v>
      </c>
      <c r="Y202" s="334">
        <v>67</v>
      </c>
    </row>
    <row r="203" spans="1:25" x14ac:dyDescent="0.25">
      <c r="A203" t="str">
        <f>'Page 1 - General Information'!$G$12</f>
        <v>114069103</v>
      </c>
      <c r="B203" t="str">
        <f>'Page 1 - General Information'!$G$16</f>
        <v>6980</v>
      </c>
      <c r="C203" s="333" t="s">
        <v>14207</v>
      </c>
      <c r="N203" t="s">
        <v>8024</v>
      </c>
      <c r="O203" s="296">
        <f>INDEX('Page 2 - Team Information'!$K$14:$AP$184,Y203,X203)</f>
        <v>0</v>
      </c>
      <c r="Q203"/>
      <c r="S203" t="s">
        <v>8226</v>
      </c>
      <c r="X203" s="334">
        <v>1</v>
      </c>
      <c r="Y203" s="334">
        <v>68</v>
      </c>
    </row>
    <row r="204" spans="1:25" x14ac:dyDescent="0.25">
      <c r="A204" t="str">
        <f>'Page 1 - General Information'!$G$12</f>
        <v>114069103</v>
      </c>
      <c r="B204" t="str">
        <f>'Page 1 - General Information'!$G$16</f>
        <v>6980</v>
      </c>
      <c r="C204" s="333" t="s">
        <v>14207</v>
      </c>
      <c r="N204" t="s">
        <v>8024</v>
      </c>
      <c r="O204" s="296">
        <f>INDEX('Page 2 - Team Information'!$K$14:$AP$184,Y204,X204)</f>
        <v>0</v>
      </c>
      <c r="Q204"/>
      <c r="S204" t="s">
        <v>8227</v>
      </c>
      <c r="X204" s="334">
        <v>2</v>
      </c>
      <c r="Y204" s="334">
        <v>68</v>
      </c>
    </row>
    <row r="205" spans="1:25" x14ac:dyDescent="0.25">
      <c r="A205" t="str">
        <f>'Page 1 - General Information'!$G$12</f>
        <v>114069103</v>
      </c>
      <c r="B205" t="str">
        <f>'Page 1 - General Information'!$G$16</f>
        <v>6980</v>
      </c>
      <c r="C205" s="333" t="s">
        <v>14207</v>
      </c>
      <c r="N205" t="s">
        <v>8024</v>
      </c>
      <c r="O205" s="296">
        <f>INDEX('Page 2 - Team Information'!$K$14:$AP$184,Y205,X205)</f>
        <v>0</v>
      </c>
      <c r="Q205"/>
      <c r="S205" t="s">
        <v>8228</v>
      </c>
      <c r="X205" s="334">
        <v>3</v>
      </c>
      <c r="Y205" s="334">
        <v>68</v>
      </c>
    </row>
    <row r="206" spans="1:25" x14ac:dyDescent="0.25">
      <c r="A206" t="str">
        <f>'Page 1 - General Information'!$G$12</f>
        <v>114069103</v>
      </c>
      <c r="B206" t="str">
        <f>'Page 1 - General Information'!$G$16</f>
        <v>6980</v>
      </c>
      <c r="C206" s="333" t="s">
        <v>14207</v>
      </c>
      <c r="N206" t="s">
        <v>8024</v>
      </c>
      <c r="O206" s="296">
        <f>INDEX('Page 2 - Team Information'!$K$14:$AP$184,Y206,X206)</f>
        <v>10</v>
      </c>
      <c r="Q206"/>
      <c r="S206" t="s">
        <v>8229</v>
      </c>
      <c r="X206" s="334">
        <v>1</v>
      </c>
      <c r="Y206" s="334">
        <v>69</v>
      </c>
    </row>
    <row r="207" spans="1:25" x14ac:dyDescent="0.25">
      <c r="A207" t="str">
        <f>'Page 1 - General Information'!$G$12</f>
        <v>114069103</v>
      </c>
      <c r="B207" t="str">
        <f>'Page 1 - General Information'!$G$16</f>
        <v>6980</v>
      </c>
      <c r="C207" s="333" t="s">
        <v>14207</v>
      </c>
      <c r="N207" t="s">
        <v>8024</v>
      </c>
      <c r="O207" s="296">
        <f>INDEX('Page 2 - Team Information'!$K$14:$AP$184,Y207,X207)</f>
        <v>0</v>
      </c>
      <c r="Q207"/>
      <c r="S207" t="s">
        <v>8230</v>
      </c>
      <c r="X207" s="334">
        <v>2</v>
      </c>
      <c r="Y207" s="334">
        <v>69</v>
      </c>
    </row>
    <row r="208" spans="1:25" x14ac:dyDescent="0.25">
      <c r="A208" t="str">
        <f>'Page 1 - General Information'!$G$12</f>
        <v>114069103</v>
      </c>
      <c r="B208" t="str">
        <f>'Page 1 - General Information'!$G$16</f>
        <v>6980</v>
      </c>
      <c r="C208" s="333" t="s">
        <v>14207</v>
      </c>
      <c r="N208" t="s">
        <v>8024</v>
      </c>
      <c r="O208" s="296">
        <f>INDEX('Page 2 - Team Information'!$K$14:$AP$184,Y208,X208)</f>
        <v>10</v>
      </c>
      <c r="Q208"/>
      <c r="S208" t="s">
        <v>8231</v>
      </c>
      <c r="X208" s="334">
        <v>3</v>
      </c>
      <c r="Y208" s="334">
        <v>69</v>
      </c>
    </row>
    <row r="209" spans="1:25" x14ac:dyDescent="0.25">
      <c r="A209" t="str">
        <f>'Page 1 - General Information'!$G$12</f>
        <v>114069103</v>
      </c>
      <c r="B209" t="str">
        <f>'Page 1 - General Information'!$G$16</f>
        <v>6980</v>
      </c>
      <c r="C209" s="333" t="s">
        <v>14207</v>
      </c>
      <c r="N209" t="s">
        <v>8024</v>
      </c>
      <c r="O209" s="296">
        <f>INDEX('Page 2 - Team Information'!$K$14:$AP$184,Y209,X209)</f>
        <v>0</v>
      </c>
      <c r="Q209"/>
      <c r="S209" t="s">
        <v>8232</v>
      </c>
      <c r="X209" s="334">
        <v>1</v>
      </c>
      <c r="Y209" s="334">
        <v>70</v>
      </c>
    </row>
    <row r="210" spans="1:25" x14ac:dyDescent="0.25">
      <c r="A210" t="str">
        <f>'Page 1 - General Information'!$G$12</f>
        <v>114069103</v>
      </c>
      <c r="B210" t="str">
        <f>'Page 1 - General Information'!$G$16</f>
        <v>6980</v>
      </c>
      <c r="C210" s="333" t="s">
        <v>14207</v>
      </c>
      <c r="N210" t="s">
        <v>8024</v>
      </c>
      <c r="O210" s="296">
        <f>INDEX('Page 2 - Team Information'!$K$14:$AP$184,Y210,X210)</f>
        <v>0</v>
      </c>
      <c r="Q210"/>
      <c r="S210" t="s">
        <v>8233</v>
      </c>
      <c r="X210" s="334">
        <v>2</v>
      </c>
      <c r="Y210" s="334">
        <v>70</v>
      </c>
    </row>
    <row r="211" spans="1:25" x14ac:dyDescent="0.25">
      <c r="A211" t="str">
        <f>'Page 1 - General Information'!$G$12</f>
        <v>114069103</v>
      </c>
      <c r="B211" t="str">
        <f>'Page 1 - General Information'!$G$16</f>
        <v>6980</v>
      </c>
      <c r="C211" s="333" t="s">
        <v>14207</v>
      </c>
      <c r="N211" t="s">
        <v>8024</v>
      </c>
      <c r="O211" s="296">
        <f>INDEX('Page 2 - Team Information'!$K$14:$AP$184,Y211,X211)</f>
        <v>0</v>
      </c>
      <c r="Q211"/>
      <c r="S211" t="s">
        <v>8234</v>
      </c>
      <c r="X211" s="334">
        <v>3</v>
      </c>
      <c r="Y211" s="334">
        <v>70</v>
      </c>
    </row>
    <row r="212" spans="1:25" x14ac:dyDescent="0.25">
      <c r="A212" t="str">
        <f>'Page 1 - General Information'!$G$12</f>
        <v>114069103</v>
      </c>
      <c r="B212" t="str">
        <f>'Page 1 - General Information'!$G$16</f>
        <v>6980</v>
      </c>
      <c r="C212" s="333" t="s">
        <v>14207</v>
      </c>
      <c r="N212" t="s">
        <v>8024</v>
      </c>
      <c r="O212" s="296">
        <f>INDEX('Page 2 - Team Information'!$K$14:$AP$184,Y212,X212)</f>
        <v>0</v>
      </c>
      <c r="Q212"/>
      <c r="S212" t="s">
        <v>8235</v>
      </c>
      <c r="X212" s="334">
        <v>1</v>
      </c>
      <c r="Y212" s="334">
        <v>71</v>
      </c>
    </row>
    <row r="213" spans="1:25" x14ac:dyDescent="0.25">
      <c r="A213" t="str">
        <f>'Page 1 - General Information'!$G$12</f>
        <v>114069103</v>
      </c>
      <c r="B213" t="str">
        <f>'Page 1 - General Information'!$G$16</f>
        <v>6980</v>
      </c>
      <c r="C213" s="333" t="s">
        <v>14207</v>
      </c>
      <c r="N213" t="s">
        <v>8024</v>
      </c>
      <c r="O213" s="296">
        <f>INDEX('Page 2 - Team Information'!$K$14:$AP$184,Y213,X213)</f>
        <v>0</v>
      </c>
      <c r="Q213"/>
      <c r="S213" t="s">
        <v>8236</v>
      </c>
      <c r="X213" s="334">
        <v>2</v>
      </c>
      <c r="Y213" s="334">
        <v>71</v>
      </c>
    </row>
    <row r="214" spans="1:25" x14ac:dyDescent="0.25">
      <c r="A214" t="str">
        <f>'Page 1 - General Information'!$G$12</f>
        <v>114069103</v>
      </c>
      <c r="B214" t="str">
        <f>'Page 1 - General Information'!$G$16</f>
        <v>6980</v>
      </c>
      <c r="C214" s="333" t="s">
        <v>14207</v>
      </c>
      <c r="N214" t="s">
        <v>8024</v>
      </c>
      <c r="O214" s="296">
        <f>INDEX('Page 2 - Team Information'!$K$14:$AP$184,Y214,X214)</f>
        <v>0</v>
      </c>
      <c r="Q214"/>
      <c r="S214" t="s">
        <v>8237</v>
      </c>
      <c r="X214" s="334">
        <v>3</v>
      </c>
      <c r="Y214" s="334">
        <v>71</v>
      </c>
    </row>
    <row r="215" spans="1:25" x14ac:dyDescent="0.25">
      <c r="A215" t="str">
        <f>'Page 1 - General Information'!$G$12</f>
        <v>114069103</v>
      </c>
      <c r="B215" t="str">
        <f>'Page 1 - General Information'!$G$16</f>
        <v>6980</v>
      </c>
      <c r="C215" s="333" t="s">
        <v>14207</v>
      </c>
      <c r="N215" t="s">
        <v>8024</v>
      </c>
      <c r="O215" s="296">
        <f>INDEX('Page 2 - Team Information'!$K$14:$AP$184,Y215,X215)</f>
        <v>0</v>
      </c>
      <c r="Q215"/>
      <c r="S215" t="s">
        <v>8238</v>
      </c>
      <c r="X215" s="334">
        <v>1</v>
      </c>
      <c r="Y215" s="334">
        <v>72</v>
      </c>
    </row>
    <row r="216" spans="1:25" x14ac:dyDescent="0.25">
      <c r="A216" t="str">
        <f>'Page 1 - General Information'!$G$12</f>
        <v>114069103</v>
      </c>
      <c r="B216" t="str">
        <f>'Page 1 - General Information'!$G$16</f>
        <v>6980</v>
      </c>
      <c r="C216" s="333" t="s">
        <v>14207</v>
      </c>
      <c r="N216" t="s">
        <v>8024</v>
      </c>
      <c r="O216" s="296">
        <f>INDEX('Page 2 - Team Information'!$K$14:$AP$184,Y216,X216)</f>
        <v>0</v>
      </c>
      <c r="Q216"/>
      <c r="S216" t="s">
        <v>8239</v>
      </c>
      <c r="X216" s="334">
        <v>2</v>
      </c>
      <c r="Y216" s="334">
        <v>72</v>
      </c>
    </row>
    <row r="217" spans="1:25" x14ac:dyDescent="0.25">
      <c r="A217" t="str">
        <f>'Page 1 - General Information'!$G$12</f>
        <v>114069103</v>
      </c>
      <c r="B217" t="str">
        <f>'Page 1 - General Information'!$G$16</f>
        <v>6980</v>
      </c>
      <c r="C217" s="333" t="s">
        <v>14207</v>
      </c>
      <c r="N217" t="s">
        <v>8024</v>
      </c>
      <c r="O217" s="296">
        <f>INDEX('Page 2 - Team Information'!$K$14:$AP$184,Y217,X217)</f>
        <v>0</v>
      </c>
      <c r="Q217"/>
      <c r="S217" t="s">
        <v>8240</v>
      </c>
      <c r="X217" s="334">
        <v>3</v>
      </c>
      <c r="Y217" s="334">
        <v>72</v>
      </c>
    </row>
    <row r="218" spans="1:25" x14ac:dyDescent="0.25">
      <c r="A218" t="str">
        <f>'Page 1 - General Information'!$G$12</f>
        <v>114069103</v>
      </c>
      <c r="B218" t="str">
        <f>'Page 1 - General Information'!$G$16</f>
        <v>6980</v>
      </c>
      <c r="C218" s="333" t="s">
        <v>14207</v>
      </c>
      <c r="N218" t="s">
        <v>8024</v>
      </c>
      <c r="O218" s="296">
        <f>INDEX('Page 2 - Team Information'!$K$14:$AP$184,Y218,X218)</f>
        <v>23</v>
      </c>
      <c r="Q218"/>
      <c r="S218" t="s">
        <v>8241</v>
      </c>
      <c r="X218" s="334">
        <v>1</v>
      </c>
      <c r="Y218" s="334">
        <v>73</v>
      </c>
    </row>
    <row r="219" spans="1:25" x14ac:dyDescent="0.25">
      <c r="A219" t="str">
        <f>'Page 1 - General Information'!$G$12</f>
        <v>114069103</v>
      </c>
      <c r="B219" t="str">
        <f>'Page 1 - General Information'!$G$16</f>
        <v>6980</v>
      </c>
      <c r="C219" s="333" t="s">
        <v>14207</v>
      </c>
      <c r="N219" t="s">
        <v>8024</v>
      </c>
      <c r="O219" s="296">
        <f>INDEX('Page 2 - Team Information'!$K$14:$AP$184,Y219,X219)</f>
        <v>0</v>
      </c>
      <c r="Q219"/>
      <c r="S219" t="s">
        <v>8242</v>
      </c>
      <c r="X219" s="334">
        <v>2</v>
      </c>
      <c r="Y219" s="334">
        <v>73</v>
      </c>
    </row>
    <row r="220" spans="1:25" x14ac:dyDescent="0.25">
      <c r="A220" t="str">
        <f>'Page 1 - General Information'!$G$12</f>
        <v>114069103</v>
      </c>
      <c r="B220" t="str">
        <f>'Page 1 - General Information'!$G$16</f>
        <v>6980</v>
      </c>
      <c r="C220" s="333" t="s">
        <v>14207</v>
      </c>
      <c r="N220" t="s">
        <v>8024</v>
      </c>
      <c r="O220" s="296">
        <f>INDEX('Page 2 - Team Information'!$K$14:$AP$184,Y220,X220)</f>
        <v>23</v>
      </c>
      <c r="Q220"/>
      <c r="S220" t="s">
        <v>8243</v>
      </c>
      <c r="X220" s="334">
        <v>3</v>
      </c>
      <c r="Y220" s="334">
        <v>73</v>
      </c>
    </row>
    <row r="221" spans="1:25" x14ac:dyDescent="0.25">
      <c r="A221" t="str">
        <f>'Page 1 - General Information'!$G$12</f>
        <v>114069103</v>
      </c>
      <c r="B221" t="str">
        <f>'Page 1 - General Information'!$G$16</f>
        <v>6980</v>
      </c>
      <c r="C221" s="333" t="s">
        <v>14207</v>
      </c>
      <c r="N221" t="s">
        <v>8024</v>
      </c>
      <c r="O221" s="296">
        <f>INDEX('Page 2 - Team Information'!$K$14:$AP$184,Y221,X221)</f>
        <v>0</v>
      </c>
      <c r="Q221"/>
      <c r="S221" t="s">
        <v>8244</v>
      </c>
      <c r="X221" s="334">
        <v>1</v>
      </c>
      <c r="Y221" s="334">
        <v>74</v>
      </c>
    </row>
    <row r="222" spans="1:25" x14ac:dyDescent="0.25">
      <c r="A222" t="str">
        <f>'Page 1 - General Information'!$G$12</f>
        <v>114069103</v>
      </c>
      <c r="B222" t="str">
        <f>'Page 1 - General Information'!$G$16</f>
        <v>6980</v>
      </c>
      <c r="C222" s="333" t="s">
        <v>14207</v>
      </c>
      <c r="N222" t="s">
        <v>8024</v>
      </c>
      <c r="O222" s="296">
        <f>INDEX('Page 2 - Team Information'!$K$14:$AP$184,Y222,X222)</f>
        <v>0</v>
      </c>
      <c r="Q222"/>
      <c r="S222" t="s">
        <v>8245</v>
      </c>
      <c r="X222" s="334">
        <v>2</v>
      </c>
      <c r="Y222" s="334">
        <v>74</v>
      </c>
    </row>
    <row r="223" spans="1:25" x14ac:dyDescent="0.25">
      <c r="A223" t="str">
        <f>'Page 1 - General Information'!$G$12</f>
        <v>114069103</v>
      </c>
      <c r="B223" t="str">
        <f>'Page 1 - General Information'!$G$16</f>
        <v>6980</v>
      </c>
      <c r="C223" s="333" t="s">
        <v>14207</v>
      </c>
      <c r="N223" t="s">
        <v>8024</v>
      </c>
      <c r="O223" s="296">
        <f>INDEX('Page 2 - Team Information'!$K$14:$AP$184,Y223,X223)</f>
        <v>0</v>
      </c>
      <c r="Q223"/>
      <c r="S223" t="s">
        <v>8246</v>
      </c>
      <c r="X223" s="334">
        <v>3</v>
      </c>
      <c r="Y223" s="334">
        <v>74</v>
      </c>
    </row>
    <row r="224" spans="1:25" x14ac:dyDescent="0.25">
      <c r="A224" t="str">
        <f>'Page 1 - General Information'!$G$12</f>
        <v>114069103</v>
      </c>
      <c r="B224" t="str">
        <f>'Page 1 - General Information'!$G$16</f>
        <v>6980</v>
      </c>
      <c r="C224" s="333" t="s">
        <v>14207</v>
      </c>
      <c r="N224" t="s">
        <v>8024</v>
      </c>
      <c r="O224" s="296">
        <f>INDEX('Page 2 - Team Information'!$K$14:$AP$184,Y224,X224)</f>
        <v>0</v>
      </c>
      <c r="Q224"/>
      <c r="S224" t="s">
        <v>8247</v>
      </c>
      <c r="X224" s="334">
        <v>1</v>
      </c>
      <c r="Y224" s="334">
        <v>75</v>
      </c>
    </row>
    <row r="225" spans="1:25" x14ac:dyDescent="0.25">
      <c r="A225" t="str">
        <f>'Page 1 - General Information'!$G$12</f>
        <v>114069103</v>
      </c>
      <c r="B225" t="str">
        <f>'Page 1 - General Information'!$G$16</f>
        <v>6980</v>
      </c>
      <c r="C225" s="333" t="s">
        <v>14207</v>
      </c>
      <c r="N225" t="s">
        <v>8024</v>
      </c>
      <c r="O225" s="296">
        <f>INDEX('Page 2 - Team Information'!$K$14:$AP$184,Y225,X225)</f>
        <v>0</v>
      </c>
      <c r="Q225"/>
      <c r="S225" t="s">
        <v>8248</v>
      </c>
      <c r="X225" s="334">
        <v>2</v>
      </c>
      <c r="Y225" s="334">
        <v>75</v>
      </c>
    </row>
    <row r="226" spans="1:25" x14ac:dyDescent="0.25">
      <c r="A226" t="str">
        <f>'Page 1 - General Information'!$G$12</f>
        <v>114069103</v>
      </c>
      <c r="B226" t="str">
        <f>'Page 1 - General Information'!$G$16</f>
        <v>6980</v>
      </c>
      <c r="C226" s="333" t="s">
        <v>14207</v>
      </c>
      <c r="N226" t="s">
        <v>8024</v>
      </c>
      <c r="O226" s="296">
        <f>INDEX('Page 2 - Team Information'!$K$14:$AP$184,Y226,X226)</f>
        <v>0</v>
      </c>
      <c r="Q226"/>
      <c r="S226" t="s">
        <v>8249</v>
      </c>
      <c r="X226" s="334">
        <v>3</v>
      </c>
      <c r="Y226" s="334">
        <v>75</v>
      </c>
    </row>
    <row r="227" spans="1:25" x14ac:dyDescent="0.25">
      <c r="A227" t="str">
        <f>'Page 1 - General Information'!$G$12</f>
        <v>114069103</v>
      </c>
      <c r="B227" t="str">
        <f>'Page 1 - General Information'!$G$16</f>
        <v>6980</v>
      </c>
      <c r="C227" s="333" t="s">
        <v>14207</v>
      </c>
      <c r="N227" t="s">
        <v>8024</v>
      </c>
      <c r="O227" s="296">
        <f>INDEX('Page 2 - Team Information'!$K$14:$AP$184,Y227,X227)</f>
        <v>0</v>
      </c>
      <c r="Q227"/>
      <c r="S227" t="s">
        <v>8250</v>
      </c>
      <c r="X227" s="334">
        <v>1</v>
      </c>
      <c r="Y227" s="334">
        <v>76</v>
      </c>
    </row>
    <row r="228" spans="1:25" x14ac:dyDescent="0.25">
      <c r="A228" t="str">
        <f>'Page 1 - General Information'!$G$12</f>
        <v>114069103</v>
      </c>
      <c r="B228" t="str">
        <f>'Page 1 - General Information'!$G$16</f>
        <v>6980</v>
      </c>
      <c r="C228" s="333" t="s">
        <v>14207</v>
      </c>
      <c r="N228" t="s">
        <v>8024</v>
      </c>
      <c r="O228" s="296">
        <f>INDEX('Page 2 - Team Information'!$K$14:$AP$184,Y228,X228)</f>
        <v>0</v>
      </c>
      <c r="Q228"/>
      <c r="S228" t="s">
        <v>8251</v>
      </c>
      <c r="X228" s="334">
        <v>2</v>
      </c>
      <c r="Y228" s="334">
        <v>76</v>
      </c>
    </row>
    <row r="229" spans="1:25" x14ac:dyDescent="0.25">
      <c r="A229" t="str">
        <f>'Page 1 - General Information'!$G$12</f>
        <v>114069103</v>
      </c>
      <c r="B229" t="str">
        <f>'Page 1 - General Information'!$G$16</f>
        <v>6980</v>
      </c>
      <c r="C229" s="333" t="s">
        <v>14207</v>
      </c>
      <c r="N229" t="s">
        <v>8024</v>
      </c>
      <c r="O229" s="296">
        <f>INDEX('Page 2 - Team Information'!$K$14:$AP$184,Y229,X229)</f>
        <v>0</v>
      </c>
      <c r="Q229"/>
      <c r="S229" t="s">
        <v>8252</v>
      </c>
      <c r="X229" s="334">
        <v>3</v>
      </c>
      <c r="Y229" s="334">
        <v>76</v>
      </c>
    </row>
    <row r="230" spans="1:25" x14ac:dyDescent="0.25">
      <c r="A230" t="str">
        <f>'Page 1 - General Information'!$G$12</f>
        <v>114069103</v>
      </c>
      <c r="B230" t="str">
        <f>'Page 1 - General Information'!$G$16</f>
        <v>6980</v>
      </c>
      <c r="C230" s="333" t="s">
        <v>14207</v>
      </c>
      <c r="N230" t="s">
        <v>8024</v>
      </c>
      <c r="O230" s="296">
        <f>INDEX('Page 2 - Team Information'!$K$14:$AP$184,Y230,X230)</f>
        <v>58</v>
      </c>
      <c r="Q230"/>
      <c r="S230" t="s">
        <v>8253</v>
      </c>
      <c r="X230" s="334">
        <v>1</v>
      </c>
      <c r="Y230" s="334">
        <v>77</v>
      </c>
    </row>
    <row r="231" spans="1:25" x14ac:dyDescent="0.25">
      <c r="A231" t="str">
        <f>'Page 1 - General Information'!$G$12</f>
        <v>114069103</v>
      </c>
      <c r="B231" t="str">
        <f>'Page 1 - General Information'!$G$16</f>
        <v>6980</v>
      </c>
      <c r="C231" s="333" t="s">
        <v>14207</v>
      </c>
      <c r="N231" t="s">
        <v>8024</v>
      </c>
      <c r="O231" s="296">
        <f>INDEX('Page 2 - Team Information'!$K$14:$AP$184,Y231,X231)</f>
        <v>0</v>
      </c>
      <c r="Q231"/>
      <c r="S231" t="s">
        <v>8254</v>
      </c>
      <c r="X231" s="334">
        <v>2</v>
      </c>
      <c r="Y231" s="334">
        <v>77</v>
      </c>
    </row>
    <row r="232" spans="1:25" x14ac:dyDescent="0.25">
      <c r="A232" t="str">
        <f>'Page 1 - General Information'!$G$12</f>
        <v>114069103</v>
      </c>
      <c r="B232" t="str">
        <f>'Page 1 - General Information'!$G$16</f>
        <v>6980</v>
      </c>
      <c r="C232" s="333" t="s">
        <v>14207</v>
      </c>
      <c r="N232" t="s">
        <v>8024</v>
      </c>
      <c r="O232" s="296">
        <f>INDEX('Page 2 - Team Information'!$K$14:$AP$184,Y232,X232)</f>
        <v>58</v>
      </c>
      <c r="Q232"/>
      <c r="S232" t="s">
        <v>8255</v>
      </c>
      <c r="X232" s="334">
        <v>3</v>
      </c>
      <c r="Y232" s="334">
        <v>77</v>
      </c>
    </row>
    <row r="233" spans="1:25" x14ac:dyDescent="0.25">
      <c r="A233" t="str">
        <f>'Page 1 - General Information'!$G$12</f>
        <v>114069103</v>
      </c>
      <c r="B233" t="str">
        <f>'Page 1 - General Information'!$G$16</f>
        <v>6980</v>
      </c>
      <c r="C233" s="333" t="s">
        <v>14207</v>
      </c>
      <c r="N233" t="s">
        <v>8024</v>
      </c>
      <c r="O233" s="296">
        <f>INDEX('Page 2 - Team Information'!$K$14:$AP$184,Y233,X233)</f>
        <v>0</v>
      </c>
      <c r="Q233"/>
      <c r="S233" t="s">
        <v>8256</v>
      </c>
      <c r="X233" s="334">
        <v>1</v>
      </c>
      <c r="Y233" s="334">
        <v>78</v>
      </c>
    </row>
    <row r="234" spans="1:25" x14ac:dyDescent="0.25">
      <c r="A234" t="str">
        <f>'Page 1 - General Information'!$G$12</f>
        <v>114069103</v>
      </c>
      <c r="B234" t="str">
        <f>'Page 1 - General Information'!$G$16</f>
        <v>6980</v>
      </c>
      <c r="C234" s="333" t="s">
        <v>14207</v>
      </c>
      <c r="N234" t="s">
        <v>8024</v>
      </c>
      <c r="O234" s="296">
        <f>INDEX('Page 2 - Team Information'!$K$14:$AP$184,Y234,X234)</f>
        <v>0</v>
      </c>
      <c r="Q234"/>
      <c r="S234" t="s">
        <v>8257</v>
      </c>
      <c r="X234" s="334">
        <v>2</v>
      </c>
      <c r="Y234" s="334">
        <v>78</v>
      </c>
    </row>
    <row r="235" spans="1:25" x14ac:dyDescent="0.25">
      <c r="A235" t="str">
        <f>'Page 1 - General Information'!$G$12</f>
        <v>114069103</v>
      </c>
      <c r="B235" t="str">
        <f>'Page 1 - General Information'!$G$16</f>
        <v>6980</v>
      </c>
      <c r="C235" s="333" t="s">
        <v>14207</v>
      </c>
      <c r="N235" t="s">
        <v>8024</v>
      </c>
      <c r="O235" s="296">
        <f>INDEX('Page 2 - Team Information'!$K$14:$AP$184,Y235,X235)</f>
        <v>0</v>
      </c>
      <c r="Q235"/>
      <c r="S235" t="s">
        <v>8258</v>
      </c>
      <c r="X235" s="334">
        <v>3</v>
      </c>
      <c r="Y235" s="334">
        <v>78</v>
      </c>
    </row>
    <row r="236" spans="1:25" x14ac:dyDescent="0.25">
      <c r="A236" t="str">
        <f>'Page 1 - General Information'!$G$12</f>
        <v>114069103</v>
      </c>
      <c r="B236" t="str">
        <f>'Page 1 - General Information'!$G$16</f>
        <v>6980</v>
      </c>
      <c r="C236" s="333" t="s">
        <v>14207</v>
      </c>
      <c r="N236" t="s">
        <v>8024</v>
      </c>
      <c r="O236" s="296">
        <f>INDEX('Page 2 - Team Information'!$K$14:$AP$184,Y236,X236)</f>
        <v>0</v>
      </c>
      <c r="Q236"/>
      <c r="S236" t="s">
        <v>8259</v>
      </c>
      <c r="X236" s="334">
        <v>1</v>
      </c>
      <c r="Y236" s="334">
        <v>79</v>
      </c>
    </row>
    <row r="237" spans="1:25" x14ac:dyDescent="0.25">
      <c r="A237" t="str">
        <f>'Page 1 - General Information'!$G$12</f>
        <v>114069103</v>
      </c>
      <c r="B237" t="str">
        <f>'Page 1 - General Information'!$G$16</f>
        <v>6980</v>
      </c>
      <c r="C237" s="333" t="s">
        <v>14207</v>
      </c>
      <c r="N237" t="s">
        <v>8024</v>
      </c>
      <c r="O237" s="296">
        <f>INDEX('Page 2 - Team Information'!$K$14:$AP$184,Y237,X237)</f>
        <v>0</v>
      </c>
      <c r="Q237"/>
      <c r="S237" t="s">
        <v>8260</v>
      </c>
      <c r="X237" s="334">
        <v>2</v>
      </c>
      <c r="Y237" s="334">
        <v>79</v>
      </c>
    </row>
    <row r="238" spans="1:25" x14ac:dyDescent="0.25">
      <c r="A238" t="str">
        <f>'Page 1 - General Information'!$G$12</f>
        <v>114069103</v>
      </c>
      <c r="B238" t="str">
        <f>'Page 1 - General Information'!$G$16</f>
        <v>6980</v>
      </c>
      <c r="C238" s="333" t="s">
        <v>14207</v>
      </c>
      <c r="N238" t="s">
        <v>8024</v>
      </c>
      <c r="O238" s="296">
        <f>INDEX('Page 2 - Team Information'!$K$14:$AP$184,Y238,X238)</f>
        <v>0</v>
      </c>
      <c r="Q238"/>
      <c r="S238" t="s">
        <v>8261</v>
      </c>
      <c r="X238" s="334">
        <v>3</v>
      </c>
      <c r="Y238" s="334">
        <v>79</v>
      </c>
    </row>
    <row r="239" spans="1:25" x14ac:dyDescent="0.25">
      <c r="A239" t="str">
        <f>'Page 1 - General Information'!$G$12</f>
        <v>114069103</v>
      </c>
      <c r="B239" t="str">
        <f>'Page 1 - General Information'!$G$16</f>
        <v>6980</v>
      </c>
      <c r="C239" s="333" t="s">
        <v>14207</v>
      </c>
      <c r="N239" t="s">
        <v>8024</v>
      </c>
      <c r="O239" s="296">
        <f>INDEX('Page 2 - Team Information'!$K$14:$AP$184,Y239,X239)</f>
        <v>17</v>
      </c>
      <c r="Q239"/>
      <c r="S239" t="s">
        <v>8262</v>
      </c>
      <c r="X239" s="334">
        <v>1</v>
      </c>
      <c r="Y239" s="334">
        <v>80</v>
      </c>
    </row>
    <row r="240" spans="1:25" x14ac:dyDescent="0.25">
      <c r="A240" t="str">
        <f>'Page 1 - General Information'!$G$12</f>
        <v>114069103</v>
      </c>
      <c r="B240" t="str">
        <f>'Page 1 - General Information'!$G$16</f>
        <v>6980</v>
      </c>
      <c r="C240" s="333" t="s">
        <v>14207</v>
      </c>
      <c r="N240" t="s">
        <v>8024</v>
      </c>
      <c r="O240" s="296">
        <f>INDEX('Page 2 - Team Information'!$K$14:$AP$184,Y240,X240)</f>
        <v>0</v>
      </c>
      <c r="Q240"/>
      <c r="S240" t="s">
        <v>8263</v>
      </c>
      <c r="X240" s="334">
        <v>2</v>
      </c>
      <c r="Y240" s="334">
        <v>80</v>
      </c>
    </row>
    <row r="241" spans="1:25" x14ac:dyDescent="0.25">
      <c r="A241" t="str">
        <f>'Page 1 - General Information'!$G$12</f>
        <v>114069103</v>
      </c>
      <c r="B241" t="str">
        <f>'Page 1 - General Information'!$G$16</f>
        <v>6980</v>
      </c>
      <c r="C241" s="333" t="s">
        <v>14207</v>
      </c>
      <c r="N241" t="s">
        <v>8024</v>
      </c>
      <c r="O241" s="296">
        <f>INDEX('Page 2 - Team Information'!$K$14:$AP$184,Y241,X241)</f>
        <v>17</v>
      </c>
      <c r="Q241"/>
      <c r="S241" t="s">
        <v>8264</v>
      </c>
      <c r="X241" s="334">
        <v>3</v>
      </c>
      <c r="Y241" s="334">
        <v>80</v>
      </c>
    </row>
    <row r="242" spans="1:25" x14ac:dyDescent="0.25">
      <c r="A242" t="str">
        <f>'Page 1 - General Information'!$G$12</f>
        <v>114069103</v>
      </c>
      <c r="B242" t="str">
        <f>'Page 1 - General Information'!$G$16</f>
        <v>6980</v>
      </c>
      <c r="C242" s="333" t="s">
        <v>14207</v>
      </c>
      <c r="N242" t="s">
        <v>8024</v>
      </c>
      <c r="O242" s="296">
        <f>INDEX('Page 2 - Team Information'!$K$14:$AP$184,Y242,X242)</f>
        <v>0</v>
      </c>
      <c r="Q242"/>
      <c r="S242" t="s">
        <v>8265</v>
      </c>
      <c r="X242" s="334">
        <v>1</v>
      </c>
      <c r="Y242" s="334">
        <v>81</v>
      </c>
    </row>
    <row r="243" spans="1:25" x14ac:dyDescent="0.25">
      <c r="A243" t="str">
        <f>'Page 1 - General Information'!$G$12</f>
        <v>114069103</v>
      </c>
      <c r="B243" t="str">
        <f>'Page 1 - General Information'!$G$16</f>
        <v>6980</v>
      </c>
      <c r="C243" s="333" t="s">
        <v>14207</v>
      </c>
      <c r="N243" t="s">
        <v>8024</v>
      </c>
      <c r="O243" s="296">
        <f>INDEX('Page 2 - Team Information'!$K$14:$AP$184,Y243,X243)</f>
        <v>12</v>
      </c>
      <c r="Q243"/>
      <c r="S243" t="s">
        <v>8266</v>
      </c>
      <c r="X243" s="334">
        <v>2</v>
      </c>
      <c r="Y243" s="334">
        <v>81</v>
      </c>
    </row>
    <row r="244" spans="1:25" x14ac:dyDescent="0.25">
      <c r="A244" t="str">
        <f>'Page 1 - General Information'!$G$12</f>
        <v>114069103</v>
      </c>
      <c r="B244" t="str">
        <f>'Page 1 - General Information'!$G$16</f>
        <v>6980</v>
      </c>
      <c r="C244" s="333" t="s">
        <v>14207</v>
      </c>
      <c r="N244" t="s">
        <v>8024</v>
      </c>
      <c r="O244" s="296">
        <f>INDEX('Page 2 - Team Information'!$K$14:$AP$184,Y244,X244)</f>
        <v>12</v>
      </c>
      <c r="Q244"/>
      <c r="S244" t="s">
        <v>8267</v>
      </c>
      <c r="X244" s="334">
        <v>3</v>
      </c>
      <c r="Y244" s="334">
        <v>81</v>
      </c>
    </row>
    <row r="245" spans="1:25" x14ac:dyDescent="0.25">
      <c r="A245" t="str">
        <f>'Page 1 - General Information'!$G$12</f>
        <v>114069103</v>
      </c>
      <c r="B245" t="str">
        <f>'Page 1 - General Information'!$G$16</f>
        <v>6980</v>
      </c>
      <c r="C245" s="333" t="s">
        <v>14207</v>
      </c>
      <c r="N245" t="s">
        <v>8024</v>
      </c>
      <c r="O245" s="296">
        <f>INDEX('Page 2 - Team Information'!$K$14:$AP$184,Y245,X245)</f>
        <v>0</v>
      </c>
      <c r="Q245"/>
      <c r="S245" t="s">
        <v>8268</v>
      </c>
      <c r="X245" s="335">
        <v>1</v>
      </c>
      <c r="Y245" s="335">
        <v>82</v>
      </c>
    </row>
    <row r="246" spans="1:25" x14ac:dyDescent="0.25">
      <c r="A246" t="str">
        <f>'Page 1 - General Information'!$G$12</f>
        <v>114069103</v>
      </c>
      <c r="B246" t="str">
        <f>'Page 1 - General Information'!$G$16</f>
        <v>6980</v>
      </c>
      <c r="C246" s="333" t="s">
        <v>14207</v>
      </c>
      <c r="N246" t="s">
        <v>8024</v>
      </c>
      <c r="O246" s="296">
        <f>INDEX('Page 2 - Team Information'!$K$14:$AP$184,Y246,X246)</f>
        <v>6</v>
      </c>
      <c r="Q246"/>
      <c r="S246" t="s">
        <v>8269</v>
      </c>
      <c r="X246" s="334">
        <v>2</v>
      </c>
      <c r="Y246" s="334">
        <v>82</v>
      </c>
    </row>
    <row r="247" spans="1:25" x14ac:dyDescent="0.25">
      <c r="A247" t="str">
        <f>'Page 1 - General Information'!$G$12</f>
        <v>114069103</v>
      </c>
      <c r="B247" t="str">
        <f>'Page 1 - General Information'!$G$16</f>
        <v>6980</v>
      </c>
      <c r="C247" s="333" t="s">
        <v>14207</v>
      </c>
      <c r="N247" t="s">
        <v>8024</v>
      </c>
      <c r="O247" s="296">
        <f>INDEX('Page 2 - Team Information'!$K$14:$AP$184,Y247,X247)</f>
        <v>6</v>
      </c>
      <c r="Q247"/>
      <c r="S247" t="s">
        <v>8270</v>
      </c>
      <c r="X247" s="334">
        <v>3</v>
      </c>
      <c r="Y247" s="334">
        <v>82</v>
      </c>
    </row>
    <row r="248" spans="1:25" x14ac:dyDescent="0.25">
      <c r="A248" t="str">
        <f>'Page 1 - General Information'!$G$12</f>
        <v>114069103</v>
      </c>
      <c r="B248" t="str">
        <f>'Page 1 - General Information'!$G$16</f>
        <v>6980</v>
      </c>
      <c r="C248" s="333" t="s">
        <v>14207</v>
      </c>
      <c r="N248" t="s">
        <v>8024</v>
      </c>
      <c r="O248" s="296">
        <f>INDEX('Page 2 - Team Information'!$K$14:$AP$184,Y248,X248)</f>
        <v>0</v>
      </c>
      <c r="Q248"/>
      <c r="S248" t="s">
        <v>8271</v>
      </c>
      <c r="X248" s="334">
        <v>1</v>
      </c>
      <c r="Y248" s="334">
        <v>83</v>
      </c>
    </row>
    <row r="249" spans="1:25" x14ac:dyDescent="0.25">
      <c r="A249" t="str">
        <f>'Page 1 - General Information'!$G$12</f>
        <v>114069103</v>
      </c>
      <c r="B249" t="str">
        <f>'Page 1 - General Information'!$G$16</f>
        <v>6980</v>
      </c>
      <c r="C249" s="333" t="s">
        <v>14207</v>
      </c>
      <c r="N249" t="s">
        <v>8024</v>
      </c>
      <c r="O249" s="296">
        <f>INDEX('Page 2 - Team Information'!$K$14:$AP$184,Y249,X249)</f>
        <v>36</v>
      </c>
      <c r="Q249"/>
      <c r="S249" t="s">
        <v>8272</v>
      </c>
      <c r="X249" s="334">
        <v>2</v>
      </c>
      <c r="Y249" s="334">
        <v>83</v>
      </c>
    </row>
    <row r="250" spans="1:25" x14ac:dyDescent="0.25">
      <c r="A250" t="str">
        <f>'Page 1 - General Information'!$G$12</f>
        <v>114069103</v>
      </c>
      <c r="B250" t="str">
        <f>'Page 1 - General Information'!$G$16</f>
        <v>6980</v>
      </c>
      <c r="C250" s="333" t="s">
        <v>14207</v>
      </c>
      <c r="N250" t="s">
        <v>8024</v>
      </c>
      <c r="O250" s="296">
        <f>INDEX('Page 2 - Team Information'!$K$14:$AP$184,Y250,X250)</f>
        <v>36</v>
      </c>
      <c r="Q250"/>
      <c r="S250" t="s">
        <v>8273</v>
      </c>
      <c r="X250" s="334">
        <v>3</v>
      </c>
      <c r="Y250" s="334">
        <v>83</v>
      </c>
    </row>
    <row r="251" spans="1:25" x14ac:dyDescent="0.25">
      <c r="A251" t="str">
        <f>'Page 1 - General Information'!$G$12</f>
        <v>114069103</v>
      </c>
      <c r="B251" t="str">
        <f>'Page 1 - General Information'!$G$16</f>
        <v>6980</v>
      </c>
      <c r="C251" s="333" t="s">
        <v>14207</v>
      </c>
      <c r="N251" t="s">
        <v>8024</v>
      </c>
      <c r="O251" s="296">
        <f>INDEX('Page 2 - Team Information'!$K$14:$AP$184,Y251,X251)</f>
        <v>0</v>
      </c>
      <c r="Q251"/>
      <c r="S251" t="s">
        <v>8274</v>
      </c>
      <c r="X251" s="334">
        <v>1</v>
      </c>
      <c r="Y251" s="334">
        <v>84</v>
      </c>
    </row>
    <row r="252" spans="1:25" x14ac:dyDescent="0.25">
      <c r="A252" t="str">
        <f>'Page 1 - General Information'!$G$12</f>
        <v>114069103</v>
      </c>
      <c r="B252" t="str">
        <f>'Page 1 - General Information'!$G$16</f>
        <v>6980</v>
      </c>
      <c r="C252" s="333" t="s">
        <v>14207</v>
      </c>
      <c r="N252" t="s">
        <v>8024</v>
      </c>
      <c r="O252" s="296">
        <f>INDEX('Page 2 - Team Information'!$K$14:$AP$184,Y252,X252)</f>
        <v>14</v>
      </c>
      <c r="Q252"/>
      <c r="S252" t="s">
        <v>8275</v>
      </c>
      <c r="X252" s="334">
        <v>2</v>
      </c>
      <c r="Y252" s="334">
        <v>84</v>
      </c>
    </row>
    <row r="253" spans="1:25" x14ac:dyDescent="0.25">
      <c r="A253" t="str">
        <f>'Page 1 - General Information'!$G$12</f>
        <v>114069103</v>
      </c>
      <c r="B253" t="str">
        <f>'Page 1 - General Information'!$G$16</f>
        <v>6980</v>
      </c>
      <c r="C253" s="333" t="s">
        <v>14207</v>
      </c>
      <c r="N253" t="s">
        <v>8024</v>
      </c>
      <c r="O253" s="296">
        <f>INDEX('Page 2 - Team Information'!$K$14:$AP$184,Y253,X253)</f>
        <v>14</v>
      </c>
      <c r="Q253"/>
      <c r="S253" t="s">
        <v>8276</v>
      </c>
      <c r="X253" s="334">
        <v>3</v>
      </c>
      <c r="Y253" s="334">
        <v>84</v>
      </c>
    </row>
    <row r="254" spans="1:25" x14ac:dyDescent="0.25">
      <c r="A254" t="str">
        <f>'Page 1 - General Information'!$G$12</f>
        <v>114069103</v>
      </c>
      <c r="B254" t="str">
        <f>'Page 1 - General Information'!$G$16</f>
        <v>6980</v>
      </c>
      <c r="C254" s="333" t="s">
        <v>14207</v>
      </c>
      <c r="N254" t="s">
        <v>8024</v>
      </c>
      <c r="O254" s="296">
        <f>INDEX('Page 2 - Team Information'!$K$14:$AP$184,Y254,X254)</f>
        <v>0</v>
      </c>
      <c r="Q254"/>
      <c r="S254" t="s">
        <v>8277</v>
      </c>
      <c r="X254" s="334">
        <v>1</v>
      </c>
      <c r="Y254" s="334">
        <v>85</v>
      </c>
    </row>
    <row r="255" spans="1:25" x14ac:dyDescent="0.25">
      <c r="A255" t="str">
        <f>'Page 1 - General Information'!$G$12</f>
        <v>114069103</v>
      </c>
      <c r="B255" t="str">
        <f>'Page 1 - General Information'!$G$16</f>
        <v>6980</v>
      </c>
      <c r="C255" s="333" t="s">
        <v>14207</v>
      </c>
      <c r="N255" t="s">
        <v>8024</v>
      </c>
      <c r="O255" s="296">
        <f>INDEX('Page 2 - Team Information'!$K$14:$AP$184,Y255,X255)</f>
        <v>17</v>
      </c>
      <c r="Q255"/>
      <c r="S255" t="s">
        <v>8278</v>
      </c>
      <c r="X255" s="334">
        <v>2</v>
      </c>
      <c r="Y255" s="334">
        <v>85</v>
      </c>
    </row>
    <row r="256" spans="1:25" x14ac:dyDescent="0.25">
      <c r="A256" t="str">
        <f>'Page 1 - General Information'!$G$12</f>
        <v>114069103</v>
      </c>
      <c r="B256" t="str">
        <f>'Page 1 - General Information'!$G$16</f>
        <v>6980</v>
      </c>
      <c r="C256" s="333" t="s">
        <v>14207</v>
      </c>
      <c r="N256" t="s">
        <v>8024</v>
      </c>
      <c r="O256" s="296">
        <f>INDEX('Page 2 - Team Information'!$K$14:$AP$184,Y256,X256)</f>
        <v>17</v>
      </c>
      <c r="Q256"/>
      <c r="S256" t="s">
        <v>8279</v>
      </c>
      <c r="X256" s="334">
        <v>3</v>
      </c>
      <c r="Y256" s="334">
        <v>85</v>
      </c>
    </row>
    <row r="257" spans="1:25" x14ac:dyDescent="0.25">
      <c r="A257" t="str">
        <f>'Page 1 - General Information'!$G$12</f>
        <v>114069103</v>
      </c>
      <c r="B257" t="str">
        <f>'Page 1 - General Information'!$G$16</f>
        <v>6980</v>
      </c>
      <c r="C257" s="333" t="s">
        <v>14207</v>
      </c>
      <c r="N257" t="s">
        <v>8024</v>
      </c>
      <c r="O257" s="296">
        <f>INDEX('Page 2 - Team Information'!$K$14:$AP$184,Y257,X257)</f>
        <v>0</v>
      </c>
      <c r="Q257"/>
      <c r="S257" t="s">
        <v>8280</v>
      </c>
      <c r="X257" s="334">
        <v>1</v>
      </c>
      <c r="Y257" s="334">
        <v>86</v>
      </c>
    </row>
    <row r="258" spans="1:25" x14ac:dyDescent="0.25">
      <c r="A258" t="str">
        <f>'Page 1 - General Information'!$G$12</f>
        <v>114069103</v>
      </c>
      <c r="B258" t="str">
        <f>'Page 1 - General Information'!$G$16</f>
        <v>6980</v>
      </c>
      <c r="C258" s="333" t="s">
        <v>14207</v>
      </c>
      <c r="N258" t="s">
        <v>8024</v>
      </c>
      <c r="O258" s="296">
        <f>INDEX('Page 2 - Team Information'!$K$14:$AP$184,Y258,X258)</f>
        <v>4</v>
      </c>
      <c r="Q258"/>
      <c r="S258" t="s">
        <v>8281</v>
      </c>
      <c r="X258" s="334">
        <v>2</v>
      </c>
      <c r="Y258" s="334">
        <v>86</v>
      </c>
    </row>
    <row r="259" spans="1:25" x14ac:dyDescent="0.25">
      <c r="A259" t="str">
        <f>'Page 1 - General Information'!$G$12</f>
        <v>114069103</v>
      </c>
      <c r="B259" t="str">
        <f>'Page 1 - General Information'!$G$16</f>
        <v>6980</v>
      </c>
      <c r="C259" s="333" t="s">
        <v>14207</v>
      </c>
      <c r="N259" t="s">
        <v>8024</v>
      </c>
      <c r="O259" s="296">
        <f>INDEX('Page 2 - Team Information'!$K$14:$AP$184,Y259,X259)</f>
        <v>4</v>
      </c>
      <c r="Q259"/>
      <c r="S259" t="s">
        <v>8282</v>
      </c>
      <c r="X259" s="334">
        <v>3</v>
      </c>
      <c r="Y259" s="334">
        <v>86</v>
      </c>
    </row>
    <row r="260" spans="1:25" x14ac:dyDescent="0.25">
      <c r="A260" t="str">
        <f>'Page 1 - General Information'!$G$12</f>
        <v>114069103</v>
      </c>
      <c r="B260" t="str">
        <f>'Page 1 - General Information'!$G$16</f>
        <v>6980</v>
      </c>
      <c r="C260" s="333" t="s">
        <v>14207</v>
      </c>
      <c r="N260" t="s">
        <v>8024</v>
      </c>
      <c r="O260" s="296">
        <f>INDEX('Page 2 - Team Information'!$K$14:$AP$184,Y260,X260)</f>
        <v>0</v>
      </c>
      <c r="Q260"/>
      <c r="S260" t="s">
        <v>8283</v>
      </c>
      <c r="X260" s="334">
        <v>1</v>
      </c>
      <c r="Y260" s="334">
        <v>87</v>
      </c>
    </row>
    <row r="261" spans="1:25" x14ac:dyDescent="0.25">
      <c r="A261" t="str">
        <f>'Page 1 - General Information'!$G$12</f>
        <v>114069103</v>
      </c>
      <c r="B261" t="str">
        <f>'Page 1 - General Information'!$G$16</f>
        <v>6980</v>
      </c>
      <c r="C261" s="333" t="s">
        <v>14207</v>
      </c>
      <c r="N261" t="s">
        <v>8024</v>
      </c>
      <c r="O261" s="296">
        <f>INDEX('Page 2 - Team Information'!$K$14:$AP$184,Y261,X261)</f>
        <v>0</v>
      </c>
      <c r="Q261"/>
      <c r="S261" t="s">
        <v>8284</v>
      </c>
      <c r="X261" s="334">
        <v>2</v>
      </c>
      <c r="Y261" s="334">
        <v>87</v>
      </c>
    </row>
    <row r="262" spans="1:25" x14ac:dyDescent="0.25">
      <c r="A262" t="str">
        <f>'Page 1 - General Information'!$G$12</f>
        <v>114069103</v>
      </c>
      <c r="B262" t="str">
        <f>'Page 1 - General Information'!$G$16</f>
        <v>6980</v>
      </c>
      <c r="C262" s="333" t="s">
        <v>14207</v>
      </c>
      <c r="N262" t="s">
        <v>8024</v>
      </c>
      <c r="O262" s="296">
        <f>INDEX('Page 2 - Team Information'!$K$14:$AP$184,Y262,X262)</f>
        <v>0</v>
      </c>
      <c r="Q262"/>
      <c r="S262" t="s">
        <v>8285</v>
      </c>
      <c r="X262" s="334">
        <v>3</v>
      </c>
      <c r="Y262" s="334">
        <v>87</v>
      </c>
    </row>
    <row r="263" spans="1:25" x14ac:dyDescent="0.25">
      <c r="A263" t="str">
        <f>'Page 1 - General Information'!$G$12</f>
        <v>114069103</v>
      </c>
      <c r="B263" t="str">
        <f>'Page 1 - General Information'!$G$16</f>
        <v>6980</v>
      </c>
      <c r="C263" s="333" t="s">
        <v>14207</v>
      </c>
      <c r="N263" t="s">
        <v>8024</v>
      </c>
      <c r="O263" s="296">
        <f>INDEX('Page 2 - Team Information'!$K$14:$AP$184,Y263,X263)</f>
        <v>0</v>
      </c>
      <c r="Q263"/>
      <c r="S263" t="s">
        <v>8286</v>
      </c>
      <c r="X263" s="334">
        <v>1</v>
      </c>
      <c r="Y263" s="334">
        <v>88</v>
      </c>
    </row>
    <row r="264" spans="1:25" x14ac:dyDescent="0.25">
      <c r="A264" t="str">
        <f>'Page 1 - General Information'!$G$12</f>
        <v>114069103</v>
      </c>
      <c r="B264" t="str">
        <f>'Page 1 - General Information'!$G$16</f>
        <v>6980</v>
      </c>
      <c r="C264" s="333" t="s">
        <v>14207</v>
      </c>
      <c r="N264" t="s">
        <v>8024</v>
      </c>
      <c r="O264" s="296">
        <f>INDEX('Page 2 - Team Information'!$K$14:$AP$184,Y264,X264)</f>
        <v>20</v>
      </c>
      <c r="Q264"/>
      <c r="S264" t="s">
        <v>8287</v>
      </c>
      <c r="X264" s="334">
        <v>2</v>
      </c>
      <c r="Y264" s="334">
        <v>88</v>
      </c>
    </row>
    <row r="265" spans="1:25" x14ac:dyDescent="0.25">
      <c r="A265" t="str">
        <f>'Page 1 - General Information'!$G$12</f>
        <v>114069103</v>
      </c>
      <c r="B265" t="str">
        <f>'Page 1 - General Information'!$G$16</f>
        <v>6980</v>
      </c>
      <c r="C265" s="333" t="s">
        <v>14207</v>
      </c>
      <c r="N265" t="s">
        <v>8024</v>
      </c>
      <c r="O265" s="296">
        <f>INDEX('Page 2 - Team Information'!$K$14:$AP$184,Y265,X265)</f>
        <v>20</v>
      </c>
      <c r="Q265"/>
      <c r="S265" t="s">
        <v>8288</v>
      </c>
      <c r="X265" s="334">
        <v>3</v>
      </c>
      <c r="Y265" s="334">
        <v>88</v>
      </c>
    </row>
    <row r="266" spans="1:25" x14ac:dyDescent="0.25">
      <c r="A266" t="str">
        <f>'Page 1 - General Information'!$G$12</f>
        <v>114069103</v>
      </c>
      <c r="B266" t="str">
        <f>'Page 1 - General Information'!$G$16</f>
        <v>6980</v>
      </c>
      <c r="C266" s="333" t="s">
        <v>14207</v>
      </c>
      <c r="N266" t="s">
        <v>8024</v>
      </c>
      <c r="O266" s="296">
        <f>INDEX('Page 2 - Team Information'!$K$14:$AP$184,Y266,X266)</f>
        <v>0</v>
      </c>
      <c r="Q266"/>
      <c r="S266" t="s">
        <v>8289</v>
      </c>
      <c r="X266" s="334">
        <v>1</v>
      </c>
      <c r="Y266" s="334">
        <v>89</v>
      </c>
    </row>
    <row r="267" spans="1:25" x14ac:dyDescent="0.25">
      <c r="A267" t="str">
        <f>'Page 1 - General Information'!$G$12</f>
        <v>114069103</v>
      </c>
      <c r="B267" t="str">
        <f>'Page 1 - General Information'!$G$16</f>
        <v>6980</v>
      </c>
      <c r="C267" s="333" t="s">
        <v>14207</v>
      </c>
      <c r="N267" t="s">
        <v>8024</v>
      </c>
      <c r="O267" s="296">
        <f>INDEX('Page 2 - Team Information'!$K$14:$AP$184,Y267,X267)</f>
        <v>0</v>
      </c>
      <c r="Q267"/>
      <c r="S267" t="s">
        <v>8290</v>
      </c>
      <c r="X267" s="334">
        <v>2</v>
      </c>
      <c r="Y267" s="334">
        <v>89</v>
      </c>
    </row>
    <row r="268" spans="1:25" x14ac:dyDescent="0.25">
      <c r="A268" t="str">
        <f>'Page 1 - General Information'!$G$12</f>
        <v>114069103</v>
      </c>
      <c r="B268" t="str">
        <f>'Page 1 - General Information'!$G$16</f>
        <v>6980</v>
      </c>
      <c r="C268" s="333" t="s">
        <v>14207</v>
      </c>
      <c r="N268" t="s">
        <v>8024</v>
      </c>
      <c r="O268" s="296">
        <f>INDEX('Page 2 - Team Information'!$K$14:$AP$184,Y268,X268)</f>
        <v>0</v>
      </c>
      <c r="Q268"/>
      <c r="S268" t="s">
        <v>8291</v>
      </c>
      <c r="X268" s="334">
        <v>3</v>
      </c>
      <c r="Y268" s="334">
        <v>89</v>
      </c>
    </row>
    <row r="269" spans="1:25" x14ac:dyDescent="0.25">
      <c r="A269" t="str">
        <f>'Page 1 - General Information'!$G$12</f>
        <v>114069103</v>
      </c>
      <c r="B269" t="str">
        <f>'Page 1 - General Information'!$G$16</f>
        <v>6980</v>
      </c>
      <c r="C269" s="333" t="s">
        <v>14207</v>
      </c>
      <c r="N269" t="s">
        <v>8024</v>
      </c>
      <c r="O269" s="296">
        <f>INDEX('Page 2 - Team Information'!$K$14:$AP$184,Y269,X269)</f>
        <v>0</v>
      </c>
      <c r="Q269"/>
      <c r="S269" t="s">
        <v>8292</v>
      </c>
      <c r="X269" s="334">
        <v>1</v>
      </c>
      <c r="Y269" s="334">
        <v>90</v>
      </c>
    </row>
    <row r="270" spans="1:25" x14ac:dyDescent="0.25">
      <c r="A270" t="str">
        <f>'Page 1 - General Information'!$G$12</f>
        <v>114069103</v>
      </c>
      <c r="B270" t="str">
        <f>'Page 1 - General Information'!$G$16</f>
        <v>6980</v>
      </c>
      <c r="C270" s="333" t="s">
        <v>14207</v>
      </c>
      <c r="N270" t="s">
        <v>8024</v>
      </c>
      <c r="O270" s="296">
        <f>INDEX('Page 2 - Team Information'!$K$14:$AP$184,Y270,X270)</f>
        <v>20</v>
      </c>
      <c r="Q270"/>
      <c r="S270" t="s">
        <v>8293</v>
      </c>
      <c r="X270" s="334">
        <v>2</v>
      </c>
      <c r="Y270" s="334">
        <v>90</v>
      </c>
    </row>
    <row r="271" spans="1:25" x14ac:dyDescent="0.25">
      <c r="A271" t="str">
        <f>'Page 1 - General Information'!$G$12</f>
        <v>114069103</v>
      </c>
      <c r="B271" t="str">
        <f>'Page 1 - General Information'!$G$16</f>
        <v>6980</v>
      </c>
      <c r="C271" s="333" t="s">
        <v>14207</v>
      </c>
      <c r="N271" t="s">
        <v>8024</v>
      </c>
      <c r="O271" s="296">
        <f>INDEX('Page 2 - Team Information'!$K$14:$AP$184,Y271,X271)</f>
        <v>20</v>
      </c>
      <c r="Q271"/>
      <c r="S271" t="s">
        <v>8294</v>
      </c>
      <c r="X271" s="334">
        <v>3</v>
      </c>
      <c r="Y271" s="334">
        <v>90</v>
      </c>
    </row>
    <row r="272" spans="1:25" x14ac:dyDescent="0.25">
      <c r="A272" t="str">
        <f>'Page 1 - General Information'!$G$12</f>
        <v>114069103</v>
      </c>
      <c r="B272" t="str">
        <f>'Page 1 - General Information'!$G$16</f>
        <v>6980</v>
      </c>
      <c r="C272" s="333" t="s">
        <v>14207</v>
      </c>
      <c r="N272" t="s">
        <v>8024</v>
      </c>
      <c r="O272" s="296">
        <f>INDEX('Page 2 - Team Information'!$K$14:$AP$184,Y272,X272)</f>
        <v>0</v>
      </c>
      <c r="Q272"/>
      <c r="S272" t="s">
        <v>14012</v>
      </c>
      <c r="X272" s="334">
        <v>1</v>
      </c>
      <c r="Y272" s="334">
        <v>91</v>
      </c>
    </row>
    <row r="273" spans="1:25" x14ac:dyDescent="0.25">
      <c r="A273" t="str">
        <f>'Page 1 - General Information'!$G$12</f>
        <v>114069103</v>
      </c>
      <c r="B273" t="str">
        <f>'Page 1 - General Information'!$G$16</f>
        <v>6980</v>
      </c>
      <c r="C273" s="333" t="s">
        <v>14207</v>
      </c>
      <c r="N273" t="s">
        <v>8024</v>
      </c>
      <c r="O273" s="296">
        <f>INDEX('Page 2 - Team Information'!$K$14:$AP$184,Y273,X273)</f>
        <v>18</v>
      </c>
      <c r="Q273"/>
      <c r="S273" t="s">
        <v>14013</v>
      </c>
      <c r="X273" s="334">
        <v>2</v>
      </c>
      <c r="Y273" s="334">
        <v>91</v>
      </c>
    </row>
    <row r="274" spans="1:25" x14ac:dyDescent="0.25">
      <c r="A274" t="str">
        <f>'Page 1 - General Information'!$G$12</f>
        <v>114069103</v>
      </c>
      <c r="B274" t="str">
        <f>'Page 1 - General Information'!$G$16</f>
        <v>6980</v>
      </c>
      <c r="C274" s="333" t="s">
        <v>14207</v>
      </c>
      <c r="N274" t="s">
        <v>8024</v>
      </c>
      <c r="O274" s="296">
        <f>INDEX('Page 2 - Team Information'!$K$14:$AP$184,Y274,X274)</f>
        <v>18</v>
      </c>
      <c r="Q274"/>
      <c r="S274" t="s">
        <v>14014</v>
      </c>
      <c r="X274" s="334">
        <v>3</v>
      </c>
      <c r="Y274" s="334">
        <v>91</v>
      </c>
    </row>
    <row r="275" spans="1:25" x14ac:dyDescent="0.25">
      <c r="A275" t="str">
        <f>'Page 1 - General Information'!$G$12</f>
        <v>114069103</v>
      </c>
      <c r="B275" t="str">
        <f>'Page 1 - General Information'!$G$16</f>
        <v>6980</v>
      </c>
      <c r="C275" s="333" t="s">
        <v>14207</v>
      </c>
      <c r="N275" t="s">
        <v>8024</v>
      </c>
      <c r="O275" s="296">
        <f>INDEX('Page 2 - Team Information'!$K$14:$AP$184,Y275,X275)</f>
        <v>0</v>
      </c>
      <c r="Q275"/>
      <c r="S275" t="s">
        <v>8295</v>
      </c>
      <c r="X275" s="334">
        <v>1</v>
      </c>
      <c r="Y275" s="334">
        <v>92</v>
      </c>
    </row>
    <row r="276" spans="1:25" x14ac:dyDescent="0.25">
      <c r="A276" t="str">
        <f>'Page 1 - General Information'!$G$12</f>
        <v>114069103</v>
      </c>
      <c r="B276" t="str">
        <f>'Page 1 - General Information'!$G$16</f>
        <v>6980</v>
      </c>
      <c r="C276" s="333" t="s">
        <v>14207</v>
      </c>
      <c r="N276" t="s">
        <v>8024</v>
      </c>
      <c r="O276" s="296">
        <f>INDEX('Page 2 - Team Information'!$K$14:$AP$184,Y276,X276)</f>
        <v>25</v>
      </c>
      <c r="Q276"/>
      <c r="S276" t="s">
        <v>8296</v>
      </c>
      <c r="X276" s="334">
        <v>2</v>
      </c>
      <c r="Y276" s="334">
        <v>92</v>
      </c>
    </row>
    <row r="277" spans="1:25" x14ac:dyDescent="0.25">
      <c r="A277" t="str">
        <f>'Page 1 - General Information'!$G$12</f>
        <v>114069103</v>
      </c>
      <c r="B277" t="str">
        <f>'Page 1 - General Information'!$G$16</f>
        <v>6980</v>
      </c>
      <c r="C277" s="333" t="s">
        <v>14207</v>
      </c>
      <c r="N277" t="s">
        <v>8024</v>
      </c>
      <c r="O277" s="296">
        <f>INDEX('Page 2 - Team Information'!$K$14:$AP$184,Y277,X277)</f>
        <v>25</v>
      </c>
      <c r="Q277"/>
      <c r="S277" t="s">
        <v>8297</v>
      </c>
      <c r="X277" s="334">
        <v>3</v>
      </c>
      <c r="Y277" s="334">
        <v>92</v>
      </c>
    </row>
    <row r="278" spans="1:25" x14ac:dyDescent="0.25">
      <c r="A278" t="str">
        <f>'Page 1 - General Information'!$G$12</f>
        <v>114069103</v>
      </c>
      <c r="B278" t="str">
        <f>'Page 1 - General Information'!$G$16</f>
        <v>6980</v>
      </c>
      <c r="C278" s="333" t="s">
        <v>14207</v>
      </c>
      <c r="N278" t="s">
        <v>8024</v>
      </c>
      <c r="O278" s="296">
        <f>INDEX('Page 2 - Team Information'!$K$14:$AP$184,Y278,X278)</f>
        <v>0</v>
      </c>
      <c r="Q278"/>
      <c r="S278" t="s">
        <v>8298</v>
      </c>
      <c r="X278" s="334">
        <v>1</v>
      </c>
      <c r="Y278" s="334">
        <v>93</v>
      </c>
    </row>
    <row r="279" spans="1:25" x14ac:dyDescent="0.25">
      <c r="A279" t="str">
        <f>'Page 1 - General Information'!$G$12</f>
        <v>114069103</v>
      </c>
      <c r="B279" t="str">
        <f>'Page 1 - General Information'!$G$16</f>
        <v>6980</v>
      </c>
      <c r="C279" s="333" t="s">
        <v>14207</v>
      </c>
      <c r="N279" t="s">
        <v>8024</v>
      </c>
      <c r="O279" s="296">
        <f>INDEX('Page 2 - Team Information'!$K$14:$AP$184,Y279,X279)</f>
        <v>16</v>
      </c>
      <c r="Q279"/>
      <c r="S279" t="s">
        <v>8299</v>
      </c>
      <c r="X279" s="334">
        <v>2</v>
      </c>
      <c r="Y279" s="334">
        <v>93</v>
      </c>
    </row>
    <row r="280" spans="1:25" x14ac:dyDescent="0.25">
      <c r="A280" t="str">
        <f>'Page 1 - General Information'!$G$12</f>
        <v>114069103</v>
      </c>
      <c r="B280" t="str">
        <f>'Page 1 - General Information'!$G$16</f>
        <v>6980</v>
      </c>
      <c r="C280" s="333" t="s">
        <v>14207</v>
      </c>
      <c r="N280" t="s">
        <v>8024</v>
      </c>
      <c r="O280" s="296">
        <f>INDEX('Page 2 - Team Information'!$K$14:$AP$184,Y280,X280)</f>
        <v>16</v>
      </c>
      <c r="Q280"/>
      <c r="S280" t="s">
        <v>8300</v>
      </c>
      <c r="X280" s="334">
        <v>3</v>
      </c>
      <c r="Y280" s="334">
        <v>93</v>
      </c>
    </row>
    <row r="281" spans="1:25" x14ac:dyDescent="0.25">
      <c r="A281" t="str">
        <f>'Page 1 - General Information'!$G$12</f>
        <v>114069103</v>
      </c>
      <c r="B281" t="str">
        <f>'Page 1 - General Information'!$G$16</f>
        <v>6980</v>
      </c>
      <c r="C281" s="333" t="s">
        <v>14207</v>
      </c>
      <c r="N281" t="s">
        <v>8024</v>
      </c>
      <c r="O281" s="296">
        <f>INDEX('Page 2 - Team Information'!$K$14:$AP$184,Y281,X281)</f>
        <v>0</v>
      </c>
      <c r="Q281"/>
      <c r="S281" t="s">
        <v>8301</v>
      </c>
      <c r="X281" s="334">
        <v>1</v>
      </c>
      <c r="Y281" s="334">
        <v>94</v>
      </c>
    </row>
    <row r="282" spans="1:25" x14ac:dyDescent="0.25">
      <c r="A282" t="str">
        <f>'Page 1 - General Information'!$G$12</f>
        <v>114069103</v>
      </c>
      <c r="B282" t="str">
        <f>'Page 1 - General Information'!$G$16</f>
        <v>6980</v>
      </c>
      <c r="C282" s="333" t="s">
        <v>14207</v>
      </c>
      <c r="N282" t="s">
        <v>8024</v>
      </c>
      <c r="O282" s="296">
        <f>INDEX('Page 2 - Team Information'!$K$14:$AP$184,Y282,X282)</f>
        <v>24</v>
      </c>
      <c r="Q282"/>
      <c r="S282" t="s">
        <v>8302</v>
      </c>
      <c r="X282" s="334">
        <v>2</v>
      </c>
      <c r="Y282" s="334">
        <v>94</v>
      </c>
    </row>
    <row r="283" spans="1:25" x14ac:dyDescent="0.25">
      <c r="A283" t="str">
        <f>'Page 1 - General Information'!$G$12</f>
        <v>114069103</v>
      </c>
      <c r="B283" t="str">
        <f>'Page 1 - General Information'!$G$16</f>
        <v>6980</v>
      </c>
      <c r="C283" s="333" t="s">
        <v>14207</v>
      </c>
      <c r="N283" t="s">
        <v>8024</v>
      </c>
      <c r="O283" s="296">
        <f>INDEX('Page 2 - Team Information'!$K$14:$AP$184,Y283,X283)</f>
        <v>24</v>
      </c>
      <c r="Q283"/>
      <c r="S283" t="s">
        <v>8303</v>
      </c>
      <c r="X283" s="334">
        <v>3</v>
      </c>
      <c r="Y283" s="334">
        <v>94</v>
      </c>
    </row>
    <row r="284" spans="1:25" x14ac:dyDescent="0.25">
      <c r="A284" t="str">
        <f>'Page 1 - General Information'!$G$12</f>
        <v>114069103</v>
      </c>
      <c r="B284" t="str">
        <f>'Page 1 - General Information'!$G$16</f>
        <v>6980</v>
      </c>
      <c r="C284" s="333" t="s">
        <v>14207</v>
      </c>
      <c r="N284" t="s">
        <v>8024</v>
      </c>
      <c r="O284" s="296">
        <f>INDEX('Page 2 - Team Information'!$K$14:$AP$184,Y284,X284)</f>
        <v>0</v>
      </c>
      <c r="Q284"/>
      <c r="S284" t="s">
        <v>8304</v>
      </c>
      <c r="X284" s="334">
        <v>1</v>
      </c>
      <c r="Y284" s="334">
        <v>95</v>
      </c>
    </row>
    <row r="285" spans="1:25" x14ac:dyDescent="0.25">
      <c r="A285" t="str">
        <f>'Page 1 - General Information'!$G$12</f>
        <v>114069103</v>
      </c>
      <c r="B285" t="str">
        <f>'Page 1 - General Information'!$G$16</f>
        <v>6980</v>
      </c>
      <c r="C285" s="333" t="s">
        <v>14207</v>
      </c>
      <c r="N285" t="s">
        <v>8024</v>
      </c>
      <c r="O285" s="296">
        <f>INDEX('Page 2 - Team Information'!$K$14:$AP$184,Y285,X285)</f>
        <v>50</v>
      </c>
      <c r="Q285"/>
      <c r="S285" t="s">
        <v>8305</v>
      </c>
      <c r="X285" s="334">
        <v>2</v>
      </c>
      <c r="Y285" s="334">
        <v>95</v>
      </c>
    </row>
    <row r="286" spans="1:25" x14ac:dyDescent="0.25">
      <c r="A286" t="str">
        <f>'Page 1 - General Information'!$G$12</f>
        <v>114069103</v>
      </c>
      <c r="B286" t="str">
        <f>'Page 1 - General Information'!$G$16</f>
        <v>6980</v>
      </c>
      <c r="C286" s="333" t="s">
        <v>14207</v>
      </c>
      <c r="N286" t="s">
        <v>8024</v>
      </c>
      <c r="O286" s="296">
        <f>INDEX('Page 2 - Team Information'!$K$14:$AP$184,Y286,X286)</f>
        <v>50</v>
      </c>
      <c r="Q286"/>
      <c r="S286" t="s">
        <v>8306</v>
      </c>
      <c r="X286" s="334">
        <v>3</v>
      </c>
      <c r="Y286" s="334">
        <v>95</v>
      </c>
    </row>
    <row r="287" spans="1:25" x14ac:dyDescent="0.25">
      <c r="A287" t="str">
        <f>'Page 1 - General Information'!$G$12</f>
        <v>114069103</v>
      </c>
      <c r="B287" t="str">
        <f>'Page 1 - General Information'!$G$16</f>
        <v>6980</v>
      </c>
      <c r="C287" s="333" t="s">
        <v>14207</v>
      </c>
      <c r="N287" t="s">
        <v>8024</v>
      </c>
      <c r="O287" s="296">
        <f>INDEX('Page 2 - Team Information'!$K$14:$AP$184,Y287,X287)</f>
        <v>0</v>
      </c>
      <c r="Q287"/>
      <c r="S287" t="s">
        <v>8307</v>
      </c>
      <c r="X287" s="334">
        <v>1</v>
      </c>
      <c r="Y287" s="334">
        <v>96</v>
      </c>
    </row>
    <row r="288" spans="1:25" x14ac:dyDescent="0.25">
      <c r="A288" t="str">
        <f>'Page 1 - General Information'!$G$12</f>
        <v>114069103</v>
      </c>
      <c r="B288" t="str">
        <f>'Page 1 - General Information'!$G$16</f>
        <v>6980</v>
      </c>
      <c r="C288" s="333" t="s">
        <v>14207</v>
      </c>
      <c r="N288" t="s">
        <v>8024</v>
      </c>
      <c r="O288" s="296">
        <f>INDEX('Page 2 - Team Information'!$K$14:$AP$184,Y288,X288)</f>
        <v>13</v>
      </c>
      <c r="Q288"/>
      <c r="S288" t="s">
        <v>8308</v>
      </c>
      <c r="X288" s="334">
        <v>2</v>
      </c>
      <c r="Y288" s="334">
        <v>96</v>
      </c>
    </row>
    <row r="289" spans="1:25" x14ac:dyDescent="0.25">
      <c r="A289" t="str">
        <f>'Page 1 - General Information'!$G$12</f>
        <v>114069103</v>
      </c>
      <c r="B289" t="str">
        <f>'Page 1 - General Information'!$G$16</f>
        <v>6980</v>
      </c>
      <c r="C289" s="333" t="s">
        <v>14207</v>
      </c>
      <c r="N289" t="s">
        <v>8024</v>
      </c>
      <c r="O289" s="296">
        <f>INDEX('Page 2 - Team Information'!$K$14:$AP$184,Y289,X289)</f>
        <v>13</v>
      </c>
      <c r="Q289"/>
      <c r="S289" t="s">
        <v>8309</v>
      </c>
      <c r="X289" s="334">
        <v>3</v>
      </c>
      <c r="Y289" s="334">
        <v>96</v>
      </c>
    </row>
    <row r="290" spans="1:25" x14ac:dyDescent="0.25">
      <c r="A290" t="str">
        <f>'Page 1 - General Information'!$G$12</f>
        <v>114069103</v>
      </c>
      <c r="B290" t="str">
        <f>'Page 1 - General Information'!$G$16</f>
        <v>6980</v>
      </c>
      <c r="C290" s="333" t="s">
        <v>14207</v>
      </c>
      <c r="N290" t="s">
        <v>8024</v>
      </c>
      <c r="O290" s="296">
        <f>INDEX('Page 2 - Team Information'!$K$14:$AP$184,Y290,X290)</f>
        <v>0</v>
      </c>
      <c r="Q290"/>
      <c r="S290" t="s">
        <v>8310</v>
      </c>
      <c r="X290" s="334">
        <v>1</v>
      </c>
      <c r="Y290" s="334">
        <v>97</v>
      </c>
    </row>
    <row r="291" spans="1:25" x14ac:dyDescent="0.25">
      <c r="A291" t="str">
        <f>'Page 1 - General Information'!$G$12</f>
        <v>114069103</v>
      </c>
      <c r="B291" t="str">
        <f>'Page 1 - General Information'!$G$16</f>
        <v>6980</v>
      </c>
      <c r="C291" s="333" t="s">
        <v>14207</v>
      </c>
      <c r="N291" t="s">
        <v>8024</v>
      </c>
      <c r="O291" s="296">
        <f>INDEX('Page 2 - Team Information'!$K$14:$AP$184,Y291,X291)</f>
        <v>9</v>
      </c>
      <c r="Q291"/>
      <c r="S291" t="s">
        <v>8311</v>
      </c>
      <c r="X291" s="334">
        <v>2</v>
      </c>
      <c r="Y291" s="334">
        <v>97</v>
      </c>
    </row>
    <row r="292" spans="1:25" x14ac:dyDescent="0.25">
      <c r="A292" t="str">
        <f>'Page 1 - General Information'!$G$12</f>
        <v>114069103</v>
      </c>
      <c r="B292" t="str">
        <f>'Page 1 - General Information'!$G$16</f>
        <v>6980</v>
      </c>
      <c r="C292" s="333" t="s">
        <v>14207</v>
      </c>
      <c r="N292" t="s">
        <v>8024</v>
      </c>
      <c r="O292" s="296">
        <f>INDEX('Page 2 - Team Information'!$K$14:$AP$184,Y292,X292)</f>
        <v>9</v>
      </c>
      <c r="Q292"/>
      <c r="S292" t="s">
        <v>8312</v>
      </c>
      <c r="X292" s="334">
        <v>3</v>
      </c>
      <c r="Y292" s="334">
        <v>97</v>
      </c>
    </row>
    <row r="293" spans="1:25" x14ac:dyDescent="0.25">
      <c r="A293" t="str">
        <f>'Page 1 - General Information'!$G$12</f>
        <v>114069103</v>
      </c>
      <c r="B293" t="str">
        <f>'Page 1 - General Information'!$G$16</f>
        <v>6980</v>
      </c>
      <c r="C293" s="333" t="s">
        <v>14207</v>
      </c>
      <c r="N293" t="s">
        <v>8024</v>
      </c>
      <c r="O293" s="296">
        <f>INDEX('Page 2 - Team Information'!$K$14:$AP$184,Y293,X293)</f>
        <v>0</v>
      </c>
      <c r="Q293"/>
      <c r="S293" t="s">
        <v>8313</v>
      </c>
      <c r="X293" s="334">
        <v>1</v>
      </c>
      <c r="Y293" s="334">
        <v>98</v>
      </c>
    </row>
    <row r="294" spans="1:25" x14ac:dyDescent="0.25">
      <c r="A294" t="str">
        <f>'Page 1 - General Information'!$G$12</f>
        <v>114069103</v>
      </c>
      <c r="B294" t="str">
        <f>'Page 1 - General Information'!$G$16</f>
        <v>6980</v>
      </c>
      <c r="C294" s="333" t="s">
        <v>14207</v>
      </c>
      <c r="N294" t="s">
        <v>8024</v>
      </c>
      <c r="O294" s="296">
        <f>INDEX('Page 2 - Team Information'!$K$14:$AP$184,Y294,X294)</f>
        <v>11</v>
      </c>
      <c r="Q294"/>
      <c r="S294" t="s">
        <v>8314</v>
      </c>
      <c r="X294" s="334">
        <v>2</v>
      </c>
      <c r="Y294" s="334">
        <v>98</v>
      </c>
    </row>
    <row r="295" spans="1:25" x14ac:dyDescent="0.25">
      <c r="A295" t="str">
        <f>'Page 1 - General Information'!$G$12</f>
        <v>114069103</v>
      </c>
      <c r="B295" t="str">
        <f>'Page 1 - General Information'!$G$16</f>
        <v>6980</v>
      </c>
      <c r="C295" s="333" t="s">
        <v>14207</v>
      </c>
      <c r="N295" t="s">
        <v>8024</v>
      </c>
      <c r="O295" s="296">
        <f>INDEX('Page 2 - Team Information'!$K$14:$AP$184,Y295,X295)</f>
        <v>11</v>
      </c>
      <c r="Q295"/>
      <c r="S295" t="s">
        <v>8315</v>
      </c>
      <c r="X295" s="334">
        <v>3</v>
      </c>
      <c r="Y295" s="334">
        <v>98</v>
      </c>
    </row>
    <row r="296" spans="1:25" x14ac:dyDescent="0.25">
      <c r="A296" t="str">
        <f>'Page 1 - General Information'!$G$12</f>
        <v>114069103</v>
      </c>
      <c r="B296" t="str">
        <f>'Page 1 - General Information'!$G$16</f>
        <v>6980</v>
      </c>
      <c r="C296" s="333" t="s">
        <v>14207</v>
      </c>
      <c r="N296" t="s">
        <v>8024</v>
      </c>
      <c r="O296" s="296">
        <f>INDEX('Page 2 - Team Information'!$K$14:$AP$184,Y296,X296)</f>
        <v>0</v>
      </c>
      <c r="Q296"/>
      <c r="S296" t="s">
        <v>8316</v>
      </c>
      <c r="X296" s="334">
        <v>1</v>
      </c>
      <c r="Y296" s="334">
        <v>99</v>
      </c>
    </row>
    <row r="297" spans="1:25" x14ac:dyDescent="0.25">
      <c r="A297" t="str">
        <f>'Page 1 - General Information'!$G$12</f>
        <v>114069103</v>
      </c>
      <c r="B297" t="str">
        <f>'Page 1 - General Information'!$G$16</f>
        <v>6980</v>
      </c>
      <c r="C297" s="333" t="s">
        <v>14207</v>
      </c>
      <c r="N297" t="s">
        <v>8024</v>
      </c>
      <c r="O297" s="296">
        <f>INDEX('Page 2 - Team Information'!$K$14:$AP$184,Y297,X297)</f>
        <v>0</v>
      </c>
      <c r="Q297"/>
      <c r="S297" t="s">
        <v>8317</v>
      </c>
      <c r="X297" s="334">
        <v>2</v>
      </c>
      <c r="Y297" s="334">
        <v>99</v>
      </c>
    </row>
    <row r="298" spans="1:25" x14ac:dyDescent="0.25">
      <c r="A298" t="str">
        <f>'Page 1 - General Information'!$G$12</f>
        <v>114069103</v>
      </c>
      <c r="B298" t="str">
        <f>'Page 1 - General Information'!$G$16</f>
        <v>6980</v>
      </c>
      <c r="C298" s="333" t="s">
        <v>14207</v>
      </c>
      <c r="N298" t="s">
        <v>8024</v>
      </c>
      <c r="O298" s="296">
        <f>INDEX('Page 2 - Team Information'!$K$14:$AP$184,Y298,X298)</f>
        <v>0</v>
      </c>
      <c r="Q298"/>
      <c r="S298" t="s">
        <v>8318</v>
      </c>
      <c r="X298" s="334">
        <v>3</v>
      </c>
      <c r="Y298" s="334">
        <v>99</v>
      </c>
    </row>
    <row r="299" spans="1:25" x14ac:dyDescent="0.25">
      <c r="A299" t="str">
        <f>'Page 1 - General Information'!$G$12</f>
        <v>114069103</v>
      </c>
      <c r="B299" t="str">
        <f>'Page 1 - General Information'!$G$16</f>
        <v>6980</v>
      </c>
      <c r="C299" s="333" t="s">
        <v>14207</v>
      </c>
      <c r="N299" t="s">
        <v>8024</v>
      </c>
      <c r="O299" s="296">
        <f>INDEX('Page 2 - Team Information'!$K$14:$AP$184,Y299,X299)</f>
        <v>0</v>
      </c>
      <c r="Q299"/>
      <c r="S299" t="s">
        <v>8319</v>
      </c>
      <c r="X299" s="334">
        <v>1</v>
      </c>
      <c r="Y299" s="334">
        <v>100</v>
      </c>
    </row>
    <row r="300" spans="1:25" x14ac:dyDescent="0.25">
      <c r="A300" t="str">
        <f>'Page 1 - General Information'!$G$12</f>
        <v>114069103</v>
      </c>
      <c r="B300" t="str">
        <f>'Page 1 - General Information'!$G$16</f>
        <v>6980</v>
      </c>
      <c r="C300" s="333" t="s">
        <v>14207</v>
      </c>
      <c r="N300" t="s">
        <v>8024</v>
      </c>
      <c r="O300" s="296">
        <f>INDEX('Page 2 - Team Information'!$K$14:$AP$184,Y300,X300)</f>
        <v>0</v>
      </c>
      <c r="Q300"/>
      <c r="S300" t="s">
        <v>8320</v>
      </c>
      <c r="X300" s="334">
        <v>2</v>
      </c>
      <c r="Y300" s="334">
        <v>100</v>
      </c>
    </row>
    <row r="301" spans="1:25" x14ac:dyDescent="0.25">
      <c r="A301" t="str">
        <f>'Page 1 - General Information'!$G$12</f>
        <v>114069103</v>
      </c>
      <c r="B301" t="str">
        <f>'Page 1 - General Information'!$G$16</f>
        <v>6980</v>
      </c>
      <c r="C301" s="333" t="s">
        <v>14207</v>
      </c>
      <c r="N301" t="s">
        <v>8024</v>
      </c>
      <c r="O301" s="296">
        <f>INDEX('Page 2 - Team Information'!$K$14:$AP$184,Y301,X301)</f>
        <v>0</v>
      </c>
      <c r="Q301"/>
      <c r="S301" t="s">
        <v>8321</v>
      </c>
      <c r="X301" s="334">
        <v>3</v>
      </c>
      <c r="Y301" s="334">
        <v>100</v>
      </c>
    </row>
    <row r="302" spans="1:25" x14ac:dyDescent="0.25">
      <c r="A302" t="str">
        <f>'Page 1 - General Information'!$G$12</f>
        <v>114069103</v>
      </c>
      <c r="B302" t="str">
        <f>'Page 1 - General Information'!$G$16</f>
        <v>6980</v>
      </c>
      <c r="C302" s="333" t="s">
        <v>14207</v>
      </c>
      <c r="N302" t="s">
        <v>8024</v>
      </c>
      <c r="O302" s="296">
        <f>INDEX('Page 2 - Team Information'!$K$14:$AP$184,Y302,X302)</f>
        <v>0</v>
      </c>
      <c r="Q302"/>
      <c r="S302" t="s">
        <v>8322</v>
      </c>
      <c r="X302" s="334">
        <v>1</v>
      </c>
      <c r="Y302" s="334">
        <v>101</v>
      </c>
    </row>
    <row r="303" spans="1:25" x14ac:dyDescent="0.25">
      <c r="A303" t="str">
        <f>'Page 1 - General Information'!$G$12</f>
        <v>114069103</v>
      </c>
      <c r="B303" t="str">
        <f>'Page 1 - General Information'!$G$16</f>
        <v>6980</v>
      </c>
      <c r="C303" s="333" t="s">
        <v>14207</v>
      </c>
      <c r="N303" t="s">
        <v>8024</v>
      </c>
      <c r="O303" s="296">
        <f>INDEX('Page 2 - Team Information'!$K$14:$AP$184,Y303,X303)</f>
        <v>0</v>
      </c>
      <c r="Q303"/>
      <c r="S303" t="s">
        <v>8323</v>
      </c>
      <c r="X303" s="334">
        <v>2</v>
      </c>
      <c r="Y303" s="334">
        <v>101</v>
      </c>
    </row>
    <row r="304" spans="1:25" x14ac:dyDescent="0.25">
      <c r="A304" t="str">
        <f>'Page 1 - General Information'!$G$12</f>
        <v>114069103</v>
      </c>
      <c r="B304" t="str">
        <f>'Page 1 - General Information'!$G$16</f>
        <v>6980</v>
      </c>
      <c r="C304" s="333" t="s">
        <v>14207</v>
      </c>
      <c r="N304" t="s">
        <v>8024</v>
      </c>
      <c r="O304" s="296">
        <f>INDEX('Page 2 - Team Information'!$K$14:$AP$184,Y304,X304)</f>
        <v>0</v>
      </c>
      <c r="Q304"/>
      <c r="S304" t="s">
        <v>8324</v>
      </c>
      <c r="X304" s="334">
        <v>3</v>
      </c>
      <c r="Y304" s="334">
        <v>101</v>
      </c>
    </row>
    <row r="305" spans="1:25" x14ac:dyDescent="0.25">
      <c r="A305" t="str">
        <f>'Page 1 - General Information'!$G$12</f>
        <v>114069103</v>
      </c>
      <c r="B305" t="str">
        <f>'Page 1 - General Information'!$G$16</f>
        <v>6980</v>
      </c>
      <c r="C305" s="333" t="s">
        <v>14207</v>
      </c>
      <c r="N305" t="s">
        <v>8024</v>
      </c>
      <c r="O305" s="296">
        <f>INDEX('Page 2 - Team Information'!$K$14:$AP$184,Y305,X305)</f>
        <v>0</v>
      </c>
      <c r="Q305"/>
      <c r="S305" t="s">
        <v>8325</v>
      </c>
      <c r="X305" s="334">
        <v>1</v>
      </c>
      <c r="Y305" s="334">
        <v>102</v>
      </c>
    </row>
    <row r="306" spans="1:25" x14ac:dyDescent="0.25">
      <c r="A306" t="str">
        <f>'Page 1 - General Information'!$G$12</f>
        <v>114069103</v>
      </c>
      <c r="B306" t="str">
        <f>'Page 1 - General Information'!$G$16</f>
        <v>6980</v>
      </c>
      <c r="C306" s="333" t="s">
        <v>14207</v>
      </c>
      <c r="N306" t="s">
        <v>8024</v>
      </c>
      <c r="O306" s="296">
        <f>INDEX('Page 2 - Team Information'!$K$14:$AP$184,Y306,X306)</f>
        <v>17</v>
      </c>
      <c r="Q306"/>
      <c r="S306" t="s">
        <v>8326</v>
      </c>
      <c r="X306" s="334">
        <v>2</v>
      </c>
      <c r="Y306" s="334">
        <v>102</v>
      </c>
    </row>
    <row r="307" spans="1:25" x14ac:dyDescent="0.25">
      <c r="A307" t="str">
        <f>'Page 1 - General Information'!$G$12</f>
        <v>114069103</v>
      </c>
      <c r="B307" t="str">
        <f>'Page 1 - General Information'!$G$16</f>
        <v>6980</v>
      </c>
      <c r="C307" s="333" t="s">
        <v>14207</v>
      </c>
      <c r="N307" t="s">
        <v>8024</v>
      </c>
      <c r="O307" s="296">
        <f>INDEX('Page 2 - Team Information'!$K$14:$AP$184,Y307,X307)</f>
        <v>17</v>
      </c>
      <c r="Q307"/>
      <c r="S307" t="s">
        <v>8327</v>
      </c>
      <c r="X307" s="334">
        <v>3</v>
      </c>
      <c r="Y307" s="334">
        <v>102</v>
      </c>
    </row>
    <row r="308" spans="1:25" x14ac:dyDescent="0.25">
      <c r="A308" t="str">
        <f>'Page 1 - General Information'!$G$12</f>
        <v>114069103</v>
      </c>
      <c r="B308" t="str">
        <f>'Page 1 - General Information'!$G$16</f>
        <v>6980</v>
      </c>
      <c r="C308" s="333" t="s">
        <v>14207</v>
      </c>
      <c r="N308" t="s">
        <v>8024</v>
      </c>
      <c r="O308" s="296">
        <f>INDEX('Page 2 - Team Information'!$K$14:$AP$184,Y308,X308)</f>
        <v>0</v>
      </c>
      <c r="Q308"/>
      <c r="S308" t="s">
        <v>8328</v>
      </c>
      <c r="X308" s="334">
        <v>1</v>
      </c>
      <c r="Y308" s="334">
        <v>103</v>
      </c>
    </row>
    <row r="309" spans="1:25" x14ac:dyDescent="0.25">
      <c r="A309" t="str">
        <f>'Page 1 - General Information'!$G$12</f>
        <v>114069103</v>
      </c>
      <c r="B309" t="str">
        <f>'Page 1 - General Information'!$G$16</f>
        <v>6980</v>
      </c>
      <c r="C309" s="333" t="s">
        <v>14207</v>
      </c>
      <c r="N309" t="s">
        <v>8024</v>
      </c>
      <c r="O309" s="296">
        <f>INDEX('Page 2 - Team Information'!$K$14:$AP$184,Y309,X309)</f>
        <v>0</v>
      </c>
      <c r="Q309"/>
      <c r="S309" t="s">
        <v>8329</v>
      </c>
      <c r="X309" s="334">
        <v>2</v>
      </c>
      <c r="Y309" s="334">
        <v>103</v>
      </c>
    </row>
    <row r="310" spans="1:25" x14ac:dyDescent="0.25">
      <c r="A310" t="str">
        <f>'Page 1 - General Information'!$G$12</f>
        <v>114069103</v>
      </c>
      <c r="B310" t="str">
        <f>'Page 1 - General Information'!$G$16</f>
        <v>6980</v>
      </c>
      <c r="C310" s="333" t="s">
        <v>14207</v>
      </c>
      <c r="N310" t="s">
        <v>8024</v>
      </c>
      <c r="O310" s="296">
        <f>INDEX('Page 2 - Team Information'!$K$14:$AP$184,Y310,X310)</f>
        <v>0</v>
      </c>
      <c r="Q310"/>
      <c r="S310" t="s">
        <v>8330</v>
      </c>
      <c r="X310" s="334">
        <v>3</v>
      </c>
      <c r="Y310" s="334">
        <v>103</v>
      </c>
    </row>
    <row r="311" spans="1:25" x14ac:dyDescent="0.25">
      <c r="A311" t="str">
        <f>'Page 1 - General Information'!$G$12</f>
        <v>114069103</v>
      </c>
      <c r="B311" t="str">
        <f>'Page 1 - General Information'!$G$16</f>
        <v>6980</v>
      </c>
      <c r="C311" s="333" t="s">
        <v>14207</v>
      </c>
      <c r="N311" t="s">
        <v>8024</v>
      </c>
      <c r="O311" s="296">
        <f>INDEX('Page 2 - Team Information'!$K$14:$AP$184,Y311,X311)</f>
        <v>0</v>
      </c>
      <c r="Q311"/>
      <c r="S311" t="s">
        <v>8331</v>
      </c>
      <c r="X311" s="334">
        <v>1</v>
      </c>
      <c r="Y311" s="334">
        <v>104</v>
      </c>
    </row>
    <row r="312" spans="1:25" x14ac:dyDescent="0.25">
      <c r="A312" t="str">
        <f>'Page 1 - General Information'!$G$12</f>
        <v>114069103</v>
      </c>
      <c r="B312" t="str">
        <f>'Page 1 - General Information'!$G$16</f>
        <v>6980</v>
      </c>
      <c r="C312" s="333" t="s">
        <v>14207</v>
      </c>
      <c r="N312" t="s">
        <v>8024</v>
      </c>
      <c r="O312" s="296">
        <f>INDEX('Page 2 - Team Information'!$K$14:$AP$184,Y312,X312)</f>
        <v>0</v>
      </c>
      <c r="Q312"/>
      <c r="S312" t="s">
        <v>8332</v>
      </c>
      <c r="X312" s="334">
        <v>2</v>
      </c>
      <c r="Y312" s="334">
        <v>104</v>
      </c>
    </row>
    <row r="313" spans="1:25" x14ac:dyDescent="0.25">
      <c r="A313" t="str">
        <f>'Page 1 - General Information'!$G$12</f>
        <v>114069103</v>
      </c>
      <c r="B313" t="str">
        <f>'Page 1 - General Information'!$G$16</f>
        <v>6980</v>
      </c>
      <c r="C313" s="333" t="s">
        <v>14207</v>
      </c>
      <c r="N313" t="s">
        <v>8024</v>
      </c>
      <c r="O313" s="296">
        <f>INDEX('Page 2 - Team Information'!$K$14:$AP$184,Y313,X313)</f>
        <v>0</v>
      </c>
      <c r="Q313"/>
      <c r="S313" t="s">
        <v>8333</v>
      </c>
      <c r="X313" s="334">
        <v>3</v>
      </c>
      <c r="Y313" s="334">
        <v>104</v>
      </c>
    </row>
    <row r="314" spans="1:25" x14ac:dyDescent="0.25">
      <c r="A314" t="str">
        <f>'Page 1 - General Information'!$G$12</f>
        <v>114069103</v>
      </c>
      <c r="B314" t="str">
        <f>'Page 1 - General Information'!$G$16</f>
        <v>6980</v>
      </c>
      <c r="C314" s="333" t="s">
        <v>14207</v>
      </c>
      <c r="N314" t="s">
        <v>8024</v>
      </c>
      <c r="O314" s="296">
        <f>INDEX('Page 2 - Team Information'!$K$14:$AP$184,Y314,X314)</f>
        <v>0</v>
      </c>
      <c r="Q314"/>
      <c r="S314" t="s">
        <v>8334</v>
      </c>
      <c r="X314" s="334">
        <v>1</v>
      </c>
      <c r="Y314" s="334">
        <v>105</v>
      </c>
    </row>
    <row r="315" spans="1:25" x14ac:dyDescent="0.25">
      <c r="A315" t="str">
        <f>'Page 1 - General Information'!$G$12</f>
        <v>114069103</v>
      </c>
      <c r="B315" t="str">
        <f>'Page 1 - General Information'!$G$16</f>
        <v>6980</v>
      </c>
      <c r="C315" s="333" t="s">
        <v>14207</v>
      </c>
      <c r="N315" t="s">
        <v>8024</v>
      </c>
      <c r="O315" s="296">
        <f>INDEX('Page 2 - Team Information'!$K$14:$AP$184,Y315,X315)</f>
        <v>20</v>
      </c>
      <c r="Q315"/>
      <c r="S315" t="s">
        <v>8335</v>
      </c>
      <c r="X315" s="334">
        <v>2</v>
      </c>
      <c r="Y315" s="334">
        <v>105</v>
      </c>
    </row>
    <row r="316" spans="1:25" x14ac:dyDescent="0.25">
      <c r="A316" t="str">
        <f>'Page 1 - General Information'!$G$12</f>
        <v>114069103</v>
      </c>
      <c r="B316" t="str">
        <f>'Page 1 - General Information'!$G$16</f>
        <v>6980</v>
      </c>
      <c r="C316" s="333" t="s">
        <v>14207</v>
      </c>
      <c r="N316" t="s">
        <v>8024</v>
      </c>
      <c r="O316" s="296">
        <f>INDEX('Page 2 - Team Information'!$K$14:$AP$184,Y316,X316)</f>
        <v>20</v>
      </c>
      <c r="Q316"/>
      <c r="S316" t="s">
        <v>8336</v>
      </c>
      <c r="X316" s="334">
        <v>3</v>
      </c>
      <c r="Y316" s="334">
        <v>105</v>
      </c>
    </row>
    <row r="317" spans="1:25" x14ac:dyDescent="0.25">
      <c r="A317" t="str">
        <f>'Page 1 - General Information'!$G$12</f>
        <v>114069103</v>
      </c>
      <c r="B317" t="str">
        <f>'Page 1 - General Information'!$G$16</f>
        <v>6980</v>
      </c>
      <c r="C317" s="333" t="s">
        <v>14207</v>
      </c>
      <c r="N317" t="s">
        <v>8024</v>
      </c>
      <c r="O317" s="296">
        <f>INDEX('Page 2 - Team Information'!$K$14:$AP$184,Y317,X317)</f>
        <v>0</v>
      </c>
      <c r="Q317"/>
      <c r="S317" t="s">
        <v>8337</v>
      </c>
      <c r="X317" s="334">
        <v>1</v>
      </c>
      <c r="Y317" s="334">
        <v>106</v>
      </c>
    </row>
    <row r="318" spans="1:25" x14ac:dyDescent="0.25">
      <c r="A318" t="str">
        <f>'Page 1 - General Information'!$G$12</f>
        <v>114069103</v>
      </c>
      <c r="B318" t="str">
        <f>'Page 1 - General Information'!$G$16</f>
        <v>6980</v>
      </c>
      <c r="C318" s="333" t="s">
        <v>14207</v>
      </c>
      <c r="N318" t="s">
        <v>8024</v>
      </c>
      <c r="O318" s="296">
        <f>INDEX('Page 2 - Team Information'!$K$14:$AP$184,Y318,X318)</f>
        <v>0</v>
      </c>
      <c r="Q318"/>
      <c r="S318" t="s">
        <v>8338</v>
      </c>
      <c r="X318" s="334">
        <v>2</v>
      </c>
      <c r="Y318" s="334">
        <v>106</v>
      </c>
    </row>
    <row r="319" spans="1:25" x14ac:dyDescent="0.25">
      <c r="A319" t="str">
        <f>'Page 1 - General Information'!$G$12</f>
        <v>114069103</v>
      </c>
      <c r="B319" t="str">
        <f>'Page 1 - General Information'!$G$16</f>
        <v>6980</v>
      </c>
      <c r="C319" s="333" t="s">
        <v>14207</v>
      </c>
      <c r="N319" t="s">
        <v>8024</v>
      </c>
      <c r="O319" s="296">
        <f>INDEX('Page 2 - Team Information'!$K$14:$AP$184,Y319,X319)</f>
        <v>0</v>
      </c>
      <c r="Q319"/>
      <c r="S319" t="s">
        <v>8339</v>
      </c>
      <c r="X319" s="334">
        <v>3</v>
      </c>
      <c r="Y319" s="334">
        <v>106</v>
      </c>
    </row>
    <row r="320" spans="1:25" x14ac:dyDescent="0.25">
      <c r="A320" t="str">
        <f>'Page 1 - General Information'!$G$12</f>
        <v>114069103</v>
      </c>
      <c r="B320" t="str">
        <f>'Page 1 - General Information'!$G$16</f>
        <v>6980</v>
      </c>
      <c r="C320" s="333" t="s">
        <v>14207</v>
      </c>
      <c r="N320" t="s">
        <v>8024</v>
      </c>
      <c r="O320" s="296">
        <f>INDEX('Page 2 - Team Information'!$K$14:$AP$184,Y320,X320)</f>
        <v>0</v>
      </c>
      <c r="Q320"/>
      <c r="S320" t="s">
        <v>8340</v>
      </c>
      <c r="X320" s="334">
        <v>1</v>
      </c>
      <c r="Y320" s="334">
        <v>107</v>
      </c>
    </row>
    <row r="321" spans="1:25" x14ac:dyDescent="0.25">
      <c r="A321" t="str">
        <f>'Page 1 - General Information'!$G$12</f>
        <v>114069103</v>
      </c>
      <c r="B321" t="str">
        <f>'Page 1 - General Information'!$G$16</f>
        <v>6980</v>
      </c>
      <c r="C321" s="333" t="s">
        <v>14207</v>
      </c>
      <c r="N321" t="s">
        <v>8024</v>
      </c>
      <c r="O321" s="296">
        <f>INDEX('Page 2 - Team Information'!$K$14:$AP$184,Y321,X321)</f>
        <v>21</v>
      </c>
      <c r="Q321"/>
      <c r="S321" t="s">
        <v>8341</v>
      </c>
      <c r="X321" s="334">
        <v>2</v>
      </c>
      <c r="Y321" s="334">
        <v>107</v>
      </c>
    </row>
    <row r="322" spans="1:25" x14ac:dyDescent="0.25">
      <c r="A322" t="str">
        <f>'Page 1 - General Information'!$G$12</f>
        <v>114069103</v>
      </c>
      <c r="B322" t="str">
        <f>'Page 1 - General Information'!$G$16</f>
        <v>6980</v>
      </c>
      <c r="C322" s="333" t="s">
        <v>14207</v>
      </c>
      <c r="N322" t="s">
        <v>8024</v>
      </c>
      <c r="O322" s="296">
        <f>INDEX('Page 2 - Team Information'!$K$14:$AP$184,Y322,X322)</f>
        <v>21</v>
      </c>
      <c r="Q322"/>
      <c r="S322" t="s">
        <v>8342</v>
      </c>
      <c r="X322" s="334">
        <v>3</v>
      </c>
      <c r="Y322" s="334">
        <v>107</v>
      </c>
    </row>
    <row r="323" spans="1:25" x14ac:dyDescent="0.25">
      <c r="A323" t="str">
        <f>'Page 1 - General Information'!$G$12</f>
        <v>114069103</v>
      </c>
      <c r="B323" t="str">
        <f>'Page 1 - General Information'!$G$16</f>
        <v>6980</v>
      </c>
      <c r="C323" s="333" t="s">
        <v>14207</v>
      </c>
      <c r="N323" t="s">
        <v>8024</v>
      </c>
      <c r="O323" s="296">
        <f>INDEX('Page 2 - Team Information'!$K$14:$AP$184,Y323,X323)</f>
        <v>0</v>
      </c>
      <c r="Q323"/>
      <c r="S323" t="s">
        <v>14037</v>
      </c>
      <c r="X323" s="334">
        <v>1</v>
      </c>
      <c r="Y323" s="334">
        <v>108</v>
      </c>
    </row>
    <row r="324" spans="1:25" x14ac:dyDescent="0.25">
      <c r="A324" t="str">
        <f>'Page 1 - General Information'!$G$12</f>
        <v>114069103</v>
      </c>
      <c r="B324" t="str">
        <f>'Page 1 - General Information'!$G$16</f>
        <v>6980</v>
      </c>
      <c r="C324" s="333" t="s">
        <v>14207</v>
      </c>
      <c r="N324" t="s">
        <v>8024</v>
      </c>
      <c r="O324" s="296">
        <f>INDEX('Page 2 - Team Information'!$K$14:$AP$184,Y324,X324)</f>
        <v>12</v>
      </c>
      <c r="Q324"/>
      <c r="S324" t="s">
        <v>14038</v>
      </c>
      <c r="X324" s="334">
        <v>2</v>
      </c>
      <c r="Y324" s="334">
        <v>108</v>
      </c>
    </row>
    <row r="325" spans="1:25" x14ac:dyDescent="0.25">
      <c r="A325" t="str">
        <f>'Page 1 - General Information'!$G$12</f>
        <v>114069103</v>
      </c>
      <c r="B325" t="str">
        <f>'Page 1 - General Information'!$G$16</f>
        <v>6980</v>
      </c>
      <c r="C325" s="333" t="s">
        <v>14207</v>
      </c>
      <c r="N325" t="s">
        <v>8024</v>
      </c>
      <c r="O325" s="296">
        <f>INDEX('Page 2 - Team Information'!$K$14:$AP$184,Y325,X325)</f>
        <v>12</v>
      </c>
      <c r="Q325"/>
      <c r="S325" t="s">
        <v>14039</v>
      </c>
      <c r="X325" s="334">
        <v>3</v>
      </c>
      <c r="Y325" s="334">
        <v>108</v>
      </c>
    </row>
    <row r="326" spans="1:25" x14ac:dyDescent="0.25">
      <c r="A326" t="str">
        <f>'Page 1 - General Information'!$G$12</f>
        <v>114069103</v>
      </c>
      <c r="B326" t="str">
        <f>'Page 1 - General Information'!$G$16</f>
        <v>6980</v>
      </c>
      <c r="C326" s="333" t="s">
        <v>14207</v>
      </c>
      <c r="N326" t="s">
        <v>8024</v>
      </c>
      <c r="O326" s="296">
        <f>INDEX('Page 2 - Team Information'!$K$14:$AP$184,Y326,X326)</f>
        <v>0</v>
      </c>
      <c r="Q326"/>
      <c r="S326" t="s">
        <v>8343</v>
      </c>
      <c r="X326" s="334">
        <v>1</v>
      </c>
      <c r="Y326" s="334">
        <v>109</v>
      </c>
    </row>
    <row r="327" spans="1:25" x14ac:dyDescent="0.25">
      <c r="A327" t="str">
        <f>'Page 1 - General Information'!$G$12</f>
        <v>114069103</v>
      </c>
      <c r="B327" t="str">
        <f>'Page 1 - General Information'!$G$16</f>
        <v>6980</v>
      </c>
      <c r="C327" s="333" t="s">
        <v>14207</v>
      </c>
      <c r="N327" t="s">
        <v>8024</v>
      </c>
      <c r="O327" s="296">
        <f>INDEX('Page 2 - Team Information'!$K$14:$AP$184,Y327,X327)</f>
        <v>0</v>
      </c>
      <c r="Q327"/>
      <c r="S327" t="s">
        <v>8344</v>
      </c>
      <c r="X327" s="334">
        <v>2</v>
      </c>
      <c r="Y327" s="334">
        <v>109</v>
      </c>
    </row>
    <row r="328" spans="1:25" x14ac:dyDescent="0.25">
      <c r="A328" t="str">
        <f>'Page 1 - General Information'!$G$12</f>
        <v>114069103</v>
      </c>
      <c r="B328" t="str">
        <f>'Page 1 - General Information'!$G$16</f>
        <v>6980</v>
      </c>
      <c r="C328" s="333" t="s">
        <v>14207</v>
      </c>
      <c r="N328" t="s">
        <v>8024</v>
      </c>
      <c r="O328" s="296">
        <f>INDEX('Page 2 - Team Information'!$K$14:$AP$184,Y328,X328)</f>
        <v>0</v>
      </c>
      <c r="Q328"/>
      <c r="S328" t="s">
        <v>8345</v>
      </c>
      <c r="X328" s="334">
        <v>3</v>
      </c>
      <c r="Y328" s="334">
        <v>109</v>
      </c>
    </row>
    <row r="329" spans="1:25" x14ac:dyDescent="0.25">
      <c r="A329" t="str">
        <f>'Page 1 - General Information'!$G$12</f>
        <v>114069103</v>
      </c>
      <c r="B329" t="str">
        <f>'Page 1 - General Information'!$G$16</f>
        <v>6980</v>
      </c>
      <c r="C329" s="333" t="s">
        <v>14207</v>
      </c>
      <c r="N329" t="s">
        <v>8024</v>
      </c>
      <c r="O329" s="296">
        <f>INDEX('Page 2 - Team Information'!$K$14:$AP$184,Y329,X329)</f>
        <v>0</v>
      </c>
      <c r="Q329"/>
      <c r="S329" t="s">
        <v>8346</v>
      </c>
      <c r="X329" s="334">
        <v>1</v>
      </c>
      <c r="Y329" s="334">
        <v>110</v>
      </c>
    </row>
    <row r="330" spans="1:25" x14ac:dyDescent="0.25">
      <c r="A330" t="str">
        <f>'Page 1 - General Information'!$G$12</f>
        <v>114069103</v>
      </c>
      <c r="B330" t="str">
        <f>'Page 1 - General Information'!$G$16</f>
        <v>6980</v>
      </c>
      <c r="C330" s="333" t="s">
        <v>14207</v>
      </c>
      <c r="N330" t="s">
        <v>8024</v>
      </c>
      <c r="O330" s="296">
        <f>INDEX('Page 2 - Team Information'!$K$14:$AP$184,Y330,X330)</f>
        <v>0</v>
      </c>
      <c r="Q330"/>
      <c r="S330" t="s">
        <v>8347</v>
      </c>
      <c r="X330" s="334">
        <v>2</v>
      </c>
      <c r="Y330" s="334">
        <v>110</v>
      </c>
    </row>
    <row r="331" spans="1:25" x14ac:dyDescent="0.25">
      <c r="A331" t="str">
        <f>'Page 1 - General Information'!$G$12</f>
        <v>114069103</v>
      </c>
      <c r="B331" t="str">
        <f>'Page 1 - General Information'!$G$16</f>
        <v>6980</v>
      </c>
      <c r="C331" s="333" t="s">
        <v>14207</v>
      </c>
      <c r="N331" t="s">
        <v>8024</v>
      </c>
      <c r="O331" s="296">
        <f>INDEX('Page 2 - Team Information'!$K$14:$AP$184,Y331,X331)</f>
        <v>0</v>
      </c>
      <c r="Q331"/>
      <c r="S331" t="s">
        <v>8348</v>
      </c>
      <c r="X331" s="334">
        <v>3</v>
      </c>
      <c r="Y331" s="334">
        <v>110</v>
      </c>
    </row>
    <row r="332" spans="1:25" x14ac:dyDescent="0.25">
      <c r="A332" t="str">
        <f>'Page 1 - General Information'!$G$12</f>
        <v>114069103</v>
      </c>
      <c r="B332" t="str">
        <f>'Page 1 - General Information'!$G$16</f>
        <v>6980</v>
      </c>
      <c r="C332" s="333" t="s">
        <v>14207</v>
      </c>
      <c r="N332" t="s">
        <v>8024</v>
      </c>
      <c r="O332" s="296">
        <f>INDEX('Page 2 - Team Information'!$K$14:$AP$184,Y332,X332)</f>
        <v>0</v>
      </c>
      <c r="Q332"/>
      <c r="S332" t="s">
        <v>8349</v>
      </c>
      <c r="X332" s="334">
        <v>1</v>
      </c>
      <c r="Y332" s="334">
        <v>111</v>
      </c>
    </row>
    <row r="333" spans="1:25" x14ac:dyDescent="0.25">
      <c r="A333" t="str">
        <f>'Page 1 - General Information'!$G$12</f>
        <v>114069103</v>
      </c>
      <c r="B333" t="str">
        <f>'Page 1 - General Information'!$G$16</f>
        <v>6980</v>
      </c>
      <c r="C333" s="333" t="s">
        <v>14207</v>
      </c>
      <c r="N333" t="s">
        <v>8024</v>
      </c>
      <c r="O333" s="296">
        <f>INDEX('Page 2 - Team Information'!$K$14:$AP$184,Y333,X333)</f>
        <v>0</v>
      </c>
      <c r="Q333"/>
      <c r="S333" t="s">
        <v>8350</v>
      </c>
      <c r="X333" s="334">
        <v>2</v>
      </c>
      <c r="Y333" s="334">
        <v>111</v>
      </c>
    </row>
    <row r="334" spans="1:25" x14ac:dyDescent="0.25">
      <c r="A334" t="str">
        <f>'Page 1 - General Information'!$G$12</f>
        <v>114069103</v>
      </c>
      <c r="B334" t="str">
        <f>'Page 1 - General Information'!$G$16</f>
        <v>6980</v>
      </c>
      <c r="C334" s="333" t="s">
        <v>14207</v>
      </c>
      <c r="N334" t="s">
        <v>8024</v>
      </c>
      <c r="O334" s="296">
        <f>INDEX('Page 2 - Team Information'!$K$14:$AP$184,Y334,X334)</f>
        <v>0</v>
      </c>
      <c r="Q334"/>
      <c r="S334" t="s">
        <v>8351</v>
      </c>
      <c r="X334" s="334">
        <v>3</v>
      </c>
      <c r="Y334" s="334">
        <v>111</v>
      </c>
    </row>
    <row r="335" spans="1:25" x14ac:dyDescent="0.25">
      <c r="A335" t="str">
        <f>'Page 1 - General Information'!$G$12</f>
        <v>114069103</v>
      </c>
      <c r="B335" t="str">
        <f>'Page 1 - General Information'!$G$16</f>
        <v>6980</v>
      </c>
      <c r="C335" s="333" t="s">
        <v>14207</v>
      </c>
      <c r="N335" t="s">
        <v>8024</v>
      </c>
      <c r="O335" s="296">
        <f>INDEX('Page 2 - Team Information'!$K$14:$AP$184,Y335,X335)</f>
        <v>0</v>
      </c>
      <c r="Q335"/>
      <c r="S335" t="s">
        <v>8352</v>
      </c>
      <c r="X335" s="334">
        <v>1</v>
      </c>
      <c r="Y335" s="334">
        <v>112</v>
      </c>
    </row>
    <row r="336" spans="1:25" x14ac:dyDescent="0.25">
      <c r="A336" t="str">
        <f>'Page 1 - General Information'!$G$12</f>
        <v>114069103</v>
      </c>
      <c r="B336" t="str">
        <f>'Page 1 - General Information'!$G$16</f>
        <v>6980</v>
      </c>
      <c r="C336" s="333" t="s">
        <v>14207</v>
      </c>
      <c r="N336" t="s">
        <v>8024</v>
      </c>
      <c r="O336" s="296">
        <f>INDEX('Page 2 - Team Information'!$K$14:$AP$184,Y336,X336)</f>
        <v>0</v>
      </c>
      <c r="Q336"/>
      <c r="S336" t="s">
        <v>8353</v>
      </c>
      <c r="X336" s="334">
        <v>2</v>
      </c>
      <c r="Y336" s="334">
        <v>112</v>
      </c>
    </row>
    <row r="337" spans="1:25" x14ac:dyDescent="0.25">
      <c r="A337" t="str">
        <f>'Page 1 - General Information'!$G$12</f>
        <v>114069103</v>
      </c>
      <c r="B337" t="str">
        <f>'Page 1 - General Information'!$G$16</f>
        <v>6980</v>
      </c>
      <c r="C337" s="333" t="s">
        <v>14207</v>
      </c>
      <c r="N337" t="s">
        <v>8024</v>
      </c>
      <c r="O337" s="296">
        <f>INDEX('Page 2 - Team Information'!$K$14:$AP$184,Y337,X337)</f>
        <v>0</v>
      </c>
      <c r="Q337"/>
      <c r="S337" t="s">
        <v>8354</v>
      </c>
      <c r="X337" s="334">
        <v>3</v>
      </c>
      <c r="Y337" s="334">
        <v>112</v>
      </c>
    </row>
    <row r="338" spans="1:25" x14ac:dyDescent="0.25">
      <c r="A338" t="str">
        <f>'Page 1 - General Information'!$G$12</f>
        <v>114069103</v>
      </c>
      <c r="B338" t="str">
        <f>'Page 1 - General Information'!$G$16</f>
        <v>6980</v>
      </c>
      <c r="C338" s="333" t="s">
        <v>14207</v>
      </c>
      <c r="N338" t="s">
        <v>8024</v>
      </c>
      <c r="O338" s="296">
        <f>INDEX('Page 2 - Team Information'!$K$14:$AP$184,Y338,X338)</f>
        <v>0</v>
      </c>
      <c r="Q338"/>
      <c r="S338" t="s">
        <v>8355</v>
      </c>
      <c r="X338" s="334">
        <v>1</v>
      </c>
      <c r="Y338" s="334">
        <v>113</v>
      </c>
    </row>
    <row r="339" spans="1:25" x14ac:dyDescent="0.25">
      <c r="A339" t="str">
        <f>'Page 1 - General Information'!$G$12</f>
        <v>114069103</v>
      </c>
      <c r="B339" t="str">
        <f>'Page 1 - General Information'!$G$16</f>
        <v>6980</v>
      </c>
      <c r="C339" s="333" t="s">
        <v>14207</v>
      </c>
      <c r="N339" t="s">
        <v>8024</v>
      </c>
      <c r="O339" s="296">
        <f>INDEX('Page 2 - Team Information'!$K$14:$AP$184,Y339,X339)</f>
        <v>12</v>
      </c>
      <c r="Q339"/>
      <c r="S339" t="s">
        <v>8356</v>
      </c>
      <c r="X339" s="334">
        <v>2</v>
      </c>
      <c r="Y339" s="334">
        <v>113</v>
      </c>
    </row>
    <row r="340" spans="1:25" x14ac:dyDescent="0.25">
      <c r="A340" t="str">
        <f>'Page 1 - General Information'!$G$12</f>
        <v>114069103</v>
      </c>
      <c r="B340" t="str">
        <f>'Page 1 - General Information'!$G$16</f>
        <v>6980</v>
      </c>
      <c r="C340" s="333" t="s">
        <v>14207</v>
      </c>
      <c r="N340" t="s">
        <v>8024</v>
      </c>
      <c r="O340" s="296">
        <f>INDEX('Page 2 - Team Information'!$K$14:$AP$184,Y340,X340)</f>
        <v>12</v>
      </c>
      <c r="Q340"/>
      <c r="S340" t="s">
        <v>8357</v>
      </c>
      <c r="X340" s="334">
        <v>3</v>
      </c>
      <c r="Y340" s="334">
        <v>113</v>
      </c>
    </row>
    <row r="341" spans="1:25" x14ac:dyDescent="0.25">
      <c r="A341" t="str">
        <f>'Page 1 - General Information'!$G$12</f>
        <v>114069103</v>
      </c>
      <c r="B341" t="str">
        <f>'Page 1 - General Information'!$G$16</f>
        <v>6980</v>
      </c>
      <c r="C341" s="333" t="s">
        <v>14207</v>
      </c>
      <c r="N341" t="s">
        <v>8024</v>
      </c>
      <c r="O341" s="296">
        <f>INDEX('Page 2 - Team Information'!$K$14:$AP$184,Y341,X341)</f>
        <v>0</v>
      </c>
      <c r="Q341"/>
      <c r="S341" t="s">
        <v>8358</v>
      </c>
      <c r="X341" s="334">
        <v>1</v>
      </c>
      <c r="Y341" s="334">
        <v>114</v>
      </c>
    </row>
    <row r="342" spans="1:25" x14ac:dyDescent="0.25">
      <c r="A342" t="str">
        <f>'Page 1 - General Information'!$G$12</f>
        <v>114069103</v>
      </c>
      <c r="B342" t="str">
        <f>'Page 1 - General Information'!$G$16</f>
        <v>6980</v>
      </c>
      <c r="C342" s="333" t="s">
        <v>14207</v>
      </c>
      <c r="N342" t="s">
        <v>8024</v>
      </c>
      <c r="O342" s="296">
        <f>INDEX('Page 2 - Team Information'!$K$14:$AP$184,Y342,X342)</f>
        <v>9</v>
      </c>
      <c r="Q342"/>
      <c r="S342" t="s">
        <v>8359</v>
      </c>
      <c r="X342" s="334">
        <v>2</v>
      </c>
      <c r="Y342" s="334">
        <v>114</v>
      </c>
    </row>
    <row r="343" spans="1:25" x14ac:dyDescent="0.25">
      <c r="A343" t="str">
        <f>'Page 1 - General Information'!$G$12</f>
        <v>114069103</v>
      </c>
      <c r="B343" t="str">
        <f>'Page 1 - General Information'!$G$16</f>
        <v>6980</v>
      </c>
      <c r="C343" s="333" t="s">
        <v>14207</v>
      </c>
      <c r="N343" t="s">
        <v>8024</v>
      </c>
      <c r="O343" s="296">
        <f>INDEX('Page 2 - Team Information'!$K$14:$AP$184,Y343,X343)</f>
        <v>9</v>
      </c>
      <c r="Q343"/>
      <c r="S343" t="s">
        <v>8360</v>
      </c>
      <c r="X343" s="334">
        <v>3</v>
      </c>
      <c r="Y343" s="334">
        <v>114</v>
      </c>
    </row>
    <row r="344" spans="1:25" x14ac:dyDescent="0.25">
      <c r="A344" t="str">
        <f>'Page 1 - General Information'!$G$12</f>
        <v>114069103</v>
      </c>
      <c r="B344" t="str">
        <f>'Page 1 - General Information'!$G$16</f>
        <v>6980</v>
      </c>
      <c r="C344" s="333" t="s">
        <v>14207</v>
      </c>
      <c r="N344" t="s">
        <v>8024</v>
      </c>
      <c r="O344" s="296">
        <f>INDEX('Page 2 - Team Information'!$K$14:$AP$184,Y344,X344)</f>
        <v>0</v>
      </c>
      <c r="Q344"/>
      <c r="S344" t="s">
        <v>8361</v>
      </c>
      <c r="X344" s="334">
        <v>1</v>
      </c>
      <c r="Y344" s="334">
        <v>115</v>
      </c>
    </row>
    <row r="345" spans="1:25" x14ac:dyDescent="0.25">
      <c r="A345" t="str">
        <f>'Page 1 - General Information'!$G$12</f>
        <v>114069103</v>
      </c>
      <c r="B345" t="str">
        <f>'Page 1 - General Information'!$G$16</f>
        <v>6980</v>
      </c>
      <c r="C345" s="333" t="s">
        <v>14207</v>
      </c>
      <c r="N345" t="s">
        <v>8024</v>
      </c>
      <c r="O345" s="296">
        <f>INDEX('Page 2 - Team Information'!$K$14:$AP$184,Y345,X345)</f>
        <v>12</v>
      </c>
      <c r="Q345"/>
      <c r="S345" t="s">
        <v>8362</v>
      </c>
      <c r="X345" s="334">
        <v>2</v>
      </c>
      <c r="Y345" s="334">
        <v>115</v>
      </c>
    </row>
    <row r="346" spans="1:25" x14ac:dyDescent="0.25">
      <c r="A346" t="str">
        <f>'Page 1 - General Information'!$G$12</f>
        <v>114069103</v>
      </c>
      <c r="B346" t="str">
        <f>'Page 1 - General Information'!$G$16</f>
        <v>6980</v>
      </c>
      <c r="C346" s="333" t="s">
        <v>14207</v>
      </c>
      <c r="N346" t="s">
        <v>8024</v>
      </c>
      <c r="O346" s="296">
        <f>INDEX('Page 2 - Team Information'!$K$14:$AP$184,Y346,X346)</f>
        <v>12</v>
      </c>
      <c r="Q346"/>
      <c r="S346" t="s">
        <v>8363</v>
      </c>
      <c r="X346" s="334">
        <v>3</v>
      </c>
      <c r="Y346" s="334">
        <v>115</v>
      </c>
    </row>
    <row r="347" spans="1:25" x14ac:dyDescent="0.25">
      <c r="A347" t="str">
        <f>'Page 1 - General Information'!$G$12</f>
        <v>114069103</v>
      </c>
      <c r="B347" t="str">
        <f>'Page 1 - General Information'!$G$16</f>
        <v>6980</v>
      </c>
      <c r="C347" s="333" t="s">
        <v>14207</v>
      </c>
      <c r="N347" t="s">
        <v>8024</v>
      </c>
      <c r="O347" s="296">
        <f>INDEX('Page 2 - Team Information'!$K$14:$AP$184,Y347,X347)</f>
        <v>0</v>
      </c>
      <c r="Q347"/>
      <c r="S347" t="s">
        <v>8364</v>
      </c>
      <c r="X347" s="334">
        <v>1</v>
      </c>
      <c r="Y347" s="334">
        <v>116</v>
      </c>
    </row>
    <row r="348" spans="1:25" x14ac:dyDescent="0.25">
      <c r="A348" t="str">
        <f>'Page 1 - General Information'!$G$12</f>
        <v>114069103</v>
      </c>
      <c r="B348" t="str">
        <f>'Page 1 - General Information'!$G$16</f>
        <v>6980</v>
      </c>
      <c r="C348" s="333" t="s">
        <v>14207</v>
      </c>
      <c r="N348" t="s">
        <v>8024</v>
      </c>
      <c r="O348" s="296">
        <f>INDEX('Page 2 - Team Information'!$K$14:$AP$184,Y348,X348)</f>
        <v>0</v>
      </c>
      <c r="Q348"/>
      <c r="S348" t="s">
        <v>8365</v>
      </c>
      <c r="X348" s="334">
        <v>2</v>
      </c>
      <c r="Y348" s="334">
        <v>116</v>
      </c>
    </row>
    <row r="349" spans="1:25" x14ac:dyDescent="0.25">
      <c r="A349" t="str">
        <f>'Page 1 - General Information'!$G$12</f>
        <v>114069103</v>
      </c>
      <c r="B349" t="str">
        <f>'Page 1 - General Information'!$G$16</f>
        <v>6980</v>
      </c>
      <c r="C349" s="333" t="s">
        <v>14207</v>
      </c>
      <c r="N349" t="s">
        <v>8024</v>
      </c>
      <c r="O349" s="296">
        <f>INDEX('Page 2 - Team Information'!$K$14:$AP$184,Y349,X349)</f>
        <v>0</v>
      </c>
      <c r="Q349"/>
      <c r="S349" t="s">
        <v>8366</v>
      </c>
      <c r="X349" s="334">
        <v>3</v>
      </c>
      <c r="Y349" s="334">
        <v>116</v>
      </c>
    </row>
    <row r="350" spans="1:25" x14ac:dyDescent="0.25">
      <c r="A350" t="str">
        <f>'Page 1 - General Information'!$G$12</f>
        <v>114069103</v>
      </c>
      <c r="B350" t="str">
        <f>'Page 1 - General Information'!$G$16</f>
        <v>6980</v>
      </c>
      <c r="C350" s="333" t="s">
        <v>14207</v>
      </c>
      <c r="N350" t="s">
        <v>8024</v>
      </c>
      <c r="O350" s="296">
        <f>INDEX('Page 2 - Team Information'!$K$14:$AP$184,Y350,X350)</f>
        <v>0</v>
      </c>
      <c r="Q350"/>
      <c r="S350" t="s">
        <v>8367</v>
      </c>
      <c r="X350" s="334">
        <v>1</v>
      </c>
      <c r="Y350" s="334">
        <v>117</v>
      </c>
    </row>
    <row r="351" spans="1:25" x14ac:dyDescent="0.25">
      <c r="A351" t="str">
        <f>'Page 1 - General Information'!$G$12</f>
        <v>114069103</v>
      </c>
      <c r="B351" t="str">
        <f>'Page 1 - General Information'!$G$16</f>
        <v>6980</v>
      </c>
      <c r="C351" s="333" t="s">
        <v>14207</v>
      </c>
      <c r="N351" t="s">
        <v>8024</v>
      </c>
      <c r="O351" s="296">
        <f>INDEX('Page 2 - Team Information'!$K$14:$AP$184,Y351,X351)</f>
        <v>0</v>
      </c>
      <c r="Q351"/>
      <c r="S351" t="s">
        <v>8368</v>
      </c>
      <c r="X351" s="334">
        <v>2</v>
      </c>
      <c r="Y351" s="334">
        <v>117</v>
      </c>
    </row>
    <row r="352" spans="1:25" x14ac:dyDescent="0.25">
      <c r="A352" t="str">
        <f>'Page 1 - General Information'!$G$12</f>
        <v>114069103</v>
      </c>
      <c r="B352" t="str">
        <f>'Page 1 - General Information'!$G$16</f>
        <v>6980</v>
      </c>
      <c r="C352" s="333" t="s">
        <v>14207</v>
      </c>
      <c r="N352" t="s">
        <v>8024</v>
      </c>
      <c r="O352" s="296">
        <f>INDEX('Page 2 - Team Information'!$K$14:$AP$184,Y352,X352)</f>
        <v>0</v>
      </c>
      <c r="Q352"/>
      <c r="S352" t="s">
        <v>8369</v>
      </c>
      <c r="X352" s="334">
        <v>3</v>
      </c>
      <c r="Y352" s="334">
        <v>117</v>
      </c>
    </row>
    <row r="353" spans="1:25" x14ac:dyDescent="0.25">
      <c r="A353" t="str">
        <f>'Page 1 - General Information'!$G$12</f>
        <v>114069103</v>
      </c>
      <c r="B353" t="str">
        <f>'Page 1 - General Information'!$G$16</f>
        <v>6980</v>
      </c>
      <c r="C353" s="333" t="s">
        <v>14207</v>
      </c>
      <c r="N353" t="s">
        <v>8024</v>
      </c>
      <c r="O353" s="296">
        <f>INDEX('Page 2 - Team Information'!$K$14:$AP$184,Y353,X353)</f>
        <v>0</v>
      </c>
      <c r="Q353"/>
      <c r="S353" t="s">
        <v>8370</v>
      </c>
      <c r="X353" s="334">
        <v>1</v>
      </c>
      <c r="Y353" s="334">
        <v>118</v>
      </c>
    </row>
    <row r="354" spans="1:25" x14ac:dyDescent="0.25">
      <c r="A354" t="str">
        <f>'Page 1 - General Information'!$G$12</f>
        <v>114069103</v>
      </c>
      <c r="B354" t="str">
        <f>'Page 1 - General Information'!$G$16</f>
        <v>6980</v>
      </c>
      <c r="C354" s="333" t="s">
        <v>14207</v>
      </c>
      <c r="N354" t="s">
        <v>8024</v>
      </c>
      <c r="O354" s="296">
        <f>INDEX('Page 2 - Team Information'!$K$14:$AP$184,Y354,X354)</f>
        <v>0</v>
      </c>
      <c r="Q354"/>
      <c r="S354" t="s">
        <v>8371</v>
      </c>
      <c r="X354" s="334">
        <v>2</v>
      </c>
      <c r="Y354" s="334">
        <v>118</v>
      </c>
    </row>
    <row r="355" spans="1:25" x14ac:dyDescent="0.25">
      <c r="A355" t="str">
        <f>'Page 1 - General Information'!$G$12</f>
        <v>114069103</v>
      </c>
      <c r="B355" t="str">
        <f>'Page 1 - General Information'!$G$16</f>
        <v>6980</v>
      </c>
      <c r="C355" s="333" t="s">
        <v>14207</v>
      </c>
      <c r="N355" t="s">
        <v>8024</v>
      </c>
      <c r="O355" s="296">
        <f>INDEX('Page 2 - Team Information'!$K$14:$AP$184,Y355,X355)</f>
        <v>0</v>
      </c>
      <c r="Q355"/>
      <c r="S355" t="s">
        <v>8372</v>
      </c>
      <c r="X355" s="334">
        <v>3</v>
      </c>
      <c r="Y355" s="334">
        <v>118</v>
      </c>
    </row>
    <row r="356" spans="1:25" x14ac:dyDescent="0.25">
      <c r="A356" t="str">
        <f>'Page 1 - General Information'!$G$12</f>
        <v>114069103</v>
      </c>
      <c r="B356" t="str">
        <f>'Page 1 - General Information'!$G$16</f>
        <v>6980</v>
      </c>
      <c r="C356" s="333" t="s">
        <v>14207</v>
      </c>
      <c r="N356" t="s">
        <v>8024</v>
      </c>
      <c r="O356" s="296">
        <f>INDEX('Page 2 - Team Information'!$K$14:$AP$184,Y356,X356)</f>
        <v>0</v>
      </c>
      <c r="Q356"/>
      <c r="S356" t="s">
        <v>8373</v>
      </c>
      <c r="X356" s="334">
        <v>1</v>
      </c>
      <c r="Y356" s="334">
        <v>119</v>
      </c>
    </row>
    <row r="357" spans="1:25" x14ac:dyDescent="0.25">
      <c r="A357" t="str">
        <f>'Page 1 - General Information'!$G$12</f>
        <v>114069103</v>
      </c>
      <c r="B357" t="str">
        <f>'Page 1 - General Information'!$G$16</f>
        <v>6980</v>
      </c>
      <c r="C357" s="333" t="s">
        <v>14207</v>
      </c>
      <c r="N357" t="s">
        <v>8024</v>
      </c>
      <c r="O357" s="296">
        <f>INDEX('Page 2 - Team Information'!$K$14:$AP$184,Y357,X357)</f>
        <v>0</v>
      </c>
      <c r="Q357"/>
      <c r="S357" t="s">
        <v>8374</v>
      </c>
      <c r="X357" s="334">
        <v>2</v>
      </c>
      <c r="Y357" s="334">
        <v>119</v>
      </c>
    </row>
    <row r="358" spans="1:25" x14ac:dyDescent="0.25">
      <c r="A358" t="str">
        <f>'Page 1 - General Information'!$G$12</f>
        <v>114069103</v>
      </c>
      <c r="B358" t="str">
        <f>'Page 1 - General Information'!$G$16</f>
        <v>6980</v>
      </c>
      <c r="C358" s="333" t="s">
        <v>14207</v>
      </c>
      <c r="N358" t="s">
        <v>8024</v>
      </c>
      <c r="O358" s="296">
        <f>INDEX('Page 2 - Team Information'!$K$14:$AP$184,Y358,X358)</f>
        <v>0</v>
      </c>
      <c r="Q358"/>
      <c r="S358" t="s">
        <v>8375</v>
      </c>
      <c r="X358" s="334">
        <v>3</v>
      </c>
      <c r="Y358" s="334">
        <v>119</v>
      </c>
    </row>
    <row r="359" spans="1:25" x14ac:dyDescent="0.25">
      <c r="A359" t="str">
        <f>'Page 1 - General Information'!$G$12</f>
        <v>114069103</v>
      </c>
      <c r="B359" t="str">
        <f>'Page 1 - General Information'!$G$16</f>
        <v>6980</v>
      </c>
      <c r="C359" s="333" t="s">
        <v>14207</v>
      </c>
      <c r="N359" t="s">
        <v>8024</v>
      </c>
      <c r="O359" s="296">
        <f>INDEX('Page 2 - Team Information'!$K$14:$AP$184,Y359,X359)</f>
        <v>0</v>
      </c>
      <c r="Q359"/>
      <c r="S359" t="s">
        <v>8376</v>
      </c>
      <c r="X359" s="334">
        <v>1</v>
      </c>
      <c r="Y359" s="334">
        <v>120</v>
      </c>
    </row>
    <row r="360" spans="1:25" x14ac:dyDescent="0.25">
      <c r="A360" t="str">
        <f>'Page 1 - General Information'!$G$12</f>
        <v>114069103</v>
      </c>
      <c r="B360" t="str">
        <f>'Page 1 - General Information'!$G$16</f>
        <v>6980</v>
      </c>
      <c r="C360" s="333" t="s">
        <v>14207</v>
      </c>
      <c r="N360" t="s">
        <v>8024</v>
      </c>
      <c r="O360" s="296">
        <f>INDEX('Page 2 - Team Information'!$K$14:$AP$184,Y360,X360)</f>
        <v>0</v>
      </c>
      <c r="Q360"/>
      <c r="S360" t="s">
        <v>8377</v>
      </c>
      <c r="X360" s="334">
        <v>2</v>
      </c>
      <c r="Y360" s="334">
        <v>120</v>
      </c>
    </row>
    <row r="361" spans="1:25" x14ac:dyDescent="0.25">
      <c r="A361" t="str">
        <f>'Page 1 - General Information'!$G$12</f>
        <v>114069103</v>
      </c>
      <c r="B361" t="str">
        <f>'Page 1 - General Information'!$G$16</f>
        <v>6980</v>
      </c>
      <c r="C361" s="333" t="s">
        <v>14207</v>
      </c>
      <c r="N361" t="s">
        <v>8024</v>
      </c>
      <c r="O361" s="296">
        <f>INDEX('Page 2 - Team Information'!$K$14:$AP$184,Y361,X361)</f>
        <v>0</v>
      </c>
      <c r="Q361"/>
      <c r="S361" t="s">
        <v>8378</v>
      </c>
      <c r="X361" s="334">
        <v>3</v>
      </c>
      <c r="Y361" s="334">
        <v>120</v>
      </c>
    </row>
    <row r="362" spans="1:25" x14ac:dyDescent="0.25">
      <c r="A362" t="str">
        <f>'Page 1 - General Information'!$G$12</f>
        <v>114069103</v>
      </c>
      <c r="B362" t="str">
        <f>'Page 1 - General Information'!$G$16</f>
        <v>6980</v>
      </c>
      <c r="C362" s="333" t="s">
        <v>14207</v>
      </c>
      <c r="N362" t="s">
        <v>8024</v>
      </c>
      <c r="O362" s="296">
        <f>INDEX('Page 2 - Team Information'!$K$14:$AP$184,Y362,X362)</f>
        <v>0</v>
      </c>
      <c r="Q362"/>
      <c r="S362" t="s">
        <v>8379</v>
      </c>
      <c r="X362" s="334">
        <v>1</v>
      </c>
      <c r="Y362" s="334">
        <v>121</v>
      </c>
    </row>
    <row r="363" spans="1:25" x14ac:dyDescent="0.25">
      <c r="A363" t="str">
        <f>'Page 1 - General Information'!$G$12</f>
        <v>114069103</v>
      </c>
      <c r="B363" t="str">
        <f>'Page 1 - General Information'!$G$16</f>
        <v>6980</v>
      </c>
      <c r="C363" s="333" t="s">
        <v>14207</v>
      </c>
      <c r="N363" t="s">
        <v>8024</v>
      </c>
      <c r="O363" s="296">
        <f>INDEX('Page 2 - Team Information'!$K$14:$AP$184,Y363,X363)</f>
        <v>0</v>
      </c>
      <c r="Q363"/>
      <c r="S363" t="s">
        <v>8380</v>
      </c>
      <c r="X363" s="334">
        <v>2</v>
      </c>
      <c r="Y363" s="334">
        <v>121</v>
      </c>
    </row>
    <row r="364" spans="1:25" x14ac:dyDescent="0.25">
      <c r="A364" t="str">
        <f>'Page 1 - General Information'!$G$12</f>
        <v>114069103</v>
      </c>
      <c r="B364" t="str">
        <f>'Page 1 - General Information'!$G$16</f>
        <v>6980</v>
      </c>
      <c r="C364" s="333" t="s">
        <v>14207</v>
      </c>
      <c r="N364" t="s">
        <v>8024</v>
      </c>
      <c r="O364" s="296">
        <f>INDEX('Page 2 - Team Information'!$K$14:$AP$184,Y364,X364)</f>
        <v>0</v>
      </c>
      <c r="Q364"/>
      <c r="S364" t="s">
        <v>8381</v>
      </c>
      <c r="X364" s="334">
        <v>3</v>
      </c>
      <c r="Y364" s="334">
        <v>121</v>
      </c>
    </row>
    <row r="365" spans="1:25" x14ac:dyDescent="0.25">
      <c r="A365" t="str">
        <f>'Page 1 - General Information'!$G$12</f>
        <v>114069103</v>
      </c>
      <c r="B365" t="str">
        <f>'Page 1 - General Information'!$G$16</f>
        <v>6980</v>
      </c>
      <c r="C365" s="333" t="s">
        <v>14207</v>
      </c>
      <c r="N365" t="s">
        <v>8024</v>
      </c>
      <c r="O365" s="296">
        <f>INDEX('Page 2 - Team Information'!$K$14:$AP$184,Y365,X365)</f>
        <v>0</v>
      </c>
      <c r="Q365"/>
      <c r="S365" t="s">
        <v>8382</v>
      </c>
      <c r="X365" s="334">
        <v>1</v>
      </c>
      <c r="Y365" s="334">
        <v>122</v>
      </c>
    </row>
    <row r="366" spans="1:25" x14ac:dyDescent="0.25">
      <c r="A366" t="str">
        <f>'Page 1 - General Information'!$G$12</f>
        <v>114069103</v>
      </c>
      <c r="B366" t="str">
        <f>'Page 1 - General Information'!$G$16</f>
        <v>6980</v>
      </c>
      <c r="C366" s="333" t="s">
        <v>14207</v>
      </c>
      <c r="N366" t="s">
        <v>8024</v>
      </c>
      <c r="O366" s="296">
        <f>INDEX('Page 2 - Team Information'!$K$14:$AP$184,Y366,X366)</f>
        <v>0</v>
      </c>
      <c r="Q366"/>
      <c r="S366" t="s">
        <v>8383</v>
      </c>
      <c r="X366" s="334">
        <v>2</v>
      </c>
      <c r="Y366" s="334">
        <v>122</v>
      </c>
    </row>
    <row r="367" spans="1:25" x14ac:dyDescent="0.25">
      <c r="A367" t="str">
        <f>'Page 1 - General Information'!$G$12</f>
        <v>114069103</v>
      </c>
      <c r="B367" t="str">
        <f>'Page 1 - General Information'!$G$16</f>
        <v>6980</v>
      </c>
      <c r="C367" s="333" t="s">
        <v>14207</v>
      </c>
      <c r="N367" t="s">
        <v>8024</v>
      </c>
      <c r="O367" s="296">
        <f>INDEX('Page 2 - Team Information'!$K$14:$AP$184,Y367,X367)</f>
        <v>0</v>
      </c>
      <c r="Q367"/>
      <c r="S367" t="s">
        <v>8384</v>
      </c>
      <c r="X367" s="334">
        <v>3</v>
      </c>
      <c r="Y367" s="334">
        <v>122</v>
      </c>
    </row>
    <row r="368" spans="1:25" x14ac:dyDescent="0.25">
      <c r="A368" t="str">
        <f>'Page 1 - General Information'!$G$12</f>
        <v>114069103</v>
      </c>
      <c r="B368" t="str">
        <f>'Page 1 - General Information'!$G$16</f>
        <v>6980</v>
      </c>
      <c r="C368" s="333" t="s">
        <v>14207</v>
      </c>
      <c r="N368" t="s">
        <v>8024</v>
      </c>
      <c r="O368" s="296">
        <f>INDEX('Page 2 - Team Information'!$K$14:$AP$184,Y368,X368)</f>
        <v>0</v>
      </c>
      <c r="Q368"/>
      <c r="S368" t="s">
        <v>8385</v>
      </c>
      <c r="X368" s="334">
        <v>1</v>
      </c>
      <c r="Y368" s="334">
        <v>123</v>
      </c>
    </row>
    <row r="369" spans="1:25" x14ac:dyDescent="0.25">
      <c r="A369" t="str">
        <f>'Page 1 - General Information'!$G$12</f>
        <v>114069103</v>
      </c>
      <c r="B369" t="str">
        <f>'Page 1 - General Information'!$G$16</f>
        <v>6980</v>
      </c>
      <c r="C369" s="333" t="s">
        <v>14207</v>
      </c>
      <c r="N369" t="s">
        <v>8024</v>
      </c>
      <c r="O369" s="296">
        <f>INDEX('Page 2 - Team Information'!$K$14:$AP$184,Y369,X369)</f>
        <v>0</v>
      </c>
      <c r="Q369"/>
      <c r="S369" t="s">
        <v>8386</v>
      </c>
      <c r="X369" s="334">
        <v>2</v>
      </c>
      <c r="Y369" s="334">
        <v>123</v>
      </c>
    </row>
    <row r="370" spans="1:25" x14ac:dyDescent="0.25">
      <c r="A370" t="str">
        <f>'Page 1 - General Information'!$G$12</f>
        <v>114069103</v>
      </c>
      <c r="B370" t="str">
        <f>'Page 1 - General Information'!$G$16</f>
        <v>6980</v>
      </c>
      <c r="C370" s="333" t="s">
        <v>14207</v>
      </c>
      <c r="N370" t="s">
        <v>8024</v>
      </c>
      <c r="O370" s="296">
        <f>INDEX('Page 2 - Team Information'!$K$14:$AP$184,Y370,X370)</f>
        <v>0</v>
      </c>
      <c r="Q370"/>
      <c r="S370" t="s">
        <v>8387</v>
      </c>
      <c r="X370" s="334">
        <v>3</v>
      </c>
      <c r="Y370" s="334">
        <v>123</v>
      </c>
    </row>
    <row r="371" spans="1:25" x14ac:dyDescent="0.25">
      <c r="A371" t="str">
        <f>'Page 1 - General Information'!$G$12</f>
        <v>114069103</v>
      </c>
      <c r="B371" t="str">
        <f>'Page 1 - General Information'!$G$16</f>
        <v>6980</v>
      </c>
      <c r="C371" s="333" t="s">
        <v>14207</v>
      </c>
      <c r="N371" t="s">
        <v>8024</v>
      </c>
      <c r="O371" s="296">
        <f>INDEX('Page 2 - Team Information'!$K$14:$AP$184,Y371,X371)</f>
        <v>0</v>
      </c>
      <c r="Q371"/>
      <c r="S371" t="s">
        <v>8388</v>
      </c>
      <c r="X371" s="334">
        <v>1</v>
      </c>
      <c r="Y371" s="334">
        <v>124</v>
      </c>
    </row>
    <row r="372" spans="1:25" x14ac:dyDescent="0.25">
      <c r="A372" t="str">
        <f>'Page 1 - General Information'!$G$12</f>
        <v>114069103</v>
      </c>
      <c r="B372" t="str">
        <f>'Page 1 - General Information'!$G$16</f>
        <v>6980</v>
      </c>
      <c r="C372" s="333" t="s">
        <v>14207</v>
      </c>
      <c r="N372" t="s">
        <v>8024</v>
      </c>
      <c r="O372" s="296">
        <f>INDEX('Page 2 - Team Information'!$K$14:$AP$184,Y372,X372)</f>
        <v>0</v>
      </c>
      <c r="Q372"/>
      <c r="S372" t="s">
        <v>8389</v>
      </c>
      <c r="X372" s="334">
        <v>2</v>
      </c>
      <c r="Y372" s="334">
        <v>124</v>
      </c>
    </row>
    <row r="373" spans="1:25" x14ac:dyDescent="0.25">
      <c r="A373" t="str">
        <f>'Page 1 - General Information'!$G$12</f>
        <v>114069103</v>
      </c>
      <c r="B373" t="str">
        <f>'Page 1 - General Information'!$G$16</f>
        <v>6980</v>
      </c>
      <c r="C373" s="333" t="s">
        <v>14207</v>
      </c>
      <c r="N373" t="s">
        <v>8024</v>
      </c>
      <c r="O373" s="296">
        <f>INDEX('Page 2 - Team Information'!$K$14:$AP$184,Y373,X373)</f>
        <v>0</v>
      </c>
      <c r="Q373"/>
      <c r="S373" t="s">
        <v>8390</v>
      </c>
      <c r="X373" s="334">
        <v>3</v>
      </c>
      <c r="Y373" s="334">
        <v>124</v>
      </c>
    </row>
    <row r="374" spans="1:25" x14ac:dyDescent="0.25">
      <c r="A374" t="str">
        <f>'Page 1 - General Information'!$G$12</f>
        <v>114069103</v>
      </c>
      <c r="B374" t="str">
        <f>'Page 1 - General Information'!$G$16</f>
        <v>6980</v>
      </c>
      <c r="C374" s="333" t="s">
        <v>14207</v>
      </c>
      <c r="N374" t="s">
        <v>8024</v>
      </c>
      <c r="O374" s="296">
        <f>INDEX('Page 2 - Team Information'!$K$14:$AP$184,Y374,X374)</f>
        <v>0</v>
      </c>
      <c r="Q374"/>
      <c r="S374" t="s">
        <v>14015</v>
      </c>
      <c r="X374" s="334">
        <v>1</v>
      </c>
      <c r="Y374" s="334">
        <v>125</v>
      </c>
    </row>
    <row r="375" spans="1:25" x14ac:dyDescent="0.25">
      <c r="A375" t="str">
        <f>'Page 1 - General Information'!$G$12</f>
        <v>114069103</v>
      </c>
      <c r="B375" t="str">
        <f>'Page 1 - General Information'!$G$16</f>
        <v>6980</v>
      </c>
      <c r="C375" s="333" t="s">
        <v>14207</v>
      </c>
      <c r="N375" t="s">
        <v>8024</v>
      </c>
      <c r="O375" s="296">
        <f>INDEX('Page 2 - Team Information'!$K$14:$AP$184,Y375,X375)</f>
        <v>0</v>
      </c>
      <c r="Q375"/>
      <c r="S375" t="s">
        <v>14016</v>
      </c>
      <c r="X375" s="334">
        <v>2</v>
      </c>
      <c r="Y375" s="334">
        <v>125</v>
      </c>
    </row>
    <row r="376" spans="1:25" x14ac:dyDescent="0.25">
      <c r="A376" t="str">
        <f>'Page 1 - General Information'!$G$12</f>
        <v>114069103</v>
      </c>
      <c r="B376" t="str">
        <f>'Page 1 - General Information'!$G$16</f>
        <v>6980</v>
      </c>
      <c r="C376" s="333" t="s">
        <v>14207</v>
      </c>
      <c r="N376" t="s">
        <v>8024</v>
      </c>
      <c r="O376" s="296">
        <f>INDEX('Page 2 - Team Information'!$K$14:$AP$184,Y376,X376)</f>
        <v>0</v>
      </c>
      <c r="Q376"/>
      <c r="S376" t="s">
        <v>14017</v>
      </c>
      <c r="X376" s="334">
        <v>3</v>
      </c>
      <c r="Y376" s="334">
        <v>125</v>
      </c>
    </row>
    <row r="377" spans="1:25" x14ac:dyDescent="0.25">
      <c r="A377" t="str">
        <f>'Page 1 - General Information'!$G$12</f>
        <v>114069103</v>
      </c>
      <c r="B377" t="str">
        <f>'Page 1 - General Information'!$G$16</f>
        <v>6980</v>
      </c>
      <c r="C377" s="333" t="s">
        <v>14207</v>
      </c>
      <c r="N377" t="s">
        <v>8024</v>
      </c>
      <c r="O377" s="296">
        <f>INDEX('Page 2 - Team Information'!$K$14:$AP$184,Y377,X377)</f>
        <v>0</v>
      </c>
      <c r="Q377"/>
      <c r="S377" t="s">
        <v>8391</v>
      </c>
      <c r="X377" s="334">
        <v>1</v>
      </c>
      <c r="Y377" s="334">
        <v>126</v>
      </c>
    </row>
    <row r="378" spans="1:25" x14ac:dyDescent="0.25">
      <c r="A378" t="str">
        <f>'Page 1 - General Information'!$G$12</f>
        <v>114069103</v>
      </c>
      <c r="B378" t="str">
        <f>'Page 1 - General Information'!$G$16</f>
        <v>6980</v>
      </c>
      <c r="C378" s="333" t="s">
        <v>14207</v>
      </c>
      <c r="N378" t="s">
        <v>8024</v>
      </c>
      <c r="O378" s="296">
        <f>INDEX('Page 2 - Team Information'!$K$14:$AP$184,Y378,X378)</f>
        <v>0</v>
      </c>
      <c r="Q378"/>
      <c r="S378" t="s">
        <v>8392</v>
      </c>
      <c r="X378" s="334">
        <v>2</v>
      </c>
      <c r="Y378" s="334">
        <v>126</v>
      </c>
    </row>
    <row r="379" spans="1:25" x14ac:dyDescent="0.25">
      <c r="A379" t="str">
        <f>'Page 1 - General Information'!$G$12</f>
        <v>114069103</v>
      </c>
      <c r="B379" t="str">
        <f>'Page 1 - General Information'!$G$16</f>
        <v>6980</v>
      </c>
      <c r="C379" s="333" t="s">
        <v>14207</v>
      </c>
      <c r="N379" t="s">
        <v>8024</v>
      </c>
      <c r="O379" s="296">
        <f>INDEX('Page 2 - Team Information'!$K$14:$AP$184,Y379,X379)</f>
        <v>0</v>
      </c>
      <c r="Q379"/>
      <c r="S379" t="s">
        <v>8393</v>
      </c>
      <c r="X379" s="334">
        <v>3</v>
      </c>
      <c r="Y379" s="334">
        <v>126</v>
      </c>
    </row>
    <row r="380" spans="1:25" x14ac:dyDescent="0.25">
      <c r="A380" t="str">
        <f>'Page 1 - General Information'!$G$12</f>
        <v>114069103</v>
      </c>
      <c r="B380" t="str">
        <f>'Page 1 - General Information'!$G$16</f>
        <v>6980</v>
      </c>
      <c r="C380" s="333" t="s">
        <v>14207</v>
      </c>
      <c r="N380" t="s">
        <v>8024</v>
      </c>
      <c r="O380" s="296">
        <f>INDEX('Page 2 - Team Information'!$K$14:$AP$184,Y380,X380)</f>
        <v>0</v>
      </c>
      <c r="Q380"/>
      <c r="S380" t="s">
        <v>8394</v>
      </c>
      <c r="X380" s="334">
        <v>1</v>
      </c>
      <c r="Y380" s="334">
        <v>127</v>
      </c>
    </row>
    <row r="381" spans="1:25" x14ac:dyDescent="0.25">
      <c r="A381" t="str">
        <f>'Page 1 - General Information'!$G$12</f>
        <v>114069103</v>
      </c>
      <c r="B381" t="str">
        <f>'Page 1 - General Information'!$G$16</f>
        <v>6980</v>
      </c>
      <c r="C381" s="333" t="s">
        <v>14207</v>
      </c>
      <c r="N381" t="s">
        <v>8024</v>
      </c>
      <c r="O381" s="296">
        <f>INDEX('Page 2 - Team Information'!$K$14:$AP$184,Y381,X381)</f>
        <v>0</v>
      </c>
      <c r="Q381"/>
      <c r="S381" t="s">
        <v>8395</v>
      </c>
      <c r="X381" s="334">
        <v>2</v>
      </c>
      <c r="Y381" s="334">
        <v>127</v>
      </c>
    </row>
    <row r="382" spans="1:25" x14ac:dyDescent="0.25">
      <c r="A382" t="str">
        <f>'Page 1 - General Information'!$G$12</f>
        <v>114069103</v>
      </c>
      <c r="B382" t="str">
        <f>'Page 1 - General Information'!$G$16</f>
        <v>6980</v>
      </c>
      <c r="C382" s="333" t="s">
        <v>14207</v>
      </c>
      <c r="N382" t="s">
        <v>8024</v>
      </c>
      <c r="O382" s="296">
        <f>INDEX('Page 2 - Team Information'!$K$14:$AP$184,Y382,X382)</f>
        <v>0</v>
      </c>
      <c r="Q382"/>
      <c r="S382" t="s">
        <v>8396</v>
      </c>
      <c r="X382" s="334">
        <v>3</v>
      </c>
      <c r="Y382" s="334">
        <v>127</v>
      </c>
    </row>
    <row r="383" spans="1:25" x14ac:dyDescent="0.25">
      <c r="A383" t="str">
        <f>'Page 1 - General Information'!$G$12</f>
        <v>114069103</v>
      </c>
      <c r="B383" t="str">
        <f>'Page 1 - General Information'!$G$16</f>
        <v>6980</v>
      </c>
      <c r="C383" s="333" t="s">
        <v>14207</v>
      </c>
      <c r="N383" t="s">
        <v>8024</v>
      </c>
      <c r="O383" s="296">
        <f>INDEX('Page 2 - Team Information'!$K$14:$AP$184,Y383,X383)</f>
        <v>0</v>
      </c>
      <c r="Q383"/>
      <c r="S383" t="s">
        <v>8397</v>
      </c>
      <c r="X383" s="334">
        <v>1</v>
      </c>
      <c r="Y383" s="334">
        <v>128</v>
      </c>
    </row>
    <row r="384" spans="1:25" x14ac:dyDescent="0.25">
      <c r="A384" t="str">
        <f>'Page 1 - General Information'!$G$12</f>
        <v>114069103</v>
      </c>
      <c r="B384" t="str">
        <f>'Page 1 - General Information'!$G$16</f>
        <v>6980</v>
      </c>
      <c r="C384" s="333" t="s">
        <v>14207</v>
      </c>
      <c r="N384" t="s">
        <v>8024</v>
      </c>
      <c r="O384" s="296">
        <f>INDEX('Page 2 - Team Information'!$K$14:$AP$184,Y384,X384)</f>
        <v>0</v>
      </c>
      <c r="Q384"/>
      <c r="S384" t="s">
        <v>8398</v>
      </c>
      <c r="X384" s="334">
        <v>2</v>
      </c>
      <c r="Y384" s="334">
        <v>128</v>
      </c>
    </row>
    <row r="385" spans="1:25" x14ac:dyDescent="0.25">
      <c r="A385" t="str">
        <f>'Page 1 - General Information'!$G$12</f>
        <v>114069103</v>
      </c>
      <c r="B385" t="str">
        <f>'Page 1 - General Information'!$G$16</f>
        <v>6980</v>
      </c>
      <c r="C385" s="333" t="s">
        <v>14207</v>
      </c>
      <c r="N385" t="s">
        <v>8024</v>
      </c>
      <c r="O385" s="296">
        <f>INDEX('Page 2 - Team Information'!$K$14:$AP$184,Y385,X385)</f>
        <v>0</v>
      </c>
      <c r="Q385"/>
      <c r="S385" t="s">
        <v>8399</v>
      </c>
      <c r="X385" s="334">
        <v>3</v>
      </c>
      <c r="Y385" s="334">
        <v>128</v>
      </c>
    </row>
    <row r="386" spans="1:25" x14ac:dyDescent="0.25">
      <c r="A386" t="str">
        <f>'Page 1 - General Information'!$G$12</f>
        <v>114069103</v>
      </c>
      <c r="B386" t="str">
        <f>'Page 1 - General Information'!$G$16</f>
        <v>6980</v>
      </c>
      <c r="C386" s="333" t="s">
        <v>14207</v>
      </c>
      <c r="N386" t="s">
        <v>8024</v>
      </c>
      <c r="O386" s="296">
        <f>INDEX('Page 2 - Team Information'!$K$14:$AP$184,Y386,X386)</f>
        <v>0</v>
      </c>
      <c r="Q386"/>
      <c r="S386" t="s">
        <v>8400</v>
      </c>
      <c r="X386" s="334">
        <v>1</v>
      </c>
      <c r="Y386" s="334">
        <v>129</v>
      </c>
    </row>
    <row r="387" spans="1:25" x14ac:dyDescent="0.25">
      <c r="A387" t="str">
        <f>'Page 1 - General Information'!$G$12</f>
        <v>114069103</v>
      </c>
      <c r="B387" t="str">
        <f>'Page 1 - General Information'!$G$16</f>
        <v>6980</v>
      </c>
      <c r="C387" s="333" t="s">
        <v>14207</v>
      </c>
      <c r="N387" t="s">
        <v>8024</v>
      </c>
      <c r="O387" s="296">
        <f>INDEX('Page 2 - Team Information'!$K$14:$AP$184,Y387,X387)</f>
        <v>22</v>
      </c>
      <c r="Q387"/>
      <c r="S387" t="s">
        <v>8401</v>
      </c>
      <c r="X387" s="334">
        <v>2</v>
      </c>
      <c r="Y387" s="334">
        <v>129</v>
      </c>
    </row>
    <row r="388" spans="1:25" x14ac:dyDescent="0.25">
      <c r="A388" t="str">
        <f>'Page 1 - General Information'!$G$12</f>
        <v>114069103</v>
      </c>
      <c r="B388" t="str">
        <f>'Page 1 - General Information'!$G$16</f>
        <v>6980</v>
      </c>
      <c r="C388" s="333" t="s">
        <v>14207</v>
      </c>
      <c r="N388" t="s">
        <v>8024</v>
      </c>
      <c r="O388" s="296">
        <f>INDEX('Page 2 - Team Information'!$K$14:$AP$184,Y388,X388)</f>
        <v>22</v>
      </c>
      <c r="Q388"/>
      <c r="S388" t="s">
        <v>8402</v>
      </c>
      <c r="X388" s="334">
        <v>3</v>
      </c>
      <c r="Y388" s="334">
        <v>129</v>
      </c>
    </row>
    <row r="389" spans="1:25" x14ac:dyDescent="0.25">
      <c r="A389" t="str">
        <f>'Page 1 - General Information'!$G$12</f>
        <v>114069103</v>
      </c>
      <c r="B389" t="str">
        <f>'Page 1 - General Information'!$G$16</f>
        <v>6980</v>
      </c>
      <c r="C389" s="333" t="s">
        <v>14207</v>
      </c>
      <c r="N389" t="s">
        <v>8024</v>
      </c>
      <c r="O389" s="296">
        <f>INDEX('Page 2 - Team Information'!$K$14:$AP$184,Y389,X389)</f>
        <v>0</v>
      </c>
      <c r="Q389"/>
      <c r="S389" t="s">
        <v>8403</v>
      </c>
      <c r="X389" s="334">
        <v>1</v>
      </c>
      <c r="Y389" s="334">
        <v>130</v>
      </c>
    </row>
    <row r="390" spans="1:25" x14ac:dyDescent="0.25">
      <c r="A390" t="str">
        <f>'Page 1 - General Information'!$G$12</f>
        <v>114069103</v>
      </c>
      <c r="B390" t="str">
        <f>'Page 1 - General Information'!$G$16</f>
        <v>6980</v>
      </c>
      <c r="C390" s="333" t="s">
        <v>14207</v>
      </c>
      <c r="N390" t="s">
        <v>8024</v>
      </c>
      <c r="O390" s="296">
        <f>INDEX('Page 2 - Team Information'!$K$14:$AP$184,Y390,X390)</f>
        <v>0</v>
      </c>
      <c r="Q390"/>
      <c r="S390" t="s">
        <v>8404</v>
      </c>
      <c r="X390" s="334">
        <v>2</v>
      </c>
      <c r="Y390" s="334">
        <v>130</v>
      </c>
    </row>
    <row r="391" spans="1:25" x14ac:dyDescent="0.25">
      <c r="A391" t="str">
        <f>'Page 1 - General Information'!$G$12</f>
        <v>114069103</v>
      </c>
      <c r="B391" t="str">
        <f>'Page 1 - General Information'!$G$16</f>
        <v>6980</v>
      </c>
      <c r="C391" s="333" t="s">
        <v>14207</v>
      </c>
      <c r="N391" t="s">
        <v>8024</v>
      </c>
      <c r="O391" s="296">
        <f>INDEX('Page 2 - Team Information'!$K$14:$AP$184,Y391,X391)</f>
        <v>0</v>
      </c>
      <c r="Q391"/>
      <c r="S391" t="s">
        <v>8405</v>
      </c>
      <c r="X391" s="334">
        <v>3</v>
      </c>
      <c r="Y391" s="334">
        <v>130</v>
      </c>
    </row>
    <row r="392" spans="1:25" x14ac:dyDescent="0.25">
      <c r="A392" t="str">
        <f>'Page 1 - General Information'!$G$12</f>
        <v>114069103</v>
      </c>
      <c r="B392" t="str">
        <f>'Page 1 - General Information'!$G$16</f>
        <v>6980</v>
      </c>
      <c r="C392" s="333" t="s">
        <v>14207</v>
      </c>
      <c r="N392" t="s">
        <v>8024</v>
      </c>
      <c r="O392" s="296">
        <f>INDEX('Page 2 - Team Information'!$K$14:$AP$184,Y392,X392)</f>
        <v>0</v>
      </c>
      <c r="Q392"/>
      <c r="S392" t="s">
        <v>8406</v>
      </c>
      <c r="X392" s="334">
        <v>1</v>
      </c>
      <c r="Y392" s="334">
        <v>131</v>
      </c>
    </row>
    <row r="393" spans="1:25" x14ac:dyDescent="0.25">
      <c r="A393" t="str">
        <f>'Page 1 - General Information'!$G$12</f>
        <v>114069103</v>
      </c>
      <c r="B393" t="str">
        <f>'Page 1 - General Information'!$G$16</f>
        <v>6980</v>
      </c>
      <c r="C393" s="333" t="s">
        <v>14207</v>
      </c>
      <c r="N393" t="s">
        <v>8024</v>
      </c>
      <c r="O393" s="296">
        <f>INDEX('Page 2 - Team Information'!$K$14:$AP$184,Y393,X393)</f>
        <v>0</v>
      </c>
      <c r="Q393"/>
      <c r="S393" t="s">
        <v>8407</v>
      </c>
      <c r="X393" s="334">
        <v>2</v>
      </c>
      <c r="Y393" s="334">
        <v>131</v>
      </c>
    </row>
    <row r="394" spans="1:25" x14ac:dyDescent="0.25">
      <c r="A394" t="str">
        <f>'Page 1 - General Information'!$G$12</f>
        <v>114069103</v>
      </c>
      <c r="B394" t="str">
        <f>'Page 1 - General Information'!$G$16</f>
        <v>6980</v>
      </c>
      <c r="C394" s="333" t="s">
        <v>14207</v>
      </c>
      <c r="N394" t="s">
        <v>8024</v>
      </c>
      <c r="O394" s="296">
        <f>INDEX('Page 2 - Team Information'!$K$14:$AP$184,Y394,X394)</f>
        <v>0</v>
      </c>
      <c r="Q394"/>
      <c r="S394" t="s">
        <v>8408</v>
      </c>
      <c r="X394" s="334">
        <v>3</v>
      </c>
      <c r="Y394" s="334">
        <v>131</v>
      </c>
    </row>
    <row r="395" spans="1:25" x14ac:dyDescent="0.25">
      <c r="A395" t="str">
        <f>'Page 1 - General Information'!$G$12</f>
        <v>114069103</v>
      </c>
      <c r="B395" t="str">
        <f>'Page 1 - General Information'!$G$16</f>
        <v>6980</v>
      </c>
      <c r="C395" s="333" t="s">
        <v>14207</v>
      </c>
      <c r="N395" t="s">
        <v>8024</v>
      </c>
      <c r="O395" s="296">
        <f>INDEX('Page 2 - Team Information'!$K$14:$AP$184,Y395,X395)</f>
        <v>0</v>
      </c>
      <c r="Q395"/>
      <c r="S395" t="s">
        <v>8409</v>
      </c>
      <c r="X395" s="334">
        <v>1</v>
      </c>
      <c r="Y395" s="334">
        <v>132</v>
      </c>
    </row>
    <row r="396" spans="1:25" x14ac:dyDescent="0.25">
      <c r="A396" t="str">
        <f>'Page 1 - General Information'!$G$12</f>
        <v>114069103</v>
      </c>
      <c r="B396" t="str">
        <f>'Page 1 - General Information'!$G$16</f>
        <v>6980</v>
      </c>
      <c r="C396" s="333" t="s">
        <v>14207</v>
      </c>
      <c r="N396" t="s">
        <v>8024</v>
      </c>
      <c r="O396" s="296">
        <f>INDEX('Page 2 - Team Information'!$K$14:$AP$184,Y396,X396)</f>
        <v>15</v>
      </c>
      <c r="Q396"/>
      <c r="S396" t="s">
        <v>8410</v>
      </c>
      <c r="X396" s="334">
        <v>2</v>
      </c>
      <c r="Y396" s="334">
        <v>132</v>
      </c>
    </row>
    <row r="397" spans="1:25" x14ac:dyDescent="0.25">
      <c r="A397" t="str">
        <f>'Page 1 - General Information'!$G$12</f>
        <v>114069103</v>
      </c>
      <c r="B397" t="str">
        <f>'Page 1 - General Information'!$G$16</f>
        <v>6980</v>
      </c>
      <c r="C397" s="333" t="s">
        <v>14207</v>
      </c>
      <c r="N397" t="s">
        <v>8024</v>
      </c>
      <c r="O397" s="296">
        <f>INDEX('Page 2 - Team Information'!$K$14:$AP$184,Y397,X397)</f>
        <v>15</v>
      </c>
      <c r="Q397"/>
      <c r="S397" t="s">
        <v>8411</v>
      </c>
      <c r="X397" s="334">
        <v>3</v>
      </c>
      <c r="Y397" s="334">
        <v>132</v>
      </c>
    </row>
    <row r="398" spans="1:25" x14ac:dyDescent="0.25">
      <c r="A398" t="str">
        <f>'Page 1 - General Information'!$G$12</f>
        <v>114069103</v>
      </c>
      <c r="B398" t="str">
        <f>'Page 1 - General Information'!$G$16</f>
        <v>6980</v>
      </c>
      <c r="C398" s="333" t="s">
        <v>14207</v>
      </c>
      <c r="N398" t="s">
        <v>8024</v>
      </c>
      <c r="O398" s="296">
        <f>INDEX('Page 2 - Team Information'!$K$14:$AP$184,Y398,X398)</f>
        <v>0</v>
      </c>
      <c r="Q398"/>
      <c r="S398" t="s">
        <v>8412</v>
      </c>
      <c r="X398" s="334">
        <v>1</v>
      </c>
      <c r="Y398" s="334">
        <v>133</v>
      </c>
    </row>
    <row r="399" spans="1:25" x14ac:dyDescent="0.25">
      <c r="A399" t="str">
        <f>'Page 1 - General Information'!$G$12</f>
        <v>114069103</v>
      </c>
      <c r="B399" t="str">
        <f>'Page 1 - General Information'!$G$16</f>
        <v>6980</v>
      </c>
      <c r="C399" s="333" t="s">
        <v>14207</v>
      </c>
      <c r="N399" t="s">
        <v>8024</v>
      </c>
      <c r="O399" s="296">
        <f>INDEX('Page 2 - Team Information'!$K$14:$AP$184,Y399,X399)</f>
        <v>0</v>
      </c>
      <c r="Q399"/>
      <c r="S399" t="s">
        <v>8413</v>
      </c>
      <c r="X399" s="334">
        <v>2</v>
      </c>
      <c r="Y399" s="334">
        <v>133</v>
      </c>
    </row>
    <row r="400" spans="1:25" x14ac:dyDescent="0.25">
      <c r="A400" t="str">
        <f>'Page 1 - General Information'!$G$12</f>
        <v>114069103</v>
      </c>
      <c r="B400" t="str">
        <f>'Page 1 - General Information'!$G$16</f>
        <v>6980</v>
      </c>
      <c r="C400" s="333" t="s">
        <v>14207</v>
      </c>
      <c r="N400" t="s">
        <v>8024</v>
      </c>
      <c r="O400" s="296">
        <f>INDEX('Page 2 - Team Information'!$K$14:$AP$184,Y400,X400)</f>
        <v>0</v>
      </c>
      <c r="Q400"/>
      <c r="S400" t="s">
        <v>8414</v>
      </c>
      <c r="X400" s="334">
        <v>3</v>
      </c>
      <c r="Y400" s="334">
        <v>133</v>
      </c>
    </row>
    <row r="401" spans="1:25" x14ac:dyDescent="0.25">
      <c r="A401" t="str">
        <f>'Page 1 - General Information'!$G$12</f>
        <v>114069103</v>
      </c>
      <c r="B401" t="str">
        <f>'Page 1 - General Information'!$G$16</f>
        <v>6980</v>
      </c>
      <c r="C401" s="333" t="s">
        <v>14207</v>
      </c>
      <c r="N401" t="s">
        <v>8024</v>
      </c>
      <c r="O401" s="296">
        <f>INDEX('Page 2 - Team Information'!$K$14:$AP$184,Y401,X401)</f>
        <v>0</v>
      </c>
      <c r="Q401"/>
      <c r="S401" t="s">
        <v>8415</v>
      </c>
      <c r="X401" s="334">
        <v>1</v>
      </c>
      <c r="Y401" s="334">
        <v>134</v>
      </c>
    </row>
    <row r="402" spans="1:25" x14ac:dyDescent="0.25">
      <c r="A402" t="str">
        <f>'Page 1 - General Information'!$G$12</f>
        <v>114069103</v>
      </c>
      <c r="B402" t="str">
        <f>'Page 1 - General Information'!$G$16</f>
        <v>6980</v>
      </c>
      <c r="C402" s="333" t="s">
        <v>14207</v>
      </c>
      <c r="N402" t="s">
        <v>8024</v>
      </c>
      <c r="O402" s="296">
        <f>INDEX('Page 2 - Team Information'!$K$14:$AP$184,Y402,X402)</f>
        <v>22</v>
      </c>
      <c r="Q402"/>
      <c r="S402" t="s">
        <v>8416</v>
      </c>
      <c r="X402" s="334">
        <v>2</v>
      </c>
      <c r="Y402" s="334">
        <v>134</v>
      </c>
    </row>
    <row r="403" spans="1:25" x14ac:dyDescent="0.25">
      <c r="A403" t="str">
        <f>'Page 1 - General Information'!$G$12</f>
        <v>114069103</v>
      </c>
      <c r="B403" t="str">
        <f>'Page 1 - General Information'!$G$16</f>
        <v>6980</v>
      </c>
      <c r="C403" s="333" t="s">
        <v>14207</v>
      </c>
      <c r="N403" t="s">
        <v>8024</v>
      </c>
      <c r="O403" s="296">
        <f>INDEX('Page 2 - Team Information'!$K$14:$AP$184,Y403,X403)</f>
        <v>22</v>
      </c>
      <c r="Q403"/>
      <c r="S403" t="s">
        <v>8417</v>
      </c>
      <c r="X403" s="334">
        <v>3</v>
      </c>
      <c r="Y403" s="334">
        <v>134</v>
      </c>
    </row>
    <row r="404" spans="1:25" x14ac:dyDescent="0.25">
      <c r="A404" t="str">
        <f>'Page 1 - General Information'!$G$12</f>
        <v>114069103</v>
      </c>
      <c r="B404" t="str">
        <f>'Page 1 - General Information'!$G$16</f>
        <v>6980</v>
      </c>
      <c r="C404" s="333" t="s">
        <v>14207</v>
      </c>
      <c r="N404" t="s">
        <v>8024</v>
      </c>
      <c r="O404" s="296">
        <f>INDEX('Page 2 - Team Information'!$K$14:$AP$184,Y404,X404)</f>
        <v>0</v>
      </c>
      <c r="Q404"/>
      <c r="S404" t="s">
        <v>8418</v>
      </c>
      <c r="X404" s="334">
        <v>1</v>
      </c>
      <c r="Y404" s="334">
        <v>135</v>
      </c>
    </row>
    <row r="405" spans="1:25" x14ac:dyDescent="0.25">
      <c r="A405" t="str">
        <f>'Page 1 - General Information'!$G$12</f>
        <v>114069103</v>
      </c>
      <c r="B405" t="str">
        <f>'Page 1 - General Information'!$G$16</f>
        <v>6980</v>
      </c>
      <c r="C405" s="333" t="s">
        <v>14207</v>
      </c>
      <c r="N405" t="s">
        <v>8024</v>
      </c>
      <c r="O405" s="296">
        <f>INDEX('Page 2 - Team Information'!$K$14:$AP$184,Y405,X405)</f>
        <v>9</v>
      </c>
      <c r="Q405"/>
      <c r="S405" t="s">
        <v>8419</v>
      </c>
      <c r="X405" s="334">
        <v>2</v>
      </c>
      <c r="Y405" s="334">
        <v>135</v>
      </c>
    </row>
    <row r="406" spans="1:25" x14ac:dyDescent="0.25">
      <c r="A406" t="str">
        <f>'Page 1 - General Information'!$G$12</f>
        <v>114069103</v>
      </c>
      <c r="B406" t="str">
        <f>'Page 1 - General Information'!$G$16</f>
        <v>6980</v>
      </c>
      <c r="C406" s="333" t="s">
        <v>14207</v>
      </c>
      <c r="N406" t="s">
        <v>8024</v>
      </c>
      <c r="O406" s="296">
        <f>INDEX('Page 2 - Team Information'!$K$14:$AP$184,Y406,X406)</f>
        <v>9</v>
      </c>
      <c r="Q406"/>
      <c r="S406" t="s">
        <v>8420</v>
      </c>
      <c r="X406" s="334">
        <v>3</v>
      </c>
      <c r="Y406" s="334">
        <v>135</v>
      </c>
    </row>
    <row r="407" spans="1:25" x14ac:dyDescent="0.25">
      <c r="A407" t="str">
        <f>'Page 1 - General Information'!$G$12</f>
        <v>114069103</v>
      </c>
      <c r="B407" t="str">
        <f>'Page 1 - General Information'!$G$16</f>
        <v>6980</v>
      </c>
      <c r="C407" s="333" t="s">
        <v>14207</v>
      </c>
      <c r="N407" t="s">
        <v>8024</v>
      </c>
      <c r="O407" s="296">
        <f>INDEX('Page 2 - Team Information'!$K$14:$AP$184,Y407,X407)</f>
        <v>0</v>
      </c>
      <c r="Q407"/>
      <c r="S407" t="s">
        <v>8421</v>
      </c>
      <c r="X407" s="334">
        <v>1</v>
      </c>
      <c r="Y407" s="334">
        <v>136</v>
      </c>
    </row>
    <row r="408" spans="1:25" x14ac:dyDescent="0.25">
      <c r="A408" t="str">
        <f>'Page 1 - General Information'!$G$12</f>
        <v>114069103</v>
      </c>
      <c r="B408" t="str">
        <f>'Page 1 - General Information'!$G$16</f>
        <v>6980</v>
      </c>
      <c r="C408" s="333" t="s">
        <v>14207</v>
      </c>
      <c r="N408" t="s">
        <v>8024</v>
      </c>
      <c r="O408" s="296">
        <f>INDEX('Page 2 - Team Information'!$K$14:$AP$184,Y408,X408)</f>
        <v>16</v>
      </c>
      <c r="Q408"/>
      <c r="S408" t="s">
        <v>8422</v>
      </c>
      <c r="X408" s="334">
        <v>2</v>
      </c>
      <c r="Y408" s="334">
        <v>136</v>
      </c>
    </row>
    <row r="409" spans="1:25" x14ac:dyDescent="0.25">
      <c r="A409" t="str">
        <f>'Page 1 - General Information'!$G$12</f>
        <v>114069103</v>
      </c>
      <c r="B409" t="str">
        <f>'Page 1 - General Information'!$G$16</f>
        <v>6980</v>
      </c>
      <c r="C409" s="333" t="s">
        <v>14207</v>
      </c>
      <c r="N409" t="s">
        <v>8024</v>
      </c>
      <c r="O409" s="296">
        <f>INDEX('Page 2 - Team Information'!$K$14:$AP$184,Y409,X409)</f>
        <v>16</v>
      </c>
      <c r="Q409"/>
      <c r="S409" t="s">
        <v>8423</v>
      </c>
      <c r="X409" s="334">
        <v>3</v>
      </c>
      <c r="Y409" s="334">
        <v>136</v>
      </c>
    </row>
    <row r="410" spans="1:25" x14ac:dyDescent="0.25">
      <c r="A410" t="str">
        <f>'Page 1 - General Information'!$G$12</f>
        <v>114069103</v>
      </c>
      <c r="B410" t="str">
        <f>'Page 1 - General Information'!$G$16</f>
        <v>6980</v>
      </c>
      <c r="C410" s="333" t="s">
        <v>14207</v>
      </c>
      <c r="N410" t="s">
        <v>8024</v>
      </c>
      <c r="O410" s="296">
        <f>INDEX('Page 2 - Team Information'!$K$14:$AP$184,Y410,X410)</f>
        <v>0</v>
      </c>
      <c r="Q410"/>
      <c r="S410" t="s">
        <v>8424</v>
      </c>
      <c r="X410" s="334">
        <v>1</v>
      </c>
      <c r="Y410" s="334">
        <v>137</v>
      </c>
    </row>
    <row r="411" spans="1:25" x14ac:dyDescent="0.25">
      <c r="A411" t="str">
        <f>'Page 1 - General Information'!$G$12</f>
        <v>114069103</v>
      </c>
      <c r="B411" t="str">
        <f>'Page 1 - General Information'!$G$16</f>
        <v>6980</v>
      </c>
      <c r="C411" s="333" t="s">
        <v>14207</v>
      </c>
      <c r="N411" t="s">
        <v>8024</v>
      </c>
      <c r="O411" s="296">
        <f>INDEX('Page 2 - Team Information'!$K$14:$AP$184,Y411,X411)</f>
        <v>0</v>
      </c>
      <c r="Q411"/>
      <c r="S411" t="s">
        <v>8425</v>
      </c>
      <c r="X411" s="334">
        <v>2</v>
      </c>
      <c r="Y411" s="334">
        <v>137</v>
      </c>
    </row>
    <row r="412" spans="1:25" x14ac:dyDescent="0.25">
      <c r="A412" t="str">
        <f>'Page 1 - General Information'!$G$12</f>
        <v>114069103</v>
      </c>
      <c r="B412" t="str">
        <f>'Page 1 - General Information'!$G$16</f>
        <v>6980</v>
      </c>
      <c r="C412" s="333" t="s">
        <v>14207</v>
      </c>
      <c r="N412" t="s">
        <v>8024</v>
      </c>
      <c r="O412" s="296">
        <f>INDEX('Page 2 - Team Information'!$K$14:$AP$184,Y412,X412)</f>
        <v>0</v>
      </c>
      <c r="Q412"/>
      <c r="S412" t="s">
        <v>8426</v>
      </c>
      <c r="X412" s="334">
        <v>3</v>
      </c>
      <c r="Y412" s="334">
        <v>137</v>
      </c>
    </row>
    <row r="413" spans="1:25" x14ac:dyDescent="0.25">
      <c r="A413" t="str">
        <f>'Page 1 - General Information'!$G$12</f>
        <v>114069103</v>
      </c>
      <c r="B413" t="str">
        <f>'Page 1 - General Information'!$G$16</f>
        <v>6980</v>
      </c>
      <c r="C413" s="333" t="s">
        <v>14207</v>
      </c>
      <c r="N413" t="s">
        <v>8024</v>
      </c>
      <c r="O413" s="296">
        <f>INDEX('Page 2 - Team Information'!$K$14:$AP$184,Y413,X413)</f>
        <v>0</v>
      </c>
      <c r="Q413"/>
      <c r="S413" t="s">
        <v>8427</v>
      </c>
      <c r="X413" s="334">
        <v>1</v>
      </c>
      <c r="Y413" s="334">
        <v>138</v>
      </c>
    </row>
    <row r="414" spans="1:25" x14ac:dyDescent="0.25">
      <c r="A414" t="str">
        <f>'Page 1 - General Information'!$G$12</f>
        <v>114069103</v>
      </c>
      <c r="B414" t="str">
        <f>'Page 1 - General Information'!$G$16</f>
        <v>6980</v>
      </c>
      <c r="C414" s="333" t="s">
        <v>14207</v>
      </c>
      <c r="N414" t="s">
        <v>8024</v>
      </c>
      <c r="O414" s="296">
        <f>INDEX('Page 2 - Team Information'!$K$14:$AP$184,Y414,X414)</f>
        <v>0</v>
      </c>
      <c r="Q414"/>
      <c r="S414" t="s">
        <v>8428</v>
      </c>
      <c r="X414" s="334">
        <v>2</v>
      </c>
      <c r="Y414" s="334">
        <v>138</v>
      </c>
    </row>
    <row r="415" spans="1:25" x14ac:dyDescent="0.25">
      <c r="A415" t="str">
        <f>'Page 1 - General Information'!$G$12</f>
        <v>114069103</v>
      </c>
      <c r="B415" t="str">
        <f>'Page 1 - General Information'!$G$16</f>
        <v>6980</v>
      </c>
      <c r="C415" s="333" t="s">
        <v>14207</v>
      </c>
      <c r="N415" t="s">
        <v>8024</v>
      </c>
      <c r="O415" s="296">
        <f>INDEX('Page 2 - Team Information'!$K$14:$AP$184,Y415,X415)</f>
        <v>0</v>
      </c>
      <c r="Q415"/>
      <c r="S415" t="s">
        <v>8429</v>
      </c>
      <c r="X415" s="334">
        <v>3</v>
      </c>
      <c r="Y415" s="334">
        <v>138</v>
      </c>
    </row>
    <row r="416" spans="1:25" x14ac:dyDescent="0.25">
      <c r="A416" t="str">
        <f>'Page 1 - General Information'!$G$12</f>
        <v>114069103</v>
      </c>
      <c r="B416" t="str">
        <f>'Page 1 - General Information'!$G$16</f>
        <v>6980</v>
      </c>
      <c r="C416" s="333" t="s">
        <v>14207</v>
      </c>
      <c r="N416" t="s">
        <v>8024</v>
      </c>
      <c r="O416" s="296">
        <f>INDEX('Page 2 - Team Information'!$K$14:$AP$184,Y416,X416)</f>
        <v>0</v>
      </c>
      <c r="Q416"/>
      <c r="S416" t="s">
        <v>8430</v>
      </c>
      <c r="X416" s="334">
        <v>1</v>
      </c>
      <c r="Y416" s="334">
        <v>139</v>
      </c>
    </row>
    <row r="417" spans="1:25" x14ac:dyDescent="0.25">
      <c r="A417" t="str">
        <f>'Page 1 - General Information'!$G$12</f>
        <v>114069103</v>
      </c>
      <c r="B417" t="str">
        <f>'Page 1 - General Information'!$G$16</f>
        <v>6980</v>
      </c>
      <c r="C417" s="333" t="s">
        <v>14207</v>
      </c>
      <c r="N417" t="s">
        <v>8024</v>
      </c>
      <c r="O417" s="296">
        <f>INDEX('Page 2 - Team Information'!$K$14:$AP$184,Y417,X417)</f>
        <v>0</v>
      </c>
      <c r="Q417"/>
      <c r="S417" t="s">
        <v>8431</v>
      </c>
      <c r="X417" s="334">
        <v>2</v>
      </c>
      <c r="Y417" s="334">
        <v>139</v>
      </c>
    </row>
    <row r="418" spans="1:25" x14ac:dyDescent="0.25">
      <c r="A418" t="str">
        <f>'Page 1 - General Information'!$G$12</f>
        <v>114069103</v>
      </c>
      <c r="B418" t="str">
        <f>'Page 1 - General Information'!$G$16</f>
        <v>6980</v>
      </c>
      <c r="C418" s="333" t="s">
        <v>14207</v>
      </c>
      <c r="N418" t="s">
        <v>8024</v>
      </c>
      <c r="O418" s="296">
        <f>INDEX('Page 2 - Team Information'!$K$14:$AP$184,Y418,X418)</f>
        <v>0</v>
      </c>
      <c r="Q418"/>
      <c r="S418" t="s">
        <v>8432</v>
      </c>
      <c r="X418" s="334">
        <v>3</v>
      </c>
      <c r="Y418" s="334">
        <v>139</v>
      </c>
    </row>
    <row r="419" spans="1:25" x14ac:dyDescent="0.25">
      <c r="A419" t="str">
        <f>'Page 1 - General Information'!$G$12</f>
        <v>114069103</v>
      </c>
      <c r="B419" t="str">
        <f>'Page 1 - General Information'!$G$16</f>
        <v>6980</v>
      </c>
      <c r="C419" s="333" t="s">
        <v>14207</v>
      </c>
      <c r="N419" t="s">
        <v>8024</v>
      </c>
      <c r="O419" s="296">
        <f>INDEX('Page 2 - Team Information'!$K$14:$AP$184,Y419,X419)</f>
        <v>0</v>
      </c>
      <c r="Q419"/>
      <c r="S419" t="s">
        <v>8433</v>
      </c>
      <c r="X419" s="334">
        <v>1</v>
      </c>
      <c r="Y419" s="334">
        <v>140</v>
      </c>
    </row>
    <row r="420" spans="1:25" x14ac:dyDescent="0.25">
      <c r="A420" t="str">
        <f>'Page 1 - General Information'!$G$12</f>
        <v>114069103</v>
      </c>
      <c r="B420" t="str">
        <f>'Page 1 - General Information'!$G$16</f>
        <v>6980</v>
      </c>
      <c r="C420" s="333" t="s">
        <v>14207</v>
      </c>
      <c r="N420" t="s">
        <v>8024</v>
      </c>
      <c r="O420" s="296">
        <f>INDEX('Page 2 - Team Information'!$K$14:$AP$184,Y420,X420)</f>
        <v>0</v>
      </c>
      <c r="Q420"/>
      <c r="S420" t="s">
        <v>8434</v>
      </c>
      <c r="X420" s="334">
        <v>2</v>
      </c>
      <c r="Y420" s="334">
        <v>140</v>
      </c>
    </row>
    <row r="421" spans="1:25" x14ac:dyDescent="0.25">
      <c r="A421" t="str">
        <f>'Page 1 - General Information'!$G$12</f>
        <v>114069103</v>
      </c>
      <c r="B421" t="str">
        <f>'Page 1 - General Information'!$G$16</f>
        <v>6980</v>
      </c>
      <c r="C421" s="333" t="s">
        <v>14207</v>
      </c>
      <c r="N421" t="s">
        <v>8024</v>
      </c>
      <c r="O421" s="296">
        <f>INDEX('Page 2 - Team Information'!$K$14:$AP$184,Y421,X421)</f>
        <v>0</v>
      </c>
      <c r="Q421"/>
      <c r="S421" t="s">
        <v>8435</v>
      </c>
      <c r="X421" s="334">
        <v>3</v>
      </c>
      <c r="Y421" s="334">
        <v>140</v>
      </c>
    </row>
    <row r="422" spans="1:25" x14ac:dyDescent="0.25">
      <c r="A422" t="str">
        <f>'Page 1 - General Information'!$G$12</f>
        <v>114069103</v>
      </c>
      <c r="B422" t="str">
        <f>'Page 1 - General Information'!$G$16</f>
        <v>6980</v>
      </c>
      <c r="C422" s="333" t="s">
        <v>14207</v>
      </c>
      <c r="N422" t="s">
        <v>8024</v>
      </c>
      <c r="O422" s="296">
        <f>INDEX('Page 2 - Team Information'!$K$14:$AP$184,Y422,X422)</f>
        <v>0</v>
      </c>
      <c r="Q422"/>
      <c r="S422" t="s">
        <v>8436</v>
      </c>
      <c r="X422" s="334">
        <v>1</v>
      </c>
      <c r="Y422" s="334">
        <v>141</v>
      </c>
    </row>
    <row r="423" spans="1:25" x14ac:dyDescent="0.25">
      <c r="A423" t="str">
        <f>'Page 1 - General Information'!$G$12</f>
        <v>114069103</v>
      </c>
      <c r="B423" t="str">
        <f>'Page 1 - General Information'!$G$16</f>
        <v>6980</v>
      </c>
      <c r="C423" s="333" t="s">
        <v>14207</v>
      </c>
      <c r="N423" t="s">
        <v>8024</v>
      </c>
      <c r="O423" s="296">
        <f>INDEX('Page 2 - Team Information'!$K$14:$AP$184,Y423,X423)</f>
        <v>20</v>
      </c>
      <c r="Q423"/>
      <c r="S423" t="s">
        <v>8437</v>
      </c>
      <c r="X423" s="334">
        <v>2</v>
      </c>
      <c r="Y423" s="334">
        <v>141</v>
      </c>
    </row>
    <row r="424" spans="1:25" x14ac:dyDescent="0.25">
      <c r="A424" t="str">
        <f>'Page 1 - General Information'!$G$12</f>
        <v>114069103</v>
      </c>
      <c r="B424" t="str">
        <f>'Page 1 - General Information'!$G$16</f>
        <v>6980</v>
      </c>
      <c r="C424" s="333" t="s">
        <v>14207</v>
      </c>
      <c r="N424" t="s">
        <v>8024</v>
      </c>
      <c r="O424" s="296">
        <f>INDEX('Page 2 - Team Information'!$K$14:$AP$184,Y424,X424)</f>
        <v>20</v>
      </c>
      <c r="Q424"/>
      <c r="S424" t="s">
        <v>8438</v>
      </c>
      <c r="X424" s="334">
        <v>3</v>
      </c>
      <c r="Y424" s="334">
        <v>141</v>
      </c>
    </row>
    <row r="425" spans="1:25" x14ac:dyDescent="0.25">
      <c r="A425" t="str">
        <f>'Page 1 - General Information'!$G$12</f>
        <v>114069103</v>
      </c>
      <c r="B425" t="str">
        <f>'Page 1 - General Information'!$G$16</f>
        <v>6980</v>
      </c>
      <c r="C425" s="333" t="s">
        <v>14207</v>
      </c>
      <c r="N425" t="s">
        <v>8024</v>
      </c>
      <c r="O425" s="296">
        <f>INDEX('Page 2 - Team Information'!$K$14:$AP$184,Y425,X425)</f>
        <v>0</v>
      </c>
      <c r="Q425"/>
      <c r="S425" t="s">
        <v>14018</v>
      </c>
      <c r="X425" s="334">
        <v>1</v>
      </c>
      <c r="Y425" s="334">
        <v>142</v>
      </c>
    </row>
    <row r="426" spans="1:25" x14ac:dyDescent="0.25">
      <c r="A426" t="str">
        <f>'Page 1 - General Information'!$G$12</f>
        <v>114069103</v>
      </c>
      <c r="B426" t="str">
        <f>'Page 1 - General Information'!$G$16</f>
        <v>6980</v>
      </c>
      <c r="C426" s="333" t="s">
        <v>14207</v>
      </c>
      <c r="N426" t="s">
        <v>8024</v>
      </c>
      <c r="O426" s="296">
        <f>INDEX('Page 2 - Team Information'!$K$14:$AP$184,Y426,X426)</f>
        <v>23</v>
      </c>
      <c r="Q426"/>
      <c r="S426" t="s">
        <v>14019</v>
      </c>
      <c r="X426" s="334">
        <v>2</v>
      </c>
      <c r="Y426" s="334">
        <v>142</v>
      </c>
    </row>
    <row r="427" spans="1:25" x14ac:dyDescent="0.25">
      <c r="A427" t="str">
        <f>'Page 1 - General Information'!$G$12</f>
        <v>114069103</v>
      </c>
      <c r="B427" t="str">
        <f>'Page 1 - General Information'!$G$16</f>
        <v>6980</v>
      </c>
      <c r="C427" s="333" t="s">
        <v>14207</v>
      </c>
      <c r="N427" t="s">
        <v>8024</v>
      </c>
      <c r="O427" s="296">
        <f>INDEX('Page 2 - Team Information'!$K$14:$AP$184,Y427,X427)</f>
        <v>23</v>
      </c>
      <c r="Q427"/>
      <c r="S427" t="s">
        <v>14020</v>
      </c>
      <c r="X427" s="334">
        <v>3</v>
      </c>
      <c r="Y427" s="334">
        <v>142</v>
      </c>
    </row>
    <row r="428" spans="1:25" x14ac:dyDescent="0.25">
      <c r="A428" t="str">
        <f>'Page 1 - General Information'!$G$12</f>
        <v>114069103</v>
      </c>
      <c r="B428" t="str">
        <f>'Page 1 - General Information'!$G$16</f>
        <v>6980</v>
      </c>
      <c r="C428" s="333" t="s">
        <v>14207</v>
      </c>
      <c r="N428" t="s">
        <v>8024</v>
      </c>
      <c r="O428" s="296">
        <f>INDEX('Page 2 - Team Information'!$K$14:$AP$184,Y428,X428)</f>
        <v>0</v>
      </c>
      <c r="Q428"/>
      <c r="S428" t="s">
        <v>8439</v>
      </c>
      <c r="X428" s="334">
        <v>1</v>
      </c>
      <c r="Y428" s="334">
        <v>143</v>
      </c>
    </row>
    <row r="429" spans="1:25" x14ac:dyDescent="0.25">
      <c r="A429" t="str">
        <f>'Page 1 - General Information'!$G$12</f>
        <v>114069103</v>
      </c>
      <c r="B429" t="str">
        <f>'Page 1 - General Information'!$G$16</f>
        <v>6980</v>
      </c>
      <c r="C429" s="333" t="s">
        <v>14207</v>
      </c>
      <c r="N429" t="s">
        <v>8024</v>
      </c>
      <c r="O429" s="296">
        <f>INDEX('Page 2 - Team Information'!$K$14:$AP$184,Y429,X429)</f>
        <v>0</v>
      </c>
      <c r="Q429"/>
      <c r="S429" t="s">
        <v>8440</v>
      </c>
      <c r="X429" s="334">
        <v>2</v>
      </c>
      <c r="Y429" s="334">
        <v>143</v>
      </c>
    </row>
    <row r="430" spans="1:25" x14ac:dyDescent="0.25">
      <c r="A430" t="str">
        <f>'Page 1 - General Information'!$G$12</f>
        <v>114069103</v>
      </c>
      <c r="B430" t="str">
        <f>'Page 1 - General Information'!$G$16</f>
        <v>6980</v>
      </c>
      <c r="C430" s="333" t="s">
        <v>14207</v>
      </c>
      <c r="N430" t="s">
        <v>8024</v>
      </c>
      <c r="O430" s="296">
        <f>INDEX('Page 2 - Team Information'!$K$14:$AP$184,Y430,X430)</f>
        <v>0</v>
      </c>
      <c r="Q430"/>
      <c r="S430" t="s">
        <v>8441</v>
      </c>
      <c r="X430" s="334">
        <v>3</v>
      </c>
      <c r="Y430" s="334">
        <v>143</v>
      </c>
    </row>
    <row r="431" spans="1:25" x14ac:dyDescent="0.25">
      <c r="A431" t="str">
        <f>'Page 1 - General Information'!$G$12</f>
        <v>114069103</v>
      </c>
      <c r="B431" t="str">
        <f>'Page 1 - General Information'!$G$16</f>
        <v>6980</v>
      </c>
      <c r="C431" s="333" t="s">
        <v>14207</v>
      </c>
      <c r="N431" t="s">
        <v>8024</v>
      </c>
      <c r="O431" s="296">
        <f>INDEX('Page 2 - Team Information'!$K$14:$AP$184,Y431,X431)</f>
        <v>0</v>
      </c>
      <c r="Q431"/>
      <c r="S431" t="s">
        <v>8442</v>
      </c>
      <c r="X431" s="334">
        <v>1</v>
      </c>
      <c r="Y431" s="334">
        <v>144</v>
      </c>
    </row>
    <row r="432" spans="1:25" x14ac:dyDescent="0.25">
      <c r="A432" t="str">
        <f>'Page 1 - General Information'!$G$12</f>
        <v>114069103</v>
      </c>
      <c r="B432" t="str">
        <f>'Page 1 - General Information'!$G$16</f>
        <v>6980</v>
      </c>
      <c r="C432" s="333" t="s">
        <v>14207</v>
      </c>
      <c r="N432" t="s">
        <v>8024</v>
      </c>
      <c r="O432" s="296">
        <f>INDEX('Page 2 - Team Information'!$K$14:$AP$184,Y432,X432)</f>
        <v>0</v>
      </c>
      <c r="Q432"/>
      <c r="S432" t="s">
        <v>8443</v>
      </c>
      <c r="X432" s="334">
        <v>2</v>
      </c>
      <c r="Y432" s="334">
        <v>144</v>
      </c>
    </row>
    <row r="433" spans="1:25" x14ac:dyDescent="0.25">
      <c r="A433" t="str">
        <f>'Page 1 - General Information'!$G$12</f>
        <v>114069103</v>
      </c>
      <c r="B433" t="str">
        <f>'Page 1 - General Information'!$G$16</f>
        <v>6980</v>
      </c>
      <c r="C433" s="333" t="s">
        <v>14207</v>
      </c>
      <c r="N433" t="s">
        <v>8024</v>
      </c>
      <c r="O433" s="296">
        <f>INDEX('Page 2 - Team Information'!$K$14:$AP$184,Y433,X433)</f>
        <v>0</v>
      </c>
      <c r="Q433"/>
      <c r="S433" t="s">
        <v>8444</v>
      </c>
      <c r="X433" s="334">
        <v>3</v>
      </c>
      <c r="Y433" s="334">
        <v>144</v>
      </c>
    </row>
    <row r="434" spans="1:25" x14ac:dyDescent="0.25">
      <c r="A434" t="str">
        <f>'Page 1 - General Information'!$G$12</f>
        <v>114069103</v>
      </c>
      <c r="B434" t="str">
        <f>'Page 1 - General Information'!$G$16</f>
        <v>6980</v>
      </c>
      <c r="C434" s="333" t="s">
        <v>14207</v>
      </c>
      <c r="N434" t="s">
        <v>8024</v>
      </c>
      <c r="O434" s="296">
        <f>INDEX('Page 2 - Team Information'!$K$14:$AP$184,Y434,X434)</f>
        <v>0</v>
      </c>
      <c r="Q434"/>
      <c r="S434" t="s">
        <v>8445</v>
      </c>
      <c r="X434" s="334">
        <v>1</v>
      </c>
      <c r="Y434" s="334">
        <v>145</v>
      </c>
    </row>
    <row r="435" spans="1:25" x14ac:dyDescent="0.25">
      <c r="A435" t="str">
        <f>'Page 1 - General Information'!$G$12</f>
        <v>114069103</v>
      </c>
      <c r="B435" t="str">
        <f>'Page 1 - General Information'!$G$16</f>
        <v>6980</v>
      </c>
      <c r="C435" s="333" t="s">
        <v>14207</v>
      </c>
      <c r="N435" t="s">
        <v>8024</v>
      </c>
      <c r="O435" s="296">
        <f>INDEX('Page 2 - Team Information'!$K$14:$AP$184,Y435,X435)</f>
        <v>0</v>
      </c>
      <c r="Q435"/>
      <c r="S435" t="s">
        <v>8446</v>
      </c>
      <c r="X435" s="334">
        <v>2</v>
      </c>
      <c r="Y435" s="334">
        <v>145</v>
      </c>
    </row>
    <row r="436" spans="1:25" x14ac:dyDescent="0.25">
      <c r="A436" t="str">
        <f>'Page 1 - General Information'!$G$12</f>
        <v>114069103</v>
      </c>
      <c r="B436" t="str">
        <f>'Page 1 - General Information'!$G$16</f>
        <v>6980</v>
      </c>
      <c r="C436" s="333" t="s">
        <v>14207</v>
      </c>
      <c r="N436" t="s">
        <v>8024</v>
      </c>
      <c r="O436" s="296">
        <f>INDEX('Page 2 - Team Information'!$K$14:$AP$184,Y436,X436)</f>
        <v>0</v>
      </c>
      <c r="Q436"/>
      <c r="S436" t="s">
        <v>8447</v>
      </c>
      <c r="X436" s="334">
        <v>3</v>
      </c>
      <c r="Y436" s="334">
        <v>145</v>
      </c>
    </row>
    <row r="437" spans="1:25" x14ac:dyDescent="0.25">
      <c r="A437" t="str">
        <f>'Page 1 - General Information'!$G$12</f>
        <v>114069103</v>
      </c>
      <c r="B437" t="str">
        <f>'Page 1 - General Information'!$G$16</f>
        <v>6980</v>
      </c>
      <c r="C437" s="333" t="s">
        <v>14207</v>
      </c>
      <c r="N437" t="s">
        <v>8024</v>
      </c>
      <c r="O437" s="296">
        <f>INDEX('Page 2 - Team Information'!$K$14:$AP$184,Y437,X437)</f>
        <v>0</v>
      </c>
      <c r="Q437"/>
      <c r="S437" t="s">
        <v>8448</v>
      </c>
      <c r="X437" s="334">
        <v>1</v>
      </c>
      <c r="Y437" s="334">
        <v>146</v>
      </c>
    </row>
    <row r="438" spans="1:25" x14ac:dyDescent="0.25">
      <c r="A438" t="str">
        <f>'Page 1 - General Information'!$G$12</f>
        <v>114069103</v>
      </c>
      <c r="B438" t="str">
        <f>'Page 1 - General Information'!$G$16</f>
        <v>6980</v>
      </c>
      <c r="C438" s="333" t="s">
        <v>14207</v>
      </c>
      <c r="N438" t="s">
        <v>8024</v>
      </c>
      <c r="O438" s="296">
        <f>INDEX('Page 2 - Team Information'!$K$14:$AP$184,Y438,X438)</f>
        <v>51</v>
      </c>
      <c r="Q438"/>
      <c r="S438" t="s">
        <v>8449</v>
      </c>
      <c r="X438" s="334">
        <v>2</v>
      </c>
      <c r="Y438" s="334">
        <v>146</v>
      </c>
    </row>
    <row r="439" spans="1:25" x14ac:dyDescent="0.25">
      <c r="A439" t="str">
        <f>'Page 1 - General Information'!$G$12</f>
        <v>114069103</v>
      </c>
      <c r="B439" t="str">
        <f>'Page 1 - General Information'!$G$16</f>
        <v>6980</v>
      </c>
      <c r="C439" s="333" t="s">
        <v>14207</v>
      </c>
      <c r="N439" t="s">
        <v>8024</v>
      </c>
      <c r="O439" s="296">
        <f>INDEX('Page 2 - Team Information'!$K$14:$AP$184,Y439,X439)</f>
        <v>51</v>
      </c>
      <c r="Q439"/>
      <c r="S439" t="s">
        <v>8450</v>
      </c>
      <c r="X439" s="334">
        <v>3</v>
      </c>
      <c r="Y439" s="334">
        <v>146</v>
      </c>
    </row>
    <row r="440" spans="1:25" x14ac:dyDescent="0.25">
      <c r="A440" t="str">
        <f>'Page 1 - General Information'!$G$12</f>
        <v>114069103</v>
      </c>
      <c r="B440" t="str">
        <f>'Page 1 - General Information'!$G$16</f>
        <v>6980</v>
      </c>
      <c r="C440" s="333" t="s">
        <v>14207</v>
      </c>
      <c r="N440" t="s">
        <v>8024</v>
      </c>
      <c r="O440" s="296">
        <f>INDEX('Page 2 - Team Information'!$K$14:$AP$184,Y440,X440)</f>
        <v>0</v>
      </c>
      <c r="Q440"/>
      <c r="S440" t="s">
        <v>8451</v>
      </c>
      <c r="X440" s="334">
        <v>1</v>
      </c>
      <c r="Y440" s="334">
        <v>147</v>
      </c>
    </row>
    <row r="441" spans="1:25" x14ac:dyDescent="0.25">
      <c r="A441" t="str">
        <f>'Page 1 - General Information'!$G$12</f>
        <v>114069103</v>
      </c>
      <c r="B441" t="str">
        <f>'Page 1 - General Information'!$G$16</f>
        <v>6980</v>
      </c>
      <c r="C441" s="333" t="s">
        <v>14207</v>
      </c>
      <c r="N441" t="s">
        <v>8024</v>
      </c>
      <c r="O441" s="296">
        <f>INDEX('Page 2 - Team Information'!$K$14:$AP$184,Y441,X441)</f>
        <v>29</v>
      </c>
      <c r="Q441"/>
      <c r="S441" t="s">
        <v>8452</v>
      </c>
      <c r="X441" s="334">
        <v>2</v>
      </c>
      <c r="Y441" s="334">
        <v>147</v>
      </c>
    </row>
    <row r="442" spans="1:25" x14ac:dyDescent="0.25">
      <c r="A442" t="str">
        <f>'Page 1 - General Information'!$G$12</f>
        <v>114069103</v>
      </c>
      <c r="B442" t="str">
        <f>'Page 1 - General Information'!$G$16</f>
        <v>6980</v>
      </c>
      <c r="C442" s="333" t="s">
        <v>14207</v>
      </c>
      <c r="N442" t="s">
        <v>8024</v>
      </c>
      <c r="O442" s="296">
        <f>INDEX('Page 2 - Team Information'!$K$14:$AP$184,Y442,X442)</f>
        <v>29</v>
      </c>
      <c r="Q442"/>
      <c r="S442" t="s">
        <v>8453</v>
      </c>
      <c r="X442" s="334">
        <v>3</v>
      </c>
      <c r="Y442" s="334">
        <v>147</v>
      </c>
    </row>
    <row r="443" spans="1:25" x14ac:dyDescent="0.25">
      <c r="A443" t="str">
        <f>'Page 1 - General Information'!$G$12</f>
        <v>114069103</v>
      </c>
      <c r="B443" t="str">
        <f>'Page 1 - General Information'!$G$16</f>
        <v>6980</v>
      </c>
      <c r="C443" s="333" t="s">
        <v>14207</v>
      </c>
      <c r="N443" t="s">
        <v>8024</v>
      </c>
      <c r="O443" s="296">
        <f>INDEX('Page 2 - Team Information'!$K$14:$AP$184,Y443,X443)</f>
        <v>0</v>
      </c>
      <c r="Q443"/>
      <c r="S443" t="s">
        <v>8454</v>
      </c>
      <c r="X443" s="334">
        <v>1</v>
      </c>
      <c r="Y443" s="334">
        <v>148</v>
      </c>
    </row>
    <row r="444" spans="1:25" x14ac:dyDescent="0.25">
      <c r="A444" t="str">
        <f>'Page 1 - General Information'!$G$12</f>
        <v>114069103</v>
      </c>
      <c r="B444" t="str">
        <f>'Page 1 - General Information'!$G$16</f>
        <v>6980</v>
      </c>
      <c r="C444" s="333" t="s">
        <v>14207</v>
      </c>
      <c r="N444" t="s">
        <v>8024</v>
      </c>
      <c r="O444" s="296">
        <f>INDEX('Page 2 - Team Information'!$K$14:$AP$184,Y444,X444)</f>
        <v>0</v>
      </c>
      <c r="Q444"/>
      <c r="S444" t="s">
        <v>8455</v>
      </c>
      <c r="X444" s="334">
        <v>2</v>
      </c>
      <c r="Y444" s="334">
        <v>148</v>
      </c>
    </row>
    <row r="445" spans="1:25" x14ac:dyDescent="0.25">
      <c r="A445" t="str">
        <f>'Page 1 - General Information'!$G$12</f>
        <v>114069103</v>
      </c>
      <c r="B445" t="str">
        <f>'Page 1 - General Information'!$G$16</f>
        <v>6980</v>
      </c>
      <c r="C445" s="333" t="s">
        <v>14207</v>
      </c>
      <c r="N445" t="s">
        <v>8024</v>
      </c>
      <c r="O445" s="296">
        <f>INDEX('Page 2 - Team Information'!$K$14:$AP$184,Y445,X445)</f>
        <v>0</v>
      </c>
      <c r="Q445"/>
      <c r="S445" t="s">
        <v>8456</v>
      </c>
      <c r="X445" s="334">
        <v>3</v>
      </c>
      <c r="Y445" s="334">
        <v>148</v>
      </c>
    </row>
    <row r="446" spans="1:25" x14ac:dyDescent="0.25">
      <c r="A446" t="str">
        <f>'Page 1 - General Information'!$G$12</f>
        <v>114069103</v>
      </c>
      <c r="B446" t="str">
        <f>'Page 1 - General Information'!$G$16</f>
        <v>6980</v>
      </c>
      <c r="C446" s="333" t="s">
        <v>14207</v>
      </c>
      <c r="N446" t="s">
        <v>8024</v>
      </c>
      <c r="O446" s="296">
        <f>INDEX('Page 2 - Team Information'!$K$14:$AP$184,Y446,X446)</f>
        <v>0</v>
      </c>
      <c r="Q446"/>
      <c r="S446" t="s">
        <v>8457</v>
      </c>
      <c r="X446" s="334">
        <v>1</v>
      </c>
      <c r="Y446" s="334">
        <v>149</v>
      </c>
    </row>
    <row r="447" spans="1:25" x14ac:dyDescent="0.25">
      <c r="A447" t="str">
        <f>'Page 1 - General Information'!$G$12</f>
        <v>114069103</v>
      </c>
      <c r="B447" t="str">
        <f>'Page 1 - General Information'!$G$16</f>
        <v>6980</v>
      </c>
      <c r="C447" s="333" t="s">
        <v>14207</v>
      </c>
      <c r="N447" t="s">
        <v>8024</v>
      </c>
      <c r="O447" s="296">
        <f>INDEX('Page 2 - Team Information'!$K$14:$AP$184,Y447,X447)</f>
        <v>21</v>
      </c>
      <c r="Q447"/>
      <c r="S447" t="s">
        <v>8458</v>
      </c>
      <c r="X447" s="334">
        <v>2</v>
      </c>
      <c r="Y447" s="334">
        <v>149</v>
      </c>
    </row>
    <row r="448" spans="1:25" x14ac:dyDescent="0.25">
      <c r="A448" t="str">
        <f>'Page 1 - General Information'!$G$12</f>
        <v>114069103</v>
      </c>
      <c r="B448" t="str">
        <f>'Page 1 - General Information'!$G$16</f>
        <v>6980</v>
      </c>
      <c r="C448" s="333" t="s">
        <v>14207</v>
      </c>
      <c r="N448" t="s">
        <v>8024</v>
      </c>
      <c r="O448" s="296">
        <f>INDEX('Page 2 - Team Information'!$K$14:$AP$184,Y448,X448)</f>
        <v>21</v>
      </c>
      <c r="Q448"/>
      <c r="S448" t="s">
        <v>8459</v>
      </c>
      <c r="X448" s="334">
        <v>3</v>
      </c>
      <c r="Y448" s="334">
        <v>149</v>
      </c>
    </row>
    <row r="449" spans="1:25" x14ac:dyDescent="0.25">
      <c r="A449" t="str">
        <f>'Page 1 - General Information'!$G$12</f>
        <v>114069103</v>
      </c>
      <c r="B449" t="str">
        <f>'Page 1 - General Information'!$G$16</f>
        <v>6980</v>
      </c>
      <c r="C449" s="333" t="s">
        <v>14207</v>
      </c>
      <c r="N449" t="s">
        <v>8024</v>
      </c>
      <c r="O449" s="296">
        <f>INDEX('Page 2 - Team Information'!$K$14:$AP$184,Y449,X449)</f>
        <v>0</v>
      </c>
      <c r="Q449"/>
      <c r="S449" t="s">
        <v>8460</v>
      </c>
      <c r="X449" s="334">
        <v>1</v>
      </c>
      <c r="Y449" s="334">
        <v>150</v>
      </c>
    </row>
    <row r="450" spans="1:25" x14ac:dyDescent="0.25">
      <c r="A450" t="str">
        <f>'Page 1 - General Information'!$G$12</f>
        <v>114069103</v>
      </c>
      <c r="B450" t="str">
        <f>'Page 1 - General Information'!$G$16</f>
        <v>6980</v>
      </c>
      <c r="C450" s="333" t="s">
        <v>14207</v>
      </c>
      <c r="N450" t="s">
        <v>8024</v>
      </c>
      <c r="O450" s="296">
        <f>INDEX('Page 2 - Team Information'!$K$14:$AP$184,Y450,X450)</f>
        <v>0</v>
      </c>
      <c r="Q450"/>
      <c r="S450" t="s">
        <v>8461</v>
      </c>
      <c r="X450" s="334">
        <v>2</v>
      </c>
      <c r="Y450" s="334">
        <v>150</v>
      </c>
    </row>
    <row r="451" spans="1:25" x14ac:dyDescent="0.25">
      <c r="A451" t="str">
        <f>'Page 1 - General Information'!$G$12</f>
        <v>114069103</v>
      </c>
      <c r="B451" t="str">
        <f>'Page 1 - General Information'!$G$16</f>
        <v>6980</v>
      </c>
      <c r="C451" s="333" t="s">
        <v>14207</v>
      </c>
      <c r="N451" t="s">
        <v>8024</v>
      </c>
      <c r="O451" s="296">
        <f>INDEX('Page 2 - Team Information'!$K$14:$AP$184,Y451,X451)</f>
        <v>0</v>
      </c>
      <c r="Q451"/>
      <c r="S451" t="s">
        <v>8462</v>
      </c>
      <c r="X451" s="334">
        <v>3</v>
      </c>
      <c r="Y451" s="334">
        <v>150</v>
      </c>
    </row>
    <row r="452" spans="1:25" x14ac:dyDescent="0.25">
      <c r="A452" t="str">
        <f>'Page 1 - General Information'!$G$12</f>
        <v>114069103</v>
      </c>
      <c r="B452" t="str">
        <f>'Page 1 - General Information'!$G$16</f>
        <v>6980</v>
      </c>
      <c r="C452" s="333" t="s">
        <v>14207</v>
      </c>
      <c r="N452" t="s">
        <v>8024</v>
      </c>
      <c r="O452" s="296">
        <f>INDEX('Page 2 - Team Information'!$K$14:$AP$184,Y452,X452)</f>
        <v>0</v>
      </c>
      <c r="Q452"/>
      <c r="S452" t="s">
        <v>8463</v>
      </c>
      <c r="X452" s="334">
        <v>1</v>
      </c>
      <c r="Y452" s="334">
        <v>151</v>
      </c>
    </row>
    <row r="453" spans="1:25" x14ac:dyDescent="0.25">
      <c r="A453" t="str">
        <f>'Page 1 - General Information'!$G$12</f>
        <v>114069103</v>
      </c>
      <c r="B453" t="str">
        <f>'Page 1 - General Information'!$G$16</f>
        <v>6980</v>
      </c>
      <c r="C453" s="333" t="s">
        <v>14207</v>
      </c>
      <c r="N453" t="s">
        <v>8024</v>
      </c>
      <c r="O453" s="296">
        <f>INDEX('Page 2 - Team Information'!$K$14:$AP$184,Y453,X453)</f>
        <v>0</v>
      </c>
      <c r="Q453"/>
      <c r="S453" t="s">
        <v>8464</v>
      </c>
      <c r="X453" s="334">
        <v>2</v>
      </c>
      <c r="Y453" s="334">
        <v>151</v>
      </c>
    </row>
    <row r="454" spans="1:25" x14ac:dyDescent="0.25">
      <c r="A454" t="str">
        <f>'Page 1 - General Information'!$G$12</f>
        <v>114069103</v>
      </c>
      <c r="B454" t="str">
        <f>'Page 1 - General Information'!$G$16</f>
        <v>6980</v>
      </c>
      <c r="C454" s="333" t="s">
        <v>14207</v>
      </c>
      <c r="N454" t="s">
        <v>8024</v>
      </c>
      <c r="O454" s="296">
        <f>INDEX('Page 2 - Team Information'!$K$14:$AP$184,Y454,X454)</f>
        <v>0</v>
      </c>
      <c r="Q454"/>
      <c r="S454" t="s">
        <v>8465</v>
      </c>
      <c r="X454" s="334">
        <v>3</v>
      </c>
      <c r="Y454" s="334">
        <v>151</v>
      </c>
    </row>
    <row r="455" spans="1:25" x14ac:dyDescent="0.25">
      <c r="A455" t="str">
        <f>'Page 1 - General Information'!$G$12</f>
        <v>114069103</v>
      </c>
      <c r="B455" t="str">
        <f>'Page 1 - General Information'!$G$16</f>
        <v>6980</v>
      </c>
      <c r="C455" s="333" t="s">
        <v>14207</v>
      </c>
      <c r="N455" t="s">
        <v>8024</v>
      </c>
      <c r="O455" s="296">
        <f>INDEX('Page 2 - Team Information'!$K$14:$AP$184,Y455,X455)</f>
        <v>0</v>
      </c>
      <c r="Q455"/>
      <c r="S455" t="s">
        <v>8466</v>
      </c>
      <c r="X455" s="334">
        <v>1</v>
      </c>
      <c r="Y455" s="334">
        <v>152</v>
      </c>
    </row>
    <row r="456" spans="1:25" x14ac:dyDescent="0.25">
      <c r="A456" t="str">
        <f>'Page 1 - General Information'!$G$12</f>
        <v>114069103</v>
      </c>
      <c r="B456" t="str">
        <f>'Page 1 - General Information'!$G$16</f>
        <v>6980</v>
      </c>
      <c r="C456" s="333" t="s">
        <v>14207</v>
      </c>
      <c r="N456" t="s">
        <v>8024</v>
      </c>
      <c r="O456" s="296">
        <f>INDEX('Page 2 - Team Information'!$K$14:$AP$184,Y456,X456)</f>
        <v>0</v>
      </c>
      <c r="Q456"/>
      <c r="S456" t="s">
        <v>8467</v>
      </c>
      <c r="X456" s="334">
        <v>2</v>
      </c>
      <c r="Y456" s="334">
        <v>152</v>
      </c>
    </row>
    <row r="457" spans="1:25" x14ac:dyDescent="0.25">
      <c r="A457" t="str">
        <f>'Page 1 - General Information'!$G$12</f>
        <v>114069103</v>
      </c>
      <c r="B457" t="str">
        <f>'Page 1 - General Information'!$G$16</f>
        <v>6980</v>
      </c>
      <c r="C457" s="333" t="s">
        <v>14207</v>
      </c>
      <c r="N457" t="s">
        <v>8024</v>
      </c>
      <c r="O457" s="296">
        <f>INDEX('Page 2 - Team Information'!$K$14:$AP$184,Y457,X457)</f>
        <v>0</v>
      </c>
      <c r="Q457"/>
      <c r="S457" t="s">
        <v>8468</v>
      </c>
      <c r="X457" s="334">
        <v>3</v>
      </c>
      <c r="Y457" s="334">
        <v>152</v>
      </c>
    </row>
    <row r="458" spans="1:25" x14ac:dyDescent="0.25">
      <c r="A458" t="str">
        <f>'Page 1 - General Information'!$G$12</f>
        <v>114069103</v>
      </c>
      <c r="B458" t="str">
        <f>'Page 1 - General Information'!$G$16</f>
        <v>6980</v>
      </c>
      <c r="C458" s="333" t="s">
        <v>14207</v>
      </c>
      <c r="N458" t="s">
        <v>8024</v>
      </c>
      <c r="O458" s="296">
        <f>INDEX('Page 2 - Team Information'!$K$14:$AP$184,Y458,X458)</f>
        <v>0</v>
      </c>
      <c r="Q458"/>
      <c r="S458" t="s">
        <v>8469</v>
      </c>
      <c r="X458" s="334">
        <v>1</v>
      </c>
      <c r="Y458" s="334">
        <v>153</v>
      </c>
    </row>
    <row r="459" spans="1:25" x14ac:dyDescent="0.25">
      <c r="A459" t="str">
        <f>'Page 1 - General Information'!$G$12</f>
        <v>114069103</v>
      </c>
      <c r="B459" t="str">
        <f>'Page 1 - General Information'!$G$16</f>
        <v>6980</v>
      </c>
      <c r="C459" s="333" t="s">
        <v>14207</v>
      </c>
      <c r="N459" t="s">
        <v>8024</v>
      </c>
      <c r="O459" s="296">
        <f>INDEX('Page 2 - Team Information'!$K$14:$AP$184,Y459,X459)</f>
        <v>16</v>
      </c>
      <c r="Q459"/>
      <c r="S459" t="s">
        <v>8470</v>
      </c>
      <c r="X459" s="334">
        <v>2</v>
      </c>
      <c r="Y459" s="334">
        <v>153</v>
      </c>
    </row>
    <row r="460" spans="1:25" x14ac:dyDescent="0.25">
      <c r="A460" t="str">
        <f>'Page 1 - General Information'!$G$12</f>
        <v>114069103</v>
      </c>
      <c r="B460" t="str">
        <f>'Page 1 - General Information'!$G$16</f>
        <v>6980</v>
      </c>
      <c r="C460" s="333" t="s">
        <v>14207</v>
      </c>
      <c r="N460" t="s">
        <v>8024</v>
      </c>
      <c r="O460" s="296">
        <f>INDEX('Page 2 - Team Information'!$K$14:$AP$184,Y460,X460)</f>
        <v>16</v>
      </c>
      <c r="Q460"/>
      <c r="S460" t="s">
        <v>8471</v>
      </c>
      <c r="X460" s="334">
        <v>3</v>
      </c>
      <c r="Y460" s="334">
        <v>153</v>
      </c>
    </row>
    <row r="461" spans="1:25" x14ac:dyDescent="0.25">
      <c r="A461" t="str">
        <f>'Page 1 - General Information'!$G$12</f>
        <v>114069103</v>
      </c>
      <c r="B461" t="str">
        <f>'Page 1 - General Information'!$G$16</f>
        <v>6980</v>
      </c>
      <c r="C461" s="333" t="s">
        <v>14207</v>
      </c>
      <c r="N461" t="s">
        <v>8024</v>
      </c>
      <c r="O461" s="296">
        <f>INDEX('Page 2 - Team Information'!$K$14:$AP$184,Y461,X461)</f>
        <v>0</v>
      </c>
      <c r="Q461"/>
      <c r="S461" t="s">
        <v>8472</v>
      </c>
      <c r="X461" s="334">
        <v>1</v>
      </c>
      <c r="Y461" s="334">
        <v>154</v>
      </c>
    </row>
    <row r="462" spans="1:25" x14ac:dyDescent="0.25">
      <c r="A462" t="str">
        <f>'Page 1 - General Information'!$G$12</f>
        <v>114069103</v>
      </c>
      <c r="B462" t="str">
        <f>'Page 1 - General Information'!$G$16</f>
        <v>6980</v>
      </c>
      <c r="C462" s="333" t="s">
        <v>14207</v>
      </c>
      <c r="N462" t="s">
        <v>8024</v>
      </c>
      <c r="O462" s="296">
        <f>INDEX('Page 2 - Team Information'!$K$14:$AP$184,Y462,X462)</f>
        <v>0</v>
      </c>
      <c r="Q462"/>
      <c r="S462" t="s">
        <v>8473</v>
      </c>
      <c r="X462" s="334">
        <v>2</v>
      </c>
      <c r="Y462" s="334">
        <v>154</v>
      </c>
    </row>
    <row r="463" spans="1:25" x14ac:dyDescent="0.25">
      <c r="A463" t="str">
        <f>'Page 1 - General Information'!$G$12</f>
        <v>114069103</v>
      </c>
      <c r="B463" t="str">
        <f>'Page 1 - General Information'!$G$16</f>
        <v>6980</v>
      </c>
      <c r="C463" s="333" t="s">
        <v>14207</v>
      </c>
      <c r="N463" t="s">
        <v>8024</v>
      </c>
      <c r="O463" s="296">
        <f>INDEX('Page 2 - Team Information'!$K$14:$AP$184,Y463,X463)</f>
        <v>0</v>
      </c>
      <c r="Q463"/>
      <c r="S463" t="s">
        <v>8474</v>
      </c>
      <c r="X463" s="334">
        <v>3</v>
      </c>
      <c r="Y463" s="334">
        <v>154</v>
      </c>
    </row>
    <row r="464" spans="1:25" x14ac:dyDescent="0.25">
      <c r="A464" t="str">
        <f>'Page 1 - General Information'!$G$12</f>
        <v>114069103</v>
      </c>
      <c r="B464" t="str">
        <f>'Page 1 - General Information'!$G$16</f>
        <v>6980</v>
      </c>
      <c r="C464" s="333" t="s">
        <v>14207</v>
      </c>
      <c r="N464" t="s">
        <v>8024</v>
      </c>
      <c r="O464" s="296">
        <f>INDEX('Page 2 - Team Information'!$K$14:$AP$184,Y464,X464)</f>
        <v>0</v>
      </c>
      <c r="Q464"/>
      <c r="S464" t="s">
        <v>8475</v>
      </c>
      <c r="X464" s="334">
        <v>1</v>
      </c>
      <c r="Y464" s="334">
        <v>155</v>
      </c>
    </row>
    <row r="465" spans="1:25" x14ac:dyDescent="0.25">
      <c r="A465" t="str">
        <f>'Page 1 - General Information'!$G$12</f>
        <v>114069103</v>
      </c>
      <c r="B465" t="str">
        <f>'Page 1 - General Information'!$G$16</f>
        <v>6980</v>
      </c>
      <c r="C465" s="333" t="s">
        <v>14207</v>
      </c>
      <c r="N465" t="s">
        <v>8024</v>
      </c>
      <c r="O465" s="296">
        <f>INDEX('Page 2 - Team Information'!$K$14:$AP$184,Y465,X465)</f>
        <v>0</v>
      </c>
      <c r="Q465"/>
      <c r="S465" t="s">
        <v>8476</v>
      </c>
      <c r="X465" s="334">
        <v>2</v>
      </c>
      <c r="Y465" s="334">
        <v>155</v>
      </c>
    </row>
    <row r="466" spans="1:25" x14ac:dyDescent="0.25">
      <c r="A466" t="str">
        <f>'Page 1 - General Information'!$G$12</f>
        <v>114069103</v>
      </c>
      <c r="B466" t="str">
        <f>'Page 1 - General Information'!$G$16</f>
        <v>6980</v>
      </c>
      <c r="C466" s="333" t="s">
        <v>14207</v>
      </c>
      <c r="N466" t="s">
        <v>8024</v>
      </c>
      <c r="O466" s="296">
        <f>INDEX('Page 2 - Team Information'!$K$14:$AP$184,Y466,X466)</f>
        <v>0</v>
      </c>
      <c r="Q466"/>
      <c r="S466" t="s">
        <v>8477</v>
      </c>
      <c r="X466" s="334">
        <v>3</v>
      </c>
      <c r="Y466" s="334">
        <v>155</v>
      </c>
    </row>
    <row r="467" spans="1:25" x14ac:dyDescent="0.25">
      <c r="A467" t="str">
        <f>'Page 1 - General Information'!$G$12</f>
        <v>114069103</v>
      </c>
      <c r="B467" t="str">
        <f>'Page 1 - General Information'!$G$16</f>
        <v>6980</v>
      </c>
      <c r="C467" s="333" t="s">
        <v>14207</v>
      </c>
      <c r="N467" t="s">
        <v>8024</v>
      </c>
      <c r="O467" s="296">
        <f>INDEX('Page 2 - Team Information'!$K$14:$AP$184,Y467,X467)</f>
        <v>0</v>
      </c>
      <c r="Q467"/>
      <c r="S467" t="s">
        <v>8478</v>
      </c>
      <c r="X467" s="334">
        <v>1</v>
      </c>
      <c r="Y467" s="334">
        <v>156</v>
      </c>
    </row>
    <row r="468" spans="1:25" x14ac:dyDescent="0.25">
      <c r="A468" t="str">
        <f>'Page 1 - General Information'!$G$12</f>
        <v>114069103</v>
      </c>
      <c r="B468" t="str">
        <f>'Page 1 - General Information'!$G$16</f>
        <v>6980</v>
      </c>
      <c r="C468" s="333" t="s">
        <v>14207</v>
      </c>
      <c r="N468" t="s">
        <v>8024</v>
      </c>
      <c r="O468" s="296">
        <f>INDEX('Page 2 - Team Information'!$K$14:$AP$184,Y468,X468)</f>
        <v>0</v>
      </c>
      <c r="Q468"/>
      <c r="S468" t="s">
        <v>8479</v>
      </c>
      <c r="X468" s="334">
        <v>2</v>
      </c>
      <c r="Y468" s="334">
        <v>156</v>
      </c>
    </row>
    <row r="469" spans="1:25" x14ac:dyDescent="0.25">
      <c r="A469" t="str">
        <f>'Page 1 - General Information'!$G$12</f>
        <v>114069103</v>
      </c>
      <c r="B469" t="str">
        <f>'Page 1 - General Information'!$G$16</f>
        <v>6980</v>
      </c>
      <c r="C469" s="333" t="s">
        <v>14207</v>
      </c>
      <c r="N469" t="s">
        <v>8024</v>
      </c>
      <c r="O469" s="296">
        <f>INDEX('Page 2 - Team Information'!$K$14:$AP$184,Y469,X469)</f>
        <v>0</v>
      </c>
      <c r="Q469"/>
      <c r="S469" t="s">
        <v>8480</v>
      </c>
      <c r="X469" s="334">
        <v>3</v>
      </c>
      <c r="Y469" s="334">
        <v>156</v>
      </c>
    </row>
    <row r="470" spans="1:25" x14ac:dyDescent="0.25">
      <c r="A470" t="str">
        <f>'Page 1 - General Information'!$G$12</f>
        <v>114069103</v>
      </c>
      <c r="B470" t="str">
        <f>'Page 1 - General Information'!$G$16</f>
        <v>6980</v>
      </c>
      <c r="C470" s="333" t="s">
        <v>14207</v>
      </c>
      <c r="N470" t="s">
        <v>8024</v>
      </c>
      <c r="O470" s="296">
        <f>INDEX('Page 2 - Team Information'!$K$14:$AP$184,Y470,X470)</f>
        <v>0</v>
      </c>
      <c r="Q470"/>
      <c r="S470" t="s">
        <v>8481</v>
      </c>
      <c r="X470" s="334">
        <v>1</v>
      </c>
      <c r="Y470" s="334">
        <v>157</v>
      </c>
    </row>
    <row r="471" spans="1:25" x14ac:dyDescent="0.25">
      <c r="A471" t="str">
        <f>'Page 1 - General Information'!$G$12</f>
        <v>114069103</v>
      </c>
      <c r="B471" t="str">
        <f>'Page 1 - General Information'!$G$16</f>
        <v>6980</v>
      </c>
      <c r="C471" s="333" t="s">
        <v>14207</v>
      </c>
      <c r="N471" t="s">
        <v>8024</v>
      </c>
      <c r="O471" s="296">
        <f>INDEX('Page 2 - Team Information'!$K$14:$AP$184,Y471,X471)</f>
        <v>0</v>
      </c>
      <c r="Q471"/>
      <c r="S471" t="s">
        <v>8482</v>
      </c>
      <c r="X471" s="334">
        <v>2</v>
      </c>
      <c r="Y471" s="334">
        <v>157</v>
      </c>
    </row>
    <row r="472" spans="1:25" x14ac:dyDescent="0.25">
      <c r="A472" t="str">
        <f>'Page 1 - General Information'!$G$12</f>
        <v>114069103</v>
      </c>
      <c r="B472" t="str">
        <f>'Page 1 - General Information'!$G$16</f>
        <v>6980</v>
      </c>
      <c r="C472" s="333" t="s">
        <v>14207</v>
      </c>
      <c r="N472" t="s">
        <v>8024</v>
      </c>
      <c r="O472" s="296">
        <f>INDEX('Page 2 - Team Information'!$K$14:$AP$184,Y472,X472)</f>
        <v>0</v>
      </c>
      <c r="Q472"/>
      <c r="S472" t="s">
        <v>8483</v>
      </c>
      <c r="X472" s="334">
        <v>3</v>
      </c>
      <c r="Y472" s="334">
        <v>157</v>
      </c>
    </row>
    <row r="473" spans="1:25" x14ac:dyDescent="0.25">
      <c r="A473" t="str">
        <f>'Page 1 - General Information'!$G$12</f>
        <v>114069103</v>
      </c>
      <c r="B473" t="str">
        <f>'Page 1 - General Information'!$G$16</f>
        <v>6980</v>
      </c>
      <c r="C473" s="333" t="s">
        <v>14207</v>
      </c>
      <c r="N473" t="s">
        <v>8024</v>
      </c>
      <c r="O473" s="296">
        <f>INDEX('Page 2 - Team Information'!$K$14:$AP$184,Y473,X473)</f>
        <v>0</v>
      </c>
      <c r="Q473"/>
      <c r="S473" t="s">
        <v>8484</v>
      </c>
      <c r="X473" s="334">
        <v>1</v>
      </c>
      <c r="Y473" s="334">
        <v>158</v>
      </c>
    </row>
    <row r="474" spans="1:25" x14ac:dyDescent="0.25">
      <c r="A474" t="str">
        <f>'Page 1 - General Information'!$G$12</f>
        <v>114069103</v>
      </c>
      <c r="B474" t="str">
        <f>'Page 1 - General Information'!$G$16</f>
        <v>6980</v>
      </c>
      <c r="C474" s="333" t="s">
        <v>14207</v>
      </c>
      <c r="N474" t="s">
        <v>8024</v>
      </c>
      <c r="O474" s="296">
        <f>INDEX('Page 2 - Team Information'!$K$14:$AP$184,Y474,X474)</f>
        <v>31</v>
      </c>
      <c r="Q474"/>
      <c r="S474" t="s">
        <v>8485</v>
      </c>
      <c r="X474" s="334">
        <v>2</v>
      </c>
      <c r="Y474" s="334">
        <v>158</v>
      </c>
    </row>
    <row r="475" spans="1:25" x14ac:dyDescent="0.25">
      <c r="A475" t="str">
        <f>'Page 1 - General Information'!$G$12</f>
        <v>114069103</v>
      </c>
      <c r="B475" t="str">
        <f>'Page 1 - General Information'!$G$16</f>
        <v>6980</v>
      </c>
      <c r="C475" s="333" t="s">
        <v>14207</v>
      </c>
      <c r="N475" t="s">
        <v>8024</v>
      </c>
      <c r="O475" s="296">
        <f>INDEX('Page 2 - Team Information'!$K$14:$AP$184,Y475,X475)</f>
        <v>31</v>
      </c>
      <c r="Q475"/>
      <c r="S475" t="s">
        <v>8486</v>
      </c>
      <c r="X475" s="334">
        <v>3</v>
      </c>
      <c r="Y475" s="334">
        <v>158</v>
      </c>
    </row>
    <row r="476" spans="1:25" x14ac:dyDescent="0.25">
      <c r="A476" t="str">
        <f>'Page 1 - General Information'!$G$12</f>
        <v>114069103</v>
      </c>
      <c r="B476" t="str">
        <f>'Page 1 - General Information'!$G$16</f>
        <v>6980</v>
      </c>
      <c r="C476" s="333" t="s">
        <v>14207</v>
      </c>
      <c r="N476" t="s">
        <v>8024</v>
      </c>
      <c r="O476" s="296">
        <f>INDEX('Page 2 - Team Information'!$K$14:$AP$184,Y476,X476)</f>
        <v>0</v>
      </c>
      <c r="Q476"/>
      <c r="S476" t="s">
        <v>14021</v>
      </c>
      <c r="X476" s="334">
        <v>1</v>
      </c>
      <c r="Y476" s="334">
        <v>159</v>
      </c>
    </row>
    <row r="477" spans="1:25" x14ac:dyDescent="0.25">
      <c r="A477" t="str">
        <f>'Page 1 - General Information'!$G$12</f>
        <v>114069103</v>
      </c>
      <c r="B477" t="str">
        <f>'Page 1 - General Information'!$G$16</f>
        <v>6980</v>
      </c>
      <c r="C477" s="333" t="s">
        <v>14207</v>
      </c>
      <c r="N477" t="s">
        <v>8024</v>
      </c>
      <c r="O477" s="296">
        <f>INDEX('Page 2 - Team Information'!$K$14:$AP$184,Y477,X477)</f>
        <v>9</v>
      </c>
      <c r="Q477"/>
      <c r="S477" t="s">
        <v>14022</v>
      </c>
      <c r="X477" s="334">
        <v>2</v>
      </c>
      <c r="Y477" s="334">
        <v>159</v>
      </c>
    </row>
    <row r="478" spans="1:25" x14ac:dyDescent="0.25">
      <c r="A478" t="str">
        <f>'Page 1 - General Information'!$G$12</f>
        <v>114069103</v>
      </c>
      <c r="B478" t="str">
        <f>'Page 1 - General Information'!$G$16</f>
        <v>6980</v>
      </c>
      <c r="C478" s="333" t="s">
        <v>14207</v>
      </c>
      <c r="N478" t="s">
        <v>8024</v>
      </c>
      <c r="O478" s="296">
        <f>INDEX('Page 2 - Team Information'!$K$14:$AP$184,Y478,X478)</f>
        <v>9</v>
      </c>
      <c r="Q478"/>
      <c r="S478" t="s">
        <v>14023</v>
      </c>
      <c r="X478" s="334">
        <v>3</v>
      </c>
      <c r="Y478" s="334">
        <v>159</v>
      </c>
    </row>
    <row r="479" spans="1:25" x14ac:dyDescent="0.25">
      <c r="A479" t="str">
        <f>'Page 1 - General Information'!$G$12</f>
        <v>114069103</v>
      </c>
      <c r="B479" t="str">
        <f>'Page 1 - General Information'!$G$16</f>
        <v>6980</v>
      </c>
      <c r="C479" s="333" t="s">
        <v>14207</v>
      </c>
      <c r="N479" t="s">
        <v>8024</v>
      </c>
      <c r="O479" s="296">
        <f>INDEX('Page 2 - Team Information'!$K$14:$AP$184,Y479,X479)</f>
        <v>0</v>
      </c>
      <c r="Q479"/>
      <c r="S479" t="s">
        <v>8487</v>
      </c>
      <c r="X479" s="334">
        <v>1</v>
      </c>
      <c r="Y479" s="334">
        <v>160</v>
      </c>
    </row>
    <row r="480" spans="1:25" x14ac:dyDescent="0.25">
      <c r="A480" t="str">
        <f>'Page 1 - General Information'!$G$12</f>
        <v>114069103</v>
      </c>
      <c r="B480" t="str">
        <f>'Page 1 - General Information'!$G$16</f>
        <v>6980</v>
      </c>
      <c r="C480" s="333" t="s">
        <v>14207</v>
      </c>
      <c r="N480" t="s">
        <v>8024</v>
      </c>
      <c r="O480" s="296">
        <f>INDEX('Page 2 - Team Information'!$K$14:$AP$184,Y480,X480)</f>
        <v>0</v>
      </c>
      <c r="Q480"/>
      <c r="S480" t="s">
        <v>8488</v>
      </c>
      <c r="X480" s="334">
        <v>2</v>
      </c>
      <c r="Y480" s="334">
        <v>160</v>
      </c>
    </row>
    <row r="481" spans="1:25" x14ac:dyDescent="0.25">
      <c r="A481" t="str">
        <f>'Page 1 - General Information'!$G$12</f>
        <v>114069103</v>
      </c>
      <c r="B481" t="str">
        <f>'Page 1 - General Information'!$G$16</f>
        <v>6980</v>
      </c>
      <c r="C481" s="333" t="s">
        <v>14207</v>
      </c>
      <c r="N481" t="s">
        <v>8024</v>
      </c>
      <c r="O481" s="296">
        <f>INDEX('Page 2 - Team Information'!$K$14:$AP$184,Y481,X481)</f>
        <v>0</v>
      </c>
      <c r="Q481"/>
      <c r="S481" t="s">
        <v>8489</v>
      </c>
      <c r="X481" s="334">
        <v>3</v>
      </c>
      <c r="Y481" s="334">
        <v>160</v>
      </c>
    </row>
    <row r="482" spans="1:25" x14ac:dyDescent="0.25">
      <c r="A482" t="str">
        <f>'Page 1 - General Information'!$G$12</f>
        <v>114069103</v>
      </c>
      <c r="B482" t="str">
        <f>'Page 1 - General Information'!$G$16</f>
        <v>6980</v>
      </c>
      <c r="C482" s="333" t="s">
        <v>14207</v>
      </c>
      <c r="N482" t="s">
        <v>8024</v>
      </c>
      <c r="O482" s="296">
        <f>INDEX('Page 2 - Team Information'!$K$14:$AP$184,Y482,X482)</f>
        <v>0</v>
      </c>
      <c r="Q482"/>
      <c r="S482" t="s">
        <v>8490</v>
      </c>
      <c r="X482" s="334">
        <v>1</v>
      </c>
      <c r="Y482" s="334">
        <v>161</v>
      </c>
    </row>
    <row r="483" spans="1:25" x14ac:dyDescent="0.25">
      <c r="A483" t="str">
        <f>'Page 1 - General Information'!$G$12</f>
        <v>114069103</v>
      </c>
      <c r="B483" t="str">
        <f>'Page 1 - General Information'!$G$16</f>
        <v>6980</v>
      </c>
      <c r="C483" s="333" t="s">
        <v>14207</v>
      </c>
      <c r="N483" t="s">
        <v>8024</v>
      </c>
      <c r="O483" s="296">
        <f>INDEX('Page 2 - Team Information'!$K$14:$AP$184,Y483,X483)</f>
        <v>0</v>
      </c>
      <c r="Q483"/>
      <c r="S483" t="s">
        <v>8491</v>
      </c>
      <c r="X483" s="334">
        <v>2</v>
      </c>
      <c r="Y483" s="334">
        <v>161</v>
      </c>
    </row>
    <row r="484" spans="1:25" x14ac:dyDescent="0.25">
      <c r="A484" t="str">
        <f>'Page 1 - General Information'!$G$12</f>
        <v>114069103</v>
      </c>
      <c r="B484" t="str">
        <f>'Page 1 - General Information'!$G$16</f>
        <v>6980</v>
      </c>
      <c r="C484" s="333" t="s">
        <v>14207</v>
      </c>
      <c r="N484" t="s">
        <v>8024</v>
      </c>
      <c r="O484" s="296">
        <f>INDEX('Page 2 - Team Information'!$K$14:$AP$184,Y484,X484)</f>
        <v>0</v>
      </c>
      <c r="Q484"/>
      <c r="S484" t="s">
        <v>8492</v>
      </c>
      <c r="X484" s="334">
        <v>3</v>
      </c>
      <c r="Y484" s="334">
        <v>161</v>
      </c>
    </row>
    <row r="485" spans="1:25" x14ac:dyDescent="0.25">
      <c r="A485" t="str">
        <f>'Page 1 - General Information'!$G$12</f>
        <v>114069103</v>
      </c>
      <c r="B485" t="str">
        <f>'Page 1 - General Information'!$G$16</f>
        <v>6980</v>
      </c>
      <c r="C485" s="333" t="s">
        <v>14207</v>
      </c>
      <c r="N485" t="s">
        <v>8024</v>
      </c>
      <c r="O485" s="296">
        <f>INDEX('Page 2 - Team Information'!$K$14:$AP$184,Y485,X485)</f>
        <v>0</v>
      </c>
      <c r="Q485"/>
      <c r="S485" t="s">
        <v>8493</v>
      </c>
      <c r="X485" s="334">
        <v>1</v>
      </c>
      <c r="Y485" s="334">
        <v>162</v>
      </c>
    </row>
    <row r="486" spans="1:25" x14ac:dyDescent="0.25">
      <c r="A486" t="str">
        <f>'Page 1 - General Information'!$G$12</f>
        <v>114069103</v>
      </c>
      <c r="B486" t="str">
        <f>'Page 1 - General Information'!$G$16</f>
        <v>6980</v>
      </c>
      <c r="C486" s="333" t="s">
        <v>14207</v>
      </c>
      <c r="N486" t="s">
        <v>8024</v>
      </c>
      <c r="O486" s="296">
        <f>INDEX('Page 2 - Team Information'!$K$14:$AP$184,Y486,X486)</f>
        <v>0</v>
      </c>
      <c r="Q486"/>
      <c r="S486" t="s">
        <v>8494</v>
      </c>
      <c r="X486" s="334">
        <v>2</v>
      </c>
      <c r="Y486" s="334">
        <v>162</v>
      </c>
    </row>
    <row r="487" spans="1:25" x14ac:dyDescent="0.25">
      <c r="A487" t="str">
        <f>'Page 1 - General Information'!$G$12</f>
        <v>114069103</v>
      </c>
      <c r="B487" t="str">
        <f>'Page 1 - General Information'!$G$16</f>
        <v>6980</v>
      </c>
      <c r="C487" s="333" t="s">
        <v>14207</v>
      </c>
      <c r="N487" t="s">
        <v>8024</v>
      </c>
      <c r="O487" s="296">
        <f>INDEX('Page 2 - Team Information'!$K$14:$AP$184,Y487,X487)</f>
        <v>0</v>
      </c>
      <c r="Q487"/>
      <c r="S487" t="s">
        <v>8495</v>
      </c>
      <c r="X487" s="334">
        <v>3</v>
      </c>
      <c r="Y487" s="334">
        <v>162</v>
      </c>
    </row>
    <row r="488" spans="1:25" x14ac:dyDescent="0.25">
      <c r="A488" t="str">
        <f>'Page 1 - General Information'!$G$12</f>
        <v>114069103</v>
      </c>
      <c r="B488" t="str">
        <f>'Page 1 - General Information'!$G$16</f>
        <v>6980</v>
      </c>
      <c r="C488" s="333" t="s">
        <v>14207</v>
      </c>
      <c r="N488" t="s">
        <v>8024</v>
      </c>
      <c r="O488" s="296">
        <f>INDEX('Page 2 - Team Information'!$K$14:$AP$184,Y488,X488)</f>
        <v>0</v>
      </c>
      <c r="Q488"/>
      <c r="S488" t="s">
        <v>8496</v>
      </c>
      <c r="X488" s="334">
        <v>1</v>
      </c>
      <c r="Y488" s="334">
        <v>163</v>
      </c>
    </row>
    <row r="489" spans="1:25" x14ac:dyDescent="0.25">
      <c r="A489" t="str">
        <f>'Page 1 - General Information'!$G$12</f>
        <v>114069103</v>
      </c>
      <c r="B489" t="str">
        <f>'Page 1 - General Information'!$G$16</f>
        <v>6980</v>
      </c>
      <c r="C489" s="333" t="s">
        <v>14207</v>
      </c>
      <c r="N489" t="s">
        <v>8024</v>
      </c>
      <c r="O489" s="296">
        <f>INDEX('Page 2 - Team Information'!$K$14:$AP$184,Y489,X489)</f>
        <v>51</v>
      </c>
      <c r="Q489"/>
      <c r="S489" t="s">
        <v>8497</v>
      </c>
      <c r="X489" s="334">
        <v>2</v>
      </c>
      <c r="Y489" s="334">
        <v>163</v>
      </c>
    </row>
    <row r="490" spans="1:25" x14ac:dyDescent="0.25">
      <c r="A490" t="str">
        <f>'Page 1 - General Information'!$G$12</f>
        <v>114069103</v>
      </c>
      <c r="B490" t="str">
        <f>'Page 1 - General Information'!$G$16</f>
        <v>6980</v>
      </c>
      <c r="C490" s="333" t="s">
        <v>14207</v>
      </c>
      <c r="N490" t="s">
        <v>8024</v>
      </c>
      <c r="O490" s="296">
        <f>INDEX('Page 2 - Team Information'!$K$14:$AP$184,Y490,X490)</f>
        <v>51</v>
      </c>
      <c r="Q490"/>
      <c r="S490" t="s">
        <v>8498</v>
      </c>
      <c r="X490" s="334">
        <v>3</v>
      </c>
      <c r="Y490" s="334">
        <v>163</v>
      </c>
    </row>
    <row r="491" spans="1:25" x14ac:dyDescent="0.25">
      <c r="A491" t="str">
        <f>'Page 1 - General Information'!$G$12</f>
        <v>114069103</v>
      </c>
      <c r="B491" t="str">
        <f>'Page 1 - General Information'!$G$16</f>
        <v>6980</v>
      </c>
      <c r="C491" s="333" t="s">
        <v>14207</v>
      </c>
      <c r="N491" t="s">
        <v>8024</v>
      </c>
      <c r="O491" s="296">
        <f>INDEX('Page 2 - Team Information'!$K$14:$AP$184,Y491,X491)</f>
        <v>0</v>
      </c>
      <c r="Q491"/>
      <c r="S491" t="s">
        <v>8499</v>
      </c>
      <c r="X491" s="334">
        <v>1</v>
      </c>
      <c r="Y491" s="334">
        <v>164</v>
      </c>
    </row>
    <row r="492" spans="1:25" x14ac:dyDescent="0.25">
      <c r="A492" t="str">
        <f>'Page 1 - General Information'!$G$12</f>
        <v>114069103</v>
      </c>
      <c r="B492" t="str">
        <f>'Page 1 - General Information'!$G$16</f>
        <v>6980</v>
      </c>
      <c r="C492" s="333" t="s">
        <v>14207</v>
      </c>
      <c r="N492" t="s">
        <v>8024</v>
      </c>
      <c r="O492" s="296">
        <f>INDEX('Page 2 - Team Information'!$K$14:$AP$184,Y492,X492)</f>
        <v>24</v>
      </c>
      <c r="Q492"/>
      <c r="S492" t="s">
        <v>8500</v>
      </c>
      <c r="X492" s="334">
        <v>2</v>
      </c>
      <c r="Y492" s="334">
        <v>164</v>
      </c>
    </row>
    <row r="493" spans="1:25" x14ac:dyDescent="0.25">
      <c r="A493" t="str">
        <f>'Page 1 - General Information'!$G$12</f>
        <v>114069103</v>
      </c>
      <c r="B493" t="str">
        <f>'Page 1 - General Information'!$G$16</f>
        <v>6980</v>
      </c>
      <c r="C493" s="333" t="s">
        <v>14207</v>
      </c>
      <c r="N493" t="s">
        <v>8024</v>
      </c>
      <c r="O493" s="296">
        <f>INDEX('Page 2 - Team Information'!$K$14:$AP$184,Y493,X493)</f>
        <v>24</v>
      </c>
      <c r="Q493"/>
      <c r="S493" t="s">
        <v>8501</v>
      </c>
      <c r="X493" s="334">
        <v>3</v>
      </c>
      <c r="Y493" s="334">
        <v>164</v>
      </c>
    </row>
    <row r="494" spans="1:25" x14ac:dyDescent="0.25">
      <c r="A494" t="str">
        <f>'Page 1 - General Information'!$G$12</f>
        <v>114069103</v>
      </c>
      <c r="B494" t="str">
        <f>'Page 1 - General Information'!$G$16</f>
        <v>6980</v>
      </c>
      <c r="C494" s="333" t="s">
        <v>14207</v>
      </c>
      <c r="N494" t="s">
        <v>8024</v>
      </c>
      <c r="O494" s="296">
        <f>INDEX('Page 2 - Team Information'!$K$14:$AP$184,Y494,X494)</f>
        <v>0</v>
      </c>
      <c r="Q494"/>
      <c r="S494" t="s">
        <v>8502</v>
      </c>
      <c r="X494" s="334">
        <v>1</v>
      </c>
      <c r="Y494" s="334">
        <v>165</v>
      </c>
    </row>
    <row r="495" spans="1:25" x14ac:dyDescent="0.25">
      <c r="A495" t="str">
        <f>'Page 1 - General Information'!$G$12</f>
        <v>114069103</v>
      </c>
      <c r="B495" t="str">
        <f>'Page 1 - General Information'!$G$16</f>
        <v>6980</v>
      </c>
      <c r="C495" s="333" t="s">
        <v>14207</v>
      </c>
      <c r="N495" t="s">
        <v>8024</v>
      </c>
      <c r="O495" s="296">
        <f>INDEX('Page 2 - Team Information'!$K$14:$AP$184,Y495,X495)</f>
        <v>0</v>
      </c>
      <c r="Q495"/>
      <c r="S495" t="s">
        <v>8503</v>
      </c>
      <c r="X495" s="334">
        <v>2</v>
      </c>
      <c r="Y495" s="334">
        <v>165</v>
      </c>
    </row>
    <row r="496" spans="1:25" x14ac:dyDescent="0.25">
      <c r="A496" t="str">
        <f>'Page 1 - General Information'!$G$12</f>
        <v>114069103</v>
      </c>
      <c r="B496" t="str">
        <f>'Page 1 - General Information'!$G$16</f>
        <v>6980</v>
      </c>
      <c r="C496" s="333" t="s">
        <v>14207</v>
      </c>
      <c r="N496" t="s">
        <v>8024</v>
      </c>
      <c r="O496" s="296">
        <f>INDEX('Page 2 - Team Information'!$K$14:$AP$184,Y496,X496)</f>
        <v>0</v>
      </c>
      <c r="Q496"/>
      <c r="S496" t="s">
        <v>8504</v>
      </c>
      <c r="X496" s="334">
        <v>3</v>
      </c>
      <c r="Y496" s="334">
        <v>165</v>
      </c>
    </row>
    <row r="497" spans="1:25" x14ac:dyDescent="0.25">
      <c r="A497" t="str">
        <f>'Page 1 - General Information'!$G$12</f>
        <v>114069103</v>
      </c>
      <c r="B497" t="str">
        <f>'Page 1 - General Information'!$G$16</f>
        <v>6980</v>
      </c>
      <c r="C497" s="333" t="s">
        <v>14207</v>
      </c>
      <c r="N497" t="s">
        <v>8505</v>
      </c>
      <c r="O497" s="300"/>
      <c r="Q497"/>
      <c r="R497" s="300" t="s">
        <v>14197</v>
      </c>
      <c r="S497" t="s">
        <v>8506</v>
      </c>
      <c r="V497" s="296">
        <f>INDEX('Page 2 - Team Information'!$K$14:$AP$184,Y497,X497)</f>
        <v>0</v>
      </c>
      <c r="X497" s="334">
        <v>5</v>
      </c>
      <c r="Y497" s="334">
        <v>1</v>
      </c>
    </row>
    <row r="498" spans="1:25" x14ac:dyDescent="0.25">
      <c r="A498" t="str">
        <f>'Page 1 - General Information'!$G$12</f>
        <v>114069103</v>
      </c>
      <c r="B498" t="str">
        <f>'Page 1 - General Information'!$G$16</f>
        <v>6980</v>
      </c>
      <c r="C498" s="333" t="s">
        <v>14207</v>
      </c>
      <c r="N498" t="s">
        <v>8505</v>
      </c>
      <c r="O498" s="300"/>
      <c r="Q498"/>
      <c r="R498" s="300" t="s">
        <v>14197</v>
      </c>
      <c r="S498" t="s">
        <v>8507</v>
      </c>
      <c r="V498" s="296">
        <f>INDEX('Page 2 - Team Information'!$K$14:$AP$184,Y498,X498)</f>
        <v>0</v>
      </c>
      <c r="X498" s="334">
        <v>6</v>
      </c>
      <c r="Y498" s="334">
        <v>1</v>
      </c>
    </row>
    <row r="499" spans="1:25" x14ac:dyDescent="0.25">
      <c r="A499" t="str">
        <f>'Page 1 - General Information'!$G$12</f>
        <v>114069103</v>
      </c>
      <c r="B499" t="str">
        <f>'Page 1 - General Information'!$G$16</f>
        <v>6980</v>
      </c>
      <c r="C499" s="333" t="s">
        <v>14207</v>
      </c>
      <c r="N499" t="s">
        <v>8505</v>
      </c>
      <c r="O499" s="300"/>
      <c r="Q499"/>
      <c r="R499" s="300" t="s">
        <v>14197</v>
      </c>
      <c r="S499" t="s">
        <v>8508</v>
      </c>
      <c r="V499" s="296" t="str">
        <f>INDEX('Page 2 - Team Information'!$K$14:$AP$184,Y499,X499)</f>
        <v xml:space="preserve">Yes </v>
      </c>
      <c r="X499" s="334">
        <v>7</v>
      </c>
      <c r="Y499" s="334">
        <v>1</v>
      </c>
    </row>
    <row r="500" spans="1:25" x14ac:dyDescent="0.25">
      <c r="A500" t="str">
        <f>'Page 1 - General Information'!$G$12</f>
        <v>114069103</v>
      </c>
      <c r="B500" t="str">
        <f>'Page 1 - General Information'!$G$16</f>
        <v>6980</v>
      </c>
      <c r="C500" s="333" t="s">
        <v>14207</v>
      </c>
      <c r="N500" t="s">
        <v>8505</v>
      </c>
      <c r="O500" s="300"/>
      <c r="Q500"/>
      <c r="R500" s="23" t="s">
        <v>14197</v>
      </c>
      <c r="S500" t="s">
        <v>8509</v>
      </c>
      <c r="T500" s="296" t="str">
        <f>IF(INDEX('Page 2 - Team Information'!$K$14:$AP$184,Y500,X500)="","",INDEX('Page 2 - Team Information'!$K$14:$AP$184,Y500,X500)&amp;"-06-30")</f>
        <v>1950-06-30</v>
      </c>
      <c r="X500" s="334">
        <v>9</v>
      </c>
      <c r="Y500" s="334">
        <v>1</v>
      </c>
    </row>
    <row r="501" spans="1:25" x14ac:dyDescent="0.25">
      <c r="A501" t="str">
        <f>'Page 1 - General Information'!$G$12</f>
        <v>114069103</v>
      </c>
      <c r="B501" t="str">
        <f>'Page 1 - General Information'!$G$16</f>
        <v>6980</v>
      </c>
      <c r="C501" s="333" t="s">
        <v>14207</v>
      </c>
      <c r="N501" t="s">
        <v>8505</v>
      </c>
      <c r="O501" s="300"/>
      <c r="Q501"/>
      <c r="R501" s="23" t="s">
        <v>14197</v>
      </c>
      <c r="S501" t="s">
        <v>8510</v>
      </c>
      <c r="T501" s="296" t="str">
        <f>IF(INDEX('Page 2 - Team Information'!$K$14:$AP$184,Y501,X501)="","",INDEX('Page 2 - Team Information'!$K$14:$AP$184,Y501,X501)&amp;"-06-30")</f>
        <v/>
      </c>
      <c r="X501" s="334">
        <v>10</v>
      </c>
      <c r="Y501" s="334">
        <v>1</v>
      </c>
    </row>
    <row r="502" spans="1:25" x14ac:dyDescent="0.25">
      <c r="A502" t="str">
        <f>'Page 1 - General Information'!$G$12</f>
        <v>114069103</v>
      </c>
      <c r="B502" t="str">
        <f>'Page 1 - General Information'!$G$16</f>
        <v>6980</v>
      </c>
      <c r="C502" s="333" t="s">
        <v>14207</v>
      </c>
      <c r="N502" t="s">
        <v>8505</v>
      </c>
      <c r="O502" s="300"/>
      <c r="Q502"/>
      <c r="R502" s="23" t="s">
        <v>14197</v>
      </c>
      <c r="S502" t="s">
        <v>8511</v>
      </c>
      <c r="T502" s="296" t="str">
        <f>IF(INDEX('Page 2 - Team Information'!$K$14:$AP$184,Y502,X502)="","",INDEX('Page 2 - Team Information'!$K$14:$AP$184,Y502,X502)&amp;"-06-30")</f>
        <v/>
      </c>
      <c r="X502" s="334">
        <v>11</v>
      </c>
      <c r="Y502" s="334">
        <v>1</v>
      </c>
    </row>
    <row r="503" spans="1:25" x14ac:dyDescent="0.25">
      <c r="A503" t="str">
        <f>'Page 1 - General Information'!$G$12</f>
        <v>114069103</v>
      </c>
      <c r="B503" t="str">
        <f>'Page 1 - General Information'!$G$16</f>
        <v>6980</v>
      </c>
      <c r="C503" s="333" t="s">
        <v>14207</v>
      </c>
      <c r="N503" t="s">
        <v>8505</v>
      </c>
      <c r="O503" s="300"/>
      <c r="Q503"/>
      <c r="R503" s="23" t="s">
        <v>14197</v>
      </c>
      <c r="S503" t="s">
        <v>8512</v>
      </c>
      <c r="T503" s="296" t="str">
        <f>IF(INDEX('Page 2 - Team Information'!$K$14:$AP$184,Y503,X503)="","",INDEX('Page 2 - Team Information'!$K$14:$AP$184,Y503,X503)&amp;"-06-30")</f>
        <v/>
      </c>
      <c r="X503" s="334">
        <v>12</v>
      </c>
      <c r="Y503" s="334">
        <v>1</v>
      </c>
    </row>
    <row r="504" spans="1:25" x14ac:dyDescent="0.25">
      <c r="A504" t="str">
        <f>'Page 1 - General Information'!$G$12</f>
        <v>114069103</v>
      </c>
      <c r="B504" t="str">
        <f>'Page 1 - General Information'!$G$16</f>
        <v>6980</v>
      </c>
      <c r="C504" s="333" t="s">
        <v>14207</v>
      </c>
      <c r="N504" t="s">
        <v>8024</v>
      </c>
      <c r="O504" s="296">
        <f>INDEX('Page 2 - Team Information'!$K$14:$AP$184,Y504,X504)</f>
        <v>0</v>
      </c>
      <c r="Q504"/>
      <c r="S504" t="s">
        <v>8513</v>
      </c>
      <c r="X504" s="334">
        <v>14</v>
      </c>
      <c r="Y504" s="334">
        <v>1</v>
      </c>
    </row>
    <row r="505" spans="1:25" x14ac:dyDescent="0.25">
      <c r="A505" t="str">
        <f>'Page 1 - General Information'!$G$12</f>
        <v>114069103</v>
      </c>
      <c r="B505" t="str">
        <f>'Page 1 - General Information'!$G$16</f>
        <v>6980</v>
      </c>
      <c r="C505" s="333" t="s">
        <v>14207</v>
      </c>
      <c r="N505" t="s">
        <v>8024</v>
      </c>
      <c r="O505" s="296">
        <f>INDEX('Page 2 - Team Information'!$K$14:$AP$184,Y505,X505)</f>
        <v>0</v>
      </c>
      <c r="Q505"/>
      <c r="S505" t="s">
        <v>8514</v>
      </c>
      <c r="X505" s="334">
        <v>15</v>
      </c>
      <c r="Y505" s="334">
        <v>1</v>
      </c>
    </row>
    <row r="506" spans="1:25" x14ac:dyDescent="0.25">
      <c r="A506" t="str">
        <f>'Page 1 - General Information'!$G$12</f>
        <v>114069103</v>
      </c>
      <c r="B506" t="str">
        <f>'Page 1 - General Information'!$G$16</f>
        <v>6980</v>
      </c>
      <c r="C506" s="333" t="s">
        <v>14207</v>
      </c>
      <c r="N506" t="s">
        <v>8024</v>
      </c>
      <c r="O506" s="296">
        <f>INDEX('Page 2 - Team Information'!$K$14:$AP$184,Y506,X506)</f>
        <v>20</v>
      </c>
      <c r="Q506"/>
      <c r="S506" t="s">
        <v>8515</v>
      </c>
      <c r="X506" s="334">
        <v>16</v>
      </c>
      <c r="Y506" s="334">
        <v>1</v>
      </c>
    </row>
    <row r="507" spans="1:25" x14ac:dyDescent="0.25">
      <c r="A507" t="str">
        <f>'Page 1 - General Information'!$G$12</f>
        <v>114069103</v>
      </c>
      <c r="B507" t="str">
        <f>'Page 1 - General Information'!$G$16</f>
        <v>6980</v>
      </c>
      <c r="C507" s="333" t="s">
        <v>14207</v>
      </c>
      <c r="N507" t="s">
        <v>8024</v>
      </c>
      <c r="O507" s="296">
        <f>INDEX('Page 2 - Team Information'!$K$14:$AP$184,Y507,X507)</f>
        <v>20</v>
      </c>
      <c r="Q507"/>
      <c r="S507" t="s">
        <v>8516</v>
      </c>
      <c r="X507" s="334">
        <v>17</v>
      </c>
      <c r="Y507" s="334">
        <v>1</v>
      </c>
    </row>
    <row r="508" spans="1:25" x14ac:dyDescent="0.25">
      <c r="A508" t="str">
        <f>'Page 1 - General Information'!$G$12</f>
        <v>114069103</v>
      </c>
      <c r="B508" t="str">
        <f>'Page 1 - General Information'!$G$16</f>
        <v>6980</v>
      </c>
      <c r="C508" s="333" t="s">
        <v>14207</v>
      </c>
      <c r="N508" t="s">
        <v>8024</v>
      </c>
      <c r="O508" s="296">
        <f>INDEX('Page 2 - Team Information'!$K$14:$AP$184,Y508,X508)</f>
        <v>0</v>
      </c>
      <c r="Q508"/>
      <c r="S508" t="s">
        <v>8517</v>
      </c>
      <c r="X508" s="334">
        <v>19</v>
      </c>
      <c r="Y508" s="334">
        <v>1</v>
      </c>
    </row>
    <row r="509" spans="1:25" x14ac:dyDescent="0.25">
      <c r="A509" t="str">
        <f>'Page 1 - General Information'!$G$12</f>
        <v>114069103</v>
      </c>
      <c r="B509" t="str">
        <f>'Page 1 - General Information'!$G$16</f>
        <v>6980</v>
      </c>
      <c r="C509" s="333" t="s">
        <v>14207</v>
      </c>
      <c r="N509" t="s">
        <v>8024</v>
      </c>
      <c r="O509" s="296">
        <f>INDEX('Page 2 - Team Information'!$K$14:$AP$184,Y509,X509)</f>
        <v>0</v>
      </c>
      <c r="Q509"/>
      <c r="S509" t="s">
        <v>8518</v>
      </c>
      <c r="X509" s="334">
        <v>20</v>
      </c>
      <c r="Y509" s="334">
        <v>1</v>
      </c>
    </row>
    <row r="510" spans="1:25" x14ac:dyDescent="0.25">
      <c r="A510" t="str">
        <f>'Page 1 - General Information'!$G$12</f>
        <v>114069103</v>
      </c>
      <c r="B510" t="str">
        <f>'Page 1 - General Information'!$G$16</f>
        <v>6980</v>
      </c>
      <c r="C510" s="333" t="s">
        <v>14207</v>
      </c>
      <c r="N510" t="s">
        <v>8024</v>
      </c>
      <c r="O510" s="296">
        <f>INDEX('Page 2 - Team Information'!$K$14:$AP$184,Y510,X510)</f>
        <v>20</v>
      </c>
      <c r="Q510"/>
      <c r="S510" t="s">
        <v>8519</v>
      </c>
      <c r="X510" s="334">
        <v>21</v>
      </c>
      <c r="Y510" s="334">
        <v>1</v>
      </c>
    </row>
    <row r="511" spans="1:25" x14ac:dyDescent="0.25">
      <c r="A511" t="str">
        <f>'Page 1 - General Information'!$G$12</f>
        <v>114069103</v>
      </c>
      <c r="B511" t="str">
        <f>'Page 1 - General Information'!$G$16</f>
        <v>6980</v>
      </c>
      <c r="C511" s="333" t="s">
        <v>14207</v>
      </c>
      <c r="N511" t="s">
        <v>8024</v>
      </c>
      <c r="O511" s="296">
        <f>INDEX('Page 2 - Team Information'!$K$14:$AP$184,Y511,X511)</f>
        <v>20</v>
      </c>
      <c r="Q511"/>
      <c r="S511" t="s">
        <v>8520</v>
      </c>
      <c r="X511" s="334">
        <v>22</v>
      </c>
      <c r="Y511" s="334">
        <v>1</v>
      </c>
    </row>
    <row r="512" spans="1:25" x14ac:dyDescent="0.25">
      <c r="A512" t="str">
        <f>'Page 1 - General Information'!$G$12</f>
        <v>114069103</v>
      </c>
      <c r="B512" t="str">
        <f>'Page 1 - General Information'!$G$16</f>
        <v>6980</v>
      </c>
      <c r="C512" s="333" t="s">
        <v>14207</v>
      </c>
      <c r="N512" t="s">
        <v>8505</v>
      </c>
      <c r="O512" s="300"/>
      <c r="Q512"/>
      <c r="R512" s="300" t="s">
        <v>14197</v>
      </c>
      <c r="S512" t="s">
        <v>8521</v>
      </c>
      <c r="V512" s="296">
        <f>INDEX('Page 2 - Team Information'!$K$14:$AP$184,Y512,X512)</f>
        <v>0</v>
      </c>
      <c r="X512" s="334">
        <v>5</v>
      </c>
      <c r="Y512" s="334">
        <v>2</v>
      </c>
    </row>
    <row r="513" spans="1:25" x14ac:dyDescent="0.25">
      <c r="A513" t="str">
        <f>'Page 1 - General Information'!$G$12</f>
        <v>114069103</v>
      </c>
      <c r="B513" t="str">
        <f>'Page 1 - General Information'!$G$16</f>
        <v>6980</v>
      </c>
      <c r="C513" s="333" t="s">
        <v>14207</v>
      </c>
      <c r="N513" t="s">
        <v>8505</v>
      </c>
      <c r="O513" s="300"/>
      <c r="Q513"/>
      <c r="R513" s="300" t="s">
        <v>14197</v>
      </c>
      <c r="S513" t="s">
        <v>8522</v>
      </c>
      <c r="V513" s="296" t="str">
        <f>INDEX('Page 2 - Team Information'!$K$14:$AP$184,Y513,X513)</f>
        <v xml:space="preserve">Yes </v>
      </c>
      <c r="X513" s="334">
        <v>6</v>
      </c>
      <c r="Y513" s="334">
        <v>2</v>
      </c>
    </row>
    <row r="514" spans="1:25" x14ac:dyDescent="0.25">
      <c r="A514" t="str">
        <f>'Page 1 - General Information'!$G$12</f>
        <v>114069103</v>
      </c>
      <c r="B514" t="str">
        <f>'Page 1 - General Information'!$G$16</f>
        <v>6980</v>
      </c>
      <c r="C514" s="333" t="s">
        <v>14207</v>
      </c>
      <c r="N514" t="s">
        <v>8505</v>
      </c>
      <c r="O514" s="300"/>
      <c r="Q514"/>
      <c r="R514" s="300" t="s">
        <v>14197</v>
      </c>
      <c r="S514" t="s">
        <v>8523</v>
      </c>
      <c r="V514" s="296">
        <f>INDEX('Page 2 - Team Information'!$K$14:$AP$184,Y514,X514)</f>
        <v>0</v>
      </c>
      <c r="X514" s="334">
        <v>7</v>
      </c>
      <c r="Y514" s="334">
        <v>2</v>
      </c>
    </row>
    <row r="515" spans="1:25" x14ac:dyDescent="0.25">
      <c r="A515" t="str">
        <f>'Page 1 - General Information'!$G$12</f>
        <v>114069103</v>
      </c>
      <c r="B515" t="str">
        <f>'Page 1 - General Information'!$G$16</f>
        <v>6980</v>
      </c>
      <c r="C515" s="333" t="s">
        <v>14207</v>
      </c>
      <c r="N515" t="s">
        <v>8505</v>
      </c>
      <c r="O515" s="300"/>
      <c r="Q515"/>
      <c r="R515" s="23" t="s">
        <v>14197</v>
      </c>
      <c r="S515" t="s">
        <v>8524</v>
      </c>
      <c r="T515" s="296" t="str">
        <f>IF(INDEX('Page 2 - Team Information'!$K$14:$AP$184,Y515,X515)="","",INDEX('Page 2 - Team Information'!$K$14:$AP$184,Y515,X515)&amp;"-06-30")</f>
        <v>1930-06-30</v>
      </c>
      <c r="X515" s="334">
        <v>9</v>
      </c>
      <c r="Y515" s="334">
        <v>2</v>
      </c>
    </row>
    <row r="516" spans="1:25" x14ac:dyDescent="0.25">
      <c r="A516" t="str">
        <f>'Page 1 - General Information'!$G$12</f>
        <v>114069103</v>
      </c>
      <c r="B516" t="str">
        <f>'Page 1 - General Information'!$G$16</f>
        <v>6980</v>
      </c>
      <c r="C516" s="333" t="s">
        <v>14207</v>
      </c>
      <c r="N516" t="s">
        <v>8505</v>
      </c>
      <c r="O516" s="300"/>
      <c r="Q516"/>
      <c r="R516" s="23" t="s">
        <v>14197</v>
      </c>
      <c r="S516" t="s">
        <v>8525</v>
      </c>
      <c r="T516" s="296" t="str">
        <f>IF(INDEX('Page 2 - Team Information'!$K$14:$AP$184,Y516,X516)="","",INDEX('Page 2 - Team Information'!$K$14:$AP$184,Y516,X516)&amp;"-06-30")</f>
        <v/>
      </c>
      <c r="X516" s="334">
        <v>10</v>
      </c>
      <c r="Y516" s="334">
        <v>2</v>
      </c>
    </row>
    <row r="517" spans="1:25" x14ac:dyDescent="0.25">
      <c r="A517" t="str">
        <f>'Page 1 - General Information'!$G$12</f>
        <v>114069103</v>
      </c>
      <c r="B517" t="str">
        <f>'Page 1 - General Information'!$G$16</f>
        <v>6980</v>
      </c>
      <c r="C517" s="333" t="s">
        <v>14207</v>
      </c>
      <c r="N517" t="s">
        <v>8505</v>
      </c>
      <c r="O517" s="300"/>
      <c r="Q517"/>
      <c r="R517" s="23" t="s">
        <v>14197</v>
      </c>
      <c r="S517" t="s">
        <v>8526</v>
      </c>
      <c r="T517" s="296" t="str">
        <f>IF(INDEX('Page 2 - Team Information'!$K$14:$AP$184,Y517,X517)="","",INDEX('Page 2 - Team Information'!$K$14:$AP$184,Y517,X517)&amp;"-06-30")</f>
        <v/>
      </c>
      <c r="X517" s="334">
        <v>11</v>
      </c>
      <c r="Y517" s="334">
        <v>2</v>
      </c>
    </row>
    <row r="518" spans="1:25" x14ac:dyDescent="0.25">
      <c r="A518" t="str">
        <f>'Page 1 - General Information'!$G$12</f>
        <v>114069103</v>
      </c>
      <c r="B518" t="str">
        <f>'Page 1 - General Information'!$G$16</f>
        <v>6980</v>
      </c>
      <c r="C518" s="333" t="s">
        <v>14207</v>
      </c>
      <c r="N518" t="s">
        <v>8505</v>
      </c>
      <c r="O518" s="300"/>
      <c r="Q518"/>
      <c r="R518" s="23" t="s">
        <v>14197</v>
      </c>
      <c r="S518" t="s">
        <v>8527</v>
      </c>
      <c r="T518" s="296" t="str">
        <f>IF(INDEX('Page 2 - Team Information'!$K$14:$AP$184,Y518,X518)="","",INDEX('Page 2 - Team Information'!$K$14:$AP$184,Y518,X518)&amp;"-06-30")</f>
        <v/>
      </c>
      <c r="X518" s="334">
        <v>12</v>
      </c>
      <c r="Y518" s="334">
        <v>2</v>
      </c>
    </row>
    <row r="519" spans="1:25" x14ac:dyDescent="0.25">
      <c r="A519" t="str">
        <f>'Page 1 - General Information'!$G$12</f>
        <v>114069103</v>
      </c>
      <c r="B519" t="str">
        <f>'Page 1 - General Information'!$G$16</f>
        <v>6980</v>
      </c>
      <c r="C519" s="333" t="s">
        <v>14207</v>
      </c>
      <c r="N519" t="s">
        <v>8024</v>
      </c>
      <c r="O519" s="296">
        <f>INDEX('Page 2 - Team Information'!$K$14:$AP$184,Y519,X519)</f>
        <v>0</v>
      </c>
      <c r="Q519"/>
      <c r="S519" t="s">
        <v>8528</v>
      </c>
      <c r="X519" s="334">
        <v>14</v>
      </c>
      <c r="Y519" s="334">
        <v>2</v>
      </c>
    </row>
    <row r="520" spans="1:25" x14ac:dyDescent="0.25">
      <c r="A520" t="str">
        <f>'Page 1 - General Information'!$G$12</f>
        <v>114069103</v>
      </c>
      <c r="B520" t="str">
        <f>'Page 1 - General Information'!$G$16</f>
        <v>6980</v>
      </c>
      <c r="C520" s="333" t="s">
        <v>14207</v>
      </c>
      <c r="N520" t="s">
        <v>8024</v>
      </c>
      <c r="O520" s="296">
        <f>INDEX('Page 2 - Team Information'!$K$14:$AP$184,Y520,X520)</f>
        <v>24</v>
      </c>
      <c r="Q520"/>
      <c r="S520" t="s">
        <v>8529</v>
      </c>
      <c r="X520" s="334">
        <v>15</v>
      </c>
      <c r="Y520" s="334">
        <v>2</v>
      </c>
    </row>
    <row r="521" spans="1:25" x14ac:dyDescent="0.25">
      <c r="A521" t="str">
        <f>'Page 1 - General Information'!$G$12</f>
        <v>114069103</v>
      </c>
      <c r="B521" t="str">
        <f>'Page 1 - General Information'!$G$16</f>
        <v>6980</v>
      </c>
      <c r="C521" s="333" t="s">
        <v>14207</v>
      </c>
      <c r="N521" t="s">
        <v>8024</v>
      </c>
      <c r="O521" s="296">
        <f>INDEX('Page 2 - Team Information'!$K$14:$AP$184,Y521,X521)</f>
        <v>0</v>
      </c>
      <c r="Q521"/>
      <c r="S521" t="s">
        <v>8530</v>
      </c>
      <c r="X521" s="334">
        <v>16</v>
      </c>
      <c r="Y521" s="334">
        <v>2</v>
      </c>
    </row>
    <row r="522" spans="1:25" x14ac:dyDescent="0.25">
      <c r="A522" t="str">
        <f>'Page 1 - General Information'!$G$12</f>
        <v>114069103</v>
      </c>
      <c r="B522" t="str">
        <f>'Page 1 - General Information'!$G$16</f>
        <v>6980</v>
      </c>
      <c r="C522" s="333" t="s">
        <v>14207</v>
      </c>
      <c r="N522" t="s">
        <v>8024</v>
      </c>
      <c r="O522" s="296">
        <f>INDEX('Page 2 - Team Information'!$K$14:$AP$184,Y522,X522)</f>
        <v>24</v>
      </c>
      <c r="Q522"/>
      <c r="S522" t="s">
        <v>8531</v>
      </c>
      <c r="X522" s="334">
        <v>17</v>
      </c>
      <c r="Y522" s="334">
        <v>2</v>
      </c>
    </row>
    <row r="523" spans="1:25" x14ac:dyDescent="0.25">
      <c r="A523" t="str">
        <f>'Page 1 - General Information'!$G$12</f>
        <v>114069103</v>
      </c>
      <c r="B523" t="str">
        <f>'Page 1 - General Information'!$G$16</f>
        <v>6980</v>
      </c>
      <c r="C523" s="333" t="s">
        <v>14207</v>
      </c>
      <c r="N523" t="s">
        <v>8024</v>
      </c>
      <c r="O523" s="296">
        <f>INDEX('Page 2 - Team Information'!$K$14:$AP$184,Y523,X523)</f>
        <v>0</v>
      </c>
      <c r="Q523"/>
      <c r="S523" t="s">
        <v>8532</v>
      </c>
      <c r="X523" s="334">
        <v>19</v>
      </c>
      <c r="Y523" s="334">
        <v>2</v>
      </c>
    </row>
    <row r="524" spans="1:25" x14ac:dyDescent="0.25">
      <c r="A524" t="str">
        <f>'Page 1 - General Information'!$G$12</f>
        <v>114069103</v>
      </c>
      <c r="B524" t="str">
        <f>'Page 1 - General Information'!$G$16</f>
        <v>6980</v>
      </c>
      <c r="C524" s="333" t="s">
        <v>14207</v>
      </c>
      <c r="N524" t="s">
        <v>8024</v>
      </c>
      <c r="O524" s="296">
        <f>INDEX('Page 2 - Team Information'!$K$14:$AP$184,Y524,X524)</f>
        <v>24</v>
      </c>
      <c r="Q524"/>
      <c r="S524" t="s">
        <v>8533</v>
      </c>
      <c r="X524" s="334">
        <v>20</v>
      </c>
      <c r="Y524" s="334">
        <v>2</v>
      </c>
    </row>
    <row r="525" spans="1:25" x14ac:dyDescent="0.25">
      <c r="A525" t="str">
        <f>'Page 1 - General Information'!$G$12</f>
        <v>114069103</v>
      </c>
      <c r="B525" t="str">
        <f>'Page 1 - General Information'!$G$16</f>
        <v>6980</v>
      </c>
      <c r="C525" s="333" t="s">
        <v>14207</v>
      </c>
      <c r="N525" t="s">
        <v>8024</v>
      </c>
      <c r="O525" s="296">
        <f>INDEX('Page 2 - Team Information'!$K$14:$AP$184,Y525,X525)</f>
        <v>0</v>
      </c>
      <c r="Q525"/>
      <c r="S525" t="s">
        <v>8534</v>
      </c>
      <c r="X525" s="334">
        <v>21</v>
      </c>
      <c r="Y525" s="334">
        <v>2</v>
      </c>
    </row>
    <row r="526" spans="1:25" x14ac:dyDescent="0.25">
      <c r="A526" t="str">
        <f>'Page 1 - General Information'!$G$12</f>
        <v>114069103</v>
      </c>
      <c r="B526" t="str">
        <f>'Page 1 - General Information'!$G$16</f>
        <v>6980</v>
      </c>
      <c r="C526" s="333" t="s">
        <v>14207</v>
      </c>
      <c r="N526" t="s">
        <v>8024</v>
      </c>
      <c r="O526" s="296">
        <f>INDEX('Page 2 - Team Information'!$K$14:$AP$184,Y526,X526)</f>
        <v>24</v>
      </c>
      <c r="Q526"/>
      <c r="S526" t="s">
        <v>8535</v>
      </c>
      <c r="X526" s="334">
        <v>22</v>
      </c>
      <c r="Y526" s="334">
        <v>2</v>
      </c>
    </row>
    <row r="527" spans="1:25" x14ac:dyDescent="0.25">
      <c r="A527" t="str">
        <f>'Page 1 - General Information'!$G$12</f>
        <v>114069103</v>
      </c>
      <c r="B527" t="str">
        <f>'Page 1 - General Information'!$G$16</f>
        <v>6980</v>
      </c>
      <c r="C527" s="333" t="s">
        <v>14207</v>
      </c>
      <c r="N527" t="s">
        <v>8505</v>
      </c>
      <c r="O527" s="300"/>
      <c r="Q527"/>
      <c r="R527" s="300" t="s">
        <v>14197</v>
      </c>
      <c r="S527" t="s">
        <v>8536</v>
      </c>
      <c r="V527" s="296">
        <f>INDEX('Page 2 - Team Information'!$K$14:$AP$184,Y527,X527)</f>
        <v>0</v>
      </c>
      <c r="X527" s="334">
        <v>5</v>
      </c>
      <c r="Y527" s="334">
        <v>3</v>
      </c>
    </row>
    <row r="528" spans="1:25" x14ac:dyDescent="0.25">
      <c r="A528" t="str">
        <f>'Page 1 - General Information'!$G$12</f>
        <v>114069103</v>
      </c>
      <c r="B528" t="str">
        <f>'Page 1 - General Information'!$G$16</f>
        <v>6980</v>
      </c>
      <c r="C528" s="333" t="s">
        <v>14207</v>
      </c>
      <c r="N528" t="s">
        <v>8505</v>
      </c>
      <c r="O528" s="300"/>
      <c r="Q528"/>
      <c r="R528" s="300" t="s">
        <v>14197</v>
      </c>
      <c r="S528" t="s">
        <v>8537</v>
      </c>
      <c r="V528" s="296" t="str">
        <f>INDEX('Page 2 - Team Information'!$K$14:$AP$184,Y528,X528)</f>
        <v xml:space="preserve">Yes </v>
      </c>
      <c r="X528" s="334">
        <v>6</v>
      </c>
      <c r="Y528" s="334">
        <v>3</v>
      </c>
    </row>
    <row r="529" spans="1:25" x14ac:dyDescent="0.25">
      <c r="A529" t="str">
        <f>'Page 1 - General Information'!$G$12</f>
        <v>114069103</v>
      </c>
      <c r="B529" t="str">
        <f>'Page 1 - General Information'!$G$16</f>
        <v>6980</v>
      </c>
      <c r="C529" s="333" t="s">
        <v>14207</v>
      </c>
      <c r="N529" t="s">
        <v>8505</v>
      </c>
      <c r="O529" s="300"/>
      <c r="Q529"/>
      <c r="R529" s="300" t="s">
        <v>14197</v>
      </c>
      <c r="S529" t="s">
        <v>8538</v>
      </c>
      <c r="V529" s="296">
        <f>INDEX('Page 2 - Team Information'!$K$14:$AP$184,Y529,X529)</f>
        <v>0</v>
      </c>
      <c r="X529" s="334">
        <v>7</v>
      </c>
      <c r="Y529" s="334">
        <v>3</v>
      </c>
    </row>
    <row r="530" spans="1:25" x14ac:dyDescent="0.25">
      <c r="A530" t="str">
        <f>'Page 1 - General Information'!$G$12</f>
        <v>114069103</v>
      </c>
      <c r="B530" t="str">
        <f>'Page 1 - General Information'!$G$16</f>
        <v>6980</v>
      </c>
      <c r="C530" s="333" t="s">
        <v>14207</v>
      </c>
      <c r="N530" t="s">
        <v>8505</v>
      </c>
      <c r="O530" s="300"/>
      <c r="Q530"/>
      <c r="R530" s="23" t="s">
        <v>14197</v>
      </c>
      <c r="S530" t="s">
        <v>8539</v>
      </c>
      <c r="T530" s="296" t="str">
        <f>IF(INDEX('Page 2 - Team Information'!$K$14:$AP$184,Y530,X530)="","",INDEX('Page 2 - Team Information'!$K$14:$AP$184,Y530,X530)&amp;"-06-30")</f>
        <v>1973-06-30</v>
      </c>
      <c r="X530" s="334">
        <v>9</v>
      </c>
      <c r="Y530" s="334">
        <v>3</v>
      </c>
    </row>
    <row r="531" spans="1:25" x14ac:dyDescent="0.25">
      <c r="A531" t="str">
        <f>'Page 1 - General Information'!$G$12</f>
        <v>114069103</v>
      </c>
      <c r="B531" t="str">
        <f>'Page 1 - General Information'!$G$16</f>
        <v>6980</v>
      </c>
      <c r="C531" s="333" t="s">
        <v>14207</v>
      </c>
      <c r="N531" t="s">
        <v>8505</v>
      </c>
      <c r="O531" s="300"/>
      <c r="Q531"/>
      <c r="R531" s="23" t="s">
        <v>14197</v>
      </c>
      <c r="S531" t="s">
        <v>8540</v>
      </c>
      <c r="T531" s="296" t="str">
        <f>IF(INDEX('Page 2 - Team Information'!$K$14:$AP$184,Y531,X531)="","",INDEX('Page 2 - Team Information'!$K$14:$AP$184,Y531,X531)&amp;"-06-30")</f>
        <v/>
      </c>
      <c r="X531" s="334">
        <v>10</v>
      </c>
      <c r="Y531" s="334">
        <v>3</v>
      </c>
    </row>
    <row r="532" spans="1:25" x14ac:dyDescent="0.25">
      <c r="A532" t="str">
        <f>'Page 1 - General Information'!$G$12</f>
        <v>114069103</v>
      </c>
      <c r="B532" t="str">
        <f>'Page 1 - General Information'!$G$16</f>
        <v>6980</v>
      </c>
      <c r="C532" s="333" t="s">
        <v>14207</v>
      </c>
      <c r="N532" t="s">
        <v>8505</v>
      </c>
      <c r="O532" s="300"/>
      <c r="Q532"/>
      <c r="R532" s="23" t="s">
        <v>14197</v>
      </c>
      <c r="S532" t="s">
        <v>8541</v>
      </c>
      <c r="T532" s="296" t="str">
        <f>IF(INDEX('Page 2 - Team Information'!$K$14:$AP$184,Y532,X532)="","",INDEX('Page 2 - Team Information'!$K$14:$AP$184,Y532,X532)&amp;"-06-30")</f>
        <v/>
      </c>
      <c r="X532" s="334">
        <v>11</v>
      </c>
      <c r="Y532" s="334">
        <v>3</v>
      </c>
    </row>
    <row r="533" spans="1:25" x14ac:dyDescent="0.25">
      <c r="A533" t="str">
        <f>'Page 1 - General Information'!$G$12</f>
        <v>114069103</v>
      </c>
      <c r="B533" t="str">
        <f>'Page 1 - General Information'!$G$16</f>
        <v>6980</v>
      </c>
      <c r="C533" s="333" t="s">
        <v>14207</v>
      </c>
      <c r="N533" t="s">
        <v>8505</v>
      </c>
      <c r="O533" s="300"/>
      <c r="Q533"/>
      <c r="R533" s="23" t="s">
        <v>14197</v>
      </c>
      <c r="S533" t="s">
        <v>8542</v>
      </c>
      <c r="T533" s="296" t="str">
        <f>IF(INDEX('Page 2 - Team Information'!$K$14:$AP$184,Y533,X533)="","",INDEX('Page 2 - Team Information'!$K$14:$AP$184,Y533,X533)&amp;"-06-30")</f>
        <v/>
      </c>
      <c r="X533" s="334">
        <v>12</v>
      </c>
      <c r="Y533" s="334">
        <v>3</v>
      </c>
    </row>
    <row r="534" spans="1:25" x14ac:dyDescent="0.25">
      <c r="A534" t="str">
        <f>'Page 1 - General Information'!$G$12</f>
        <v>114069103</v>
      </c>
      <c r="B534" t="str">
        <f>'Page 1 - General Information'!$G$16</f>
        <v>6980</v>
      </c>
      <c r="C534" s="333" t="s">
        <v>14207</v>
      </c>
      <c r="N534" t="s">
        <v>8024</v>
      </c>
      <c r="O534" s="296">
        <f>INDEX('Page 2 - Team Information'!$K$14:$AP$184,Y534,X534)</f>
        <v>0</v>
      </c>
      <c r="Q534"/>
      <c r="S534" t="s">
        <v>8543</v>
      </c>
      <c r="X534" s="334">
        <v>14</v>
      </c>
      <c r="Y534" s="334">
        <v>3</v>
      </c>
    </row>
    <row r="535" spans="1:25" x14ac:dyDescent="0.25">
      <c r="A535" t="str">
        <f>'Page 1 - General Information'!$G$12</f>
        <v>114069103</v>
      </c>
      <c r="B535" t="str">
        <f>'Page 1 - General Information'!$G$16</f>
        <v>6980</v>
      </c>
      <c r="C535" s="333" t="s">
        <v>14207</v>
      </c>
      <c r="N535" t="s">
        <v>8024</v>
      </c>
      <c r="O535" s="296">
        <f>INDEX('Page 2 - Team Information'!$K$14:$AP$184,Y535,X535)</f>
        <v>16</v>
      </c>
      <c r="Q535"/>
      <c r="S535" t="s">
        <v>8544</v>
      </c>
      <c r="X535" s="334">
        <v>15</v>
      </c>
      <c r="Y535" s="334">
        <v>3</v>
      </c>
    </row>
    <row r="536" spans="1:25" x14ac:dyDescent="0.25">
      <c r="A536" t="str">
        <f>'Page 1 - General Information'!$G$12</f>
        <v>114069103</v>
      </c>
      <c r="B536" t="str">
        <f>'Page 1 - General Information'!$G$16</f>
        <v>6980</v>
      </c>
      <c r="C536" s="333" t="s">
        <v>14207</v>
      </c>
      <c r="N536" t="s">
        <v>8024</v>
      </c>
      <c r="O536" s="296">
        <f>INDEX('Page 2 - Team Information'!$K$14:$AP$184,Y536,X536)</f>
        <v>0</v>
      </c>
      <c r="Q536"/>
      <c r="S536" t="s">
        <v>8545</v>
      </c>
      <c r="X536" s="334">
        <v>16</v>
      </c>
      <c r="Y536" s="334">
        <v>3</v>
      </c>
    </row>
    <row r="537" spans="1:25" x14ac:dyDescent="0.25">
      <c r="A537" t="str">
        <f>'Page 1 - General Information'!$G$12</f>
        <v>114069103</v>
      </c>
      <c r="B537" t="str">
        <f>'Page 1 - General Information'!$G$16</f>
        <v>6980</v>
      </c>
      <c r="C537" s="333" t="s">
        <v>14207</v>
      </c>
      <c r="N537" t="s">
        <v>8024</v>
      </c>
      <c r="O537" s="296">
        <f>INDEX('Page 2 - Team Information'!$K$14:$AP$184,Y537,X537)</f>
        <v>16</v>
      </c>
      <c r="Q537"/>
      <c r="S537" t="s">
        <v>8546</v>
      </c>
      <c r="X537" s="334">
        <v>17</v>
      </c>
      <c r="Y537" s="334">
        <v>3</v>
      </c>
    </row>
    <row r="538" spans="1:25" x14ac:dyDescent="0.25">
      <c r="A538" t="str">
        <f>'Page 1 - General Information'!$G$12</f>
        <v>114069103</v>
      </c>
      <c r="B538" t="str">
        <f>'Page 1 - General Information'!$G$16</f>
        <v>6980</v>
      </c>
      <c r="C538" s="333" t="s">
        <v>14207</v>
      </c>
      <c r="N538" t="s">
        <v>8024</v>
      </c>
      <c r="O538" s="296">
        <f>INDEX('Page 2 - Team Information'!$K$14:$AP$184,Y538,X538)</f>
        <v>0</v>
      </c>
      <c r="Q538"/>
      <c r="S538" t="s">
        <v>8547</v>
      </c>
      <c r="X538" s="334">
        <v>19</v>
      </c>
      <c r="Y538" s="334">
        <v>3</v>
      </c>
    </row>
    <row r="539" spans="1:25" x14ac:dyDescent="0.25">
      <c r="A539" t="str">
        <f>'Page 1 - General Information'!$G$12</f>
        <v>114069103</v>
      </c>
      <c r="B539" t="str">
        <f>'Page 1 - General Information'!$G$16</f>
        <v>6980</v>
      </c>
      <c r="C539" s="333" t="s">
        <v>14207</v>
      </c>
      <c r="N539" t="s">
        <v>8024</v>
      </c>
      <c r="O539" s="296">
        <f>INDEX('Page 2 - Team Information'!$K$14:$AP$184,Y539,X539)</f>
        <v>16</v>
      </c>
      <c r="Q539"/>
      <c r="S539" t="s">
        <v>8548</v>
      </c>
      <c r="X539" s="334">
        <v>20</v>
      </c>
      <c r="Y539" s="334">
        <v>3</v>
      </c>
    </row>
    <row r="540" spans="1:25" x14ac:dyDescent="0.25">
      <c r="A540" t="str">
        <f>'Page 1 - General Information'!$G$12</f>
        <v>114069103</v>
      </c>
      <c r="B540" t="str">
        <f>'Page 1 - General Information'!$G$16</f>
        <v>6980</v>
      </c>
      <c r="C540" s="333" t="s">
        <v>14207</v>
      </c>
      <c r="N540" t="s">
        <v>8024</v>
      </c>
      <c r="O540" s="296">
        <f>INDEX('Page 2 - Team Information'!$K$14:$AP$184,Y540,X540)</f>
        <v>0</v>
      </c>
      <c r="Q540"/>
      <c r="S540" t="s">
        <v>8549</v>
      </c>
      <c r="X540" s="334">
        <v>21</v>
      </c>
      <c r="Y540" s="334">
        <v>3</v>
      </c>
    </row>
    <row r="541" spans="1:25" x14ac:dyDescent="0.25">
      <c r="A541" t="str">
        <f>'Page 1 - General Information'!$G$12</f>
        <v>114069103</v>
      </c>
      <c r="B541" t="str">
        <f>'Page 1 - General Information'!$G$16</f>
        <v>6980</v>
      </c>
      <c r="C541" s="333" t="s">
        <v>14207</v>
      </c>
      <c r="N541" t="s">
        <v>8024</v>
      </c>
      <c r="O541" s="296">
        <f>INDEX('Page 2 - Team Information'!$K$14:$AP$184,Y541,X541)</f>
        <v>16</v>
      </c>
      <c r="Q541"/>
      <c r="S541" t="s">
        <v>8550</v>
      </c>
      <c r="X541" s="334">
        <v>22</v>
      </c>
      <c r="Y541" s="334">
        <v>3</v>
      </c>
    </row>
    <row r="542" spans="1:25" x14ac:dyDescent="0.25">
      <c r="A542" t="str">
        <f>'Page 1 - General Information'!$G$12</f>
        <v>114069103</v>
      </c>
      <c r="B542" t="str">
        <f>'Page 1 - General Information'!$G$16</f>
        <v>6980</v>
      </c>
      <c r="C542" s="333" t="s">
        <v>14207</v>
      </c>
      <c r="N542" t="s">
        <v>8505</v>
      </c>
      <c r="O542" s="300"/>
      <c r="Q542"/>
      <c r="R542" s="300" t="s">
        <v>14197</v>
      </c>
      <c r="S542" t="s">
        <v>8551</v>
      </c>
      <c r="V542" s="296" t="str">
        <f>INDEX('Page 2 - Team Information'!$K$14:$AP$184,Y542,X542)</f>
        <v xml:space="preserve">Yes </v>
      </c>
      <c r="X542" s="334">
        <v>5</v>
      </c>
      <c r="Y542" s="334">
        <v>4</v>
      </c>
    </row>
    <row r="543" spans="1:25" x14ac:dyDescent="0.25">
      <c r="A543" t="str">
        <f>'Page 1 - General Information'!$G$12</f>
        <v>114069103</v>
      </c>
      <c r="B543" t="str">
        <f>'Page 1 - General Information'!$G$16</f>
        <v>6980</v>
      </c>
      <c r="C543" s="333" t="s">
        <v>14207</v>
      </c>
      <c r="N543" t="s">
        <v>8505</v>
      </c>
      <c r="O543" s="300"/>
      <c r="Q543"/>
      <c r="R543" s="300" t="s">
        <v>14197</v>
      </c>
      <c r="S543" t="s">
        <v>8552</v>
      </c>
      <c r="V543" s="296">
        <f>INDEX('Page 2 - Team Information'!$K$14:$AP$184,Y543,X543)</f>
        <v>0</v>
      </c>
      <c r="X543" s="334">
        <v>6</v>
      </c>
      <c r="Y543" s="334">
        <v>4</v>
      </c>
    </row>
    <row r="544" spans="1:25" x14ac:dyDescent="0.25">
      <c r="A544" t="str">
        <f>'Page 1 - General Information'!$G$12</f>
        <v>114069103</v>
      </c>
      <c r="B544" t="str">
        <f>'Page 1 - General Information'!$G$16</f>
        <v>6980</v>
      </c>
      <c r="C544" s="333" t="s">
        <v>14207</v>
      </c>
      <c r="N544" t="s">
        <v>8505</v>
      </c>
      <c r="O544" s="300"/>
      <c r="Q544"/>
      <c r="R544" s="300" t="s">
        <v>14197</v>
      </c>
      <c r="S544" t="s">
        <v>8553</v>
      </c>
      <c r="V544" s="296">
        <f>INDEX('Page 2 - Team Information'!$K$14:$AP$184,Y544,X544)</f>
        <v>0</v>
      </c>
      <c r="X544" s="334">
        <v>7</v>
      </c>
      <c r="Y544" s="334">
        <v>4</v>
      </c>
    </row>
    <row r="545" spans="1:25" x14ac:dyDescent="0.25">
      <c r="A545" t="str">
        <f>'Page 1 - General Information'!$G$12</f>
        <v>114069103</v>
      </c>
      <c r="B545" t="str">
        <f>'Page 1 - General Information'!$G$16</f>
        <v>6980</v>
      </c>
      <c r="C545" s="333" t="s">
        <v>14207</v>
      </c>
      <c r="N545" t="s">
        <v>8505</v>
      </c>
      <c r="O545" s="300"/>
      <c r="Q545"/>
      <c r="R545" s="23" t="s">
        <v>14197</v>
      </c>
      <c r="S545" t="s">
        <v>8554</v>
      </c>
      <c r="T545" s="296" t="str">
        <f>IF(INDEX('Page 2 - Team Information'!$K$14:$AP$184,Y545,X545)="","",INDEX('Page 2 - Team Information'!$K$14:$AP$184,Y545,X545)&amp;"-06-30")</f>
        <v>1963-06-30</v>
      </c>
      <c r="X545" s="334">
        <v>9</v>
      </c>
      <c r="Y545" s="334">
        <v>4</v>
      </c>
    </row>
    <row r="546" spans="1:25" x14ac:dyDescent="0.25">
      <c r="A546" t="str">
        <f>'Page 1 - General Information'!$G$12</f>
        <v>114069103</v>
      </c>
      <c r="B546" t="str">
        <f>'Page 1 - General Information'!$G$16</f>
        <v>6980</v>
      </c>
      <c r="C546" s="333" t="s">
        <v>14207</v>
      </c>
      <c r="N546" t="s">
        <v>8505</v>
      </c>
      <c r="O546" s="300"/>
      <c r="Q546"/>
      <c r="R546" s="23" t="s">
        <v>14197</v>
      </c>
      <c r="S546" t="s">
        <v>8555</v>
      </c>
      <c r="T546" s="296" t="str">
        <f>IF(INDEX('Page 2 - Team Information'!$K$14:$AP$184,Y546,X546)="","",INDEX('Page 2 - Team Information'!$K$14:$AP$184,Y546,X546)&amp;"-06-30")</f>
        <v/>
      </c>
      <c r="X546" s="334">
        <v>10</v>
      </c>
      <c r="Y546" s="334">
        <v>4</v>
      </c>
    </row>
    <row r="547" spans="1:25" x14ac:dyDescent="0.25">
      <c r="A547" t="str">
        <f>'Page 1 - General Information'!$G$12</f>
        <v>114069103</v>
      </c>
      <c r="B547" t="str">
        <f>'Page 1 - General Information'!$G$16</f>
        <v>6980</v>
      </c>
      <c r="C547" s="333" t="s">
        <v>14207</v>
      </c>
      <c r="N547" t="s">
        <v>8505</v>
      </c>
      <c r="O547" s="300"/>
      <c r="Q547"/>
      <c r="R547" s="23" t="s">
        <v>14197</v>
      </c>
      <c r="S547" t="s">
        <v>8556</v>
      </c>
      <c r="T547" s="296" t="str">
        <f>IF(INDEX('Page 2 - Team Information'!$K$14:$AP$184,Y547,X547)="","",INDEX('Page 2 - Team Information'!$K$14:$AP$184,Y547,X547)&amp;"-06-30")</f>
        <v/>
      </c>
      <c r="X547" s="334">
        <v>11</v>
      </c>
      <c r="Y547" s="334">
        <v>4</v>
      </c>
    </row>
    <row r="548" spans="1:25" x14ac:dyDescent="0.25">
      <c r="A548" t="str">
        <f>'Page 1 - General Information'!$G$12</f>
        <v>114069103</v>
      </c>
      <c r="B548" t="str">
        <f>'Page 1 - General Information'!$G$16</f>
        <v>6980</v>
      </c>
      <c r="C548" s="333" t="s">
        <v>14207</v>
      </c>
      <c r="N548" t="s">
        <v>8505</v>
      </c>
      <c r="O548" s="300"/>
      <c r="Q548"/>
      <c r="R548" s="23" t="s">
        <v>14197</v>
      </c>
      <c r="S548" t="s">
        <v>8557</v>
      </c>
      <c r="T548" s="296" t="str">
        <f>IF(INDEX('Page 2 - Team Information'!$K$14:$AP$184,Y548,X548)="","",INDEX('Page 2 - Team Information'!$K$14:$AP$184,Y548,X548)&amp;"-06-30")</f>
        <v/>
      </c>
      <c r="X548" s="334">
        <v>12</v>
      </c>
      <c r="Y548" s="334">
        <v>4</v>
      </c>
    </row>
    <row r="549" spans="1:25" x14ac:dyDescent="0.25">
      <c r="A549" t="str">
        <f>'Page 1 - General Information'!$G$12</f>
        <v>114069103</v>
      </c>
      <c r="B549" t="str">
        <f>'Page 1 - General Information'!$G$16</f>
        <v>6980</v>
      </c>
      <c r="C549" s="333" t="s">
        <v>14207</v>
      </c>
      <c r="N549" t="s">
        <v>8024</v>
      </c>
      <c r="O549" s="296">
        <f>INDEX('Page 2 - Team Information'!$K$14:$AP$184,Y549,X549)</f>
        <v>9</v>
      </c>
      <c r="Q549"/>
      <c r="S549" t="s">
        <v>8558</v>
      </c>
      <c r="X549" s="334">
        <v>14</v>
      </c>
      <c r="Y549" s="334">
        <v>4</v>
      </c>
    </row>
    <row r="550" spans="1:25" x14ac:dyDescent="0.25">
      <c r="A550" t="str">
        <f>'Page 1 - General Information'!$G$12</f>
        <v>114069103</v>
      </c>
      <c r="B550" t="str">
        <f>'Page 1 - General Information'!$G$16</f>
        <v>6980</v>
      </c>
      <c r="C550" s="333" t="s">
        <v>14207</v>
      </c>
      <c r="N550" t="s">
        <v>8024</v>
      </c>
      <c r="O550" s="296">
        <f>INDEX('Page 2 - Team Information'!$K$14:$AP$184,Y550,X550)</f>
        <v>0</v>
      </c>
      <c r="Q550"/>
      <c r="S550" t="s">
        <v>8559</v>
      </c>
      <c r="X550" s="334">
        <v>15</v>
      </c>
      <c r="Y550" s="334">
        <v>4</v>
      </c>
    </row>
    <row r="551" spans="1:25" x14ac:dyDescent="0.25">
      <c r="A551" t="str">
        <f>'Page 1 - General Information'!$G$12</f>
        <v>114069103</v>
      </c>
      <c r="B551" t="str">
        <f>'Page 1 - General Information'!$G$16</f>
        <v>6980</v>
      </c>
      <c r="C551" s="333" t="s">
        <v>14207</v>
      </c>
      <c r="N551" t="s">
        <v>8024</v>
      </c>
      <c r="O551" s="296">
        <f>INDEX('Page 2 - Team Information'!$K$14:$AP$184,Y551,X551)</f>
        <v>0</v>
      </c>
      <c r="Q551"/>
      <c r="S551" t="s">
        <v>8560</v>
      </c>
      <c r="X551" s="334">
        <v>16</v>
      </c>
      <c r="Y551" s="334">
        <v>4</v>
      </c>
    </row>
    <row r="552" spans="1:25" x14ac:dyDescent="0.25">
      <c r="A552" t="str">
        <f>'Page 1 - General Information'!$G$12</f>
        <v>114069103</v>
      </c>
      <c r="B552" t="str">
        <f>'Page 1 - General Information'!$G$16</f>
        <v>6980</v>
      </c>
      <c r="C552" s="333" t="s">
        <v>14207</v>
      </c>
      <c r="N552" t="s">
        <v>8024</v>
      </c>
      <c r="O552" s="296">
        <f>INDEX('Page 2 - Team Information'!$K$14:$AP$184,Y552,X552)</f>
        <v>9</v>
      </c>
      <c r="Q552"/>
      <c r="S552" t="s">
        <v>8561</v>
      </c>
      <c r="X552" s="334">
        <v>17</v>
      </c>
      <c r="Y552" s="334">
        <v>4</v>
      </c>
    </row>
    <row r="553" spans="1:25" x14ac:dyDescent="0.25">
      <c r="A553" t="str">
        <f>'Page 1 - General Information'!$G$12</f>
        <v>114069103</v>
      </c>
      <c r="B553" t="str">
        <f>'Page 1 - General Information'!$G$16</f>
        <v>6980</v>
      </c>
      <c r="C553" s="333" t="s">
        <v>14207</v>
      </c>
      <c r="N553" t="s">
        <v>8024</v>
      </c>
      <c r="O553" s="296">
        <f>INDEX('Page 2 - Team Information'!$K$14:$AP$184,Y553,X553)</f>
        <v>9</v>
      </c>
      <c r="Q553"/>
      <c r="S553" t="s">
        <v>8562</v>
      </c>
      <c r="X553" s="334">
        <v>19</v>
      </c>
      <c r="Y553" s="334">
        <v>4</v>
      </c>
    </row>
    <row r="554" spans="1:25" x14ac:dyDescent="0.25">
      <c r="A554" t="str">
        <f>'Page 1 - General Information'!$G$12</f>
        <v>114069103</v>
      </c>
      <c r="B554" t="str">
        <f>'Page 1 - General Information'!$G$16</f>
        <v>6980</v>
      </c>
      <c r="C554" s="333" t="s">
        <v>14207</v>
      </c>
      <c r="N554" t="s">
        <v>8024</v>
      </c>
      <c r="O554" s="296">
        <f>INDEX('Page 2 - Team Information'!$K$14:$AP$184,Y554,X554)</f>
        <v>0</v>
      </c>
      <c r="Q554"/>
      <c r="S554" t="s">
        <v>8563</v>
      </c>
      <c r="X554" s="334">
        <v>20</v>
      </c>
      <c r="Y554" s="334">
        <v>4</v>
      </c>
    </row>
    <row r="555" spans="1:25" x14ac:dyDescent="0.25">
      <c r="A555" t="str">
        <f>'Page 1 - General Information'!$G$12</f>
        <v>114069103</v>
      </c>
      <c r="B555" t="str">
        <f>'Page 1 - General Information'!$G$16</f>
        <v>6980</v>
      </c>
      <c r="C555" s="333" t="s">
        <v>14207</v>
      </c>
      <c r="N555" t="s">
        <v>8024</v>
      </c>
      <c r="O555" s="296">
        <f>INDEX('Page 2 - Team Information'!$K$14:$AP$184,Y555,X555)</f>
        <v>0</v>
      </c>
      <c r="Q555"/>
      <c r="S555" t="s">
        <v>8564</v>
      </c>
      <c r="X555" s="334">
        <v>21</v>
      </c>
      <c r="Y555" s="334">
        <v>4</v>
      </c>
    </row>
    <row r="556" spans="1:25" x14ac:dyDescent="0.25">
      <c r="A556" t="str">
        <f>'Page 1 - General Information'!$G$12</f>
        <v>114069103</v>
      </c>
      <c r="B556" t="str">
        <f>'Page 1 - General Information'!$G$16</f>
        <v>6980</v>
      </c>
      <c r="C556" s="333" t="s">
        <v>14207</v>
      </c>
      <c r="N556" t="s">
        <v>8024</v>
      </c>
      <c r="O556" s="296">
        <f>INDEX('Page 2 - Team Information'!$K$14:$AP$184,Y556,X556)</f>
        <v>9</v>
      </c>
      <c r="Q556"/>
      <c r="S556" t="s">
        <v>8565</v>
      </c>
      <c r="X556" s="334">
        <v>22</v>
      </c>
      <c r="Y556" s="334">
        <v>4</v>
      </c>
    </row>
    <row r="557" spans="1:25" x14ac:dyDescent="0.25">
      <c r="A557" t="str">
        <f>'Page 1 - General Information'!$G$12</f>
        <v>114069103</v>
      </c>
      <c r="B557" t="str">
        <f>'Page 1 - General Information'!$G$16</f>
        <v>6980</v>
      </c>
      <c r="C557" s="333" t="s">
        <v>14207</v>
      </c>
      <c r="N557" t="s">
        <v>8505</v>
      </c>
      <c r="O557" s="300"/>
      <c r="Q557"/>
      <c r="R557" s="300" t="s">
        <v>14197</v>
      </c>
      <c r="S557" t="s">
        <v>8566</v>
      </c>
      <c r="V557" s="296" t="str">
        <f>INDEX('Page 2 - Team Information'!$K$14:$AP$184,Y557,X557)</f>
        <v xml:space="preserve">Yes </v>
      </c>
      <c r="X557" s="334">
        <v>5</v>
      </c>
      <c r="Y557" s="334">
        <v>5</v>
      </c>
    </row>
    <row r="558" spans="1:25" x14ac:dyDescent="0.25">
      <c r="A558" t="str">
        <f>'Page 1 - General Information'!$G$12</f>
        <v>114069103</v>
      </c>
      <c r="B558" t="str">
        <f>'Page 1 - General Information'!$G$16</f>
        <v>6980</v>
      </c>
      <c r="C558" s="333" t="s">
        <v>14207</v>
      </c>
      <c r="N558" t="s">
        <v>8505</v>
      </c>
      <c r="O558" s="300"/>
      <c r="Q558"/>
      <c r="R558" s="300" t="s">
        <v>14197</v>
      </c>
      <c r="S558" t="s">
        <v>8567</v>
      </c>
      <c r="V558" s="296">
        <f>INDEX('Page 2 - Team Information'!$K$14:$AP$184,Y558,X558)</f>
        <v>0</v>
      </c>
      <c r="X558" s="334">
        <v>6</v>
      </c>
      <c r="Y558" s="334">
        <v>5</v>
      </c>
    </row>
    <row r="559" spans="1:25" x14ac:dyDescent="0.25">
      <c r="A559" t="str">
        <f>'Page 1 - General Information'!$G$12</f>
        <v>114069103</v>
      </c>
      <c r="B559" t="str">
        <f>'Page 1 - General Information'!$G$16</f>
        <v>6980</v>
      </c>
      <c r="C559" s="333" t="s">
        <v>14207</v>
      </c>
      <c r="N559" t="s">
        <v>8505</v>
      </c>
      <c r="O559" s="300"/>
      <c r="Q559"/>
      <c r="R559" s="300" t="s">
        <v>14197</v>
      </c>
      <c r="S559" t="s">
        <v>8568</v>
      </c>
      <c r="V559" s="296">
        <f>INDEX('Page 2 - Team Information'!$K$14:$AP$184,Y559,X559)</f>
        <v>0</v>
      </c>
      <c r="X559" s="334">
        <v>7</v>
      </c>
      <c r="Y559" s="334">
        <v>5</v>
      </c>
    </row>
    <row r="560" spans="1:25" x14ac:dyDescent="0.25">
      <c r="A560" t="str">
        <f>'Page 1 - General Information'!$G$12</f>
        <v>114069103</v>
      </c>
      <c r="B560" t="str">
        <f>'Page 1 - General Information'!$G$16</f>
        <v>6980</v>
      </c>
      <c r="C560" s="333" t="s">
        <v>14207</v>
      </c>
      <c r="N560" t="s">
        <v>8505</v>
      </c>
      <c r="O560" s="300"/>
      <c r="Q560"/>
      <c r="R560" s="23" t="s">
        <v>14197</v>
      </c>
      <c r="S560" t="s">
        <v>8569</v>
      </c>
      <c r="T560" s="296" t="str">
        <f>IF(INDEX('Page 2 - Team Information'!$K$14:$AP$184,Y560,X560)="","",INDEX('Page 2 - Team Information'!$K$14:$AP$184,Y560,X560)&amp;"-06-30")</f>
        <v>1945-06-30</v>
      </c>
      <c r="X560" s="334">
        <v>9</v>
      </c>
      <c r="Y560" s="334">
        <v>5</v>
      </c>
    </row>
    <row r="561" spans="1:25" x14ac:dyDescent="0.25">
      <c r="A561" t="str">
        <f>'Page 1 - General Information'!$G$12</f>
        <v>114069103</v>
      </c>
      <c r="B561" t="str">
        <f>'Page 1 - General Information'!$G$16</f>
        <v>6980</v>
      </c>
      <c r="C561" s="333" t="s">
        <v>14207</v>
      </c>
      <c r="N561" t="s">
        <v>8505</v>
      </c>
      <c r="O561" s="300"/>
      <c r="Q561"/>
      <c r="R561" s="23" t="s">
        <v>14197</v>
      </c>
      <c r="S561" t="s">
        <v>8570</v>
      </c>
      <c r="T561" s="296" t="str">
        <f>IF(INDEX('Page 2 - Team Information'!$K$14:$AP$184,Y561,X561)="","",INDEX('Page 2 - Team Information'!$K$14:$AP$184,Y561,X561)&amp;"-06-30")</f>
        <v/>
      </c>
      <c r="X561" s="334">
        <v>10</v>
      </c>
      <c r="Y561" s="334">
        <v>5</v>
      </c>
    </row>
    <row r="562" spans="1:25" x14ac:dyDescent="0.25">
      <c r="A562" t="str">
        <f>'Page 1 - General Information'!$G$12</f>
        <v>114069103</v>
      </c>
      <c r="B562" t="str">
        <f>'Page 1 - General Information'!$G$16</f>
        <v>6980</v>
      </c>
      <c r="C562" s="333" t="s">
        <v>14207</v>
      </c>
      <c r="N562" t="s">
        <v>8505</v>
      </c>
      <c r="O562" s="300"/>
      <c r="Q562"/>
      <c r="R562" s="23" t="s">
        <v>14197</v>
      </c>
      <c r="S562" t="s">
        <v>8571</v>
      </c>
      <c r="T562" s="296" t="str">
        <f>IF(INDEX('Page 2 - Team Information'!$K$14:$AP$184,Y562,X562)="","",INDEX('Page 2 - Team Information'!$K$14:$AP$184,Y562,X562)&amp;"-06-30")</f>
        <v/>
      </c>
      <c r="X562" s="334">
        <v>11</v>
      </c>
      <c r="Y562" s="334">
        <v>5</v>
      </c>
    </row>
    <row r="563" spans="1:25" x14ac:dyDescent="0.25">
      <c r="A563" t="str">
        <f>'Page 1 - General Information'!$G$12</f>
        <v>114069103</v>
      </c>
      <c r="B563" t="str">
        <f>'Page 1 - General Information'!$G$16</f>
        <v>6980</v>
      </c>
      <c r="C563" s="333" t="s">
        <v>14207</v>
      </c>
      <c r="N563" t="s">
        <v>8505</v>
      </c>
      <c r="O563" s="300"/>
      <c r="Q563"/>
      <c r="R563" s="23" t="s">
        <v>14197</v>
      </c>
      <c r="S563" t="s">
        <v>8572</v>
      </c>
      <c r="T563" s="296" t="str">
        <f>IF(INDEX('Page 2 - Team Information'!$K$14:$AP$184,Y563,X563)="","",INDEX('Page 2 - Team Information'!$K$14:$AP$184,Y563,X563)&amp;"-06-30")</f>
        <v/>
      </c>
      <c r="X563" s="334">
        <v>12</v>
      </c>
      <c r="Y563" s="334">
        <v>5</v>
      </c>
    </row>
    <row r="564" spans="1:25" x14ac:dyDescent="0.25">
      <c r="A564" t="str">
        <f>'Page 1 - General Information'!$G$12</f>
        <v>114069103</v>
      </c>
      <c r="B564" t="str">
        <f>'Page 1 - General Information'!$G$16</f>
        <v>6980</v>
      </c>
      <c r="C564" s="333" t="s">
        <v>14207</v>
      </c>
      <c r="N564" t="s">
        <v>8024</v>
      </c>
      <c r="O564" s="296">
        <f>INDEX('Page 2 - Team Information'!$K$14:$AP$184,Y564,X564)</f>
        <v>12</v>
      </c>
      <c r="Q564"/>
      <c r="S564" t="s">
        <v>8573</v>
      </c>
      <c r="X564" s="334">
        <v>14</v>
      </c>
      <c r="Y564" s="334">
        <v>5</v>
      </c>
    </row>
    <row r="565" spans="1:25" x14ac:dyDescent="0.25">
      <c r="A565" t="str">
        <f>'Page 1 - General Information'!$G$12</f>
        <v>114069103</v>
      </c>
      <c r="B565" t="str">
        <f>'Page 1 - General Information'!$G$16</f>
        <v>6980</v>
      </c>
      <c r="C565" s="333" t="s">
        <v>14207</v>
      </c>
      <c r="N565" t="s">
        <v>8024</v>
      </c>
      <c r="O565" s="296">
        <f>INDEX('Page 2 - Team Information'!$K$14:$AP$184,Y565,X565)</f>
        <v>0</v>
      </c>
      <c r="Q565"/>
      <c r="S565" t="s">
        <v>8574</v>
      </c>
      <c r="X565" s="334">
        <v>15</v>
      </c>
      <c r="Y565" s="334">
        <v>5</v>
      </c>
    </row>
    <row r="566" spans="1:25" x14ac:dyDescent="0.25">
      <c r="A566" t="str">
        <f>'Page 1 - General Information'!$G$12</f>
        <v>114069103</v>
      </c>
      <c r="B566" t="str">
        <f>'Page 1 - General Information'!$G$16</f>
        <v>6980</v>
      </c>
      <c r="C566" s="333" t="s">
        <v>14207</v>
      </c>
      <c r="N566" t="s">
        <v>8024</v>
      </c>
      <c r="O566" s="296">
        <f>INDEX('Page 2 - Team Information'!$K$14:$AP$184,Y566,X566)</f>
        <v>0</v>
      </c>
      <c r="Q566"/>
      <c r="S566" t="s">
        <v>8575</v>
      </c>
      <c r="X566" s="334">
        <v>16</v>
      </c>
      <c r="Y566" s="334">
        <v>5</v>
      </c>
    </row>
    <row r="567" spans="1:25" x14ac:dyDescent="0.25">
      <c r="A567" t="str">
        <f>'Page 1 - General Information'!$G$12</f>
        <v>114069103</v>
      </c>
      <c r="B567" t="str">
        <f>'Page 1 - General Information'!$G$16</f>
        <v>6980</v>
      </c>
      <c r="C567" s="333" t="s">
        <v>14207</v>
      </c>
      <c r="N567" t="s">
        <v>8024</v>
      </c>
      <c r="O567" s="296">
        <f>INDEX('Page 2 - Team Information'!$K$14:$AP$184,Y567,X567)</f>
        <v>12</v>
      </c>
      <c r="Q567"/>
      <c r="S567" t="s">
        <v>8576</v>
      </c>
      <c r="X567" s="334">
        <v>17</v>
      </c>
      <c r="Y567" s="334">
        <v>5</v>
      </c>
    </row>
    <row r="568" spans="1:25" x14ac:dyDescent="0.25">
      <c r="A568" t="str">
        <f>'Page 1 - General Information'!$G$12</f>
        <v>114069103</v>
      </c>
      <c r="B568" t="str">
        <f>'Page 1 - General Information'!$G$16</f>
        <v>6980</v>
      </c>
      <c r="C568" s="333" t="s">
        <v>14207</v>
      </c>
      <c r="N568" t="s">
        <v>8024</v>
      </c>
      <c r="O568" s="296">
        <f>INDEX('Page 2 - Team Information'!$K$14:$AP$184,Y568,X568)</f>
        <v>12</v>
      </c>
      <c r="Q568"/>
      <c r="S568" t="s">
        <v>8577</v>
      </c>
      <c r="X568" s="334">
        <v>19</v>
      </c>
      <c r="Y568" s="334">
        <v>5</v>
      </c>
    </row>
    <row r="569" spans="1:25" x14ac:dyDescent="0.25">
      <c r="A569" t="str">
        <f>'Page 1 - General Information'!$G$12</f>
        <v>114069103</v>
      </c>
      <c r="B569" t="str">
        <f>'Page 1 - General Information'!$G$16</f>
        <v>6980</v>
      </c>
      <c r="C569" s="333" t="s">
        <v>14207</v>
      </c>
      <c r="N569" t="s">
        <v>8024</v>
      </c>
      <c r="O569" s="296">
        <f>INDEX('Page 2 - Team Information'!$K$14:$AP$184,Y569,X569)</f>
        <v>0</v>
      </c>
      <c r="Q569"/>
      <c r="S569" t="s">
        <v>8578</v>
      </c>
      <c r="X569" s="334">
        <v>20</v>
      </c>
      <c r="Y569" s="334">
        <v>5</v>
      </c>
    </row>
    <row r="570" spans="1:25" x14ac:dyDescent="0.25">
      <c r="A570" t="str">
        <f>'Page 1 - General Information'!$G$12</f>
        <v>114069103</v>
      </c>
      <c r="B570" t="str">
        <f>'Page 1 - General Information'!$G$16</f>
        <v>6980</v>
      </c>
      <c r="C570" s="333" t="s">
        <v>14207</v>
      </c>
      <c r="N570" t="s">
        <v>8024</v>
      </c>
      <c r="O570" s="296">
        <f>INDEX('Page 2 - Team Information'!$K$14:$AP$184,Y570,X570)</f>
        <v>0</v>
      </c>
      <c r="Q570"/>
      <c r="S570" t="s">
        <v>8579</v>
      </c>
      <c r="X570" s="334">
        <v>21</v>
      </c>
      <c r="Y570" s="334">
        <v>5</v>
      </c>
    </row>
    <row r="571" spans="1:25" x14ac:dyDescent="0.25">
      <c r="A571" t="str">
        <f>'Page 1 - General Information'!$G$12</f>
        <v>114069103</v>
      </c>
      <c r="B571" t="str">
        <f>'Page 1 - General Information'!$G$16</f>
        <v>6980</v>
      </c>
      <c r="C571" s="333" t="s">
        <v>14207</v>
      </c>
      <c r="N571" t="s">
        <v>8024</v>
      </c>
      <c r="O571" s="296">
        <f>INDEX('Page 2 - Team Information'!$K$14:$AP$184,Y571,X571)</f>
        <v>12</v>
      </c>
      <c r="Q571"/>
      <c r="S571" t="s">
        <v>8580</v>
      </c>
      <c r="X571" s="334">
        <v>22</v>
      </c>
      <c r="Y571" s="334">
        <v>5</v>
      </c>
    </row>
    <row r="572" spans="1:25" x14ac:dyDescent="0.25">
      <c r="A572" t="str">
        <f>'Page 1 - General Information'!$G$12</f>
        <v>114069103</v>
      </c>
      <c r="B572" t="str">
        <f>'Page 1 - General Information'!$G$16</f>
        <v>6980</v>
      </c>
      <c r="C572" s="333" t="s">
        <v>14207</v>
      </c>
      <c r="N572" t="s">
        <v>8505</v>
      </c>
      <c r="O572" s="300"/>
      <c r="Q572"/>
      <c r="R572" s="300" t="s">
        <v>14197</v>
      </c>
      <c r="S572" t="s">
        <v>8581</v>
      </c>
      <c r="V572" s="296" t="str">
        <f>INDEX('Page 2 - Team Information'!$K$14:$AP$184,Y572,X572)</f>
        <v xml:space="preserve">Yes </v>
      </c>
      <c r="X572" s="334">
        <v>5</v>
      </c>
      <c r="Y572" s="334">
        <v>6</v>
      </c>
    </row>
    <row r="573" spans="1:25" x14ac:dyDescent="0.25">
      <c r="A573" t="str">
        <f>'Page 1 - General Information'!$G$12</f>
        <v>114069103</v>
      </c>
      <c r="B573" t="str">
        <f>'Page 1 - General Information'!$G$16</f>
        <v>6980</v>
      </c>
      <c r="C573" s="333" t="s">
        <v>14207</v>
      </c>
      <c r="N573" t="s">
        <v>8505</v>
      </c>
      <c r="O573" s="300"/>
      <c r="Q573"/>
      <c r="R573" s="300" t="s">
        <v>14197</v>
      </c>
      <c r="S573" t="s">
        <v>8582</v>
      </c>
      <c r="V573" s="296">
        <f>INDEX('Page 2 - Team Information'!$K$14:$AP$184,Y573,X573)</f>
        <v>0</v>
      </c>
      <c r="X573" s="334">
        <v>6</v>
      </c>
      <c r="Y573" s="334">
        <v>6</v>
      </c>
    </row>
    <row r="574" spans="1:25" x14ac:dyDescent="0.25">
      <c r="A574" t="str">
        <f>'Page 1 - General Information'!$G$12</f>
        <v>114069103</v>
      </c>
      <c r="B574" t="str">
        <f>'Page 1 - General Information'!$G$16</f>
        <v>6980</v>
      </c>
      <c r="C574" s="333" t="s">
        <v>14207</v>
      </c>
      <c r="N574" t="s">
        <v>8505</v>
      </c>
      <c r="O574" s="300"/>
      <c r="Q574"/>
      <c r="R574" s="300" t="s">
        <v>14197</v>
      </c>
      <c r="S574" t="s">
        <v>8583</v>
      </c>
      <c r="V574" s="296">
        <f>INDEX('Page 2 - Team Information'!$K$14:$AP$184,Y574,X574)</f>
        <v>0</v>
      </c>
      <c r="X574" s="334">
        <v>7</v>
      </c>
      <c r="Y574" s="334">
        <v>6</v>
      </c>
    </row>
    <row r="575" spans="1:25" x14ac:dyDescent="0.25">
      <c r="A575" t="str">
        <f>'Page 1 - General Information'!$G$12</f>
        <v>114069103</v>
      </c>
      <c r="B575" t="str">
        <f>'Page 1 - General Information'!$G$16</f>
        <v>6980</v>
      </c>
      <c r="C575" s="333" t="s">
        <v>14207</v>
      </c>
      <c r="N575" t="s">
        <v>8505</v>
      </c>
      <c r="O575" s="300"/>
      <c r="Q575"/>
      <c r="R575" s="23" t="s">
        <v>14197</v>
      </c>
      <c r="S575" t="s">
        <v>8584</v>
      </c>
      <c r="T575" s="296" t="str">
        <f>IF(INDEX('Page 2 - Team Information'!$K$14:$AP$184,Y575,X575)="","",INDEX('Page 2 - Team Information'!$K$14:$AP$184,Y575,X575)&amp;"-06-30")</f>
        <v>1940-06-30</v>
      </c>
      <c r="X575" s="334">
        <v>9</v>
      </c>
      <c r="Y575" s="334">
        <v>6</v>
      </c>
    </row>
    <row r="576" spans="1:25" x14ac:dyDescent="0.25">
      <c r="A576" t="str">
        <f>'Page 1 - General Information'!$G$12</f>
        <v>114069103</v>
      </c>
      <c r="B576" t="str">
        <f>'Page 1 - General Information'!$G$16</f>
        <v>6980</v>
      </c>
      <c r="C576" s="333" t="s">
        <v>14207</v>
      </c>
      <c r="N576" t="s">
        <v>8505</v>
      </c>
      <c r="O576" s="300"/>
      <c r="Q576"/>
      <c r="R576" s="23" t="s">
        <v>14197</v>
      </c>
      <c r="S576" t="s">
        <v>8585</v>
      </c>
      <c r="T576" s="296" t="str">
        <f>IF(INDEX('Page 2 - Team Information'!$K$14:$AP$184,Y576,X576)="","",INDEX('Page 2 - Team Information'!$K$14:$AP$184,Y576,X576)&amp;"-06-30")</f>
        <v/>
      </c>
      <c r="X576" s="334">
        <v>10</v>
      </c>
      <c r="Y576" s="334">
        <v>6</v>
      </c>
    </row>
    <row r="577" spans="1:25" x14ac:dyDescent="0.25">
      <c r="A577" t="str">
        <f>'Page 1 - General Information'!$G$12</f>
        <v>114069103</v>
      </c>
      <c r="B577" t="str">
        <f>'Page 1 - General Information'!$G$16</f>
        <v>6980</v>
      </c>
      <c r="C577" s="333" t="s">
        <v>14207</v>
      </c>
      <c r="N577" t="s">
        <v>8505</v>
      </c>
      <c r="O577" s="300"/>
      <c r="Q577"/>
      <c r="R577" s="23" t="s">
        <v>14197</v>
      </c>
      <c r="S577" t="s">
        <v>8586</v>
      </c>
      <c r="T577" s="296" t="str">
        <f>IF(INDEX('Page 2 - Team Information'!$K$14:$AP$184,Y577,X577)="","",INDEX('Page 2 - Team Information'!$K$14:$AP$184,Y577,X577)&amp;"-06-30")</f>
        <v/>
      </c>
      <c r="X577" s="334">
        <v>11</v>
      </c>
      <c r="Y577" s="334">
        <v>6</v>
      </c>
    </row>
    <row r="578" spans="1:25" x14ac:dyDescent="0.25">
      <c r="A578" t="str">
        <f>'Page 1 - General Information'!$G$12</f>
        <v>114069103</v>
      </c>
      <c r="B578" t="str">
        <f>'Page 1 - General Information'!$G$16</f>
        <v>6980</v>
      </c>
      <c r="C578" s="333" t="s">
        <v>14207</v>
      </c>
      <c r="N578" t="s">
        <v>8505</v>
      </c>
      <c r="O578" s="300"/>
      <c r="Q578"/>
      <c r="R578" s="23" t="s">
        <v>14197</v>
      </c>
      <c r="S578" t="s">
        <v>8587</v>
      </c>
      <c r="T578" s="296" t="str">
        <f>IF(INDEX('Page 2 - Team Information'!$K$14:$AP$184,Y578,X578)="","",INDEX('Page 2 - Team Information'!$K$14:$AP$184,Y578,X578)&amp;"-06-30")</f>
        <v/>
      </c>
      <c r="X578" s="334">
        <v>12</v>
      </c>
      <c r="Y578" s="334">
        <v>6</v>
      </c>
    </row>
    <row r="579" spans="1:25" x14ac:dyDescent="0.25">
      <c r="A579" t="str">
        <f>'Page 1 - General Information'!$G$12</f>
        <v>114069103</v>
      </c>
      <c r="B579" t="str">
        <f>'Page 1 - General Information'!$G$16</f>
        <v>6980</v>
      </c>
      <c r="C579" s="333" t="s">
        <v>14207</v>
      </c>
      <c r="N579" t="s">
        <v>8024</v>
      </c>
      <c r="O579" s="296">
        <f>INDEX('Page 2 - Team Information'!$K$14:$AP$184,Y579,X579)</f>
        <v>11</v>
      </c>
      <c r="Q579"/>
      <c r="S579" t="s">
        <v>8588</v>
      </c>
      <c r="X579" s="334">
        <v>14</v>
      </c>
      <c r="Y579" s="334">
        <v>6</v>
      </c>
    </row>
    <row r="580" spans="1:25" x14ac:dyDescent="0.25">
      <c r="A580" t="str">
        <f>'Page 1 - General Information'!$G$12</f>
        <v>114069103</v>
      </c>
      <c r="B580" t="str">
        <f>'Page 1 - General Information'!$G$16</f>
        <v>6980</v>
      </c>
      <c r="C580" s="333" t="s">
        <v>14207</v>
      </c>
      <c r="N580" t="s">
        <v>8024</v>
      </c>
      <c r="O580" s="296">
        <f>INDEX('Page 2 - Team Information'!$K$14:$AP$184,Y580,X580)</f>
        <v>0</v>
      </c>
      <c r="Q580"/>
      <c r="S580" t="s">
        <v>8589</v>
      </c>
      <c r="X580" s="334">
        <v>15</v>
      </c>
      <c r="Y580" s="334">
        <v>6</v>
      </c>
    </row>
    <row r="581" spans="1:25" x14ac:dyDescent="0.25">
      <c r="A581" t="str">
        <f>'Page 1 - General Information'!$G$12</f>
        <v>114069103</v>
      </c>
      <c r="B581" t="str">
        <f>'Page 1 - General Information'!$G$16</f>
        <v>6980</v>
      </c>
      <c r="C581" s="333" t="s">
        <v>14207</v>
      </c>
      <c r="N581" t="s">
        <v>8024</v>
      </c>
      <c r="O581" s="296">
        <f>INDEX('Page 2 - Team Information'!$K$14:$AP$184,Y581,X581)</f>
        <v>0</v>
      </c>
      <c r="Q581"/>
      <c r="S581" t="s">
        <v>8590</v>
      </c>
      <c r="X581" s="334">
        <v>16</v>
      </c>
      <c r="Y581" s="334">
        <v>6</v>
      </c>
    </row>
    <row r="582" spans="1:25" x14ac:dyDescent="0.25">
      <c r="A582" t="str">
        <f>'Page 1 - General Information'!$G$12</f>
        <v>114069103</v>
      </c>
      <c r="B582" t="str">
        <f>'Page 1 - General Information'!$G$16</f>
        <v>6980</v>
      </c>
      <c r="C582" s="333" t="s">
        <v>14207</v>
      </c>
      <c r="N582" t="s">
        <v>8024</v>
      </c>
      <c r="O582" s="296">
        <f>INDEX('Page 2 - Team Information'!$K$14:$AP$184,Y582,X582)</f>
        <v>11</v>
      </c>
      <c r="Q582"/>
      <c r="S582" t="s">
        <v>8591</v>
      </c>
      <c r="X582" s="334">
        <v>17</v>
      </c>
      <c r="Y582" s="334">
        <v>6</v>
      </c>
    </row>
    <row r="583" spans="1:25" x14ac:dyDescent="0.25">
      <c r="A583" t="str">
        <f>'Page 1 - General Information'!$G$12</f>
        <v>114069103</v>
      </c>
      <c r="B583" t="str">
        <f>'Page 1 - General Information'!$G$16</f>
        <v>6980</v>
      </c>
      <c r="C583" s="333" t="s">
        <v>14207</v>
      </c>
      <c r="N583" t="s">
        <v>8024</v>
      </c>
      <c r="O583" s="296">
        <f>INDEX('Page 2 - Team Information'!$K$14:$AP$184,Y583,X583)</f>
        <v>11</v>
      </c>
      <c r="Q583"/>
      <c r="S583" t="s">
        <v>8592</v>
      </c>
      <c r="X583" s="334">
        <v>19</v>
      </c>
      <c r="Y583" s="334">
        <v>6</v>
      </c>
    </row>
    <row r="584" spans="1:25" x14ac:dyDescent="0.25">
      <c r="A584" t="str">
        <f>'Page 1 - General Information'!$G$12</f>
        <v>114069103</v>
      </c>
      <c r="B584" t="str">
        <f>'Page 1 - General Information'!$G$16</f>
        <v>6980</v>
      </c>
      <c r="C584" s="333" t="s">
        <v>14207</v>
      </c>
      <c r="N584" t="s">
        <v>8024</v>
      </c>
      <c r="O584" s="296">
        <f>INDEX('Page 2 - Team Information'!$K$14:$AP$184,Y584,X584)</f>
        <v>0</v>
      </c>
      <c r="Q584"/>
      <c r="S584" t="s">
        <v>8593</v>
      </c>
      <c r="X584" s="334">
        <v>20</v>
      </c>
      <c r="Y584" s="334">
        <v>6</v>
      </c>
    </row>
    <row r="585" spans="1:25" x14ac:dyDescent="0.25">
      <c r="A585" t="str">
        <f>'Page 1 - General Information'!$G$12</f>
        <v>114069103</v>
      </c>
      <c r="B585" t="str">
        <f>'Page 1 - General Information'!$G$16</f>
        <v>6980</v>
      </c>
      <c r="C585" s="333" t="s">
        <v>14207</v>
      </c>
      <c r="N585" t="s">
        <v>8024</v>
      </c>
      <c r="O585" s="296">
        <f>INDEX('Page 2 - Team Information'!$K$14:$AP$184,Y585,X585)</f>
        <v>0</v>
      </c>
      <c r="Q585"/>
      <c r="S585" t="s">
        <v>8594</v>
      </c>
      <c r="X585" s="334">
        <v>21</v>
      </c>
      <c r="Y585" s="334">
        <v>6</v>
      </c>
    </row>
    <row r="586" spans="1:25" x14ac:dyDescent="0.25">
      <c r="A586" t="str">
        <f>'Page 1 - General Information'!$G$12</f>
        <v>114069103</v>
      </c>
      <c r="B586" t="str">
        <f>'Page 1 - General Information'!$G$16</f>
        <v>6980</v>
      </c>
      <c r="C586" s="333" t="s">
        <v>14207</v>
      </c>
      <c r="N586" t="s">
        <v>8024</v>
      </c>
      <c r="O586" s="296">
        <f>INDEX('Page 2 - Team Information'!$K$14:$AP$184,Y586,X586)</f>
        <v>11</v>
      </c>
      <c r="Q586"/>
      <c r="S586" t="s">
        <v>8595</v>
      </c>
      <c r="X586" s="334">
        <v>22</v>
      </c>
      <c r="Y586" s="334">
        <v>6</v>
      </c>
    </row>
    <row r="587" spans="1:25" x14ac:dyDescent="0.25">
      <c r="A587" t="str">
        <f>'Page 1 - General Information'!$G$12</f>
        <v>114069103</v>
      </c>
      <c r="B587" t="str">
        <f>'Page 1 - General Information'!$G$16</f>
        <v>6980</v>
      </c>
      <c r="C587" s="333" t="s">
        <v>14207</v>
      </c>
      <c r="N587" t="s">
        <v>8505</v>
      </c>
      <c r="O587" s="300"/>
      <c r="Q587"/>
      <c r="R587" s="300" t="s">
        <v>14197</v>
      </c>
      <c r="S587" t="s">
        <v>8596</v>
      </c>
      <c r="V587" s="296">
        <f>INDEX('Page 2 - Team Information'!$K$14:$AP$184,Y587,X587)</f>
        <v>0</v>
      </c>
      <c r="X587" s="334">
        <v>5</v>
      </c>
      <c r="Y587" s="334">
        <v>7</v>
      </c>
    </row>
    <row r="588" spans="1:25" x14ac:dyDescent="0.25">
      <c r="A588" t="str">
        <f>'Page 1 - General Information'!$G$12</f>
        <v>114069103</v>
      </c>
      <c r="B588" t="str">
        <f>'Page 1 - General Information'!$G$16</f>
        <v>6980</v>
      </c>
      <c r="C588" s="333" t="s">
        <v>14207</v>
      </c>
      <c r="N588" t="s">
        <v>8505</v>
      </c>
      <c r="O588" s="300"/>
      <c r="Q588"/>
      <c r="R588" s="300" t="s">
        <v>14197</v>
      </c>
      <c r="S588" t="s">
        <v>8597</v>
      </c>
      <c r="V588" s="296">
        <f>INDEX('Page 2 - Team Information'!$K$14:$AP$184,Y588,X588)</f>
        <v>0</v>
      </c>
      <c r="X588" s="334">
        <v>6</v>
      </c>
      <c r="Y588" s="334">
        <v>7</v>
      </c>
    </row>
    <row r="589" spans="1:25" x14ac:dyDescent="0.25">
      <c r="A589" t="str">
        <f>'Page 1 - General Information'!$G$12</f>
        <v>114069103</v>
      </c>
      <c r="B589" t="str">
        <f>'Page 1 - General Information'!$G$16</f>
        <v>6980</v>
      </c>
      <c r="C589" s="333" t="s">
        <v>14207</v>
      </c>
      <c r="N589" t="s">
        <v>8505</v>
      </c>
      <c r="O589" s="300"/>
      <c r="Q589"/>
      <c r="R589" s="300" t="s">
        <v>14197</v>
      </c>
      <c r="S589" t="s">
        <v>8598</v>
      </c>
      <c r="V589" s="296" t="str">
        <f>INDEX('Page 2 - Team Information'!$K$14:$AP$184,Y589,X589)</f>
        <v xml:space="preserve">Yes </v>
      </c>
      <c r="X589" s="334">
        <v>7</v>
      </c>
      <c r="Y589" s="334">
        <v>7</v>
      </c>
    </row>
    <row r="590" spans="1:25" x14ac:dyDescent="0.25">
      <c r="A590" t="str">
        <f>'Page 1 - General Information'!$G$12</f>
        <v>114069103</v>
      </c>
      <c r="B590" t="str">
        <f>'Page 1 - General Information'!$G$16</f>
        <v>6980</v>
      </c>
      <c r="C590" s="333" t="s">
        <v>14207</v>
      </c>
      <c r="N590" t="s">
        <v>8505</v>
      </c>
      <c r="O590" s="300"/>
      <c r="Q590"/>
      <c r="R590" s="23" t="s">
        <v>14197</v>
      </c>
      <c r="S590" t="s">
        <v>8599</v>
      </c>
      <c r="T590" s="296" t="str">
        <f>IF(INDEX('Page 2 - Team Information'!$K$14:$AP$184,Y590,X590)="","",INDEX('Page 2 - Team Information'!$K$14:$AP$184,Y590,X590)&amp;"-06-30")</f>
        <v>2009-06-30</v>
      </c>
      <c r="X590" s="334">
        <v>9</v>
      </c>
      <c r="Y590" s="334">
        <v>7</v>
      </c>
    </row>
    <row r="591" spans="1:25" x14ac:dyDescent="0.25">
      <c r="A591" t="str">
        <f>'Page 1 - General Information'!$G$12</f>
        <v>114069103</v>
      </c>
      <c r="B591" t="str">
        <f>'Page 1 - General Information'!$G$16</f>
        <v>6980</v>
      </c>
      <c r="C591" s="333" t="s">
        <v>14207</v>
      </c>
      <c r="N591" t="s">
        <v>8505</v>
      </c>
      <c r="O591" s="300"/>
      <c r="Q591"/>
      <c r="R591" s="23" t="s">
        <v>14197</v>
      </c>
      <c r="S591" t="s">
        <v>8600</v>
      </c>
      <c r="T591" s="296" t="str">
        <f>IF(INDEX('Page 2 - Team Information'!$K$14:$AP$184,Y591,X591)="","",INDEX('Page 2 - Team Information'!$K$14:$AP$184,Y591,X591)&amp;"-06-30")</f>
        <v/>
      </c>
      <c r="X591" s="334">
        <v>10</v>
      </c>
      <c r="Y591" s="334">
        <v>7</v>
      </c>
    </row>
    <row r="592" spans="1:25" x14ac:dyDescent="0.25">
      <c r="A592" t="str">
        <f>'Page 1 - General Information'!$G$12</f>
        <v>114069103</v>
      </c>
      <c r="B592" t="str">
        <f>'Page 1 - General Information'!$G$16</f>
        <v>6980</v>
      </c>
      <c r="C592" s="333" t="s">
        <v>14207</v>
      </c>
      <c r="N592" t="s">
        <v>8505</v>
      </c>
      <c r="O592" s="300"/>
      <c r="Q592"/>
      <c r="R592" s="23" t="s">
        <v>14197</v>
      </c>
      <c r="S592" t="s">
        <v>8601</v>
      </c>
      <c r="T592" s="296" t="str">
        <f>IF(INDEX('Page 2 - Team Information'!$K$14:$AP$184,Y592,X592)="","",INDEX('Page 2 - Team Information'!$K$14:$AP$184,Y592,X592)&amp;"-06-30")</f>
        <v/>
      </c>
      <c r="X592" s="334">
        <v>11</v>
      </c>
      <c r="Y592" s="334">
        <v>7</v>
      </c>
    </row>
    <row r="593" spans="1:25" x14ac:dyDescent="0.25">
      <c r="A593" t="str">
        <f>'Page 1 - General Information'!$G$12</f>
        <v>114069103</v>
      </c>
      <c r="B593" t="str">
        <f>'Page 1 - General Information'!$G$16</f>
        <v>6980</v>
      </c>
      <c r="C593" s="333" t="s">
        <v>14207</v>
      </c>
      <c r="N593" t="s">
        <v>8505</v>
      </c>
      <c r="O593" s="300"/>
      <c r="Q593"/>
      <c r="R593" s="23" t="s">
        <v>14197</v>
      </c>
      <c r="S593" t="s">
        <v>8602</v>
      </c>
      <c r="T593" s="296" t="str">
        <f>IF(INDEX('Page 2 - Team Information'!$K$14:$AP$184,Y593,X593)="","",INDEX('Page 2 - Team Information'!$K$14:$AP$184,Y593,X593)&amp;"-06-30")</f>
        <v/>
      </c>
      <c r="X593" s="334">
        <v>12</v>
      </c>
      <c r="Y593" s="334">
        <v>7</v>
      </c>
    </row>
    <row r="594" spans="1:25" x14ac:dyDescent="0.25">
      <c r="A594" t="str">
        <f>'Page 1 - General Information'!$G$12</f>
        <v>114069103</v>
      </c>
      <c r="B594" t="str">
        <f>'Page 1 - General Information'!$G$16</f>
        <v>6980</v>
      </c>
      <c r="C594" s="333" t="s">
        <v>14207</v>
      </c>
      <c r="N594" t="s">
        <v>8024</v>
      </c>
      <c r="O594" s="296">
        <f>INDEX('Page 2 - Team Information'!$K$14:$AP$184,Y594,X594)</f>
        <v>0</v>
      </c>
      <c r="Q594"/>
      <c r="S594" t="s">
        <v>8603</v>
      </c>
      <c r="X594" s="334">
        <v>14</v>
      </c>
      <c r="Y594" s="334">
        <v>7</v>
      </c>
    </row>
    <row r="595" spans="1:25" x14ac:dyDescent="0.25">
      <c r="A595" t="str">
        <f>'Page 1 - General Information'!$G$12</f>
        <v>114069103</v>
      </c>
      <c r="B595" t="str">
        <f>'Page 1 - General Information'!$G$16</f>
        <v>6980</v>
      </c>
      <c r="C595" s="333" t="s">
        <v>14207</v>
      </c>
      <c r="N595" t="s">
        <v>8024</v>
      </c>
      <c r="O595" s="296">
        <f>INDEX('Page 2 - Team Information'!$K$14:$AP$184,Y595,X595)</f>
        <v>0</v>
      </c>
      <c r="Q595"/>
      <c r="S595" t="s">
        <v>8604</v>
      </c>
      <c r="X595" s="334">
        <v>15</v>
      </c>
      <c r="Y595" s="334">
        <v>7</v>
      </c>
    </row>
    <row r="596" spans="1:25" x14ac:dyDescent="0.25">
      <c r="A596" t="str">
        <f>'Page 1 - General Information'!$G$12</f>
        <v>114069103</v>
      </c>
      <c r="B596" t="str">
        <f>'Page 1 - General Information'!$G$16</f>
        <v>6980</v>
      </c>
      <c r="C596" s="333" t="s">
        <v>14207</v>
      </c>
      <c r="N596" t="s">
        <v>8024</v>
      </c>
      <c r="O596" s="296">
        <f>INDEX('Page 2 - Team Information'!$K$14:$AP$184,Y596,X596)</f>
        <v>21</v>
      </c>
      <c r="Q596"/>
      <c r="S596" t="s">
        <v>8605</v>
      </c>
      <c r="X596" s="334">
        <v>16</v>
      </c>
      <c r="Y596" s="334">
        <v>7</v>
      </c>
    </row>
    <row r="597" spans="1:25" x14ac:dyDescent="0.25">
      <c r="A597" t="str">
        <f>'Page 1 - General Information'!$G$12</f>
        <v>114069103</v>
      </c>
      <c r="B597" t="str">
        <f>'Page 1 - General Information'!$G$16</f>
        <v>6980</v>
      </c>
      <c r="C597" s="333" t="s">
        <v>14207</v>
      </c>
      <c r="N597" t="s">
        <v>8024</v>
      </c>
      <c r="O597" s="296">
        <f>INDEX('Page 2 - Team Information'!$K$14:$AP$184,Y597,X597)</f>
        <v>21</v>
      </c>
      <c r="Q597"/>
      <c r="S597" t="s">
        <v>8606</v>
      </c>
      <c r="X597" s="334">
        <v>17</v>
      </c>
      <c r="Y597" s="334">
        <v>7</v>
      </c>
    </row>
    <row r="598" spans="1:25" x14ac:dyDescent="0.25">
      <c r="A598" t="str">
        <f>'Page 1 - General Information'!$G$12</f>
        <v>114069103</v>
      </c>
      <c r="B598" t="str">
        <f>'Page 1 - General Information'!$G$16</f>
        <v>6980</v>
      </c>
      <c r="C598" s="333" t="s">
        <v>14207</v>
      </c>
      <c r="N598" t="s">
        <v>8024</v>
      </c>
      <c r="O598" s="296">
        <f>INDEX('Page 2 - Team Information'!$K$14:$AP$184,Y598,X598)</f>
        <v>0</v>
      </c>
      <c r="Q598"/>
      <c r="S598" t="s">
        <v>8607</v>
      </c>
      <c r="X598" s="334">
        <v>19</v>
      </c>
      <c r="Y598" s="334">
        <v>7</v>
      </c>
    </row>
    <row r="599" spans="1:25" x14ac:dyDescent="0.25">
      <c r="A599" t="str">
        <f>'Page 1 - General Information'!$G$12</f>
        <v>114069103</v>
      </c>
      <c r="B599" t="str">
        <f>'Page 1 - General Information'!$G$16</f>
        <v>6980</v>
      </c>
      <c r="C599" s="333" t="s">
        <v>14207</v>
      </c>
      <c r="N599" t="s">
        <v>8024</v>
      </c>
      <c r="O599" s="296">
        <f>INDEX('Page 2 - Team Information'!$K$14:$AP$184,Y599,X599)</f>
        <v>0</v>
      </c>
      <c r="Q599"/>
      <c r="S599" t="s">
        <v>8608</v>
      </c>
      <c r="X599" s="334">
        <v>20</v>
      </c>
      <c r="Y599" s="334">
        <v>7</v>
      </c>
    </row>
    <row r="600" spans="1:25" x14ac:dyDescent="0.25">
      <c r="A600" t="str">
        <f>'Page 1 - General Information'!$G$12</f>
        <v>114069103</v>
      </c>
      <c r="B600" t="str">
        <f>'Page 1 - General Information'!$G$16</f>
        <v>6980</v>
      </c>
      <c r="C600" s="333" t="s">
        <v>14207</v>
      </c>
      <c r="N600" t="s">
        <v>8024</v>
      </c>
      <c r="O600" s="296">
        <f>INDEX('Page 2 - Team Information'!$K$14:$AP$184,Y600,X600)</f>
        <v>21</v>
      </c>
      <c r="Q600"/>
      <c r="S600" t="s">
        <v>8609</v>
      </c>
      <c r="X600" s="334">
        <v>21</v>
      </c>
      <c r="Y600" s="334">
        <v>7</v>
      </c>
    </row>
    <row r="601" spans="1:25" x14ac:dyDescent="0.25">
      <c r="A601" t="str">
        <f>'Page 1 - General Information'!$G$12</f>
        <v>114069103</v>
      </c>
      <c r="B601" t="str">
        <f>'Page 1 - General Information'!$G$16</f>
        <v>6980</v>
      </c>
      <c r="C601" s="333" t="s">
        <v>14207</v>
      </c>
      <c r="N601" t="s">
        <v>8024</v>
      </c>
      <c r="O601" s="296">
        <f>INDEX('Page 2 - Team Information'!$K$14:$AP$184,Y601,X601)</f>
        <v>21</v>
      </c>
      <c r="Q601"/>
      <c r="S601" t="s">
        <v>8610</v>
      </c>
      <c r="X601" s="334">
        <v>22</v>
      </c>
      <c r="Y601" s="334">
        <v>7</v>
      </c>
    </row>
    <row r="602" spans="1:25" x14ac:dyDescent="0.25">
      <c r="A602" t="str">
        <f>'Page 1 - General Information'!$G$12</f>
        <v>114069103</v>
      </c>
      <c r="B602" t="str">
        <f>'Page 1 - General Information'!$G$16</f>
        <v>6980</v>
      </c>
      <c r="C602" s="333" t="s">
        <v>14207</v>
      </c>
      <c r="N602" t="s">
        <v>8505</v>
      </c>
      <c r="O602" s="300"/>
      <c r="Q602"/>
      <c r="R602" s="300" t="s">
        <v>14197</v>
      </c>
      <c r="S602" t="s">
        <v>8611</v>
      </c>
      <c r="V602" s="296">
        <f>INDEX('Page 2 - Team Information'!$K$14:$AP$184,Y602,X602)</f>
        <v>0</v>
      </c>
      <c r="X602" s="334">
        <v>5</v>
      </c>
      <c r="Y602" s="334">
        <v>8</v>
      </c>
    </row>
    <row r="603" spans="1:25" x14ac:dyDescent="0.25">
      <c r="A603" t="str">
        <f>'Page 1 - General Information'!$G$12</f>
        <v>114069103</v>
      </c>
      <c r="B603" t="str">
        <f>'Page 1 - General Information'!$G$16</f>
        <v>6980</v>
      </c>
      <c r="C603" s="333" t="s">
        <v>14207</v>
      </c>
      <c r="N603" t="s">
        <v>8505</v>
      </c>
      <c r="O603" s="300"/>
      <c r="Q603"/>
      <c r="R603" s="300" t="s">
        <v>14197</v>
      </c>
      <c r="S603" t="s">
        <v>8612</v>
      </c>
      <c r="V603" s="296" t="str">
        <f>INDEX('Page 2 - Team Information'!$K$14:$AP$184,Y603,X603)</f>
        <v xml:space="preserve">Yes </v>
      </c>
      <c r="X603" s="334">
        <v>6</v>
      </c>
      <c r="Y603" s="334">
        <v>8</v>
      </c>
    </row>
    <row r="604" spans="1:25" x14ac:dyDescent="0.25">
      <c r="A604" t="str">
        <f>'Page 1 - General Information'!$G$12</f>
        <v>114069103</v>
      </c>
      <c r="B604" t="str">
        <f>'Page 1 - General Information'!$G$16</f>
        <v>6980</v>
      </c>
      <c r="C604" s="333" t="s">
        <v>14207</v>
      </c>
      <c r="N604" t="s">
        <v>8505</v>
      </c>
      <c r="O604" s="300"/>
      <c r="Q604"/>
      <c r="R604" s="300" t="s">
        <v>14197</v>
      </c>
      <c r="S604" t="s">
        <v>8613</v>
      </c>
      <c r="V604" s="296">
        <f>INDEX('Page 2 - Team Information'!$K$14:$AP$184,Y604,X604)</f>
        <v>0</v>
      </c>
      <c r="X604" s="334">
        <v>7</v>
      </c>
      <c r="Y604" s="334">
        <v>8</v>
      </c>
    </row>
    <row r="605" spans="1:25" x14ac:dyDescent="0.25">
      <c r="A605" t="str">
        <f>'Page 1 - General Information'!$G$12</f>
        <v>114069103</v>
      </c>
      <c r="B605" t="str">
        <f>'Page 1 - General Information'!$G$16</f>
        <v>6980</v>
      </c>
      <c r="C605" s="333" t="s">
        <v>14207</v>
      </c>
      <c r="N605" t="s">
        <v>8505</v>
      </c>
      <c r="O605" s="300"/>
      <c r="Q605"/>
      <c r="R605" s="23" t="s">
        <v>14197</v>
      </c>
      <c r="S605" t="s">
        <v>8614</v>
      </c>
      <c r="T605" s="296" t="str">
        <f>IF(INDEX('Page 2 - Team Information'!$K$14:$AP$184,Y605,X605)="","",INDEX('Page 2 - Team Information'!$K$14:$AP$184,Y605,X605)&amp;"-06-30")</f>
        <v>2010-06-30</v>
      </c>
      <c r="X605" s="334">
        <v>9</v>
      </c>
      <c r="Y605" s="334">
        <v>8</v>
      </c>
    </row>
    <row r="606" spans="1:25" x14ac:dyDescent="0.25">
      <c r="A606" t="str">
        <f>'Page 1 - General Information'!$G$12</f>
        <v>114069103</v>
      </c>
      <c r="B606" t="str">
        <f>'Page 1 - General Information'!$G$16</f>
        <v>6980</v>
      </c>
      <c r="C606" s="333" t="s">
        <v>14207</v>
      </c>
      <c r="N606" t="s">
        <v>8505</v>
      </c>
      <c r="O606" s="300"/>
      <c r="Q606"/>
      <c r="R606" s="23" t="s">
        <v>14197</v>
      </c>
      <c r="S606" t="s">
        <v>8615</v>
      </c>
      <c r="T606" s="296" t="str">
        <f>IF(INDEX('Page 2 - Team Information'!$K$14:$AP$184,Y606,X606)="","",INDEX('Page 2 - Team Information'!$K$14:$AP$184,Y606,X606)&amp;"-06-30")</f>
        <v/>
      </c>
      <c r="X606" s="334">
        <v>10</v>
      </c>
      <c r="Y606" s="334">
        <v>8</v>
      </c>
    </row>
    <row r="607" spans="1:25" x14ac:dyDescent="0.25">
      <c r="A607" t="str">
        <f>'Page 1 - General Information'!$G$12</f>
        <v>114069103</v>
      </c>
      <c r="B607" t="str">
        <f>'Page 1 - General Information'!$G$16</f>
        <v>6980</v>
      </c>
      <c r="C607" s="333" t="s">
        <v>14207</v>
      </c>
      <c r="N607" t="s">
        <v>8505</v>
      </c>
      <c r="O607" s="300"/>
      <c r="Q607"/>
      <c r="R607" s="23" t="s">
        <v>14197</v>
      </c>
      <c r="S607" t="s">
        <v>8616</v>
      </c>
      <c r="T607" s="296" t="str">
        <f>IF(INDEX('Page 2 - Team Information'!$K$14:$AP$184,Y607,X607)="","",INDEX('Page 2 - Team Information'!$K$14:$AP$184,Y607,X607)&amp;"-06-30")</f>
        <v/>
      </c>
      <c r="X607" s="334">
        <v>11</v>
      </c>
      <c r="Y607" s="334">
        <v>8</v>
      </c>
    </row>
    <row r="608" spans="1:25" x14ac:dyDescent="0.25">
      <c r="A608" t="str">
        <f>'Page 1 - General Information'!$G$12</f>
        <v>114069103</v>
      </c>
      <c r="B608" t="str">
        <f>'Page 1 - General Information'!$G$16</f>
        <v>6980</v>
      </c>
      <c r="C608" s="333" t="s">
        <v>14207</v>
      </c>
      <c r="N608" t="s">
        <v>8505</v>
      </c>
      <c r="O608" s="300"/>
      <c r="Q608"/>
      <c r="R608" s="23" t="s">
        <v>14197</v>
      </c>
      <c r="S608" t="s">
        <v>8617</v>
      </c>
      <c r="T608" s="296" t="str">
        <f>IF(INDEX('Page 2 - Team Information'!$K$14:$AP$184,Y608,X608)="","",INDEX('Page 2 - Team Information'!$K$14:$AP$184,Y608,X608)&amp;"-06-30")</f>
        <v/>
      </c>
      <c r="X608" s="334">
        <v>12</v>
      </c>
      <c r="Y608" s="334">
        <v>8</v>
      </c>
    </row>
    <row r="609" spans="1:25" x14ac:dyDescent="0.25">
      <c r="A609" t="str">
        <f>'Page 1 - General Information'!$G$12</f>
        <v>114069103</v>
      </c>
      <c r="B609" t="str">
        <f>'Page 1 - General Information'!$G$16</f>
        <v>6980</v>
      </c>
      <c r="C609" s="333" t="s">
        <v>14207</v>
      </c>
      <c r="N609" t="s">
        <v>8024</v>
      </c>
      <c r="O609" s="296">
        <f>INDEX('Page 2 - Team Information'!$K$14:$AP$184,Y609,X609)</f>
        <v>0</v>
      </c>
      <c r="Q609"/>
      <c r="S609" t="s">
        <v>8618</v>
      </c>
      <c r="X609" s="334">
        <v>14</v>
      </c>
      <c r="Y609" s="334">
        <v>8</v>
      </c>
    </row>
    <row r="610" spans="1:25" x14ac:dyDescent="0.25">
      <c r="A610" t="str">
        <f>'Page 1 - General Information'!$G$12</f>
        <v>114069103</v>
      </c>
      <c r="B610" t="str">
        <f>'Page 1 - General Information'!$G$16</f>
        <v>6980</v>
      </c>
      <c r="C610" s="333" t="s">
        <v>14207</v>
      </c>
      <c r="N610" t="s">
        <v>8024</v>
      </c>
      <c r="O610" s="296">
        <f>INDEX('Page 2 - Team Information'!$K$14:$AP$184,Y610,X610)</f>
        <v>13</v>
      </c>
      <c r="Q610"/>
      <c r="S610" t="s">
        <v>8619</v>
      </c>
      <c r="X610" s="334">
        <v>15</v>
      </c>
      <c r="Y610" s="334">
        <v>8</v>
      </c>
    </row>
    <row r="611" spans="1:25" x14ac:dyDescent="0.25">
      <c r="A611" t="str">
        <f>'Page 1 - General Information'!$G$12</f>
        <v>114069103</v>
      </c>
      <c r="B611" t="str">
        <f>'Page 1 - General Information'!$G$16</f>
        <v>6980</v>
      </c>
      <c r="C611" s="333" t="s">
        <v>14207</v>
      </c>
      <c r="N611" t="s">
        <v>8024</v>
      </c>
      <c r="O611" s="296">
        <f>INDEX('Page 2 - Team Information'!$K$14:$AP$184,Y611,X611)</f>
        <v>0</v>
      </c>
      <c r="Q611"/>
      <c r="S611" t="s">
        <v>8620</v>
      </c>
      <c r="X611" s="334">
        <v>16</v>
      </c>
      <c r="Y611" s="334">
        <v>8</v>
      </c>
    </row>
    <row r="612" spans="1:25" x14ac:dyDescent="0.25">
      <c r="A612" t="str">
        <f>'Page 1 - General Information'!$G$12</f>
        <v>114069103</v>
      </c>
      <c r="B612" t="str">
        <f>'Page 1 - General Information'!$G$16</f>
        <v>6980</v>
      </c>
      <c r="C612" s="333" t="s">
        <v>14207</v>
      </c>
      <c r="N612" t="s">
        <v>8024</v>
      </c>
      <c r="O612" s="296">
        <f>INDEX('Page 2 - Team Information'!$K$14:$AP$184,Y612,X612)</f>
        <v>13</v>
      </c>
      <c r="Q612"/>
      <c r="S612" t="s">
        <v>8621</v>
      </c>
      <c r="X612" s="334">
        <v>17</v>
      </c>
      <c r="Y612" s="334">
        <v>8</v>
      </c>
    </row>
    <row r="613" spans="1:25" x14ac:dyDescent="0.25">
      <c r="A613" t="str">
        <f>'Page 1 - General Information'!$G$12</f>
        <v>114069103</v>
      </c>
      <c r="B613" t="str">
        <f>'Page 1 - General Information'!$G$16</f>
        <v>6980</v>
      </c>
      <c r="C613" s="333" t="s">
        <v>14207</v>
      </c>
      <c r="N613" t="s">
        <v>8024</v>
      </c>
      <c r="O613" s="296">
        <f>INDEX('Page 2 - Team Information'!$K$14:$AP$184,Y613,X613)</f>
        <v>0</v>
      </c>
      <c r="Q613"/>
      <c r="S613" t="s">
        <v>8622</v>
      </c>
      <c r="X613" s="334">
        <v>19</v>
      </c>
      <c r="Y613" s="334">
        <v>8</v>
      </c>
    </row>
    <row r="614" spans="1:25" x14ac:dyDescent="0.25">
      <c r="A614" t="str">
        <f>'Page 1 - General Information'!$G$12</f>
        <v>114069103</v>
      </c>
      <c r="B614" t="str">
        <f>'Page 1 - General Information'!$G$16</f>
        <v>6980</v>
      </c>
      <c r="C614" s="333" t="s">
        <v>14207</v>
      </c>
      <c r="N614" t="s">
        <v>8024</v>
      </c>
      <c r="O614" s="296">
        <f>INDEX('Page 2 - Team Information'!$K$14:$AP$184,Y614,X614)</f>
        <v>13</v>
      </c>
      <c r="Q614"/>
      <c r="S614" t="s">
        <v>8623</v>
      </c>
      <c r="X614" s="334">
        <v>20</v>
      </c>
      <c r="Y614" s="334">
        <v>8</v>
      </c>
    </row>
    <row r="615" spans="1:25" x14ac:dyDescent="0.25">
      <c r="A615" t="str">
        <f>'Page 1 - General Information'!$G$12</f>
        <v>114069103</v>
      </c>
      <c r="B615" t="str">
        <f>'Page 1 - General Information'!$G$16</f>
        <v>6980</v>
      </c>
      <c r="C615" s="333" t="s">
        <v>14207</v>
      </c>
      <c r="N615" t="s">
        <v>8024</v>
      </c>
      <c r="O615" s="296">
        <f>INDEX('Page 2 - Team Information'!$K$14:$AP$184,Y615,X615)</f>
        <v>0</v>
      </c>
      <c r="Q615"/>
      <c r="S615" t="s">
        <v>8624</v>
      </c>
      <c r="X615" s="334">
        <v>21</v>
      </c>
      <c r="Y615" s="334">
        <v>8</v>
      </c>
    </row>
    <row r="616" spans="1:25" x14ac:dyDescent="0.25">
      <c r="A616" t="str">
        <f>'Page 1 - General Information'!$G$12</f>
        <v>114069103</v>
      </c>
      <c r="B616" t="str">
        <f>'Page 1 - General Information'!$G$16</f>
        <v>6980</v>
      </c>
      <c r="C616" s="333" t="s">
        <v>14207</v>
      </c>
      <c r="N616" t="s">
        <v>8024</v>
      </c>
      <c r="O616" s="296">
        <f>INDEX('Page 2 - Team Information'!$K$14:$AP$184,Y616,X616)</f>
        <v>13</v>
      </c>
      <c r="Q616"/>
      <c r="S616" t="s">
        <v>8625</v>
      </c>
      <c r="X616" s="334">
        <v>22</v>
      </c>
      <c r="Y616" s="334">
        <v>8</v>
      </c>
    </row>
    <row r="617" spans="1:25" x14ac:dyDescent="0.25">
      <c r="A617" t="str">
        <f>'Page 1 - General Information'!$G$12</f>
        <v>114069103</v>
      </c>
      <c r="B617" t="str">
        <f>'Page 1 - General Information'!$G$16</f>
        <v>6980</v>
      </c>
      <c r="C617" s="333" t="s">
        <v>14207</v>
      </c>
      <c r="N617" t="s">
        <v>8505</v>
      </c>
      <c r="O617" s="300"/>
      <c r="Q617"/>
      <c r="R617" s="300" t="s">
        <v>14197</v>
      </c>
      <c r="S617" t="s">
        <v>8626</v>
      </c>
      <c r="V617" s="296" t="str">
        <f>INDEX('Page 2 - Team Information'!$K$14:$AP$184,Y617,X617)</f>
        <v xml:space="preserve">Yes </v>
      </c>
      <c r="X617" s="334">
        <v>5</v>
      </c>
      <c r="Y617" s="334">
        <v>9</v>
      </c>
    </row>
    <row r="618" spans="1:25" x14ac:dyDescent="0.25">
      <c r="A618" t="str">
        <f>'Page 1 - General Information'!$G$12</f>
        <v>114069103</v>
      </c>
      <c r="B618" t="str">
        <f>'Page 1 - General Information'!$G$16</f>
        <v>6980</v>
      </c>
      <c r="C618" s="333" t="s">
        <v>14207</v>
      </c>
      <c r="N618" t="s">
        <v>8505</v>
      </c>
      <c r="O618" s="300"/>
      <c r="Q618"/>
      <c r="R618" s="300" t="s">
        <v>14197</v>
      </c>
      <c r="S618" t="s">
        <v>8627</v>
      </c>
      <c r="V618" s="296">
        <f>INDEX('Page 2 - Team Information'!$K$14:$AP$184,Y618,X618)</f>
        <v>0</v>
      </c>
      <c r="X618" s="334">
        <v>6</v>
      </c>
      <c r="Y618" s="334">
        <v>9</v>
      </c>
    </row>
    <row r="619" spans="1:25" x14ac:dyDescent="0.25">
      <c r="A619" t="str">
        <f>'Page 1 - General Information'!$G$12</f>
        <v>114069103</v>
      </c>
      <c r="B619" t="str">
        <f>'Page 1 - General Information'!$G$16</f>
        <v>6980</v>
      </c>
      <c r="C619" s="333" t="s">
        <v>14207</v>
      </c>
      <c r="N619" t="s">
        <v>8505</v>
      </c>
      <c r="O619" s="300"/>
      <c r="Q619"/>
      <c r="R619" s="300" t="s">
        <v>14197</v>
      </c>
      <c r="S619" t="s">
        <v>8628</v>
      </c>
      <c r="V619" s="296">
        <f>INDEX('Page 2 - Team Information'!$K$14:$AP$184,Y619,X619)</f>
        <v>0</v>
      </c>
      <c r="X619" s="334">
        <v>7</v>
      </c>
      <c r="Y619" s="334">
        <v>9</v>
      </c>
    </row>
    <row r="620" spans="1:25" x14ac:dyDescent="0.25">
      <c r="A620" t="str">
        <f>'Page 1 - General Information'!$G$12</f>
        <v>114069103</v>
      </c>
      <c r="B620" t="str">
        <f>'Page 1 - General Information'!$G$16</f>
        <v>6980</v>
      </c>
      <c r="C620" s="333" t="s">
        <v>14207</v>
      </c>
      <c r="N620" t="s">
        <v>8505</v>
      </c>
      <c r="O620" s="300"/>
      <c r="Q620"/>
      <c r="R620" s="23" t="s">
        <v>14197</v>
      </c>
      <c r="S620" t="s">
        <v>8629</v>
      </c>
      <c r="T620" s="296" t="str">
        <f>IF(INDEX('Page 2 - Team Information'!$K$14:$AP$184,Y620,X620)="","",INDEX('Page 2 - Team Information'!$K$14:$AP$184,Y620,X620)&amp;"-06-30")</f>
        <v>1965-06-30</v>
      </c>
      <c r="X620" s="334">
        <v>9</v>
      </c>
      <c r="Y620" s="334">
        <v>9</v>
      </c>
    </row>
    <row r="621" spans="1:25" x14ac:dyDescent="0.25">
      <c r="A621" t="str">
        <f>'Page 1 - General Information'!$G$12</f>
        <v>114069103</v>
      </c>
      <c r="B621" t="str">
        <f>'Page 1 - General Information'!$G$16</f>
        <v>6980</v>
      </c>
      <c r="C621" s="333" t="s">
        <v>14207</v>
      </c>
      <c r="N621" t="s">
        <v>8505</v>
      </c>
      <c r="O621" s="300"/>
      <c r="Q621"/>
      <c r="R621" s="23" t="s">
        <v>14197</v>
      </c>
      <c r="S621" t="s">
        <v>8630</v>
      </c>
      <c r="T621" s="296" t="str">
        <f>IF(INDEX('Page 2 - Team Information'!$K$14:$AP$184,Y621,X621)="","",INDEX('Page 2 - Team Information'!$K$14:$AP$184,Y621,X621)&amp;"-06-30")</f>
        <v/>
      </c>
      <c r="X621" s="334">
        <v>10</v>
      </c>
      <c r="Y621" s="334">
        <v>9</v>
      </c>
    </row>
    <row r="622" spans="1:25" x14ac:dyDescent="0.25">
      <c r="A622" t="str">
        <f>'Page 1 - General Information'!$G$12</f>
        <v>114069103</v>
      </c>
      <c r="B622" t="str">
        <f>'Page 1 - General Information'!$G$16</f>
        <v>6980</v>
      </c>
      <c r="C622" s="333" t="s">
        <v>14207</v>
      </c>
      <c r="N622" t="s">
        <v>8505</v>
      </c>
      <c r="O622" s="300"/>
      <c r="Q622"/>
      <c r="R622" s="23" t="s">
        <v>14197</v>
      </c>
      <c r="S622" t="s">
        <v>8631</v>
      </c>
      <c r="T622" s="296" t="str">
        <f>IF(INDEX('Page 2 - Team Information'!$K$14:$AP$184,Y622,X622)="","",INDEX('Page 2 - Team Information'!$K$14:$AP$184,Y622,X622)&amp;"-06-30")</f>
        <v/>
      </c>
      <c r="X622" s="334">
        <v>11</v>
      </c>
      <c r="Y622" s="334">
        <v>9</v>
      </c>
    </row>
    <row r="623" spans="1:25" x14ac:dyDescent="0.25">
      <c r="A623" t="str">
        <f>'Page 1 - General Information'!$G$12</f>
        <v>114069103</v>
      </c>
      <c r="B623" t="str">
        <f>'Page 1 - General Information'!$G$16</f>
        <v>6980</v>
      </c>
      <c r="C623" s="333" t="s">
        <v>14207</v>
      </c>
      <c r="N623" t="s">
        <v>8505</v>
      </c>
      <c r="O623" s="300"/>
      <c r="Q623"/>
      <c r="R623" s="23" t="s">
        <v>14197</v>
      </c>
      <c r="S623" t="s">
        <v>8632</v>
      </c>
      <c r="T623" s="296" t="str">
        <f>IF(INDEX('Page 2 - Team Information'!$K$14:$AP$184,Y623,X623)="","",INDEX('Page 2 - Team Information'!$K$14:$AP$184,Y623,X623)&amp;"-06-30")</f>
        <v/>
      </c>
      <c r="X623" s="334">
        <v>12</v>
      </c>
      <c r="Y623" s="334">
        <v>9</v>
      </c>
    </row>
    <row r="624" spans="1:25" x14ac:dyDescent="0.25">
      <c r="A624" t="str">
        <f>'Page 1 - General Information'!$G$12</f>
        <v>114069103</v>
      </c>
      <c r="B624" t="str">
        <f>'Page 1 - General Information'!$G$16</f>
        <v>6980</v>
      </c>
      <c r="C624" s="333" t="s">
        <v>14207</v>
      </c>
      <c r="N624" t="s">
        <v>8024</v>
      </c>
      <c r="O624" s="296">
        <f>INDEX('Page 2 - Team Information'!$K$14:$AP$184,Y624,X624)</f>
        <v>18</v>
      </c>
      <c r="Q624"/>
      <c r="S624" t="s">
        <v>8633</v>
      </c>
      <c r="X624" s="334">
        <v>14</v>
      </c>
      <c r="Y624" s="334">
        <v>9</v>
      </c>
    </row>
    <row r="625" spans="1:25" x14ac:dyDescent="0.25">
      <c r="A625" t="str">
        <f>'Page 1 - General Information'!$G$12</f>
        <v>114069103</v>
      </c>
      <c r="B625" t="str">
        <f>'Page 1 - General Information'!$G$16</f>
        <v>6980</v>
      </c>
      <c r="C625" s="333" t="s">
        <v>14207</v>
      </c>
      <c r="N625" t="s">
        <v>8024</v>
      </c>
      <c r="O625" s="296">
        <f>INDEX('Page 2 - Team Information'!$K$14:$AP$184,Y625,X625)</f>
        <v>0</v>
      </c>
      <c r="Q625"/>
      <c r="S625" t="s">
        <v>8634</v>
      </c>
      <c r="X625" s="334">
        <v>15</v>
      </c>
      <c r="Y625" s="334">
        <v>9</v>
      </c>
    </row>
    <row r="626" spans="1:25" x14ac:dyDescent="0.25">
      <c r="A626" t="str">
        <f>'Page 1 - General Information'!$G$12</f>
        <v>114069103</v>
      </c>
      <c r="B626" t="str">
        <f>'Page 1 - General Information'!$G$16</f>
        <v>6980</v>
      </c>
      <c r="C626" s="333" t="s">
        <v>14207</v>
      </c>
      <c r="N626" t="s">
        <v>8024</v>
      </c>
      <c r="O626" s="296">
        <f>INDEX('Page 2 - Team Information'!$K$14:$AP$184,Y626,X626)</f>
        <v>0</v>
      </c>
      <c r="Q626"/>
      <c r="S626" t="s">
        <v>8635</v>
      </c>
      <c r="X626" s="334">
        <v>16</v>
      </c>
      <c r="Y626" s="334">
        <v>9</v>
      </c>
    </row>
    <row r="627" spans="1:25" x14ac:dyDescent="0.25">
      <c r="A627" t="str">
        <f>'Page 1 - General Information'!$G$12</f>
        <v>114069103</v>
      </c>
      <c r="B627" t="str">
        <f>'Page 1 - General Information'!$G$16</f>
        <v>6980</v>
      </c>
      <c r="C627" s="333" t="s">
        <v>14207</v>
      </c>
      <c r="N627" t="s">
        <v>8024</v>
      </c>
      <c r="O627" s="296">
        <f>INDEX('Page 2 - Team Information'!$K$14:$AP$184,Y627,X627)</f>
        <v>18</v>
      </c>
      <c r="Q627"/>
      <c r="S627" t="s">
        <v>8636</v>
      </c>
      <c r="X627" s="334">
        <v>17</v>
      </c>
      <c r="Y627" s="334">
        <v>9</v>
      </c>
    </row>
    <row r="628" spans="1:25" x14ac:dyDescent="0.25">
      <c r="A628" t="str">
        <f>'Page 1 - General Information'!$G$12</f>
        <v>114069103</v>
      </c>
      <c r="B628" t="str">
        <f>'Page 1 - General Information'!$G$16</f>
        <v>6980</v>
      </c>
      <c r="C628" s="333" t="s">
        <v>14207</v>
      </c>
      <c r="N628" t="s">
        <v>8024</v>
      </c>
      <c r="O628" s="296">
        <f>INDEX('Page 2 - Team Information'!$K$14:$AP$184,Y628,X628)</f>
        <v>18</v>
      </c>
      <c r="Q628"/>
      <c r="S628" t="s">
        <v>8637</v>
      </c>
      <c r="X628" s="334">
        <v>19</v>
      </c>
      <c r="Y628" s="334">
        <v>9</v>
      </c>
    </row>
    <row r="629" spans="1:25" x14ac:dyDescent="0.25">
      <c r="A629" t="str">
        <f>'Page 1 - General Information'!$G$12</f>
        <v>114069103</v>
      </c>
      <c r="B629" t="str">
        <f>'Page 1 - General Information'!$G$16</f>
        <v>6980</v>
      </c>
      <c r="C629" s="333" t="s">
        <v>14207</v>
      </c>
      <c r="N629" t="s">
        <v>8024</v>
      </c>
      <c r="O629" s="296">
        <f>INDEX('Page 2 - Team Information'!$K$14:$AP$184,Y629,X629)</f>
        <v>0</v>
      </c>
      <c r="Q629"/>
      <c r="S629" t="s">
        <v>8638</v>
      </c>
      <c r="X629" s="334">
        <v>20</v>
      </c>
      <c r="Y629" s="334">
        <v>9</v>
      </c>
    </row>
    <row r="630" spans="1:25" x14ac:dyDescent="0.25">
      <c r="A630" t="str">
        <f>'Page 1 - General Information'!$G$12</f>
        <v>114069103</v>
      </c>
      <c r="B630" t="str">
        <f>'Page 1 - General Information'!$G$16</f>
        <v>6980</v>
      </c>
      <c r="C630" s="333" t="s">
        <v>14207</v>
      </c>
      <c r="N630" t="s">
        <v>8024</v>
      </c>
      <c r="O630" s="296">
        <f>INDEX('Page 2 - Team Information'!$K$14:$AP$184,Y630,X630)</f>
        <v>0</v>
      </c>
      <c r="Q630"/>
      <c r="S630" t="s">
        <v>8639</v>
      </c>
      <c r="X630" s="334">
        <v>21</v>
      </c>
      <c r="Y630" s="334">
        <v>9</v>
      </c>
    </row>
    <row r="631" spans="1:25" x14ac:dyDescent="0.25">
      <c r="A631" t="str">
        <f>'Page 1 - General Information'!$G$12</f>
        <v>114069103</v>
      </c>
      <c r="B631" t="str">
        <f>'Page 1 - General Information'!$G$16</f>
        <v>6980</v>
      </c>
      <c r="C631" s="333" t="s">
        <v>14207</v>
      </c>
      <c r="N631" t="s">
        <v>8024</v>
      </c>
      <c r="O631" s="296">
        <f>INDEX('Page 2 - Team Information'!$K$14:$AP$184,Y631,X631)</f>
        <v>18</v>
      </c>
      <c r="Q631"/>
      <c r="S631" t="s">
        <v>8640</v>
      </c>
      <c r="X631" s="334">
        <v>22</v>
      </c>
      <c r="Y631" s="334">
        <v>9</v>
      </c>
    </row>
    <row r="632" spans="1:25" x14ac:dyDescent="0.25">
      <c r="A632" t="str">
        <f>'Page 1 - General Information'!$G$12</f>
        <v>114069103</v>
      </c>
      <c r="B632" t="str">
        <f>'Page 1 - General Information'!$G$16</f>
        <v>6980</v>
      </c>
      <c r="C632" s="333" t="s">
        <v>14207</v>
      </c>
      <c r="N632" t="s">
        <v>8505</v>
      </c>
      <c r="O632" s="300"/>
      <c r="Q632"/>
      <c r="R632" s="300" t="s">
        <v>14197</v>
      </c>
      <c r="S632" t="s">
        <v>8641</v>
      </c>
      <c r="V632" s="296">
        <f>INDEX('Page 2 - Team Information'!$K$14:$AP$184,Y632,X632)</f>
        <v>0</v>
      </c>
      <c r="X632" s="334">
        <v>5</v>
      </c>
      <c r="Y632" s="334">
        <v>10</v>
      </c>
    </row>
    <row r="633" spans="1:25" x14ac:dyDescent="0.25">
      <c r="A633" t="str">
        <f>'Page 1 - General Information'!$G$12</f>
        <v>114069103</v>
      </c>
      <c r="B633" t="str">
        <f>'Page 1 - General Information'!$G$16</f>
        <v>6980</v>
      </c>
      <c r="C633" s="333" t="s">
        <v>14207</v>
      </c>
      <c r="N633" t="s">
        <v>8505</v>
      </c>
      <c r="O633" s="300"/>
      <c r="Q633"/>
      <c r="R633" s="300" t="s">
        <v>14197</v>
      </c>
      <c r="S633" t="s">
        <v>8642</v>
      </c>
      <c r="V633" s="296" t="str">
        <f>INDEX('Page 2 - Team Information'!$K$14:$AP$184,Y633,X633)</f>
        <v xml:space="preserve">Yes </v>
      </c>
      <c r="X633" s="334">
        <v>6</v>
      </c>
      <c r="Y633" s="334">
        <v>10</v>
      </c>
    </row>
    <row r="634" spans="1:25" x14ac:dyDescent="0.25">
      <c r="A634" t="str">
        <f>'Page 1 - General Information'!$G$12</f>
        <v>114069103</v>
      </c>
      <c r="B634" t="str">
        <f>'Page 1 - General Information'!$G$16</f>
        <v>6980</v>
      </c>
      <c r="C634" s="333" t="s">
        <v>14207</v>
      </c>
      <c r="N634" t="s">
        <v>8505</v>
      </c>
      <c r="O634" s="300"/>
      <c r="Q634"/>
      <c r="R634" s="300" t="s">
        <v>14197</v>
      </c>
      <c r="S634" t="s">
        <v>8643</v>
      </c>
      <c r="V634" s="296">
        <f>INDEX('Page 2 - Team Information'!$K$14:$AP$184,Y634,X634)</f>
        <v>0</v>
      </c>
      <c r="X634" s="334">
        <v>7</v>
      </c>
      <c r="Y634" s="334">
        <v>10</v>
      </c>
    </row>
    <row r="635" spans="1:25" x14ac:dyDescent="0.25">
      <c r="A635" t="str">
        <f>'Page 1 - General Information'!$G$12</f>
        <v>114069103</v>
      </c>
      <c r="B635" t="str">
        <f>'Page 1 - General Information'!$G$16</f>
        <v>6980</v>
      </c>
      <c r="C635" s="333" t="s">
        <v>14207</v>
      </c>
      <c r="N635" t="s">
        <v>8505</v>
      </c>
      <c r="O635" s="300"/>
      <c r="Q635"/>
      <c r="R635" s="23" t="s">
        <v>14197</v>
      </c>
      <c r="S635" t="s">
        <v>8644</v>
      </c>
      <c r="T635" s="296" t="str">
        <f>IF(INDEX('Page 2 - Team Information'!$K$14:$AP$184,Y635,X635)="","",INDEX('Page 2 - Team Information'!$K$14:$AP$184,Y635,X635)&amp;"-06-30")</f>
        <v>1950-06-30</v>
      </c>
      <c r="X635" s="334">
        <v>9</v>
      </c>
      <c r="Y635" s="334">
        <v>10</v>
      </c>
    </row>
    <row r="636" spans="1:25" x14ac:dyDescent="0.25">
      <c r="A636" t="str">
        <f>'Page 1 - General Information'!$G$12</f>
        <v>114069103</v>
      </c>
      <c r="B636" t="str">
        <f>'Page 1 - General Information'!$G$16</f>
        <v>6980</v>
      </c>
      <c r="C636" s="333" t="s">
        <v>14207</v>
      </c>
      <c r="N636" t="s">
        <v>8505</v>
      </c>
      <c r="O636" s="300"/>
      <c r="Q636"/>
      <c r="R636" s="23" t="s">
        <v>14197</v>
      </c>
      <c r="S636" t="s">
        <v>8645</v>
      </c>
      <c r="T636" s="296" t="str">
        <f>IF(INDEX('Page 2 - Team Information'!$K$14:$AP$184,Y636,X636)="","",INDEX('Page 2 - Team Information'!$K$14:$AP$184,Y636,X636)&amp;"-06-30")</f>
        <v/>
      </c>
      <c r="X636" s="334">
        <v>10</v>
      </c>
      <c r="Y636" s="334">
        <v>10</v>
      </c>
    </row>
    <row r="637" spans="1:25" x14ac:dyDescent="0.25">
      <c r="A637" t="str">
        <f>'Page 1 - General Information'!$G$12</f>
        <v>114069103</v>
      </c>
      <c r="B637" t="str">
        <f>'Page 1 - General Information'!$G$16</f>
        <v>6980</v>
      </c>
      <c r="C637" s="333" t="s">
        <v>14207</v>
      </c>
      <c r="N637" t="s">
        <v>8505</v>
      </c>
      <c r="O637" s="300"/>
      <c r="Q637"/>
      <c r="R637" s="23" t="s">
        <v>14197</v>
      </c>
      <c r="S637" t="s">
        <v>8646</v>
      </c>
      <c r="T637" s="296" t="str">
        <f>IF(INDEX('Page 2 - Team Information'!$K$14:$AP$184,Y637,X637)="","",INDEX('Page 2 - Team Information'!$K$14:$AP$184,Y637,X637)&amp;"-06-30")</f>
        <v/>
      </c>
      <c r="X637" s="334">
        <v>11</v>
      </c>
      <c r="Y637" s="334">
        <v>10</v>
      </c>
    </row>
    <row r="638" spans="1:25" x14ac:dyDescent="0.25">
      <c r="A638" t="str">
        <f>'Page 1 - General Information'!$G$12</f>
        <v>114069103</v>
      </c>
      <c r="B638" t="str">
        <f>'Page 1 - General Information'!$G$16</f>
        <v>6980</v>
      </c>
      <c r="C638" s="333" t="s">
        <v>14207</v>
      </c>
      <c r="N638" t="s">
        <v>8505</v>
      </c>
      <c r="O638" s="300"/>
      <c r="Q638"/>
      <c r="R638" s="23" t="s">
        <v>14197</v>
      </c>
      <c r="S638" t="s">
        <v>8647</v>
      </c>
      <c r="T638" s="296" t="str">
        <f>IF(INDEX('Page 2 - Team Information'!$K$14:$AP$184,Y638,X638)="","",INDEX('Page 2 - Team Information'!$K$14:$AP$184,Y638,X638)&amp;"-06-30")</f>
        <v/>
      </c>
      <c r="X638" s="334">
        <v>12</v>
      </c>
      <c r="Y638" s="334">
        <v>10</v>
      </c>
    </row>
    <row r="639" spans="1:25" x14ac:dyDescent="0.25">
      <c r="A639" t="str">
        <f>'Page 1 - General Information'!$G$12</f>
        <v>114069103</v>
      </c>
      <c r="B639" t="str">
        <f>'Page 1 - General Information'!$G$16</f>
        <v>6980</v>
      </c>
      <c r="C639" s="333" t="s">
        <v>14207</v>
      </c>
      <c r="N639" t="s">
        <v>8024</v>
      </c>
      <c r="O639" s="296">
        <f>INDEX('Page 2 - Team Information'!$K$14:$AP$184,Y639,X639)</f>
        <v>0</v>
      </c>
      <c r="Q639"/>
      <c r="S639" t="s">
        <v>8648</v>
      </c>
      <c r="X639" s="334">
        <v>14</v>
      </c>
      <c r="Y639" s="334">
        <v>10</v>
      </c>
    </row>
    <row r="640" spans="1:25" x14ac:dyDescent="0.25">
      <c r="A640" t="str">
        <f>'Page 1 - General Information'!$G$12</f>
        <v>114069103</v>
      </c>
      <c r="B640" t="str">
        <f>'Page 1 - General Information'!$G$16</f>
        <v>6980</v>
      </c>
      <c r="C640" s="333" t="s">
        <v>14207</v>
      </c>
      <c r="N640" t="s">
        <v>8024</v>
      </c>
      <c r="O640" s="296">
        <f>INDEX('Page 2 - Team Information'!$K$14:$AP$184,Y640,X640)</f>
        <v>13</v>
      </c>
      <c r="Q640"/>
      <c r="S640" t="s">
        <v>8649</v>
      </c>
      <c r="X640" s="334">
        <v>15</v>
      </c>
      <c r="Y640" s="334">
        <v>10</v>
      </c>
    </row>
    <row r="641" spans="1:25" x14ac:dyDescent="0.25">
      <c r="A641" t="str">
        <f>'Page 1 - General Information'!$G$12</f>
        <v>114069103</v>
      </c>
      <c r="B641" t="str">
        <f>'Page 1 - General Information'!$G$16</f>
        <v>6980</v>
      </c>
      <c r="C641" s="333" t="s">
        <v>14207</v>
      </c>
      <c r="N641" t="s">
        <v>8024</v>
      </c>
      <c r="O641" s="296">
        <f>INDEX('Page 2 - Team Information'!$K$14:$AP$184,Y641,X641)</f>
        <v>0</v>
      </c>
      <c r="Q641"/>
      <c r="S641" t="s">
        <v>8650</v>
      </c>
      <c r="X641" s="334">
        <v>16</v>
      </c>
      <c r="Y641" s="334">
        <v>10</v>
      </c>
    </row>
    <row r="642" spans="1:25" x14ac:dyDescent="0.25">
      <c r="A642" t="str">
        <f>'Page 1 - General Information'!$G$12</f>
        <v>114069103</v>
      </c>
      <c r="B642" t="str">
        <f>'Page 1 - General Information'!$G$16</f>
        <v>6980</v>
      </c>
      <c r="C642" s="333" t="s">
        <v>14207</v>
      </c>
      <c r="N642" t="s">
        <v>8024</v>
      </c>
      <c r="O642" s="296">
        <f>INDEX('Page 2 - Team Information'!$K$14:$AP$184,Y642,X642)</f>
        <v>13</v>
      </c>
      <c r="Q642"/>
      <c r="S642" t="s">
        <v>8651</v>
      </c>
      <c r="X642" s="334">
        <v>17</v>
      </c>
      <c r="Y642" s="334">
        <v>10</v>
      </c>
    </row>
    <row r="643" spans="1:25" x14ac:dyDescent="0.25">
      <c r="A643" t="str">
        <f>'Page 1 - General Information'!$G$12</f>
        <v>114069103</v>
      </c>
      <c r="B643" t="str">
        <f>'Page 1 - General Information'!$G$16</f>
        <v>6980</v>
      </c>
      <c r="C643" s="333" t="s">
        <v>14207</v>
      </c>
      <c r="N643" t="s">
        <v>8024</v>
      </c>
      <c r="O643" s="296">
        <f>INDEX('Page 2 - Team Information'!$K$14:$AP$184,Y643,X643)</f>
        <v>0</v>
      </c>
      <c r="Q643"/>
      <c r="S643" t="s">
        <v>8652</v>
      </c>
      <c r="X643" s="334">
        <v>19</v>
      </c>
      <c r="Y643" s="334">
        <v>10</v>
      </c>
    </row>
    <row r="644" spans="1:25" x14ac:dyDescent="0.25">
      <c r="A644" t="str">
        <f>'Page 1 - General Information'!$G$12</f>
        <v>114069103</v>
      </c>
      <c r="B644" t="str">
        <f>'Page 1 - General Information'!$G$16</f>
        <v>6980</v>
      </c>
      <c r="C644" s="333" t="s">
        <v>14207</v>
      </c>
      <c r="N644" t="s">
        <v>8024</v>
      </c>
      <c r="O644" s="296">
        <f>INDEX('Page 2 - Team Information'!$K$14:$AP$184,Y644,X644)</f>
        <v>13</v>
      </c>
      <c r="Q644"/>
      <c r="S644" t="s">
        <v>8653</v>
      </c>
      <c r="X644" s="334">
        <v>20</v>
      </c>
      <c r="Y644" s="334">
        <v>10</v>
      </c>
    </row>
    <row r="645" spans="1:25" x14ac:dyDescent="0.25">
      <c r="A645" t="str">
        <f>'Page 1 - General Information'!$G$12</f>
        <v>114069103</v>
      </c>
      <c r="B645" t="str">
        <f>'Page 1 - General Information'!$G$16</f>
        <v>6980</v>
      </c>
      <c r="C645" s="333" t="s">
        <v>14207</v>
      </c>
      <c r="N645" t="s">
        <v>8024</v>
      </c>
      <c r="O645" s="296">
        <f>INDEX('Page 2 - Team Information'!$K$14:$AP$184,Y645,X645)</f>
        <v>0</v>
      </c>
      <c r="Q645"/>
      <c r="S645" t="s">
        <v>8654</v>
      </c>
      <c r="X645" s="334">
        <v>21</v>
      </c>
      <c r="Y645" s="334">
        <v>10</v>
      </c>
    </row>
    <row r="646" spans="1:25" x14ac:dyDescent="0.25">
      <c r="A646" t="str">
        <f>'Page 1 - General Information'!$G$12</f>
        <v>114069103</v>
      </c>
      <c r="B646" t="str">
        <f>'Page 1 - General Information'!$G$16</f>
        <v>6980</v>
      </c>
      <c r="C646" s="333" t="s">
        <v>14207</v>
      </c>
      <c r="N646" t="s">
        <v>8024</v>
      </c>
      <c r="O646" s="296">
        <f>INDEX('Page 2 - Team Information'!$K$14:$AP$184,Y646,X646)</f>
        <v>13</v>
      </c>
      <c r="Q646"/>
      <c r="S646" t="s">
        <v>8655</v>
      </c>
      <c r="X646" s="334">
        <v>22</v>
      </c>
      <c r="Y646" s="334">
        <v>10</v>
      </c>
    </row>
    <row r="647" spans="1:25" x14ac:dyDescent="0.25">
      <c r="A647" t="str">
        <f>'Page 1 - General Information'!$G$12</f>
        <v>114069103</v>
      </c>
      <c r="B647" t="str">
        <f>'Page 1 - General Information'!$G$16</f>
        <v>6980</v>
      </c>
      <c r="C647" s="333" t="s">
        <v>14207</v>
      </c>
      <c r="N647" t="s">
        <v>8505</v>
      </c>
      <c r="O647" s="300"/>
      <c r="Q647"/>
      <c r="R647" s="300" t="s">
        <v>14197</v>
      </c>
      <c r="S647" t="s">
        <v>8656</v>
      </c>
      <c r="V647" s="296">
        <f>INDEX('Page 2 - Team Information'!$K$14:$AP$184,Y647,X647)</f>
        <v>0</v>
      </c>
      <c r="X647" s="334">
        <v>5</v>
      </c>
      <c r="Y647" s="334">
        <v>11</v>
      </c>
    </row>
    <row r="648" spans="1:25" x14ac:dyDescent="0.25">
      <c r="A648" t="str">
        <f>'Page 1 - General Information'!$G$12</f>
        <v>114069103</v>
      </c>
      <c r="B648" t="str">
        <f>'Page 1 - General Information'!$G$16</f>
        <v>6980</v>
      </c>
      <c r="C648" s="333" t="s">
        <v>14207</v>
      </c>
      <c r="N648" t="s">
        <v>8505</v>
      </c>
      <c r="O648" s="300"/>
      <c r="Q648"/>
      <c r="R648" s="300" t="s">
        <v>14197</v>
      </c>
      <c r="S648" t="s">
        <v>8657</v>
      </c>
      <c r="V648" s="296">
        <f>INDEX('Page 2 - Team Information'!$K$14:$AP$184,Y648,X648)</f>
        <v>0</v>
      </c>
      <c r="X648" s="334">
        <v>6</v>
      </c>
      <c r="Y648" s="334">
        <v>11</v>
      </c>
    </row>
    <row r="649" spans="1:25" x14ac:dyDescent="0.25">
      <c r="A649" t="str">
        <f>'Page 1 - General Information'!$G$12</f>
        <v>114069103</v>
      </c>
      <c r="B649" t="str">
        <f>'Page 1 - General Information'!$G$16</f>
        <v>6980</v>
      </c>
      <c r="C649" s="333" t="s">
        <v>14207</v>
      </c>
      <c r="N649" t="s">
        <v>8505</v>
      </c>
      <c r="O649" s="300"/>
      <c r="Q649"/>
      <c r="R649" s="300" t="s">
        <v>14197</v>
      </c>
      <c r="S649" t="s">
        <v>8658</v>
      </c>
      <c r="V649" s="296" t="str">
        <f>INDEX('Page 2 - Team Information'!$K$14:$AP$184,Y649,X649)</f>
        <v xml:space="preserve">Yes </v>
      </c>
      <c r="X649" s="334">
        <v>7</v>
      </c>
      <c r="Y649" s="334">
        <v>11</v>
      </c>
    </row>
    <row r="650" spans="1:25" x14ac:dyDescent="0.25">
      <c r="A650" t="str">
        <f>'Page 1 - General Information'!$G$12</f>
        <v>114069103</v>
      </c>
      <c r="B650" t="str">
        <f>'Page 1 - General Information'!$G$16</f>
        <v>6980</v>
      </c>
      <c r="C650" s="333" t="s">
        <v>14207</v>
      </c>
      <c r="N650" t="s">
        <v>8505</v>
      </c>
      <c r="O650" s="300"/>
      <c r="Q650"/>
      <c r="R650" s="23" t="s">
        <v>14197</v>
      </c>
      <c r="S650" t="s">
        <v>8659</v>
      </c>
      <c r="T650" s="296" t="str">
        <f>IF(INDEX('Page 2 - Team Information'!$K$14:$AP$184,Y650,X650)="","",INDEX('Page 2 - Team Information'!$K$14:$AP$184,Y650,X650)&amp;"-06-30")</f>
        <v>1954-06-30</v>
      </c>
      <c r="X650" s="334">
        <v>9</v>
      </c>
      <c r="Y650" s="334">
        <v>11</v>
      </c>
    </row>
    <row r="651" spans="1:25" x14ac:dyDescent="0.25">
      <c r="A651" t="str">
        <f>'Page 1 - General Information'!$G$12</f>
        <v>114069103</v>
      </c>
      <c r="B651" t="str">
        <f>'Page 1 - General Information'!$G$16</f>
        <v>6980</v>
      </c>
      <c r="C651" s="333" t="s">
        <v>14207</v>
      </c>
      <c r="N651" t="s">
        <v>8505</v>
      </c>
      <c r="O651" s="300"/>
      <c r="Q651"/>
      <c r="R651" s="23" t="s">
        <v>14197</v>
      </c>
      <c r="S651" t="s">
        <v>8660</v>
      </c>
      <c r="T651" s="296" t="str">
        <f>IF(INDEX('Page 2 - Team Information'!$K$14:$AP$184,Y651,X651)="","",INDEX('Page 2 - Team Information'!$K$14:$AP$184,Y651,X651)&amp;"-06-30")</f>
        <v/>
      </c>
      <c r="X651" s="334">
        <v>10</v>
      </c>
      <c r="Y651" s="334">
        <v>11</v>
      </c>
    </row>
    <row r="652" spans="1:25" x14ac:dyDescent="0.25">
      <c r="A652" t="str">
        <f>'Page 1 - General Information'!$G$12</f>
        <v>114069103</v>
      </c>
      <c r="B652" t="str">
        <f>'Page 1 - General Information'!$G$16</f>
        <v>6980</v>
      </c>
      <c r="C652" s="333" t="s">
        <v>14207</v>
      </c>
      <c r="N652" t="s">
        <v>8505</v>
      </c>
      <c r="O652" s="300"/>
      <c r="Q652"/>
      <c r="R652" s="23" t="s">
        <v>14197</v>
      </c>
      <c r="S652" t="s">
        <v>8661</v>
      </c>
      <c r="T652" s="296" t="str">
        <f>IF(INDEX('Page 2 - Team Information'!$K$14:$AP$184,Y652,X652)="","",INDEX('Page 2 - Team Information'!$K$14:$AP$184,Y652,X652)&amp;"-06-30")</f>
        <v/>
      </c>
      <c r="X652" s="334">
        <v>11</v>
      </c>
      <c r="Y652" s="334">
        <v>11</v>
      </c>
    </row>
    <row r="653" spans="1:25" x14ac:dyDescent="0.25">
      <c r="A653" t="str">
        <f>'Page 1 - General Information'!$G$12</f>
        <v>114069103</v>
      </c>
      <c r="B653" t="str">
        <f>'Page 1 - General Information'!$G$16</f>
        <v>6980</v>
      </c>
      <c r="C653" s="333" t="s">
        <v>14207</v>
      </c>
      <c r="N653" t="s">
        <v>8505</v>
      </c>
      <c r="O653" s="300"/>
      <c r="Q653"/>
      <c r="R653" s="23" t="s">
        <v>14197</v>
      </c>
      <c r="S653" t="s">
        <v>8662</v>
      </c>
      <c r="T653" s="296" t="str">
        <f>IF(INDEX('Page 2 - Team Information'!$K$14:$AP$184,Y653,X653)="","",INDEX('Page 2 - Team Information'!$K$14:$AP$184,Y653,X653)&amp;"-06-30")</f>
        <v/>
      </c>
      <c r="X653" s="334">
        <v>12</v>
      </c>
      <c r="Y653" s="334">
        <v>11</v>
      </c>
    </row>
    <row r="654" spans="1:25" x14ac:dyDescent="0.25">
      <c r="A654" t="str">
        <f>'Page 1 - General Information'!$G$12</f>
        <v>114069103</v>
      </c>
      <c r="B654" t="str">
        <f>'Page 1 - General Information'!$G$16</f>
        <v>6980</v>
      </c>
      <c r="C654" s="333" t="s">
        <v>14207</v>
      </c>
      <c r="N654" t="s">
        <v>8024</v>
      </c>
      <c r="O654" s="296">
        <f>INDEX('Page 2 - Team Information'!$K$14:$AP$184,Y654,X654)</f>
        <v>13</v>
      </c>
      <c r="Q654"/>
      <c r="S654" t="s">
        <v>8663</v>
      </c>
      <c r="X654" s="334">
        <v>14</v>
      </c>
      <c r="Y654" s="334">
        <v>11</v>
      </c>
    </row>
    <row r="655" spans="1:25" x14ac:dyDescent="0.25">
      <c r="A655" t="str">
        <f>'Page 1 - General Information'!$G$12</f>
        <v>114069103</v>
      </c>
      <c r="B655" t="str">
        <f>'Page 1 - General Information'!$G$16</f>
        <v>6980</v>
      </c>
      <c r="C655" s="333" t="s">
        <v>14207</v>
      </c>
      <c r="N655" t="s">
        <v>8024</v>
      </c>
      <c r="O655" s="296">
        <f>INDEX('Page 2 - Team Information'!$K$14:$AP$184,Y655,X655)</f>
        <v>0</v>
      </c>
      <c r="Q655"/>
      <c r="S655" t="s">
        <v>8664</v>
      </c>
      <c r="X655" s="334">
        <v>15</v>
      </c>
      <c r="Y655" s="334">
        <v>11</v>
      </c>
    </row>
    <row r="656" spans="1:25" x14ac:dyDescent="0.25">
      <c r="A656" t="str">
        <f>'Page 1 - General Information'!$G$12</f>
        <v>114069103</v>
      </c>
      <c r="B656" t="str">
        <f>'Page 1 - General Information'!$G$16</f>
        <v>6980</v>
      </c>
      <c r="C656" s="333" t="s">
        <v>14207</v>
      </c>
      <c r="N656" t="s">
        <v>8024</v>
      </c>
      <c r="O656" s="296">
        <f>INDEX('Page 2 - Team Information'!$K$14:$AP$184,Y656,X656)</f>
        <v>0</v>
      </c>
      <c r="Q656"/>
      <c r="S656" t="s">
        <v>8665</v>
      </c>
      <c r="X656" s="334">
        <v>16</v>
      </c>
      <c r="Y656" s="334">
        <v>11</v>
      </c>
    </row>
    <row r="657" spans="1:25" x14ac:dyDescent="0.25">
      <c r="A657" t="str">
        <f>'Page 1 - General Information'!$G$12</f>
        <v>114069103</v>
      </c>
      <c r="B657" t="str">
        <f>'Page 1 - General Information'!$G$16</f>
        <v>6980</v>
      </c>
      <c r="C657" s="333" t="s">
        <v>14207</v>
      </c>
      <c r="N657" t="s">
        <v>8024</v>
      </c>
      <c r="O657" s="296">
        <f>INDEX('Page 2 - Team Information'!$K$14:$AP$184,Y657,X657)</f>
        <v>13</v>
      </c>
      <c r="Q657"/>
      <c r="S657" t="s">
        <v>8666</v>
      </c>
      <c r="X657" s="334">
        <v>17</v>
      </c>
      <c r="Y657" s="334">
        <v>11</v>
      </c>
    </row>
    <row r="658" spans="1:25" x14ac:dyDescent="0.25">
      <c r="A658" t="str">
        <f>'Page 1 - General Information'!$G$12</f>
        <v>114069103</v>
      </c>
      <c r="B658" t="str">
        <f>'Page 1 - General Information'!$G$16</f>
        <v>6980</v>
      </c>
      <c r="C658" s="333" t="s">
        <v>14207</v>
      </c>
      <c r="N658" t="s">
        <v>8024</v>
      </c>
      <c r="O658" s="296">
        <f>INDEX('Page 2 - Team Information'!$K$14:$AP$184,Y658,X658)</f>
        <v>13</v>
      </c>
      <c r="Q658"/>
      <c r="S658" t="s">
        <v>8667</v>
      </c>
      <c r="X658" s="334">
        <v>19</v>
      </c>
      <c r="Y658" s="334">
        <v>11</v>
      </c>
    </row>
    <row r="659" spans="1:25" x14ac:dyDescent="0.25">
      <c r="A659" t="str">
        <f>'Page 1 - General Information'!$G$12</f>
        <v>114069103</v>
      </c>
      <c r="B659" t="str">
        <f>'Page 1 - General Information'!$G$16</f>
        <v>6980</v>
      </c>
      <c r="C659" s="333" t="s">
        <v>14207</v>
      </c>
      <c r="N659" t="s">
        <v>8024</v>
      </c>
      <c r="O659" s="296">
        <f>INDEX('Page 2 - Team Information'!$K$14:$AP$184,Y659,X659)</f>
        <v>0</v>
      </c>
      <c r="Q659"/>
      <c r="S659" t="s">
        <v>8668</v>
      </c>
      <c r="X659" s="334">
        <v>20</v>
      </c>
      <c r="Y659" s="334">
        <v>11</v>
      </c>
    </row>
    <row r="660" spans="1:25" x14ac:dyDescent="0.25">
      <c r="A660" t="str">
        <f>'Page 1 - General Information'!$G$12</f>
        <v>114069103</v>
      </c>
      <c r="B660" t="str">
        <f>'Page 1 - General Information'!$G$16</f>
        <v>6980</v>
      </c>
      <c r="C660" s="333" t="s">
        <v>14207</v>
      </c>
      <c r="N660" t="s">
        <v>8024</v>
      </c>
      <c r="O660" s="296">
        <f>INDEX('Page 2 - Team Information'!$K$14:$AP$184,Y660,X660)</f>
        <v>0</v>
      </c>
      <c r="Q660"/>
      <c r="S660" t="s">
        <v>8669</v>
      </c>
      <c r="X660" s="334">
        <v>21</v>
      </c>
      <c r="Y660" s="334">
        <v>11</v>
      </c>
    </row>
    <row r="661" spans="1:25" x14ac:dyDescent="0.25">
      <c r="A661" t="str">
        <f>'Page 1 - General Information'!$G$12</f>
        <v>114069103</v>
      </c>
      <c r="B661" t="str">
        <f>'Page 1 - General Information'!$G$16</f>
        <v>6980</v>
      </c>
      <c r="C661" s="333" t="s">
        <v>14207</v>
      </c>
      <c r="N661" t="s">
        <v>8024</v>
      </c>
      <c r="O661" s="296">
        <f>INDEX('Page 2 - Team Information'!$K$14:$AP$184,Y661,X661)</f>
        <v>13</v>
      </c>
      <c r="Q661"/>
      <c r="S661" t="s">
        <v>8670</v>
      </c>
      <c r="X661" s="334">
        <v>22</v>
      </c>
      <c r="Y661" s="334">
        <v>11</v>
      </c>
    </row>
    <row r="662" spans="1:25" x14ac:dyDescent="0.25">
      <c r="A662" t="str">
        <f>'Page 1 - General Information'!$G$12</f>
        <v>114069103</v>
      </c>
      <c r="B662" t="str">
        <f>'Page 1 - General Information'!$G$16</f>
        <v>6980</v>
      </c>
      <c r="C662" s="333" t="s">
        <v>14207</v>
      </c>
      <c r="N662" t="s">
        <v>8505</v>
      </c>
      <c r="O662" s="300"/>
      <c r="Q662"/>
      <c r="R662" s="300" t="s">
        <v>14197</v>
      </c>
      <c r="S662" t="s">
        <v>8671</v>
      </c>
      <c r="V662" s="296">
        <f>INDEX('Page 2 - Team Information'!$K$14:$AP$184,Y662,X662)</f>
        <v>0</v>
      </c>
      <c r="X662" s="334">
        <v>5</v>
      </c>
      <c r="Y662" s="334">
        <v>12</v>
      </c>
    </row>
    <row r="663" spans="1:25" x14ac:dyDescent="0.25">
      <c r="A663" t="str">
        <f>'Page 1 - General Information'!$G$12</f>
        <v>114069103</v>
      </c>
      <c r="B663" t="str">
        <f>'Page 1 - General Information'!$G$16</f>
        <v>6980</v>
      </c>
      <c r="C663" s="333" t="s">
        <v>14207</v>
      </c>
      <c r="N663" t="s">
        <v>8505</v>
      </c>
      <c r="O663" s="300"/>
      <c r="Q663"/>
      <c r="R663" s="300" t="s">
        <v>14197</v>
      </c>
      <c r="S663" t="s">
        <v>8672</v>
      </c>
      <c r="V663" s="296" t="str">
        <f>INDEX('Page 2 - Team Information'!$K$14:$AP$184,Y663,X663)</f>
        <v xml:space="preserve">Yes </v>
      </c>
      <c r="X663" s="334">
        <v>6</v>
      </c>
      <c r="Y663" s="334">
        <v>12</v>
      </c>
    </row>
    <row r="664" spans="1:25" x14ac:dyDescent="0.25">
      <c r="A664" t="str">
        <f>'Page 1 - General Information'!$G$12</f>
        <v>114069103</v>
      </c>
      <c r="B664" t="str">
        <f>'Page 1 - General Information'!$G$16</f>
        <v>6980</v>
      </c>
      <c r="C664" s="333" t="s">
        <v>14207</v>
      </c>
      <c r="N664" t="s">
        <v>8505</v>
      </c>
      <c r="O664" s="300"/>
      <c r="Q664"/>
      <c r="R664" s="300" t="s">
        <v>14197</v>
      </c>
      <c r="S664" t="s">
        <v>8673</v>
      </c>
      <c r="V664" s="296">
        <f>INDEX('Page 2 - Team Information'!$K$14:$AP$184,Y664,X664)</f>
        <v>0</v>
      </c>
      <c r="X664" s="334">
        <v>7</v>
      </c>
      <c r="Y664" s="334">
        <v>12</v>
      </c>
    </row>
    <row r="665" spans="1:25" x14ac:dyDescent="0.25">
      <c r="A665" t="str">
        <f>'Page 1 - General Information'!$G$12</f>
        <v>114069103</v>
      </c>
      <c r="B665" t="str">
        <f>'Page 1 - General Information'!$G$16</f>
        <v>6980</v>
      </c>
      <c r="C665" s="333" t="s">
        <v>14207</v>
      </c>
      <c r="N665" t="s">
        <v>8505</v>
      </c>
      <c r="O665" s="300"/>
      <c r="Q665"/>
      <c r="R665" s="23" t="s">
        <v>14197</v>
      </c>
      <c r="S665" t="s">
        <v>8674</v>
      </c>
      <c r="T665" s="296" t="str">
        <f>IF(INDEX('Page 2 - Team Information'!$K$14:$AP$184,Y665,X665)="","",INDEX('Page 2 - Team Information'!$K$14:$AP$184,Y665,X665)&amp;"-06-30")</f>
        <v>1995-06-30</v>
      </c>
      <c r="X665" s="334">
        <v>9</v>
      </c>
      <c r="Y665" s="334">
        <v>12</v>
      </c>
    </row>
    <row r="666" spans="1:25" x14ac:dyDescent="0.25">
      <c r="A666" t="str">
        <f>'Page 1 - General Information'!$G$12</f>
        <v>114069103</v>
      </c>
      <c r="B666" t="str">
        <f>'Page 1 - General Information'!$G$16</f>
        <v>6980</v>
      </c>
      <c r="C666" s="333" t="s">
        <v>14207</v>
      </c>
      <c r="N666" t="s">
        <v>8505</v>
      </c>
      <c r="O666" s="300"/>
      <c r="Q666"/>
      <c r="R666" s="23" t="s">
        <v>14197</v>
      </c>
      <c r="S666" t="s">
        <v>8675</v>
      </c>
      <c r="T666" s="296" t="str">
        <f>IF(INDEX('Page 2 - Team Information'!$K$14:$AP$184,Y666,X666)="","",INDEX('Page 2 - Team Information'!$K$14:$AP$184,Y666,X666)&amp;"-06-30")</f>
        <v/>
      </c>
      <c r="X666" s="334">
        <v>10</v>
      </c>
      <c r="Y666" s="334">
        <v>12</v>
      </c>
    </row>
    <row r="667" spans="1:25" x14ac:dyDescent="0.25">
      <c r="A667" t="str">
        <f>'Page 1 - General Information'!$G$12</f>
        <v>114069103</v>
      </c>
      <c r="B667" t="str">
        <f>'Page 1 - General Information'!$G$16</f>
        <v>6980</v>
      </c>
      <c r="C667" s="333" t="s">
        <v>14207</v>
      </c>
      <c r="N667" t="s">
        <v>8505</v>
      </c>
      <c r="O667" s="300"/>
      <c r="Q667"/>
      <c r="R667" s="23" t="s">
        <v>14197</v>
      </c>
      <c r="S667" t="s">
        <v>8676</v>
      </c>
      <c r="T667" s="296" t="str">
        <f>IF(INDEX('Page 2 - Team Information'!$K$14:$AP$184,Y667,X667)="","",INDEX('Page 2 - Team Information'!$K$14:$AP$184,Y667,X667)&amp;"-06-30")</f>
        <v/>
      </c>
      <c r="X667" s="334">
        <v>11</v>
      </c>
      <c r="Y667" s="334">
        <v>12</v>
      </c>
    </row>
    <row r="668" spans="1:25" x14ac:dyDescent="0.25">
      <c r="A668" t="str">
        <f>'Page 1 - General Information'!$G$12</f>
        <v>114069103</v>
      </c>
      <c r="B668" t="str">
        <f>'Page 1 - General Information'!$G$16</f>
        <v>6980</v>
      </c>
      <c r="C668" s="333" t="s">
        <v>14207</v>
      </c>
      <c r="N668" t="s">
        <v>8505</v>
      </c>
      <c r="O668" s="300"/>
      <c r="Q668"/>
      <c r="R668" s="23" t="s">
        <v>14197</v>
      </c>
      <c r="S668" t="s">
        <v>8677</v>
      </c>
      <c r="T668" s="296" t="str">
        <f>IF(INDEX('Page 2 - Team Information'!$K$14:$AP$184,Y668,X668)="","",INDEX('Page 2 - Team Information'!$K$14:$AP$184,Y668,X668)&amp;"-06-30")</f>
        <v/>
      </c>
      <c r="X668" s="334">
        <v>12</v>
      </c>
      <c r="Y668" s="334">
        <v>12</v>
      </c>
    </row>
    <row r="669" spans="1:25" x14ac:dyDescent="0.25">
      <c r="A669" t="str">
        <f>'Page 1 - General Information'!$G$12</f>
        <v>114069103</v>
      </c>
      <c r="B669" t="str">
        <f>'Page 1 - General Information'!$G$16</f>
        <v>6980</v>
      </c>
      <c r="C669" s="333" t="s">
        <v>14207</v>
      </c>
      <c r="N669" t="s">
        <v>8024</v>
      </c>
      <c r="O669" s="296">
        <f>INDEX('Page 2 - Team Information'!$K$14:$AP$184,Y669,X669)</f>
        <v>0</v>
      </c>
      <c r="Q669"/>
      <c r="S669" t="s">
        <v>8678</v>
      </c>
      <c r="X669" s="334">
        <v>14</v>
      </c>
      <c r="Y669" s="334">
        <v>12</v>
      </c>
    </row>
    <row r="670" spans="1:25" x14ac:dyDescent="0.25">
      <c r="A670" t="str">
        <f>'Page 1 - General Information'!$G$12</f>
        <v>114069103</v>
      </c>
      <c r="B670" t="str">
        <f>'Page 1 - General Information'!$G$16</f>
        <v>6980</v>
      </c>
      <c r="C670" s="333" t="s">
        <v>14207</v>
      </c>
      <c r="N670" t="s">
        <v>8024</v>
      </c>
      <c r="O670" s="296">
        <f>INDEX('Page 2 - Team Information'!$K$14:$AP$184,Y670,X670)</f>
        <v>10</v>
      </c>
      <c r="Q670"/>
      <c r="S670" t="s">
        <v>8679</v>
      </c>
      <c r="X670" s="334">
        <v>15</v>
      </c>
      <c r="Y670" s="334">
        <v>12</v>
      </c>
    </row>
    <row r="671" spans="1:25" x14ac:dyDescent="0.25">
      <c r="A671" t="str">
        <f>'Page 1 - General Information'!$G$12</f>
        <v>114069103</v>
      </c>
      <c r="B671" t="str">
        <f>'Page 1 - General Information'!$G$16</f>
        <v>6980</v>
      </c>
      <c r="C671" s="333" t="s">
        <v>14207</v>
      </c>
      <c r="N671" t="s">
        <v>8024</v>
      </c>
      <c r="O671" s="296">
        <f>INDEX('Page 2 - Team Information'!$K$14:$AP$184,Y671,X671)</f>
        <v>0</v>
      </c>
      <c r="Q671"/>
      <c r="S671" t="s">
        <v>8680</v>
      </c>
      <c r="X671" s="334">
        <v>16</v>
      </c>
      <c r="Y671" s="334">
        <v>12</v>
      </c>
    </row>
    <row r="672" spans="1:25" x14ac:dyDescent="0.25">
      <c r="A672" t="str">
        <f>'Page 1 - General Information'!$G$12</f>
        <v>114069103</v>
      </c>
      <c r="B672" t="str">
        <f>'Page 1 - General Information'!$G$16</f>
        <v>6980</v>
      </c>
      <c r="C672" s="333" t="s">
        <v>14207</v>
      </c>
      <c r="N672" t="s">
        <v>8024</v>
      </c>
      <c r="O672" s="296">
        <f>INDEX('Page 2 - Team Information'!$K$14:$AP$184,Y672,X672)</f>
        <v>10</v>
      </c>
      <c r="Q672"/>
      <c r="S672" t="s">
        <v>8681</v>
      </c>
      <c r="X672" s="334">
        <v>17</v>
      </c>
      <c r="Y672" s="334">
        <v>12</v>
      </c>
    </row>
    <row r="673" spans="1:25" x14ac:dyDescent="0.25">
      <c r="A673" t="str">
        <f>'Page 1 - General Information'!$G$12</f>
        <v>114069103</v>
      </c>
      <c r="B673" t="str">
        <f>'Page 1 - General Information'!$G$16</f>
        <v>6980</v>
      </c>
      <c r="C673" s="333" t="s">
        <v>14207</v>
      </c>
      <c r="N673" t="s">
        <v>8024</v>
      </c>
      <c r="O673" s="296">
        <f>INDEX('Page 2 - Team Information'!$K$14:$AP$184,Y673,X673)</f>
        <v>0</v>
      </c>
      <c r="Q673"/>
      <c r="S673" t="s">
        <v>8682</v>
      </c>
      <c r="X673" s="334">
        <v>19</v>
      </c>
      <c r="Y673" s="334">
        <v>12</v>
      </c>
    </row>
    <row r="674" spans="1:25" x14ac:dyDescent="0.25">
      <c r="A674" t="str">
        <f>'Page 1 - General Information'!$G$12</f>
        <v>114069103</v>
      </c>
      <c r="B674" t="str">
        <f>'Page 1 - General Information'!$G$16</f>
        <v>6980</v>
      </c>
      <c r="C674" s="333" t="s">
        <v>14207</v>
      </c>
      <c r="N674" t="s">
        <v>8024</v>
      </c>
      <c r="O674" s="296">
        <f>INDEX('Page 2 - Team Information'!$K$14:$AP$184,Y674,X674)</f>
        <v>10</v>
      </c>
      <c r="Q674"/>
      <c r="S674" t="s">
        <v>8683</v>
      </c>
      <c r="X674" s="334">
        <v>20</v>
      </c>
      <c r="Y674" s="334">
        <v>12</v>
      </c>
    </row>
    <row r="675" spans="1:25" x14ac:dyDescent="0.25">
      <c r="A675" t="str">
        <f>'Page 1 - General Information'!$G$12</f>
        <v>114069103</v>
      </c>
      <c r="B675" t="str">
        <f>'Page 1 - General Information'!$G$16</f>
        <v>6980</v>
      </c>
      <c r="C675" s="333" t="s">
        <v>14207</v>
      </c>
      <c r="N675" t="s">
        <v>8024</v>
      </c>
      <c r="O675" s="296">
        <f>INDEX('Page 2 - Team Information'!$K$14:$AP$184,Y675,X675)</f>
        <v>0</v>
      </c>
      <c r="Q675"/>
      <c r="S675" t="s">
        <v>8684</v>
      </c>
      <c r="X675" s="334">
        <v>21</v>
      </c>
      <c r="Y675" s="334">
        <v>12</v>
      </c>
    </row>
    <row r="676" spans="1:25" x14ac:dyDescent="0.25">
      <c r="A676" t="str">
        <f>'Page 1 - General Information'!$G$12</f>
        <v>114069103</v>
      </c>
      <c r="B676" t="str">
        <f>'Page 1 - General Information'!$G$16</f>
        <v>6980</v>
      </c>
      <c r="C676" s="333" t="s">
        <v>14207</v>
      </c>
      <c r="N676" t="s">
        <v>8024</v>
      </c>
      <c r="O676" s="296">
        <f>INDEX('Page 2 - Team Information'!$K$14:$AP$184,Y676,X676)</f>
        <v>10</v>
      </c>
      <c r="Q676"/>
      <c r="S676" t="s">
        <v>8685</v>
      </c>
      <c r="X676" s="334">
        <v>22</v>
      </c>
      <c r="Y676" s="334">
        <v>12</v>
      </c>
    </row>
    <row r="677" spans="1:25" x14ac:dyDescent="0.25">
      <c r="A677" t="str">
        <f>'Page 1 - General Information'!$G$12</f>
        <v>114069103</v>
      </c>
      <c r="B677" t="str">
        <f>'Page 1 - General Information'!$G$16</f>
        <v>6980</v>
      </c>
      <c r="C677" s="333" t="s">
        <v>14207</v>
      </c>
      <c r="N677" t="s">
        <v>8505</v>
      </c>
      <c r="O677" s="300"/>
      <c r="Q677"/>
      <c r="R677" s="300" t="s">
        <v>14197</v>
      </c>
      <c r="S677" t="s">
        <v>8686</v>
      </c>
      <c r="V677" s="296">
        <f>INDEX('Page 2 - Team Information'!$K$14:$AP$184,Y677,X677)</f>
        <v>0</v>
      </c>
      <c r="X677" s="334">
        <v>5</v>
      </c>
      <c r="Y677" s="334">
        <v>13</v>
      </c>
    </row>
    <row r="678" spans="1:25" x14ac:dyDescent="0.25">
      <c r="A678" t="str">
        <f>'Page 1 - General Information'!$G$12</f>
        <v>114069103</v>
      </c>
      <c r="B678" t="str">
        <f>'Page 1 - General Information'!$G$16</f>
        <v>6980</v>
      </c>
      <c r="C678" s="333" t="s">
        <v>14207</v>
      </c>
      <c r="N678" t="s">
        <v>8505</v>
      </c>
      <c r="O678" s="300"/>
      <c r="Q678"/>
      <c r="R678" s="300" t="s">
        <v>14197</v>
      </c>
      <c r="S678" t="s">
        <v>8687</v>
      </c>
      <c r="V678" s="296">
        <f>INDEX('Page 2 - Team Information'!$K$14:$AP$184,Y678,X678)</f>
        <v>0</v>
      </c>
      <c r="X678" s="334">
        <v>6</v>
      </c>
      <c r="Y678" s="334">
        <v>13</v>
      </c>
    </row>
    <row r="679" spans="1:25" x14ac:dyDescent="0.25">
      <c r="A679" t="str">
        <f>'Page 1 - General Information'!$G$12</f>
        <v>114069103</v>
      </c>
      <c r="B679" t="str">
        <f>'Page 1 - General Information'!$G$16</f>
        <v>6980</v>
      </c>
      <c r="C679" s="333" t="s">
        <v>14207</v>
      </c>
      <c r="N679" t="s">
        <v>8505</v>
      </c>
      <c r="O679" s="300"/>
      <c r="Q679"/>
      <c r="R679" s="300" t="s">
        <v>14197</v>
      </c>
      <c r="S679" t="s">
        <v>8688</v>
      </c>
      <c r="V679" s="296" t="str">
        <f>INDEX('Page 2 - Team Information'!$K$14:$AP$184,Y679,X679)</f>
        <v xml:space="preserve">Yes </v>
      </c>
      <c r="X679" s="334">
        <v>7</v>
      </c>
      <c r="Y679" s="334">
        <v>13</v>
      </c>
    </row>
    <row r="680" spans="1:25" x14ac:dyDescent="0.25">
      <c r="A680" t="str">
        <f>'Page 1 - General Information'!$G$12</f>
        <v>114069103</v>
      </c>
      <c r="B680" t="str">
        <f>'Page 1 - General Information'!$G$16</f>
        <v>6980</v>
      </c>
      <c r="C680" s="333" t="s">
        <v>14207</v>
      </c>
      <c r="N680" t="s">
        <v>8505</v>
      </c>
      <c r="O680" s="300"/>
      <c r="Q680"/>
      <c r="R680" s="23" t="s">
        <v>14197</v>
      </c>
      <c r="S680" t="s">
        <v>8689</v>
      </c>
      <c r="T680" s="296" t="str">
        <f>IF(INDEX('Page 2 - Team Information'!$K$14:$AP$184,Y680,X680)="","",INDEX('Page 2 - Team Information'!$K$14:$AP$184,Y680,X680)&amp;"-06-30")</f>
        <v>1950-06-30</v>
      </c>
      <c r="X680" s="334">
        <v>9</v>
      </c>
      <c r="Y680" s="334">
        <v>13</v>
      </c>
    </row>
    <row r="681" spans="1:25" x14ac:dyDescent="0.25">
      <c r="A681" t="str">
        <f>'Page 1 - General Information'!$G$12</f>
        <v>114069103</v>
      </c>
      <c r="B681" t="str">
        <f>'Page 1 - General Information'!$G$16</f>
        <v>6980</v>
      </c>
      <c r="C681" s="333" t="s">
        <v>14207</v>
      </c>
      <c r="N681" t="s">
        <v>8505</v>
      </c>
      <c r="O681" s="300"/>
      <c r="Q681"/>
      <c r="R681" s="23" t="s">
        <v>14197</v>
      </c>
      <c r="S681" t="s">
        <v>8690</v>
      </c>
      <c r="T681" s="296" t="str">
        <f>IF(INDEX('Page 2 - Team Information'!$K$14:$AP$184,Y681,X681)="","",INDEX('Page 2 - Team Information'!$K$14:$AP$184,Y681,X681)&amp;"-06-30")</f>
        <v/>
      </c>
      <c r="X681" s="334">
        <v>10</v>
      </c>
      <c r="Y681" s="334">
        <v>13</v>
      </c>
    </row>
    <row r="682" spans="1:25" x14ac:dyDescent="0.25">
      <c r="A682" t="str">
        <f>'Page 1 - General Information'!$G$12</f>
        <v>114069103</v>
      </c>
      <c r="B682" t="str">
        <f>'Page 1 - General Information'!$G$16</f>
        <v>6980</v>
      </c>
      <c r="C682" s="333" t="s">
        <v>14207</v>
      </c>
      <c r="N682" t="s">
        <v>8505</v>
      </c>
      <c r="O682" s="300"/>
      <c r="Q682"/>
      <c r="R682" s="23" t="s">
        <v>14197</v>
      </c>
      <c r="S682" t="s">
        <v>8691</v>
      </c>
      <c r="T682" s="296" t="str">
        <f>IF(INDEX('Page 2 - Team Information'!$K$14:$AP$184,Y682,X682)="","",INDEX('Page 2 - Team Information'!$K$14:$AP$184,Y682,X682)&amp;"-06-30")</f>
        <v/>
      </c>
      <c r="X682" s="334">
        <v>11</v>
      </c>
      <c r="Y682" s="334">
        <v>13</v>
      </c>
    </row>
    <row r="683" spans="1:25" x14ac:dyDescent="0.25">
      <c r="A683" t="str">
        <f>'Page 1 - General Information'!$G$12</f>
        <v>114069103</v>
      </c>
      <c r="B683" t="str">
        <f>'Page 1 - General Information'!$G$16</f>
        <v>6980</v>
      </c>
      <c r="C683" s="333" t="s">
        <v>14207</v>
      </c>
      <c r="N683" t="s">
        <v>8505</v>
      </c>
      <c r="O683" s="300"/>
      <c r="Q683"/>
      <c r="R683" s="23" t="s">
        <v>14197</v>
      </c>
      <c r="S683" t="s">
        <v>8692</v>
      </c>
      <c r="T683" s="296" t="str">
        <f>IF(INDEX('Page 2 - Team Information'!$K$14:$AP$184,Y683,X683)="","",INDEX('Page 2 - Team Information'!$K$14:$AP$184,Y683,X683)&amp;"-06-30")</f>
        <v/>
      </c>
      <c r="X683" s="334">
        <v>12</v>
      </c>
      <c r="Y683" s="334">
        <v>13</v>
      </c>
    </row>
    <row r="684" spans="1:25" x14ac:dyDescent="0.25">
      <c r="A684" t="str">
        <f>'Page 1 - General Information'!$G$12</f>
        <v>114069103</v>
      </c>
      <c r="B684" t="str">
        <f>'Page 1 - General Information'!$G$16</f>
        <v>6980</v>
      </c>
      <c r="C684" s="333" t="s">
        <v>14207</v>
      </c>
      <c r="N684" t="s">
        <v>8024</v>
      </c>
      <c r="O684" s="296">
        <f>INDEX('Page 2 - Team Information'!$K$14:$AP$184,Y684,X684)</f>
        <v>0</v>
      </c>
      <c r="Q684"/>
      <c r="S684" t="s">
        <v>8693</v>
      </c>
      <c r="X684" s="334">
        <v>14</v>
      </c>
      <c r="Y684" s="334">
        <v>13</v>
      </c>
    </row>
    <row r="685" spans="1:25" x14ac:dyDescent="0.25">
      <c r="A685" t="str">
        <f>'Page 1 - General Information'!$G$12</f>
        <v>114069103</v>
      </c>
      <c r="B685" t="str">
        <f>'Page 1 - General Information'!$G$16</f>
        <v>6980</v>
      </c>
      <c r="C685" s="333" t="s">
        <v>14207</v>
      </c>
      <c r="N685" t="s">
        <v>8024</v>
      </c>
      <c r="O685" s="296">
        <f>INDEX('Page 2 - Team Information'!$K$14:$AP$184,Y685,X685)</f>
        <v>0</v>
      </c>
      <c r="Q685"/>
      <c r="S685" t="s">
        <v>8694</v>
      </c>
      <c r="X685" s="334">
        <v>15</v>
      </c>
      <c r="Y685" s="334">
        <v>13</v>
      </c>
    </row>
    <row r="686" spans="1:25" x14ac:dyDescent="0.25">
      <c r="A686" t="str">
        <f>'Page 1 - General Information'!$G$12</f>
        <v>114069103</v>
      </c>
      <c r="B686" t="str">
        <f>'Page 1 - General Information'!$G$16</f>
        <v>6980</v>
      </c>
      <c r="C686" s="333" t="s">
        <v>14207</v>
      </c>
      <c r="N686" t="s">
        <v>8024</v>
      </c>
      <c r="O686" s="296">
        <f>INDEX('Page 2 - Team Information'!$K$14:$AP$184,Y686,X686)</f>
        <v>16</v>
      </c>
      <c r="Q686"/>
      <c r="S686" t="s">
        <v>8695</v>
      </c>
      <c r="X686" s="334">
        <v>16</v>
      </c>
      <c r="Y686" s="334">
        <v>13</v>
      </c>
    </row>
    <row r="687" spans="1:25" x14ac:dyDescent="0.25">
      <c r="A687" t="str">
        <f>'Page 1 - General Information'!$G$12</f>
        <v>114069103</v>
      </c>
      <c r="B687" t="str">
        <f>'Page 1 - General Information'!$G$16</f>
        <v>6980</v>
      </c>
      <c r="C687" s="333" t="s">
        <v>14207</v>
      </c>
      <c r="N687" t="s">
        <v>8024</v>
      </c>
      <c r="O687" s="296">
        <f>INDEX('Page 2 - Team Information'!$K$14:$AP$184,Y687,X687)</f>
        <v>16</v>
      </c>
      <c r="Q687"/>
      <c r="S687" t="s">
        <v>8696</v>
      </c>
      <c r="X687" s="334">
        <v>17</v>
      </c>
      <c r="Y687" s="334">
        <v>13</v>
      </c>
    </row>
    <row r="688" spans="1:25" x14ac:dyDescent="0.25">
      <c r="A688" t="str">
        <f>'Page 1 - General Information'!$G$12</f>
        <v>114069103</v>
      </c>
      <c r="B688" t="str">
        <f>'Page 1 - General Information'!$G$16</f>
        <v>6980</v>
      </c>
      <c r="C688" s="333" t="s">
        <v>14207</v>
      </c>
      <c r="N688" t="s">
        <v>8024</v>
      </c>
      <c r="O688" s="296">
        <f>INDEX('Page 2 - Team Information'!$K$14:$AP$184,Y688,X688)</f>
        <v>0</v>
      </c>
      <c r="Q688"/>
      <c r="S688" t="s">
        <v>8697</v>
      </c>
      <c r="X688" s="334">
        <v>19</v>
      </c>
      <c r="Y688" s="334">
        <v>13</v>
      </c>
    </row>
    <row r="689" spans="1:25" x14ac:dyDescent="0.25">
      <c r="A689" t="str">
        <f>'Page 1 - General Information'!$G$12</f>
        <v>114069103</v>
      </c>
      <c r="B689" t="str">
        <f>'Page 1 - General Information'!$G$16</f>
        <v>6980</v>
      </c>
      <c r="C689" s="333" t="s">
        <v>14207</v>
      </c>
      <c r="N689" t="s">
        <v>8024</v>
      </c>
      <c r="O689" s="296">
        <f>INDEX('Page 2 - Team Information'!$K$14:$AP$184,Y689,X689)</f>
        <v>0</v>
      </c>
      <c r="Q689"/>
      <c r="S689" t="s">
        <v>8698</v>
      </c>
      <c r="X689" s="334">
        <v>20</v>
      </c>
      <c r="Y689" s="334">
        <v>13</v>
      </c>
    </row>
    <row r="690" spans="1:25" x14ac:dyDescent="0.25">
      <c r="A690" t="str">
        <f>'Page 1 - General Information'!$G$12</f>
        <v>114069103</v>
      </c>
      <c r="B690" t="str">
        <f>'Page 1 - General Information'!$G$16</f>
        <v>6980</v>
      </c>
      <c r="C690" s="333" t="s">
        <v>14207</v>
      </c>
      <c r="N690" t="s">
        <v>8024</v>
      </c>
      <c r="O690" s="296">
        <f>INDEX('Page 2 - Team Information'!$K$14:$AP$184,Y690,X690)</f>
        <v>16</v>
      </c>
      <c r="Q690"/>
      <c r="S690" t="s">
        <v>8699</v>
      </c>
      <c r="X690" s="334">
        <v>21</v>
      </c>
      <c r="Y690" s="334">
        <v>13</v>
      </c>
    </row>
    <row r="691" spans="1:25" x14ac:dyDescent="0.25">
      <c r="A691" t="str">
        <f>'Page 1 - General Information'!$G$12</f>
        <v>114069103</v>
      </c>
      <c r="B691" t="str">
        <f>'Page 1 - General Information'!$G$16</f>
        <v>6980</v>
      </c>
      <c r="C691" s="333" t="s">
        <v>14207</v>
      </c>
      <c r="N691" t="s">
        <v>8024</v>
      </c>
      <c r="O691" s="296">
        <f>INDEX('Page 2 - Team Information'!$K$14:$AP$184,Y691,X691)</f>
        <v>16</v>
      </c>
      <c r="Q691"/>
      <c r="S691" t="s">
        <v>8700</v>
      </c>
      <c r="X691" s="334">
        <v>22</v>
      </c>
      <c r="Y691" s="334">
        <v>13</v>
      </c>
    </row>
    <row r="692" spans="1:25" x14ac:dyDescent="0.25">
      <c r="A692" t="str">
        <f>'Page 1 - General Information'!$G$12</f>
        <v>114069103</v>
      </c>
      <c r="B692" t="str">
        <f>'Page 1 - General Information'!$G$16</f>
        <v>6980</v>
      </c>
      <c r="C692" s="333" t="s">
        <v>14207</v>
      </c>
      <c r="N692" t="s">
        <v>8505</v>
      </c>
      <c r="O692" s="300"/>
      <c r="Q692"/>
      <c r="R692" s="300" t="s">
        <v>14197</v>
      </c>
      <c r="S692" t="s">
        <v>8701</v>
      </c>
      <c r="V692" s="296">
        <f>INDEX('Page 2 - Team Information'!$K$14:$AP$184,Y692,X692)</f>
        <v>0</v>
      </c>
      <c r="X692" s="334">
        <v>5</v>
      </c>
      <c r="Y692" s="334">
        <v>14</v>
      </c>
    </row>
    <row r="693" spans="1:25" x14ac:dyDescent="0.25">
      <c r="A693" t="str">
        <f>'Page 1 - General Information'!$G$12</f>
        <v>114069103</v>
      </c>
      <c r="B693" t="str">
        <f>'Page 1 - General Information'!$G$16</f>
        <v>6980</v>
      </c>
      <c r="C693" s="333" t="s">
        <v>14207</v>
      </c>
      <c r="N693" t="s">
        <v>8505</v>
      </c>
      <c r="O693" s="300"/>
      <c r="Q693"/>
      <c r="R693" s="300" t="s">
        <v>14197</v>
      </c>
      <c r="S693" t="s">
        <v>8702</v>
      </c>
      <c r="V693" s="296">
        <f>INDEX('Page 2 - Team Information'!$K$14:$AP$184,Y693,X693)</f>
        <v>0</v>
      </c>
      <c r="X693" s="334">
        <v>6</v>
      </c>
      <c r="Y693" s="334">
        <v>14</v>
      </c>
    </row>
    <row r="694" spans="1:25" x14ac:dyDescent="0.25">
      <c r="A694" t="str">
        <f>'Page 1 - General Information'!$G$12</f>
        <v>114069103</v>
      </c>
      <c r="B694" t="str">
        <f>'Page 1 - General Information'!$G$16</f>
        <v>6980</v>
      </c>
      <c r="C694" s="333" t="s">
        <v>14207</v>
      </c>
      <c r="N694" t="s">
        <v>8505</v>
      </c>
      <c r="O694" s="300"/>
      <c r="Q694"/>
      <c r="R694" s="300" t="s">
        <v>14197</v>
      </c>
      <c r="S694" t="s">
        <v>8703</v>
      </c>
      <c r="V694" s="296" t="str">
        <f>INDEX('Page 2 - Team Information'!$K$14:$AP$184,Y694,X694)</f>
        <v xml:space="preserve">Yes </v>
      </c>
      <c r="X694" s="334">
        <v>7</v>
      </c>
      <c r="Y694" s="334">
        <v>14</v>
      </c>
    </row>
    <row r="695" spans="1:25" x14ac:dyDescent="0.25">
      <c r="A695" t="str">
        <f>'Page 1 - General Information'!$G$12</f>
        <v>114069103</v>
      </c>
      <c r="B695" t="str">
        <f>'Page 1 - General Information'!$G$16</f>
        <v>6980</v>
      </c>
      <c r="C695" s="333" t="s">
        <v>14207</v>
      </c>
      <c r="N695" t="s">
        <v>8505</v>
      </c>
      <c r="O695" s="300"/>
      <c r="Q695"/>
      <c r="R695" s="23" t="s">
        <v>14197</v>
      </c>
      <c r="S695" t="s">
        <v>8704</v>
      </c>
      <c r="T695" s="296" t="str">
        <f>IF(INDEX('Page 2 - Team Information'!$K$14:$AP$184,Y695,X695)="","",INDEX('Page 2 - Team Information'!$K$14:$AP$184,Y695,X695)&amp;"-06-30")</f>
        <v>1995-06-30</v>
      </c>
      <c r="X695" s="334">
        <v>9</v>
      </c>
      <c r="Y695" s="334">
        <v>14</v>
      </c>
    </row>
    <row r="696" spans="1:25" x14ac:dyDescent="0.25">
      <c r="A696" t="str">
        <f>'Page 1 - General Information'!$G$12</f>
        <v>114069103</v>
      </c>
      <c r="B696" t="str">
        <f>'Page 1 - General Information'!$G$16</f>
        <v>6980</v>
      </c>
      <c r="C696" s="333" t="s">
        <v>14207</v>
      </c>
      <c r="N696" t="s">
        <v>8505</v>
      </c>
      <c r="O696" s="300"/>
      <c r="Q696"/>
      <c r="R696" s="23" t="s">
        <v>14197</v>
      </c>
      <c r="S696" t="s">
        <v>8705</v>
      </c>
      <c r="T696" s="296" t="str">
        <f>IF(INDEX('Page 2 - Team Information'!$K$14:$AP$184,Y696,X696)="","",INDEX('Page 2 - Team Information'!$K$14:$AP$184,Y696,X696)&amp;"-06-30")</f>
        <v/>
      </c>
      <c r="X696" s="334">
        <v>10</v>
      </c>
      <c r="Y696" s="334">
        <v>14</v>
      </c>
    </row>
    <row r="697" spans="1:25" x14ac:dyDescent="0.25">
      <c r="A697" t="str">
        <f>'Page 1 - General Information'!$G$12</f>
        <v>114069103</v>
      </c>
      <c r="B697" t="str">
        <f>'Page 1 - General Information'!$G$16</f>
        <v>6980</v>
      </c>
      <c r="C697" s="333" t="s">
        <v>14207</v>
      </c>
      <c r="N697" t="s">
        <v>8505</v>
      </c>
      <c r="O697" s="300"/>
      <c r="Q697"/>
      <c r="R697" s="23" t="s">
        <v>14197</v>
      </c>
      <c r="S697" t="s">
        <v>8706</v>
      </c>
      <c r="T697" s="296" t="str">
        <f>IF(INDEX('Page 2 - Team Information'!$K$14:$AP$184,Y697,X697)="","",INDEX('Page 2 - Team Information'!$K$14:$AP$184,Y697,X697)&amp;"-06-30")</f>
        <v/>
      </c>
      <c r="X697" s="334">
        <v>11</v>
      </c>
      <c r="Y697" s="334">
        <v>14</v>
      </c>
    </row>
    <row r="698" spans="1:25" x14ac:dyDescent="0.25">
      <c r="A698" t="str">
        <f>'Page 1 - General Information'!$G$12</f>
        <v>114069103</v>
      </c>
      <c r="B698" t="str">
        <f>'Page 1 - General Information'!$G$16</f>
        <v>6980</v>
      </c>
      <c r="C698" s="333" t="s">
        <v>14207</v>
      </c>
      <c r="N698" t="s">
        <v>8505</v>
      </c>
      <c r="O698" s="300"/>
      <c r="Q698"/>
      <c r="R698" s="23" t="s">
        <v>14197</v>
      </c>
      <c r="S698" t="s">
        <v>8707</v>
      </c>
      <c r="T698" s="296" t="str">
        <f>IF(INDEX('Page 2 - Team Information'!$K$14:$AP$184,Y698,X698)="","",INDEX('Page 2 - Team Information'!$K$14:$AP$184,Y698,X698)&amp;"-06-30")</f>
        <v/>
      </c>
      <c r="X698" s="334">
        <v>12</v>
      </c>
      <c r="Y698" s="334">
        <v>14</v>
      </c>
    </row>
    <row r="699" spans="1:25" x14ac:dyDescent="0.25">
      <c r="A699" t="str">
        <f>'Page 1 - General Information'!$G$12</f>
        <v>114069103</v>
      </c>
      <c r="B699" t="str">
        <f>'Page 1 - General Information'!$G$16</f>
        <v>6980</v>
      </c>
      <c r="C699" s="333" t="s">
        <v>14207</v>
      </c>
      <c r="N699" t="s">
        <v>8024</v>
      </c>
      <c r="O699" s="296">
        <f>INDEX('Page 2 - Team Information'!$K$14:$AP$184,Y699,X699)</f>
        <v>0</v>
      </c>
      <c r="Q699"/>
      <c r="S699" t="s">
        <v>8708</v>
      </c>
      <c r="X699" s="334">
        <v>14</v>
      </c>
      <c r="Y699" s="334">
        <v>14</v>
      </c>
    </row>
    <row r="700" spans="1:25" x14ac:dyDescent="0.25">
      <c r="A700" t="str">
        <f>'Page 1 - General Information'!$G$12</f>
        <v>114069103</v>
      </c>
      <c r="B700" t="str">
        <f>'Page 1 - General Information'!$G$16</f>
        <v>6980</v>
      </c>
      <c r="C700" s="333" t="s">
        <v>14207</v>
      </c>
      <c r="N700" t="s">
        <v>8024</v>
      </c>
      <c r="O700" s="296">
        <f>INDEX('Page 2 - Team Information'!$K$14:$AP$184,Y700,X700)</f>
        <v>0</v>
      </c>
      <c r="Q700"/>
      <c r="S700" t="s">
        <v>8709</v>
      </c>
      <c r="X700" s="334">
        <v>15</v>
      </c>
      <c r="Y700" s="334">
        <v>14</v>
      </c>
    </row>
    <row r="701" spans="1:25" x14ac:dyDescent="0.25">
      <c r="A701" t="str">
        <f>'Page 1 - General Information'!$G$12</f>
        <v>114069103</v>
      </c>
      <c r="B701" t="str">
        <f>'Page 1 - General Information'!$G$16</f>
        <v>6980</v>
      </c>
      <c r="C701" s="333" t="s">
        <v>14207</v>
      </c>
      <c r="N701" t="s">
        <v>8024</v>
      </c>
      <c r="O701" s="296">
        <f>INDEX('Page 2 - Team Information'!$K$14:$AP$184,Y701,X701)</f>
        <v>18</v>
      </c>
      <c r="Q701"/>
      <c r="S701" t="s">
        <v>8710</v>
      </c>
      <c r="X701" s="334">
        <v>16</v>
      </c>
      <c r="Y701" s="334">
        <v>14</v>
      </c>
    </row>
    <row r="702" spans="1:25" x14ac:dyDescent="0.25">
      <c r="A702" t="str">
        <f>'Page 1 - General Information'!$G$12</f>
        <v>114069103</v>
      </c>
      <c r="B702" t="str">
        <f>'Page 1 - General Information'!$G$16</f>
        <v>6980</v>
      </c>
      <c r="C702" s="333" t="s">
        <v>14207</v>
      </c>
      <c r="N702" t="s">
        <v>8024</v>
      </c>
      <c r="O702" s="296">
        <f>INDEX('Page 2 - Team Information'!$K$14:$AP$184,Y702,X702)</f>
        <v>18</v>
      </c>
      <c r="Q702"/>
      <c r="S702" t="s">
        <v>8711</v>
      </c>
      <c r="X702" s="334">
        <v>17</v>
      </c>
      <c r="Y702" s="334">
        <v>14</v>
      </c>
    </row>
    <row r="703" spans="1:25" x14ac:dyDescent="0.25">
      <c r="A703" t="str">
        <f>'Page 1 - General Information'!$G$12</f>
        <v>114069103</v>
      </c>
      <c r="B703" t="str">
        <f>'Page 1 - General Information'!$G$16</f>
        <v>6980</v>
      </c>
      <c r="C703" s="333" t="s">
        <v>14207</v>
      </c>
      <c r="N703" t="s">
        <v>8024</v>
      </c>
      <c r="O703" s="296">
        <f>INDEX('Page 2 - Team Information'!$K$14:$AP$184,Y703,X703)</f>
        <v>0</v>
      </c>
      <c r="Q703"/>
      <c r="S703" t="s">
        <v>8712</v>
      </c>
      <c r="X703" s="334">
        <v>19</v>
      </c>
      <c r="Y703" s="334">
        <v>14</v>
      </c>
    </row>
    <row r="704" spans="1:25" x14ac:dyDescent="0.25">
      <c r="A704" t="str">
        <f>'Page 1 - General Information'!$G$12</f>
        <v>114069103</v>
      </c>
      <c r="B704" t="str">
        <f>'Page 1 - General Information'!$G$16</f>
        <v>6980</v>
      </c>
      <c r="C704" s="333" t="s">
        <v>14207</v>
      </c>
      <c r="N704" t="s">
        <v>8024</v>
      </c>
      <c r="O704" s="296">
        <f>INDEX('Page 2 - Team Information'!$K$14:$AP$184,Y704,X704)</f>
        <v>0</v>
      </c>
      <c r="Q704"/>
      <c r="S704" t="s">
        <v>8713</v>
      </c>
      <c r="X704" s="334">
        <v>20</v>
      </c>
      <c r="Y704" s="334">
        <v>14</v>
      </c>
    </row>
    <row r="705" spans="1:25" x14ac:dyDescent="0.25">
      <c r="A705" t="str">
        <f>'Page 1 - General Information'!$G$12</f>
        <v>114069103</v>
      </c>
      <c r="B705" t="str">
        <f>'Page 1 - General Information'!$G$16</f>
        <v>6980</v>
      </c>
      <c r="C705" s="333" t="s">
        <v>14207</v>
      </c>
      <c r="N705" t="s">
        <v>8024</v>
      </c>
      <c r="O705" s="296">
        <f>INDEX('Page 2 - Team Information'!$K$14:$AP$184,Y705,X705)</f>
        <v>18</v>
      </c>
      <c r="Q705"/>
      <c r="S705" t="s">
        <v>8714</v>
      </c>
      <c r="X705" s="334">
        <v>21</v>
      </c>
      <c r="Y705" s="334">
        <v>14</v>
      </c>
    </row>
    <row r="706" spans="1:25" x14ac:dyDescent="0.25">
      <c r="A706" t="str">
        <f>'Page 1 - General Information'!$G$12</f>
        <v>114069103</v>
      </c>
      <c r="B706" t="str">
        <f>'Page 1 - General Information'!$G$16</f>
        <v>6980</v>
      </c>
      <c r="C706" s="333" t="s">
        <v>14207</v>
      </c>
      <c r="N706" t="s">
        <v>8024</v>
      </c>
      <c r="O706" s="296">
        <f>INDEX('Page 2 - Team Information'!$K$14:$AP$184,Y706,X706)</f>
        <v>18</v>
      </c>
      <c r="Q706"/>
      <c r="S706" t="s">
        <v>8715</v>
      </c>
      <c r="X706" s="334">
        <v>22</v>
      </c>
      <c r="Y706" s="334">
        <v>14</v>
      </c>
    </row>
    <row r="707" spans="1:25" x14ac:dyDescent="0.25">
      <c r="A707" t="str">
        <f>'Page 1 - General Information'!$G$12</f>
        <v>114069103</v>
      </c>
      <c r="B707" t="str">
        <f>'Page 1 - General Information'!$G$16</f>
        <v>6980</v>
      </c>
      <c r="C707" s="333" t="s">
        <v>14207</v>
      </c>
      <c r="N707" t="s">
        <v>8505</v>
      </c>
      <c r="O707" s="300"/>
      <c r="Q707"/>
      <c r="R707" s="300" t="s">
        <v>14197</v>
      </c>
      <c r="S707" t="s">
        <v>8716</v>
      </c>
      <c r="V707" s="296" t="str">
        <f>INDEX('Page 2 - Team Information'!$K$14:$AP$184,Y707,X707)</f>
        <v xml:space="preserve">Yes </v>
      </c>
      <c r="X707" s="334">
        <v>5</v>
      </c>
      <c r="Y707" s="334">
        <v>15</v>
      </c>
    </row>
    <row r="708" spans="1:25" x14ac:dyDescent="0.25">
      <c r="A708" t="str">
        <f>'Page 1 - General Information'!$G$12</f>
        <v>114069103</v>
      </c>
      <c r="B708" t="str">
        <f>'Page 1 - General Information'!$G$16</f>
        <v>6980</v>
      </c>
      <c r="C708" s="333" t="s">
        <v>14207</v>
      </c>
      <c r="N708" t="s">
        <v>8505</v>
      </c>
      <c r="O708" s="300"/>
      <c r="Q708"/>
      <c r="R708" s="300" t="s">
        <v>14197</v>
      </c>
      <c r="S708" t="s">
        <v>8717</v>
      </c>
      <c r="V708" s="296">
        <f>INDEX('Page 2 - Team Information'!$K$14:$AP$184,Y708,X708)</f>
        <v>0</v>
      </c>
      <c r="X708" s="334">
        <v>6</v>
      </c>
      <c r="Y708" s="334">
        <v>15</v>
      </c>
    </row>
    <row r="709" spans="1:25" x14ac:dyDescent="0.25">
      <c r="A709" t="str">
        <f>'Page 1 - General Information'!$G$12</f>
        <v>114069103</v>
      </c>
      <c r="B709" t="str">
        <f>'Page 1 - General Information'!$G$16</f>
        <v>6980</v>
      </c>
      <c r="C709" s="333" t="s">
        <v>14207</v>
      </c>
      <c r="N709" t="s">
        <v>8505</v>
      </c>
      <c r="O709" s="300"/>
      <c r="Q709"/>
      <c r="R709" s="300" t="s">
        <v>14197</v>
      </c>
      <c r="S709" t="s">
        <v>8718</v>
      </c>
      <c r="V709" s="296">
        <f>INDEX('Page 2 - Team Information'!$K$14:$AP$184,Y709,X709)</f>
        <v>0</v>
      </c>
      <c r="X709" s="334">
        <v>7</v>
      </c>
      <c r="Y709" s="334">
        <v>15</v>
      </c>
    </row>
    <row r="710" spans="1:25" x14ac:dyDescent="0.25">
      <c r="A710" t="str">
        <f>'Page 1 - General Information'!$G$12</f>
        <v>114069103</v>
      </c>
      <c r="B710" t="str">
        <f>'Page 1 - General Information'!$G$16</f>
        <v>6980</v>
      </c>
      <c r="C710" s="333" t="s">
        <v>14207</v>
      </c>
      <c r="N710" t="s">
        <v>8505</v>
      </c>
      <c r="O710" s="300"/>
      <c r="Q710"/>
      <c r="R710" s="23" t="s">
        <v>14197</v>
      </c>
      <c r="S710" t="s">
        <v>8719</v>
      </c>
      <c r="T710" s="296" t="str">
        <f>IF(INDEX('Page 2 - Team Information'!$K$14:$AP$184,Y710,X710)="","",INDEX('Page 2 - Team Information'!$K$14:$AP$184,Y710,X710)&amp;"-06-30")</f>
        <v>1974-06-30</v>
      </c>
      <c r="X710" s="334">
        <v>9</v>
      </c>
      <c r="Y710" s="334">
        <v>15</v>
      </c>
    </row>
    <row r="711" spans="1:25" x14ac:dyDescent="0.25">
      <c r="A711" t="str">
        <f>'Page 1 - General Information'!$G$12</f>
        <v>114069103</v>
      </c>
      <c r="B711" t="str">
        <f>'Page 1 - General Information'!$G$16</f>
        <v>6980</v>
      </c>
      <c r="C711" s="333" t="s">
        <v>14207</v>
      </c>
      <c r="N711" t="s">
        <v>8505</v>
      </c>
      <c r="O711" s="300"/>
      <c r="Q711"/>
      <c r="R711" s="23" t="s">
        <v>14197</v>
      </c>
      <c r="S711" t="s">
        <v>8720</v>
      </c>
      <c r="T711" s="296" t="str">
        <f>IF(INDEX('Page 2 - Team Information'!$K$14:$AP$184,Y711,X711)="","",INDEX('Page 2 - Team Information'!$K$14:$AP$184,Y711,X711)&amp;"-06-30")</f>
        <v/>
      </c>
      <c r="X711" s="334">
        <v>10</v>
      </c>
      <c r="Y711" s="334">
        <v>15</v>
      </c>
    </row>
    <row r="712" spans="1:25" x14ac:dyDescent="0.25">
      <c r="A712" t="str">
        <f>'Page 1 - General Information'!$G$12</f>
        <v>114069103</v>
      </c>
      <c r="B712" t="str">
        <f>'Page 1 - General Information'!$G$16</f>
        <v>6980</v>
      </c>
      <c r="C712" s="333" t="s">
        <v>14207</v>
      </c>
      <c r="N712" t="s">
        <v>8505</v>
      </c>
      <c r="O712" s="300"/>
      <c r="Q712"/>
      <c r="R712" s="23" t="s">
        <v>14197</v>
      </c>
      <c r="S712" t="s">
        <v>8721</v>
      </c>
      <c r="T712" s="296" t="str">
        <f>IF(INDEX('Page 2 - Team Information'!$K$14:$AP$184,Y712,X712)="","",INDEX('Page 2 - Team Information'!$K$14:$AP$184,Y712,X712)&amp;"-06-30")</f>
        <v/>
      </c>
      <c r="X712" s="334">
        <v>11</v>
      </c>
      <c r="Y712" s="334">
        <v>15</v>
      </c>
    </row>
    <row r="713" spans="1:25" x14ac:dyDescent="0.25">
      <c r="A713" t="str">
        <f>'Page 1 - General Information'!$G$12</f>
        <v>114069103</v>
      </c>
      <c r="B713" t="str">
        <f>'Page 1 - General Information'!$G$16</f>
        <v>6980</v>
      </c>
      <c r="C713" s="333" t="s">
        <v>14207</v>
      </c>
      <c r="N713" t="s">
        <v>8505</v>
      </c>
      <c r="O713" s="300"/>
      <c r="Q713"/>
      <c r="R713" s="23" t="s">
        <v>14197</v>
      </c>
      <c r="S713" t="s">
        <v>8722</v>
      </c>
      <c r="T713" s="296" t="str">
        <f>IF(INDEX('Page 2 - Team Information'!$K$14:$AP$184,Y713,X713)="","",INDEX('Page 2 - Team Information'!$K$14:$AP$184,Y713,X713)&amp;"-06-30")</f>
        <v/>
      </c>
      <c r="X713" s="334">
        <v>12</v>
      </c>
      <c r="Y713" s="334">
        <v>15</v>
      </c>
    </row>
    <row r="714" spans="1:25" x14ac:dyDescent="0.25">
      <c r="A714" t="str">
        <f>'Page 1 - General Information'!$G$12</f>
        <v>114069103</v>
      </c>
      <c r="B714" t="str">
        <f>'Page 1 - General Information'!$G$16</f>
        <v>6980</v>
      </c>
      <c r="C714" s="333" t="s">
        <v>14207</v>
      </c>
      <c r="N714" t="s">
        <v>8024</v>
      </c>
      <c r="O714" s="296">
        <f>INDEX('Page 2 - Team Information'!$K$14:$AP$184,Y714,X714)</f>
        <v>18</v>
      </c>
      <c r="Q714"/>
      <c r="S714" t="s">
        <v>8723</v>
      </c>
      <c r="X714" s="334">
        <v>14</v>
      </c>
      <c r="Y714" s="334">
        <v>15</v>
      </c>
    </row>
    <row r="715" spans="1:25" x14ac:dyDescent="0.25">
      <c r="A715" t="str">
        <f>'Page 1 - General Information'!$G$12</f>
        <v>114069103</v>
      </c>
      <c r="B715" t="str">
        <f>'Page 1 - General Information'!$G$16</f>
        <v>6980</v>
      </c>
      <c r="C715" s="333" t="s">
        <v>14207</v>
      </c>
      <c r="N715" t="s">
        <v>8024</v>
      </c>
      <c r="O715" s="296">
        <f>INDEX('Page 2 - Team Information'!$K$14:$AP$184,Y715,X715)</f>
        <v>0</v>
      </c>
      <c r="Q715"/>
      <c r="S715" t="s">
        <v>8724</v>
      </c>
      <c r="X715" s="334">
        <v>15</v>
      </c>
      <c r="Y715" s="334">
        <v>15</v>
      </c>
    </row>
    <row r="716" spans="1:25" x14ac:dyDescent="0.25">
      <c r="A716" t="str">
        <f>'Page 1 - General Information'!$G$12</f>
        <v>114069103</v>
      </c>
      <c r="B716" t="str">
        <f>'Page 1 - General Information'!$G$16</f>
        <v>6980</v>
      </c>
      <c r="C716" s="333" t="s">
        <v>14207</v>
      </c>
      <c r="N716" t="s">
        <v>8024</v>
      </c>
      <c r="O716" s="296">
        <f>INDEX('Page 2 - Team Information'!$K$14:$AP$184,Y716,X716)</f>
        <v>0</v>
      </c>
      <c r="Q716"/>
      <c r="S716" t="s">
        <v>8725</v>
      </c>
      <c r="X716" s="334">
        <v>16</v>
      </c>
      <c r="Y716" s="334">
        <v>15</v>
      </c>
    </row>
    <row r="717" spans="1:25" x14ac:dyDescent="0.25">
      <c r="A717" t="str">
        <f>'Page 1 - General Information'!$G$12</f>
        <v>114069103</v>
      </c>
      <c r="B717" t="str">
        <f>'Page 1 - General Information'!$G$16</f>
        <v>6980</v>
      </c>
      <c r="C717" s="333" t="s">
        <v>14207</v>
      </c>
      <c r="N717" t="s">
        <v>8024</v>
      </c>
      <c r="O717" s="296">
        <f>INDEX('Page 2 - Team Information'!$K$14:$AP$184,Y717,X717)</f>
        <v>18</v>
      </c>
      <c r="Q717"/>
      <c r="S717" t="s">
        <v>8726</v>
      </c>
      <c r="X717" s="334">
        <v>17</v>
      </c>
      <c r="Y717" s="334">
        <v>15</v>
      </c>
    </row>
    <row r="718" spans="1:25" x14ac:dyDescent="0.25">
      <c r="A718" t="str">
        <f>'Page 1 - General Information'!$G$12</f>
        <v>114069103</v>
      </c>
      <c r="B718" t="str">
        <f>'Page 1 - General Information'!$G$16</f>
        <v>6980</v>
      </c>
      <c r="C718" s="333" t="s">
        <v>14207</v>
      </c>
      <c r="N718" t="s">
        <v>8024</v>
      </c>
      <c r="O718" s="296">
        <f>INDEX('Page 2 - Team Information'!$K$14:$AP$184,Y718,X718)</f>
        <v>18</v>
      </c>
      <c r="Q718"/>
      <c r="S718" t="s">
        <v>8727</v>
      </c>
      <c r="X718" s="334">
        <v>19</v>
      </c>
      <c r="Y718" s="334">
        <v>15</v>
      </c>
    </row>
    <row r="719" spans="1:25" x14ac:dyDescent="0.25">
      <c r="A719" t="str">
        <f>'Page 1 - General Information'!$G$12</f>
        <v>114069103</v>
      </c>
      <c r="B719" t="str">
        <f>'Page 1 - General Information'!$G$16</f>
        <v>6980</v>
      </c>
      <c r="C719" s="333" t="s">
        <v>14207</v>
      </c>
      <c r="N719" t="s">
        <v>8024</v>
      </c>
      <c r="O719" s="296">
        <f>INDEX('Page 2 - Team Information'!$K$14:$AP$184,Y719,X719)</f>
        <v>0</v>
      </c>
      <c r="Q719"/>
      <c r="S719" t="s">
        <v>8728</v>
      </c>
      <c r="X719" s="334">
        <v>20</v>
      </c>
      <c r="Y719" s="334">
        <v>15</v>
      </c>
    </row>
    <row r="720" spans="1:25" x14ac:dyDescent="0.25">
      <c r="A720" t="str">
        <f>'Page 1 - General Information'!$G$12</f>
        <v>114069103</v>
      </c>
      <c r="B720" t="str">
        <f>'Page 1 - General Information'!$G$16</f>
        <v>6980</v>
      </c>
      <c r="C720" s="333" t="s">
        <v>14207</v>
      </c>
      <c r="N720" t="s">
        <v>8024</v>
      </c>
      <c r="O720" s="296">
        <f>INDEX('Page 2 - Team Information'!$K$14:$AP$184,Y720,X720)</f>
        <v>0</v>
      </c>
      <c r="Q720"/>
      <c r="S720" t="s">
        <v>8729</v>
      </c>
      <c r="X720" s="334">
        <v>21</v>
      </c>
      <c r="Y720" s="334">
        <v>15</v>
      </c>
    </row>
    <row r="721" spans="1:25" x14ac:dyDescent="0.25">
      <c r="A721" t="str">
        <f>'Page 1 - General Information'!$G$12</f>
        <v>114069103</v>
      </c>
      <c r="B721" t="str">
        <f>'Page 1 - General Information'!$G$16</f>
        <v>6980</v>
      </c>
      <c r="C721" s="333" t="s">
        <v>14207</v>
      </c>
      <c r="N721" t="s">
        <v>8024</v>
      </c>
      <c r="O721" s="296">
        <f>INDEX('Page 2 - Team Information'!$K$14:$AP$184,Y721,X721)</f>
        <v>18</v>
      </c>
      <c r="Q721"/>
      <c r="S721" t="s">
        <v>8730</v>
      </c>
      <c r="X721" s="334">
        <v>22</v>
      </c>
      <c r="Y721" s="334">
        <v>15</v>
      </c>
    </row>
    <row r="722" spans="1:25" x14ac:dyDescent="0.25">
      <c r="A722" t="str">
        <f>'Page 1 - General Information'!$G$12</f>
        <v>114069103</v>
      </c>
      <c r="B722" t="str">
        <f>'Page 1 - General Information'!$G$16</f>
        <v>6980</v>
      </c>
      <c r="C722" s="333" t="s">
        <v>14207</v>
      </c>
      <c r="N722" t="s">
        <v>8505</v>
      </c>
      <c r="O722" s="300"/>
      <c r="Q722"/>
      <c r="R722" s="300" t="s">
        <v>14197</v>
      </c>
      <c r="S722" t="s">
        <v>8731</v>
      </c>
      <c r="V722" s="296">
        <f>INDEX('Page 2 - Team Information'!$K$14:$AP$184,Y722,X722)</f>
        <v>0</v>
      </c>
      <c r="X722" s="334">
        <v>5</v>
      </c>
      <c r="Y722" s="334">
        <v>16</v>
      </c>
    </row>
    <row r="723" spans="1:25" x14ac:dyDescent="0.25">
      <c r="A723" t="str">
        <f>'Page 1 - General Information'!$G$12</f>
        <v>114069103</v>
      </c>
      <c r="B723" t="str">
        <f>'Page 1 - General Information'!$G$16</f>
        <v>6980</v>
      </c>
      <c r="C723" s="333" t="s">
        <v>14207</v>
      </c>
      <c r="N723" t="s">
        <v>8505</v>
      </c>
      <c r="O723" s="300"/>
      <c r="Q723"/>
      <c r="R723" s="300" t="s">
        <v>14197</v>
      </c>
      <c r="S723" t="s">
        <v>8732</v>
      </c>
      <c r="V723" s="296" t="str">
        <f>INDEX('Page 2 - Team Information'!$K$14:$AP$184,Y723,X723)</f>
        <v xml:space="preserve">Yes </v>
      </c>
      <c r="X723" s="334">
        <v>6</v>
      </c>
      <c r="Y723" s="334">
        <v>16</v>
      </c>
    </row>
    <row r="724" spans="1:25" x14ac:dyDescent="0.25">
      <c r="A724" t="str">
        <f>'Page 1 - General Information'!$G$12</f>
        <v>114069103</v>
      </c>
      <c r="B724" t="str">
        <f>'Page 1 - General Information'!$G$16</f>
        <v>6980</v>
      </c>
      <c r="C724" s="333" t="s">
        <v>14207</v>
      </c>
      <c r="N724" t="s">
        <v>8505</v>
      </c>
      <c r="O724" s="300"/>
      <c r="Q724"/>
      <c r="R724" s="300" t="s">
        <v>14197</v>
      </c>
      <c r="S724" t="s">
        <v>8733</v>
      </c>
      <c r="V724" s="296">
        <f>INDEX('Page 2 - Team Information'!$K$14:$AP$184,Y724,X724)</f>
        <v>0</v>
      </c>
      <c r="X724" s="334">
        <v>7</v>
      </c>
      <c r="Y724" s="334">
        <v>16</v>
      </c>
    </row>
    <row r="725" spans="1:25" x14ac:dyDescent="0.25">
      <c r="A725" t="str">
        <f>'Page 1 - General Information'!$G$12</f>
        <v>114069103</v>
      </c>
      <c r="B725" t="str">
        <f>'Page 1 - General Information'!$G$16</f>
        <v>6980</v>
      </c>
      <c r="C725" s="333" t="s">
        <v>14207</v>
      </c>
      <c r="N725" t="s">
        <v>8505</v>
      </c>
      <c r="O725" s="300"/>
      <c r="Q725"/>
      <c r="R725" s="23" t="s">
        <v>14197</v>
      </c>
      <c r="S725" t="s">
        <v>8734</v>
      </c>
      <c r="T725" s="296" t="str">
        <f>IF(INDEX('Page 2 - Team Information'!$K$14:$AP$184,Y725,X725)="","",INDEX('Page 2 - Team Information'!$K$14:$AP$184,Y725,X725)&amp;"-06-30")</f>
        <v>1960-06-30</v>
      </c>
      <c r="X725" s="334">
        <v>9</v>
      </c>
      <c r="Y725" s="334">
        <v>16</v>
      </c>
    </row>
    <row r="726" spans="1:25" x14ac:dyDescent="0.25">
      <c r="A726" t="str">
        <f>'Page 1 - General Information'!$G$12</f>
        <v>114069103</v>
      </c>
      <c r="B726" t="str">
        <f>'Page 1 - General Information'!$G$16</f>
        <v>6980</v>
      </c>
      <c r="C726" s="333" t="s">
        <v>14207</v>
      </c>
      <c r="N726" t="s">
        <v>8505</v>
      </c>
      <c r="O726" s="300"/>
      <c r="Q726"/>
      <c r="R726" s="23" t="s">
        <v>14197</v>
      </c>
      <c r="S726" t="s">
        <v>8735</v>
      </c>
      <c r="T726" s="296" t="str">
        <f>IF(INDEX('Page 2 - Team Information'!$K$14:$AP$184,Y726,X726)="","",INDEX('Page 2 - Team Information'!$K$14:$AP$184,Y726,X726)&amp;"-06-30")</f>
        <v/>
      </c>
      <c r="X726" s="334">
        <v>10</v>
      </c>
      <c r="Y726" s="334">
        <v>16</v>
      </c>
    </row>
    <row r="727" spans="1:25" x14ac:dyDescent="0.25">
      <c r="A727" t="str">
        <f>'Page 1 - General Information'!$G$12</f>
        <v>114069103</v>
      </c>
      <c r="B727" t="str">
        <f>'Page 1 - General Information'!$G$16</f>
        <v>6980</v>
      </c>
      <c r="C727" s="333" t="s">
        <v>14207</v>
      </c>
      <c r="N727" t="s">
        <v>8505</v>
      </c>
      <c r="O727" s="300"/>
      <c r="Q727"/>
      <c r="R727" s="23" t="s">
        <v>14197</v>
      </c>
      <c r="S727" t="s">
        <v>8736</v>
      </c>
      <c r="T727" s="296" t="str">
        <f>IF(INDEX('Page 2 - Team Information'!$K$14:$AP$184,Y727,X727)="","",INDEX('Page 2 - Team Information'!$K$14:$AP$184,Y727,X727)&amp;"-06-30")</f>
        <v/>
      </c>
      <c r="X727" s="334">
        <v>11</v>
      </c>
      <c r="Y727" s="334">
        <v>16</v>
      </c>
    </row>
    <row r="728" spans="1:25" x14ac:dyDescent="0.25">
      <c r="A728" t="str">
        <f>'Page 1 - General Information'!$G$12</f>
        <v>114069103</v>
      </c>
      <c r="B728" t="str">
        <f>'Page 1 - General Information'!$G$16</f>
        <v>6980</v>
      </c>
      <c r="C728" s="333" t="s">
        <v>14207</v>
      </c>
      <c r="N728" t="s">
        <v>8505</v>
      </c>
      <c r="O728" s="300"/>
      <c r="Q728"/>
      <c r="R728" s="23" t="s">
        <v>14197</v>
      </c>
      <c r="S728" t="s">
        <v>8737</v>
      </c>
      <c r="T728" s="296" t="str">
        <f>IF(INDEX('Page 2 - Team Information'!$K$14:$AP$184,Y728,X728)="","",INDEX('Page 2 - Team Information'!$K$14:$AP$184,Y728,X728)&amp;"-06-30")</f>
        <v/>
      </c>
      <c r="X728" s="334">
        <v>12</v>
      </c>
      <c r="Y728" s="334">
        <v>16</v>
      </c>
    </row>
    <row r="729" spans="1:25" x14ac:dyDescent="0.25">
      <c r="A729" t="str">
        <f>'Page 1 - General Information'!$G$12</f>
        <v>114069103</v>
      </c>
      <c r="B729" t="str">
        <f>'Page 1 - General Information'!$G$16</f>
        <v>6980</v>
      </c>
      <c r="C729" s="333" t="s">
        <v>14207</v>
      </c>
      <c r="N729" t="s">
        <v>8024</v>
      </c>
      <c r="O729" s="296">
        <f>INDEX('Page 2 - Team Information'!$K$14:$AP$184,Y729,X729)</f>
        <v>0</v>
      </c>
      <c r="Q729"/>
      <c r="S729" t="s">
        <v>8738</v>
      </c>
      <c r="X729" s="334">
        <v>14</v>
      </c>
      <c r="Y729" s="334">
        <v>16</v>
      </c>
    </row>
    <row r="730" spans="1:25" x14ac:dyDescent="0.25">
      <c r="A730" t="str">
        <f>'Page 1 - General Information'!$G$12</f>
        <v>114069103</v>
      </c>
      <c r="B730" t="str">
        <f>'Page 1 - General Information'!$G$16</f>
        <v>6980</v>
      </c>
      <c r="C730" s="333" t="s">
        <v>14207</v>
      </c>
      <c r="N730" t="s">
        <v>8024</v>
      </c>
      <c r="O730" s="296">
        <f>INDEX('Page 2 - Team Information'!$K$14:$AP$184,Y730,X730)</f>
        <v>16</v>
      </c>
      <c r="Q730"/>
      <c r="S730" t="s">
        <v>8739</v>
      </c>
      <c r="X730" s="334">
        <v>15</v>
      </c>
      <c r="Y730" s="334">
        <v>16</v>
      </c>
    </row>
    <row r="731" spans="1:25" x14ac:dyDescent="0.25">
      <c r="A731" t="str">
        <f>'Page 1 - General Information'!$G$12</f>
        <v>114069103</v>
      </c>
      <c r="B731" t="str">
        <f>'Page 1 - General Information'!$G$16</f>
        <v>6980</v>
      </c>
      <c r="C731" s="333" t="s">
        <v>14207</v>
      </c>
      <c r="N731" t="s">
        <v>8024</v>
      </c>
      <c r="O731" s="296">
        <f>INDEX('Page 2 - Team Information'!$K$14:$AP$184,Y731,X731)</f>
        <v>0</v>
      </c>
      <c r="Q731"/>
      <c r="S731" t="s">
        <v>8740</v>
      </c>
      <c r="X731" s="334">
        <v>16</v>
      </c>
      <c r="Y731" s="334">
        <v>16</v>
      </c>
    </row>
    <row r="732" spans="1:25" x14ac:dyDescent="0.25">
      <c r="A732" t="str">
        <f>'Page 1 - General Information'!$G$12</f>
        <v>114069103</v>
      </c>
      <c r="B732" t="str">
        <f>'Page 1 - General Information'!$G$16</f>
        <v>6980</v>
      </c>
      <c r="C732" s="333" t="s">
        <v>14207</v>
      </c>
      <c r="N732" t="s">
        <v>8024</v>
      </c>
      <c r="O732" s="296">
        <f>INDEX('Page 2 - Team Information'!$K$14:$AP$184,Y732,X732)</f>
        <v>16</v>
      </c>
      <c r="Q732"/>
      <c r="S732" t="s">
        <v>8741</v>
      </c>
      <c r="X732" s="334">
        <v>17</v>
      </c>
      <c r="Y732" s="334">
        <v>16</v>
      </c>
    </row>
    <row r="733" spans="1:25" x14ac:dyDescent="0.25">
      <c r="A733" t="str">
        <f>'Page 1 - General Information'!$G$12</f>
        <v>114069103</v>
      </c>
      <c r="B733" t="str">
        <f>'Page 1 - General Information'!$G$16</f>
        <v>6980</v>
      </c>
      <c r="C733" s="333" t="s">
        <v>14207</v>
      </c>
      <c r="N733" t="s">
        <v>8024</v>
      </c>
      <c r="O733" s="296">
        <f>INDEX('Page 2 - Team Information'!$K$14:$AP$184,Y733,X733)</f>
        <v>0</v>
      </c>
      <c r="Q733"/>
      <c r="S733" t="s">
        <v>8742</v>
      </c>
      <c r="X733" s="334">
        <v>19</v>
      </c>
      <c r="Y733" s="334">
        <v>16</v>
      </c>
    </row>
    <row r="734" spans="1:25" x14ac:dyDescent="0.25">
      <c r="A734" t="str">
        <f>'Page 1 - General Information'!$G$12</f>
        <v>114069103</v>
      </c>
      <c r="B734" t="str">
        <f>'Page 1 - General Information'!$G$16</f>
        <v>6980</v>
      </c>
      <c r="C734" s="333" t="s">
        <v>14207</v>
      </c>
      <c r="N734" t="s">
        <v>8024</v>
      </c>
      <c r="O734" s="296">
        <f>INDEX('Page 2 - Team Information'!$K$14:$AP$184,Y734,X734)</f>
        <v>16</v>
      </c>
      <c r="Q734"/>
      <c r="S734" t="s">
        <v>8743</v>
      </c>
      <c r="X734" s="334">
        <v>20</v>
      </c>
      <c r="Y734" s="334">
        <v>16</v>
      </c>
    </row>
    <row r="735" spans="1:25" x14ac:dyDescent="0.25">
      <c r="A735" t="str">
        <f>'Page 1 - General Information'!$G$12</f>
        <v>114069103</v>
      </c>
      <c r="B735" t="str">
        <f>'Page 1 - General Information'!$G$16</f>
        <v>6980</v>
      </c>
      <c r="C735" s="333" t="s">
        <v>14207</v>
      </c>
      <c r="N735" t="s">
        <v>8024</v>
      </c>
      <c r="O735" s="296">
        <f>INDEX('Page 2 - Team Information'!$K$14:$AP$184,Y735,X735)</f>
        <v>0</v>
      </c>
      <c r="Q735"/>
      <c r="S735" t="s">
        <v>8744</v>
      </c>
      <c r="X735" s="334">
        <v>21</v>
      </c>
      <c r="Y735" s="334">
        <v>16</v>
      </c>
    </row>
    <row r="736" spans="1:25" x14ac:dyDescent="0.25">
      <c r="A736" t="str">
        <f>'Page 1 - General Information'!$G$12</f>
        <v>114069103</v>
      </c>
      <c r="B736" t="str">
        <f>'Page 1 - General Information'!$G$16</f>
        <v>6980</v>
      </c>
      <c r="C736" s="333" t="s">
        <v>14207</v>
      </c>
      <c r="N736" t="s">
        <v>8024</v>
      </c>
      <c r="O736" s="296">
        <f>INDEX('Page 2 - Team Information'!$K$14:$AP$184,Y736,X736)</f>
        <v>16</v>
      </c>
      <c r="Q736"/>
      <c r="S736" t="s">
        <v>8745</v>
      </c>
      <c r="X736" s="334">
        <v>22</v>
      </c>
      <c r="Y736" s="334">
        <v>16</v>
      </c>
    </row>
    <row r="737" spans="1:25" x14ac:dyDescent="0.25">
      <c r="A737" t="str">
        <f>'Page 1 - General Information'!$G$12</f>
        <v>114069103</v>
      </c>
      <c r="B737" t="str">
        <f>'Page 1 - General Information'!$G$16</f>
        <v>6980</v>
      </c>
      <c r="C737" s="333" t="s">
        <v>14207</v>
      </c>
      <c r="N737" t="s">
        <v>8505</v>
      </c>
      <c r="O737" s="300"/>
      <c r="Q737"/>
      <c r="R737" s="300" t="s">
        <v>14197</v>
      </c>
      <c r="S737" t="s">
        <v>8746</v>
      </c>
      <c r="V737" s="296">
        <f>INDEX('Page 2 - Team Information'!$K$14:$AP$184,Y737,X737)</f>
        <v>0</v>
      </c>
      <c r="X737" s="334">
        <v>5</v>
      </c>
      <c r="Y737" s="334">
        <v>17</v>
      </c>
    </row>
    <row r="738" spans="1:25" x14ac:dyDescent="0.25">
      <c r="A738" t="str">
        <f>'Page 1 - General Information'!$G$12</f>
        <v>114069103</v>
      </c>
      <c r="B738" t="str">
        <f>'Page 1 - General Information'!$G$16</f>
        <v>6980</v>
      </c>
      <c r="C738" s="333" t="s">
        <v>14207</v>
      </c>
      <c r="N738" t="s">
        <v>8505</v>
      </c>
      <c r="O738" s="300"/>
      <c r="Q738"/>
      <c r="R738" s="300" t="s">
        <v>14197</v>
      </c>
      <c r="S738" t="s">
        <v>8747</v>
      </c>
      <c r="V738" s="296">
        <f>INDEX('Page 2 - Team Information'!$K$14:$AP$184,Y738,X738)</f>
        <v>0</v>
      </c>
      <c r="X738" s="334">
        <v>6</v>
      </c>
      <c r="Y738" s="334">
        <v>17</v>
      </c>
    </row>
    <row r="739" spans="1:25" x14ac:dyDescent="0.25">
      <c r="A739" t="str">
        <f>'Page 1 - General Information'!$G$12</f>
        <v>114069103</v>
      </c>
      <c r="B739" t="str">
        <f>'Page 1 - General Information'!$G$16</f>
        <v>6980</v>
      </c>
      <c r="C739" s="333" t="s">
        <v>14207</v>
      </c>
      <c r="N739" t="s">
        <v>8505</v>
      </c>
      <c r="O739" s="300"/>
      <c r="Q739"/>
      <c r="R739" s="300" t="s">
        <v>14197</v>
      </c>
      <c r="S739" t="s">
        <v>8748</v>
      </c>
      <c r="V739" s="296" t="str">
        <f>INDEX('Page 2 - Team Information'!$K$14:$AP$184,Y739,X739)</f>
        <v xml:space="preserve">Yes </v>
      </c>
      <c r="X739" s="334">
        <v>7</v>
      </c>
      <c r="Y739" s="334">
        <v>17</v>
      </c>
    </row>
    <row r="740" spans="1:25" x14ac:dyDescent="0.25">
      <c r="A740" t="str">
        <f>'Page 1 - General Information'!$G$12</f>
        <v>114069103</v>
      </c>
      <c r="B740" t="str">
        <f>'Page 1 - General Information'!$G$16</f>
        <v>6980</v>
      </c>
      <c r="C740" s="333" t="s">
        <v>14207</v>
      </c>
      <c r="N740" t="s">
        <v>8505</v>
      </c>
      <c r="O740" s="300"/>
      <c r="Q740"/>
      <c r="R740" s="23" t="s">
        <v>14197</v>
      </c>
      <c r="S740" t="s">
        <v>8749</v>
      </c>
      <c r="T740" s="296" t="str">
        <f>IF(INDEX('Page 2 - Team Information'!$K$14:$AP$184,Y740,X740)="","",INDEX('Page 2 - Team Information'!$K$14:$AP$184,Y740,X740)&amp;"-06-30")</f>
        <v>1950-06-30</v>
      </c>
      <c r="X740" s="334">
        <v>9</v>
      </c>
      <c r="Y740" s="334">
        <v>17</v>
      </c>
    </row>
    <row r="741" spans="1:25" x14ac:dyDescent="0.25">
      <c r="A741" t="str">
        <f>'Page 1 - General Information'!$G$12</f>
        <v>114069103</v>
      </c>
      <c r="B741" t="str">
        <f>'Page 1 - General Information'!$G$16</f>
        <v>6980</v>
      </c>
      <c r="C741" s="333" t="s">
        <v>14207</v>
      </c>
      <c r="N741" t="s">
        <v>8505</v>
      </c>
      <c r="O741" s="300"/>
      <c r="Q741"/>
      <c r="R741" s="23" t="s">
        <v>14197</v>
      </c>
      <c r="S741" t="s">
        <v>8750</v>
      </c>
      <c r="T741" s="296" t="str">
        <f>IF(INDEX('Page 2 - Team Information'!$K$14:$AP$184,Y741,X741)="","",INDEX('Page 2 - Team Information'!$K$14:$AP$184,Y741,X741)&amp;"-06-30")</f>
        <v/>
      </c>
      <c r="X741" s="334">
        <v>10</v>
      </c>
      <c r="Y741" s="334">
        <v>17</v>
      </c>
    </row>
    <row r="742" spans="1:25" x14ac:dyDescent="0.25">
      <c r="A742" t="str">
        <f>'Page 1 - General Information'!$G$12</f>
        <v>114069103</v>
      </c>
      <c r="B742" t="str">
        <f>'Page 1 - General Information'!$G$16</f>
        <v>6980</v>
      </c>
      <c r="C742" s="333" t="s">
        <v>14207</v>
      </c>
      <c r="N742" t="s">
        <v>8505</v>
      </c>
      <c r="O742" s="300"/>
      <c r="Q742"/>
      <c r="R742" s="23" t="s">
        <v>14197</v>
      </c>
      <c r="S742" t="s">
        <v>8751</v>
      </c>
      <c r="T742" s="296" t="str">
        <f>IF(INDEX('Page 2 - Team Information'!$K$14:$AP$184,Y742,X742)="","",INDEX('Page 2 - Team Information'!$K$14:$AP$184,Y742,X742)&amp;"-06-30")</f>
        <v/>
      </c>
      <c r="X742" s="334">
        <v>11</v>
      </c>
      <c r="Y742" s="334">
        <v>17</v>
      </c>
    </row>
    <row r="743" spans="1:25" x14ac:dyDescent="0.25">
      <c r="A743" t="str">
        <f>'Page 1 - General Information'!$G$12</f>
        <v>114069103</v>
      </c>
      <c r="B743" t="str">
        <f>'Page 1 - General Information'!$G$16</f>
        <v>6980</v>
      </c>
      <c r="C743" s="333" t="s">
        <v>14207</v>
      </c>
      <c r="N743" t="s">
        <v>8505</v>
      </c>
      <c r="O743" s="300"/>
      <c r="Q743"/>
      <c r="R743" s="23" t="s">
        <v>14197</v>
      </c>
      <c r="S743" t="s">
        <v>8752</v>
      </c>
      <c r="T743" s="296" t="str">
        <f>IF(INDEX('Page 2 - Team Information'!$K$14:$AP$184,Y743,X743)="","",INDEX('Page 2 - Team Information'!$K$14:$AP$184,Y743,X743)&amp;"-06-30")</f>
        <v/>
      </c>
      <c r="X743" s="334">
        <v>12</v>
      </c>
      <c r="Y743" s="334">
        <v>17</v>
      </c>
    </row>
    <row r="744" spans="1:25" x14ac:dyDescent="0.25">
      <c r="A744" t="str">
        <f>'Page 1 - General Information'!$G$12</f>
        <v>114069103</v>
      </c>
      <c r="B744" t="str">
        <f>'Page 1 - General Information'!$G$16</f>
        <v>6980</v>
      </c>
      <c r="C744" s="333" t="s">
        <v>14207</v>
      </c>
      <c r="N744" t="s">
        <v>8024</v>
      </c>
      <c r="O744" s="296">
        <f>INDEX('Page 2 - Team Information'!$K$14:$AP$184,Y744,X744)</f>
        <v>0</v>
      </c>
      <c r="Q744"/>
      <c r="S744" t="s">
        <v>8753</v>
      </c>
      <c r="X744" s="334">
        <v>14</v>
      </c>
      <c r="Y744" s="334">
        <v>17</v>
      </c>
    </row>
    <row r="745" spans="1:25" x14ac:dyDescent="0.25">
      <c r="A745" t="str">
        <f>'Page 1 - General Information'!$G$12</f>
        <v>114069103</v>
      </c>
      <c r="B745" t="str">
        <f>'Page 1 - General Information'!$G$16</f>
        <v>6980</v>
      </c>
      <c r="C745" s="333" t="s">
        <v>14207</v>
      </c>
      <c r="N745" t="s">
        <v>8024</v>
      </c>
      <c r="O745" s="296">
        <f>INDEX('Page 2 - Team Information'!$K$14:$AP$184,Y745,X745)</f>
        <v>0</v>
      </c>
      <c r="Q745"/>
      <c r="S745" t="s">
        <v>8754</v>
      </c>
      <c r="X745" s="334">
        <v>15</v>
      </c>
      <c r="Y745" s="334">
        <v>17</v>
      </c>
    </row>
    <row r="746" spans="1:25" x14ac:dyDescent="0.25">
      <c r="A746" t="str">
        <f>'Page 1 - General Information'!$G$12</f>
        <v>114069103</v>
      </c>
      <c r="B746" t="str">
        <f>'Page 1 - General Information'!$G$16</f>
        <v>6980</v>
      </c>
      <c r="C746" s="333" t="s">
        <v>14207</v>
      </c>
      <c r="N746" t="s">
        <v>8024</v>
      </c>
      <c r="O746" s="296">
        <f>INDEX('Page 2 - Team Information'!$K$14:$AP$184,Y746,X746)</f>
        <v>18</v>
      </c>
      <c r="Q746"/>
      <c r="S746" t="s">
        <v>8755</v>
      </c>
      <c r="X746" s="334">
        <v>16</v>
      </c>
      <c r="Y746" s="334">
        <v>17</v>
      </c>
    </row>
    <row r="747" spans="1:25" x14ac:dyDescent="0.25">
      <c r="A747" t="str">
        <f>'Page 1 - General Information'!$G$12</f>
        <v>114069103</v>
      </c>
      <c r="B747" t="str">
        <f>'Page 1 - General Information'!$G$16</f>
        <v>6980</v>
      </c>
      <c r="C747" s="333" t="s">
        <v>14207</v>
      </c>
      <c r="N747" t="s">
        <v>8024</v>
      </c>
      <c r="O747" s="296">
        <f>INDEX('Page 2 - Team Information'!$K$14:$AP$184,Y747,X747)</f>
        <v>18</v>
      </c>
      <c r="Q747"/>
      <c r="S747" t="s">
        <v>8756</v>
      </c>
      <c r="X747" s="334">
        <v>17</v>
      </c>
      <c r="Y747" s="334">
        <v>17</v>
      </c>
    </row>
    <row r="748" spans="1:25" x14ac:dyDescent="0.25">
      <c r="A748" t="str">
        <f>'Page 1 - General Information'!$G$12</f>
        <v>114069103</v>
      </c>
      <c r="B748" t="str">
        <f>'Page 1 - General Information'!$G$16</f>
        <v>6980</v>
      </c>
      <c r="C748" s="333" t="s">
        <v>14207</v>
      </c>
      <c r="N748" t="s">
        <v>8024</v>
      </c>
      <c r="O748" s="296">
        <f>INDEX('Page 2 - Team Information'!$K$14:$AP$184,Y748,X748)</f>
        <v>0</v>
      </c>
      <c r="Q748"/>
      <c r="S748" t="s">
        <v>8757</v>
      </c>
      <c r="X748" s="334">
        <v>19</v>
      </c>
      <c r="Y748" s="334">
        <v>17</v>
      </c>
    </row>
    <row r="749" spans="1:25" x14ac:dyDescent="0.25">
      <c r="A749" t="str">
        <f>'Page 1 - General Information'!$G$12</f>
        <v>114069103</v>
      </c>
      <c r="B749" t="str">
        <f>'Page 1 - General Information'!$G$16</f>
        <v>6980</v>
      </c>
      <c r="C749" s="333" t="s">
        <v>14207</v>
      </c>
      <c r="N749" t="s">
        <v>8024</v>
      </c>
      <c r="O749" s="296">
        <f>INDEX('Page 2 - Team Information'!$K$14:$AP$184,Y749,X749)</f>
        <v>0</v>
      </c>
      <c r="Q749"/>
      <c r="S749" t="s">
        <v>8758</v>
      </c>
      <c r="X749" s="334">
        <v>20</v>
      </c>
      <c r="Y749" s="334">
        <v>17</v>
      </c>
    </row>
    <row r="750" spans="1:25" x14ac:dyDescent="0.25">
      <c r="A750" t="str">
        <f>'Page 1 - General Information'!$G$12</f>
        <v>114069103</v>
      </c>
      <c r="B750" t="str">
        <f>'Page 1 - General Information'!$G$16</f>
        <v>6980</v>
      </c>
      <c r="C750" s="333" t="s">
        <v>14207</v>
      </c>
      <c r="N750" t="s">
        <v>8024</v>
      </c>
      <c r="O750" s="296">
        <f>INDEX('Page 2 - Team Information'!$K$14:$AP$184,Y750,X750)</f>
        <v>18</v>
      </c>
      <c r="Q750"/>
      <c r="S750" t="s">
        <v>8759</v>
      </c>
      <c r="X750" s="334">
        <v>21</v>
      </c>
      <c r="Y750" s="334">
        <v>17</v>
      </c>
    </row>
    <row r="751" spans="1:25" x14ac:dyDescent="0.25">
      <c r="A751" t="str">
        <f>'Page 1 - General Information'!$G$12</f>
        <v>114069103</v>
      </c>
      <c r="B751" t="str">
        <f>'Page 1 - General Information'!$G$16</f>
        <v>6980</v>
      </c>
      <c r="C751" s="333" t="s">
        <v>14207</v>
      </c>
      <c r="N751" t="s">
        <v>8024</v>
      </c>
      <c r="O751" s="296">
        <f>INDEX('Page 2 - Team Information'!$K$14:$AP$184,Y751,X751)</f>
        <v>18</v>
      </c>
      <c r="Q751"/>
      <c r="S751" t="s">
        <v>8760</v>
      </c>
      <c r="X751" s="334">
        <v>22</v>
      </c>
      <c r="Y751" s="334">
        <v>17</v>
      </c>
    </row>
    <row r="752" spans="1:25" x14ac:dyDescent="0.25">
      <c r="A752" t="str">
        <f>'Page 1 - General Information'!$G$12</f>
        <v>114069103</v>
      </c>
      <c r="B752" t="str">
        <f>'Page 1 - General Information'!$G$16</f>
        <v>6980</v>
      </c>
      <c r="C752" s="333" t="s">
        <v>14207</v>
      </c>
      <c r="N752" t="s">
        <v>8505</v>
      </c>
      <c r="O752" s="300"/>
      <c r="Q752"/>
      <c r="R752" s="300" t="s">
        <v>14197</v>
      </c>
      <c r="S752" t="s">
        <v>8761</v>
      </c>
      <c r="V752" s="296">
        <f>INDEX('Page 2 - Team Information'!$K$14:$AP$184,Y752,X752)</f>
        <v>0</v>
      </c>
      <c r="X752" s="334">
        <v>5</v>
      </c>
      <c r="Y752" s="334">
        <v>18</v>
      </c>
    </row>
    <row r="753" spans="1:25" x14ac:dyDescent="0.25">
      <c r="A753" t="str">
        <f>'Page 1 - General Information'!$G$12</f>
        <v>114069103</v>
      </c>
      <c r="B753" t="str">
        <f>'Page 1 - General Information'!$G$16</f>
        <v>6980</v>
      </c>
      <c r="C753" s="333" t="s">
        <v>14207</v>
      </c>
      <c r="N753" t="s">
        <v>8505</v>
      </c>
      <c r="O753" s="300"/>
      <c r="Q753"/>
      <c r="R753" s="300" t="s">
        <v>14197</v>
      </c>
      <c r="S753" t="s">
        <v>8762</v>
      </c>
      <c r="V753" s="296" t="str">
        <f>INDEX('Page 2 - Team Information'!$K$14:$AP$184,Y753,X753)</f>
        <v xml:space="preserve">Yes </v>
      </c>
      <c r="X753" s="334">
        <v>6</v>
      </c>
      <c r="Y753" s="334">
        <v>18</v>
      </c>
    </row>
    <row r="754" spans="1:25" x14ac:dyDescent="0.25">
      <c r="A754" t="str">
        <f>'Page 1 - General Information'!$G$12</f>
        <v>114069103</v>
      </c>
      <c r="B754" t="str">
        <f>'Page 1 - General Information'!$G$16</f>
        <v>6980</v>
      </c>
      <c r="C754" s="333" t="s">
        <v>14207</v>
      </c>
      <c r="N754" t="s">
        <v>8505</v>
      </c>
      <c r="O754" s="300"/>
      <c r="Q754"/>
      <c r="R754" s="300" t="s">
        <v>14197</v>
      </c>
      <c r="S754" t="s">
        <v>8763</v>
      </c>
      <c r="V754" s="296">
        <f>INDEX('Page 2 - Team Information'!$K$14:$AP$184,Y754,X754)</f>
        <v>0</v>
      </c>
      <c r="X754" s="334">
        <v>7</v>
      </c>
      <c r="Y754" s="334">
        <v>18</v>
      </c>
    </row>
    <row r="755" spans="1:25" x14ac:dyDescent="0.25">
      <c r="A755" t="str">
        <f>'Page 1 - General Information'!$G$12</f>
        <v>114069103</v>
      </c>
      <c r="B755" t="str">
        <f>'Page 1 - General Information'!$G$16</f>
        <v>6980</v>
      </c>
      <c r="C755" s="333" t="s">
        <v>14207</v>
      </c>
      <c r="N755" t="s">
        <v>8505</v>
      </c>
      <c r="O755" s="300"/>
      <c r="Q755"/>
      <c r="R755" s="23" t="s">
        <v>14197</v>
      </c>
      <c r="S755" t="s">
        <v>8764</v>
      </c>
      <c r="T755" s="296" t="str">
        <f>IF(INDEX('Page 2 - Team Information'!$K$14:$AP$184,Y755,X755)="","",INDEX('Page 2 - Team Information'!$K$14:$AP$184,Y755,X755)&amp;"-06-30")</f>
        <v>1930-06-30</v>
      </c>
      <c r="X755" s="334">
        <v>9</v>
      </c>
      <c r="Y755" s="334">
        <v>18</v>
      </c>
    </row>
    <row r="756" spans="1:25" x14ac:dyDescent="0.25">
      <c r="A756" t="str">
        <f>'Page 1 - General Information'!$G$12</f>
        <v>114069103</v>
      </c>
      <c r="B756" t="str">
        <f>'Page 1 - General Information'!$G$16</f>
        <v>6980</v>
      </c>
      <c r="C756" s="333" t="s">
        <v>14207</v>
      </c>
      <c r="N756" t="s">
        <v>8505</v>
      </c>
      <c r="O756" s="300"/>
      <c r="Q756"/>
      <c r="R756" s="23" t="s">
        <v>14197</v>
      </c>
      <c r="S756" t="s">
        <v>8765</v>
      </c>
      <c r="T756" s="296" t="str">
        <f>IF(INDEX('Page 2 - Team Information'!$K$14:$AP$184,Y756,X756)="","",INDEX('Page 2 - Team Information'!$K$14:$AP$184,Y756,X756)&amp;"-06-30")</f>
        <v/>
      </c>
      <c r="X756" s="334">
        <v>10</v>
      </c>
      <c r="Y756" s="334">
        <v>18</v>
      </c>
    </row>
    <row r="757" spans="1:25" x14ac:dyDescent="0.25">
      <c r="A757" t="str">
        <f>'Page 1 - General Information'!$G$12</f>
        <v>114069103</v>
      </c>
      <c r="B757" t="str">
        <f>'Page 1 - General Information'!$G$16</f>
        <v>6980</v>
      </c>
      <c r="C757" s="333" t="s">
        <v>14207</v>
      </c>
      <c r="N757" t="s">
        <v>8505</v>
      </c>
      <c r="O757" s="300"/>
      <c r="Q757"/>
      <c r="R757" s="23" t="s">
        <v>14197</v>
      </c>
      <c r="S757" t="s">
        <v>8766</v>
      </c>
      <c r="T757" s="296" t="str">
        <f>IF(INDEX('Page 2 - Team Information'!$K$14:$AP$184,Y757,X757)="","",INDEX('Page 2 - Team Information'!$K$14:$AP$184,Y757,X757)&amp;"-06-30")</f>
        <v/>
      </c>
      <c r="X757" s="334">
        <v>11</v>
      </c>
      <c r="Y757" s="334">
        <v>18</v>
      </c>
    </row>
    <row r="758" spans="1:25" x14ac:dyDescent="0.25">
      <c r="A758" t="str">
        <f>'Page 1 - General Information'!$G$12</f>
        <v>114069103</v>
      </c>
      <c r="B758" t="str">
        <f>'Page 1 - General Information'!$G$16</f>
        <v>6980</v>
      </c>
      <c r="C758" s="333" t="s">
        <v>14207</v>
      </c>
      <c r="N758" t="s">
        <v>8505</v>
      </c>
      <c r="O758" s="300"/>
      <c r="Q758"/>
      <c r="R758" s="23" t="s">
        <v>14197</v>
      </c>
      <c r="S758" t="s">
        <v>8767</v>
      </c>
      <c r="T758" s="296" t="str">
        <f>IF(INDEX('Page 2 - Team Information'!$K$14:$AP$184,Y758,X758)="","",INDEX('Page 2 - Team Information'!$K$14:$AP$184,Y758,X758)&amp;"-06-30")</f>
        <v/>
      </c>
      <c r="X758" s="334">
        <v>12</v>
      </c>
      <c r="Y758" s="334">
        <v>18</v>
      </c>
    </row>
    <row r="759" spans="1:25" x14ac:dyDescent="0.25">
      <c r="A759" t="str">
        <f>'Page 1 - General Information'!$G$12</f>
        <v>114069103</v>
      </c>
      <c r="B759" t="str">
        <f>'Page 1 - General Information'!$G$16</f>
        <v>6980</v>
      </c>
      <c r="C759" s="333" t="s">
        <v>14207</v>
      </c>
      <c r="N759" t="s">
        <v>8024</v>
      </c>
      <c r="O759" s="296">
        <f>INDEX('Page 2 - Team Information'!$K$14:$AP$184,Y759,X759)</f>
        <v>0</v>
      </c>
      <c r="Q759"/>
      <c r="S759" t="s">
        <v>8768</v>
      </c>
      <c r="X759" s="334">
        <v>14</v>
      </c>
      <c r="Y759" s="334">
        <v>18</v>
      </c>
    </row>
    <row r="760" spans="1:25" x14ac:dyDescent="0.25">
      <c r="A760" t="str">
        <f>'Page 1 - General Information'!$G$12</f>
        <v>114069103</v>
      </c>
      <c r="B760" t="str">
        <f>'Page 1 - General Information'!$G$16</f>
        <v>6980</v>
      </c>
      <c r="C760" s="333" t="s">
        <v>14207</v>
      </c>
      <c r="N760" t="s">
        <v>8024</v>
      </c>
      <c r="O760" s="296">
        <f>INDEX('Page 2 - Team Information'!$K$14:$AP$184,Y760,X760)</f>
        <v>24</v>
      </c>
      <c r="Q760"/>
      <c r="S760" t="s">
        <v>8769</v>
      </c>
      <c r="X760" s="334">
        <v>15</v>
      </c>
      <c r="Y760" s="334">
        <v>18</v>
      </c>
    </row>
    <row r="761" spans="1:25" x14ac:dyDescent="0.25">
      <c r="A761" t="str">
        <f>'Page 1 - General Information'!$G$12</f>
        <v>114069103</v>
      </c>
      <c r="B761" t="str">
        <f>'Page 1 - General Information'!$G$16</f>
        <v>6980</v>
      </c>
      <c r="C761" s="333" t="s">
        <v>14207</v>
      </c>
      <c r="N761" t="s">
        <v>8024</v>
      </c>
      <c r="O761" s="296">
        <f>INDEX('Page 2 - Team Information'!$K$14:$AP$184,Y761,X761)</f>
        <v>0</v>
      </c>
      <c r="Q761"/>
      <c r="S761" t="s">
        <v>8770</v>
      </c>
      <c r="X761" s="334">
        <v>16</v>
      </c>
      <c r="Y761" s="334">
        <v>18</v>
      </c>
    </row>
    <row r="762" spans="1:25" x14ac:dyDescent="0.25">
      <c r="A762" t="str">
        <f>'Page 1 - General Information'!$G$12</f>
        <v>114069103</v>
      </c>
      <c r="B762" t="str">
        <f>'Page 1 - General Information'!$G$16</f>
        <v>6980</v>
      </c>
      <c r="C762" s="333" t="s">
        <v>14207</v>
      </c>
      <c r="N762" t="s">
        <v>8024</v>
      </c>
      <c r="O762" s="296">
        <f>INDEX('Page 2 - Team Information'!$K$14:$AP$184,Y762,X762)</f>
        <v>24</v>
      </c>
      <c r="Q762"/>
      <c r="S762" t="s">
        <v>8771</v>
      </c>
      <c r="X762" s="334">
        <v>17</v>
      </c>
      <c r="Y762" s="334">
        <v>18</v>
      </c>
    </row>
    <row r="763" spans="1:25" x14ac:dyDescent="0.25">
      <c r="A763" t="str">
        <f>'Page 1 - General Information'!$G$12</f>
        <v>114069103</v>
      </c>
      <c r="B763" t="str">
        <f>'Page 1 - General Information'!$G$16</f>
        <v>6980</v>
      </c>
      <c r="C763" s="333" t="s">
        <v>14207</v>
      </c>
      <c r="N763" t="s">
        <v>8024</v>
      </c>
      <c r="O763" s="296">
        <f>INDEX('Page 2 - Team Information'!$K$14:$AP$184,Y763,X763)</f>
        <v>0</v>
      </c>
      <c r="Q763"/>
      <c r="S763" t="s">
        <v>8772</v>
      </c>
      <c r="X763" s="334">
        <v>19</v>
      </c>
      <c r="Y763" s="334">
        <v>18</v>
      </c>
    </row>
    <row r="764" spans="1:25" x14ac:dyDescent="0.25">
      <c r="A764" t="str">
        <f>'Page 1 - General Information'!$G$12</f>
        <v>114069103</v>
      </c>
      <c r="B764" t="str">
        <f>'Page 1 - General Information'!$G$16</f>
        <v>6980</v>
      </c>
      <c r="C764" s="333" t="s">
        <v>14207</v>
      </c>
      <c r="N764" t="s">
        <v>8024</v>
      </c>
      <c r="O764" s="296">
        <f>INDEX('Page 2 - Team Information'!$K$14:$AP$184,Y764,X764)</f>
        <v>24</v>
      </c>
      <c r="Q764"/>
      <c r="S764" t="s">
        <v>8773</v>
      </c>
      <c r="X764" s="334">
        <v>20</v>
      </c>
      <c r="Y764" s="334">
        <v>18</v>
      </c>
    </row>
    <row r="765" spans="1:25" x14ac:dyDescent="0.25">
      <c r="A765" t="str">
        <f>'Page 1 - General Information'!$G$12</f>
        <v>114069103</v>
      </c>
      <c r="B765" t="str">
        <f>'Page 1 - General Information'!$G$16</f>
        <v>6980</v>
      </c>
      <c r="C765" s="333" t="s">
        <v>14207</v>
      </c>
      <c r="N765" t="s">
        <v>8024</v>
      </c>
      <c r="O765" s="296">
        <f>INDEX('Page 2 - Team Information'!$K$14:$AP$184,Y765,X765)</f>
        <v>0</v>
      </c>
      <c r="Q765"/>
      <c r="S765" t="s">
        <v>8774</v>
      </c>
      <c r="X765" s="334">
        <v>21</v>
      </c>
      <c r="Y765" s="334">
        <v>18</v>
      </c>
    </row>
    <row r="766" spans="1:25" x14ac:dyDescent="0.25">
      <c r="A766" t="str">
        <f>'Page 1 - General Information'!$G$12</f>
        <v>114069103</v>
      </c>
      <c r="B766" t="str">
        <f>'Page 1 - General Information'!$G$16</f>
        <v>6980</v>
      </c>
      <c r="C766" s="333" t="s">
        <v>14207</v>
      </c>
      <c r="N766" t="s">
        <v>8024</v>
      </c>
      <c r="O766" s="296">
        <f>INDEX('Page 2 - Team Information'!$K$14:$AP$184,Y766,X766)</f>
        <v>24</v>
      </c>
      <c r="Q766"/>
      <c r="S766" t="s">
        <v>8775</v>
      </c>
      <c r="X766" s="334">
        <v>22</v>
      </c>
      <c r="Y766" s="334">
        <v>18</v>
      </c>
    </row>
    <row r="767" spans="1:25" x14ac:dyDescent="0.25">
      <c r="A767" t="str">
        <f>'Page 1 - General Information'!$G$12</f>
        <v>114069103</v>
      </c>
      <c r="B767" t="str">
        <f>'Page 1 - General Information'!$G$16</f>
        <v>6980</v>
      </c>
      <c r="C767" s="333" t="s">
        <v>14207</v>
      </c>
      <c r="N767" t="s">
        <v>8505</v>
      </c>
      <c r="O767" s="300"/>
      <c r="Q767"/>
      <c r="R767" s="300" t="s">
        <v>14197</v>
      </c>
      <c r="S767" t="s">
        <v>8776</v>
      </c>
      <c r="V767" s="296">
        <f>INDEX('Page 2 - Team Information'!$K$14:$AP$184,Y767,X767)</f>
        <v>0</v>
      </c>
      <c r="X767" s="334">
        <v>5</v>
      </c>
      <c r="Y767" s="334">
        <v>19</v>
      </c>
    </row>
    <row r="768" spans="1:25" x14ac:dyDescent="0.25">
      <c r="A768" t="str">
        <f>'Page 1 - General Information'!$G$12</f>
        <v>114069103</v>
      </c>
      <c r="B768" t="str">
        <f>'Page 1 - General Information'!$G$16</f>
        <v>6980</v>
      </c>
      <c r="C768" s="333" t="s">
        <v>14207</v>
      </c>
      <c r="N768" t="s">
        <v>8505</v>
      </c>
      <c r="O768" s="300"/>
      <c r="Q768"/>
      <c r="R768" s="300" t="s">
        <v>14197</v>
      </c>
      <c r="S768" t="s">
        <v>8777</v>
      </c>
      <c r="V768" s="296">
        <f>INDEX('Page 2 - Team Information'!$K$14:$AP$184,Y768,X768)</f>
        <v>0</v>
      </c>
      <c r="X768" s="334">
        <v>6</v>
      </c>
      <c r="Y768" s="334">
        <v>19</v>
      </c>
    </row>
    <row r="769" spans="1:25" x14ac:dyDescent="0.25">
      <c r="A769" t="str">
        <f>'Page 1 - General Information'!$G$12</f>
        <v>114069103</v>
      </c>
      <c r="B769" t="str">
        <f>'Page 1 - General Information'!$G$16</f>
        <v>6980</v>
      </c>
      <c r="C769" s="333" t="s">
        <v>14207</v>
      </c>
      <c r="N769" t="s">
        <v>8505</v>
      </c>
      <c r="O769" s="300"/>
      <c r="Q769"/>
      <c r="R769" s="300" t="s">
        <v>14197</v>
      </c>
      <c r="S769" t="s">
        <v>8778</v>
      </c>
      <c r="V769" s="296">
        <f>INDEX('Page 2 - Team Information'!$K$14:$AP$184,Y769,X769)</f>
        <v>0</v>
      </c>
      <c r="X769" s="334">
        <v>7</v>
      </c>
      <c r="Y769" s="334">
        <v>19</v>
      </c>
    </row>
    <row r="770" spans="1:25" x14ac:dyDescent="0.25">
      <c r="A770" t="str">
        <f>'Page 1 - General Information'!$G$12</f>
        <v>114069103</v>
      </c>
      <c r="B770" t="str">
        <f>'Page 1 - General Information'!$G$16</f>
        <v>6980</v>
      </c>
      <c r="C770" s="333" t="s">
        <v>14207</v>
      </c>
      <c r="N770" t="s">
        <v>8505</v>
      </c>
      <c r="O770" s="300"/>
      <c r="Q770"/>
      <c r="R770" s="23" t="s">
        <v>14197</v>
      </c>
      <c r="S770" t="s">
        <v>8779</v>
      </c>
      <c r="T770" s="296" t="str">
        <f>IF(INDEX('Page 2 - Team Information'!$K$14:$AP$184,Y770,X770)="","",INDEX('Page 2 - Team Information'!$K$14:$AP$184,Y770,X770)&amp;"-06-30")</f>
        <v/>
      </c>
      <c r="X770" s="334">
        <v>9</v>
      </c>
      <c r="Y770" s="334">
        <v>19</v>
      </c>
    </row>
    <row r="771" spans="1:25" x14ac:dyDescent="0.25">
      <c r="A771" t="str">
        <f>'Page 1 - General Information'!$G$12</f>
        <v>114069103</v>
      </c>
      <c r="B771" t="str">
        <f>'Page 1 - General Information'!$G$16</f>
        <v>6980</v>
      </c>
      <c r="C771" s="333" t="s">
        <v>14207</v>
      </c>
      <c r="N771" t="s">
        <v>8505</v>
      </c>
      <c r="O771" s="300"/>
      <c r="Q771"/>
      <c r="R771" s="23" t="s">
        <v>14197</v>
      </c>
      <c r="S771" t="s">
        <v>8780</v>
      </c>
      <c r="T771" s="296" t="str">
        <f>IF(INDEX('Page 2 - Team Information'!$K$14:$AP$184,Y771,X771)="","",INDEX('Page 2 - Team Information'!$K$14:$AP$184,Y771,X771)&amp;"-06-30")</f>
        <v/>
      </c>
      <c r="X771" s="334">
        <v>10</v>
      </c>
      <c r="Y771" s="334">
        <v>19</v>
      </c>
    </row>
    <row r="772" spans="1:25" x14ac:dyDescent="0.25">
      <c r="A772" t="str">
        <f>'Page 1 - General Information'!$G$12</f>
        <v>114069103</v>
      </c>
      <c r="B772" t="str">
        <f>'Page 1 - General Information'!$G$16</f>
        <v>6980</v>
      </c>
      <c r="C772" s="333" t="s">
        <v>14207</v>
      </c>
      <c r="N772" t="s">
        <v>8505</v>
      </c>
      <c r="O772" s="300"/>
      <c r="Q772"/>
      <c r="R772" s="23" t="s">
        <v>14197</v>
      </c>
      <c r="S772" t="s">
        <v>8781</v>
      </c>
      <c r="T772" s="296" t="str">
        <f>IF(INDEX('Page 2 - Team Information'!$K$14:$AP$184,Y772,X772)="","",INDEX('Page 2 - Team Information'!$K$14:$AP$184,Y772,X772)&amp;"-06-30")</f>
        <v/>
      </c>
      <c r="X772" s="334">
        <v>11</v>
      </c>
      <c r="Y772" s="334">
        <v>19</v>
      </c>
    </row>
    <row r="773" spans="1:25" x14ac:dyDescent="0.25">
      <c r="A773" t="str">
        <f>'Page 1 - General Information'!$G$12</f>
        <v>114069103</v>
      </c>
      <c r="B773" t="str">
        <f>'Page 1 - General Information'!$G$16</f>
        <v>6980</v>
      </c>
      <c r="C773" s="333" t="s">
        <v>14207</v>
      </c>
      <c r="N773" t="s">
        <v>8505</v>
      </c>
      <c r="O773" s="300"/>
      <c r="Q773"/>
      <c r="R773" s="23" t="s">
        <v>14197</v>
      </c>
      <c r="S773" t="s">
        <v>8782</v>
      </c>
      <c r="T773" s="296" t="str">
        <f>IF(INDEX('Page 2 - Team Information'!$K$14:$AP$184,Y773,X773)="","",INDEX('Page 2 - Team Information'!$K$14:$AP$184,Y773,X773)&amp;"-06-30")</f>
        <v/>
      </c>
      <c r="X773" s="334">
        <v>12</v>
      </c>
      <c r="Y773" s="334">
        <v>19</v>
      </c>
    </row>
    <row r="774" spans="1:25" x14ac:dyDescent="0.25">
      <c r="A774" t="str">
        <f>'Page 1 - General Information'!$G$12</f>
        <v>114069103</v>
      </c>
      <c r="B774" t="str">
        <f>'Page 1 - General Information'!$G$16</f>
        <v>6980</v>
      </c>
      <c r="C774" s="333" t="s">
        <v>14207</v>
      </c>
      <c r="N774" t="s">
        <v>8024</v>
      </c>
      <c r="O774" s="296">
        <f>INDEX('Page 2 - Team Information'!$K$14:$AP$184,Y774,X774)</f>
        <v>0</v>
      </c>
      <c r="Q774"/>
      <c r="S774" t="s">
        <v>8783</v>
      </c>
      <c r="X774" s="334">
        <v>14</v>
      </c>
      <c r="Y774" s="334">
        <v>19</v>
      </c>
    </row>
    <row r="775" spans="1:25" x14ac:dyDescent="0.25">
      <c r="A775" t="str">
        <f>'Page 1 - General Information'!$G$12</f>
        <v>114069103</v>
      </c>
      <c r="B775" t="str">
        <f>'Page 1 - General Information'!$G$16</f>
        <v>6980</v>
      </c>
      <c r="C775" s="333" t="s">
        <v>14207</v>
      </c>
      <c r="N775" t="s">
        <v>8024</v>
      </c>
      <c r="O775" s="296">
        <f>INDEX('Page 2 - Team Information'!$K$14:$AP$184,Y775,X775)</f>
        <v>0</v>
      </c>
      <c r="Q775"/>
      <c r="S775" t="s">
        <v>8784</v>
      </c>
      <c r="X775" s="334">
        <v>15</v>
      </c>
      <c r="Y775" s="334">
        <v>19</v>
      </c>
    </row>
    <row r="776" spans="1:25" x14ac:dyDescent="0.25">
      <c r="A776" t="str">
        <f>'Page 1 - General Information'!$G$12</f>
        <v>114069103</v>
      </c>
      <c r="B776" t="str">
        <f>'Page 1 - General Information'!$G$16</f>
        <v>6980</v>
      </c>
      <c r="C776" s="333" t="s">
        <v>14207</v>
      </c>
      <c r="N776" t="s">
        <v>8024</v>
      </c>
      <c r="O776" s="296">
        <f>INDEX('Page 2 - Team Information'!$K$14:$AP$184,Y776,X776)</f>
        <v>0</v>
      </c>
      <c r="Q776"/>
      <c r="S776" t="s">
        <v>8785</v>
      </c>
      <c r="X776" s="334">
        <v>16</v>
      </c>
      <c r="Y776" s="334">
        <v>19</v>
      </c>
    </row>
    <row r="777" spans="1:25" x14ac:dyDescent="0.25">
      <c r="A777" t="str">
        <f>'Page 1 - General Information'!$G$12</f>
        <v>114069103</v>
      </c>
      <c r="B777" t="str">
        <f>'Page 1 - General Information'!$G$16</f>
        <v>6980</v>
      </c>
      <c r="C777" s="333" t="s">
        <v>14207</v>
      </c>
      <c r="N777" t="s">
        <v>8024</v>
      </c>
      <c r="O777" s="296">
        <f>INDEX('Page 2 - Team Information'!$K$14:$AP$184,Y777,X777)</f>
        <v>0</v>
      </c>
      <c r="Q777"/>
      <c r="S777" t="s">
        <v>8786</v>
      </c>
      <c r="X777" s="334">
        <v>17</v>
      </c>
      <c r="Y777" s="334">
        <v>19</v>
      </c>
    </row>
    <row r="778" spans="1:25" x14ac:dyDescent="0.25">
      <c r="A778" t="str">
        <f>'Page 1 - General Information'!$G$12</f>
        <v>114069103</v>
      </c>
      <c r="B778" t="str">
        <f>'Page 1 - General Information'!$G$16</f>
        <v>6980</v>
      </c>
      <c r="C778" s="333" t="s">
        <v>14207</v>
      </c>
      <c r="N778" t="s">
        <v>8024</v>
      </c>
      <c r="O778" s="296">
        <f>INDEX('Page 2 - Team Information'!$K$14:$AP$184,Y778,X778)</f>
        <v>0</v>
      </c>
      <c r="Q778"/>
      <c r="S778" t="s">
        <v>8787</v>
      </c>
      <c r="X778" s="334">
        <v>19</v>
      </c>
      <c r="Y778" s="334">
        <v>19</v>
      </c>
    </row>
    <row r="779" spans="1:25" x14ac:dyDescent="0.25">
      <c r="A779" t="str">
        <f>'Page 1 - General Information'!$G$12</f>
        <v>114069103</v>
      </c>
      <c r="B779" t="str">
        <f>'Page 1 - General Information'!$G$16</f>
        <v>6980</v>
      </c>
      <c r="C779" s="333" t="s">
        <v>14207</v>
      </c>
      <c r="N779" t="s">
        <v>8024</v>
      </c>
      <c r="O779" s="296">
        <f>INDEX('Page 2 - Team Information'!$K$14:$AP$184,Y779,X779)</f>
        <v>0</v>
      </c>
      <c r="Q779"/>
      <c r="S779" t="s">
        <v>8788</v>
      </c>
      <c r="X779" s="334">
        <v>20</v>
      </c>
      <c r="Y779" s="334">
        <v>19</v>
      </c>
    </row>
    <row r="780" spans="1:25" x14ac:dyDescent="0.25">
      <c r="A780" t="str">
        <f>'Page 1 - General Information'!$G$12</f>
        <v>114069103</v>
      </c>
      <c r="B780" t="str">
        <f>'Page 1 - General Information'!$G$16</f>
        <v>6980</v>
      </c>
      <c r="C780" s="333" t="s">
        <v>14207</v>
      </c>
      <c r="N780" t="s">
        <v>8024</v>
      </c>
      <c r="O780" s="296">
        <f>INDEX('Page 2 - Team Information'!$K$14:$AP$184,Y780,X780)</f>
        <v>0</v>
      </c>
      <c r="Q780"/>
      <c r="S780" t="s">
        <v>8789</v>
      </c>
      <c r="X780" s="334">
        <v>21</v>
      </c>
      <c r="Y780" s="334">
        <v>19</v>
      </c>
    </row>
    <row r="781" spans="1:25" x14ac:dyDescent="0.25">
      <c r="A781" t="str">
        <f>'Page 1 - General Information'!$G$12</f>
        <v>114069103</v>
      </c>
      <c r="B781" t="str">
        <f>'Page 1 - General Information'!$G$16</f>
        <v>6980</v>
      </c>
      <c r="C781" s="333" t="s">
        <v>14207</v>
      </c>
      <c r="N781" t="s">
        <v>8024</v>
      </c>
      <c r="O781" s="296">
        <f>INDEX('Page 2 - Team Information'!$K$14:$AP$184,Y781,X781)</f>
        <v>0</v>
      </c>
      <c r="Q781"/>
      <c r="S781" t="s">
        <v>8790</v>
      </c>
      <c r="X781" s="334">
        <v>22</v>
      </c>
      <c r="Y781" s="334">
        <v>19</v>
      </c>
    </row>
    <row r="782" spans="1:25" x14ac:dyDescent="0.25">
      <c r="A782" t="str">
        <f>'Page 1 - General Information'!$G$12</f>
        <v>114069103</v>
      </c>
      <c r="B782" t="str">
        <f>'Page 1 - General Information'!$G$16</f>
        <v>6980</v>
      </c>
      <c r="C782" s="333" t="s">
        <v>14207</v>
      </c>
      <c r="N782" t="s">
        <v>8505</v>
      </c>
      <c r="O782" s="300"/>
      <c r="Q782"/>
      <c r="R782" s="300" t="s">
        <v>14197</v>
      </c>
      <c r="S782" t="s">
        <v>8791</v>
      </c>
      <c r="V782" s="296">
        <f>INDEX('Page 2 - Team Information'!$K$14:$AP$184,Y782,X782)</f>
        <v>0</v>
      </c>
      <c r="X782" s="334">
        <v>5</v>
      </c>
      <c r="Y782" s="334">
        <v>20</v>
      </c>
    </row>
    <row r="783" spans="1:25" x14ac:dyDescent="0.25">
      <c r="A783" t="str">
        <f>'Page 1 - General Information'!$G$12</f>
        <v>114069103</v>
      </c>
      <c r="B783" t="str">
        <f>'Page 1 - General Information'!$G$16</f>
        <v>6980</v>
      </c>
      <c r="C783" s="333" t="s">
        <v>14207</v>
      </c>
      <c r="N783" t="s">
        <v>8505</v>
      </c>
      <c r="O783" s="300"/>
      <c r="Q783"/>
      <c r="R783" s="300" t="s">
        <v>14197</v>
      </c>
      <c r="S783" t="s">
        <v>8792</v>
      </c>
      <c r="V783" s="296">
        <f>INDEX('Page 2 - Team Information'!$K$14:$AP$184,Y783,X783)</f>
        <v>0</v>
      </c>
      <c r="X783" s="334">
        <v>6</v>
      </c>
      <c r="Y783" s="334">
        <v>20</v>
      </c>
    </row>
    <row r="784" spans="1:25" x14ac:dyDescent="0.25">
      <c r="A784" t="str">
        <f>'Page 1 - General Information'!$G$12</f>
        <v>114069103</v>
      </c>
      <c r="B784" t="str">
        <f>'Page 1 - General Information'!$G$16</f>
        <v>6980</v>
      </c>
      <c r="C784" s="333" t="s">
        <v>14207</v>
      </c>
      <c r="N784" t="s">
        <v>8505</v>
      </c>
      <c r="O784" s="300"/>
      <c r="Q784"/>
      <c r="R784" s="300" t="s">
        <v>14197</v>
      </c>
      <c r="S784" t="s">
        <v>8793</v>
      </c>
      <c r="V784" s="296">
        <f>INDEX('Page 2 - Team Information'!$K$14:$AP$184,Y784,X784)</f>
        <v>0</v>
      </c>
      <c r="X784" s="334">
        <v>7</v>
      </c>
      <c r="Y784" s="334">
        <v>20</v>
      </c>
    </row>
    <row r="785" spans="1:25" x14ac:dyDescent="0.25">
      <c r="A785" t="str">
        <f>'Page 1 - General Information'!$G$12</f>
        <v>114069103</v>
      </c>
      <c r="B785" t="str">
        <f>'Page 1 - General Information'!$G$16</f>
        <v>6980</v>
      </c>
      <c r="C785" s="333" t="s">
        <v>14207</v>
      </c>
      <c r="N785" t="s">
        <v>8505</v>
      </c>
      <c r="O785" s="300"/>
      <c r="Q785"/>
      <c r="R785" s="23" t="s">
        <v>14197</v>
      </c>
      <c r="S785" t="s">
        <v>8794</v>
      </c>
      <c r="T785" s="296" t="str">
        <f>IF(INDEX('Page 2 - Team Information'!$K$14:$AP$184,Y785,X785)="","",INDEX('Page 2 - Team Information'!$K$14:$AP$184,Y785,X785)&amp;"-06-30")</f>
        <v/>
      </c>
      <c r="X785" s="334">
        <v>9</v>
      </c>
      <c r="Y785" s="334">
        <v>20</v>
      </c>
    </row>
    <row r="786" spans="1:25" x14ac:dyDescent="0.25">
      <c r="A786" t="str">
        <f>'Page 1 - General Information'!$G$12</f>
        <v>114069103</v>
      </c>
      <c r="B786" t="str">
        <f>'Page 1 - General Information'!$G$16</f>
        <v>6980</v>
      </c>
      <c r="C786" s="333" t="s">
        <v>14207</v>
      </c>
      <c r="N786" t="s">
        <v>8505</v>
      </c>
      <c r="O786" s="300"/>
      <c r="Q786"/>
      <c r="R786" s="23" t="s">
        <v>14197</v>
      </c>
      <c r="S786" t="s">
        <v>8795</v>
      </c>
      <c r="T786" s="296" t="str">
        <f>IF(INDEX('Page 2 - Team Information'!$K$14:$AP$184,Y786,X786)="","",INDEX('Page 2 - Team Information'!$K$14:$AP$184,Y786,X786)&amp;"-06-30")</f>
        <v/>
      </c>
      <c r="X786" s="334">
        <v>10</v>
      </c>
      <c r="Y786" s="334">
        <v>20</v>
      </c>
    </row>
    <row r="787" spans="1:25" x14ac:dyDescent="0.25">
      <c r="A787" t="str">
        <f>'Page 1 - General Information'!$G$12</f>
        <v>114069103</v>
      </c>
      <c r="B787" t="str">
        <f>'Page 1 - General Information'!$G$16</f>
        <v>6980</v>
      </c>
      <c r="C787" s="333" t="s">
        <v>14207</v>
      </c>
      <c r="N787" t="s">
        <v>8505</v>
      </c>
      <c r="O787" s="300"/>
      <c r="Q787"/>
      <c r="R787" s="23" t="s">
        <v>14197</v>
      </c>
      <c r="S787" t="s">
        <v>8796</v>
      </c>
      <c r="T787" s="296" t="str">
        <f>IF(INDEX('Page 2 - Team Information'!$K$14:$AP$184,Y787,X787)="","",INDEX('Page 2 - Team Information'!$K$14:$AP$184,Y787,X787)&amp;"-06-30")</f>
        <v/>
      </c>
      <c r="X787" s="334">
        <v>11</v>
      </c>
      <c r="Y787" s="334">
        <v>20</v>
      </c>
    </row>
    <row r="788" spans="1:25" x14ac:dyDescent="0.25">
      <c r="A788" t="str">
        <f>'Page 1 - General Information'!$G$12</f>
        <v>114069103</v>
      </c>
      <c r="B788" t="str">
        <f>'Page 1 - General Information'!$G$16</f>
        <v>6980</v>
      </c>
      <c r="C788" s="333" t="s">
        <v>14207</v>
      </c>
      <c r="N788" t="s">
        <v>8505</v>
      </c>
      <c r="O788" s="300"/>
      <c r="Q788"/>
      <c r="R788" s="23" t="s">
        <v>14197</v>
      </c>
      <c r="S788" t="s">
        <v>8797</v>
      </c>
      <c r="T788" s="296" t="str">
        <f>IF(INDEX('Page 2 - Team Information'!$K$14:$AP$184,Y788,X788)="","",INDEX('Page 2 - Team Information'!$K$14:$AP$184,Y788,X788)&amp;"-06-30")</f>
        <v/>
      </c>
      <c r="X788" s="334">
        <v>12</v>
      </c>
      <c r="Y788" s="334">
        <v>20</v>
      </c>
    </row>
    <row r="789" spans="1:25" x14ac:dyDescent="0.25">
      <c r="A789" t="str">
        <f>'Page 1 - General Information'!$G$12</f>
        <v>114069103</v>
      </c>
      <c r="B789" t="str">
        <f>'Page 1 - General Information'!$G$16</f>
        <v>6980</v>
      </c>
      <c r="C789" s="333" t="s">
        <v>14207</v>
      </c>
      <c r="N789" t="s">
        <v>8024</v>
      </c>
      <c r="O789" s="296">
        <f>INDEX('Page 2 - Team Information'!$K$14:$AP$184,Y789,X789)</f>
        <v>0</v>
      </c>
      <c r="Q789"/>
      <c r="S789" t="s">
        <v>8798</v>
      </c>
      <c r="X789" s="334">
        <v>14</v>
      </c>
      <c r="Y789" s="334">
        <v>20</v>
      </c>
    </row>
    <row r="790" spans="1:25" x14ac:dyDescent="0.25">
      <c r="A790" t="str">
        <f>'Page 1 - General Information'!$G$12</f>
        <v>114069103</v>
      </c>
      <c r="B790" t="str">
        <f>'Page 1 - General Information'!$G$16</f>
        <v>6980</v>
      </c>
      <c r="C790" s="333" t="s">
        <v>14207</v>
      </c>
      <c r="N790" t="s">
        <v>8024</v>
      </c>
      <c r="O790" s="296">
        <f>INDEX('Page 2 - Team Information'!$K$14:$AP$184,Y790,X790)</f>
        <v>0</v>
      </c>
      <c r="Q790"/>
      <c r="S790" t="s">
        <v>8799</v>
      </c>
      <c r="X790" s="334">
        <v>15</v>
      </c>
      <c r="Y790" s="334">
        <v>20</v>
      </c>
    </row>
    <row r="791" spans="1:25" x14ac:dyDescent="0.25">
      <c r="A791" t="str">
        <f>'Page 1 - General Information'!$G$12</f>
        <v>114069103</v>
      </c>
      <c r="B791" t="str">
        <f>'Page 1 - General Information'!$G$16</f>
        <v>6980</v>
      </c>
      <c r="C791" s="333" t="s">
        <v>14207</v>
      </c>
      <c r="N791" t="s">
        <v>8024</v>
      </c>
      <c r="O791" s="296">
        <f>INDEX('Page 2 - Team Information'!$K$14:$AP$184,Y791,X791)</f>
        <v>0</v>
      </c>
      <c r="Q791"/>
      <c r="S791" t="s">
        <v>8800</v>
      </c>
      <c r="X791" s="334">
        <v>16</v>
      </c>
      <c r="Y791" s="334">
        <v>20</v>
      </c>
    </row>
    <row r="792" spans="1:25" x14ac:dyDescent="0.25">
      <c r="A792" t="str">
        <f>'Page 1 - General Information'!$G$12</f>
        <v>114069103</v>
      </c>
      <c r="B792" t="str">
        <f>'Page 1 - General Information'!$G$16</f>
        <v>6980</v>
      </c>
      <c r="C792" s="333" t="s">
        <v>14207</v>
      </c>
      <c r="N792" t="s">
        <v>8024</v>
      </c>
      <c r="O792" s="296">
        <f>INDEX('Page 2 - Team Information'!$K$14:$AP$184,Y792,X792)</f>
        <v>0</v>
      </c>
      <c r="Q792"/>
      <c r="S792" t="s">
        <v>8801</v>
      </c>
      <c r="X792" s="334">
        <v>17</v>
      </c>
      <c r="Y792" s="334">
        <v>20</v>
      </c>
    </row>
    <row r="793" spans="1:25" x14ac:dyDescent="0.25">
      <c r="A793" t="str">
        <f>'Page 1 - General Information'!$G$12</f>
        <v>114069103</v>
      </c>
      <c r="B793" t="str">
        <f>'Page 1 - General Information'!$G$16</f>
        <v>6980</v>
      </c>
      <c r="C793" s="333" t="s">
        <v>14207</v>
      </c>
      <c r="N793" t="s">
        <v>8024</v>
      </c>
      <c r="O793" s="296">
        <f>INDEX('Page 2 - Team Information'!$K$14:$AP$184,Y793,X793)</f>
        <v>0</v>
      </c>
      <c r="Q793"/>
      <c r="S793" t="s">
        <v>8802</v>
      </c>
      <c r="X793" s="334">
        <v>19</v>
      </c>
      <c r="Y793" s="334">
        <v>20</v>
      </c>
    </row>
    <row r="794" spans="1:25" x14ac:dyDescent="0.25">
      <c r="A794" t="str">
        <f>'Page 1 - General Information'!$G$12</f>
        <v>114069103</v>
      </c>
      <c r="B794" t="str">
        <f>'Page 1 - General Information'!$G$16</f>
        <v>6980</v>
      </c>
      <c r="C794" s="333" t="s">
        <v>14207</v>
      </c>
      <c r="N794" t="s">
        <v>8024</v>
      </c>
      <c r="O794" s="296">
        <f>INDEX('Page 2 - Team Information'!$K$14:$AP$184,Y794,X794)</f>
        <v>0</v>
      </c>
      <c r="Q794"/>
      <c r="S794" t="s">
        <v>8803</v>
      </c>
      <c r="X794" s="334">
        <v>20</v>
      </c>
      <c r="Y794" s="334">
        <v>20</v>
      </c>
    </row>
    <row r="795" spans="1:25" x14ac:dyDescent="0.25">
      <c r="A795" t="str">
        <f>'Page 1 - General Information'!$G$12</f>
        <v>114069103</v>
      </c>
      <c r="B795" t="str">
        <f>'Page 1 - General Information'!$G$16</f>
        <v>6980</v>
      </c>
      <c r="C795" s="333" t="s">
        <v>14207</v>
      </c>
      <c r="N795" t="s">
        <v>8024</v>
      </c>
      <c r="O795" s="296">
        <f>INDEX('Page 2 - Team Information'!$K$14:$AP$184,Y795,X795)</f>
        <v>0</v>
      </c>
      <c r="Q795"/>
      <c r="S795" t="s">
        <v>8804</v>
      </c>
      <c r="X795" s="334">
        <v>21</v>
      </c>
      <c r="Y795" s="334">
        <v>20</v>
      </c>
    </row>
    <row r="796" spans="1:25" x14ac:dyDescent="0.25">
      <c r="A796" t="str">
        <f>'Page 1 - General Information'!$G$12</f>
        <v>114069103</v>
      </c>
      <c r="B796" t="str">
        <f>'Page 1 - General Information'!$G$16</f>
        <v>6980</v>
      </c>
      <c r="C796" s="333" t="s">
        <v>14207</v>
      </c>
      <c r="N796" t="s">
        <v>8024</v>
      </c>
      <c r="O796" s="296">
        <f>INDEX('Page 2 - Team Information'!$K$14:$AP$184,Y796,X796)</f>
        <v>0</v>
      </c>
      <c r="Q796"/>
      <c r="S796" t="s">
        <v>8805</v>
      </c>
      <c r="X796" s="334">
        <v>22</v>
      </c>
      <c r="Y796" s="334">
        <v>20</v>
      </c>
    </row>
    <row r="797" spans="1:25" x14ac:dyDescent="0.25">
      <c r="A797" t="str">
        <f>'Page 1 - General Information'!$G$12</f>
        <v>114069103</v>
      </c>
      <c r="B797" t="str">
        <f>'Page 1 - General Information'!$G$16</f>
        <v>6980</v>
      </c>
      <c r="C797" s="333" t="s">
        <v>14207</v>
      </c>
      <c r="N797" t="s">
        <v>8505</v>
      </c>
      <c r="O797" s="300"/>
      <c r="Q797"/>
      <c r="R797" s="300" t="s">
        <v>14197</v>
      </c>
      <c r="S797" t="s">
        <v>8806</v>
      </c>
      <c r="V797" s="296" t="str">
        <f>INDEX('Page 2 - Team Information'!$K$14:$AP$184,Y797,X797)</f>
        <v xml:space="preserve">Yes </v>
      </c>
      <c r="X797" s="334">
        <v>5</v>
      </c>
      <c r="Y797" s="334">
        <v>21</v>
      </c>
    </row>
    <row r="798" spans="1:25" x14ac:dyDescent="0.25">
      <c r="A798" t="str">
        <f>'Page 1 - General Information'!$G$12</f>
        <v>114069103</v>
      </c>
      <c r="B798" t="str">
        <f>'Page 1 - General Information'!$G$16</f>
        <v>6980</v>
      </c>
      <c r="C798" s="333" t="s">
        <v>14207</v>
      </c>
      <c r="N798" t="s">
        <v>8505</v>
      </c>
      <c r="O798" s="300"/>
      <c r="Q798"/>
      <c r="R798" s="300" t="s">
        <v>14197</v>
      </c>
      <c r="S798" t="s">
        <v>8807</v>
      </c>
      <c r="V798" s="296">
        <f>INDEX('Page 2 - Team Information'!$K$14:$AP$184,Y798,X798)</f>
        <v>0</v>
      </c>
      <c r="X798" s="334">
        <v>6</v>
      </c>
      <c r="Y798" s="334">
        <v>21</v>
      </c>
    </row>
    <row r="799" spans="1:25" x14ac:dyDescent="0.25">
      <c r="A799" t="str">
        <f>'Page 1 - General Information'!$G$12</f>
        <v>114069103</v>
      </c>
      <c r="B799" t="str">
        <f>'Page 1 - General Information'!$G$16</f>
        <v>6980</v>
      </c>
      <c r="C799" s="333" t="s">
        <v>14207</v>
      </c>
      <c r="N799" t="s">
        <v>8505</v>
      </c>
      <c r="O799" s="300"/>
      <c r="Q799"/>
      <c r="R799" s="300" t="s">
        <v>14197</v>
      </c>
      <c r="S799" t="s">
        <v>8808</v>
      </c>
      <c r="V799" s="296">
        <f>INDEX('Page 2 - Team Information'!$K$14:$AP$184,Y799,X799)</f>
        <v>0</v>
      </c>
      <c r="X799" s="334">
        <v>7</v>
      </c>
      <c r="Y799" s="334">
        <v>21</v>
      </c>
    </row>
    <row r="800" spans="1:25" x14ac:dyDescent="0.25">
      <c r="A800" t="str">
        <f>'Page 1 - General Information'!$G$12</f>
        <v>114069103</v>
      </c>
      <c r="B800" t="str">
        <f>'Page 1 - General Information'!$G$16</f>
        <v>6980</v>
      </c>
      <c r="C800" s="333" t="s">
        <v>14207</v>
      </c>
      <c r="N800" t="s">
        <v>8505</v>
      </c>
      <c r="O800" s="300"/>
      <c r="Q800"/>
      <c r="R800" s="23" t="s">
        <v>14197</v>
      </c>
      <c r="S800" t="s">
        <v>8809</v>
      </c>
      <c r="T800" s="296" t="str">
        <f>IF(INDEX('Page 2 - Team Information'!$K$14:$AP$184,Y800,X800)="","",INDEX('Page 2 - Team Information'!$K$14:$AP$184,Y800,X800)&amp;"-06-30")</f>
        <v>1945-06-30</v>
      </c>
      <c r="X800" s="334">
        <v>9</v>
      </c>
      <c r="Y800" s="334">
        <v>21</v>
      </c>
    </row>
    <row r="801" spans="1:25" x14ac:dyDescent="0.25">
      <c r="A801" t="str">
        <f>'Page 1 - General Information'!$G$12</f>
        <v>114069103</v>
      </c>
      <c r="B801" t="str">
        <f>'Page 1 - General Information'!$G$16</f>
        <v>6980</v>
      </c>
      <c r="C801" s="333" t="s">
        <v>14207</v>
      </c>
      <c r="N801" t="s">
        <v>8505</v>
      </c>
      <c r="O801" s="300"/>
      <c r="Q801"/>
      <c r="R801" s="23" t="s">
        <v>14197</v>
      </c>
      <c r="S801" t="s">
        <v>8810</v>
      </c>
      <c r="T801" s="296" t="str">
        <f>IF(INDEX('Page 2 - Team Information'!$K$14:$AP$184,Y801,X801)="","",INDEX('Page 2 - Team Information'!$K$14:$AP$184,Y801,X801)&amp;"-06-30")</f>
        <v/>
      </c>
      <c r="X801" s="334">
        <v>10</v>
      </c>
      <c r="Y801" s="334">
        <v>21</v>
      </c>
    </row>
    <row r="802" spans="1:25" x14ac:dyDescent="0.25">
      <c r="A802" t="str">
        <f>'Page 1 - General Information'!$G$12</f>
        <v>114069103</v>
      </c>
      <c r="B802" t="str">
        <f>'Page 1 - General Information'!$G$16</f>
        <v>6980</v>
      </c>
      <c r="C802" s="333" t="s">
        <v>14207</v>
      </c>
      <c r="N802" t="s">
        <v>8505</v>
      </c>
      <c r="O802" s="300"/>
      <c r="Q802"/>
      <c r="R802" s="23" t="s">
        <v>14197</v>
      </c>
      <c r="S802" t="s">
        <v>8811</v>
      </c>
      <c r="T802" s="296" t="str">
        <f>IF(INDEX('Page 2 - Team Information'!$K$14:$AP$184,Y802,X802)="","",INDEX('Page 2 - Team Information'!$K$14:$AP$184,Y802,X802)&amp;"-06-30")</f>
        <v/>
      </c>
      <c r="X802" s="334">
        <v>11</v>
      </c>
      <c r="Y802" s="334">
        <v>21</v>
      </c>
    </row>
    <row r="803" spans="1:25" x14ac:dyDescent="0.25">
      <c r="A803" t="str">
        <f>'Page 1 - General Information'!$G$12</f>
        <v>114069103</v>
      </c>
      <c r="B803" t="str">
        <f>'Page 1 - General Information'!$G$16</f>
        <v>6980</v>
      </c>
      <c r="C803" s="333" t="s">
        <v>14207</v>
      </c>
      <c r="N803" t="s">
        <v>8505</v>
      </c>
      <c r="O803" s="300"/>
      <c r="Q803"/>
      <c r="R803" s="23" t="s">
        <v>14197</v>
      </c>
      <c r="S803" t="s">
        <v>8812</v>
      </c>
      <c r="T803" s="296" t="str">
        <f>IF(INDEX('Page 2 - Team Information'!$K$14:$AP$184,Y803,X803)="","",INDEX('Page 2 - Team Information'!$K$14:$AP$184,Y803,X803)&amp;"-06-30")</f>
        <v/>
      </c>
      <c r="X803" s="334">
        <v>12</v>
      </c>
      <c r="Y803" s="334">
        <v>21</v>
      </c>
    </row>
    <row r="804" spans="1:25" x14ac:dyDescent="0.25">
      <c r="A804" t="str">
        <f>'Page 1 - General Information'!$G$12</f>
        <v>114069103</v>
      </c>
      <c r="B804" t="str">
        <f>'Page 1 - General Information'!$G$16</f>
        <v>6980</v>
      </c>
      <c r="C804" s="333" t="s">
        <v>14207</v>
      </c>
      <c r="N804" t="s">
        <v>8024</v>
      </c>
      <c r="O804" s="296">
        <f>INDEX('Page 2 - Team Information'!$K$14:$AP$184,Y804,X804)</f>
        <v>10</v>
      </c>
      <c r="Q804"/>
      <c r="S804" t="s">
        <v>8813</v>
      </c>
      <c r="X804" s="334">
        <v>14</v>
      </c>
      <c r="Y804" s="334">
        <v>21</v>
      </c>
    </row>
    <row r="805" spans="1:25" x14ac:dyDescent="0.25">
      <c r="A805" t="str">
        <f>'Page 1 - General Information'!$G$12</f>
        <v>114069103</v>
      </c>
      <c r="B805" t="str">
        <f>'Page 1 - General Information'!$G$16</f>
        <v>6980</v>
      </c>
      <c r="C805" s="333" t="s">
        <v>14207</v>
      </c>
      <c r="N805" t="s">
        <v>8024</v>
      </c>
      <c r="O805" s="296">
        <f>INDEX('Page 2 - Team Information'!$K$14:$AP$184,Y805,X805)</f>
        <v>0</v>
      </c>
      <c r="Q805"/>
      <c r="S805" t="s">
        <v>8814</v>
      </c>
      <c r="X805" s="334">
        <v>15</v>
      </c>
      <c r="Y805" s="334">
        <v>21</v>
      </c>
    </row>
    <row r="806" spans="1:25" x14ac:dyDescent="0.25">
      <c r="A806" t="str">
        <f>'Page 1 - General Information'!$G$12</f>
        <v>114069103</v>
      </c>
      <c r="B806" t="str">
        <f>'Page 1 - General Information'!$G$16</f>
        <v>6980</v>
      </c>
      <c r="C806" s="333" t="s">
        <v>14207</v>
      </c>
      <c r="N806" t="s">
        <v>8024</v>
      </c>
      <c r="O806" s="296">
        <f>INDEX('Page 2 - Team Information'!$K$14:$AP$184,Y806,X806)</f>
        <v>0</v>
      </c>
      <c r="Q806"/>
      <c r="S806" t="s">
        <v>8815</v>
      </c>
      <c r="X806" s="334">
        <v>16</v>
      </c>
      <c r="Y806" s="334">
        <v>21</v>
      </c>
    </row>
    <row r="807" spans="1:25" x14ac:dyDescent="0.25">
      <c r="A807" t="str">
        <f>'Page 1 - General Information'!$G$12</f>
        <v>114069103</v>
      </c>
      <c r="B807" t="str">
        <f>'Page 1 - General Information'!$G$16</f>
        <v>6980</v>
      </c>
      <c r="C807" s="333" t="s">
        <v>14207</v>
      </c>
      <c r="N807" t="s">
        <v>8024</v>
      </c>
      <c r="O807" s="296">
        <f>INDEX('Page 2 - Team Information'!$K$14:$AP$184,Y807,X807)</f>
        <v>10</v>
      </c>
      <c r="Q807"/>
      <c r="S807" t="s">
        <v>8816</v>
      </c>
      <c r="X807" s="334">
        <v>17</v>
      </c>
      <c r="Y807" s="334">
        <v>21</v>
      </c>
    </row>
    <row r="808" spans="1:25" x14ac:dyDescent="0.25">
      <c r="A808" t="str">
        <f>'Page 1 - General Information'!$G$12</f>
        <v>114069103</v>
      </c>
      <c r="B808" t="str">
        <f>'Page 1 - General Information'!$G$16</f>
        <v>6980</v>
      </c>
      <c r="C808" s="333" t="s">
        <v>14207</v>
      </c>
      <c r="N808" t="s">
        <v>8024</v>
      </c>
      <c r="O808" s="296">
        <f>INDEX('Page 2 - Team Information'!$K$14:$AP$184,Y808,X808)</f>
        <v>10</v>
      </c>
      <c r="Q808"/>
      <c r="S808" t="s">
        <v>8817</v>
      </c>
      <c r="X808" s="334">
        <v>19</v>
      </c>
      <c r="Y808" s="334">
        <v>21</v>
      </c>
    </row>
    <row r="809" spans="1:25" x14ac:dyDescent="0.25">
      <c r="A809" t="str">
        <f>'Page 1 - General Information'!$G$12</f>
        <v>114069103</v>
      </c>
      <c r="B809" t="str">
        <f>'Page 1 - General Information'!$G$16</f>
        <v>6980</v>
      </c>
      <c r="C809" s="333" t="s">
        <v>14207</v>
      </c>
      <c r="N809" t="s">
        <v>8024</v>
      </c>
      <c r="O809" s="296">
        <f>INDEX('Page 2 - Team Information'!$K$14:$AP$184,Y809,X809)</f>
        <v>0</v>
      </c>
      <c r="Q809"/>
      <c r="S809" t="s">
        <v>8818</v>
      </c>
      <c r="X809" s="334">
        <v>20</v>
      </c>
      <c r="Y809" s="334">
        <v>21</v>
      </c>
    </row>
    <row r="810" spans="1:25" x14ac:dyDescent="0.25">
      <c r="A810" t="str">
        <f>'Page 1 - General Information'!$G$12</f>
        <v>114069103</v>
      </c>
      <c r="B810" t="str">
        <f>'Page 1 - General Information'!$G$16</f>
        <v>6980</v>
      </c>
      <c r="C810" s="333" t="s">
        <v>14207</v>
      </c>
      <c r="N810" t="s">
        <v>8024</v>
      </c>
      <c r="O810" s="296">
        <f>INDEX('Page 2 - Team Information'!$K$14:$AP$184,Y810,X810)</f>
        <v>0</v>
      </c>
      <c r="Q810"/>
      <c r="S810" t="s">
        <v>8819</v>
      </c>
      <c r="X810" s="334">
        <v>21</v>
      </c>
      <c r="Y810" s="334">
        <v>21</v>
      </c>
    </row>
    <row r="811" spans="1:25" x14ac:dyDescent="0.25">
      <c r="A811" t="str">
        <f>'Page 1 - General Information'!$G$12</f>
        <v>114069103</v>
      </c>
      <c r="B811" t="str">
        <f>'Page 1 - General Information'!$G$16</f>
        <v>6980</v>
      </c>
      <c r="C811" s="333" t="s">
        <v>14207</v>
      </c>
      <c r="N811" t="s">
        <v>8024</v>
      </c>
      <c r="O811" s="296">
        <f>INDEX('Page 2 - Team Information'!$K$14:$AP$184,Y811,X811)</f>
        <v>10</v>
      </c>
      <c r="Q811"/>
      <c r="S811" t="s">
        <v>8820</v>
      </c>
      <c r="X811" s="334">
        <v>22</v>
      </c>
      <c r="Y811" s="334">
        <v>21</v>
      </c>
    </row>
    <row r="812" spans="1:25" x14ac:dyDescent="0.25">
      <c r="A812" t="str">
        <f>'Page 1 - General Information'!$G$12</f>
        <v>114069103</v>
      </c>
      <c r="B812" t="str">
        <f>'Page 1 - General Information'!$G$16</f>
        <v>6980</v>
      </c>
      <c r="C812" s="333" t="s">
        <v>14207</v>
      </c>
      <c r="N812" t="s">
        <v>8505</v>
      </c>
      <c r="O812" s="300"/>
      <c r="Q812"/>
      <c r="R812" s="300" t="s">
        <v>14197</v>
      </c>
      <c r="S812" t="s">
        <v>8821</v>
      </c>
      <c r="V812" s="296">
        <f>INDEX('Page 2 - Team Information'!$K$14:$AP$184,Y812,X812)</f>
        <v>0</v>
      </c>
      <c r="X812" s="334">
        <v>5</v>
      </c>
      <c r="Y812" s="334">
        <v>22</v>
      </c>
    </row>
    <row r="813" spans="1:25" x14ac:dyDescent="0.25">
      <c r="A813" t="str">
        <f>'Page 1 - General Information'!$G$12</f>
        <v>114069103</v>
      </c>
      <c r="B813" t="str">
        <f>'Page 1 - General Information'!$G$16</f>
        <v>6980</v>
      </c>
      <c r="C813" s="333" t="s">
        <v>14207</v>
      </c>
      <c r="N813" t="s">
        <v>8505</v>
      </c>
      <c r="O813" s="300"/>
      <c r="Q813"/>
      <c r="R813" s="300" t="s">
        <v>14197</v>
      </c>
      <c r="S813" t="s">
        <v>8822</v>
      </c>
      <c r="V813" s="296">
        <f>INDEX('Page 2 - Team Information'!$K$14:$AP$184,Y813,X813)</f>
        <v>0</v>
      </c>
      <c r="X813" s="334">
        <v>6</v>
      </c>
      <c r="Y813" s="334">
        <v>22</v>
      </c>
    </row>
    <row r="814" spans="1:25" x14ac:dyDescent="0.25">
      <c r="A814" t="str">
        <f>'Page 1 - General Information'!$G$12</f>
        <v>114069103</v>
      </c>
      <c r="B814" t="str">
        <f>'Page 1 - General Information'!$G$16</f>
        <v>6980</v>
      </c>
      <c r="C814" s="333" t="s">
        <v>14207</v>
      </c>
      <c r="N814" t="s">
        <v>8505</v>
      </c>
      <c r="O814" s="300"/>
      <c r="Q814"/>
      <c r="R814" s="300" t="s">
        <v>14197</v>
      </c>
      <c r="S814" t="s">
        <v>8823</v>
      </c>
      <c r="V814" s="296">
        <f>INDEX('Page 2 - Team Information'!$K$14:$AP$184,Y814,X814)</f>
        <v>0</v>
      </c>
      <c r="X814" s="334">
        <v>7</v>
      </c>
      <c r="Y814" s="334">
        <v>22</v>
      </c>
    </row>
    <row r="815" spans="1:25" x14ac:dyDescent="0.25">
      <c r="A815" t="str">
        <f>'Page 1 - General Information'!$G$12</f>
        <v>114069103</v>
      </c>
      <c r="B815" t="str">
        <f>'Page 1 - General Information'!$G$16</f>
        <v>6980</v>
      </c>
      <c r="C815" s="333" t="s">
        <v>14207</v>
      </c>
      <c r="N815" t="s">
        <v>8505</v>
      </c>
      <c r="O815" s="300"/>
      <c r="Q815"/>
      <c r="R815" s="23" t="s">
        <v>14197</v>
      </c>
      <c r="S815" t="s">
        <v>8824</v>
      </c>
      <c r="T815" s="296" t="str">
        <f>IF(INDEX('Page 2 - Team Information'!$K$14:$AP$184,Y815,X815)="","",INDEX('Page 2 - Team Information'!$K$14:$AP$184,Y815,X815)&amp;"-06-30")</f>
        <v/>
      </c>
      <c r="X815" s="334">
        <v>9</v>
      </c>
      <c r="Y815" s="334">
        <v>22</v>
      </c>
    </row>
    <row r="816" spans="1:25" x14ac:dyDescent="0.25">
      <c r="A816" t="str">
        <f>'Page 1 - General Information'!$G$12</f>
        <v>114069103</v>
      </c>
      <c r="B816" t="str">
        <f>'Page 1 - General Information'!$G$16</f>
        <v>6980</v>
      </c>
      <c r="C816" s="333" t="s">
        <v>14207</v>
      </c>
      <c r="N816" t="s">
        <v>8505</v>
      </c>
      <c r="O816" s="300"/>
      <c r="Q816"/>
      <c r="R816" s="23" t="s">
        <v>14197</v>
      </c>
      <c r="S816" t="s">
        <v>8825</v>
      </c>
      <c r="T816" s="296" t="str">
        <f>IF(INDEX('Page 2 - Team Information'!$K$14:$AP$184,Y816,X816)="","",INDEX('Page 2 - Team Information'!$K$14:$AP$184,Y816,X816)&amp;"-06-30")</f>
        <v/>
      </c>
      <c r="X816" s="334">
        <v>10</v>
      </c>
      <c r="Y816" s="334">
        <v>22</v>
      </c>
    </row>
    <row r="817" spans="1:25" x14ac:dyDescent="0.25">
      <c r="A817" t="str">
        <f>'Page 1 - General Information'!$G$12</f>
        <v>114069103</v>
      </c>
      <c r="B817" t="str">
        <f>'Page 1 - General Information'!$G$16</f>
        <v>6980</v>
      </c>
      <c r="C817" s="333" t="s">
        <v>14207</v>
      </c>
      <c r="N817" t="s">
        <v>8505</v>
      </c>
      <c r="O817" s="300"/>
      <c r="Q817"/>
      <c r="R817" s="23" t="s">
        <v>14197</v>
      </c>
      <c r="S817" t="s">
        <v>8826</v>
      </c>
      <c r="T817" s="296" t="str">
        <f>IF(INDEX('Page 2 - Team Information'!$K$14:$AP$184,Y817,X817)="","",INDEX('Page 2 - Team Information'!$K$14:$AP$184,Y817,X817)&amp;"-06-30")</f>
        <v/>
      </c>
      <c r="X817" s="334">
        <v>11</v>
      </c>
      <c r="Y817" s="334">
        <v>22</v>
      </c>
    </row>
    <row r="818" spans="1:25" x14ac:dyDescent="0.25">
      <c r="A818" t="str">
        <f>'Page 1 - General Information'!$G$12</f>
        <v>114069103</v>
      </c>
      <c r="B818" t="str">
        <f>'Page 1 - General Information'!$G$16</f>
        <v>6980</v>
      </c>
      <c r="C818" s="333" t="s">
        <v>14207</v>
      </c>
      <c r="N818" t="s">
        <v>8505</v>
      </c>
      <c r="O818" s="300"/>
      <c r="Q818"/>
      <c r="R818" s="23" t="s">
        <v>14197</v>
      </c>
      <c r="S818" t="s">
        <v>8827</v>
      </c>
      <c r="T818" s="296" t="str">
        <f>IF(INDEX('Page 2 - Team Information'!$K$14:$AP$184,Y818,X818)="","",INDEX('Page 2 - Team Information'!$K$14:$AP$184,Y818,X818)&amp;"-06-30")</f>
        <v/>
      </c>
      <c r="X818" s="334">
        <v>12</v>
      </c>
      <c r="Y818" s="334">
        <v>22</v>
      </c>
    </row>
    <row r="819" spans="1:25" x14ac:dyDescent="0.25">
      <c r="A819" t="str">
        <f>'Page 1 - General Information'!$G$12</f>
        <v>114069103</v>
      </c>
      <c r="B819" t="str">
        <f>'Page 1 - General Information'!$G$16</f>
        <v>6980</v>
      </c>
      <c r="C819" s="333" t="s">
        <v>14207</v>
      </c>
      <c r="N819" t="s">
        <v>8024</v>
      </c>
      <c r="O819" s="296">
        <f>INDEX('Page 2 - Team Information'!$K$14:$AP$184,Y819,X819)</f>
        <v>0</v>
      </c>
      <c r="Q819"/>
      <c r="S819" t="s">
        <v>8828</v>
      </c>
      <c r="X819" s="334">
        <v>14</v>
      </c>
      <c r="Y819" s="334">
        <v>22</v>
      </c>
    </row>
    <row r="820" spans="1:25" x14ac:dyDescent="0.25">
      <c r="A820" t="str">
        <f>'Page 1 - General Information'!$G$12</f>
        <v>114069103</v>
      </c>
      <c r="B820" t="str">
        <f>'Page 1 - General Information'!$G$16</f>
        <v>6980</v>
      </c>
      <c r="C820" s="333" t="s">
        <v>14207</v>
      </c>
      <c r="N820" t="s">
        <v>8024</v>
      </c>
      <c r="O820" s="296">
        <f>INDEX('Page 2 - Team Information'!$K$14:$AP$184,Y820,X820)</f>
        <v>0</v>
      </c>
      <c r="Q820"/>
      <c r="S820" t="s">
        <v>8829</v>
      </c>
      <c r="X820" s="334">
        <v>15</v>
      </c>
      <c r="Y820" s="334">
        <v>22</v>
      </c>
    </row>
    <row r="821" spans="1:25" x14ac:dyDescent="0.25">
      <c r="A821" t="str">
        <f>'Page 1 - General Information'!$G$12</f>
        <v>114069103</v>
      </c>
      <c r="B821" t="str">
        <f>'Page 1 - General Information'!$G$16</f>
        <v>6980</v>
      </c>
      <c r="C821" s="333" t="s">
        <v>14207</v>
      </c>
      <c r="N821" t="s">
        <v>8024</v>
      </c>
      <c r="O821" s="296">
        <f>INDEX('Page 2 - Team Information'!$K$14:$AP$184,Y821,X821)</f>
        <v>0</v>
      </c>
      <c r="Q821"/>
      <c r="S821" t="s">
        <v>8830</v>
      </c>
      <c r="X821" s="334">
        <v>16</v>
      </c>
      <c r="Y821" s="334">
        <v>22</v>
      </c>
    </row>
    <row r="822" spans="1:25" x14ac:dyDescent="0.25">
      <c r="A822" t="str">
        <f>'Page 1 - General Information'!$G$12</f>
        <v>114069103</v>
      </c>
      <c r="B822" t="str">
        <f>'Page 1 - General Information'!$G$16</f>
        <v>6980</v>
      </c>
      <c r="C822" s="333" t="s">
        <v>14207</v>
      </c>
      <c r="N822" t="s">
        <v>8024</v>
      </c>
      <c r="O822" s="296">
        <f>INDEX('Page 2 - Team Information'!$K$14:$AP$184,Y822,X822)</f>
        <v>0</v>
      </c>
      <c r="Q822"/>
      <c r="S822" t="s">
        <v>8831</v>
      </c>
      <c r="X822" s="334">
        <v>17</v>
      </c>
      <c r="Y822" s="334">
        <v>22</v>
      </c>
    </row>
    <row r="823" spans="1:25" x14ac:dyDescent="0.25">
      <c r="A823" t="str">
        <f>'Page 1 - General Information'!$G$12</f>
        <v>114069103</v>
      </c>
      <c r="B823" t="str">
        <f>'Page 1 - General Information'!$G$16</f>
        <v>6980</v>
      </c>
      <c r="C823" s="333" t="s">
        <v>14207</v>
      </c>
      <c r="N823" t="s">
        <v>8024</v>
      </c>
      <c r="O823" s="296">
        <f>INDEX('Page 2 - Team Information'!$K$14:$AP$184,Y823,X823)</f>
        <v>0</v>
      </c>
      <c r="Q823"/>
      <c r="S823" t="s">
        <v>8832</v>
      </c>
      <c r="X823" s="334">
        <v>19</v>
      </c>
      <c r="Y823" s="334">
        <v>22</v>
      </c>
    </row>
    <row r="824" spans="1:25" x14ac:dyDescent="0.25">
      <c r="A824" t="str">
        <f>'Page 1 - General Information'!$G$12</f>
        <v>114069103</v>
      </c>
      <c r="B824" t="str">
        <f>'Page 1 - General Information'!$G$16</f>
        <v>6980</v>
      </c>
      <c r="C824" s="333" t="s">
        <v>14207</v>
      </c>
      <c r="N824" t="s">
        <v>8024</v>
      </c>
      <c r="O824" s="296">
        <f>INDEX('Page 2 - Team Information'!$K$14:$AP$184,Y824,X824)</f>
        <v>0</v>
      </c>
      <c r="Q824"/>
      <c r="S824" t="s">
        <v>8833</v>
      </c>
      <c r="X824" s="334">
        <v>20</v>
      </c>
      <c r="Y824" s="334">
        <v>22</v>
      </c>
    </row>
    <row r="825" spans="1:25" x14ac:dyDescent="0.25">
      <c r="A825" t="str">
        <f>'Page 1 - General Information'!$G$12</f>
        <v>114069103</v>
      </c>
      <c r="B825" t="str">
        <f>'Page 1 - General Information'!$G$16</f>
        <v>6980</v>
      </c>
      <c r="C825" s="333" t="s">
        <v>14207</v>
      </c>
      <c r="N825" t="s">
        <v>8024</v>
      </c>
      <c r="O825" s="296">
        <f>INDEX('Page 2 - Team Information'!$K$14:$AP$184,Y825,X825)</f>
        <v>0</v>
      </c>
      <c r="Q825"/>
      <c r="S825" t="s">
        <v>8834</v>
      </c>
      <c r="X825" s="334">
        <v>21</v>
      </c>
      <c r="Y825" s="334">
        <v>22</v>
      </c>
    </row>
    <row r="826" spans="1:25" x14ac:dyDescent="0.25">
      <c r="A826" t="str">
        <f>'Page 1 - General Information'!$G$12</f>
        <v>114069103</v>
      </c>
      <c r="B826" t="str">
        <f>'Page 1 - General Information'!$G$16</f>
        <v>6980</v>
      </c>
      <c r="C826" s="333" t="s">
        <v>14207</v>
      </c>
      <c r="N826" t="s">
        <v>8024</v>
      </c>
      <c r="O826" s="296">
        <f>INDEX('Page 2 - Team Information'!$K$14:$AP$184,Y826,X826)</f>
        <v>0</v>
      </c>
      <c r="Q826"/>
      <c r="S826" t="s">
        <v>8835</v>
      </c>
      <c r="X826" s="334">
        <v>22</v>
      </c>
      <c r="Y826" s="334">
        <v>22</v>
      </c>
    </row>
    <row r="827" spans="1:25" x14ac:dyDescent="0.25">
      <c r="A827" t="str">
        <f>'Page 1 - General Information'!$G$12</f>
        <v>114069103</v>
      </c>
      <c r="B827" t="str">
        <f>'Page 1 - General Information'!$G$16</f>
        <v>6980</v>
      </c>
      <c r="C827" s="333" t="s">
        <v>14207</v>
      </c>
      <c r="N827" t="s">
        <v>8505</v>
      </c>
      <c r="O827" s="300"/>
      <c r="Q827"/>
      <c r="R827" s="300" t="s">
        <v>14197</v>
      </c>
      <c r="S827" t="s">
        <v>8836</v>
      </c>
      <c r="V827" s="296">
        <f>INDEX('Page 2 - Team Information'!$K$14:$AP$184,Y827,X827)</f>
        <v>0</v>
      </c>
      <c r="X827" s="334">
        <v>5</v>
      </c>
      <c r="Y827" s="334">
        <v>23</v>
      </c>
    </row>
    <row r="828" spans="1:25" x14ac:dyDescent="0.25">
      <c r="A828" t="str">
        <f>'Page 1 - General Information'!$G$12</f>
        <v>114069103</v>
      </c>
      <c r="B828" t="str">
        <f>'Page 1 - General Information'!$G$16</f>
        <v>6980</v>
      </c>
      <c r="C828" s="333" t="s">
        <v>14207</v>
      </c>
      <c r="N828" t="s">
        <v>8505</v>
      </c>
      <c r="O828" s="300"/>
      <c r="Q828"/>
      <c r="R828" s="300" t="s">
        <v>14197</v>
      </c>
      <c r="S828" t="s">
        <v>8837</v>
      </c>
      <c r="V828" s="296">
        <f>INDEX('Page 2 - Team Information'!$K$14:$AP$184,Y828,X828)</f>
        <v>0</v>
      </c>
      <c r="X828" s="334">
        <v>6</v>
      </c>
      <c r="Y828" s="334">
        <v>23</v>
      </c>
    </row>
    <row r="829" spans="1:25" x14ac:dyDescent="0.25">
      <c r="A829" t="str">
        <f>'Page 1 - General Information'!$G$12</f>
        <v>114069103</v>
      </c>
      <c r="B829" t="str">
        <f>'Page 1 - General Information'!$G$16</f>
        <v>6980</v>
      </c>
      <c r="C829" s="333" t="s">
        <v>14207</v>
      </c>
      <c r="N829" t="s">
        <v>8505</v>
      </c>
      <c r="O829" s="300"/>
      <c r="Q829"/>
      <c r="R829" s="300" t="s">
        <v>14197</v>
      </c>
      <c r="S829" t="s">
        <v>8838</v>
      </c>
      <c r="V829" s="296" t="str">
        <f>INDEX('Page 2 - Team Information'!$K$14:$AP$184,Y829,X829)</f>
        <v xml:space="preserve">Yes </v>
      </c>
      <c r="X829" s="334">
        <v>7</v>
      </c>
      <c r="Y829" s="334">
        <v>23</v>
      </c>
    </row>
    <row r="830" spans="1:25" x14ac:dyDescent="0.25">
      <c r="A830" t="str">
        <f>'Page 1 - General Information'!$G$12</f>
        <v>114069103</v>
      </c>
      <c r="B830" t="str">
        <f>'Page 1 - General Information'!$G$16</f>
        <v>6980</v>
      </c>
      <c r="C830" s="333" t="s">
        <v>14207</v>
      </c>
      <c r="N830" t="s">
        <v>8505</v>
      </c>
      <c r="O830" s="300"/>
      <c r="Q830"/>
      <c r="R830" s="23" t="s">
        <v>14197</v>
      </c>
      <c r="S830" t="s">
        <v>8839</v>
      </c>
      <c r="T830" s="296" t="str">
        <f>IF(INDEX('Page 2 - Team Information'!$K$14:$AP$184,Y830,X830)="","",INDEX('Page 2 - Team Information'!$K$14:$AP$184,Y830,X830)&amp;"-06-30")</f>
        <v>2009-06-30</v>
      </c>
      <c r="X830" s="334">
        <v>9</v>
      </c>
      <c r="Y830" s="334">
        <v>23</v>
      </c>
    </row>
    <row r="831" spans="1:25" x14ac:dyDescent="0.25">
      <c r="A831" t="str">
        <f>'Page 1 - General Information'!$G$12</f>
        <v>114069103</v>
      </c>
      <c r="B831" t="str">
        <f>'Page 1 - General Information'!$G$16</f>
        <v>6980</v>
      </c>
      <c r="C831" s="333" t="s">
        <v>14207</v>
      </c>
      <c r="N831" t="s">
        <v>8505</v>
      </c>
      <c r="O831" s="300"/>
      <c r="Q831"/>
      <c r="R831" s="23" t="s">
        <v>14197</v>
      </c>
      <c r="S831" t="s">
        <v>8840</v>
      </c>
      <c r="T831" s="296" t="str">
        <f>IF(INDEX('Page 2 - Team Information'!$K$14:$AP$184,Y831,X831)="","",INDEX('Page 2 - Team Information'!$K$14:$AP$184,Y831,X831)&amp;"-06-30")</f>
        <v/>
      </c>
      <c r="X831" s="334">
        <v>10</v>
      </c>
      <c r="Y831" s="334">
        <v>23</v>
      </c>
    </row>
    <row r="832" spans="1:25" x14ac:dyDescent="0.25">
      <c r="A832" t="str">
        <f>'Page 1 - General Information'!$G$12</f>
        <v>114069103</v>
      </c>
      <c r="B832" t="str">
        <f>'Page 1 - General Information'!$G$16</f>
        <v>6980</v>
      </c>
      <c r="C832" s="333" t="s">
        <v>14207</v>
      </c>
      <c r="N832" t="s">
        <v>8505</v>
      </c>
      <c r="O832" s="300"/>
      <c r="Q832"/>
      <c r="R832" s="23" t="s">
        <v>14197</v>
      </c>
      <c r="S832" t="s">
        <v>8841</v>
      </c>
      <c r="T832" s="296" t="str">
        <f>IF(INDEX('Page 2 - Team Information'!$K$14:$AP$184,Y832,X832)="","",INDEX('Page 2 - Team Information'!$K$14:$AP$184,Y832,X832)&amp;"-06-30")</f>
        <v/>
      </c>
      <c r="X832" s="334">
        <v>11</v>
      </c>
      <c r="Y832" s="334">
        <v>23</v>
      </c>
    </row>
    <row r="833" spans="1:25" x14ac:dyDescent="0.25">
      <c r="A833" t="str">
        <f>'Page 1 - General Information'!$G$12</f>
        <v>114069103</v>
      </c>
      <c r="B833" t="str">
        <f>'Page 1 - General Information'!$G$16</f>
        <v>6980</v>
      </c>
      <c r="C833" s="333" t="s">
        <v>14207</v>
      </c>
      <c r="N833" t="s">
        <v>8505</v>
      </c>
      <c r="O833" s="300"/>
      <c r="Q833"/>
      <c r="R833" s="23" t="s">
        <v>14197</v>
      </c>
      <c r="S833" t="s">
        <v>8842</v>
      </c>
      <c r="T833" s="296" t="str">
        <f>IF(INDEX('Page 2 - Team Information'!$K$14:$AP$184,Y833,X833)="","",INDEX('Page 2 - Team Information'!$K$14:$AP$184,Y833,X833)&amp;"-06-30")</f>
        <v/>
      </c>
      <c r="X833" s="334">
        <v>12</v>
      </c>
      <c r="Y833" s="334">
        <v>23</v>
      </c>
    </row>
    <row r="834" spans="1:25" x14ac:dyDescent="0.25">
      <c r="A834" t="str">
        <f>'Page 1 - General Information'!$G$12</f>
        <v>114069103</v>
      </c>
      <c r="B834" t="str">
        <f>'Page 1 - General Information'!$G$16</f>
        <v>6980</v>
      </c>
      <c r="C834" s="333" t="s">
        <v>14207</v>
      </c>
      <c r="N834" t="s">
        <v>8024</v>
      </c>
      <c r="O834" s="296">
        <f>INDEX('Page 2 - Team Information'!$K$14:$AP$184,Y834,X834)</f>
        <v>0</v>
      </c>
      <c r="Q834"/>
      <c r="S834" t="s">
        <v>8843</v>
      </c>
      <c r="X834" s="334">
        <v>14</v>
      </c>
      <c r="Y834" s="334">
        <v>23</v>
      </c>
    </row>
    <row r="835" spans="1:25" x14ac:dyDescent="0.25">
      <c r="A835" t="str">
        <f>'Page 1 - General Information'!$G$12</f>
        <v>114069103</v>
      </c>
      <c r="B835" t="str">
        <f>'Page 1 - General Information'!$G$16</f>
        <v>6980</v>
      </c>
      <c r="C835" s="333" t="s">
        <v>14207</v>
      </c>
      <c r="N835" t="s">
        <v>8024</v>
      </c>
      <c r="O835" s="296">
        <f>INDEX('Page 2 - Team Information'!$K$14:$AP$184,Y835,X835)</f>
        <v>0</v>
      </c>
      <c r="Q835"/>
      <c r="S835" t="s">
        <v>8844</v>
      </c>
      <c r="X835" s="334">
        <v>15</v>
      </c>
      <c r="Y835" s="334">
        <v>23</v>
      </c>
    </row>
    <row r="836" spans="1:25" x14ac:dyDescent="0.25">
      <c r="A836" t="str">
        <f>'Page 1 - General Information'!$G$12</f>
        <v>114069103</v>
      </c>
      <c r="B836" t="str">
        <f>'Page 1 - General Information'!$G$16</f>
        <v>6980</v>
      </c>
      <c r="C836" s="333" t="s">
        <v>14207</v>
      </c>
      <c r="N836" t="s">
        <v>8024</v>
      </c>
      <c r="O836" s="296">
        <f>INDEX('Page 2 - Team Information'!$K$14:$AP$184,Y836,X836)</f>
        <v>21</v>
      </c>
      <c r="Q836"/>
      <c r="S836" t="s">
        <v>8845</v>
      </c>
      <c r="X836" s="334">
        <v>16</v>
      </c>
      <c r="Y836" s="334">
        <v>23</v>
      </c>
    </row>
    <row r="837" spans="1:25" x14ac:dyDescent="0.25">
      <c r="A837" t="str">
        <f>'Page 1 - General Information'!$G$12</f>
        <v>114069103</v>
      </c>
      <c r="B837" t="str">
        <f>'Page 1 - General Information'!$G$16</f>
        <v>6980</v>
      </c>
      <c r="C837" s="333" t="s">
        <v>14207</v>
      </c>
      <c r="N837" t="s">
        <v>8024</v>
      </c>
      <c r="O837" s="296">
        <f>INDEX('Page 2 - Team Information'!$K$14:$AP$184,Y837,X837)</f>
        <v>21</v>
      </c>
      <c r="Q837"/>
      <c r="S837" t="s">
        <v>8846</v>
      </c>
      <c r="X837" s="334">
        <v>17</v>
      </c>
      <c r="Y837" s="334">
        <v>23</v>
      </c>
    </row>
    <row r="838" spans="1:25" x14ac:dyDescent="0.25">
      <c r="A838" t="str">
        <f>'Page 1 - General Information'!$G$12</f>
        <v>114069103</v>
      </c>
      <c r="B838" t="str">
        <f>'Page 1 - General Information'!$G$16</f>
        <v>6980</v>
      </c>
      <c r="C838" s="333" t="s">
        <v>14207</v>
      </c>
      <c r="N838" t="s">
        <v>8024</v>
      </c>
      <c r="O838" s="296">
        <f>INDEX('Page 2 - Team Information'!$K$14:$AP$184,Y838,X838)</f>
        <v>0</v>
      </c>
      <c r="Q838"/>
      <c r="S838" t="s">
        <v>8847</v>
      </c>
      <c r="X838" s="334">
        <v>19</v>
      </c>
      <c r="Y838" s="334">
        <v>23</v>
      </c>
    </row>
    <row r="839" spans="1:25" x14ac:dyDescent="0.25">
      <c r="A839" t="str">
        <f>'Page 1 - General Information'!$G$12</f>
        <v>114069103</v>
      </c>
      <c r="B839" t="str">
        <f>'Page 1 - General Information'!$G$16</f>
        <v>6980</v>
      </c>
      <c r="C839" s="333" t="s">
        <v>14207</v>
      </c>
      <c r="N839" t="s">
        <v>8024</v>
      </c>
      <c r="O839" s="296">
        <f>INDEX('Page 2 - Team Information'!$K$14:$AP$184,Y839,X839)</f>
        <v>0</v>
      </c>
      <c r="Q839"/>
      <c r="S839" t="s">
        <v>8848</v>
      </c>
      <c r="X839" s="334">
        <v>20</v>
      </c>
      <c r="Y839" s="334">
        <v>23</v>
      </c>
    </row>
    <row r="840" spans="1:25" x14ac:dyDescent="0.25">
      <c r="A840" t="str">
        <f>'Page 1 - General Information'!$G$12</f>
        <v>114069103</v>
      </c>
      <c r="B840" t="str">
        <f>'Page 1 - General Information'!$G$16</f>
        <v>6980</v>
      </c>
      <c r="C840" s="333" t="s">
        <v>14207</v>
      </c>
      <c r="N840" t="s">
        <v>8024</v>
      </c>
      <c r="O840" s="296">
        <f>INDEX('Page 2 - Team Information'!$K$14:$AP$184,Y840,X840)</f>
        <v>21</v>
      </c>
      <c r="Q840"/>
      <c r="S840" t="s">
        <v>8849</v>
      </c>
      <c r="X840" s="334">
        <v>21</v>
      </c>
      <c r="Y840" s="334">
        <v>23</v>
      </c>
    </row>
    <row r="841" spans="1:25" x14ac:dyDescent="0.25">
      <c r="A841" t="str">
        <f>'Page 1 - General Information'!$G$12</f>
        <v>114069103</v>
      </c>
      <c r="B841" t="str">
        <f>'Page 1 - General Information'!$G$16</f>
        <v>6980</v>
      </c>
      <c r="C841" s="333" t="s">
        <v>14207</v>
      </c>
      <c r="N841" t="s">
        <v>8024</v>
      </c>
      <c r="O841" s="296">
        <f>INDEX('Page 2 - Team Information'!$K$14:$AP$184,Y841,X841)</f>
        <v>21</v>
      </c>
      <c r="Q841"/>
      <c r="S841" t="s">
        <v>8850</v>
      </c>
      <c r="X841" s="334">
        <v>22</v>
      </c>
      <c r="Y841" s="334">
        <v>23</v>
      </c>
    </row>
    <row r="842" spans="1:25" x14ac:dyDescent="0.25">
      <c r="A842" t="str">
        <f>'Page 1 - General Information'!$G$12</f>
        <v>114069103</v>
      </c>
      <c r="B842" t="str">
        <f>'Page 1 - General Information'!$G$16</f>
        <v>6980</v>
      </c>
      <c r="C842" s="333" t="s">
        <v>14207</v>
      </c>
      <c r="N842" t="s">
        <v>8505</v>
      </c>
      <c r="O842" s="300"/>
      <c r="Q842"/>
      <c r="R842" s="300" t="s">
        <v>14197</v>
      </c>
      <c r="S842" t="s">
        <v>8851</v>
      </c>
      <c r="V842" s="296">
        <f>INDEX('Page 2 - Team Information'!$K$14:$AP$184,Y842,X842)</f>
        <v>0</v>
      </c>
      <c r="X842" s="334">
        <v>5</v>
      </c>
      <c r="Y842" s="334">
        <v>24</v>
      </c>
    </row>
    <row r="843" spans="1:25" x14ac:dyDescent="0.25">
      <c r="A843" t="str">
        <f>'Page 1 - General Information'!$G$12</f>
        <v>114069103</v>
      </c>
      <c r="B843" t="str">
        <f>'Page 1 - General Information'!$G$16</f>
        <v>6980</v>
      </c>
      <c r="C843" s="333" t="s">
        <v>14207</v>
      </c>
      <c r="N843" t="s">
        <v>8505</v>
      </c>
      <c r="O843" s="300"/>
      <c r="Q843"/>
      <c r="R843" s="300" t="s">
        <v>14197</v>
      </c>
      <c r="S843" t="s">
        <v>8852</v>
      </c>
      <c r="V843" s="296">
        <f>INDEX('Page 2 - Team Information'!$K$14:$AP$184,Y843,X843)</f>
        <v>0</v>
      </c>
      <c r="X843" s="334">
        <v>6</v>
      </c>
      <c r="Y843" s="334">
        <v>24</v>
      </c>
    </row>
    <row r="844" spans="1:25" x14ac:dyDescent="0.25">
      <c r="A844" t="str">
        <f>'Page 1 - General Information'!$G$12</f>
        <v>114069103</v>
      </c>
      <c r="B844" t="str">
        <f>'Page 1 - General Information'!$G$16</f>
        <v>6980</v>
      </c>
      <c r="C844" s="333" t="s">
        <v>14207</v>
      </c>
      <c r="N844" t="s">
        <v>8505</v>
      </c>
      <c r="O844" s="300"/>
      <c r="Q844"/>
      <c r="R844" s="300" t="s">
        <v>14197</v>
      </c>
      <c r="S844" t="s">
        <v>8853</v>
      </c>
      <c r="V844" s="296">
        <f>INDEX('Page 2 - Team Information'!$K$14:$AP$184,Y844,X844)</f>
        <v>0</v>
      </c>
      <c r="X844" s="334">
        <v>7</v>
      </c>
      <c r="Y844" s="334">
        <v>24</v>
      </c>
    </row>
    <row r="845" spans="1:25" x14ac:dyDescent="0.25">
      <c r="A845" t="str">
        <f>'Page 1 - General Information'!$G$12</f>
        <v>114069103</v>
      </c>
      <c r="B845" t="str">
        <f>'Page 1 - General Information'!$G$16</f>
        <v>6980</v>
      </c>
      <c r="C845" s="333" t="s">
        <v>14207</v>
      </c>
      <c r="N845" t="s">
        <v>8505</v>
      </c>
      <c r="O845" s="300"/>
      <c r="Q845"/>
      <c r="R845" s="23" t="s">
        <v>14197</v>
      </c>
      <c r="S845" t="s">
        <v>8854</v>
      </c>
      <c r="T845" s="296" t="str">
        <f>IF(INDEX('Page 2 - Team Information'!$K$14:$AP$184,Y845,X845)="","",INDEX('Page 2 - Team Information'!$K$14:$AP$184,Y845,X845)&amp;"-06-30")</f>
        <v/>
      </c>
      <c r="X845" s="334">
        <v>9</v>
      </c>
      <c r="Y845" s="334">
        <v>24</v>
      </c>
    </row>
    <row r="846" spans="1:25" x14ac:dyDescent="0.25">
      <c r="A846" t="str">
        <f>'Page 1 - General Information'!$G$12</f>
        <v>114069103</v>
      </c>
      <c r="B846" t="str">
        <f>'Page 1 - General Information'!$G$16</f>
        <v>6980</v>
      </c>
      <c r="C846" s="333" t="s">
        <v>14207</v>
      </c>
      <c r="N846" t="s">
        <v>8505</v>
      </c>
      <c r="O846" s="300"/>
      <c r="Q846"/>
      <c r="R846" s="23" t="s">
        <v>14197</v>
      </c>
      <c r="S846" t="s">
        <v>8855</v>
      </c>
      <c r="T846" s="296" t="str">
        <f>IF(INDEX('Page 2 - Team Information'!$K$14:$AP$184,Y846,X846)="","",INDEX('Page 2 - Team Information'!$K$14:$AP$184,Y846,X846)&amp;"-06-30")</f>
        <v/>
      </c>
      <c r="X846" s="334">
        <v>10</v>
      </c>
      <c r="Y846" s="334">
        <v>24</v>
      </c>
    </row>
    <row r="847" spans="1:25" x14ac:dyDescent="0.25">
      <c r="A847" t="str">
        <f>'Page 1 - General Information'!$G$12</f>
        <v>114069103</v>
      </c>
      <c r="B847" t="str">
        <f>'Page 1 - General Information'!$G$16</f>
        <v>6980</v>
      </c>
      <c r="C847" s="333" t="s">
        <v>14207</v>
      </c>
      <c r="N847" t="s">
        <v>8505</v>
      </c>
      <c r="O847" s="300"/>
      <c r="Q847"/>
      <c r="R847" s="23" t="s">
        <v>14197</v>
      </c>
      <c r="S847" t="s">
        <v>8856</v>
      </c>
      <c r="T847" s="296" t="str">
        <f>IF(INDEX('Page 2 - Team Information'!$K$14:$AP$184,Y847,X847)="","",INDEX('Page 2 - Team Information'!$K$14:$AP$184,Y847,X847)&amp;"-06-30")</f>
        <v/>
      </c>
      <c r="X847" s="334">
        <v>11</v>
      </c>
      <c r="Y847" s="334">
        <v>24</v>
      </c>
    </row>
    <row r="848" spans="1:25" x14ac:dyDescent="0.25">
      <c r="A848" t="str">
        <f>'Page 1 - General Information'!$G$12</f>
        <v>114069103</v>
      </c>
      <c r="B848" t="str">
        <f>'Page 1 - General Information'!$G$16</f>
        <v>6980</v>
      </c>
      <c r="C848" s="333" t="s">
        <v>14207</v>
      </c>
      <c r="N848" t="s">
        <v>8505</v>
      </c>
      <c r="O848" s="300"/>
      <c r="Q848"/>
      <c r="R848" s="23" t="s">
        <v>14197</v>
      </c>
      <c r="S848" t="s">
        <v>8857</v>
      </c>
      <c r="T848" s="296" t="str">
        <f>IF(INDEX('Page 2 - Team Information'!$K$14:$AP$184,Y848,X848)="","",INDEX('Page 2 - Team Information'!$K$14:$AP$184,Y848,X848)&amp;"-06-30")</f>
        <v/>
      </c>
      <c r="X848" s="334">
        <v>12</v>
      </c>
      <c r="Y848" s="334">
        <v>24</v>
      </c>
    </row>
    <row r="849" spans="1:25" x14ac:dyDescent="0.25">
      <c r="A849" t="str">
        <f>'Page 1 - General Information'!$G$12</f>
        <v>114069103</v>
      </c>
      <c r="B849" t="str">
        <f>'Page 1 - General Information'!$G$16</f>
        <v>6980</v>
      </c>
      <c r="C849" s="333" t="s">
        <v>14207</v>
      </c>
      <c r="N849" t="s">
        <v>8024</v>
      </c>
      <c r="O849" s="296">
        <f>INDEX('Page 2 - Team Information'!$K$14:$AP$184,Y849,X849)</f>
        <v>0</v>
      </c>
      <c r="Q849"/>
      <c r="S849" t="s">
        <v>8858</v>
      </c>
      <c r="X849" s="334">
        <v>14</v>
      </c>
      <c r="Y849" s="334">
        <v>24</v>
      </c>
    </row>
    <row r="850" spans="1:25" x14ac:dyDescent="0.25">
      <c r="A850" t="str">
        <f>'Page 1 - General Information'!$G$12</f>
        <v>114069103</v>
      </c>
      <c r="B850" t="str">
        <f>'Page 1 - General Information'!$G$16</f>
        <v>6980</v>
      </c>
      <c r="C850" s="333" t="s">
        <v>14207</v>
      </c>
      <c r="N850" t="s">
        <v>8024</v>
      </c>
      <c r="O850" s="296">
        <f>INDEX('Page 2 - Team Information'!$K$14:$AP$184,Y850,X850)</f>
        <v>0</v>
      </c>
      <c r="Q850"/>
      <c r="S850" t="s">
        <v>8859</v>
      </c>
      <c r="X850" s="334">
        <v>15</v>
      </c>
      <c r="Y850" s="334">
        <v>24</v>
      </c>
    </row>
    <row r="851" spans="1:25" x14ac:dyDescent="0.25">
      <c r="A851" t="str">
        <f>'Page 1 - General Information'!$G$12</f>
        <v>114069103</v>
      </c>
      <c r="B851" t="str">
        <f>'Page 1 - General Information'!$G$16</f>
        <v>6980</v>
      </c>
      <c r="C851" s="333" t="s">
        <v>14207</v>
      </c>
      <c r="N851" t="s">
        <v>8024</v>
      </c>
      <c r="O851" s="296">
        <f>INDEX('Page 2 - Team Information'!$K$14:$AP$184,Y851,X851)</f>
        <v>0</v>
      </c>
      <c r="Q851"/>
      <c r="S851" t="s">
        <v>8860</v>
      </c>
      <c r="X851" s="334">
        <v>16</v>
      </c>
      <c r="Y851" s="334">
        <v>24</v>
      </c>
    </row>
    <row r="852" spans="1:25" x14ac:dyDescent="0.25">
      <c r="A852" t="str">
        <f>'Page 1 - General Information'!$G$12</f>
        <v>114069103</v>
      </c>
      <c r="B852" t="str">
        <f>'Page 1 - General Information'!$G$16</f>
        <v>6980</v>
      </c>
      <c r="C852" s="333" t="s">
        <v>14207</v>
      </c>
      <c r="N852" t="s">
        <v>8024</v>
      </c>
      <c r="O852" s="296">
        <f>INDEX('Page 2 - Team Information'!$K$14:$AP$184,Y852,X852)</f>
        <v>0</v>
      </c>
      <c r="Q852"/>
      <c r="S852" t="s">
        <v>8861</v>
      </c>
      <c r="X852" s="334">
        <v>17</v>
      </c>
      <c r="Y852" s="334">
        <v>24</v>
      </c>
    </row>
    <row r="853" spans="1:25" x14ac:dyDescent="0.25">
      <c r="A853" t="str">
        <f>'Page 1 - General Information'!$G$12</f>
        <v>114069103</v>
      </c>
      <c r="B853" t="str">
        <f>'Page 1 - General Information'!$G$16</f>
        <v>6980</v>
      </c>
      <c r="C853" s="333" t="s">
        <v>14207</v>
      </c>
      <c r="N853" t="s">
        <v>8024</v>
      </c>
      <c r="O853" s="296">
        <f>INDEX('Page 2 - Team Information'!$K$14:$AP$184,Y853,X853)</f>
        <v>0</v>
      </c>
      <c r="Q853"/>
      <c r="S853" t="s">
        <v>8862</v>
      </c>
      <c r="X853" s="334">
        <v>19</v>
      </c>
      <c r="Y853" s="334">
        <v>24</v>
      </c>
    </row>
    <row r="854" spans="1:25" x14ac:dyDescent="0.25">
      <c r="A854" t="str">
        <f>'Page 1 - General Information'!$G$12</f>
        <v>114069103</v>
      </c>
      <c r="B854" t="str">
        <f>'Page 1 - General Information'!$G$16</f>
        <v>6980</v>
      </c>
      <c r="C854" s="333" t="s">
        <v>14207</v>
      </c>
      <c r="N854" t="s">
        <v>8024</v>
      </c>
      <c r="O854" s="296">
        <f>INDEX('Page 2 - Team Information'!$K$14:$AP$184,Y854,X854)</f>
        <v>0</v>
      </c>
      <c r="Q854"/>
      <c r="S854" t="s">
        <v>8863</v>
      </c>
      <c r="X854" s="334">
        <v>20</v>
      </c>
      <c r="Y854" s="334">
        <v>24</v>
      </c>
    </row>
    <row r="855" spans="1:25" x14ac:dyDescent="0.25">
      <c r="A855" t="str">
        <f>'Page 1 - General Information'!$G$12</f>
        <v>114069103</v>
      </c>
      <c r="B855" t="str">
        <f>'Page 1 - General Information'!$G$16</f>
        <v>6980</v>
      </c>
      <c r="C855" s="333" t="s">
        <v>14207</v>
      </c>
      <c r="N855" t="s">
        <v>8024</v>
      </c>
      <c r="O855" s="296">
        <f>INDEX('Page 2 - Team Information'!$K$14:$AP$184,Y855,X855)</f>
        <v>0</v>
      </c>
      <c r="Q855"/>
      <c r="S855" t="s">
        <v>8864</v>
      </c>
      <c r="X855" s="334">
        <v>21</v>
      </c>
      <c r="Y855" s="334">
        <v>24</v>
      </c>
    </row>
    <row r="856" spans="1:25" x14ac:dyDescent="0.25">
      <c r="A856" t="str">
        <f>'Page 1 - General Information'!$G$12</f>
        <v>114069103</v>
      </c>
      <c r="B856" t="str">
        <f>'Page 1 - General Information'!$G$16</f>
        <v>6980</v>
      </c>
      <c r="C856" s="333" t="s">
        <v>14207</v>
      </c>
      <c r="N856" t="s">
        <v>8024</v>
      </c>
      <c r="O856" s="296">
        <f>INDEX('Page 2 - Team Information'!$K$14:$AP$184,Y856,X856)</f>
        <v>0</v>
      </c>
      <c r="Q856"/>
      <c r="S856" t="s">
        <v>8865</v>
      </c>
      <c r="X856" s="334">
        <v>22</v>
      </c>
      <c r="Y856" s="334">
        <v>24</v>
      </c>
    </row>
    <row r="857" spans="1:25" x14ac:dyDescent="0.25">
      <c r="A857" t="str">
        <f>'Page 1 - General Information'!$G$12</f>
        <v>114069103</v>
      </c>
      <c r="B857" t="str">
        <f>'Page 1 - General Information'!$G$16</f>
        <v>6980</v>
      </c>
      <c r="C857" s="333" t="s">
        <v>14207</v>
      </c>
      <c r="N857" t="s">
        <v>8505</v>
      </c>
      <c r="O857" s="300"/>
      <c r="Q857"/>
      <c r="R857" s="300" t="s">
        <v>14197</v>
      </c>
      <c r="S857" t="s">
        <v>8866</v>
      </c>
      <c r="V857" s="296" t="str">
        <f>INDEX('Page 2 - Team Information'!$K$14:$AP$184,Y857,X857)</f>
        <v xml:space="preserve">Yes </v>
      </c>
      <c r="X857" s="334">
        <v>5</v>
      </c>
      <c r="Y857" s="334">
        <v>25</v>
      </c>
    </row>
    <row r="858" spans="1:25" x14ac:dyDescent="0.25">
      <c r="A858" t="str">
        <f>'Page 1 - General Information'!$G$12</f>
        <v>114069103</v>
      </c>
      <c r="B858" t="str">
        <f>'Page 1 - General Information'!$G$16</f>
        <v>6980</v>
      </c>
      <c r="C858" s="333" t="s">
        <v>14207</v>
      </c>
      <c r="N858" t="s">
        <v>8505</v>
      </c>
      <c r="O858" s="300"/>
      <c r="Q858"/>
      <c r="R858" s="300" t="s">
        <v>14197</v>
      </c>
      <c r="S858" t="s">
        <v>8867</v>
      </c>
      <c r="V858" s="296">
        <f>INDEX('Page 2 - Team Information'!$K$14:$AP$184,Y858,X858)</f>
        <v>0</v>
      </c>
      <c r="X858" s="334">
        <v>6</v>
      </c>
      <c r="Y858" s="334">
        <v>25</v>
      </c>
    </row>
    <row r="859" spans="1:25" x14ac:dyDescent="0.25">
      <c r="A859" t="str">
        <f>'Page 1 - General Information'!$G$12</f>
        <v>114069103</v>
      </c>
      <c r="B859" t="str">
        <f>'Page 1 - General Information'!$G$16</f>
        <v>6980</v>
      </c>
      <c r="C859" s="333" t="s">
        <v>14207</v>
      </c>
      <c r="N859" t="s">
        <v>8505</v>
      </c>
      <c r="O859" s="300"/>
      <c r="Q859"/>
      <c r="R859" s="300" t="s">
        <v>14197</v>
      </c>
      <c r="S859" t="s">
        <v>8868</v>
      </c>
      <c r="V859" s="296">
        <f>INDEX('Page 2 - Team Information'!$K$14:$AP$184,Y859,X859)</f>
        <v>0</v>
      </c>
      <c r="X859" s="334">
        <v>7</v>
      </c>
      <c r="Y859" s="334">
        <v>25</v>
      </c>
    </row>
    <row r="860" spans="1:25" x14ac:dyDescent="0.25">
      <c r="A860" t="str">
        <f>'Page 1 - General Information'!$G$12</f>
        <v>114069103</v>
      </c>
      <c r="B860" t="str">
        <f>'Page 1 - General Information'!$G$16</f>
        <v>6980</v>
      </c>
      <c r="C860" s="333" t="s">
        <v>14207</v>
      </c>
      <c r="N860" t="s">
        <v>8505</v>
      </c>
      <c r="O860" s="300"/>
      <c r="Q860"/>
      <c r="R860" s="23" t="s">
        <v>14197</v>
      </c>
      <c r="S860" t="s">
        <v>8869</v>
      </c>
      <c r="T860" s="296" t="str">
        <f>IF(INDEX('Page 2 - Team Information'!$K$14:$AP$184,Y860,X860)="","",INDEX('Page 2 - Team Information'!$K$14:$AP$184,Y860,X860)&amp;"-06-30")</f>
        <v>1965-06-30</v>
      </c>
      <c r="X860" s="334">
        <v>9</v>
      </c>
      <c r="Y860" s="334">
        <v>25</v>
      </c>
    </row>
    <row r="861" spans="1:25" x14ac:dyDescent="0.25">
      <c r="A861" t="str">
        <f>'Page 1 - General Information'!$G$12</f>
        <v>114069103</v>
      </c>
      <c r="B861" t="str">
        <f>'Page 1 - General Information'!$G$16</f>
        <v>6980</v>
      </c>
      <c r="C861" s="333" t="s">
        <v>14207</v>
      </c>
      <c r="N861" t="s">
        <v>8505</v>
      </c>
      <c r="O861" s="300"/>
      <c r="Q861"/>
      <c r="R861" s="23" t="s">
        <v>14197</v>
      </c>
      <c r="S861" t="s">
        <v>8870</v>
      </c>
      <c r="T861" s="296" t="str">
        <f>IF(INDEX('Page 2 - Team Information'!$K$14:$AP$184,Y861,X861)="","",INDEX('Page 2 - Team Information'!$K$14:$AP$184,Y861,X861)&amp;"-06-30")</f>
        <v/>
      </c>
      <c r="X861" s="334">
        <v>10</v>
      </c>
      <c r="Y861" s="334">
        <v>25</v>
      </c>
    </row>
    <row r="862" spans="1:25" x14ac:dyDescent="0.25">
      <c r="A862" t="str">
        <f>'Page 1 - General Information'!$G$12</f>
        <v>114069103</v>
      </c>
      <c r="B862" t="str">
        <f>'Page 1 - General Information'!$G$16</f>
        <v>6980</v>
      </c>
      <c r="C862" s="333" t="s">
        <v>14207</v>
      </c>
      <c r="N862" t="s">
        <v>8505</v>
      </c>
      <c r="O862" s="300"/>
      <c r="Q862"/>
      <c r="R862" s="23" t="s">
        <v>14197</v>
      </c>
      <c r="S862" t="s">
        <v>8871</v>
      </c>
      <c r="T862" s="296" t="str">
        <f>IF(INDEX('Page 2 - Team Information'!$K$14:$AP$184,Y862,X862)="","",INDEX('Page 2 - Team Information'!$K$14:$AP$184,Y862,X862)&amp;"-06-30")</f>
        <v/>
      </c>
      <c r="X862" s="334">
        <v>11</v>
      </c>
      <c r="Y862" s="334">
        <v>25</v>
      </c>
    </row>
    <row r="863" spans="1:25" x14ac:dyDescent="0.25">
      <c r="A863" t="str">
        <f>'Page 1 - General Information'!$G$12</f>
        <v>114069103</v>
      </c>
      <c r="B863" t="str">
        <f>'Page 1 - General Information'!$G$16</f>
        <v>6980</v>
      </c>
      <c r="C863" s="333" t="s">
        <v>14207</v>
      </c>
      <c r="N863" t="s">
        <v>8505</v>
      </c>
      <c r="O863" s="300"/>
      <c r="Q863"/>
      <c r="R863" s="23" t="s">
        <v>14197</v>
      </c>
      <c r="S863" t="s">
        <v>8872</v>
      </c>
      <c r="T863" s="296" t="str">
        <f>IF(INDEX('Page 2 - Team Information'!$K$14:$AP$184,Y863,X863)="","",INDEX('Page 2 - Team Information'!$K$14:$AP$184,Y863,X863)&amp;"-06-30")</f>
        <v/>
      </c>
      <c r="X863" s="334">
        <v>12</v>
      </c>
      <c r="Y863" s="334">
        <v>25</v>
      </c>
    </row>
    <row r="864" spans="1:25" x14ac:dyDescent="0.25">
      <c r="A864" t="str">
        <f>'Page 1 - General Information'!$G$12</f>
        <v>114069103</v>
      </c>
      <c r="B864" t="str">
        <f>'Page 1 - General Information'!$G$16</f>
        <v>6980</v>
      </c>
      <c r="C864" s="333" t="s">
        <v>14207</v>
      </c>
      <c r="N864" t="s">
        <v>8024</v>
      </c>
      <c r="O864" s="296">
        <f>INDEX('Page 2 - Team Information'!$K$14:$AP$184,Y864,X864)</f>
        <v>18</v>
      </c>
      <c r="Q864"/>
      <c r="S864" t="s">
        <v>8873</v>
      </c>
      <c r="X864" s="334">
        <v>14</v>
      </c>
      <c r="Y864" s="334">
        <v>25</v>
      </c>
    </row>
    <row r="865" spans="1:25" x14ac:dyDescent="0.25">
      <c r="A865" t="str">
        <f>'Page 1 - General Information'!$G$12</f>
        <v>114069103</v>
      </c>
      <c r="B865" t="str">
        <f>'Page 1 - General Information'!$G$16</f>
        <v>6980</v>
      </c>
      <c r="C865" s="333" t="s">
        <v>14207</v>
      </c>
      <c r="N865" t="s">
        <v>8024</v>
      </c>
      <c r="O865" s="296">
        <f>INDEX('Page 2 - Team Information'!$K$14:$AP$184,Y865,X865)</f>
        <v>0</v>
      </c>
      <c r="Q865"/>
      <c r="S865" t="s">
        <v>8874</v>
      </c>
      <c r="X865" s="334">
        <v>15</v>
      </c>
      <c r="Y865" s="334">
        <v>25</v>
      </c>
    </row>
    <row r="866" spans="1:25" x14ac:dyDescent="0.25">
      <c r="A866" t="str">
        <f>'Page 1 - General Information'!$G$12</f>
        <v>114069103</v>
      </c>
      <c r="B866" t="str">
        <f>'Page 1 - General Information'!$G$16</f>
        <v>6980</v>
      </c>
      <c r="C866" s="333" t="s">
        <v>14207</v>
      </c>
      <c r="N866" t="s">
        <v>8024</v>
      </c>
      <c r="O866" s="296">
        <f>INDEX('Page 2 - Team Information'!$K$14:$AP$184,Y866,X866)</f>
        <v>0</v>
      </c>
      <c r="Q866"/>
      <c r="S866" t="s">
        <v>8875</v>
      </c>
      <c r="X866" s="334">
        <v>16</v>
      </c>
      <c r="Y866" s="334">
        <v>25</v>
      </c>
    </row>
    <row r="867" spans="1:25" x14ac:dyDescent="0.25">
      <c r="A867" t="str">
        <f>'Page 1 - General Information'!$G$12</f>
        <v>114069103</v>
      </c>
      <c r="B867" t="str">
        <f>'Page 1 - General Information'!$G$16</f>
        <v>6980</v>
      </c>
      <c r="C867" s="333" t="s">
        <v>14207</v>
      </c>
      <c r="N867" t="s">
        <v>8024</v>
      </c>
      <c r="O867" s="296">
        <f>INDEX('Page 2 - Team Information'!$K$14:$AP$184,Y867,X867)</f>
        <v>18</v>
      </c>
      <c r="Q867"/>
      <c r="S867" t="s">
        <v>8876</v>
      </c>
      <c r="X867" s="334">
        <v>17</v>
      </c>
      <c r="Y867" s="334">
        <v>25</v>
      </c>
    </row>
    <row r="868" spans="1:25" x14ac:dyDescent="0.25">
      <c r="A868" t="str">
        <f>'Page 1 - General Information'!$G$12</f>
        <v>114069103</v>
      </c>
      <c r="B868" t="str">
        <f>'Page 1 - General Information'!$G$16</f>
        <v>6980</v>
      </c>
      <c r="C868" s="333" t="s">
        <v>14207</v>
      </c>
      <c r="N868" t="s">
        <v>8024</v>
      </c>
      <c r="O868" s="296">
        <f>INDEX('Page 2 - Team Information'!$K$14:$AP$184,Y868,X868)</f>
        <v>18</v>
      </c>
      <c r="Q868"/>
      <c r="S868" t="s">
        <v>8877</v>
      </c>
      <c r="X868" s="334">
        <v>19</v>
      </c>
      <c r="Y868" s="334">
        <v>25</v>
      </c>
    </row>
    <row r="869" spans="1:25" x14ac:dyDescent="0.25">
      <c r="A869" t="str">
        <f>'Page 1 - General Information'!$G$12</f>
        <v>114069103</v>
      </c>
      <c r="B869" t="str">
        <f>'Page 1 - General Information'!$G$16</f>
        <v>6980</v>
      </c>
      <c r="C869" s="333" t="s">
        <v>14207</v>
      </c>
      <c r="N869" t="s">
        <v>8024</v>
      </c>
      <c r="O869" s="296">
        <f>INDEX('Page 2 - Team Information'!$K$14:$AP$184,Y869,X869)</f>
        <v>0</v>
      </c>
      <c r="Q869"/>
      <c r="S869" t="s">
        <v>8878</v>
      </c>
      <c r="X869" s="334">
        <v>20</v>
      </c>
      <c r="Y869" s="334">
        <v>25</v>
      </c>
    </row>
    <row r="870" spans="1:25" x14ac:dyDescent="0.25">
      <c r="A870" t="str">
        <f>'Page 1 - General Information'!$G$12</f>
        <v>114069103</v>
      </c>
      <c r="B870" t="str">
        <f>'Page 1 - General Information'!$G$16</f>
        <v>6980</v>
      </c>
      <c r="C870" s="333" t="s">
        <v>14207</v>
      </c>
      <c r="N870" t="s">
        <v>8024</v>
      </c>
      <c r="O870" s="296">
        <f>INDEX('Page 2 - Team Information'!$K$14:$AP$184,Y870,X870)</f>
        <v>0</v>
      </c>
      <c r="Q870"/>
      <c r="S870" t="s">
        <v>8879</v>
      </c>
      <c r="X870" s="334">
        <v>21</v>
      </c>
      <c r="Y870" s="334">
        <v>25</v>
      </c>
    </row>
    <row r="871" spans="1:25" x14ac:dyDescent="0.25">
      <c r="A871" t="str">
        <f>'Page 1 - General Information'!$G$12</f>
        <v>114069103</v>
      </c>
      <c r="B871" t="str">
        <f>'Page 1 - General Information'!$G$16</f>
        <v>6980</v>
      </c>
      <c r="C871" s="333" t="s">
        <v>14207</v>
      </c>
      <c r="N871" t="s">
        <v>8024</v>
      </c>
      <c r="O871" s="296">
        <f>INDEX('Page 2 - Team Information'!$K$14:$AP$184,Y871,X871)</f>
        <v>18</v>
      </c>
      <c r="Q871"/>
      <c r="S871" t="s">
        <v>8880</v>
      </c>
      <c r="X871" s="334">
        <v>22</v>
      </c>
      <c r="Y871" s="334">
        <v>25</v>
      </c>
    </row>
    <row r="872" spans="1:25" x14ac:dyDescent="0.25">
      <c r="A872" t="str">
        <f>'Page 1 - General Information'!$G$12</f>
        <v>114069103</v>
      </c>
      <c r="B872" t="str">
        <f>'Page 1 - General Information'!$G$16</f>
        <v>6980</v>
      </c>
      <c r="C872" s="333" t="s">
        <v>14207</v>
      </c>
      <c r="N872" t="s">
        <v>8505</v>
      </c>
      <c r="O872" s="300"/>
      <c r="Q872"/>
      <c r="R872" s="300" t="s">
        <v>14197</v>
      </c>
      <c r="S872" t="s">
        <v>8881</v>
      </c>
      <c r="V872" s="296">
        <f>INDEX('Page 2 - Team Information'!$K$14:$AP$184,Y872,X872)</f>
        <v>0</v>
      </c>
      <c r="X872" s="334">
        <v>5</v>
      </c>
      <c r="Y872" s="334">
        <v>26</v>
      </c>
    </row>
    <row r="873" spans="1:25" x14ac:dyDescent="0.25">
      <c r="A873" t="str">
        <f>'Page 1 - General Information'!$G$12</f>
        <v>114069103</v>
      </c>
      <c r="B873" t="str">
        <f>'Page 1 - General Information'!$G$16</f>
        <v>6980</v>
      </c>
      <c r="C873" s="333" t="s">
        <v>14207</v>
      </c>
      <c r="N873" t="s">
        <v>8505</v>
      </c>
      <c r="O873" s="300"/>
      <c r="Q873"/>
      <c r="R873" s="300" t="s">
        <v>14197</v>
      </c>
      <c r="S873" t="s">
        <v>8882</v>
      </c>
      <c r="V873" s="296">
        <f>INDEX('Page 2 - Team Information'!$K$14:$AP$184,Y873,X873)</f>
        <v>0</v>
      </c>
      <c r="X873" s="334">
        <v>6</v>
      </c>
      <c r="Y873" s="334">
        <v>26</v>
      </c>
    </row>
    <row r="874" spans="1:25" x14ac:dyDescent="0.25">
      <c r="A874" t="str">
        <f>'Page 1 - General Information'!$G$12</f>
        <v>114069103</v>
      </c>
      <c r="B874" t="str">
        <f>'Page 1 - General Information'!$G$16</f>
        <v>6980</v>
      </c>
      <c r="C874" s="333" t="s">
        <v>14207</v>
      </c>
      <c r="N874" t="s">
        <v>8505</v>
      </c>
      <c r="O874" s="300"/>
      <c r="Q874"/>
      <c r="R874" s="300" t="s">
        <v>14197</v>
      </c>
      <c r="S874" t="s">
        <v>8883</v>
      </c>
      <c r="V874" s="296">
        <f>INDEX('Page 2 - Team Information'!$K$14:$AP$184,Y874,X874)</f>
        <v>0</v>
      </c>
      <c r="X874" s="334">
        <v>7</v>
      </c>
      <c r="Y874" s="334">
        <v>26</v>
      </c>
    </row>
    <row r="875" spans="1:25" x14ac:dyDescent="0.25">
      <c r="A875" t="str">
        <f>'Page 1 - General Information'!$G$12</f>
        <v>114069103</v>
      </c>
      <c r="B875" t="str">
        <f>'Page 1 - General Information'!$G$16</f>
        <v>6980</v>
      </c>
      <c r="C875" s="333" t="s">
        <v>14207</v>
      </c>
      <c r="N875" t="s">
        <v>8505</v>
      </c>
      <c r="O875" s="300"/>
      <c r="Q875"/>
      <c r="R875" s="23" t="s">
        <v>14197</v>
      </c>
      <c r="S875" t="s">
        <v>8884</v>
      </c>
      <c r="T875" s="296" t="str">
        <f>IF(INDEX('Page 2 - Team Information'!$K$14:$AP$184,Y875,X875)="","",INDEX('Page 2 - Team Information'!$K$14:$AP$184,Y875,X875)&amp;"-06-30")</f>
        <v/>
      </c>
      <c r="X875" s="334">
        <v>9</v>
      </c>
      <c r="Y875" s="334">
        <v>26</v>
      </c>
    </row>
    <row r="876" spans="1:25" x14ac:dyDescent="0.25">
      <c r="A876" t="str">
        <f>'Page 1 - General Information'!$G$12</f>
        <v>114069103</v>
      </c>
      <c r="B876" t="str">
        <f>'Page 1 - General Information'!$G$16</f>
        <v>6980</v>
      </c>
      <c r="C876" s="333" t="s">
        <v>14207</v>
      </c>
      <c r="N876" t="s">
        <v>8505</v>
      </c>
      <c r="O876" s="300"/>
      <c r="Q876"/>
      <c r="R876" s="23" t="s">
        <v>14197</v>
      </c>
      <c r="S876" t="s">
        <v>8885</v>
      </c>
      <c r="T876" s="296" t="str">
        <f>IF(INDEX('Page 2 - Team Information'!$K$14:$AP$184,Y876,X876)="","",INDEX('Page 2 - Team Information'!$K$14:$AP$184,Y876,X876)&amp;"-06-30")</f>
        <v/>
      </c>
      <c r="X876" s="334">
        <v>10</v>
      </c>
      <c r="Y876" s="334">
        <v>26</v>
      </c>
    </row>
    <row r="877" spans="1:25" x14ac:dyDescent="0.25">
      <c r="A877" t="str">
        <f>'Page 1 - General Information'!$G$12</f>
        <v>114069103</v>
      </c>
      <c r="B877" t="str">
        <f>'Page 1 - General Information'!$G$16</f>
        <v>6980</v>
      </c>
      <c r="C877" s="333" t="s">
        <v>14207</v>
      </c>
      <c r="N877" t="s">
        <v>8505</v>
      </c>
      <c r="O877" s="300"/>
      <c r="Q877"/>
      <c r="R877" s="23" t="s">
        <v>14197</v>
      </c>
      <c r="S877" t="s">
        <v>8886</v>
      </c>
      <c r="T877" s="296" t="str">
        <f>IF(INDEX('Page 2 - Team Information'!$K$14:$AP$184,Y877,X877)="","",INDEX('Page 2 - Team Information'!$K$14:$AP$184,Y877,X877)&amp;"-06-30")</f>
        <v/>
      </c>
      <c r="X877" s="334">
        <v>11</v>
      </c>
      <c r="Y877" s="334">
        <v>26</v>
      </c>
    </row>
    <row r="878" spans="1:25" x14ac:dyDescent="0.25">
      <c r="A878" t="str">
        <f>'Page 1 - General Information'!$G$12</f>
        <v>114069103</v>
      </c>
      <c r="B878" t="str">
        <f>'Page 1 - General Information'!$G$16</f>
        <v>6980</v>
      </c>
      <c r="C878" s="333" t="s">
        <v>14207</v>
      </c>
      <c r="N878" t="s">
        <v>8505</v>
      </c>
      <c r="O878" s="300"/>
      <c r="Q878"/>
      <c r="R878" s="23" t="s">
        <v>14197</v>
      </c>
      <c r="S878" t="s">
        <v>8887</v>
      </c>
      <c r="T878" s="296" t="str">
        <f>IF(INDEX('Page 2 - Team Information'!$K$14:$AP$184,Y878,X878)="","",INDEX('Page 2 - Team Information'!$K$14:$AP$184,Y878,X878)&amp;"-06-30")</f>
        <v/>
      </c>
      <c r="X878" s="334">
        <v>12</v>
      </c>
      <c r="Y878" s="334">
        <v>26</v>
      </c>
    </row>
    <row r="879" spans="1:25" x14ac:dyDescent="0.25">
      <c r="A879" t="str">
        <f>'Page 1 - General Information'!$G$12</f>
        <v>114069103</v>
      </c>
      <c r="B879" t="str">
        <f>'Page 1 - General Information'!$G$16</f>
        <v>6980</v>
      </c>
      <c r="C879" s="333" t="s">
        <v>14207</v>
      </c>
      <c r="N879" t="s">
        <v>8024</v>
      </c>
      <c r="O879" s="296">
        <f>INDEX('Page 2 - Team Information'!$K$14:$AP$184,Y879,X879)</f>
        <v>0</v>
      </c>
      <c r="Q879"/>
      <c r="S879" t="s">
        <v>8888</v>
      </c>
      <c r="X879" s="334">
        <v>14</v>
      </c>
      <c r="Y879" s="334">
        <v>26</v>
      </c>
    </row>
    <row r="880" spans="1:25" x14ac:dyDescent="0.25">
      <c r="A880" t="str">
        <f>'Page 1 - General Information'!$G$12</f>
        <v>114069103</v>
      </c>
      <c r="B880" t="str">
        <f>'Page 1 - General Information'!$G$16</f>
        <v>6980</v>
      </c>
      <c r="C880" s="333" t="s">
        <v>14207</v>
      </c>
      <c r="N880" t="s">
        <v>8024</v>
      </c>
      <c r="O880" s="296">
        <f>INDEX('Page 2 - Team Information'!$K$14:$AP$184,Y880,X880)</f>
        <v>0</v>
      </c>
      <c r="Q880"/>
      <c r="S880" t="s">
        <v>8889</v>
      </c>
      <c r="X880" s="334">
        <v>15</v>
      </c>
      <c r="Y880" s="334">
        <v>26</v>
      </c>
    </row>
    <row r="881" spans="1:25" x14ac:dyDescent="0.25">
      <c r="A881" t="str">
        <f>'Page 1 - General Information'!$G$12</f>
        <v>114069103</v>
      </c>
      <c r="B881" t="str">
        <f>'Page 1 - General Information'!$G$16</f>
        <v>6980</v>
      </c>
      <c r="C881" s="333" t="s">
        <v>14207</v>
      </c>
      <c r="N881" t="s">
        <v>8024</v>
      </c>
      <c r="O881" s="296">
        <f>INDEX('Page 2 - Team Information'!$K$14:$AP$184,Y881,X881)</f>
        <v>0</v>
      </c>
      <c r="Q881"/>
      <c r="S881" t="s">
        <v>8890</v>
      </c>
      <c r="X881" s="334">
        <v>16</v>
      </c>
      <c r="Y881" s="334">
        <v>26</v>
      </c>
    </row>
    <row r="882" spans="1:25" x14ac:dyDescent="0.25">
      <c r="A882" t="str">
        <f>'Page 1 - General Information'!$G$12</f>
        <v>114069103</v>
      </c>
      <c r="B882" t="str">
        <f>'Page 1 - General Information'!$G$16</f>
        <v>6980</v>
      </c>
      <c r="C882" s="333" t="s">
        <v>14207</v>
      </c>
      <c r="N882" t="s">
        <v>8024</v>
      </c>
      <c r="O882" s="296">
        <f>INDEX('Page 2 - Team Information'!$K$14:$AP$184,Y882,X882)</f>
        <v>0</v>
      </c>
      <c r="Q882"/>
      <c r="S882" t="s">
        <v>8891</v>
      </c>
      <c r="X882" s="334">
        <v>17</v>
      </c>
      <c r="Y882" s="334">
        <v>26</v>
      </c>
    </row>
    <row r="883" spans="1:25" x14ac:dyDescent="0.25">
      <c r="A883" t="str">
        <f>'Page 1 - General Information'!$G$12</f>
        <v>114069103</v>
      </c>
      <c r="B883" t="str">
        <f>'Page 1 - General Information'!$G$16</f>
        <v>6980</v>
      </c>
      <c r="C883" s="333" t="s">
        <v>14207</v>
      </c>
      <c r="N883" t="s">
        <v>8024</v>
      </c>
      <c r="O883" s="296">
        <f>INDEX('Page 2 - Team Information'!$K$14:$AP$184,Y883,X883)</f>
        <v>0</v>
      </c>
      <c r="Q883"/>
      <c r="S883" t="s">
        <v>8892</v>
      </c>
      <c r="X883" s="334">
        <v>19</v>
      </c>
      <c r="Y883" s="334">
        <v>26</v>
      </c>
    </row>
    <row r="884" spans="1:25" x14ac:dyDescent="0.25">
      <c r="A884" t="str">
        <f>'Page 1 - General Information'!$G$12</f>
        <v>114069103</v>
      </c>
      <c r="B884" t="str">
        <f>'Page 1 - General Information'!$G$16</f>
        <v>6980</v>
      </c>
      <c r="C884" s="333" t="s">
        <v>14207</v>
      </c>
      <c r="N884" t="s">
        <v>8024</v>
      </c>
      <c r="O884" s="296">
        <f>INDEX('Page 2 - Team Information'!$K$14:$AP$184,Y884,X884)</f>
        <v>0</v>
      </c>
      <c r="Q884"/>
      <c r="S884" t="s">
        <v>8893</v>
      </c>
      <c r="X884" s="334">
        <v>20</v>
      </c>
      <c r="Y884" s="334">
        <v>26</v>
      </c>
    </row>
    <row r="885" spans="1:25" x14ac:dyDescent="0.25">
      <c r="A885" t="str">
        <f>'Page 1 - General Information'!$G$12</f>
        <v>114069103</v>
      </c>
      <c r="B885" t="str">
        <f>'Page 1 - General Information'!$G$16</f>
        <v>6980</v>
      </c>
      <c r="C885" s="333" t="s">
        <v>14207</v>
      </c>
      <c r="N885" t="s">
        <v>8024</v>
      </c>
      <c r="O885" s="296">
        <f>INDEX('Page 2 - Team Information'!$K$14:$AP$184,Y885,X885)</f>
        <v>0</v>
      </c>
      <c r="Q885"/>
      <c r="S885" t="s">
        <v>8894</v>
      </c>
      <c r="X885" s="334">
        <v>21</v>
      </c>
      <c r="Y885" s="334">
        <v>26</v>
      </c>
    </row>
    <row r="886" spans="1:25" x14ac:dyDescent="0.25">
      <c r="A886" t="str">
        <f>'Page 1 - General Information'!$G$12</f>
        <v>114069103</v>
      </c>
      <c r="B886" t="str">
        <f>'Page 1 - General Information'!$G$16</f>
        <v>6980</v>
      </c>
      <c r="C886" s="333" t="s">
        <v>14207</v>
      </c>
      <c r="N886" t="s">
        <v>8024</v>
      </c>
      <c r="O886" s="296">
        <f>INDEX('Page 2 - Team Information'!$K$14:$AP$184,Y886,X886)</f>
        <v>0</v>
      </c>
      <c r="Q886"/>
      <c r="S886" t="s">
        <v>8895</v>
      </c>
      <c r="X886" s="334">
        <v>22</v>
      </c>
      <c r="Y886" s="334">
        <v>26</v>
      </c>
    </row>
    <row r="887" spans="1:25" x14ac:dyDescent="0.25">
      <c r="A887" t="str">
        <f>'Page 1 - General Information'!$G$12</f>
        <v>114069103</v>
      </c>
      <c r="B887" t="str">
        <f>'Page 1 - General Information'!$G$16</f>
        <v>6980</v>
      </c>
      <c r="C887" s="333" t="s">
        <v>14207</v>
      </c>
      <c r="N887" t="s">
        <v>8505</v>
      </c>
      <c r="O887" s="300"/>
      <c r="Q887"/>
      <c r="R887" s="300" t="s">
        <v>14197</v>
      </c>
      <c r="S887" t="s">
        <v>8896</v>
      </c>
      <c r="V887" s="296">
        <f>INDEX('Page 2 - Team Information'!$K$14:$AP$184,Y887,X887)</f>
        <v>0</v>
      </c>
      <c r="X887" s="334">
        <v>5</v>
      </c>
      <c r="Y887" s="334">
        <v>27</v>
      </c>
    </row>
    <row r="888" spans="1:25" x14ac:dyDescent="0.25">
      <c r="A888" t="str">
        <f>'Page 1 - General Information'!$G$12</f>
        <v>114069103</v>
      </c>
      <c r="B888" t="str">
        <f>'Page 1 - General Information'!$G$16</f>
        <v>6980</v>
      </c>
      <c r="C888" s="333" t="s">
        <v>14207</v>
      </c>
      <c r="N888" t="s">
        <v>8505</v>
      </c>
      <c r="O888" s="300"/>
      <c r="Q888"/>
      <c r="R888" s="300" t="s">
        <v>14197</v>
      </c>
      <c r="S888" t="s">
        <v>8897</v>
      </c>
      <c r="V888" s="296">
        <f>INDEX('Page 2 - Team Information'!$K$14:$AP$184,Y888,X888)</f>
        <v>0</v>
      </c>
      <c r="X888" s="334">
        <v>6</v>
      </c>
      <c r="Y888" s="334">
        <v>27</v>
      </c>
    </row>
    <row r="889" spans="1:25" x14ac:dyDescent="0.25">
      <c r="A889" t="str">
        <f>'Page 1 - General Information'!$G$12</f>
        <v>114069103</v>
      </c>
      <c r="B889" t="str">
        <f>'Page 1 - General Information'!$G$16</f>
        <v>6980</v>
      </c>
      <c r="C889" s="333" t="s">
        <v>14207</v>
      </c>
      <c r="N889" t="s">
        <v>8505</v>
      </c>
      <c r="O889" s="300"/>
      <c r="Q889"/>
      <c r="R889" s="300" t="s">
        <v>14197</v>
      </c>
      <c r="S889" t="s">
        <v>8898</v>
      </c>
      <c r="V889" s="296">
        <f>INDEX('Page 2 - Team Information'!$K$14:$AP$184,Y889,X889)</f>
        <v>0</v>
      </c>
      <c r="X889" s="334">
        <v>7</v>
      </c>
      <c r="Y889" s="334">
        <v>27</v>
      </c>
    </row>
    <row r="890" spans="1:25" x14ac:dyDescent="0.25">
      <c r="A890" t="str">
        <f>'Page 1 - General Information'!$G$12</f>
        <v>114069103</v>
      </c>
      <c r="B890" t="str">
        <f>'Page 1 - General Information'!$G$16</f>
        <v>6980</v>
      </c>
      <c r="C890" s="333" t="s">
        <v>14207</v>
      </c>
      <c r="N890" t="s">
        <v>8505</v>
      </c>
      <c r="O890" s="300"/>
      <c r="Q890"/>
      <c r="R890" s="23" t="s">
        <v>14197</v>
      </c>
      <c r="S890" t="s">
        <v>8899</v>
      </c>
      <c r="T890" s="296" t="str">
        <f>IF(INDEX('Page 2 - Team Information'!$K$14:$AP$184,Y890,X890)="","",INDEX('Page 2 - Team Information'!$K$14:$AP$184,Y890,X890)&amp;"-06-30")</f>
        <v/>
      </c>
      <c r="X890" s="334">
        <v>9</v>
      </c>
      <c r="Y890" s="334">
        <v>27</v>
      </c>
    </row>
    <row r="891" spans="1:25" x14ac:dyDescent="0.25">
      <c r="A891" t="str">
        <f>'Page 1 - General Information'!$G$12</f>
        <v>114069103</v>
      </c>
      <c r="B891" t="str">
        <f>'Page 1 - General Information'!$G$16</f>
        <v>6980</v>
      </c>
      <c r="C891" s="333" t="s">
        <v>14207</v>
      </c>
      <c r="N891" t="s">
        <v>8505</v>
      </c>
      <c r="O891" s="300"/>
      <c r="Q891"/>
      <c r="R891" s="23" t="s">
        <v>14197</v>
      </c>
      <c r="S891" t="s">
        <v>8900</v>
      </c>
      <c r="T891" s="296" t="str">
        <f>IF(INDEX('Page 2 - Team Information'!$K$14:$AP$184,Y891,X891)="","",INDEX('Page 2 - Team Information'!$K$14:$AP$184,Y891,X891)&amp;"-06-30")</f>
        <v/>
      </c>
      <c r="X891" s="334">
        <v>10</v>
      </c>
      <c r="Y891" s="334">
        <v>27</v>
      </c>
    </row>
    <row r="892" spans="1:25" x14ac:dyDescent="0.25">
      <c r="A892" t="str">
        <f>'Page 1 - General Information'!$G$12</f>
        <v>114069103</v>
      </c>
      <c r="B892" t="str">
        <f>'Page 1 - General Information'!$G$16</f>
        <v>6980</v>
      </c>
      <c r="C892" s="333" t="s">
        <v>14207</v>
      </c>
      <c r="N892" t="s">
        <v>8505</v>
      </c>
      <c r="O892" s="300"/>
      <c r="Q892"/>
      <c r="R892" s="23" t="s">
        <v>14197</v>
      </c>
      <c r="S892" t="s">
        <v>8901</v>
      </c>
      <c r="T892" s="296" t="str">
        <f>IF(INDEX('Page 2 - Team Information'!$K$14:$AP$184,Y892,X892)="","",INDEX('Page 2 - Team Information'!$K$14:$AP$184,Y892,X892)&amp;"-06-30")</f>
        <v/>
      </c>
      <c r="X892" s="334">
        <v>11</v>
      </c>
      <c r="Y892" s="334">
        <v>27</v>
      </c>
    </row>
    <row r="893" spans="1:25" x14ac:dyDescent="0.25">
      <c r="A893" t="str">
        <f>'Page 1 - General Information'!$G$12</f>
        <v>114069103</v>
      </c>
      <c r="B893" t="str">
        <f>'Page 1 - General Information'!$G$16</f>
        <v>6980</v>
      </c>
      <c r="C893" s="333" t="s">
        <v>14207</v>
      </c>
      <c r="N893" t="s">
        <v>8505</v>
      </c>
      <c r="O893" s="300"/>
      <c r="Q893"/>
      <c r="R893" s="23" t="s">
        <v>14197</v>
      </c>
      <c r="S893" t="s">
        <v>8902</v>
      </c>
      <c r="T893" s="296" t="str">
        <f>IF(INDEX('Page 2 - Team Information'!$K$14:$AP$184,Y893,X893)="","",INDEX('Page 2 - Team Information'!$K$14:$AP$184,Y893,X893)&amp;"-06-30")</f>
        <v/>
      </c>
      <c r="X893" s="334">
        <v>12</v>
      </c>
      <c r="Y893" s="334">
        <v>27</v>
      </c>
    </row>
    <row r="894" spans="1:25" x14ac:dyDescent="0.25">
      <c r="A894" t="str">
        <f>'Page 1 - General Information'!$G$12</f>
        <v>114069103</v>
      </c>
      <c r="B894" t="str">
        <f>'Page 1 - General Information'!$G$16</f>
        <v>6980</v>
      </c>
      <c r="C894" s="333" t="s">
        <v>14207</v>
      </c>
      <c r="N894" t="s">
        <v>8024</v>
      </c>
      <c r="O894" s="296">
        <f>INDEX('Page 2 - Team Information'!$K$14:$AP$184,Y894,X894)</f>
        <v>0</v>
      </c>
      <c r="Q894"/>
      <c r="S894" t="s">
        <v>8903</v>
      </c>
      <c r="X894" s="334">
        <v>14</v>
      </c>
      <c r="Y894" s="334">
        <v>27</v>
      </c>
    </row>
    <row r="895" spans="1:25" x14ac:dyDescent="0.25">
      <c r="A895" t="str">
        <f>'Page 1 - General Information'!$G$12</f>
        <v>114069103</v>
      </c>
      <c r="B895" t="str">
        <f>'Page 1 - General Information'!$G$16</f>
        <v>6980</v>
      </c>
      <c r="C895" s="333" t="s">
        <v>14207</v>
      </c>
      <c r="N895" t="s">
        <v>8024</v>
      </c>
      <c r="O895" s="296">
        <f>INDEX('Page 2 - Team Information'!$K$14:$AP$184,Y895,X895)</f>
        <v>0</v>
      </c>
      <c r="Q895"/>
      <c r="S895" t="s">
        <v>8904</v>
      </c>
      <c r="X895" s="334">
        <v>15</v>
      </c>
      <c r="Y895" s="334">
        <v>27</v>
      </c>
    </row>
    <row r="896" spans="1:25" x14ac:dyDescent="0.25">
      <c r="A896" t="str">
        <f>'Page 1 - General Information'!$G$12</f>
        <v>114069103</v>
      </c>
      <c r="B896" t="str">
        <f>'Page 1 - General Information'!$G$16</f>
        <v>6980</v>
      </c>
      <c r="C896" s="333" t="s">
        <v>14207</v>
      </c>
      <c r="N896" t="s">
        <v>8024</v>
      </c>
      <c r="O896" s="296">
        <f>INDEX('Page 2 - Team Information'!$K$14:$AP$184,Y896,X896)</f>
        <v>0</v>
      </c>
      <c r="Q896"/>
      <c r="S896" t="s">
        <v>8905</v>
      </c>
      <c r="X896" s="334">
        <v>16</v>
      </c>
      <c r="Y896" s="334">
        <v>27</v>
      </c>
    </row>
    <row r="897" spans="1:25" x14ac:dyDescent="0.25">
      <c r="A897" t="str">
        <f>'Page 1 - General Information'!$G$12</f>
        <v>114069103</v>
      </c>
      <c r="B897" t="str">
        <f>'Page 1 - General Information'!$G$16</f>
        <v>6980</v>
      </c>
      <c r="C897" s="333" t="s">
        <v>14207</v>
      </c>
      <c r="N897" t="s">
        <v>8024</v>
      </c>
      <c r="O897" s="296">
        <f>INDEX('Page 2 - Team Information'!$K$14:$AP$184,Y897,X897)</f>
        <v>0</v>
      </c>
      <c r="Q897"/>
      <c r="S897" t="s">
        <v>8906</v>
      </c>
      <c r="X897" s="334">
        <v>17</v>
      </c>
      <c r="Y897" s="334">
        <v>27</v>
      </c>
    </row>
    <row r="898" spans="1:25" x14ac:dyDescent="0.25">
      <c r="A898" t="str">
        <f>'Page 1 - General Information'!$G$12</f>
        <v>114069103</v>
      </c>
      <c r="B898" t="str">
        <f>'Page 1 - General Information'!$G$16</f>
        <v>6980</v>
      </c>
      <c r="C898" s="333" t="s">
        <v>14207</v>
      </c>
      <c r="N898" t="s">
        <v>8024</v>
      </c>
      <c r="O898" s="296">
        <f>INDEX('Page 2 - Team Information'!$K$14:$AP$184,Y898,X898)</f>
        <v>0</v>
      </c>
      <c r="Q898"/>
      <c r="S898" t="s">
        <v>8907</v>
      </c>
      <c r="X898" s="334">
        <v>19</v>
      </c>
      <c r="Y898" s="334">
        <v>27</v>
      </c>
    </row>
    <row r="899" spans="1:25" x14ac:dyDescent="0.25">
      <c r="A899" t="str">
        <f>'Page 1 - General Information'!$G$12</f>
        <v>114069103</v>
      </c>
      <c r="B899" t="str">
        <f>'Page 1 - General Information'!$G$16</f>
        <v>6980</v>
      </c>
      <c r="C899" s="333" t="s">
        <v>14207</v>
      </c>
      <c r="N899" t="s">
        <v>8024</v>
      </c>
      <c r="O899" s="296">
        <f>INDEX('Page 2 - Team Information'!$K$14:$AP$184,Y899,X899)</f>
        <v>0</v>
      </c>
      <c r="Q899"/>
      <c r="S899" t="s">
        <v>8908</v>
      </c>
      <c r="X899" s="334">
        <v>20</v>
      </c>
      <c r="Y899" s="334">
        <v>27</v>
      </c>
    </row>
    <row r="900" spans="1:25" x14ac:dyDescent="0.25">
      <c r="A900" t="str">
        <f>'Page 1 - General Information'!$G$12</f>
        <v>114069103</v>
      </c>
      <c r="B900" t="str">
        <f>'Page 1 - General Information'!$G$16</f>
        <v>6980</v>
      </c>
      <c r="C900" s="333" t="s">
        <v>14207</v>
      </c>
      <c r="N900" t="s">
        <v>8024</v>
      </c>
      <c r="O900" s="296">
        <f>INDEX('Page 2 - Team Information'!$K$14:$AP$184,Y900,X900)</f>
        <v>0</v>
      </c>
      <c r="Q900"/>
      <c r="S900" t="s">
        <v>8909</v>
      </c>
      <c r="X900" s="334">
        <v>21</v>
      </c>
      <c r="Y900" s="334">
        <v>27</v>
      </c>
    </row>
    <row r="901" spans="1:25" x14ac:dyDescent="0.25">
      <c r="A901" t="str">
        <f>'Page 1 - General Information'!$G$12</f>
        <v>114069103</v>
      </c>
      <c r="B901" t="str">
        <f>'Page 1 - General Information'!$G$16</f>
        <v>6980</v>
      </c>
      <c r="C901" s="333" t="s">
        <v>14207</v>
      </c>
      <c r="N901" t="s">
        <v>8024</v>
      </c>
      <c r="O901" s="296">
        <f>INDEX('Page 2 - Team Information'!$K$14:$AP$184,Y901,X901)</f>
        <v>0</v>
      </c>
      <c r="Q901"/>
      <c r="S901" t="s">
        <v>8910</v>
      </c>
      <c r="X901" s="334">
        <v>22</v>
      </c>
      <c r="Y901" s="334">
        <v>27</v>
      </c>
    </row>
    <row r="902" spans="1:25" x14ac:dyDescent="0.25">
      <c r="A902" t="str">
        <f>'Page 1 - General Information'!$G$12</f>
        <v>114069103</v>
      </c>
      <c r="B902" t="str">
        <f>'Page 1 - General Information'!$G$16</f>
        <v>6980</v>
      </c>
      <c r="C902" s="333" t="s">
        <v>14207</v>
      </c>
      <c r="N902" t="s">
        <v>8505</v>
      </c>
      <c r="O902" s="300"/>
      <c r="Q902"/>
      <c r="R902" s="300" t="s">
        <v>14197</v>
      </c>
      <c r="S902" t="s">
        <v>8911</v>
      </c>
      <c r="V902" s="296">
        <f>INDEX('Page 2 - Team Information'!$K$14:$AP$184,Y902,X902)</f>
        <v>0</v>
      </c>
      <c r="X902" s="334">
        <v>5</v>
      </c>
      <c r="Y902" s="334">
        <v>28</v>
      </c>
    </row>
    <row r="903" spans="1:25" x14ac:dyDescent="0.25">
      <c r="A903" t="str">
        <f>'Page 1 - General Information'!$G$12</f>
        <v>114069103</v>
      </c>
      <c r="B903" t="str">
        <f>'Page 1 - General Information'!$G$16</f>
        <v>6980</v>
      </c>
      <c r="C903" s="333" t="s">
        <v>14207</v>
      </c>
      <c r="N903" t="s">
        <v>8505</v>
      </c>
      <c r="O903" s="300"/>
      <c r="Q903"/>
      <c r="R903" s="300" t="s">
        <v>14197</v>
      </c>
      <c r="S903" t="s">
        <v>8912</v>
      </c>
      <c r="V903" s="296">
        <f>INDEX('Page 2 - Team Information'!$K$14:$AP$184,Y903,X903)</f>
        <v>0</v>
      </c>
      <c r="X903" s="334">
        <v>6</v>
      </c>
      <c r="Y903" s="334">
        <v>28</v>
      </c>
    </row>
    <row r="904" spans="1:25" x14ac:dyDescent="0.25">
      <c r="A904" t="str">
        <f>'Page 1 - General Information'!$G$12</f>
        <v>114069103</v>
      </c>
      <c r="B904" t="str">
        <f>'Page 1 - General Information'!$G$16</f>
        <v>6980</v>
      </c>
      <c r="C904" s="333" t="s">
        <v>14207</v>
      </c>
      <c r="N904" t="s">
        <v>8505</v>
      </c>
      <c r="O904" s="300"/>
      <c r="Q904"/>
      <c r="R904" s="300" t="s">
        <v>14197</v>
      </c>
      <c r="S904" t="s">
        <v>8913</v>
      </c>
      <c r="V904" s="296">
        <f>INDEX('Page 2 - Team Information'!$K$14:$AP$184,Y904,X904)</f>
        <v>0</v>
      </c>
      <c r="X904" s="334">
        <v>7</v>
      </c>
      <c r="Y904" s="334">
        <v>28</v>
      </c>
    </row>
    <row r="905" spans="1:25" x14ac:dyDescent="0.25">
      <c r="A905" t="str">
        <f>'Page 1 - General Information'!$G$12</f>
        <v>114069103</v>
      </c>
      <c r="B905" t="str">
        <f>'Page 1 - General Information'!$G$16</f>
        <v>6980</v>
      </c>
      <c r="C905" s="333" t="s">
        <v>14207</v>
      </c>
      <c r="N905" t="s">
        <v>8505</v>
      </c>
      <c r="O905" s="300"/>
      <c r="Q905"/>
      <c r="R905" s="23" t="s">
        <v>14197</v>
      </c>
      <c r="S905" t="s">
        <v>8914</v>
      </c>
      <c r="T905" s="296" t="str">
        <f>IF(INDEX('Page 2 - Team Information'!$K$14:$AP$184,Y905,X905)="","",INDEX('Page 2 - Team Information'!$K$14:$AP$184,Y905,X905)&amp;"-06-30")</f>
        <v/>
      </c>
      <c r="X905" s="334">
        <v>9</v>
      </c>
      <c r="Y905" s="334">
        <v>28</v>
      </c>
    </row>
    <row r="906" spans="1:25" x14ac:dyDescent="0.25">
      <c r="A906" t="str">
        <f>'Page 1 - General Information'!$G$12</f>
        <v>114069103</v>
      </c>
      <c r="B906" t="str">
        <f>'Page 1 - General Information'!$G$16</f>
        <v>6980</v>
      </c>
      <c r="C906" s="333" t="s">
        <v>14207</v>
      </c>
      <c r="N906" t="s">
        <v>8505</v>
      </c>
      <c r="O906" s="300"/>
      <c r="Q906"/>
      <c r="R906" s="23" t="s">
        <v>14197</v>
      </c>
      <c r="S906" t="s">
        <v>8915</v>
      </c>
      <c r="T906" s="296" t="str">
        <f>IF(INDEX('Page 2 - Team Information'!$K$14:$AP$184,Y906,X906)="","",INDEX('Page 2 - Team Information'!$K$14:$AP$184,Y906,X906)&amp;"-06-30")</f>
        <v/>
      </c>
      <c r="X906" s="334">
        <v>10</v>
      </c>
      <c r="Y906" s="334">
        <v>28</v>
      </c>
    </row>
    <row r="907" spans="1:25" x14ac:dyDescent="0.25">
      <c r="A907" t="str">
        <f>'Page 1 - General Information'!$G$12</f>
        <v>114069103</v>
      </c>
      <c r="B907" t="str">
        <f>'Page 1 - General Information'!$G$16</f>
        <v>6980</v>
      </c>
      <c r="C907" s="333" t="s">
        <v>14207</v>
      </c>
      <c r="N907" t="s">
        <v>8505</v>
      </c>
      <c r="O907" s="300"/>
      <c r="Q907"/>
      <c r="R907" s="23" t="s">
        <v>14197</v>
      </c>
      <c r="S907" t="s">
        <v>8916</v>
      </c>
      <c r="T907" s="296" t="str">
        <f>IF(INDEX('Page 2 - Team Information'!$K$14:$AP$184,Y907,X907)="","",INDEX('Page 2 - Team Information'!$K$14:$AP$184,Y907,X907)&amp;"-06-30")</f>
        <v/>
      </c>
      <c r="X907" s="334">
        <v>11</v>
      </c>
      <c r="Y907" s="334">
        <v>28</v>
      </c>
    </row>
    <row r="908" spans="1:25" x14ac:dyDescent="0.25">
      <c r="A908" t="str">
        <f>'Page 1 - General Information'!$G$12</f>
        <v>114069103</v>
      </c>
      <c r="B908" t="str">
        <f>'Page 1 - General Information'!$G$16</f>
        <v>6980</v>
      </c>
      <c r="C908" s="333" t="s">
        <v>14207</v>
      </c>
      <c r="N908" t="s">
        <v>8505</v>
      </c>
      <c r="O908" s="300"/>
      <c r="Q908"/>
      <c r="R908" s="23" t="s">
        <v>14197</v>
      </c>
      <c r="S908" t="s">
        <v>8917</v>
      </c>
      <c r="T908" s="296" t="str">
        <f>IF(INDEX('Page 2 - Team Information'!$K$14:$AP$184,Y908,X908)="","",INDEX('Page 2 - Team Information'!$K$14:$AP$184,Y908,X908)&amp;"-06-30")</f>
        <v/>
      </c>
      <c r="X908" s="334">
        <v>12</v>
      </c>
      <c r="Y908" s="334">
        <v>28</v>
      </c>
    </row>
    <row r="909" spans="1:25" x14ac:dyDescent="0.25">
      <c r="A909" t="str">
        <f>'Page 1 - General Information'!$G$12</f>
        <v>114069103</v>
      </c>
      <c r="B909" t="str">
        <f>'Page 1 - General Information'!$G$16</f>
        <v>6980</v>
      </c>
      <c r="C909" s="333" t="s">
        <v>14207</v>
      </c>
      <c r="N909" t="s">
        <v>8024</v>
      </c>
      <c r="O909" s="296">
        <f>INDEX('Page 2 - Team Information'!$K$14:$AP$184,Y909,X909)</f>
        <v>0</v>
      </c>
      <c r="Q909"/>
      <c r="S909" t="s">
        <v>8918</v>
      </c>
      <c r="X909" s="334">
        <v>14</v>
      </c>
      <c r="Y909" s="334">
        <v>28</v>
      </c>
    </row>
    <row r="910" spans="1:25" x14ac:dyDescent="0.25">
      <c r="A910" t="str">
        <f>'Page 1 - General Information'!$G$12</f>
        <v>114069103</v>
      </c>
      <c r="B910" t="str">
        <f>'Page 1 - General Information'!$G$16</f>
        <v>6980</v>
      </c>
      <c r="C910" s="333" t="s">
        <v>14207</v>
      </c>
      <c r="N910" t="s">
        <v>8024</v>
      </c>
      <c r="O910" s="296">
        <f>INDEX('Page 2 - Team Information'!$K$14:$AP$184,Y910,X910)</f>
        <v>0</v>
      </c>
      <c r="Q910"/>
      <c r="S910" t="s">
        <v>8919</v>
      </c>
      <c r="X910" s="334">
        <v>15</v>
      </c>
      <c r="Y910" s="334">
        <v>28</v>
      </c>
    </row>
    <row r="911" spans="1:25" x14ac:dyDescent="0.25">
      <c r="A911" t="str">
        <f>'Page 1 - General Information'!$G$12</f>
        <v>114069103</v>
      </c>
      <c r="B911" t="str">
        <f>'Page 1 - General Information'!$G$16</f>
        <v>6980</v>
      </c>
      <c r="C911" s="333" t="s">
        <v>14207</v>
      </c>
      <c r="N911" t="s">
        <v>8024</v>
      </c>
      <c r="O911" s="296">
        <f>INDEX('Page 2 - Team Information'!$K$14:$AP$184,Y911,X911)</f>
        <v>0</v>
      </c>
      <c r="Q911"/>
      <c r="S911" t="s">
        <v>8920</v>
      </c>
      <c r="X911" s="334">
        <v>16</v>
      </c>
      <c r="Y911" s="334">
        <v>28</v>
      </c>
    </row>
    <row r="912" spans="1:25" x14ac:dyDescent="0.25">
      <c r="A912" t="str">
        <f>'Page 1 - General Information'!$G$12</f>
        <v>114069103</v>
      </c>
      <c r="B912" t="str">
        <f>'Page 1 - General Information'!$G$16</f>
        <v>6980</v>
      </c>
      <c r="C912" s="333" t="s">
        <v>14207</v>
      </c>
      <c r="N912" t="s">
        <v>8024</v>
      </c>
      <c r="O912" s="296">
        <f>INDEX('Page 2 - Team Information'!$K$14:$AP$184,Y912,X912)</f>
        <v>0</v>
      </c>
      <c r="Q912"/>
      <c r="S912" t="s">
        <v>8921</v>
      </c>
      <c r="X912" s="334">
        <v>17</v>
      </c>
      <c r="Y912" s="334">
        <v>28</v>
      </c>
    </row>
    <row r="913" spans="1:25" x14ac:dyDescent="0.25">
      <c r="A913" t="str">
        <f>'Page 1 - General Information'!$G$12</f>
        <v>114069103</v>
      </c>
      <c r="B913" t="str">
        <f>'Page 1 - General Information'!$G$16</f>
        <v>6980</v>
      </c>
      <c r="C913" s="333" t="s">
        <v>14207</v>
      </c>
      <c r="N913" t="s">
        <v>8024</v>
      </c>
      <c r="O913" s="296">
        <f>INDEX('Page 2 - Team Information'!$K$14:$AP$184,Y913,X913)</f>
        <v>0</v>
      </c>
      <c r="Q913"/>
      <c r="S913" t="s">
        <v>8922</v>
      </c>
      <c r="X913" s="334">
        <v>19</v>
      </c>
      <c r="Y913" s="334">
        <v>28</v>
      </c>
    </row>
    <row r="914" spans="1:25" x14ac:dyDescent="0.25">
      <c r="A914" t="str">
        <f>'Page 1 - General Information'!$G$12</f>
        <v>114069103</v>
      </c>
      <c r="B914" t="str">
        <f>'Page 1 - General Information'!$G$16</f>
        <v>6980</v>
      </c>
      <c r="C914" s="333" t="s">
        <v>14207</v>
      </c>
      <c r="N914" t="s">
        <v>8024</v>
      </c>
      <c r="O914" s="296">
        <f>INDEX('Page 2 - Team Information'!$K$14:$AP$184,Y914,X914)</f>
        <v>0</v>
      </c>
      <c r="Q914"/>
      <c r="S914" t="s">
        <v>8923</v>
      </c>
      <c r="X914" s="334">
        <v>20</v>
      </c>
      <c r="Y914" s="334">
        <v>28</v>
      </c>
    </row>
    <row r="915" spans="1:25" x14ac:dyDescent="0.25">
      <c r="A915" t="str">
        <f>'Page 1 - General Information'!$G$12</f>
        <v>114069103</v>
      </c>
      <c r="B915" t="str">
        <f>'Page 1 - General Information'!$G$16</f>
        <v>6980</v>
      </c>
      <c r="C915" s="333" t="s">
        <v>14207</v>
      </c>
      <c r="N915" t="s">
        <v>8024</v>
      </c>
      <c r="O915" s="296">
        <f>INDEX('Page 2 - Team Information'!$K$14:$AP$184,Y915,X915)</f>
        <v>0</v>
      </c>
      <c r="Q915"/>
      <c r="S915" t="s">
        <v>8924</v>
      </c>
      <c r="X915" s="334">
        <v>21</v>
      </c>
      <c r="Y915" s="334">
        <v>28</v>
      </c>
    </row>
    <row r="916" spans="1:25" x14ac:dyDescent="0.25">
      <c r="A916" t="str">
        <f>'Page 1 - General Information'!$G$12</f>
        <v>114069103</v>
      </c>
      <c r="B916" t="str">
        <f>'Page 1 - General Information'!$G$16</f>
        <v>6980</v>
      </c>
      <c r="C916" s="333" t="s">
        <v>14207</v>
      </c>
      <c r="N916" t="s">
        <v>8024</v>
      </c>
      <c r="O916" s="296">
        <f>INDEX('Page 2 - Team Information'!$K$14:$AP$184,Y916,X916)</f>
        <v>0</v>
      </c>
      <c r="Q916"/>
      <c r="S916" t="s">
        <v>8925</v>
      </c>
      <c r="X916" s="334">
        <v>22</v>
      </c>
      <c r="Y916" s="334">
        <v>28</v>
      </c>
    </row>
    <row r="917" spans="1:25" x14ac:dyDescent="0.25">
      <c r="A917" t="str">
        <f>'Page 1 - General Information'!$G$12</f>
        <v>114069103</v>
      </c>
      <c r="B917" t="str">
        <f>'Page 1 - General Information'!$G$16</f>
        <v>6980</v>
      </c>
      <c r="C917" s="333" t="s">
        <v>14207</v>
      </c>
      <c r="N917" t="s">
        <v>8505</v>
      </c>
      <c r="O917" s="300"/>
      <c r="Q917"/>
      <c r="R917" s="300" t="s">
        <v>14197</v>
      </c>
      <c r="S917" t="s">
        <v>8926</v>
      </c>
      <c r="V917" s="296">
        <f>INDEX('Page 2 - Team Information'!$K$14:$AP$184,Y917,X917)</f>
        <v>0</v>
      </c>
      <c r="X917" s="334">
        <v>5</v>
      </c>
      <c r="Y917" s="334">
        <v>29</v>
      </c>
    </row>
    <row r="918" spans="1:25" x14ac:dyDescent="0.25">
      <c r="A918" t="str">
        <f>'Page 1 - General Information'!$G$12</f>
        <v>114069103</v>
      </c>
      <c r="B918" t="str">
        <f>'Page 1 - General Information'!$G$16</f>
        <v>6980</v>
      </c>
      <c r="C918" s="333" t="s">
        <v>14207</v>
      </c>
      <c r="N918" t="s">
        <v>8505</v>
      </c>
      <c r="O918" s="300"/>
      <c r="Q918"/>
      <c r="R918" s="300" t="s">
        <v>14197</v>
      </c>
      <c r="S918" t="s">
        <v>8927</v>
      </c>
      <c r="V918" s="296">
        <f>INDEX('Page 2 - Team Information'!$K$14:$AP$184,Y918,X918)</f>
        <v>0</v>
      </c>
      <c r="X918" s="334">
        <v>6</v>
      </c>
      <c r="Y918" s="334">
        <v>29</v>
      </c>
    </row>
    <row r="919" spans="1:25" x14ac:dyDescent="0.25">
      <c r="A919" t="str">
        <f>'Page 1 - General Information'!$G$12</f>
        <v>114069103</v>
      </c>
      <c r="B919" t="str">
        <f>'Page 1 - General Information'!$G$16</f>
        <v>6980</v>
      </c>
      <c r="C919" s="333" t="s">
        <v>14207</v>
      </c>
      <c r="N919" t="s">
        <v>8505</v>
      </c>
      <c r="O919" s="300"/>
      <c r="Q919"/>
      <c r="R919" s="300" t="s">
        <v>14197</v>
      </c>
      <c r="S919" t="s">
        <v>8928</v>
      </c>
      <c r="V919" s="296">
        <f>INDEX('Page 2 - Team Information'!$K$14:$AP$184,Y919,X919)</f>
        <v>0</v>
      </c>
      <c r="X919" s="334">
        <v>7</v>
      </c>
      <c r="Y919" s="334">
        <v>29</v>
      </c>
    </row>
    <row r="920" spans="1:25" x14ac:dyDescent="0.25">
      <c r="A920" t="str">
        <f>'Page 1 - General Information'!$G$12</f>
        <v>114069103</v>
      </c>
      <c r="B920" t="str">
        <f>'Page 1 - General Information'!$G$16</f>
        <v>6980</v>
      </c>
      <c r="C920" s="333" t="s">
        <v>14207</v>
      </c>
      <c r="N920" t="s">
        <v>8505</v>
      </c>
      <c r="O920" s="300"/>
      <c r="Q920"/>
      <c r="R920" s="23" t="s">
        <v>14197</v>
      </c>
      <c r="S920" t="s">
        <v>8929</v>
      </c>
      <c r="T920" s="296" t="str">
        <f>IF(INDEX('Page 2 - Team Information'!$K$14:$AP$184,Y920,X920)="","",INDEX('Page 2 - Team Information'!$K$14:$AP$184,Y920,X920)&amp;"-06-30")</f>
        <v/>
      </c>
      <c r="X920" s="334">
        <v>9</v>
      </c>
      <c r="Y920" s="334">
        <v>29</v>
      </c>
    </row>
    <row r="921" spans="1:25" x14ac:dyDescent="0.25">
      <c r="A921" t="str">
        <f>'Page 1 - General Information'!$G$12</f>
        <v>114069103</v>
      </c>
      <c r="B921" t="str">
        <f>'Page 1 - General Information'!$G$16</f>
        <v>6980</v>
      </c>
      <c r="C921" s="333" t="s">
        <v>14207</v>
      </c>
      <c r="N921" t="s">
        <v>8505</v>
      </c>
      <c r="O921" s="300"/>
      <c r="Q921"/>
      <c r="R921" s="23" t="s">
        <v>14197</v>
      </c>
      <c r="S921" t="s">
        <v>8930</v>
      </c>
      <c r="T921" s="296" t="str">
        <f>IF(INDEX('Page 2 - Team Information'!$K$14:$AP$184,Y921,X921)="","",INDEX('Page 2 - Team Information'!$K$14:$AP$184,Y921,X921)&amp;"-06-30")</f>
        <v/>
      </c>
      <c r="X921" s="334">
        <v>10</v>
      </c>
      <c r="Y921" s="334">
        <v>29</v>
      </c>
    </row>
    <row r="922" spans="1:25" x14ac:dyDescent="0.25">
      <c r="A922" t="str">
        <f>'Page 1 - General Information'!$G$12</f>
        <v>114069103</v>
      </c>
      <c r="B922" t="str">
        <f>'Page 1 - General Information'!$G$16</f>
        <v>6980</v>
      </c>
      <c r="C922" s="333" t="s">
        <v>14207</v>
      </c>
      <c r="N922" t="s">
        <v>8505</v>
      </c>
      <c r="O922" s="300"/>
      <c r="Q922"/>
      <c r="R922" s="23" t="s">
        <v>14197</v>
      </c>
      <c r="S922" t="s">
        <v>8931</v>
      </c>
      <c r="T922" s="296" t="str">
        <f>IF(INDEX('Page 2 - Team Information'!$K$14:$AP$184,Y922,X922)="","",INDEX('Page 2 - Team Information'!$K$14:$AP$184,Y922,X922)&amp;"-06-30")</f>
        <v/>
      </c>
      <c r="X922" s="334">
        <v>11</v>
      </c>
      <c r="Y922" s="334">
        <v>29</v>
      </c>
    </row>
    <row r="923" spans="1:25" x14ac:dyDescent="0.25">
      <c r="A923" t="str">
        <f>'Page 1 - General Information'!$G$12</f>
        <v>114069103</v>
      </c>
      <c r="B923" t="str">
        <f>'Page 1 - General Information'!$G$16</f>
        <v>6980</v>
      </c>
      <c r="C923" s="333" t="s">
        <v>14207</v>
      </c>
      <c r="N923" t="s">
        <v>8505</v>
      </c>
      <c r="O923" s="300"/>
      <c r="Q923"/>
      <c r="R923" s="23" t="s">
        <v>14197</v>
      </c>
      <c r="S923" t="s">
        <v>8932</v>
      </c>
      <c r="T923" s="296" t="str">
        <f>IF(INDEX('Page 2 - Team Information'!$K$14:$AP$184,Y923,X923)="","",INDEX('Page 2 - Team Information'!$K$14:$AP$184,Y923,X923)&amp;"-06-30")</f>
        <v/>
      </c>
      <c r="X923" s="334">
        <v>12</v>
      </c>
      <c r="Y923" s="334">
        <v>29</v>
      </c>
    </row>
    <row r="924" spans="1:25" x14ac:dyDescent="0.25">
      <c r="A924" t="str">
        <f>'Page 1 - General Information'!$G$12</f>
        <v>114069103</v>
      </c>
      <c r="B924" t="str">
        <f>'Page 1 - General Information'!$G$16</f>
        <v>6980</v>
      </c>
      <c r="C924" s="333" t="s">
        <v>14207</v>
      </c>
      <c r="N924" t="s">
        <v>8024</v>
      </c>
      <c r="O924" s="296">
        <f>INDEX('Page 2 - Team Information'!$K$14:$AP$184,Y924,X924)</f>
        <v>0</v>
      </c>
      <c r="Q924"/>
      <c r="S924" t="s">
        <v>8933</v>
      </c>
      <c r="X924" s="334">
        <v>14</v>
      </c>
      <c r="Y924" s="334">
        <v>29</v>
      </c>
    </row>
    <row r="925" spans="1:25" x14ac:dyDescent="0.25">
      <c r="A925" t="str">
        <f>'Page 1 - General Information'!$G$12</f>
        <v>114069103</v>
      </c>
      <c r="B925" t="str">
        <f>'Page 1 - General Information'!$G$16</f>
        <v>6980</v>
      </c>
      <c r="C925" s="333" t="s">
        <v>14207</v>
      </c>
      <c r="N925" t="s">
        <v>8024</v>
      </c>
      <c r="O925" s="296">
        <f>INDEX('Page 2 - Team Information'!$K$14:$AP$184,Y925,X925)</f>
        <v>0</v>
      </c>
      <c r="Q925"/>
      <c r="S925" t="s">
        <v>8934</v>
      </c>
      <c r="X925" s="334">
        <v>15</v>
      </c>
      <c r="Y925" s="334">
        <v>29</v>
      </c>
    </row>
    <row r="926" spans="1:25" x14ac:dyDescent="0.25">
      <c r="A926" t="str">
        <f>'Page 1 - General Information'!$G$12</f>
        <v>114069103</v>
      </c>
      <c r="B926" t="str">
        <f>'Page 1 - General Information'!$G$16</f>
        <v>6980</v>
      </c>
      <c r="C926" s="333" t="s">
        <v>14207</v>
      </c>
      <c r="N926" t="s">
        <v>8024</v>
      </c>
      <c r="O926" s="296">
        <f>INDEX('Page 2 - Team Information'!$K$14:$AP$184,Y926,X926)</f>
        <v>0</v>
      </c>
      <c r="Q926"/>
      <c r="S926" t="s">
        <v>8935</v>
      </c>
      <c r="X926" s="334">
        <v>16</v>
      </c>
      <c r="Y926" s="334">
        <v>29</v>
      </c>
    </row>
    <row r="927" spans="1:25" x14ac:dyDescent="0.25">
      <c r="A927" t="str">
        <f>'Page 1 - General Information'!$G$12</f>
        <v>114069103</v>
      </c>
      <c r="B927" t="str">
        <f>'Page 1 - General Information'!$G$16</f>
        <v>6980</v>
      </c>
      <c r="C927" s="333" t="s">
        <v>14207</v>
      </c>
      <c r="N927" t="s">
        <v>8024</v>
      </c>
      <c r="O927" s="296">
        <f>INDEX('Page 2 - Team Information'!$K$14:$AP$184,Y927,X927)</f>
        <v>0</v>
      </c>
      <c r="Q927"/>
      <c r="S927" t="s">
        <v>8936</v>
      </c>
      <c r="X927" s="334">
        <v>17</v>
      </c>
      <c r="Y927" s="334">
        <v>29</v>
      </c>
    </row>
    <row r="928" spans="1:25" x14ac:dyDescent="0.25">
      <c r="A928" t="str">
        <f>'Page 1 - General Information'!$G$12</f>
        <v>114069103</v>
      </c>
      <c r="B928" t="str">
        <f>'Page 1 - General Information'!$G$16</f>
        <v>6980</v>
      </c>
      <c r="C928" s="333" t="s">
        <v>14207</v>
      </c>
      <c r="N928" t="s">
        <v>8024</v>
      </c>
      <c r="O928" s="296">
        <f>INDEX('Page 2 - Team Information'!$K$14:$AP$184,Y928,X928)</f>
        <v>0</v>
      </c>
      <c r="Q928"/>
      <c r="S928" t="s">
        <v>8937</v>
      </c>
      <c r="X928" s="334">
        <v>19</v>
      </c>
      <c r="Y928" s="334">
        <v>29</v>
      </c>
    </row>
    <row r="929" spans="1:25" x14ac:dyDescent="0.25">
      <c r="A929" t="str">
        <f>'Page 1 - General Information'!$G$12</f>
        <v>114069103</v>
      </c>
      <c r="B929" t="str">
        <f>'Page 1 - General Information'!$G$16</f>
        <v>6980</v>
      </c>
      <c r="C929" s="333" t="s">
        <v>14207</v>
      </c>
      <c r="N929" t="s">
        <v>8024</v>
      </c>
      <c r="O929" s="296">
        <f>INDEX('Page 2 - Team Information'!$K$14:$AP$184,Y929,X929)</f>
        <v>0</v>
      </c>
      <c r="Q929"/>
      <c r="S929" t="s">
        <v>8938</v>
      </c>
      <c r="X929" s="334">
        <v>20</v>
      </c>
      <c r="Y929" s="334">
        <v>29</v>
      </c>
    </row>
    <row r="930" spans="1:25" x14ac:dyDescent="0.25">
      <c r="A930" t="str">
        <f>'Page 1 - General Information'!$G$12</f>
        <v>114069103</v>
      </c>
      <c r="B930" t="str">
        <f>'Page 1 - General Information'!$G$16</f>
        <v>6980</v>
      </c>
      <c r="C930" s="333" t="s">
        <v>14207</v>
      </c>
      <c r="N930" t="s">
        <v>8024</v>
      </c>
      <c r="O930" s="296">
        <f>INDEX('Page 2 - Team Information'!$K$14:$AP$184,Y930,X930)</f>
        <v>0</v>
      </c>
      <c r="Q930"/>
      <c r="S930" t="s">
        <v>8939</v>
      </c>
      <c r="X930" s="334">
        <v>21</v>
      </c>
      <c r="Y930" s="334">
        <v>29</v>
      </c>
    </row>
    <row r="931" spans="1:25" x14ac:dyDescent="0.25">
      <c r="A931" t="str">
        <f>'Page 1 - General Information'!$G$12</f>
        <v>114069103</v>
      </c>
      <c r="B931" t="str">
        <f>'Page 1 - General Information'!$G$16</f>
        <v>6980</v>
      </c>
      <c r="C931" s="333" t="s">
        <v>14207</v>
      </c>
      <c r="N931" t="s">
        <v>8024</v>
      </c>
      <c r="O931" s="296">
        <f>INDEX('Page 2 - Team Information'!$K$14:$AP$184,Y931,X931)</f>
        <v>0</v>
      </c>
      <c r="Q931"/>
      <c r="S931" t="s">
        <v>8940</v>
      </c>
      <c r="X931" s="334">
        <v>22</v>
      </c>
      <c r="Y931" s="334">
        <v>29</v>
      </c>
    </row>
    <row r="932" spans="1:25" x14ac:dyDescent="0.25">
      <c r="A932" t="str">
        <f>'Page 1 - General Information'!$G$12</f>
        <v>114069103</v>
      </c>
      <c r="B932" t="str">
        <f>'Page 1 - General Information'!$G$16</f>
        <v>6980</v>
      </c>
      <c r="C932" s="333" t="s">
        <v>14207</v>
      </c>
      <c r="N932" t="s">
        <v>8505</v>
      </c>
      <c r="O932" s="300"/>
      <c r="Q932"/>
      <c r="R932" s="300" t="s">
        <v>14197</v>
      </c>
      <c r="S932" t="s">
        <v>8941</v>
      </c>
      <c r="V932" s="296">
        <f>INDEX('Page 2 - Team Information'!$K$14:$AP$184,Y932,X932)</f>
        <v>0</v>
      </c>
      <c r="X932" s="334">
        <v>5</v>
      </c>
      <c r="Y932" s="334">
        <v>30</v>
      </c>
    </row>
    <row r="933" spans="1:25" x14ac:dyDescent="0.25">
      <c r="A933" t="str">
        <f>'Page 1 - General Information'!$G$12</f>
        <v>114069103</v>
      </c>
      <c r="B933" t="str">
        <f>'Page 1 - General Information'!$G$16</f>
        <v>6980</v>
      </c>
      <c r="C933" s="333" t="s">
        <v>14207</v>
      </c>
      <c r="N933" t="s">
        <v>8505</v>
      </c>
      <c r="O933" s="300"/>
      <c r="Q933"/>
      <c r="R933" s="300" t="s">
        <v>14197</v>
      </c>
      <c r="S933" t="s">
        <v>8942</v>
      </c>
      <c r="V933" s="296">
        <f>INDEX('Page 2 - Team Information'!$K$14:$AP$184,Y933,X933)</f>
        <v>0</v>
      </c>
      <c r="X933" s="334">
        <v>6</v>
      </c>
      <c r="Y933" s="334">
        <v>30</v>
      </c>
    </row>
    <row r="934" spans="1:25" x14ac:dyDescent="0.25">
      <c r="A934" t="str">
        <f>'Page 1 - General Information'!$G$12</f>
        <v>114069103</v>
      </c>
      <c r="B934" t="str">
        <f>'Page 1 - General Information'!$G$16</f>
        <v>6980</v>
      </c>
      <c r="C934" s="333" t="s">
        <v>14207</v>
      </c>
      <c r="N934" t="s">
        <v>8505</v>
      </c>
      <c r="O934" s="300"/>
      <c r="Q934"/>
      <c r="R934" s="300" t="s">
        <v>14197</v>
      </c>
      <c r="S934" t="s">
        <v>8943</v>
      </c>
      <c r="V934" s="296" t="str">
        <f>INDEX('Page 2 - Team Information'!$K$14:$AP$184,Y934,X934)</f>
        <v xml:space="preserve">Yes </v>
      </c>
      <c r="X934" s="334">
        <v>7</v>
      </c>
      <c r="Y934" s="334">
        <v>30</v>
      </c>
    </row>
    <row r="935" spans="1:25" x14ac:dyDescent="0.25">
      <c r="A935" t="str">
        <f>'Page 1 - General Information'!$G$12</f>
        <v>114069103</v>
      </c>
      <c r="B935" t="str">
        <f>'Page 1 - General Information'!$G$16</f>
        <v>6980</v>
      </c>
      <c r="C935" s="333" t="s">
        <v>14207</v>
      </c>
      <c r="N935" t="s">
        <v>8505</v>
      </c>
      <c r="O935" s="300"/>
      <c r="Q935"/>
      <c r="R935" s="23" t="s">
        <v>14197</v>
      </c>
      <c r="S935" t="s">
        <v>8944</v>
      </c>
      <c r="T935" s="296" t="str">
        <f>IF(INDEX('Page 2 - Team Information'!$K$14:$AP$184,Y935,X935)="","",INDEX('Page 2 - Team Information'!$K$14:$AP$184,Y935,X935)&amp;"-06-30")</f>
        <v>1995-06-30</v>
      </c>
      <c r="X935" s="334">
        <v>9</v>
      </c>
      <c r="Y935" s="334">
        <v>30</v>
      </c>
    </row>
    <row r="936" spans="1:25" x14ac:dyDescent="0.25">
      <c r="A936" t="str">
        <f>'Page 1 - General Information'!$G$12</f>
        <v>114069103</v>
      </c>
      <c r="B936" t="str">
        <f>'Page 1 - General Information'!$G$16</f>
        <v>6980</v>
      </c>
      <c r="C936" s="333" t="s">
        <v>14207</v>
      </c>
      <c r="N936" t="s">
        <v>8505</v>
      </c>
      <c r="O936" s="300"/>
      <c r="Q936"/>
      <c r="R936" s="23" t="s">
        <v>14197</v>
      </c>
      <c r="S936" t="s">
        <v>8945</v>
      </c>
      <c r="T936" s="296" t="str">
        <f>IF(INDEX('Page 2 - Team Information'!$K$14:$AP$184,Y936,X936)="","",INDEX('Page 2 - Team Information'!$K$14:$AP$184,Y936,X936)&amp;"-06-30")</f>
        <v/>
      </c>
      <c r="X936" s="334">
        <v>10</v>
      </c>
      <c r="Y936" s="334">
        <v>30</v>
      </c>
    </row>
    <row r="937" spans="1:25" x14ac:dyDescent="0.25">
      <c r="A937" t="str">
        <f>'Page 1 - General Information'!$G$12</f>
        <v>114069103</v>
      </c>
      <c r="B937" t="str">
        <f>'Page 1 - General Information'!$G$16</f>
        <v>6980</v>
      </c>
      <c r="C937" s="333" t="s">
        <v>14207</v>
      </c>
      <c r="N937" t="s">
        <v>8505</v>
      </c>
      <c r="O937" s="300"/>
      <c r="Q937"/>
      <c r="R937" s="23" t="s">
        <v>14197</v>
      </c>
      <c r="S937" t="s">
        <v>8946</v>
      </c>
      <c r="T937" s="296" t="str">
        <f>IF(INDEX('Page 2 - Team Information'!$K$14:$AP$184,Y937,X937)="","",INDEX('Page 2 - Team Information'!$K$14:$AP$184,Y937,X937)&amp;"-06-30")</f>
        <v/>
      </c>
      <c r="X937" s="334">
        <v>11</v>
      </c>
      <c r="Y937" s="334">
        <v>30</v>
      </c>
    </row>
    <row r="938" spans="1:25" x14ac:dyDescent="0.25">
      <c r="A938" t="str">
        <f>'Page 1 - General Information'!$G$12</f>
        <v>114069103</v>
      </c>
      <c r="B938" t="str">
        <f>'Page 1 - General Information'!$G$16</f>
        <v>6980</v>
      </c>
      <c r="C938" s="333" t="s">
        <v>14207</v>
      </c>
      <c r="N938" t="s">
        <v>8505</v>
      </c>
      <c r="O938" s="300"/>
      <c r="Q938"/>
      <c r="R938" s="23" t="s">
        <v>14197</v>
      </c>
      <c r="S938" t="s">
        <v>8947</v>
      </c>
      <c r="T938" s="296" t="str">
        <f>IF(INDEX('Page 2 - Team Information'!$K$14:$AP$184,Y938,X938)="","",INDEX('Page 2 - Team Information'!$K$14:$AP$184,Y938,X938)&amp;"-06-30")</f>
        <v/>
      </c>
      <c r="X938" s="334">
        <v>12</v>
      </c>
      <c r="Y938" s="334">
        <v>30</v>
      </c>
    </row>
    <row r="939" spans="1:25" x14ac:dyDescent="0.25">
      <c r="A939" t="str">
        <f>'Page 1 - General Information'!$G$12</f>
        <v>114069103</v>
      </c>
      <c r="B939" t="str">
        <f>'Page 1 - General Information'!$G$16</f>
        <v>6980</v>
      </c>
      <c r="C939" s="333" t="s">
        <v>14207</v>
      </c>
      <c r="N939" t="s">
        <v>8024</v>
      </c>
      <c r="O939" s="296">
        <f>INDEX('Page 2 - Team Information'!$K$14:$AP$184,Y939,X939)</f>
        <v>0</v>
      </c>
      <c r="Q939"/>
      <c r="S939" t="s">
        <v>8948</v>
      </c>
      <c r="X939" s="334">
        <v>14</v>
      </c>
      <c r="Y939" s="334">
        <v>30</v>
      </c>
    </row>
    <row r="940" spans="1:25" x14ac:dyDescent="0.25">
      <c r="A940" t="str">
        <f>'Page 1 - General Information'!$G$12</f>
        <v>114069103</v>
      </c>
      <c r="B940" t="str">
        <f>'Page 1 - General Information'!$G$16</f>
        <v>6980</v>
      </c>
      <c r="C940" s="333" t="s">
        <v>14207</v>
      </c>
      <c r="N940" t="s">
        <v>8024</v>
      </c>
      <c r="O940" s="296">
        <f>INDEX('Page 2 - Team Information'!$K$14:$AP$184,Y940,X940)</f>
        <v>0</v>
      </c>
      <c r="Q940"/>
      <c r="S940" t="s">
        <v>8949</v>
      </c>
      <c r="X940" s="334">
        <v>15</v>
      </c>
      <c r="Y940" s="334">
        <v>30</v>
      </c>
    </row>
    <row r="941" spans="1:25" x14ac:dyDescent="0.25">
      <c r="A941" t="str">
        <f>'Page 1 - General Information'!$G$12</f>
        <v>114069103</v>
      </c>
      <c r="B941" t="str">
        <f>'Page 1 - General Information'!$G$16</f>
        <v>6980</v>
      </c>
      <c r="C941" s="333" t="s">
        <v>14207</v>
      </c>
      <c r="N941" t="s">
        <v>8024</v>
      </c>
      <c r="O941" s="296">
        <f>INDEX('Page 2 - Team Information'!$K$14:$AP$184,Y941,X941)</f>
        <v>18</v>
      </c>
      <c r="Q941"/>
      <c r="S941" t="s">
        <v>8950</v>
      </c>
      <c r="X941" s="334">
        <v>16</v>
      </c>
      <c r="Y941" s="334">
        <v>30</v>
      </c>
    </row>
    <row r="942" spans="1:25" x14ac:dyDescent="0.25">
      <c r="A942" t="str">
        <f>'Page 1 - General Information'!$G$12</f>
        <v>114069103</v>
      </c>
      <c r="B942" t="str">
        <f>'Page 1 - General Information'!$G$16</f>
        <v>6980</v>
      </c>
      <c r="C942" s="333" t="s">
        <v>14207</v>
      </c>
      <c r="N942" t="s">
        <v>8024</v>
      </c>
      <c r="O942" s="296">
        <f>INDEX('Page 2 - Team Information'!$K$14:$AP$184,Y942,X942)</f>
        <v>18</v>
      </c>
      <c r="Q942"/>
      <c r="S942" t="s">
        <v>8951</v>
      </c>
      <c r="X942" s="334">
        <v>17</v>
      </c>
      <c r="Y942" s="334">
        <v>30</v>
      </c>
    </row>
    <row r="943" spans="1:25" x14ac:dyDescent="0.25">
      <c r="A943" t="str">
        <f>'Page 1 - General Information'!$G$12</f>
        <v>114069103</v>
      </c>
      <c r="B943" t="str">
        <f>'Page 1 - General Information'!$G$16</f>
        <v>6980</v>
      </c>
      <c r="C943" s="333" t="s">
        <v>14207</v>
      </c>
      <c r="N943" t="s">
        <v>8024</v>
      </c>
      <c r="O943" s="296">
        <f>INDEX('Page 2 - Team Information'!$K$14:$AP$184,Y943,X943)</f>
        <v>0</v>
      </c>
      <c r="Q943"/>
      <c r="S943" t="s">
        <v>8952</v>
      </c>
      <c r="X943" s="334">
        <v>19</v>
      </c>
      <c r="Y943" s="334">
        <v>30</v>
      </c>
    </row>
    <row r="944" spans="1:25" x14ac:dyDescent="0.25">
      <c r="A944" t="str">
        <f>'Page 1 - General Information'!$G$12</f>
        <v>114069103</v>
      </c>
      <c r="B944" t="str">
        <f>'Page 1 - General Information'!$G$16</f>
        <v>6980</v>
      </c>
      <c r="C944" s="333" t="s">
        <v>14207</v>
      </c>
      <c r="N944" t="s">
        <v>8024</v>
      </c>
      <c r="O944" s="296">
        <f>INDEX('Page 2 - Team Information'!$K$14:$AP$184,Y944,X944)</f>
        <v>0</v>
      </c>
      <c r="Q944"/>
      <c r="S944" t="s">
        <v>8953</v>
      </c>
      <c r="X944" s="334">
        <v>20</v>
      </c>
      <c r="Y944" s="334">
        <v>30</v>
      </c>
    </row>
    <row r="945" spans="1:25" x14ac:dyDescent="0.25">
      <c r="A945" t="str">
        <f>'Page 1 - General Information'!$G$12</f>
        <v>114069103</v>
      </c>
      <c r="B945" t="str">
        <f>'Page 1 - General Information'!$G$16</f>
        <v>6980</v>
      </c>
      <c r="C945" s="333" t="s">
        <v>14207</v>
      </c>
      <c r="N945" t="s">
        <v>8024</v>
      </c>
      <c r="O945" s="296">
        <f>INDEX('Page 2 - Team Information'!$K$14:$AP$184,Y945,X945)</f>
        <v>18</v>
      </c>
      <c r="Q945"/>
      <c r="S945" t="s">
        <v>8954</v>
      </c>
      <c r="X945" s="334">
        <v>21</v>
      </c>
      <c r="Y945" s="334">
        <v>30</v>
      </c>
    </row>
    <row r="946" spans="1:25" x14ac:dyDescent="0.25">
      <c r="A946" t="str">
        <f>'Page 1 - General Information'!$G$12</f>
        <v>114069103</v>
      </c>
      <c r="B946" t="str">
        <f>'Page 1 - General Information'!$G$16</f>
        <v>6980</v>
      </c>
      <c r="C946" s="333" t="s">
        <v>14207</v>
      </c>
      <c r="N946" t="s">
        <v>8024</v>
      </c>
      <c r="O946" s="296">
        <f>INDEX('Page 2 - Team Information'!$K$14:$AP$184,Y946,X946)</f>
        <v>18</v>
      </c>
      <c r="Q946"/>
      <c r="S946" t="s">
        <v>8955</v>
      </c>
      <c r="X946" s="334">
        <v>22</v>
      </c>
      <c r="Y946" s="334">
        <v>30</v>
      </c>
    </row>
    <row r="947" spans="1:25" x14ac:dyDescent="0.25">
      <c r="A947" t="str">
        <f>'Page 1 - General Information'!$G$12</f>
        <v>114069103</v>
      </c>
      <c r="B947" t="str">
        <f>'Page 1 - General Information'!$G$16</f>
        <v>6980</v>
      </c>
      <c r="C947" s="333" t="s">
        <v>14207</v>
      </c>
      <c r="N947" t="s">
        <v>8505</v>
      </c>
      <c r="O947" s="300"/>
      <c r="Q947"/>
      <c r="R947" s="300" t="s">
        <v>14197</v>
      </c>
      <c r="S947" t="s">
        <v>8956</v>
      </c>
      <c r="V947" s="296" t="str">
        <f>INDEX('Page 2 - Team Information'!$K$14:$AP$184,Y947,X947)</f>
        <v xml:space="preserve">Yes </v>
      </c>
      <c r="X947" s="334">
        <v>5</v>
      </c>
      <c r="Y947" s="334">
        <v>31</v>
      </c>
    </row>
    <row r="948" spans="1:25" x14ac:dyDescent="0.25">
      <c r="A948" t="str">
        <f>'Page 1 - General Information'!$G$12</f>
        <v>114069103</v>
      </c>
      <c r="B948" t="str">
        <f>'Page 1 - General Information'!$G$16</f>
        <v>6980</v>
      </c>
      <c r="C948" s="333" t="s">
        <v>14207</v>
      </c>
      <c r="N948" t="s">
        <v>8505</v>
      </c>
      <c r="O948" s="300"/>
      <c r="Q948"/>
      <c r="R948" s="300" t="s">
        <v>14197</v>
      </c>
      <c r="S948" t="s">
        <v>8957</v>
      </c>
      <c r="V948" s="296">
        <f>INDEX('Page 2 - Team Information'!$K$14:$AP$184,Y948,X948)</f>
        <v>0</v>
      </c>
      <c r="X948" s="334">
        <v>6</v>
      </c>
      <c r="Y948" s="334">
        <v>31</v>
      </c>
    </row>
    <row r="949" spans="1:25" x14ac:dyDescent="0.25">
      <c r="A949" t="str">
        <f>'Page 1 - General Information'!$G$12</f>
        <v>114069103</v>
      </c>
      <c r="B949" t="str">
        <f>'Page 1 - General Information'!$G$16</f>
        <v>6980</v>
      </c>
      <c r="C949" s="333" t="s">
        <v>14207</v>
      </c>
      <c r="N949" t="s">
        <v>8505</v>
      </c>
      <c r="O949" s="300"/>
      <c r="Q949"/>
      <c r="R949" s="300" t="s">
        <v>14197</v>
      </c>
      <c r="S949" t="s">
        <v>8958</v>
      </c>
      <c r="V949" s="296">
        <f>INDEX('Page 2 - Team Information'!$K$14:$AP$184,Y949,X949)</f>
        <v>0</v>
      </c>
      <c r="X949" s="334">
        <v>7</v>
      </c>
      <c r="Y949" s="334">
        <v>31</v>
      </c>
    </row>
    <row r="950" spans="1:25" x14ac:dyDescent="0.25">
      <c r="A950" t="str">
        <f>'Page 1 - General Information'!$G$12</f>
        <v>114069103</v>
      </c>
      <c r="B950" t="str">
        <f>'Page 1 - General Information'!$G$16</f>
        <v>6980</v>
      </c>
      <c r="C950" s="333" t="s">
        <v>14207</v>
      </c>
      <c r="N950" t="s">
        <v>8505</v>
      </c>
      <c r="O950" s="300"/>
      <c r="Q950"/>
      <c r="R950" s="23" t="s">
        <v>14197</v>
      </c>
      <c r="S950" t="s">
        <v>8959</v>
      </c>
      <c r="T950" s="296" t="str">
        <f>IF(INDEX('Page 2 - Team Information'!$K$14:$AP$184,Y950,X950)="","",INDEX('Page 2 - Team Information'!$K$14:$AP$184,Y950,X950)&amp;"-06-30")</f>
        <v>1974-06-30</v>
      </c>
      <c r="X950" s="334">
        <v>9</v>
      </c>
      <c r="Y950" s="334">
        <v>31</v>
      </c>
    </row>
    <row r="951" spans="1:25" x14ac:dyDescent="0.25">
      <c r="A951" t="str">
        <f>'Page 1 - General Information'!$G$12</f>
        <v>114069103</v>
      </c>
      <c r="B951" t="str">
        <f>'Page 1 - General Information'!$G$16</f>
        <v>6980</v>
      </c>
      <c r="C951" s="333" t="s">
        <v>14207</v>
      </c>
      <c r="N951" t="s">
        <v>8505</v>
      </c>
      <c r="O951" s="300"/>
      <c r="Q951"/>
      <c r="R951" s="23" t="s">
        <v>14197</v>
      </c>
      <c r="S951" t="s">
        <v>8960</v>
      </c>
      <c r="T951" s="296" t="str">
        <f>IF(INDEX('Page 2 - Team Information'!$K$14:$AP$184,Y951,X951)="","",INDEX('Page 2 - Team Information'!$K$14:$AP$184,Y951,X951)&amp;"-06-30")</f>
        <v/>
      </c>
      <c r="X951" s="334">
        <v>10</v>
      </c>
      <c r="Y951" s="334">
        <v>31</v>
      </c>
    </row>
    <row r="952" spans="1:25" x14ac:dyDescent="0.25">
      <c r="A952" t="str">
        <f>'Page 1 - General Information'!$G$12</f>
        <v>114069103</v>
      </c>
      <c r="B952" t="str">
        <f>'Page 1 - General Information'!$G$16</f>
        <v>6980</v>
      </c>
      <c r="C952" s="333" t="s">
        <v>14207</v>
      </c>
      <c r="N952" t="s">
        <v>8505</v>
      </c>
      <c r="O952" s="300"/>
      <c r="Q952"/>
      <c r="R952" s="23" t="s">
        <v>14197</v>
      </c>
      <c r="S952" t="s">
        <v>8961</v>
      </c>
      <c r="T952" s="296" t="str">
        <f>IF(INDEX('Page 2 - Team Information'!$K$14:$AP$184,Y952,X952)="","",INDEX('Page 2 - Team Information'!$K$14:$AP$184,Y952,X952)&amp;"-06-30")</f>
        <v/>
      </c>
      <c r="X952" s="334">
        <v>11</v>
      </c>
      <c r="Y952" s="334">
        <v>31</v>
      </c>
    </row>
    <row r="953" spans="1:25" x14ac:dyDescent="0.25">
      <c r="A953" t="str">
        <f>'Page 1 - General Information'!$G$12</f>
        <v>114069103</v>
      </c>
      <c r="B953" t="str">
        <f>'Page 1 - General Information'!$G$16</f>
        <v>6980</v>
      </c>
      <c r="C953" s="333" t="s">
        <v>14207</v>
      </c>
      <c r="N953" t="s">
        <v>8505</v>
      </c>
      <c r="O953" s="300"/>
      <c r="Q953"/>
      <c r="R953" s="23" t="s">
        <v>14197</v>
      </c>
      <c r="S953" t="s">
        <v>8962</v>
      </c>
      <c r="T953" s="296" t="str">
        <f>IF(INDEX('Page 2 - Team Information'!$K$14:$AP$184,Y953,X953)="","",INDEX('Page 2 - Team Information'!$K$14:$AP$184,Y953,X953)&amp;"-06-30")</f>
        <v/>
      </c>
      <c r="X953" s="334">
        <v>12</v>
      </c>
      <c r="Y953" s="334">
        <v>31</v>
      </c>
    </row>
    <row r="954" spans="1:25" x14ac:dyDescent="0.25">
      <c r="A954" t="str">
        <f>'Page 1 - General Information'!$G$12</f>
        <v>114069103</v>
      </c>
      <c r="B954" t="str">
        <f>'Page 1 - General Information'!$G$16</f>
        <v>6980</v>
      </c>
      <c r="C954" s="333" t="s">
        <v>14207</v>
      </c>
      <c r="N954" t="s">
        <v>8024</v>
      </c>
      <c r="O954" s="296">
        <f>INDEX('Page 2 - Team Information'!$K$14:$AP$184,Y954,X954)</f>
        <v>18</v>
      </c>
      <c r="Q954"/>
      <c r="S954" t="s">
        <v>8963</v>
      </c>
      <c r="X954" s="334">
        <v>14</v>
      </c>
      <c r="Y954" s="334">
        <v>31</v>
      </c>
    </row>
    <row r="955" spans="1:25" x14ac:dyDescent="0.25">
      <c r="A955" t="str">
        <f>'Page 1 - General Information'!$G$12</f>
        <v>114069103</v>
      </c>
      <c r="B955" t="str">
        <f>'Page 1 - General Information'!$G$16</f>
        <v>6980</v>
      </c>
      <c r="C955" s="333" t="s">
        <v>14207</v>
      </c>
      <c r="N955" t="s">
        <v>8024</v>
      </c>
      <c r="O955" s="296">
        <f>INDEX('Page 2 - Team Information'!$K$14:$AP$184,Y955,X955)</f>
        <v>0</v>
      </c>
      <c r="Q955"/>
      <c r="S955" t="s">
        <v>8964</v>
      </c>
      <c r="X955" s="334">
        <v>15</v>
      </c>
      <c r="Y955" s="334">
        <v>31</v>
      </c>
    </row>
    <row r="956" spans="1:25" x14ac:dyDescent="0.25">
      <c r="A956" t="str">
        <f>'Page 1 - General Information'!$G$12</f>
        <v>114069103</v>
      </c>
      <c r="B956" t="str">
        <f>'Page 1 - General Information'!$G$16</f>
        <v>6980</v>
      </c>
      <c r="C956" s="333" t="s">
        <v>14207</v>
      </c>
      <c r="N956" t="s">
        <v>8024</v>
      </c>
      <c r="O956" s="296">
        <f>INDEX('Page 2 - Team Information'!$K$14:$AP$184,Y956,X956)</f>
        <v>0</v>
      </c>
      <c r="Q956"/>
      <c r="S956" t="s">
        <v>8965</v>
      </c>
      <c r="X956" s="334">
        <v>16</v>
      </c>
      <c r="Y956" s="334">
        <v>31</v>
      </c>
    </row>
    <row r="957" spans="1:25" x14ac:dyDescent="0.25">
      <c r="A957" t="str">
        <f>'Page 1 - General Information'!$G$12</f>
        <v>114069103</v>
      </c>
      <c r="B957" t="str">
        <f>'Page 1 - General Information'!$G$16</f>
        <v>6980</v>
      </c>
      <c r="C957" s="333" t="s">
        <v>14207</v>
      </c>
      <c r="N957" t="s">
        <v>8024</v>
      </c>
      <c r="O957" s="296">
        <f>INDEX('Page 2 - Team Information'!$K$14:$AP$184,Y957,X957)</f>
        <v>18</v>
      </c>
      <c r="Q957"/>
      <c r="S957" t="s">
        <v>8966</v>
      </c>
      <c r="X957" s="334">
        <v>17</v>
      </c>
      <c r="Y957" s="334">
        <v>31</v>
      </c>
    </row>
    <row r="958" spans="1:25" x14ac:dyDescent="0.25">
      <c r="A958" t="str">
        <f>'Page 1 - General Information'!$G$12</f>
        <v>114069103</v>
      </c>
      <c r="B958" t="str">
        <f>'Page 1 - General Information'!$G$16</f>
        <v>6980</v>
      </c>
      <c r="C958" s="333" t="s">
        <v>14207</v>
      </c>
      <c r="N958" t="s">
        <v>8024</v>
      </c>
      <c r="O958" s="296">
        <f>INDEX('Page 2 - Team Information'!$K$14:$AP$184,Y958,X958)</f>
        <v>18</v>
      </c>
      <c r="Q958"/>
      <c r="S958" t="s">
        <v>8967</v>
      </c>
      <c r="X958" s="334">
        <v>19</v>
      </c>
      <c r="Y958" s="334">
        <v>31</v>
      </c>
    </row>
    <row r="959" spans="1:25" x14ac:dyDescent="0.25">
      <c r="A959" t="str">
        <f>'Page 1 - General Information'!$G$12</f>
        <v>114069103</v>
      </c>
      <c r="B959" t="str">
        <f>'Page 1 - General Information'!$G$16</f>
        <v>6980</v>
      </c>
      <c r="C959" s="333" t="s">
        <v>14207</v>
      </c>
      <c r="N959" t="s">
        <v>8024</v>
      </c>
      <c r="O959" s="296">
        <f>INDEX('Page 2 - Team Information'!$K$14:$AP$184,Y959,X959)</f>
        <v>0</v>
      </c>
      <c r="Q959"/>
      <c r="S959" t="s">
        <v>8968</v>
      </c>
      <c r="X959" s="334">
        <v>20</v>
      </c>
      <c r="Y959" s="334">
        <v>31</v>
      </c>
    </row>
    <row r="960" spans="1:25" x14ac:dyDescent="0.25">
      <c r="A960" t="str">
        <f>'Page 1 - General Information'!$G$12</f>
        <v>114069103</v>
      </c>
      <c r="B960" t="str">
        <f>'Page 1 - General Information'!$G$16</f>
        <v>6980</v>
      </c>
      <c r="C960" s="333" t="s">
        <v>14207</v>
      </c>
      <c r="N960" t="s">
        <v>8024</v>
      </c>
      <c r="O960" s="296">
        <f>INDEX('Page 2 - Team Information'!$K$14:$AP$184,Y960,X960)</f>
        <v>0</v>
      </c>
      <c r="Q960"/>
      <c r="S960" t="s">
        <v>8969</v>
      </c>
      <c r="X960" s="334">
        <v>21</v>
      </c>
      <c r="Y960" s="334">
        <v>31</v>
      </c>
    </row>
    <row r="961" spans="1:25" x14ac:dyDescent="0.25">
      <c r="A961" t="str">
        <f>'Page 1 - General Information'!$G$12</f>
        <v>114069103</v>
      </c>
      <c r="B961" t="str">
        <f>'Page 1 - General Information'!$G$16</f>
        <v>6980</v>
      </c>
      <c r="C961" s="333" t="s">
        <v>14207</v>
      </c>
      <c r="N961" t="s">
        <v>8024</v>
      </c>
      <c r="O961" s="296">
        <f>INDEX('Page 2 - Team Information'!$K$14:$AP$184,Y961,X961)</f>
        <v>18</v>
      </c>
      <c r="Q961"/>
      <c r="S961" t="s">
        <v>8970</v>
      </c>
      <c r="X961" s="334">
        <v>22</v>
      </c>
      <c r="Y961" s="334">
        <v>31</v>
      </c>
    </row>
    <row r="962" spans="1:25" x14ac:dyDescent="0.25">
      <c r="A962" t="str">
        <f>'Page 1 - General Information'!$G$12</f>
        <v>114069103</v>
      </c>
      <c r="B962" t="str">
        <f>'Page 1 - General Information'!$G$16</f>
        <v>6980</v>
      </c>
      <c r="C962" s="333" t="s">
        <v>14207</v>
      </c>
      <c r="N962" t="s">
        <v>8505</v>
      </c>
      <c r="O962" s="300"/>
      <c r="Q962"/>
      <c r="R962" s="300" t="s">
        <v>14197</v>
      </c>
      <c r="S962" t="s">
        <v>8971</v>
      </c>
      <c r="V962" s="296">
        <f>INDEX('Page 2 - Team Information'!$K$14:$AP$184,Y962,X962)</f>
        <v>0</v>
      </c>
      <c r="X962" s="334">
        <v>5</v>
      </c>
      <c r="Y962" s="334">
        <v>32</v>
      </c>
    </row>
    <row r="963" spans="1:25" x14ac:dyDescent="0.25">
      <c r="A963" t="str">
        <f>'Page 1 - General Information'!$G$12</f>
        <v>114069103</v>
      </c>
      <c r="B963" t="str">
        <f>'Page 1 - General Information'!$G$16</f>
        <v>6980</v>
      </c>
      <c r="C963" s="333" t="s">
        <v>14207</v>
      </c>
      <c r="N963" t="s">
        <v>8505</v>
      </c>
      <c r="O963" s="300"/>
      <c r="Q963"/>
      <c r="R963" s="300" t="s">
        <v>14197</v>
      </c>
      <c r="S963" t="s">
        <v>8972</v>
      </c>
      <c r="V963" s="296" t="str">
        <f>INDEX('Page 2 - Team Information'!$K$14:$AP$184,Y963,X963)</f>
        <v xml:space="preserve">Yes </v>
      </c>
      <c r="X963" s="334">
        <v>6</v>
      </c>
      <c r="Y963" s="334">
        <v>32</v>
      </c>
    </row>
    <row r="964" spans="1:25" x14ac:dyDescent="0.25">
      <c r="A964" t="str">
        <f>'Page 1 - General Information'!$G$12</f>
        <v>114069103</v>
      </c>
      <c r="B964" t="str">
        <f>'Page 1 - General Information'!$G$16</f>
        <v>6980</v>
      </c>
      <c r="C964" s="333" t="s">
        <v>14207</v>
      </c>
      <c r="N964" t="s">
        <v>8505</v>
      </c>
      <c r="O964" s="300"/>
      <c r="Q964"/>
      <c r="R964" s="300" t="s">
        <v>14197</v>
      </c>
      <c r="S964" t="s">
        <v>8973</v>
      </c>
      <c r="V964" s="296">
        <f>INDEX('Page 2 - Team Information'!$K$14:$AP$184,Y964,X964)</f>
        <v>0</v>
      </c>
      <c r="X964" s="334">
        <v>7</v>
      </c>
      <c r="Y964" s="334">
        <v>32</v>
      </c>
    </row>
    <row r="965" spans="1:25" x14ac:dyDescent="0.25">
      <c r="A965" t="str">
        <f>'Page 1 - General Information'!$G$12</f>
        <v>114069103</v>
      </c>
      <c r="B965" t="str">
        <f>'Page 1 - General Information'!$G$16</f>
        <v>6980</v>
      </c>
      <c r="C965" s="333" t="s">
        <v>14207</v>
      </c>
      <c r="N965" t="s">
        <v>8505</v>
      </c>
      <c r="O965" s="300"/>
      <c r="Q965"/>
      <c r="R965" s="23" t="s">
        <v>14197</v>
      </c>
      <c r="S965" t="s">
        <v>8974</v>
      </c>
      <c r="T965" s="296" t="str">
        <f>IF(INDEX('Page 2 - Team Information'!$K$14:$AP$184,Y965,X965)="","",INDEX('Page 2 - Team Information'!$K$14:$AP$184,Y965,X965)&amp;"-06-30")</f>
        <v>1960-06-30</v>
      </c>
      <c r="X965" s="334">
        <v>9</v>
      </c>
      <c r="Y965" s="334">
        <v>32</v>
      </c>
    </row>
    <row r="966" spans="1:25" x14ac:dyDescent="0.25">
      <c r="A966" t="str">
        <f>'Page 1 - General Information'!$G$12</f>
        <v>114069103</v>
      </c>
      <c r="B966" t="str">
        <f>'Page 1 - General Information'!$G$16</f>
        <v>6980</v>
      </c>
      <c r="C966" s="333" t="s">
        <v>14207</v>
      </c>
      <c r="N966" t="s">
        <v>8505</v>
      </c>
      <c r="O966" s="300"/>
      <c r="Q966"/>
      <c r="R966" s="23" t="s">
        <v>14197</v>
      </c>
      <c r="S966" t="s">
        <v>8975</v>
      </c>
      <c r="T966" s="296" t="str">
        <f>IF(INDEX('Page 2 - Team Information'!$K$14:$AP$184,Y966,X966)="","",INDEX('Page 2 - Team Information'!$K$14:$AP$184,Y966,X966)&amp;"-06-30")</f>
        <v/>
      </c>
      <c r="X966" s="334">
        <v>10</v>
      </c>
      <c r="Y966" s="334">
        <v>32</v>
      </c>
    </row>
    <row r="967" spans="1:25" x14ac:dyDescent="0.25">
      <c r="A967" t="str">
        <f>'Page 1 - General Information'!$G$12</f>
        <v>114069103</v>
      </c>
      <c r="B967" t="str">
        <f>'Page 1 - General Information'!$G$16</f>
        <v>6980</v>
      </c>
      <c r="C967" s="333" t="s">
        <v>14207</v>
      </c>
      <c r="N967" t="s">
        <v>8505</v>
      </c>
      <c r="O967" s="300"/>
      <c r="Q967"/>
      <c r="R967" s="23" t="s">
        <v>14197</v>
      </c>
      <c r="S967" t="s">
        <v>8976</v>
      </c>
      <c r="T967" s="296" t="str">
        <f>IF(INDEX('Page 2 - Team Information'!$K$14:$AP$184,Y967,X967)="","",INDEX('Page 2 - Team Information'!$K$14:$AP$184,Y967,X967)&amp;"-06-30")</f>
        <v/>
      </c>
      <c r="X967" s="334">
        <v>11</v>
      </c>
      <c r="Y967" s="334">
        <v>32</v>
      </c>
    </row>
    <row r="968" spans="1:25" x14ac:dyDescent="0.25">
      <c r="A968" t="str">
        <f>'Page 1 - General Information'!$G$12</f>
        <v>114069103</v>
      </c>
      <c r="B968" t="str">
        <f>'Page 1 - General Information'!$G$16</f>
        <v>6980</v>
      </c>
      <c r="C968" s="333" t="s">
        <v>14207</v>
      </c>
      <c r="N968" t="s">
        <v>8505</v>
      </c>
      <c r="O968" s="300"/>
      <c r="Q968"/>
      <c r="R968" s="23" t="s">
        <v>14197</v>
      </c>
      <c r="S968" t="s">
        <v>8977</v>
      </c>
      <c r="T968" s="296" t="str">
        <f>IF(INDEX('Page 2 - Team Information'!$K$14:$AP$184,Y968,X968)="","",INDEX('Page 2 - Team Information'!$K$14:$AP$184,Y968,X968)&amp;"-06-30")</f>
        <v/>
      </c>
      <c r="X968" s="334">
        <v>12</v>
      </c>
      <c r="Y968" s="334">
        <v>32</v>
      </c>
    </row>
    <row r="969" spans="1:25" x14ac:dyDescent="0.25">
      <c r="A969" t="str">
        <f>'Page 1 - General Information'!$G$12</f>
        <v>114069103</v>
      </c>
      <c r="B969" t="str">
        <f>'Page 1 - General Information'!$G$16</f>
        <v>6980</v>
      </c>
      <c r="C969" s="333" t="s">
        <v>14207</v>
      </c>
      <c r="N969" t="s">
        <v>8024</v>
      </c>
      <c r="O969" s="296">
        <f>INDEX('Page 2 - Team Information'!$K$14:$AP$184,Y969,X969)</f>
        <v>0</v>
      </c>
      <c r="Q969"/>
      <c r="S969" t="s">
        <v>8978</v>
      </c>
      <c r="X969" s="334">
        <v>14</v>
      </c>
      <c r="Y969" s="334">
        <v>32</v>
      </c>
    </row>
    <row r="970" spans="1:25" x14ac:dyDescent="0.25">
      <c r="A970" t="str">
        <f>'Page 1 - General Information'!$G$12</f>
        <v>114069103</v>
      </c>
      <c r="B970" t="str">
        <f>'Page 1 - General Information'!$G$16</f>
        <v>6980</v>
      </c>
      <c r="C970" s="333" t="s">
        <v>14207</v>
      </c>
      <c r="N970" t="s">
        <v>8024</v>
      </c>
      <c r="O970" s="296">
        <f>INDEX('Page 2 - Team Information'!$K$14:$AP$184,Y970,X970)</f>
        <v>16</v>
      </c>
      <c r="Q970"/>
      <c r="S970" t="s">
        <v>8979</v>
      </c>
      <c r="X970" s="334">
        <v>15</v>
      </c>
      <c r="Y970" s="334">
        <v>32</v>
      </c>
    </row>
    <row r="971" spans="1:25" x14ac:dyDescent="0.25">
      <c r="A971" t="str">
        <f>'Page 1 - General Information'!$G$12</f>
        <v>114069103</v>
      </c>
      <c r="B971" t="str">
        <f>'Page 1 - General Information'!$G$16</f>
        <v>6980</v>
      </c>
      <c r="C971" s="333" t="s">
        <v>14207</v>
      </c>
      <c r="N971" t="s">
        <v>8024</v>
      </c>
      <c r="O971" s="296">
        <f>INDEX('Page 2 - Team Information'!$K$14:$AP$184,Y971,X971)</f>
        <v>0</v>
      </c>
      <c r="Q971"/>
      <c r="S971" t="s">
        <v>8980</v>
      </c>
      <c r="X971" s="334">
        <v>16</v>
      </c>
      <c r="Y971" s="334">
        <v>32</v>
      </c>
    </row>
    <row r="972" spans="1:25" x14ac:dyDescent="0.25">
      <c r="A972" t="str">
        <f>'Page 1 - General Information'!$G$12</f>
        <v>114069103</v>
      </c>
      <c r="B972" t="str">
        <f>'Page 1 - General Information'!$G$16</f>
        <v>6980</v>
      </c>
      <c r="C972" s="333" t="s">
        <v>14207</v>
      </c>
      <c r="N972" t="s">
        <v>8024</v>
      </c>
      <c r="O972" s="296">
        <f>INDEX('Page 2 - Team Information'!$K$14:$AP$184,Y972,X972)</f>
        <v>16</v>
      </c>
      <c r="Q972"/>
      <c r="S972" t="s">
        <v>8981</v>
      </c>
      <c r="X972" s="334">
        <v>17</v>
      </c>
      <c r="Y972" s="334">
        <v>32</v>
      </c>
    </row>
    <row r="973" spans="1:25" x14ac:dyDescent="0.25">
      <c r="A973" t="str">
        <f>'Page 1 - General Information'!$G$12</f>
        <v>114069103</v>
      </c>
      <c r="B973" t="str">
        <f>'Page 1 - General Information'!$G$16</f>
        <v>6980</v>
      </c>
      <c r="C973" s="333" t="s">
        <v>14207</v>
      </c>
      <c r="N973" t="s">
        <v>8024</v>
      </c>
      <c r="O973" s="296">
        <f>INDEX('Page 2 - Team Information'!$K$14:$AP$184,Y973,X973)</f>
        <v>0</v>
      </c>
      <c r="Q973"/>
      <c r="S973" t="s">
        <v>8982</v>
      </c>
      <c r="X973" s="334">
        <v>19</v>
      </c>
      <c r="Y973" s="334">
        <v>32</v>
      </c>
    </row>
    <row r="974" spans="1:25" x14ac:dyDescent="0.25">
      <c r="A974" t="str">
        <f>'Page 1 - General Information'!$G$12</f>
        <v>114069103</v>
      </c>
      <c r="B974" t="str">
        <f>'Page 1 - General Information'!$G$16</f>
        <v>6980</v>
      </c>
      <c r="C974" s="333" t="s">
        <v>14207</v>
      </c>
      <c r="N974" t="s">
        <v>8024</v>
      </c>
      <c r="O974" s="296">
        <f>INDEX('Page 2 - Team Information'!$K$14:$AP$184,Y974,X974)</f>
        <v>16</v>
      </c>
      <c r="Q974"/>
      <c r="S974" t="s">
        <v>8983</v>
      </c>
      <c r="X974" s="334">
        <v>20</v>
      </c>
      <c r="Y974" s="334">
        <v>32</v>
      </c>
    </row>
    <row r="975" spans="1:25" x14ac:dyDescent="0.25">
      <c r="A975" t="str">
        <f>'Page 1 - General Information'!$G$12</f>
        <v>114069103</v>
      </c>
      <c r="B975" t="str">
        <f>'Page 1 - General Information'!$G$16</f>
        <v>6980</v>
      </c>
      <c r="C975" s="333" t="s">
        <v>14207</v>
      </c>
      <c r="N975" t="s">
        <v>8024</v>
      </c>
      <c r="O975" s="296">
        <f>INDEX('Page 2 - Team Information'!$K$14:$AP$184,Y975,X975)</f>
        <v>0</v>
      </c>
      <c r="Q975"/>
      <c r="S975" t="s">
        <v>8984</v>
      </c>
      <c r="X975" s="334">
        <v>21</v>
      </c>
      <c r="Y975" s="334">
        <v>32</v>
      </c>
    </row>
    <row r="976" spans="1:25" x14ac:dyDescent="0.25">
      <c r="A976" t="str">
        <f>'Page 1 - General Information'!$G$12</f>
        <v>114069103</v>
      </c>
      <c r="B976" t="str">
        <f>'Page 1 - General Information'!$G$16</f>
        <v>6980</v>
      </c>
      <c r="C976" s="333" t="s">
        <v>14207</v>
      </c>
      <c r="N976" t="s">
        <v>8024</v>
      </c>
      <c r="O976" s="296">
        <f>INDEX('Page 2 - Team Information'!$K$14:$AP$184,Y976,X976)</f>
        <v>16</v>
      </c>
      <c r="Q976"/>
      <c r="S976" t="s">
        <v>8985</v>
      </c>
      <c r="X976" s="334">
        <v>22</v>
      </c>
      <c r="Y976" s="334">
        <v>32</v>
      </c>
    </row>
    <row r="977" spans="1:25" x14ac:dyDescent="0.25">
      <c r="A977" t="str">
        <f>'Page 1 - General Information'!$G$12</f>
        <v>114069103</v>
      </c>
      <c r="B977" t="str">
        <f>'Page 1 - General Information'!$G$16</f>
        <v>6980</v>
      </c>
      <c r="C977" s="333" t="s">
        <v>14207</v>
      </c>
      <c r="N977" t="s">
        <v>8505</v>
      </c>
      <c r="O977" s="300"/>
      <c r="Q977"/>
      <c r="R977" s="300" t="s">
        <v>14197</v>
      </c>
      <c r="S977" t="s">
        <v>8986</v>
      </c>
      <c r="V977" s="296">
        <f>INDEX('Page 2 - Team Information'!$K$14:$AP$184,Y977,X977)</f>
        <v>0</v>
      </c>
      <c r="X977" s="334">
        <v>5</v>
      </c>
      <c r="Y977" s="334">
        <v>33</v>
      </c>
    </row>
    <row r="978" spans="1:25" x14ac:dyDescent="0.25">
      <c r="A978" t="str">
        <f>'Page 1 - General Information'!$G$12</f>
        <v>114069103</v>
      </c>
      <c r="B978" t="str">
        <f>'Page 1 - General Information'!$G$16</f>
        <v>6980</v>
      </c>
      <c r="C978" s="333" t="s">
        <v>14207</v>
      </c>
      <c r="N978" t="s">
        <v>8505</v>
      </c>
      <c r="O978" s="300"/>
      <c r="Q978"/>
      <c r="R978" s="300" t="s">
        <v>14197</v>
      </c>
      <c r="S978" t="s">
        <v>8987</v>
      </c>
      <c r="V978" s="296">
        <f>INDEX('Page 2 - Team Information'!$K$14:$AP$184,Y978,X978)</f>
        <v>0</v>
      </c>
      <c r="X978" s="334">
        <v>6</v>
      </c>
      <c r="Y978" s="334">
        <v>33</v>
      </c>
    </row>
    <row r="979" spans="1:25" x14ac:dyDescent="0.25">
      <c r="A979" t="str">
        <f>'Page 1 - General Information'!$G$12</f>
        <v>114069103</v>
      </c>
      <c r="B979" t="str">
        <f>'Page 1 - General Information'!$G$16</f>
        <v>6980</v>
      </c>
      <c r="C979" s="333" t="s">
        <v>14207</v>
      </c>
      <c r="N979" t="s">
        <v>8505</v>
      </c>
      <c r="O979" s="300"/>
      <c r="Q979"/>
      <c r="R979" s="300" t="s">
        <v>14197</v>
      </c>
      <c r="S979" t="s">
        <v>8988</v>
      </c>
      <c r="V979" s="296" t="str">
        <f>INDEX('Page 2 - Team Information'!$K$14:$AP$184,Y979,X979)</f>
        <v xml:space="preserve">Yes </v>
      </c>
      <c r="X979" s="334">
        <v>7</v>
      </c>
      <c r="Y979" s="334">
        <v>33</v>
      </c>
    </row>
    <row r="980" spans="1:25" x14ac:dyDescent="0.25">
      <c r="A980" t="str">
        <f>'Page 1 - General Information'!$G$12</f>
        <v>114069103</v>
      </c>
      <c r="B980" t="str">
        <f>'Page 1 - General Information'!$G$16</f>
        <v>6980</v>
      </c>
      <c r="C980" s="333" t="s">
        <v>14207</v>
      </c>
      <c r="N980" t="s">
        <v>8505</v>
      </c>
      <c r="O980" s="300"/>
      <c r="Q980"/>
      <c r="R980" s="23" t="s">
        <v>14197</v>
      </c>
      <c r="S980" t="s">
        <v>8989</v>
      </c>
      <c r="T980" s="296" t="str">
        <f>IF(INDEX('Page 2 - Team Information'!$K$14:$AP$184,Y980,X980)="","",INDEX('Page 2 - Team Information'!$K$14:$AP$184,Y980,X980)&amp;"-06-30")</f>
        <v>1950-06-30</v>
      </c>
      <c r="X980" s="334">
        <v>9</v>
      </c>
      <c r="Y980" s="334">
        <v>33</v>
      </c>
    </row>
    <row r="981" spans="1:25" x14ac:dyDescent="0.25">
      <c r="A981" t="str">
        <f>'Page 1 - General Information'!$G$12</f>
        <v>114069103</v>
      </c>
      <c r="B981" t="str">
        <f>'Page 1 - General Information'!$G$16</f>
        <v>6980</v>
      </c>
      <c r="C981" s="333" t="s">
        <v>14207</v>
      </c>
      <c r="N981" t="s">
        <v>8505</v>
      </c>
      <c r="O981" s="300"/>
      <c r="Q981"/>
      <c r="R981" s="23" t="s">
        <v>14197</v>
      </c>
      <c r="S981" t="s">
        <v>8990</v>
      </c>
      <c r="T981" s="296" t="str">
        <f>IF(INDEX('Page 2 - Team Information'!$K$14:$AP$184,Y981,X981)="","",INDEX('Page 2 - Team Information'!$K$14:$AP$184,Y981,X981)&amp;"-06-30")</f>
        <v/>
      </c>
      <c r="X981" s="334">
        <v>10</v>
      </c>
      <c r="Y981" s="334">
        <v>33</v>
      </c>
    </row>
    <row r="982" spans="1:25" x14ac:dyDescent="0.25">
      <c r="A982" t="str">
        <f>'Page 1 - General Information'!$G$12</f>
        <v>114069103</v>
      </c>
      <c r="B982" t="str">
        <f>'Page 1 - General Information'!$G$16</f>
        <v>6980</v>
      </c>
      <c r="C982" s="333" t="s">
        <v>14207</v>
      </c>
      <c r="N982" t="s">
        <v>8505</v>
      </c>
      <c r="O982" s="300"/>
      <c r="Q982"/>
      <c r="R982" s="23" t="s">
        <v>14197</v>
      </c>
      <c r="S982" t="s">
        <v>8991</v>
      </c>
      <c r="T982" s="296" t="str">
        <f>IF(INDEX('Page 2 - Team Information'!$K$14:$AP$184,Y982,X982)="","",INDEX('Page 2 - Team Information'!$K$14:$AP$184,Y982,X982)&amp;"-06-30")</f>
        <v/>
      </c>
      <c r="X982" s="334">
        <v>11</v>
      </c>
      <c r="Y982" s="334">
        <v>33</v>
      </c>
    </row>
    <row r="983" spans="1:25" x14ac:dyDescent="0.25">
      <c r="A983" t="str">
        <f>'Page 1 - General Information'!$G$12</f>
        <v>114069103</v>
      </c>
      <c r="B983" t="str">
        <f>'Page 1 - General Information'!$G$16</f>
        <v>6980</v>
      </c>
      <c r="C983" s="333" t="s">
        <v>14207</v>
      </c>
      <c r="N983" t="s">
        <v>8505</v>
      </c>
      <c r="O983" s="300"/>
      <c r="Q983"/>
      <c r="R983" s="23" t="s">
        <v>14197</v>
      </c>
      <c r="S983" t="s">
        <v>8992</v>
      </c>
      <c r="T983" s="296" t="str">
        <f>IF(INDEX('Page 2 - Team Information'!$K$14:$AP$184,Y983,X983)="","",INDEX('Page 2 - Team Information'!$K$14:$AP$184,Y983,X983)&amp;"-06-30")</f>
        <v/>
      </c>
      <c r="X983" s="334">
        <v>12</v>
      </c>
      <c r="Y983" s="334">
        <v>33</v>
      </c>
    </row>
    <row r="984" spans="1:25" x14ac:dyDescent="0.25">
      <c r="A984" t="str">
        <f>'Page 1 - General Information'!$G$12</f>
        <v>114069103</v>
      </c>
      <c r="B984" t="str">
        <f>'Page 1 - General Information'!$G$16</f>
        <v>6980</v>
      </c>
      <c r="C984" s="333" t="s">
        <v>14207</v>
      </c>
      <c r="N984" t="s">
        <v>8024</v>
      </c>
      <c r="O984" s="296">
        <f>INDEX('Page 2 - Team Information'!$K$14:$AP$184,Y984,X984)</f>
        <v>0</v>
      </c>
      <c r="Q984"/>
      <c r="S984" t="s">
        <v>8993</v>
      </c>
      <c r="X984" s="334">
        <v>14</v>
      </c>
      <c r="Y984" s="334">
        <v>33</v>
      </c>
    </row>
    <row r="985" spans="1:25" x14ac:dyDescent="0.25">
      <c r="A985" t="str">
        <f>'Page 1 - General Information'!$G$12</f>
        <v>114069103</v>
      </c>
      <c r="B985" t="str">
        <f>'Page 1 - General Information'!$G$16</f>
        <v>6980</v>
      </c>
      <c r="C985" s="333" t="s">
        <v>14207</v>
      </c>
      <c r="N985" t="s">
        <v>8024</v>
      </c>
      <c r="O985" s="296">
        <f>INDEX('Page 2 - Team Information'!$K$14:$AP$184,Y985,X985)</f>
        <v>0</v>
      </c>
      <c r="Q985"/>
      <c r="S985" t="s">
        <v>8994</v>
      </c>
      <c r="X985" s="334">
        <v>15</v>
      </c>
      <c r="Y985" s="334">
        <v>33</v>
      </c>
    </row>
    <row r="986" spans="1:25" x14ac:dyDescent="0.25">
      <c r="A986" t="str">
        <f>'Page 1 - General Information'!$G$12</f>
        <v>114069103</v>
      </c>
      <c r="B986" t="str">
        <f>'Page 1 - General Information'!$G$16</f>
        <v>6980</v>
      </c>
      <c r="C986" s="333" t="s">
        <v>14207</v>
      </c>
      <c r="N986" t="s">
        <v>8024</v>
      </c>
      <c r="O986" s="296">
        <f>INDEX('Page 2 - Team Information'!$K$14:$AP$184,Y986,X986)</f>
        <v>13</v>
      </c>
      <c r="Q986"/>
      <c r="S986" t="s">
        <v>8995</v>
      </c>
      <c r="X986" s="334">
        <v>16</v>
      </c>
      <c r="Y986" s="334">
        <v>33</v>
      </c>
    </row>
    <row r="987" spans="1:25" x14ac:dyDescent="0.25">
      <c r="A987" t="str">
        <f>'Page 1 - General Information'!$G$12</f>
        <v>114069103</v>
      </c>
      <c r="B987" t="str">
        <f>'Page 1 - General Information'!$G$16</f>
        <v>6980</v>
      </c>
      <c r="C987" s="333" t="s">
        <v>14207</v>
      </c>
      <c r="N987" t="s">
        <v>8024</v>
      </c>
      <c r="O987" s="296">
        <f>INDEX('Page 2 - Team Information'!$K$14:$AP$184,Y987,X987)</f>
        <v>13</v>
      </c>
      <c r="Q987"/>
      <c r="S987" t="s">
        <v>8996</v>
      </c>
      <c r="X987" s="334">
        <v>17</v>
      </c>
      <c r="Y987" s="334">
        <v>33</v>
      </c>
    </row>
    <row r="988" spans="1:25" x14ac:dyDescent="0.25">
      <c r="A988" t="str">
        <f>'Page 1 - General Information'!$G$12</f>
        <v>114069103</v>
      </c>
      <c r="B988" t="str">
        <f>'Page 1 - General Information'!$G$16</f>
        <v>6980</v>
      </c>
      <c r="C988" s="333" t="s">
        <v>14207</v>
      </c>
      <c r="N988" t="s">
        <v>8024</v>
      </c>
      <c r="O988" s="296">
        <f>INDEX('Page 2 - Team Information'!$K$14:$AP$184,Y988,X988)</f>
        <v>0</v>
      </c>
      <c r="Q988"/>
      <c r="S988" t="s">
        <v>8997</v>
      </c>
      <c r="X988" s="334">
        <v>19</v>
      </c>
      <c r="Y988" s="334">
        <v>33</v>
      </c>
    </row>
    <row r="989" spans="1:25" x14ac:dyDescent="0.25">
      <c r="A989" t="str">
        <f>'Page 1 - General Information'!$G$12</f>
        <v>114069103</v>
      </c>
      <c r="B989" t="str">
        <f>'Page 1 - General Information'!$G$16</f>
        <v>6980</v>
      </c>
      <c r="C989" s="333" t="s">
        <v>14207</v>
      </c>
      <c r="N989" t="s">
        <v>8024</v>
      </c>
      <c r="O989" s="296">
        <f>INDEX('Page 2 - Team Information'!$K$14:$AP$184,Y989,X989)</f>
        <v>0</v>
      </c>
      <c r="Q989"/>
      <c r="S989" t="s">
        <v>8998</v>
      </c>
      <c r="X989" s="334">
        <v>20</v>
      </c>
      <c r="Y989" s="334">
        <v>33</v>
      </c>
    </row>
    <row r="990" spans="1:25" x14ac:dyDescent="0.25">
      <c r="A990" t="str">
        <f>'Page 1 - General Information'!$G$12</f>
        <v>114069103</v>
      </c>
      <c r="B990" t="str">
        <f>'Page 1 - General Information'!$G$16</f>
        <v>6980</v>
      </c>
      <c r="C990" s="333" t="s">
        <v>14207</v>
      </c>
      <c r="N990" t="s">
        <v>8024</v>
      </c>
      <c r="O990" s="296">
        <f>INDEX('Page 2 - Team Information'!$K$14:$AP$184,Y990,X990)</f>
        <v>13</v>
      </c>
      <c r="Q990"/>
      <c r="S990" t="s">
        <v>8999</v>
      </c>
      <c r="X990" s="334">
        <v>21</v>
      </c>
      <c r="Y990" s="334">
        <v>33</v>
      </c>
    </row>
    <row r="991" spans="1:25" x14ac:dyDescent="0.25">
      <c r="A991" t="str">
        <f>'Page 1 - General Information'!$G$12</f>
        <v>114069103</v>
      </c>
      <c r="B991" t="str">
        <f>'Page 1 - General Information'!$G$16</f>
        <v>6980</v>
      </c>
      <c r="C991" s="333" t="s">
        <v>14207</v>
      </c>
      <c r="N991" t="s">
        <v>8024</v>
      </c>
      <c r="O991" s="296">
        <f>INDEX('Page 2 - Team Information'!$K$14:$AP$184,Y991,X991)</f>
        <v>13</v>
      </c>
      <c r="Q991"/>
      <c r="S991" t="s">
        <v>9000</v>
      </c>
      <c r="X991" s="334">
        <v>22</v>
      </c>
      <c r="Y991" s="334">
        <v>33</v>
      </c>
    </row>
    <row r="992" spans="1:25" x14ac:dyDescent="0.25">
      <c r="A992" t="str">
        <f>'Page 1 - General Information'!$G$12</f>
        <v>114069103</v>
      </c>
      <c r="B992" t="str">
        <f>'Page 1 - General Information'!$G$16</f>
        <v>6980</v>
      </c>
      <c r="C992" s="333" t="s">
        <v>14207</v>
      </c>
      <c r="N992" t="s">
        <v>8505</v>
      </c>
      <c r="O992" s="300"/>
      <c r="Q992"/>
      <c r="R992" s="300" t="s">
        <v>14197</v>
      </c>
      <c r="S992" t="s">
        <v>9001</v>
      </c>
      <c r="V992" s="296">
        <f>INDEX('Page 2 - Team Information'!$K$14:$AP$184,Y992,X992)</f>
        <v>0</v>
      </c>
      <c r="X992" s="334">
        <v>5</v>
      </c>
      <c r="Y992" s="334">
        <v>34</v>
      </c>
    </row>
    <row r="993" spans="1:25" x14ac:dyDescent="0.25">
      <c r="A993" t="str">
        <f>'Page 1 - General Information'!$G$12</f>
        <v>114069103</v>
      </c>
      <c r="B993" t="str">
        <f>'Page 1 - General Information'!$G$16</f>
        <v>6980</v>
      </c>
      <c r="C993" s="333" t="s">
        <v>14207</v>
      </c>
      <c r="N993" t="s">
        <v>8505</v>
      </c>
      <c r="O993" s="300"/>
      <c r="Q993"/>
      <c r="R993" s="300" t="s">
        <v>14197</v>
      </c>
      <c r="S993" t="s">
        <v>9002</v>
      </c>
      <c r="V993" s="296" t="str">
        <f>INDEX('Page 2 - Team Information'!$K$14:$AP$184,Y993,X993)</f>
        <v xml:space="preserve">Yes </v>
      </c>
      <c r="X993" s="334">
        <v>6</v>
      </c>
      <c r="Y993" s="334">
        <v>34</v>
      </c>
    </row>
    <row r="994" spans="1:25" x14ac:dyDescent="0.25">
      <c r="A994" t="str">
        <f>'Page 1 - General Information'!$G$12</f>
        <v>114069103</v>
      </c>
      <c r="B994" t="str">
        <f>'Page 1 - General Information'!$G$16</f>
        <v>6980</v>
      </c>
      <c r="C994" s="333" t="s">
        <v>14207</v>
      </c>
      <c r="N994" t="s">
        <v>8505</v>
      </c>
      <c r="O994" s="300"/>
      <c r="Q994"/>
      <c r="R994" s="300" t="s">
        <v>14197</v>
      </c>
      <c r="S994" t="s">
        <v>9003</v>
      </c>
      <c r="V994" s="296">
        <f>INDEX('Page 2 - Team Information'!$K$14:$AP$184,Y994,X994)</f>
        <v>0</v>
      </c>
      <c r="X994" s="334">
        <v>7</v>
      </c>
      <c r="Y994" s="334">
        <v>34</v>
      </c>
    </row>
    <row r="995" spans="1:25" x14ac:dyDescent="0.25">
      <c r="A995" t="str">
        <f>'Page 1 - General Information'!$G$12</f>
        <v>114069103</v>
      </c>
      <c r="B995" t="str">
        <f>'Page 1 - General Information'!$G$16</f>
        <v>6980</v>
      </c>
      <c r="C995" s="333" t="s">
        <v>14207</v>
      </c>
      <c r="N995" t="s">
        <v>8505</v>
      </c>
      <c r="O995" s="300"/>
      <c r="Q995"/>
      <c r="R995" s="23" t="s">
        <v>14197</v>
      </c>
      <c r="S995" t="s">
        <v>9004</v>
      </c>
      <c r="T995" s="296" t="str">
        <f>IF(INDEX('Page 2 - Team Information'!$K$14:$AP$184,Y995,X995)="","",INDEX('Page 2 - Team Information'!$K$14:$AP$184,Y995,X995)&amp;"-06-30")</f>
        <v>1946-06-30</v>
      </c>
      <c r="X995" s="334">
        <v>9</v>
      </c>
      <c r="Y995" s="334">
        <v>34</v>
      </c>
    </row>
    <row r="996" spans="1:25" x14ac:dyDescent="0.25">
      <c r="A996" t="str">
        <f>'Page 1 - General Information'!$G$12</f>
        <v>114069103</v>
      </c>
      <c r="B996" t="str">
        <f>'Page 1 - General Information'!$G$16</f>
        <v>6980</v>
      </c>
      <c r="C996" s="333" t="s">
        <v>14207</v>
      </c>
      <c r="N996" t="s">
        <v>8505</v>
      </c>
      <c r="O996" s="300"/>
      <c r="Q996"/>
      <c r="R996" s="23" t="s">
        <v>14197</v>
      </c>
      <c r="S996" t="s">
        <v>9005</v>
      </c>
      <c r="T996" s="296" t="str">
        <f>IF(INDEX('Page 2 - Team Information'!$K$14:$AP$184,Y996,X996)="","",INDEX('Page 2 - Team Information'!$K$14:$AP$184,Y996,X996)&amp;"-06-30")</f>
        <v/>
      </c>
      <c r="X996" s="334">
        <v>10</v>
      </c>
      <c r="Y996" s="334">
        <v>34</v>
      </c>
    </row>
    <row r="997" spans="1:25" x14ac:dyDescent="0.25">
      <c r="A997" t="str">
        <f>'Page 1 - General Information'!$G$12</f>
        <v>114069103</v>
      </c>
      <c r="B997" t="str">
        <f>'Page 1 - General Information'!$G$16</f>
        <v>6980</v>
      </c>
      <c r="C997" s="333" t="s">
        <v>14207</v>
      </c>
      <c r="N997" t="s">
        <v>8505</v>
      </c>
      <c r="O997" s="300"/>
      <c r="Q997"/>
      <c r="R997" s="23" t="s">
        <v>14197</v>
      </c>
      <c r="S997" t="s">
        <v>9006</v>
      </c>
      <c r="T997" s="296" t="str">
        <f>IF(INDEX('Page 2 - Team Information'!$K$14:$AP$184,Y997,X997)="","",INDEX('Page 2 - Team Information'!$K$14:$AP$184,Y997,X997)&amp;"-06-30")</f>
        <v/>
      </c>
      <c r="X997" s="334">
        <v>11</v>
      </c>
      <c r="Y997" s="334">
        <v>34</v>
      </c>
    </row>
    <row r="998" spans="1:25" x14ac:dyDescent="0.25">
      <c r="A998" t="str">
        <f>'Page 1 - General Information'!$G$12</f>
        <v>114069103</v>
      </c>
      <c r="B998" t="str">
        <f>'Page 1 - General Information'!$G$16</f>
        <v>6980</v>
      </c>
      <c r="C998" s="333" t="s">
        <v>14207</v>
      </c>
      <c r="N998" t="s">
        <v>8505</v>
      </c>
      <c r="O998" s="300"/>
      <c r="Q998"/>
      <c r="R998" s="23" t="s">
        <v>14197</v>
      </c>
      <c r="S998" t="s">
        <v>9007</v>
      </c>
      <c r="T998" s="296" t="str">
        <f>IF(INDEX('Page 2 - Team Information'!$K$14:$AP$184,Y998,X998)="","",INDEX('Page 2 - Team Information'!$K$14:$AP$184,Y998,X998)&amp;"-06-30")</f>
        <v/>
      </c>
      <c r="X998" s="334">
        <v>12</v>
      </c>
      <c r="Y998" s="334">
        <v>34</v>
      </c>
    </row>
    <row r="999" spans="1:25" x14ac:dyDescent="0.25">
      <c r="A999" t="str">
        <f>'Page 1 - General Information'!$G$12</f>
        <v>114069103</v>
      </c>
      <c r="B999" t="str">
        <f>'Page 1 - General Information'!$G$16</f>
        <v>6980</v>
      </c>
      <c r="C999" s="333" t="s">
        <v>14207</v>
      </c>
      <c r="N999" t="s">
        <v>8024</v>
      </c>
      <c r="O999" s="296">
        <f>INDEX('Page 2 - Team Information'!$K$14:$AP$184,Y999,X999)</f>
        <v>0</v>
      </c>
      <c r="Q999"/>
      <c r="S999" t="s">
        <v>9008</v>
      </c>
      <c r="X999" s="334">
        <v>14</v>
      </c>
      <c r="Y999" s="334">
        <v>34</v>
      </c>
    </row>
    <row r="1000" spans="1:25" x14ac:dyDescent="0.25">
      <c r="A1000" t="str">
        <f>'Page 1 - General Information'!$G$12</f>
        <v>114069103</v>
      </c>
      <c r="B1000" t="str">
        <f>'Page 1 - General Information'!$G$16</f>
        <v>6980</v>
      </c>
      <c r="C1000" s="333" t="s">
        <v>14207</v>
      </c>
      <c r="N1000" t="s">
        <v>8024</v>
      </c>
      <c r="O1000" s="296">
        <f>INDEX('Page 2 - Team Information'!$K$14:$AP$184,Y1000,X1000)</f>
        <v>18</v>
      </c>
      <c r="Q1000"/>
      <c r="S1000" t="s">
        <v>9009</v>
      </c>
      <c r="X1000" s="334">
        <v>15</v>
      </c>
      <c r="Y1000" s="334">
        <v>34</v>
      </c>
    </row>
    <row r="1001" spans="1:25" x14ac:dyDescent="0.25">
      <c r="A1001" t="str">
        <f>'Page 1 - General Information'!$G$12</f>
        <v>114069103</v>
      </c>
      <c r="B1001" t="str">
        <f>'Page 1 - General Information'!$G$16</f>
        <v>6980</v>
      </c>
      <c r="C1001" s="333" t="s">
        <v>14207</v>
      </c>
      <c r="N1001" t="s">
        <v>8024</v>
      </c>
      <c r="O1001" s="296">
        <f>INDEX('Page 2 - Team Information'!$K$14:$AP$184,Y1001,X1001)</f>
        <v>0</v>
      </c>
      <c r="Q1001"/>
      <c r="S1001" t="s">
        <v>9010</v>
      </c>
      <c r="X1001" s="334">
        <v>16</v>
      </c>
      <c r="Y1001" s="334">
        <v>34</v>
      </c>
    </row>
    <row r="1002" spans="1:25" x14ac:dyDescent="0.25">
      <c r="A1002" t="str">
        <f>'Page 1 - General Information'!$G$12</f>
        <v>114069103</v>
      </c>
      <c r="B1002" t="str">
        <f>'Page 1 - General Information'!$G$16</f>
        <v>6980</v>
      </c>
      <c r="C1002" s="333" t="s">
        <v>14207</v>
      </c>
      <c r="N1002" t="s">
        <v>8024</v>
      </c>
      <c r="O1002" s="296">
        <f>INDEX('Page 2 - Team Information'!$K$14:$AP$184,Y1002,X1002)</f>
        <v>18</v>
      </c>
      <c r="Q1002"/>
      <c r="S1002" t="s">
        <v>9011</v>
      </c>
      <c r="X1002" s="334">
        <v>17</v>
      </c>
      <c r="Y1002" s="334">
        <v>34</v>
      </c>
    </row>
    <row r="1003" spans="1:25" x14ac:dyDescent="0.25">
      <c r="A1003" t="str">
        <f>'Page 1 - General Information'!$G$12</f>
        <v>114069103</v>
      </c>
      <c r="B1003" t="str">
        <f>'Page 1 - General Information'!$G$16</f>
        <v>6980</v>
      </c>
      <c r="C1003" s="333" t="s">
        <v>14207</v>
      </c>
      <c r="N1003" t="s">
        <v>8024</v>
      </c>
      <c r="O1003" s="296">
        <f>INDEX('Page 2 - Team Information'!$K$14:$AP$184,Y1003,X1003)</f>
        <v>0</v>
      </c>
      <c r="Q1003"/>
      <c r="S1003" t="s">
        <v>9012</v>
      </c>
      <c r="X1003" s="334">
        <v>19</v>
      </c>
      <c r="Y1003" s="334">
        <v>34</v>
      </c>
    </row>
    <row r="1004" spans="1:25" x14ac:dyDescent="0.25">
      <c r="A1004" t="str">
        <f>'Page 1 - General Information'!$G$12</f>
        <v>114069103</v>
      </c>
      <c r="B1004" t="str">
        <f>'Page 1 - General Information'!$G$16</f>
        <v>6980</v>
      </c>
      <c r="C1004" s="333" t="s">
        <v>14207</v>
      </c>
      <c r="N1004" t="s">
        <v>8024</v>
      </c>
      <c r="O1004" s="296">
        <f>INDEX('Page 2 - Team Information'!$K$14:$AP$184,Y1004,X1004)</f>
        <v>18</v>
      </c>
      <c r="Q1004"/>
      <c r="S1004" t="s">
        <v>9013</v>
      </c>
      <c r="X1004" s="334">
        <v>20</v>
      </c>
      <c r="Y1004" s="334">
        <v>34</v>
      </c>
    </row>
    <row r="1005" spans="1:25" x14ac:dyDescent="0.25">
      <c r="A1005" t="str">
        <f>'Page 1 - General Information'!$G$12</f>
        <v>114069103</v>
      </c>
      <c r="B1005" t="str">
        <f>'Page 1 - General Information'!$G$16</f>
        <v>6980</v>
      </c>
      <c r="C1005" s="333" t="s">
        <v>14207</v>
      </c>
      <c r="N1005" t="s">
        <v>8024</v>
      </c>
      <c r="O1005" s="296">
        <f>INDEX('Page 2 - Team Information'!$K$14:$AP$184,Y1005,X1005)</f>
        <v>0</v>
      </c>
      <c r="Q1005"/>
      <c r="S1005" t="s">
        <v>9014</v>
      </c>
      <c r="X1005" s="334">
        <v>21</v>
      </c>
      <c r="Y1005" s="334">
        <v>34</v>
      </c>
    </row>
    <row r="1006" spans="1:25" x14ac:dyDescent="0.25">
      <c r="A1006" t="str">
        <f>'Page 1 - General Information'!$G$12</f>
        <v>114069103</v>
      </c>
      <c r="B1006" t="str">
        <f>'Page 1 - General Information'!$G$16</f>
        <v>6980</v>
      </c>
      <c r="C1006" s="333" t="s">
        <v>14207</v>
      </c>
      <c r="N1006" t="s">
        <v>8024</v>
      </c>
      <c r="O1006" s="296">
        <f>INDEX('Page 2 - Team Information'!$K$14:$AP$184,Y1006,X1006)</f>
        <v>18</v>
      </c>
      <c r="Q1006"/>
      <c r="S1006" t="s">
        <v>9015</v>
      </c>
      <c r="X1006" s="334">
        <v>22</v>
      </c>
      <c r="Y1006" s="334">
        <v>34</v>
      </c>
    </row>
    <row r="1007" spans="1:25" x14ac:dyDescent="0.25">
      <c r="A1007" t="str">
        <f>'Page 1 - General Information'!$G$12</f>
        <v>114069103</v>
      </c>
      <c r="B1007" t="str">
        <f>'Page 1 - General Information'!$G$16</f>
        <v>6980</v>
      </c>
      <c r="C1007" s="333" t="s">
        <v>14207</v>
      </c>
      <c r="N1007" t="s">
        <v>8505</v>
      </c>
      <c r="O1007" s="300"/>
      <c r="Q1007"/>
      <c r="R1007" s="300" t="s">
        <v>14197</v>
      </c>
      <c r="S1007" t="s">
        <v>9016</v>
      </c>
      <c r="V1007" s="296">
        <f>INDEX('Page 2 - Team Information'!$K$14:$AP$184,Y1007,X1007)</f>
        <v>0</v>
      </c>
      <c r="X1007" s="334">
        <v>5</v>
      </c>
      <c r="Y1007" s="334">
        <v>35</v>
      </c>
    </row>
    <row r="1008" spans="1:25" x14ac:dyDescent="0.25">
      <c r="A1008" t="str">
        <f>'Page 1 - General Information'!$G$12</f>
        <v>114069103</v>
      </c>
      <c r="B1008" t="str">
        <f>'Page 1 - General Information'!$G$16</f>
        <v>6980</v>
      </c>
      <c r="C1008" s="333" t="s">
        <v>14207</v>
      </c>
      <c r="N1008" t="s">
        <v>8505</v>
      </c>
      <c r="O1008" s="300"/>
      <c r="Q1008"/>
      <c r="R1008" s="300" t="s">
        <v>14197</v>
      </c>
      <c r="S1008" t="s">
        <v>9017</v>
      </c>
      <c r="V1008" s="296">
        <f>INDEX('Page 2 - Team Information'!$K$14:$AP$184,Y1008,X1008)</f>
        <v>0</v>
      </c>
      <c r="X1008" s="334">
        <v>6</v>
      </c>
      <c r="Y1008" s="334">
        <v>35</v>
      </c>
    </row>
    <row r="1009" spans="1:25" x14ac:dyDescent="0.25">
      <c r="A1009" t="str">
        <f>'Page 1 - General Information'!$G$12</f>
        <v>114069103</v>
      </c>
      <c r="B1009" t="str">
        <f>'Page 1 - General Information'!$G$16</f>
        <v>6980</v>
      </c>
      <c r="C1009" s="333" t="s">
        <v>14207</v>
      </c>
      <c r="N1009" t="s">
        <v>8505</v>
      </c>
      <c r="O1009" s="300"/>
      <c r="Q1009"/>
      <c r="R1009" s="300" t="s">
        <v>14197</v>
      </c>
      <c r="S1009" t="s">
        <v>9018</v>
      </c>
      <c r="V1009" s="296">
        <f>INDEX('Page 2 - Team Information'!$K$14:$AP$184,Y1009,X1009)</f>
        <v>0</v>
      </c>
      <c r="X1009" s="334">
        <v>7</v>
      </c>
      <c r="Y1009" s="334">
        <v>35</v>
      </c>
    </row>
    <row r="1010" spans="1:25" x14ac:dyDescent="0.25">
      <c r="A1010" t="str">
        <f>'Page 1 - General Information'!$G$12</f>
        <v>114069103</v>
      </c>
      <c r="B1010" t="str">
        <f>'Page 1 - General Information'!$G$16</f>
        <v>6980</v>
      </c>
      <c r="C1010" s="333" t="s">
        <v>14207</v>
      </c>
      <c r="N1010" t="s">
        <v>8505</v>
      </c>
      <c r="O1010" s="300"/>
      <c r="Q1010"/>
      <c r="R1010" s="23" t="s">
        <v>14197</v>
      </c>
      <c r="S1010" t="s">
        <v>9019</v>
      </c>
      <c r="T1010" s="296" t="str">
        <f>IF(INDEX('Page 2 - Team Information'!$K$14:$AP$184,Y1010,X1010)="","",INDEX('Page 2 - Team Information'!$K$14:$AP$184,Y1010,X1010)&amp;"-06-30")</f>
        <v/>
      </c>
      <c r="X1010" s="334">
        <v>9</v>
      </c>
      <c r="Y1010" s="334">
        <v>35</v>
      </c>
    </row>
    <row r="1011" spans="1:25" x14ac:dyDescent="0.25">
      <c r="A1011" t="str">
        <f>'Page 1 - General Information'!$G$12</f>
        <v>114069103</v>
      </c>
      <c r="B1011" t="str">
        <f>'Page 1 - General Information'!$G$16</f>
        <v>6980</v>
      </c>
      <c r="C1011" s="333" t="s">
        <v>14207</v>
      </c>
      <c r="N1011" t="s">
        <v>8505</v>
      </c>
      <c r="O1011" s="300"/>
      <c r="Q1011"/>
      <c r="R1011" s="23" t="s">
        <v>14197</v>
      </c>
      <c r="S1011" t="s">
        <v>9020</v>
      </c>
      <c r="T1011" s="296" t="str">
        <f>IF(INDEX('Page 2 - Team Information'!$K$14:$AP$184,Y1011,X1011)="","",INDEX('Page 2 - Team Information'!$K$14:$AP$184,Y1011,X1011)&amp;"-06-30")</f>
        <v/>
      </c>
      <c r="X1011" s="334">
        <v>10</v>
      </c>
      <c r="Y1011" s="334">
        <v>35</v>
      </c>
    </row>
    <row r="1012" spans="1:25" x14ac:dyDescent="0.25">
      <c r="A1012" t="str">
        <f>'Page 1 - General Information'!$G$12</f>
        <v>114069103</v>
      </c>
      <c r="B1012" t="str">
        <f>'Page 1 - General Information'!$G$16</f>
        <v>6980</v>
      </c>
      <c r="C1012" s="333" t="s">
        <v>14207</v>
      </c>
      <c r="N1012" t="s">
        <v>8505</v>
      </c>
      <c r="O1012" s="300"/>
      <c r="Q1012"/>
      <c r="R1012" s="23" t="s">
        <v>14197</v>
      </c>
      <c r="S1012" t="s">
        <v>9021</v>
      </c>
      <c r="T1012" s="296" t="str">
        <f>IF(INDEX('Page 2 - Team Information'!$K$14:$AP$184,Y1012,X1012)="","",INDEX('Page 2 - Team Information'!$K$14:$AP$184,Y1012,X1012)&amp;"-06-30")</f>
        <v/>
      </c>
      <c r="X1012" s="334">
        <v>11</v>
      </c>
      <c r="Y1012" s="334">
        <v>35</v>
      </c>
    </row>
    <row r="1013" spans="1:25" x14ac:dyDescent="0.25">
      <c r="A1013" t="str">
        <f>'Page 1 - General Information'!$G$12</f>
        <v>114069103</v>
      </c>
      <c r="B1013" t="str">
        <f>'Page 1 - General Information'!$G$16</f>
        <v>6980</v>
      </c>
      <c r="C1013" s="333" t="s">
        <v>14207</v>
      </c>
      <c r="N1013" t="s">
        <v>8505</v>
      </c>
      <c r="O1013" s="300"/>
      <c r="Q1013"/>
      <c r="R1013" s="23" t="s">
        <v>14197</v>
      </c>
      <c r="S1013" t="s">
        <v>9022</v>
      </c>
      <c r="T1013" s="296" t="str">
        <f>IF(INDEX('Page 2 - Team Information'!$K$14:$AP$184,Y1013,X1013)="","",INDEX('Page 2 - Team Information'!$K$14:$AP$184,Y1013,X1013)&amp;"-06-30")</f>
        <v/>
      </c>
      <c r="X1013" s="334">
        <v>12</v>
      </c>
      <c r="Y1013" s="334">
        <v>35</v>
      </c>
    </row>
    <row r="1014" spans="1:25" x14ac:dyDescent="0.25">
      <c r="A1014" t="str">
        <f>'Page 1 - General Information'!$G$12</f>
        <v>114069103</v>
      </c>
      <c r="B1014" t="str">
        <f>'Page 1 - General Information'!$G$16</f>
        <v>6980</v>
      </c>
      <c r="C1014" s="333" t="s">
        <v>14207</v>
      </c>
      <c r="N1014" t="s">
        <v>8024</v>
      </c>
      <c r="O1014" s="296">
        <f>INDEX('Page 2 - Team Information'!$K$14:$AP$184,Y1014,X1014)</f>
        <v>0</v>
      </c>
      <c r="Q1014"/>
      <c r="S1014" t="s">
        <v>9023</v>
      </c>
      <c r="X1014" s="334">
        <v>14</v>
      </c>
      <c r="Y1014" s="334">
        <v>35</v>
      </c>
    </row>
    <row r="1015" spans="1:25" x14ac:dyDescent="0.25">
      <c r="A1015" t="str">
        <f>'Page 1 - General Information'!$G$12</f>
        <v>114069103</v>
      </c>
      <c r="B1015" t="str">
        <f>'Page 1 - General Information'!$G$16</f>
        <v>6980</v>
      </c>
      <c r="C1015" s="333" t="s">
        <v>14207</v>
      </c>
      <c r="N1015" t="s">
        <v>8024</v>
      </c>
      <c r="O1015" s="296">
        <f>INDEX('Page 2 - Team Information'!$K$14:$AP$184,Y1015,X1015)</f>
        <v>0</v>
      </c>
      <c r="Q1015"/>
      <c r="S1015" t="s">
        <v>9024</v>
      </c>
      <c r="X1015" s="334">
        <v>15</v>
      </c>
      <c r="Y1015" s="334">
        <v>35</v>
      </c>
    </row>
    <row r="1016" spans="1:25" x14ac:dyDescent="0.25">
      <c r="A1016" t="str">
        <f>'Page 1 - General Information'!$G$12</f>
        <v>114069103</v>
      </c>
      <c r="B1016" t="str">
        <f>'Page 1 - General Information'!$G$16</f>
        <v>6980</v>
      </c>
      <c r="C1016" s="333" t="s">
        <v>14207</v>
      </c>
      <c r="N1016" t="s">
        <v>8024</v>
      </c>
      <c r="O1016" s="296">
        <f>INDEX('Page 2 - Team Information'!$K$14:$AP$184,Y1016,X1016)</f>
        <v>0</v>
      </c>
      <c r="Q1016"/>
      <c r="S1016" t="s">
        <v>9025</v>
      </c>
      <c r="X1016" s="334">
        <v>16</v>
      </c>
      <c r="Y1016" s="334">
        <v>35</v>
      </c>
    </row>
    <row r="1017" spans="1:25" x14ac:dyDescent="0.25">
      <c r="A1017" t="str">
        <f>'Page 1 - General Information'!$G$12</f>
        <v>114069103</v>
      </c>
      <c r="B1017" t="str">
        <f>'Page 1 - General Information'!$G$16</f>
        <v>6980</v>
      </c>
      <c r="C1017" s="333" t="s">
        <v>14207</v>
      </c>
      <c r="N1017" t="s">
        <v>8024</v>
      </c>
      <c r="O1017" s="296">
        <f>INDEX('Page 2 - Team Information'!$K$14:$AP$184,Y1017,X1017)</f>
        <v>0</v>
      </c>
      <c r="Q1017"/>
      <c r="S1017" t="s">
        <v>9026</v>
      </c>
      <c r="X1017" s="334">
        <v>17</v>
      </c>
      <c r="Y1017" s="334">
        <v>35</v>
      </c>
    </row>
    <row r="1018" spans="1:25" x14ac:dyDescent="0.25">
      <c r="A1018" t="str">
        <f>'Page 1 - General Information'!$G$12</f>
        <v>114069103</v>
      </c>
      <c r="B1018" t="str">
        <f>'Page 1 - General Information'!$G$16</f>
        <v>6980</v>
      </c>
      <c r="C1018" s="333" t="s">
        <v>14207</v>
      </c>
      <c r="N1018" t="s">
        <v>8024</v>
      </c>
      <c r="O1018" s="296">
        <f>INDEX('Page 2 - Team Information'!$K$14:$AP$184,Y1018,X1018)</f>
        <v>0</v>
      </c>
      <c r="Q1018"/>
      <c r="S1018" t="s">
        <v>9027</v>
      </c>
      <c r="X1018" s="334">
        <v>19</v>
      </c>
      <c r="Y1018" s="334">
        <v>35</v>
      </c>
    </row>
    <row r="1019" spans="1:25" x14ac:dyDescent="0.25">
      <c r="A1019" t="str">
        <f>'Page 1 - General Information'!$G$12</f>
        <v>114069103</v>
      </c>
      <c r="B1019" t="str">
        <f>'Page 1 - General Information'!$G$16</f>
        <v>6980</v>
      </c>
      <c r="C1019" s="333" t="s">
        <v>14207</v>
      </c>
      <c r="N1019" t="s">
        <v>8024</v>
      </c>
      <c r="O1019" s="296">
        <f>INDEX('Page 2 - Team Information'!$K$14:$AP$184,Y1019,X1019)</f>
        <v>0</v>
      </c>
      <c r="Q1019"/>
      <c r="S1019" t="s">
        <v>9028</v>
      </c>
      <c r="X1019" s="334">
        <v>20</v>
      </c>
      <c r="Y1019" s="334">
        <v>35</v>
      </c>
    </row>
    <row r="1020" spans="1:25" x14ac:dyDescent="0.25">
      <c r="A1020" t="str">
        <f>'Page 1 - General Information'!$G$12</f>
        <v>114069103</v>
      </c>
      <c r="B1020" t="str">
        <f>'Page 1 - General Information'!$G$16</f>
        <v>6980</v>
      </c>
      <c r="C1020" s="333" t="s">
        <v>14207</v>
      </c>
      <c r="N1020" t="s">
        <v>8024</v>
      </c>
      <c r="O1020" s="296">
        <f>INDEX('Page 2 - Team Information'!$K$14:$AP$184,Y1020,X1020)</f>
        <v>0</v>
      </c>
      <c r="Q1020"/>
      <c r="S1020" t="s">
        <v>9029</v>
      </c>
      <c r="X1020" s="334">
        <v>21</v>
      </c>
      <c r="Y1020" s="334">
        <v>35</v>
      </c>
    </row>
    <row r="1021" spans="1:25" x14ac:dyDescent="0.25">
      <c r="A1021" t="str">
        <f>'Page 1 - General Information'!$G$12</f>
        <v>114069103</v>
      </c>
      <c r="B1021" t="str">
        <f>'Page 1 - General Information'!$G$16</f>
        <v>6980</v>
      </c>
      <c r="C1021" s="333" t="s">
        <v>14207</v>
      </c>
      <c r="N1021" t="s">
        <v>8024</v>
      </c>
      <c r="O1021" s="296">
        <f>INDEX('Page 2 - Team Information'!$K$14:$AP$184,Y1021,X1021)</f>
        <v>0</v>
      </c>
      <c r="Q1021"/>
      <c r="S1021" t="s">
        <v>9030</v>
      </c>
      <c r="X1021" s="334">
        <v>22</v>
      </c>
      <c r="Y1021" s="334">
        <v>35</v>
      </c>
    </row>
    <row r="1022" spans="1:25" x14ac:dyDescent="0.25">
      <c r="A1022" t="str">
        <f>'Page 1 - General Information'!$G$12</f>
        <v>114069103</v>
      </c>
      <c r="B1022" t="str">
        <f>'Page 1 - General Information'!$G$16</f>
        <v>6980</v>
      </c>
      <c r="C1022" s="333" t="s">
        <v>14207</v>
      </c>
      <c r="N1022" t="s">
        <v>8505</v>
      </c>
      <c r="O1022" s="300"/>
      <c r="Q1022"/>
      <c r="R1022" s="300" t="s">
        <v>14197</v>
      </c>
      <c r="S1022" t="s">
        <v>9031</v>
      </c>
      <c r="V1022" s="296">
        <f>INDEX('Page 2 - Team Information'!$K$14:$AP$184,Y1022,X1022)</f>
        <v>0</v>
      </c>
      <c r="X1022" s="334">
        <v>5</v>
      </c>
      <c r="Y1022" s="334">
        <v>36</v>
      </c>
    </row>
    <row r="1023" spans="1:25" x14ac:dyDescent="0.25">
      <c r="A1023" t="str">
        <f>'Page 1 - General Information'!$G$12</f>
        <v>114069103</v>
      </c>
      <c r="B1023" t="str">
        <f>'Page 1 - General Information'!$G$16</f>
        <v>6980</v>
      </c>
      <c r="C1023" s="333" t="s">
        <v>14207</v>
      </c>
      <c r="N1023" t="s">
        <v>8505</v>
      </c>
      <c r="O1023" s="300"/>
      <c r="Q1023"/>
      <c r="R1023" s="300" t="s">
        <v>14197</v>
      </c>
      <c r="S1023" t="s">
        <v>9032</v>
      </c>
      <c r="V1023" s="296">
        <f>INDEX('Page 2 - Team Information'!$K$14:$AP$184,Y1023,X1023)</f>
        <v>0</v>
      </c>
      <c r="X1023" s="334">
        <v>6</v>
      </c>
      <c r="Y1023" s="334">
        <v>36</v>
      </c>
    </row>
    <row r="1024" spans="1:25" x14ac:dyDescent="0.25">
      <c r="A1024" t="str">
        <f>'Page 1 - General Information'!$G$12</f>
        <v>114069103</v>
      </c>
      <c r="B1024" t="str">
        <f>'Page 1 - General Information'!$G$16</f>
        <v>6980</v>
      </c>
      <c r="C1024" s="333" t="s">
        <v>14207</v>
      </c>
      <c r="N1024" t="s">
        <v>8505</v>
      </c>
      <c r="O1024" s="300"/>
      <c r="Q1024"/>
      <c r="R1024" s="300" t="s">
        <v>14197</v>
      </c>
      <c r="S1024" t="s">
        <v>9033</v>
      </c>
      <c r="V1024" s="296">
        <f>INDEX('Page 2 - Team Information'!$K$14:$AP$184,Y1024,X1024)</f>
        <v>0</v>
      </c>
      <c r="X1024" s="334">
        <v>7</v>
      </c>
      <c r="Y1024" s="334">
        <v>36</v>
      </c>
    </row>
    <row r="1025" spans="1:25" x14ac:dyDescent="0.25">
      <c r="A1025" t="str">
        <f>'Page 1 - General Information'!$G$12</f>
        <v>114069103</v>
      </c>
      <c r="B1025" t="str">
        <f>'Page 1 - General Information'!$G$16</f>
        <v>6980</v>
      </c>
      <c r="C1025" s="333" t="s">
        <v>14207</v>
      </c>
      <c r="N1025" t="s">
        <v>8505</v>
      </c>
      <c r="O1025" s="300"/>
      <c r="Q1025"/>
      <c r="R1025" s="23" t="s">
        <v>14197</v>
      </c>
      <c r="S1025" t="s">
        <v>9034</v>
      </c>
      <c r="T1025" s="296" t="str">
        <f>IF(INDEX('Page 2 - Team Information'!$K$14:$AP$184,Y1025,X1025)="","",INDEX('Page 2 - Team Information'!$K$14:$AP$184,Y1025,X1025)&amp;"-06-30")</f>
        <v/>
      </c>
      <c r="X1025" s="334">
        <v>9</v>
      </c>
      <c r="Y1025" s="334">
        <v>36</v>
      </c>
    </row>
    <row r="1026" spans="1:25" x14ac:dyDescent="0.25">
      <c r="A1026" t="str">
        <f>'Page 1 - General Information'!$G$12</f>
        <v>114069103</v>
      </c>
      <c r="B1026" t="str">
        <f>'Page 1 - General Information'!$G$16</f>
        <v>6980</v>
      </c>
      <c r="C1026" s="333" t="s">
        <v>14207</v>
      </c>
      <c r="N1026" t="s">
        <v>8505</v>
      </c>
      <c r="O1026" s="300"/>
      <c r="Q1026"/>
      <c r="R1026" s="23" t="s">
        <v>14197</v>
      </c>
      <c r="S1026" t="s">
        <v>9035</v>
      </c>
      <c r="T1026" s="296" t="str">
        <f>IF(INDEX('Page 2 - Team Information'!$K$14:$AP$184,Y1026,X1026)="","",INDEX('Page 2 - Team Information'!$K$14:$AP$184,Y1026,X1026)&amp;"-06-30")</f>
        <v/>
      </c>
      <c r="X1026" s="334">
        <v>10</v>
      </c>
      <c r="Y1026" s="334">
        <v>36</v>
      </c>
    </row>
    <row r="1027" spans="1:25" x14ac:dyDescent="0.25">
      <c r="A1027" t="str">
        <f>'Page 1 - General Information'!$G$12</f>
        <v>114069103</v>
      </c>
      <c r="B1027" t="str">
        <f>'Page 1 - General Information'!$G$16</f>
        <v>6980</v>
      </c>
      <c r="C1027" s="333" t="s">
        <v>14207</v>
      </c>
      <c r="N1027" t="s">
        <v>8505</v>
      </c>
      <c r="O1027" s="300"/>
      <c r="Q1027"/>
      <c r="R1027" s="23" t="s">
        <v>14197</v>
      </c>
      <c r="S1027" t="s">
        <v>9036</v>
      </c>
      <c r="T1027" s="296" t="str">
        <f>IF(INDEX('Page 2 - Team Information'!$K$14:$AP$184,Y1027,X1027)="","",INDEX('Page 2 - Team Information'!$K$14:$AP$184,Y1027,X1027)&amp;"-06-30")</f>
        <v/>
      </c>
      <c r="X1027" s="334">
        <v>11</v>
      </c>
      <c r="Y1027" s="334">
        <v>36</v>
      </c>
    </row>
    <row r="1028" spans="1:25" x14ac:dyDescent="0.25">
      <c r="A1028" t="str">
        <f>'Page 1 - General Information'!$G$12</f>
        <v>114069103</v>
      </c>
      <c r="B1028" t="str">
        <f>'Page 1 - General Information'!$G$16</f>
        <v>6980</v>
      </c>
      <c r="C1028" s="333" t="s">
        <v>14207</v>
      </c>
      <c r="N1028" t="s">
        <v>8505</v>
      </c>
      <c r="O1028" s="300"/>
      <c r="Q1028"/>
      <c r="R1028" s="23" t="s">
        <v>14197</v>
      </c>
      <c r="S1028" t="s">
        <v>9037</v>
      </c>
      <c r="T1028" s="296" t="str">
        <f>IF(INDEX('Page 2 - Team Information'!$K$14:$AP$184,Y1028,X1028)="","",INDEX('Page 2 - Team Information'!$K$14:$AP$184,Y1028,X1028)&amp;"-06-30")</f>
        <v/>
      </c>
      <c r="X1028" s="334">
        <v>12</v>
      </c>
      <c r="Y1028" s="334">
        <v>36</v>
      </c>
    </row>
    <row r="1029" spans="1:25" x14ac:dyDescent="0.25">
      <c r="A1029" t="str">
        <f>'Page 1 - General Information'!$G$12</f>
        <v>114069103</v>
      </c>
      <c r="B1029" t="str">
        <f>'Page 1 - General Information'!$G$16</f>
        <v>6980</v>
      </c>
      <c r="C1029" s="333" t="s">
        <v>14207</v>
      </c>
      <c r="N1029" t="s">
        <v>8024</v>
      </c>
      <c r="O1029" s="296">
        <f>INDEX('Page 2 - Team Information'!$K$14:$AP$184,Y1029,X1029)</f>
        <v>0</v>
      </c>
      <c r="Q1029"/>
      <c r="S1029" t="s">
        <v>9038</v>
      </c>
      <c r="X1029" s="334">
        <v>14</v>
      </c>
      <c r="Y1029" s="334">
        <v>36</v>
      </c>
    </row>
    <row r="1030" spans="1:25" x14ac:dyDescent="0.25">
      <c r="A1030" t="str">
        <f>'Page 1 - General Information'!$G$12</f>
        <v>114069103</v>
      </c>
      <c r="B1030" t="str">
        <f>'Page 1 - General Information'!$G$16</f>
        <v>6980</v>
      </c>
      <c r="C1030" s="333" t="s">
        <v>14207</v>
      </c>
      <c r="N1030" t="s">
        <v>8024</v>
      </c>
      <c r="O1030" s="296">
        <f>INDEX('Page 2 - Team Information'!$K$14:$AP$184,Y1030,X1030)</f>
        <v>0</v>
      </c>
      <c r="Q1030"/>
      <c r="S1030" t="s">
        <v>9039</v>
      </c>
      <c r="X1030" s="334">
        <v>15</v>
      </c>
      <c r="Y1030" s="334">
        <v>36</v>
      </c>
    </row>
    <row r="1031" spans="1:25" x14ac:dyDescent="0.25">
      <c r="A1031" t="str">
        <f>'Page 1 - General Information'!$G$12</f>
        <v>114069103</v>
      </c>
      <c r="B1031" t="str">
        <f>'Page 1 - General Information'!$G$16</f>
        <v>6980</v>
      </c>
      <c r="C1031" s="333" t="s">
        <v>14207</v>
      </c>
      <c r="N1031" t="s">
        <v>8024</v>
      </c>
      <c r="O1031" s="296">
        <f>INDEX('Page 2 - Team Information'!$K$14:$AP$184,Y1031,X1031)</f>
        <v>0</v>
      </c>
      <c r="Q1031"/>
      <c r="S1031" t="s">
        <v>9040</v>
      </c>
      <c r="X1031" s="334">
        <v>16</v>
      </c>
      <c r="Y1031" s="334">
        <v>36</v>
      </c>
    </row>
    <row r="1032" spans="1:25" x14ac:dyDescent="0.25">
      <c r="A1032" t="str">
        <f>'Page 1 - General Information'!$G$12</f>
        <v>114069103</v>
      </c>
      <c r="B1032" t="str">
        <f>'Page 1 - General Information'!$G$16</f>
        <v>6980</v>
      </c>
      <c r="C1032" s="333" t="s">
        <v>14207</v>
      </c>
      <c r="N1032" t="s">
        <v>8024</v>
      </c>
      <c r="O1032" s="296">
        <f>INDEX('Page 2 - Team Information'!$K$14:$AP$184,Y1032,X1032)</f>
        <v>0</v>
      </c>
      <c r="Q1032"/>
      <c r="S1032" t="s">
        <v>9041</v>
      </c>
      <c r="X1032" s="334">
        <v>17</v>
      </c>
      <c r="Y1032" s="334">
        <v>36</v>
      </c>
    </row>
    <row r="1033" spans="1:25" x14ac:dyDescent="0.25">
      <c r="A1033" t="str">
        <f>'Page 1 - General Information'!$G$12</f>
        <v>114069103</v>
      </c>
      <c r="B1033" t="str">
        <f>'Page 1 - General Information'!$G$16</f>
        <v>6980</v>
      </c>
      <c r="C1033" s="333" t="s">
        <v>14207</v>
      </c>
      <c r="N1033" t="s">
        <v>8024</v>
      </c>
      <c r="O1033" s="296">
        <f>INDEX('Page 2 - Team Information'!$K$14:$AP$184,Y1033,X1033)</f>
        <v>0</v>
      </c>
      <c r="Q1033"/>
      <c r="S1033" t="s">
        <v>9042</v>
      </c>
      <c r="X1033" s="334">
        <v>19</v>
      </c>
      <c r="Y1033" s="334">
        <v>36</v>
      </c>
    </row>
    <row r="1034" spans="1:25" x14ac:dyDescent="0.25">
      <c r="A1034" t="str">
        <f>'Page 1 - General Information'!$G$12</f>
        <v>114069103</v>
      </c>
      <c r="B1034" t="str">
        <f>'Page 1 - General Information'!$G$16</f>
        <v>6980</v>
      </c>
      <c r="C1034" s="333" t="s">
        <v>14207</v>
      </c>
      <c r="N1034" t="s">
        <v>8024</v>
      </c>
      <c r="O1034" s="296">
        <f>INDEX('Page 2 - Team Information'!$K$14:$AP$184,Y1034,X1034)</f>
        <v>0</v>
      </c>
      <c r="Q1034"/>
      <c r="S1034" t="s">
        <v>9043</v>
      </c>
      <c r="X1034" s="334">
        <v>20</v>
      </c>
      <c r="Y1034" s="334">
        <v>36</v>
      </c>
    </row>
    <row r="1035" spans="1:25" x14ac:dyDescent="0.25">
      <c r="A1035" t="str">
        <f>'Page 1 - General Information'!$G$12</f>
        <v>114069103</v>
      </c>
      <c r="B1035" t="str">
        <f>'Page 1 - General Information'!$G$16</f>
        <v>6980</v>
      </c>
      <c r="C1035" s="333" t="s">
        <v>14207</v>
      </c>
      <c r="N1035" t="s">
        <v>8024</v>
      </c>
      <c r="O1035" s="296">
        <f>INDEX('Page 2 - Team Information'!$K$14:$AP$184,Y1035,X1035)</f>
        <v>0</v>
      </c>
      <c r="Q1035"/>
      <c r="S1035" t="s">
        <v>9044</v>
      </c>
      <c r="X1035" s="334">
        <v>21</v>
      </c>
      <c r="Y1035" s="334">
        <v>36</v>
      </c>
    </row>
    <row r="1036" spans="1:25" x14ac:dyDescent="0.25">
      <c r="A1036" t="str">
        <f>'Page 1 - General Information'!$G$12</f>
        <v>114069103</v>
      </c>
      <c r="B1036" t="str">
        <f>'Page 1 - General Information'!$G$16</f>
        <v>6980</v>
      </c>
      <c r="C1036" s="333" t="s">
        <v>14207</v>
      </c>
      <c r="N1036" t="s">
        <v>8024</v>
      </c>
      <c r="O1036" s="296">
        <f>INDEX('Page 2 - Team Information'!$K$14:$AP$184,Y1036,X1036)</f>
        <v>0</v>
      </c>
      <c r="Q1036"/>
      <c r="S1036" t="s">
        <v>9045</v>
      </c>
      <c r="X1036" s="334">
        <v>22</v>
      </c>
      <c r="Y1036" s="334">
        <v>36</v>
      </c>
    </row>
    <row r="1037" spans="1:25" x14ac:dyDescent="0.25">
      <c r="A1037" t="str">
        <f>'Page 1 - General Information'!$G$12</f>
        <v>114069103</v>
      </c>
      <c r="B1037" t="str">
        <f>'Page 1 - General Information'!$G$16</f>
        <v>6980</v>
      </c>
      <c r="C1037" s="333" t="s">
        <v>14207</v>
      </c>
      <c r="N1037" t="s">
        <v>8505</v>
      </c>
      <c r="O1037" s="300"/>
      <c r="Q1037"/>
      <c r="R1037" s="300" t="s">
        <v>14197</v>
      </c>
      <c r="S1037" t="s">
        <v>9046</v>
      </c>
      <c r="V1037" s="296" t="str">
        <f>INDEX('Page 2 - Team Information'!$K$14:$AP$184,Y1037,X1037)</f>
        <v xml:space="preserve">Yes </v>
      </c>
      <c r="X1037" s="334">
        <v>5</v>
      </c>
      <c r="Y1037" s="334">
        <v>37</v>
      </c>
    </row>
    <row r="1038" spans="1:25" x14ac:dyDescent="0.25">
      <c r="A1038" t="str">
        <f>'Page 1 - General Information'!$G$12</f>
        <v>114069103</v>
      </c>
      <c r="B1038" t="str">
        <f>'Page 1 - General Information'!$G$16</f>
        <v>6980</v>
      </c>
      <c r="C1038" s="333" t="s">
        <v>14207</v>
      </c>
      <c r="N1038" t="s">
        <v>8505</v>
      </c>
      <c r="O1038" s="300"/>
      <c r="Q1038"/>
      <c r="R1038" s="300" t="s">
        <v>14197</v>
      </c>
      <c r="S1038" t="s">
        <v>9047</v>
      </c>
      <c r="V1038" s="296">
        <f>INDEX('Page 2 - Team Information'!$K$14:$AP$184,Y1038,X1038)</f>
        <v>0</v>
      </c>
      <c r="X1038" s="334">
        <v>6</v>
      </c>
      <c r="Y1038" s="334">
        <v>37</v>
      </c>
    </row>
    <row r="1039" spans="1:25" x14ac:dyDescent="0.25">
      <c r="A1039" t="str">
        <f>'Page 1 - General Information'!$G$12</f>
        <v>114069103</v>
      </c>
      <c r="B1039" t="str">
        <f>'Page 1 - General Information'!$G$16</f>
        <v>6980</v>
      </c>
      <c r="C1039" s="333" t="s">
        <v>14207</v>
      </c>
      <c r="N1039" t="s">
        <v>8505</v>
      </c>
      <c r="O1039" s="300"/>
      <c r="Q1039"/>
      <c r="R1039" s="300" t="s">
        <v>14197</v>
      </c>
      <c r="S1039" t="s">
        <v>9048</v>
      </c>
      <c r="V1039" s="296">
        <f>INDEX('Page 2 - Team Information'!$K$14:$AP$184,Y1039,X1039)</f>
        <v>0</v>
      </c>
      <c r="X1039" s="334">
        <v>7</v>
      </c>
      <c r="Y1039" s="334">
        <v>37</v>
      </c>
    </row>
    <row r="1040" spans="1:25" x14ac:dyDescent="0.25">
      <c r="A1040" t="str">
        <f>'Page 1 - General Information'!$G$12</f>
        <v>114069103</v>
      </c>
      <c r="B1040" t="str">
        <f>'Page 1 - General Information'!$G$16</f>
        <v>6980</v>
      </c>
      <c r="C1040" s="333" t="s">
        <v>14207</v>
      </c>
      <c r="N1040" t="s">
        <v>8505</v>
      </c>
      <c r="O1040" s="300"/>
      <c r="Q1040"/>
      <c r="R1040" s="23" t="s">
        <v>14197</v>
      </c>
      <c r="S1040" t="s">
        <v>9049</v>
      </c>
      <c r="T1040" s="296" t="str">
        <f>IF(INDEX('Page 2 - Team Information'!$K$14:$AP$184,Y1040,X1040)="","",INDEX('Page 2 - Team Information'!$K$14:$AP$184,Y1040,X1040)&amp;"-06-30")</f>
        <v>1945-06-30</v>
      </c>
      <c r="X1040" s="334">
        <v>9</v>
      </c>
      <c r="Y1040" s="334">
        <v>37</v>
      </c>
    </row>
    <row r="1041" spans="1:25" x14ac:dyDescent="0.25">
      <c r="A1041" t="str">
        <f>'Page 1 - General Information'!$G$12</f>
        <v>114069103</v>
      </c>
      <c r="B1041" t="str">
        <f>'Page 1 - General Information'!$G$16</f>
        <v>6980</v>
      </c>
      <c r="C1041" s="333" t="s">
        <v>14207</v>
      </c>
      <c r="N1041" t="s">
        <v>8505</v>
      </c>
      <c r="O1041" s="300"/>
      <c r="Q1041"/>
      <c r="R1041" s="23" t="s">
        <v>14197</v>
      </c>
      <c r="S1041" t="s">
        <v>9050</v>
      </c>
      <c r="T1041" s="296" t="str">
        <f>IF(INDEX('Page 2 - Team Information'!$K$14:$AP$184,Y1041,X1041)="","",INDEX('Page 2 - Team Information'!$K$14:$AP$184,Y1041,X1041)&amp;"-06-30")</f>
        <v/>
      </c>
      <c r="X1041" s="334">
        <v>10</v>
      </c>
      <c r="Y1041" s="334">
        <v>37</v>
      </c>
    </row>
    <row r="1042" spans="1:25" x14ac:dyDescent="0.25">
      <c r="A1042" t="str">
        <f>'Page 1 - General Information'!$G$12</f>
        <v>114069103</v>
      </c>
      <c r="B1042" t="str">
        <f>'Page 1 - General Information'!$G$16</f>
        <v>6980</v>
      </c>
      <c r="C1042" s="333" t="s">
        <v>14207</v>
      </c>
      <c r="N1042" t="s">
        <v>8505</v>
      </c>
      <c r="O1042" s="300"/>
      <c r="Q1042"/>
      <c r="R1042" s="23" t="s">
        <v>14197</v>
      </c>
      <c r="S1042" t="s">
        <v>9051</v>
      </c>
      <c r="T1042" s="296" t="str">
        <f>IF(INDEX('Page 2 - Team Information'!$K$14:$AP$184,Y1042,X1042)="","",INDEX('Page 2 - Team Information'!$K$14:$AP$184,Y1042,X1042)&amp;"-06-30")</f>
        <v/>
      </c>
      <c r="X1042" s="334">
        <v>11</v>
      </c>
      <c r="Y1042" s="334">
        <v>37</v>
      </c>
    </row>
    <row r="1043" spans="1:25" x14ac:dyDescent="0.25">
      <c r="A1043" t="str">
        <f>'Page 1 - General Information'!$G$12</f>
        <v>114069103</v>
      </c>
      <c r="B1043" t="str">
        <f>'Page 1 - General Information'!$G$16</f>
        <v>6980</v>
      </c>
      <c r="C1043" s="333" t="s">
        <v>14207</v>
      </c>
      <c r="N1043" t="s">
        <v>8505</v>
      </c>
      <c r="O1043" s="300"/>
      <c r="Q1043"/>
      <c r="R1043" s="23" t="s">
        <v>14197</v>
      </c>
      <c r="S1043" t="s">
        <v>9052</v>
      </c>
      <c r="T1043" s="296" t="str">
        <f>IF(INDEX('Page 2 - Team Information'!$K$14:$AP$184,Y1043,X1043)="","",INDEX('Page 2 - Team Information'!$K$14:$AP$184,Y1043,X1043)&amp;"-06-30")</f>
        <v/>
      </c>
      <c r="X1043" s="334">
        <v>12</v>
      </c>
      <c r="Y1043" s="334">
        <v>37</v>
      </c>
    </row>
    <row r="1044" spans="1:25" x14ac:dyDescent="0.25">
      <c r="A1044" t="str">
        <f>'Page 1 - General Information'!$G$12</f>
        <v>114069103</v>
      </c>
      <c r="B1044" t="str">
        <f>'Page 1 - General Information'!$G$16</f>
        <v>6980</v>
      </c>
      <c r="C1044" s="333" t="s">
        <v>14207</v>
      </c>
      <c r="N1044" t="s">
        <v>8024</v>
      </c>
      <c r="O1044" s="296">
        <f>INDEX('Page 2 - Team Information'!$K$14:$AP$184,Y1044,X1044)</f>
        <v>8</v>
      </c>
      <c r="Q1044"/>
      <c r="S1044" t="s">
        <v>9053</v>
      </c>
      <c r="X1044" s="334">
        <v>14</v>
      </c>
      <c r="Y1044" s="334">
        <v>37</v>
      </c>
    </row>
    <row r="1045" spans="1:25" x14ac:dyDescent="0.25">
      <c r="A1045" t="str">
        <f>'Page 1 - General Information'!$G$12</f>
        <v>114069103</v>
      </c>
      <c r="B1045" t="str">
        <f>'Page 1 - General Information'!$G$16</f>
        <v>6980</v>
      </c>
      <c r="C1045" s="333" t="s">
        <v>14207</v>
      </c>
      <c r="N1045" t="s">
        <v>8024</v>
      </c>
      <c r="O1045" s="296">
        <f>INDEX('Page 2 - Team Information'!$K$14:$AP$184,Y1045,X1045)</f>
        <v>0</v>
      </c>
      <c r="Q1045"/>
      <c r="S1045" t="s">
        <v>9054</v>
      </c>
      <c r="X1045" s="334">
        <v>15</v>
      </c>
      <c r="Y1045" s="334">
        <v>37</v>
      </c>
    </row>
    <row r="1046" spans="1:25" x14ac:dyDescent="0.25">
      <c r="A1046" t="str">
        <f>'Page 1 - General Information'!$G$12</f>
        <v>114069103</v>
      </c>
      <c r="B1046" t="str">
        <f>'Page 1 - General Information'!$G$16</f>
        <v>6980</v>
      </c>
      <c r="C1046" s="333" t="s">
        <v>14207</v>
      </c>
      <c r="N1046" t="s">
        <v>8024</v>
      </c>
      <c r="O1046" s="296">
        <f>INDEX('Page 2 - Team Information'!$K$14:$AP$184,Y1046,X1046)</f>
        <v>0</v>
      </c>
      <c r="Q1046"/>
      <c r="S1046" t="s">
        <v>9055</v>
      </c>
      <c r="X1046" s="334">
        <v>16</v>
      </c>
      <c r="Y1046" s="334">
        <v>37</v>
      </c>
    </row>
    <row r="1047" spans="1:25" x14ac:dyDescent="0.25">
      <c r="A1047" t="str">
        <f>'Page 1 - General Information'!$G$12</f>
        <v>114069103</v>
      </c>
      <c r="B1047" t="str">
        <f>'Page 1 - General Information'!$G$16</f>
        <v>6980</v>
      </c>
      <c r="C1047" s="333" t="s">
        <v>14207</v>
      </c>
      <c r="N1047" t="s">
        <v>8024</v>
      </c>
      <c r="O1047" s="296">
        <f>INDEX('Page 2 - Team Information'!$K$14:$AP$184,Y1047,X1047)</f>
        <v>8</v>
      </c>
      <c r="Q1047"/>
      <c r="S1047" t="s">
        <v>9056</v>
      </c>
      <c r="X1047" s="334">
        <v>17</v>
      </c>
      <c r="Y1047" s="334">
        <v>37</v>
      </c>
    </row>
    <row r="1048" spans="1:25" x14ac:dyDescent="0.25">
      <c r="A1048" t="str">
        <f>'Page 1 - General Information'!$G$12</f>
        <v>114069103</v>
      </c>
      <c r="B1048" t="str">
        <f>'Page 1 - General Information'!$G$16</f>
        <v>6980</v>
      </c>
      <c r="C1048" s="333" t="s">
        <v>14207</v>
      </c>
      <c r="N1048" t="s">
        <v>8024</v>
      </c>
      <c r="O1048" s="296">
        <f>INDEX('Page 2 - Team Information'!$K$14:$AP$184,Y1048,X1048)</f>
        <v>8</v>
      </c>
      <c r="Q1048"/>
      <c r="S1048" t="s">
        <v>9057</v>
      </c>
      <c r="X1048" s="334">
        <v>19</v>
      </c>
      <c r="Y1048" s="334">
        <v>37</v>
      </c>
    </row>
    <row r="1049" spans="1:25" x14ac:dyDescent="0.25">
      <c r="A1049" t="str">
        <f>'Page 1 - General Information'!$G$12</f>
        <v>114069103</v>
      </c>
      <c r="B1049" t="str">
        <f>'Page 1 - General Information'!$G$16</f>
        <v>6980</v>
      </c>
      <c r="C1049" s="333" t="s">
        <v>14207</v>
      </c>
      <c r="N1049" t="s">
        <v>8024</v>
      </c>
      <c r="O1049" s="296">
        <f>INDEX('Page 2 - Team Information'!$K$14:$AP$184,Y1049,X1049)</f>
        <v>0</v>
      </c>
      <c r="Q1049"/>
      <c r="S1049" t="s">
        <v>9058</v>
      </c>
      <c r="X1049" s="334">
        <v>20</v>
      </c>
      <c r="Y1049" s="334">
        <v>37</v>
      </c>
    </row>
    <row r="1050" spans="1:25" x14ac:dyDescent="0.25">
      <c r="A1050" t="str">
        <f>'Page 1 - General Information'!$G$12</f>
        <v>114069103</v>
      </c>
      <c r="B1050" t="str">
        <f>'Page 1 - General Information'!$G$16</f>
        <v>6980</v>
      </c>
      <c r="C1050" s="333" t="s">
        <v>14207</v>
      </c>
      <c r="N1050" t="s">
        <v>8024</v>
      </c>
      <c r="O1050" s="296">
        <f>INDEX('Page 2 - Team Information'!$K$14:$AP$184,Y1050,X1050)</f>
        <v>0</v>
      </c>
      <c r="Q1050"/>
      <c r="S1050" t="s">
        <v>9059</v>
      </c>
      <c r="X1050" s="334">
        <v>21</v>
      </c>
      <c r="Y1050" s="334">
        <v>37</v>
      </c>
    </row>
    <row r="1051" spans="1:25" x14ac:dyDescent="0.25">
      <c r="A1051" t="str">
        <f>'Page 1 - General Information'!$G$12</f>
        <v>114069103</v>
      </c>
      <c r="B1051" t="str">
        <f>'Page 1 - General Information'!$G$16</f>
        <v>6980</v>
      </c>
      <c r="C1051" s="333" t="s">
        <v>14207</v>
      </c>
      <c r="N1051" t="s">
        <v>8024</v>
      </c>
      <c r="O1051" s="296">
        <f>INDEX('Page 2 - Team Information'!$K$14:$AP$184,Y1051,X1051)</f>
        <v>8</v>
      </c>
      <c r="Q1051"/>
      <c r="S1051" t="s">
        <v>9060</v>
      </c>
      <c r="X1051" s="334">
        <v>22</v>
      </c>
      <c r="Y1051" s="334">
        <v>37</v>
      </c>
    </row>
    <row r="1052" spans="1:25" x14ac:dyDescent="0.25">
      <c r="A1052" t="str">
        <f>'Page 1 - General Information'!$G$12</f>
        <v>114069103</v>
      </c>
      <c r="B1052" t="str">
        <f>'Page 1 - General Information'!$G$16</f>
        <v>6980</v>
      </c>
      <c r="C1052" s="333" t="s">
        <v>14207</v>
      </c>
      <c r="N1052" t="s">
        <v>8505</v>
      </c>
      <c r="O1052" s="300"/>
      <c r="Q1052"/>
      <c r="R1052" s="300" t="s">
        <v>14197</v>
      </c>
      <c r="S1052" t="s">
        <v>9061</v>
      </c>
      <c r="V1052" s="296">
        <f>INDEX('Page 2 - Team Information'!$K$14:$AP$184,Y1052,X1052)</f>
        <v>0</v>
      </c>
      <c r="X1052" s="334">
        <v>5</v>
      </c>
      <c r="Y1052" s="334">
        <v>38</v>
      </c>
    </row>
    <row r="1053" spans="1:25" x14ac:dyDescent="0.25">
      <c r="A1053" t="str">
        <f>'Page 1 - General Information'!$G$12</f>
        <v>114069103</v>
      </c>
      <c r="B1053" t="str">
        <f>'Page 1 - General Information'!$G$16</f>
        <v>6980</v>
      </c>
      <c r="C1053" s="333" t="s">
        <v>14207</v>
      </c>
      <c r="N1053" t="s">
        <v>8505</v>
      </c>
      <c r="O1053" s="300"/>
      <c r="Q1053"/>
      <c r="R1053" s="300" t="s">
        <v>14197</v>
      </c>
      <c r="S1053" t="s">
        <v>9062</v>
      </c>
      <c r="V1053" s="296">
        <f>INDEX('Page 2 - Team Information'!$K$14:$AP$184,Y1053,X1053)</f>
        <v>0</v>
      </c>
      <c r="X1053" s="334">
        <v>6</v>
      </c>
      <c r="Y1053" s="334">
        <v>38</v>
      </c>
    </row>
    <row r="1054" spans="1:25" x14ac:dyDescent="0.25">
      <c r="A1054" t="str">
        <f>'Page 1 - General Information'!$G$12</f>
        <v>114069103</v>
      </c>
      <c r="B1054" t="str">
        <f>'Page 1 - General Information'!$G$16</f>
        <v>6980</v>
      </c>
      <c r="C1054" s="333" t="s">
        <v>14207</v>
      </c>
      <c r="N1054" t="s">
        <v>8505</v>
      </c>
      <c r="O1054" s="300"/>
      <c r="Q1054"/>
      <c r="R1054" s="300" t="s">
        <v>14197</v>
      </c>
      <c r="S1054" t="s">
        <v>9063</v>
      </c>
      <c r="V1054" s="296">
        <f>INDEX('Page 2 - Team Information'!$K$14:$AP$184,Y1054,X1054)</f>
        <v>0</v>
      </c>
      <c r="X1054" s="334">
        <v>7</v>
      </c>
      <c r="Y1054" s="334">
        <v>38</v>
      </c>
    </row>
    <row r="1055" spans="1:25" x14ac:dyDescent="0.25">
      <c r="A1055" t="str">
        <f>'Page 1 - General Information'!$G$12</f>
        <v>114069103</v>
      </c>
      <c r="B1055" t="str">
        <f>'Page 1 - General Information'!$G$16</f>
        <v>6980</v>
      </c>
      <c r="C1055" s="333" t="s">
        <v>14207</v>
      </c>
      <c r="N1055" t="s">
        <v>8505</v>
      </c>
      <c r="O1055" s="300"/>
      <c r="Q1055"/>
      <c r="R1055" s="23" t="s">
        <v>14197</v>
      </c>
      <c r="S1055" t="s">
        <v>9064</v>
      </c>
      <c r="T1055" s="296" t="str">
        <f>IF(INDEX('Page 2 - Team Information'!$K$14:$AP$184,Y1055,X1055)="","",INDEX('Page 2 - Team Information'!$K$14:$AP$184,Y1055,X1055)&amp;"-06-30")</f>
        <v/>
      </c>
      <c r="X1055" s="334">
        <v>9</v>
      </c>
      <c r="Y1055" s="334">
        <v>38</v>
      </c>
    </row>
    <row r="1056" spans="1:25" x14ac:dyDescent="0.25">
      <c r="A1056" t="str">
        <f>'Page 1 - General Information'!$G$12</f>
        <v>114069103</v>
      </c>
      <c r="B1056" t="str">
        <f>'Page 1 - General Information'!$G$16</f>
        <v>6980</v>
      </c>
      <c r="C1056" s="333" t="s">
        <v>14207</v>
      </c>
      <c r="N1056" t="s">
        <v>8505</v>
      </c>
      <c r="O1056" s="300"/>
      <c r="Q1056"/>
      <c r="R1056" s="23" t="s">
        <v>14197</v>
      </c>
      <c r="S1056" t="s">
        <v>9065</v>
      </c>
      <c r="T1056" s="296" t="str">
        <f>IF(INDEX('Page 2 - Team Information'!$K$14:$AP$184,Y1056,X1056)="","",INDEX('Page 2 - Team Information'!$K$14:$AP$184,Y1056,X1056)&amp;"-06-30")</f>
        <v/>
      </c>
      <c r="X1056" s="334">
        <v>10</v>
      </c>
      <c r="Y1056" s="334">
        <v>38</v>
      </c>
    </row>
    <row r="1057" spans="1:25" x14ac:dyDescent="0.25">
      <c r="A1057" t="str">
        <f>'Page 1 - General Information'!$G$12</f>
        <v>114069103</v>
      </c>
      <c r="B1057" t="str">
        <f>'Page 1 - General Information'!$G$16</f>
        <v>6980</v>
      </c>
      <c r="C1057" s="333" t="s">
        <v>14207</v>
      </c>
      <c r="N1057" t="s">
        <v>8505</v>
      </c>
      <c r="O1057" s="300"/>
      <c r="Q1057"/>
      <c r="R1057" s="23" t="s">
        <v>14197</v>
      </c>
      <c r="S1057" t="s">
        <v>9066</v>
      </c>
      <c r="T1057" s="296" t="str">
        <f>IF(INDEX('Page 2 - Team Information'!$K$14:$AP$184,Y1057,X1057)="","",INDEX('Page 2 - Team Information'!$K$14:$AP$184,Y1057,X1057)&amp;"-06-30")</f>
        <v/>
      </c>
      <c r="X1057" s="334">
        <v>11</v>
      </c>
      <c r="Y1057" s="334">
        <v>38</v>
      </c>
    </row>
    <row r="1058" spans="1:25" x14ac:dyDescent="0.25">
      <c r="A1058" t="str">
        <f>'Page 1 - General Information'!$G$12</f>
        <v>114069103</v>
      </c>
      <c r="B1058" t="str">
        <f>'Page 1 - General Information'!$G$16</f>
        <v>6980</v>
      </c>
      <c r="C1058" s="333" t="s">
        <v>14207</v>
      </c>
      <c r="N1058" t="s">
        <v>8505</v>
      </c>
      <c r="O1058" s="300"/>
      <c r="Q1058"/>
      <c r="R1058" s="23" t="s">
        <v>14197</v>
      </c>
      <c r="S1058" t="s">
        <v>9067</v>
      </c>
      <c r="T1058" s="296" t="str">
        <f>IF(INDEX('Page 2 - Team Information'!$K$14:$AP$184,Y1058,X1058)="","",INDEX('Page 2 - Team Information'!$K$14:$AP$184,Y1058,X1058)&amp;"-06-30")</f>
        <v/>
      </c>
      <c r="X1058" s="334">
        <v>12</v>
      </c>
      <c r="Y1058" s="334">
        <v>38</v>
      </c>
    </row>
    <row r="1059" spans="1:25" x14ac:dyDescent="0.25">
      <c r="A1059" t="str">
        <f>'Page 1 - General Information'!$G$12</f>
        <v>114069103</v>
      </c>
      <c r="B1059" t="str">
        <f>'Page 1 - General Information'!$G$16</f>
        <v>6980</v>
      </c>
      <c r="C1059" s="333" t="s">
        <v>14207</v>
      </c>
      <c r="N1059" t="s">
        <v>8024</v>
      </c>
      <c r="O1059" s="296">
        <f>INDEX('Page 2 - Team Information'!$K$14:$AP$184,Y1059,X1059)</f>
        <v>0</v>
      </c>
      <c r="Q1059"/>
      <c r="S1059" t="s">
        <v>9068</v>
      </c>
      <c r="X1059" s="334">
        <v>14</v>
      </c>
      <c r="Y1059" s="334">
        <v>38</v>
      </c>
    </row>
    <row r="1060" spans="1:25" x14ac:dyDescent="0.25">
      <c r="A1060" t="str">
        <f>'Page 1 - General Information'!$G$12</f>
        <v>114069103</v>
      </c>
      <c r="B1060" t="str">
        <f>'Page 1 - General Information'!$G$16</f>
        <v>6980</v>
      </c>
      <c r="C1060" s="333" t="s">
        <v>14207</v>
      </c>
      <c r="N1060" t="s">
        <v>8024</v>
      </c>
      <c r="O1060" s="296">
        <f>INDEX('Page 2 - Team Information'!$K$14:$AP$184,Y1060,X1060)</f>
        <v>0</v>
      </c>
      <c r="Q1060"/>
      <c r="S1060" t="s">
        <v>9069</v>
      </c>
      <c r="X1060" s="334">
        <v>15</v>
      </c>
      <c r="Y1060" s="334">
        <v>38</v>
      </c>
    </row>
    <row r="1061" spans="1:25" x14ac:dyDescent="0.25">
      <c r="A1061" t="str">
        <f>'Page 1 - General Information'!$G$12</f>
        <v>114069103</v>
      </c>
      <c r="B1061" t="str">
        <f>'Page 1 - General Information'!$G$16</f>
        <v>6980</v>
      </c>
      <c r="C1061" s="333" t="s">
        <v>14207</v>
      </c>
      <c r="N1061" t="s">
        <v>8024</v>
      </c>
      <c r="O1061" s="296">
        <f>INDEX('Page 2 - Team Information'!$K$14:$AP$184,Y1061,X1061)</f>
        <v>0</v>
      </c>
      <c r="Q1061"/>
      <c r="S1061" t="s">
        <v>9070</v>
      </c>
      <c r="X1061" s="334">
        <v>16</v>
      </c>
      <c r="Y1061" s="334">
        <v>38</v>
      </c>
    </row>
    <row r="1062" spans="1:25" x14ac:dyDescent="0.25">
      <c r="A1062" t="str">
        <f>'Page 1 - General Information'!$G$12</f>
        <v>114069103</v>
      </c>
      <c r="B1062" t="str">
        <f>'Page 1 - General Information'!$G$16</f>
        <v>6980</v>
      </c>
      <c r="C1062" s="333" t="s">
        <v>14207</v>
      </c>
      <c r="N1062" t="s">
        <v>8024</v>
      </c>
      <c r="O1062" s="296">
        <f>INDEX('Page 2 - Team Information'!$K$14:$AP$184,Y1062,X1062)</f>
        <v>0</v>
      </c>
      <c r="Q1062"/>
      <c r="S1062" t="s">
        <v>9071</v>
      </c>
      <c r="X1062" s="334">
        <v>17</v>
      </c>
      <c r="Y1062" s="334">
        <v>38</v>
      </c>
    </row>
    <row r="1063" spans="1:25" x14ac:dyDescent="0.25">
      <c r="A1063" t="str">
        <f>'Page 1 - General Information'!$G$12</f>
        <v>114069103</v>
      </c>
      <c r="B1063" t="str">
        <f>'Page 1 - General Information'!$G$16</f>
        <v>6980</v>
      </c>
      <c r="C1063" s="333" t="s">
        <v>14207</v>
      </c>
      <c r="N1063" t="s">
        <v>8024</v>
      </c>
      <c r="O1063" s="296">
        <f>INDEX('Page 2 - Team Information'!$K$14:$AP$184,Y1063,X1063)</f>
        <v>0</v>
      </c>
      <c r="Q1063"/>
      <c r="S1063" t="s">
        <v>9072</v>
      </c>
      <c r="X1063" s="334">
        <v>19</v>
      </c>
      <c r="Y1063" s="334">
        <v>38</v>
      </c>
    </row>
    <row r="1064" spans="1:25" x14ac:dyDescent="0.25">
      <c r="A1064" t="str">
        <f>'Page 1 - General Information'!$G$12</f>
        <v>114069103</v>
      </c>
      <c r="B1064" t="str">
        <f>'Page 1 - General Information'!$G$16</f>
        <v>6980</v>
      </c>
      <c r="C1064" s="333" t="s">
        <v>14207</v>
      </c>
      <c r="N1064" t="s">
        <v>8024</v>
      </c>
      <c r="O1064" s="296">
        <f>INDEX('Page 2 - Team Information'!$K$14:$AP$184,Y1064,X1064)</f>
        <v>0</v>
      </c>
      <c r="Q1064"/>
      <c r="S1064" t="s">
        <v>9073</v>
      </c>
      <c r="X1064" s="334">
        <v>20</v>
      </c>
      <c r="Y1064" s="334">
        <v>38</v>
      </c>
    </row>
    <row r="1065" spans="1:25" x14ac:dyDescent="0.25">
      <c r="A1065" t="str">
        <f>'Page 1 - General Information'!$G$12</f>
        <v>114069103</v>
      </c>
      <c r="B1065" t="str">
        <f>'Page 1 - General Information'!$G$16</f>
        <v>6980</v>
      </c>
      <c r="C1065" s="333" t="s">
        <v>14207</v>
      </c>
      <c r="N1065" t="s">
        <v>8024</v>
      </c>
      <c r="O1065" s="296">
        <f>INDEX('Page 2 - Team Information'!$K$14:$AP$184,Y1065,X1065)</f>
        <v>0</v>
      </c>
      <c r="Q1065"/>
      <c r="S1065" t="s">
        <v>9074</v>
      </c>
      <c r="X1065" s="334">
        <v>21</v>
      </c>
      <c r="Y1065" s="334">
        <v>38</v>
      </c>
    </row>
    <row r="1066" spans="1:25" x14ac:dyDescent="0.25">
      <c r="A1066" t="str">
        <f>'Page 1 - General Information'!$G$12</f>
        <v>114069103</v>
      </c>
      <c r="B1066" t="str">
        <f>'Page 1 - General Information'!$G$16</f>
        <v>6980</v>
      </c>
      <c r="C1066" s="333" t="s">
        <v>14207</v>
      </c>
      <c r="N1066" t="s">
        <v>8024</v>
      </c>
      <c r="O1066" s="296">
        <f>INDEX('Page 2 - Team Information'!$K$14:$AP$184,Y1066,X1066)</f>
        <v>0</v>
      </c>
      <c r="Q1066"/>
      <c r="S1066" t="s">
        <v>9075</v>
      </c>
      <c r="X1066" s="334">
        <v>22</v>
      </c>
      <c r="Y1066" s="334">
        <v>38</v>
      </c>
    </row>
    <row r="1067" spans="1:25" x14ac:dyDescent="0.25">
      <c r="A1067" t="str">
        <f>'Page 1 - General Information'!$G$12</f>
        <v>114069103</v>
      </c>
      <c r="B1067" t="str">
        <f>'Page 1 - General Information'!$G$16</f>
        <v>6980</v>
      </c>
      <c r="C1067" s="333" t="s">
        <v>14207</v>
      </c>
      <c r="N1067" t="s">
        <v>8505</v>
      </c>
      <c r="O1067" s="300"/>
      <c r="Q1067"/>
      <c r="R1067" s="300" t="s">
        <v>14197</v>
      </c>
      <c r="S1067" t="s">
        <v>9076</v>
      </c>
      <c r="V1067" s="296">
        <f>INDEX('Page 2 - Team Information'!$K$14:$AP$184,Y1067,X1067)</f>
        <v>0</v>
      </c>
      <c r="X1067" s="334">
        <v>5</v>
      </c>
      <c r="Y1067" s="334">
        <v>39</v>
      </c>
    </row>
    <row r="1068" spans="1:25" x14ac:dyDescent="0.25">
      <c r="A1068" t="str">
        <f>'Page 1 - General Information'!$G$12</f>
        <v>114069103</v>
      </c>
      <c r="B1068" t="str">
        <f>'Page 1 - General Information'!$G$16</f>
        <v>6980</v>
      </c>
      <c r="C1068" s="333" t="s">
        <v>14207</v>
      </c>
      <c r="N1068" t="s">
        <v>8505</v>
      </c>
      <c r="O1068" s="300"/>
      <c r="Q1068"/>
      <c r="R1068" s="300" t="s">
        <v>14197</v>
      </c>
      <c r="S1068" t="s">
        <v>9077</v>
      </c>
      <c r="V1068" s="296">
        <f>INDEX('Page 2 - Team Information'!$K$14:$AP$184,Y1068,X1068)</f>
        <v>0</v>
      </c>
      <c r="X1068" s="334">
        <v>6</v>
      </c>
      <c r="Y1068" s="334">
        <v>39</v>
      </c>
    </row>
    <row r="1069" spans="1:25" x14ac:dyDescent="0.25">
      <c r="A1069" t="str">
        <f>'Page 1 - General Information'!$G$12</f>
        <v>114069103</v>
      </c>
      <c r="B1069" t="str">
        <f>'Page 1 - General Information'!$G$16</f>
        <v>6980</v>
      </c>
      <c r="C1069" s="333" t="s">
        <v>14207</v>
      </c>
      <c r="N1069" t="s">
        <v>8505</v>
      </c>
      <c r="O1069" s="300"/>
      <c r="Q1069"/>
      <c r="R1069" s="300" t="s">
        <v>14197</v>
      </c>
      <c r="S1069" t="s">
        <v>9078</v>
      </c>
      <c r="V1069" s="296">
        <f>INDEX('Page 2 - Team Information'!$K$14:$AP$184,Y1069,X1069)</f>
        <v>0</v>
      </c>
      <c r="X1069" s="334">
        <v>7</v>
      </c>
      <c r="Y1069" s="334">
        <v>39</v>
      </c>
    </row>
    <row r="1070" spans="1:25" x14ac:dyDescent="0.25">
      <c r="A1070" t="str">
        <f>'Page 1 - General Information'!$G$12</f>
        <v>114069103</v>
      </c>
      <c r="B1070" t="str">
        <f>'Page 1 - General Information'!$G$16</f>
        <v>6980</v>
      </c>
      <c r="C1070" s="333" t="s">
        <v>14207</v>
      </c>
      <c r="N1070" t="s">
        <v>8505</v>
      </c>
      <c r="O1070" s="300"/>
      <c r="Q1070"/>
      <c r="R1070" s="23" t="s">
        <v>14197</v>
      </c>
      <c r="S1070" t="s">
        <v>9079</v>
      </c>
      <c r="T1070" s="296" t="str">
        <f>IF(INDEX('Page 2 - Team Information'!$K$14:$AP$184,Y1070,X1070)="","",INDEX('Page 2 - Team Information'!$K$14:$AP$184,Y1070,X1070)&amp;"-06-30")</f>
        <v/>
      </c>
      <c r="X1070" s="334">
        <v>9</v>
      </c>
      <c r="Y1070" s="334">
        <v>39</v>
      </c>
    </row>
    <row r="1071" spans="1:25" x14ac:dyDescent="0.25">
      <c r="A1071" t="str">
        <f>'Page 1 - General Information'!$G$12</f>
        <v>114069103</v>
      </c>
      <c r="B1071" t="str">
        <f>'Page 1 - General Information'!$G$16</f>
        <v>6980</v>
      </c>
      <c r="C1071" s="333" t="s">
        <v>14207</v>
      </c>
      <c r="N1071" t="s">
        <v>8505</v>
      </c>
      <c r="O1071" s="300"/>
      <c r="Q1071"/>
      <c r="R1071" s="23" t="s">
        <v>14197</v>
      </c>
      <c r="S1071" t="s">
        <v>9080</v>
      </c>
      <c r="T1071" s="296" t="str">
        <f>IF(INDEX('Page 2 - Team Information'!$K$14:$AP$184,Y1071,X1071)="","",INDEX('Page 2 - Team Information'!$K$14:$AP$184,Y1071,X1071)&amp;"-06-30")</f>
        <v/>
      </c>
      <c r="X1071" s="334">
        <v>10</v>
      </c>
      <c r="Y1071" s="334">
        <v>39</v>
      </c>
    </row>
    <row r="1072" spans="1:25" x14ac:dyDescent="0.25">
      <c r="A1072" t="str">
        <f>'Page 1 - General Information'!$G$12</f>
        <v>114069103</v>
      </c>
      <c r="B1072" t="str">
        <f>'Page 1 - General Information'!$G$16</f>
        <v>6980</v>
      </c>
      <c r="C1072" s="333" t="s">
        <v>14207</v>
      </c>
      <c r="N1072" t="s">
        <v>8505</v>
      </c>
      <c r="O1072" s="300"/>
      <c r="Q1072"/>
      <c r="R1072" s="23" t="s">
        <v>14197</v>
      </c>
      <c r="S1072" t="s">
        <v>9081</v>
      </c>
      <c r="T1072" s="296" t="str">
        <f>IF(INDEX('Page 2 - Team Information'!$K$14:$AP$184,Y1072,X1072)="","",INDEX('Page 2 - Team Information'!$K$14:$AP$184,Y1072,X1072)&amp;"-06-30")</f>
        <v/>
      </c>
      <c r="X1072" s="334">
        <v>11</v>
      </c>
      <c r="Y1072" s="334">
        <v>39</v>
      </c>
    </row>
    <row r="1073" spans="1:25" x14ac:dyDescent="0.25">
      <c r="A1073" t="str">
        <f>'Page 1 - General Information'!$G$12</f>
        <v>114069103</v>
      </c>
      <c r="B1073" t="str">
        <f>'Page 1 - General Information'!$G$16</f>
        <v>6980</v>
      </c>
      <c r="C1073" s="333" t="s">
        <v>14207</v>
      </c>
      <c r="N1073" t="s">
        <v>8505</v>
      </c>
      <c r="O1073" s="300"/>
      <c r="Q1073"/>
      <c r="R1073" s="23" t="s">
        <v>14197</v>
      </c>
      <c r="S1073" t="s">
        <v>9082</v>
      </c>
      <c r="T1073" s="296" t="str">
        <f>IF(INDEX('Page 2 - Team Information'!$K$14:$AP$184,Y1073,X1073)="","",INDEX('Page 2 - Team Information'!$K$14:$AP$184,Y1073,X1073)&amp;"-06-30")</f>
        <v/>
      </c>
      <c r="X1073" s="334">
        <v>12</v>
      </c>
      <c r="Y1073" s="334">
        <v>39</v>
      </c>
    </row>
    <row r="1074" spans="1:25" x14ac:dyDescent="0.25">
      <c r="A1074" t="str">
        <f>'Page 1 - General Information'!$G$12</f>
        <v>114069103</v>
      </c>
      <c r="B1074" t="str">
        <f>'Page 1 - General Information'!$G$16</f>
        <v>6980</v>
      </c>
      <c r="C1074" s="333" t="s">
        <v>14207</v>
      </c>
      <c r="N1074" t="s">
        <v>8024</v>
      </c>
      <c r="O1074" s="296">
        <f>INDEX('Page 2 - Team Information'!$K$14:$AP$184,Y1074,X1074)</f>
        <v>0</v>
      </c>
      <c r="Q1074"/>
      <c r="S1074" t="s">
        <v>9083</v>
      </c>
      <c r="X1074" s="334">
        <v>14</v>
      </c>
      <c r="Y1074" s="334">
        <v>39</v>
      </c>
    </row>
    <row r="1075" spans="1:25" x14ac:dyDescent="0.25">
      <c r="A1075" t="str">
        <f>'Page 1 - General Information'!$G$12</f>
        <v>114069103</v>
      </c>
      <c r="B1075" t="str">
        <f>'Page 1 - General Information'!$G$16</f>
        <v>6980</v>
      </c>
      <c r="C1075" s="333" t="s">
        <v>14207</v>
      </c>
      <c r="N1075" t="s">
        <v>8024</v>
      </c>
      <c r="O1075" s="296">
        <f>INDEX('Page 2 - Team Information'!$K$14:$AP$184,Y1075,X1075)</f>
        <v>0</v>
      </c>
      <c r="Q1075"/>
      <c r="S1075" t="s">
        <v>9084</v>
      </c>
      <c r="X1075" s="334">
        <v>15</v>
      </c>
      <c r="Y1075" s="334">
        <v>39</v>
      </c>
    </row>
    <row r="1076" spans="1:25" x14ac:dyDescent="0.25">
      <c r="A1076" t="str">
        <f>'Page 1 - General Information'!$G$12</f>
        <v>114069103</v>
      </c>
      <c r="B1076" t="str">
        <f>'Page 1 - General Information'!$G$16</f>
        <v>6980</v>
      </c>
      <c r="C1076" s="333" t="s">
        <v>14207</v>
      </c>
      <c r="N1076" t="s">
        <v>8024</v>
      </c>
      <c r="O1076" s="296">
        <f>INDEX('Page 2 - Team Information'!$K$14:$AP$184,Y1076,X1076)</f>
        <v>0</v>
      </c>
      <c r="Q1076"/>
      <c r="S1076" t="s">
        <v>9085</v>
      </c>
      <c r="X1076" s="334">
        <v>16</v>
      </c>
      <c r="Y1076" s="334">
        <v>39</v>
      </c>
    </row>
    <row r="1077" spans="1:25" x14ac:dyDescent="0.25">
      <c r="A1077" t="str">
        <f>'Page 1 - General Information'!$G$12</f>
        <v>114069103</v>
      </c>
      <c r="B1077" t="str">
        <f>'Page 1 - General Information'!$G$16</f>
        <v>6980</v>
      </c>
      <c r="C1077" s="333" t="s">
        <v>14207</v>
      </c>
      <c r="N1077" t="s">
        <v>8024</v>
      </c>
      <c r="O1077" s="296">
        <f>INDEX('Page 2 - Team Information'!$K$14:$AP$184,Y1077,X1077)</f>
        <v>0</v>
      </c>
      <c r="Q1077"/>
      <c r="S1077" t="s">
        <v>9086</v>
      </c>
      <c r="X1077" s="334">
        <v>17</v>
      </c>
      <c r="Y1077" s="334">
        <v>39</v>
      </c>
    </row>
    <row r="1078" spans="1:25" x14ac:dyDescent="0.25">
      <c r="A1078" t="str">
        <f>'Page 1 - General Information'!$G$12</f>
        <v>114069103</v>
      </c>
      <c r="B1078" t="str">
        <f>'Page 1 - General Information'!$G$16</f>
        <v>6980</v>
      </c>
      <c r="C1078" s="333" t="s">
        <v>14207</v>
      </c>
      <c r="N1078" t="s">
        <v>8024</v>
      </c>
      <c r="O1078" s="296">
        <f>INDEX('Page 2 - Team Information'!$K$14:$AP$184,Y1078,X1078)</f>
        <v>0</v>
      </c>
      <c r="Q1078"/>
      <c r="S1078" t="s">
        <v>9087</v>
      </c>
      <c r="X1078" s="334">
        <v>19</v>
      </c>
      <c r="Y1078" s="334">
        <v>39</v>
      </c>
    </row>
    <row r="1079" spans="1:25" x14ac:dyDescent="0.25">
      <c r="A1079" t="str">
        <f>'Page 1 - General Information'!$G$12</f>
        <v>114069103</v>
      </c>
      <c r="B1079" t="str">
        <f>'Page 1 - General Information'!$G$16</f>
        <v>6980</v>
      </c>
      <c r="C1079" s="333" t="s">
        <v>14207</v>
      </c>
      <c r="N1079" t="s">
        <v>8024</v>
      </c>
      <c r="O1079" s="296">
        <f>INDEX('Page 2 - Team Information'!$K$14:$AP$184,Y1079,X1079)</f>
        <v>0</v>
      </c>
      <c r="Q1079"/>
      <c r="S1079" t="s">
        <v>9088</v>
      </c>
      <c r="X1079" s="334">
        <v>20</v>
      </c>
      <c r="Y1079" s="334">
        <v>39</v>
      </c>
    </row>
    <row r="1080" spans="1:25" x14ac:dyDescent="0.25">
      <c r="A1080" t="str">
        <f>'Page 1 - General Information'!$G$12</f>
        <v>114069103</v>
      </c>
      <c r="B1080" t="str">
        <f>'Page 1 - General Information'!$G$16</f>
        <v>6980</v>
      </c>
      <c r="C1080" s="333" t="s">
        <v>14207</v>
      </c>
      <c r="N1080" t="s">
        <v>8024</v>
      </c>
      <c r="O1080" s="296">
        <f>INDEX('Page 2 - Team Information'!$K$14:$AP$184,Y1080,X1080)</f>
        <v>0</v>
      </c>
      <c r="Q1080"/>
      <c r="S1080" t="s">
        <v>9089</v>
      </c>
      <c r="X1080" s="334">
        <v>21</v>
      </c>
      <c r="Y1080" s="334">
        <v>39</v>
      </c>
    </row>
    <row r="1081" spans="1:25" x14ac:dyDescent="0.25">
      <c r="A1081" t="str">
        <f>'Page 1 - General Information'!$G$12</f>
        <v>114069103</v>
      </c>
      <c r="B1081" t="str">
        <f>'Page 1 - General Information'!$G$16</f>
        <v>6980</v>
      </c>
      <c r="C1081" s="333" t="s">
        <v>14207</v>
      </c>
      <c r="N1081" t="s">
        <v>8024</v>
      </c>
      <c r="O1081" s="296">
        <f>INDEX('Page 2 - Team Information'!$K$14:$AP$184,Y1081,X1081)</f>
        <v>0</v>
      </c>
      <c r="Q1081"/>
      <c r="S1081" t="s">
        <v>9090</v>
      </c>
      <c r="X1081" s="334">
        <v>22</v>
      </c>
      <c r="Y1081" s="334">
        <v>39</v>
      </c>
    </row>
    <row r="1082" spans="1:25" x14ac:dyDescent="0.25">
      <c r="A1082" t="str">
        <f>'Page 1 - General Information'!$G$12</f>
        <v>114069103</v>
      </c>
      <c r="B1082" t="str">
        <f>'Page 1 - General Information'!$G$16</f>
        <v>6980</v>
      </c>
      <c r="C1082" s="333" t="s">
        <v>14207</v>
      </c>
      <c r="N1082" t="s">
        <v>8505</v>
      </c>
      <c r="O1082" s="300"/>
      <c r="Q1082"/>
      <c r="R1082" s="300" t="s">
        <v>14197</v>
      </c>
      <c r="S1082" t="s">
        <v>9091</v>
      </c>
      <c r="V1082" s="296">
        <f>INDEX('Page 2 - Team Information'!$K$14:$AP$184,Y1082,X1082)</f>
        <v>0</v>
      </c>
      <c r="X1082" s="334">
        <v>5</v>
      </c>
      <c r="Y1082" s="334">
        <v>40</v>
      </c>
    </row>
    <row r="1083" spans="1:25" x14ac:dyDescent="0.25">
      <c r="A1083" t="str">
        <f>'Page 1 - General Information'!$G$12</f>
        <v>114069103</v>
      </c>
      <c r="B1083" t="str">
        <f>'Page 1 - General Information'!$G$16</f>
        <v>6980</v>
      </c>
      <c r="C1083" s="333" t="s">
        <v>14207</v>
      </c>
      <c r="N1083" t="s">
        <v>8505</v>
      </c>
      <c r="O1083" s="300"/>
      <c r="Q1083"/>
      <c r="R1083" s="300" t="s">
        <v>14197</v>
      </c>
      <c r="S1083" t="s">
        <v>9092</v>
      </c>
      <c r="V1083" s="296">
        <f>INDEX('Page 2 - Team Information'!$K$14:$AP$184,Y1083,X1083)</f>
        <v>0</v>
      </c>
      <c r="X1083" s="334">
        <v>6</v>
      </c>
      <c r="Y1083" s="334">
        <v>40</v>
      </c>
    </row>
    <row r="1084" spans="1:25" x14ac:dyDescent="0.25">
      <c r="A1084" t="str">
        <f>'Page 1 - General Information'!$G$12</f>
        <v>114069103</v>
      </c>
      <c r="B1084" t="str">
        <f>'Page 1 - General Information'!$G$16</f>
        <v>6980</v>
      </c>
      <c r="C1084" s="333" t="s">
        <v>14207</v>
      </c>
      <c r="N1084" t="s">
        <v>8505</v>
      </c>
      <c r="O1084" s="300"/>
      <c r="Q1084"/>
      <c r="R1084" s="300" t="s">
        <v>14197</v>
      </c>
      <c r="S1084" t="s">
        <v>9093</v>
      </c>
      <c r="V1084" s="296">
        <f>INDEX('Page 2 - Team Information'!$K$14:$AP$184,Y1084,X1084)</f>
        <v>0</v>
      </c>
      <c r="X1084" s="334">
        <v>7</v>
      </c>
      <c r="Y1084" s="334">
        <v>40</v>
      </c>
    </row>
    <row r="1085" spans="1:25" x14ac:dyDescent="0.25">
      <c r="A1085" t="str">
        <f>'Page 1 - General Information'!$G$12</f>
        <v>114069103</v>
      </c>
      <c r="B1085" t="str">
        <f>'Page 1 - General Information'!$G$16</f>
        <v>6980</v>
      </c>
      <c r="C1085" s="333" t="s">
        <v>14207</v>
      </c>
      <c r="N1085" t="s">
        <v>8505</v>
      </c>
      <c r="O1085" s="300"/>
      <c r="Q1085"/>
      <c r="R1085" s="23" t="s">
        <v>14197</v>
      </c>
      <c r="S1085" t="s">
        <v>9094</v>
      </c>
      <c r="T1085" s="296" t="str">
        <f>IF(INDEX('Page 2 - Team Information'!$K$14:$AP$184,Y1085,X1085)="","",INDEX('Page 2 - Team Information'!$K$14:$AP$184,Y1085,X1085)&amp;"-06-30")</f>
        <v/>
      </c>
      <c r="X1085" s="334">
        <v>9</v>
      </c>
      <c r="Y1085" s="334">
        <v>40</v>
      </c>
    </row>
    <row r="1086" spans="1:25" x14ac:dyDescent="0.25">
      <c r="A1086" t="str">
        <f>'Page 1 - General Information'!$G$12</f>
        <v>114069103</v>
      </c>
      <c r="B1086" t="str">
        <f>'Page 1 - General Information'!$G$16</f>
        <v>6980</v>
      </c>
      <c r="C1086" s="333" t="s">
        <v>14207</v>
      </c>
      <c r="N1086" t="s">
        <v>8505</v>
      </c>
      <c r="O1086" s="300"/>
      <c r="Q1086"/>
      <c r="R1086" s="23" t="s">
        <v>14197</v>
      </c>
      <c r="S1086" t="s">
        <v>9095</v>
      </c>
      <c r="T1086" s="296" t="str">
        <f>IF(INDEX('Page 2 - Team Information'!$K$14:$AP$184,Y1086,X1086)="","",INDEX('Page 2 - Team Information'!$K$14:$AP$184,Y1086,X1086)&amp;"-06-30")</f>
        <v/>
      </c>
      <c r="X1086" s="334">
        <v>10</v>
      </c>
      <c r="Y1086" s="334">
        <v>40</v>
      </c>
    </row>
    <row r="1087" spans="1:25" x14ac:dyDescent="0.25">
      <c r="A1087" t="str">
        <f>'Page 1 - General Information'!$G$12</f>
        <v>114069103</v>
      </c>
      <c r="B1087" t="str">
        <f>'Page 1 - General Information'!$G$16</f>
        <v>6980</v>
      </c>
      <c r="C1087" s="333" t="s">
        <v>14207</v>
      </c>
      <c r="N1087" t="s">
        <v>8505</v>
      </c>
      <c r="O1087" s="300"/>
      <c r="Q1087"/>
      <c r="R1087" s="23" t="s">
        <v>14197</v>
      </c>
      <c r="S1087" t="s">
        <v>9096</v>
      </c>
      <c r="T1087" s="296" t="str">
        <f>IF(INDEX('Page 2 - Team Information'!$K$14:$AP$184,Y1087,X1087)="","",INDEX('Page 2 - Team Information'!$K$14:$AP$184,Y1087,X1087)&amp;"-06-30")</f>
        <v/>
      </c>
      <c r="X1087" s="334">
        <v>11</v>
      </c>
      <c r="Y1087" s="334">
        <v>40</v>
      </c>
    </row>
    <row r="1088" spans="1:25" x14ac:dyDescent="0.25">
      <c r="A1088" t="str">
        <f>'Page 1 - General Information'!$G$12</f>
        <v>114069103</v>
      </c>
      <c r="B1088" t="str">
        <f>'Page 1 - General Information'!$G$16</f>
        <v>6980</v>
      </c>
      <c r="C1088" s="333" t="s">
        <v>14207</v>
      </c>
      <c r="N1088" t="s">
        <v>8505</v>
      </c>
      <c r="O1088" s="300"/>
      <c r="Q1088"/>
      <c r="R1088" s="23" t="s">
        <v>14197</v>
      </c>
      <c r="S1088" t="s">
        <v>9097</v>
      </c>
      <c r="T1088" s="296" t="str">
        <f>IF(INDEX('Page 2 - Team Information'!$K$14:$AP$184,Y1088,X1088)="","",INDEX('Page 2 - Team Information'!$K$14:$AP$184,Y1088,X1088)&amp;"-06-30")</f>
        <v/>
      </c>
      <c r="X1088" s="334">
        <v>12</v>
      </c>
      <c r="Y1088" s="334">
        <v>40</v>
      </c>
    </row>
    <row r="1089" spans="1:25" x14ac:dyDescent="0.25">
      <c r="A1089" t="str">
        <f>'Page 1 - General Information'!$G$12</f>
        <v>114069103</v>
      </c>
      <c r="B1089" t="str">
        <f>'Page 1 - General Information'!$G$16</f>
        <v>6980</v>
      </c>
      <c r="C1089" s="333" t="s">
        <v>14207</v>
      </c>
      <c r="N1089" t="s">
        <v>8024</v>
      </c>
      <c r="O1089" s="296">
        <f>INDEX('Page 2 - Team Information'!$K$14:$AP$184,Y1089,X1089)</f>
        <v>0</v>
      </c>
      <c r="Q1089"/>
      <c r="S1089" t="s">
        <v>9098</v>
      </c>
      <c r="X1089" s="334">
        <v>14</v>
      </c>
      <c r="Y1089" s="334">
        <v>40</v>
      </c>
    </row>
    <row r="1090" spans="1:25" x14ac:dyDescent="0.25">
      <c r="A1090" t="str">
        <f>'Page 1 - General Information'!$G$12</f>
        <v>114069103</v>
      </c>
      <c r="B1090" t="str">
        <f>'Page 1 - General Information'!$G$16</f>
        <v>6980</v>
      </c>
      <c r="C1090" s="333" t="s">
        <v>14207</v>
      </c>
      <c r="N1090" t="s">
        <v>8024</v>
      </c>
      <c r="O1090" s="296">
        <f>INDEX('Page 2 - Team Information'!$K$14:$AP$184,Y1090,X1090)</f>
        <v>0</v>
      </c>
      <c r="Q1090"/>
      <c r="S1090" t="s">
        <v>9099</v>
      </c>
      <c r="X1090" s="334">
        <v>15</v>
      </c>
      <c r="Y1090" s="334">
        <v>40</v>
      </c>
    </row>
    <row r="1091" spans="1:25" x14ac:dyDescent="0.25">
      <c r="A1091" t="str">
        <f>'Page 1 - General Information'!$G$12</f>
        <v>114069103</v>
      </c>
      <c r="B1091" t="str">
        <f>'Page 1 - General Information'!$G$16</f>
        <v>6980</v>
      </c>
      <c r="C1091" s="333" t="s">
        <v>14207</v>
      </c>
      <c r="N1091" t="s">
        <v>8024</v>
      </c>
      <c r="O1091" s="296">
        <f>INDEX('Page 2 - Team Information'!$K$14:$AP$184,Y1091,X1091)</f>
        <v>0</v>
      </c>
      <c r="Q1091"/>
      <c r="S1091" t="s">
        <v>9100</v>
      </c>
      <c r="X1091" s="334">
        <v>16</v>
      </c>
      <c r="Y1091" s="334">
        <v>40</v>
      </c>
    </row>
    <row r="1092" spans="1:25" x14ac:dyDescent="0.25">
      <c r="A1092" t="str">
        <f>'Page 1 - General Information'!$G$12</f>
        <v>114069103</v>
      </c>
      <c r="B1092" t="str">
        <f>'Page 1 - General Information'!$G$16</f>
        <v>6980</v>
      </c>
      <c r="C1092" s="333" t="s">
        <v>14207</v>
      </c>
      <c r="N1092" t="s">
        <v>8024</v>
      </c>
      <c r="O1092" s="296">
        <f>INDEX('Page 2 - Team Information'!$K$14:$AP$184,Y1092,X1092)</f>
        <v>0</v>
      </c>
      <c r="Q1092"/>
      <c r="S1092" t="s">
        <v>9101</v>
      </c>
      <c r="X1092" s="334">
        <v>17</v>
      </c>
      <c r="Y1092" s="334">
        <v>40</v>
      </c>
    </row>
    <row r="1093" spans="1:25" x14ac:dyDescent="0.25">
      <c r="A1093" t="str">
        <f>'Page 1 - General Information'!$G$12</f>
        <v>114069103</v>
      </c>
      <c r="B1093" t="str">
        <f>'Page 1 - General Information'!$G$16</f>
        <v>6980</v>
      </c>
      <c r="C1093" s="333" t="s">
        <v>14207</v>
      </c>
      <c r="N1093" t="s">
        <v>8024</v>
      </c>
      <c r="O1093" s="296">
        <f>INDEX('Page 2 - Team Information'!$K$14:$AP$184,Y1093,X1093)</f>
        <v>0</v>
      </c>
      <c r="Q1093"/>
      <c r="S1093" t="s">
        <v>9102</v>
      </c>
      <c r="X1093" s="334">
        <v>19</v>
      </c>
      <c r="Y1093" s="334">
        <v>40</v>
      </c>
    </row>
    <row r="1094" spans="1:25" x14ac:dyDescent="0.25">
      <c r="A1094" t="str">
        <f>'Page 1 - General Information'!$G$12</f>
        <v>114069103</v>
      </c>
      <c r="B1094" t="str">
        <f>'Page 1 - General Information'!$G$16</f>
        <v>6980</v>
      </c>
      <c r="C1094" s="333" t="s">
        <v>14207</v>
      </c>
      <c r="N1094" t="s">
        <v>8024</v>
      </c>
      <c r="O1094" s="296">
        <f>INDEX('Page 2 - Team Information'!$K$14:$AP$184,Y1094,X1094)</f>
        <v>0</v>
      </c>
      <c r="Q1094"/>
      <c r="S1094" t="s">
        <v>9103</v>
      </c>
      <c r="X1094" s="334">
        <v>20</v>
      </c>
      <c r="Y1094" s="334">
        <v>40</v>
      </c>
    </row>
    <row r="1095" spans="1:25" x14ac:dyDescent="0.25">
      <c r="A1095" t="str">
        <f>'Page 1 - General Information'!$G$12</f>
        <v>114069103</v>
      </c>
      <c r="B1095" t="str">
        <f>'Page 1 - General Information'!$G$16</f>
        <v>6980</v>
      </c>
      <c r="C1095" s="333" t="s">
        <v>14207</v>
      </c>
      <c r="N1095" t="s">
        <v>8024</v>
      </c>
      <c r="O1095" s="296">
        <f>INDEX('Page 2 - Team Information'!$K$14:$AP$184,Y1095,X1095)</f>
        <v>0</v>
      </c>
      <c r="Q1095"/>
      <c r="S1095" t="s">
        <v>9104</v>
      </c>
      <c r="X1095" s="334">
        <v>21</v>
      </c>
      <c r="Y1095" s="334">
        <v>40</v>
      </c>
    </row>
    <row r="1096" spans="1:25" x14ac:dyDescent="0.25">
      <c r="A1096" t="str">
        <f>'Page 1 - General Information'!$G$12</f>
        <v>114069103</v>
      </c>
      <c r="B1096" t="str">
        <f>'Page 1 - General Information'!$G$16</f>
        <v>6980</v>
      </c>
      <c r="C1096" s="333" t="s">
        <v>14207</v>
      </c>
      <c r="N1096" t="s">
        <v>8024</v>
      </c>
      <c r="O1096" s="296">
        <f>INDEX('Page 2 - Team Information'!$K$14:$AP$184,Y1096,X1096)</f>
        <v>0</v>
      </c>
      <c r="Q1096"/>
      <c r="S1096" t="s">
        <v>9105</v>
      </c>
      <c r="X1096" s="334">
        <v>22</v>
      </c>
      <c r="Y1096" s="334">
        <v>40</v>
      </c>
    </row>
    <row r="1097" spans="1:25" x14ac:dyDescent="0.25">
      <c r="A1097" t="str">
        <f>'Page 1 - General Information'!$G$12</f>
        <v>114069103</v>
      </c>
      <c r="B1097" t="str">
        <f>'Page 1 - General Information'!$G$16</f>
        <v>6980</v>
      </c>
      <c r="C1097" s="333" t="s">
        <v>14207</v>
      </c>
      <c r="N1097" t="s">
        <v>8505</v>
      </c>
      <c r="O1097" s="300"/>
      <c r="Q1097"/>
      <c r="R1097" s="300" t="s">
        <v>14197</v>
      </c>
      <c r="S1097" t="s">
        <v>9106</v>
      </c>
      <c r="V1097" s="296">
        <f>INDEX('Page 2 - Team Information'!$K$14:$AP$184,Y1097,X1097)</f>
        <v>0</v>
      </c>
      <c r="X1097" s="334">
        <v>5</v>
      </c>
      <c r="Y1097" s="334">
        <v>41</v>
      </c>
    </row>
    <row r="1098" spans="1:25" x14ac:dyDescent="0.25">
      <c r="A1098" t="str">
        <f>'Page 1 - General Information'!$G$12</f>
        <v>114069103</v>
      </c>
      <c r="B1098" t="str">
        <f>'Page 1 - General Information'!$G$16</f>
        <v>6980</v>
      </c>
      <c r="C1098" s="333" t="s">
        <v>14207</v>
      </c>
      <c r="N1098" t="s">
        <v>8505</v>
      </c>
      <c r="O1098" s="300"/>
      <c r="Q1098"/>
      <c r="R1098" s="300" t="s">
        <v>14197</v>
      </c>
      <c r="S1098" t="s">
        <v>9107</v>
      </c>
      <c r="V1098" s="296">
        <f>INDEX('Page 2 - Team Information'!$K$14:$AP$184,Y1098,X1098)</f>
        <v>0</v>
      </c>
      <c r="X1098" s="334">
        <v>6</v>
      </c>
      <c r="Y1098" s="334">
        <v>41</v>
      </c>
    </row>
    <row r="1099" spans="1:25" x14ac:dyDescent="0.25">
      <c r="A1099" t="str">
        <f>'Page 1 - General Information'!$G$12</f>
        <v>114069103</v>
      </c>
      <c r="B1099" t="str">
        <f>'Page 1 - General Information'!$G$16</f>
        <v>6980</v>
      </c>
      <c r="C1099" s="333" t="s">
        <v>14207</v>
      </c>
      <c r="N1099" t="s">
        <v>8505</v>
      </c>
      <c r="O1099" s="300"/>
      <c r="Q1099"/>
      <c r="R1099" s="300" t="s">
        <v>14197</v>
      </c>
      <c r="S1099" t="s">
        <v>9108</v>
      </c>
      <c r="V1099" s="296">
        <f>INDEX('Page 2 - Team Information'!$K$14:$AP$184,Y1099,X1099)</f>
        <v>0</v>
      </c>
      <c r="X1099" s="334">
        <v>7</v>
      </c>
      <c r="Y1099" s="334">
        <v>41</v>
      </c>
    </row>
    <row r="1100" spans="1:25" x14ac:dyDescent="0.25">
      <c r="A1100" t="str">
        <f>'Page 1 - General Information'!$G$12</f>
        <v>114069103</v>
      </c>
      <c r="B1100" t="str">
        <f>'Page 1 - General Information'!$G$16</f>
        <v>6980</v>
      </c>
      <c r="C1100" s="333" t="s">
        <v>14207</v>
      </c>
      <c r="N1100" t="s">
        <v>8505</v>
      </c>
      <c r="O1100" s="300"/>
      <c r="Q1100"/>
      <c r="R1100" s="23" t="s">
        <v>14197</v>
      </c>
      <c r="S1100" t="s">
        <v>9109</v>
      </c>
      <c r="T1100" s="296" t="str">
        <f>IF(INDEX('Page 2 - Team Information'!$K$14:$AP$184,Y1100,X1100)="","",INDEX('Page 2 - Team Information'!$K$14:$AP$184,Y1100,X1100)&amp;"-06-30")</f>
        <v/>
      </c>
      <c r="X1100" s="334">
        <v>9</v>
      </c>
      <c r="Y1100" s="334">
        <v>41</v>
      </c>
    </row>
    <row r="1101" spans="1:25" x14ac:dyDescent="0.25">
      <c r="A1101" t="str">
        <f>'Page 1 - General Information'!$G$12</f>
        <v>114069103</v>
      </c>
      <c r="B1101" t="str">
        <f>'Page 1 - General Information'!$G$16</f>
        <v>6980</v>
      </c>
      <c r="C1101" s="333" t="s">
        <v>14207</v>
      </c>
      <c r="N1101" t="s">
        <v>8505</v>
      </c>
      <c r="O1101" s="300"/>
      <c r="Q1101"/>
      <c r="R1101" s="23" t="s">
        <v>14197</v>
      </c>
      <c r="S1101" t="s">
        <v>9110</v>
      </c>
      <c r="T1101" s="296" t="str">
        <f>IF(INDEX('Page 2 - Team Information'!$K$14:$AP$184,Y1101,X1101)="","",INDEX('Page 2 - Team Information'!$K$14:$AP$184,Y1101,X1101)&amp;"-06-30")</f>
        <v/>
      </c>
      <c r="X1101" s="334">
        <v>10</v>
      </c>
      <c r="Y1101" s="334">
        <v>41</v>
      </c>
    </row>
    <row r="1102" spans="1:25" x14ac:dyDescent="0.25">
      <c r="A1102" t="str">
        <f>'Page 1 - General Information'!$G$12</f>
        <v>114069103</v>
      </c>
      <c r="B1102" t="str">
        <f>'Page 1 - General Information'!$G$16</f>
        <v>6980</v>
      </c>
      <c r="C1102" s="333" t="s">
        <v>14207</v>
      </c>
      <c r="N1102" t="s">
        <v>8505</v>
      </c>
      <c r="O1102" s="300"/>
      <c r="Q1102"/>
      <c r="R1102" s="23" t="s">
        <v>14197</v>
      </c>
      <c r="S1102" t="s">
        <v>9111</v>
      </c>
      <c r="T1102" s="296" t="str">
        <f>IF(INDEX('Page 2 - Team Information'!$K$14:$AP$184,Y1102,X1102)="","",INDEX('Page 2 - Team Information'!$K$14:$AP$184,Y1102,X1102)&amp;"-06-30")</f>
        <v/>
      </c>
      <c r="X1102" s="334">
        <v>11</v>
      </c>
      <c r="Y1102" s="334">
        <v>41</v>
      </c>
    </row>
    <row r="1103" spans="1:25" x14ac:dyDescent="0.25">
      <c r="A1103" t="str">
        <f>'Page 1 - General Information'!$G$12</f>
        <v>114069103</v>
      </c>
      <c r="B1103" t="str">
        <f>'Page 1 - General Information'!$G$16</f>
        <v>6980</v>
      </c>
      <c r="C1103" s="333" t="s">
        <v>14207</v>
      </c>
      <c r="N1103" t="s">
        <v>8505</v>
      </c>
      <c r="O1103" s="300"/>
      <c r="Q1103"/>
      <c r="R1103" s="23" t="s">
        <v>14197</v>
      </c>
      <c r="S1103" t="s">
        <v>9112</v>
      </c>
      <c r="T1103" s="296" t="str">
        <f>IF(INDEX('Page 2 - Team Information'!$K$14:$AP$184,Y1103,X1103)="","",INDEX('Page 2 - Team Information'!$K$14:$AP$184,Y1103,X1103)&amp;"-06-30")</f>
        <v/>
      </c>
      <c r="X1103" s="334">
        <v>12</v>
      </c>
      <c r="Y1103" s="334">
        <v>41</v>
      </c>
    </row>
    <row r="1104" spans="1:25" x14ac:dyDescent="0.25">
      <c r="A1104" t="str">
        <f>'Page 1 - General Information'!$G$12</f>
        <v>114069103</v>
      </c>
      <c r="B1104" t="str">
        <f>'Page 1 - General Information'!$G$16</f>
        <v>6980</v>
      </c>
      <c r="C1104" s="333" t="s">
        <v>14207</v>
      </c>
      <c r="N1104" t="s">
        <v>8024</v>
      </c>
      <c r="O1104" s="296">
        <f>INDEX('Page 2 - Team Information'!$K$14:$AP$184,Y1104,X1104)</f>
        <v>0</v>
      </c>
      <c r="Q1104"/>
      <c r="S1104" t="s">
        <v>9113</v>
      </c>
      <c r="X1104" s="334">
        <v>14</v>
      </c>
      <c r="Y1104" s="334">
        <v>41</v>
      </c>
    </row>
    <row r="1105" spans="1:25" x14ac:dyDescent="0.25">
      <c r="A1105" t="str">
        <f>'Page 1 - General Information'!$G$12</f>
        <v>114069103</v>
      </c>
      <c r="B1105" t="str">
        <f>'Page 1 - General Information'!$G$16</f>
        <v>6980</v>
      </c>
      <c r="C1105" s="333" t="s">
        <v>14207</v>
      </c>
      <c r="N1105" t="s">
        <v>8024</v>
      </c>
      <c r="O1105" s="296">
        <f>INDEX('Page 2 - Team Information'!$K$14:$AP$184,Y1105,X1105)</f>
        <v>0</v>
      </c>
      <c r="Q1105"/>
      <c r="S1105" t="s">
        <v>9114</v>
      </c>
      <c r="X1105" s="334">
        <v>15</v>
      </c>
      <c r="Y1105" s="334">
        <v>41</v>
      </c>
    </row>
    <row r="1106" spans="1:25" x14ac:dyDescent="0.25">
      <c r="A1106" t="str">
        <f>'Page 1 - General Information'!$G$12</f>
        <v>114069103</v>
      </c>
      <c r="B1106" t="str">
        <f>'Page 1 - General Information'!$G$16</f>
        <v>6980</v>
      </c>
      <c r="C1106" s="333" t="s">
        <v>14207</v>
      </c>
      <c r="N1106" t="s">
        <v>8024</v>
      </c>
      <c r="O1106" s="296">
        <f>INDEX('Page 2 - Team Information'!$K$14:$AP$184,Y1106,X1106)</f>
        <v>0</v>
      </c>
      <c r="Q1106"/>
      <c r="S1106" t="s">
        <v>9115</v>
      </c>
      <c r="X1106" s="334">
        <v>16</v>
      </c>
      <c r="Y1106" s="334">
        <v>41</v>
      </c>
    </row>
    <row r="1107" spans="1:25" x14ac:dyDescent="0.25">
      <c r="A1107" t="str">
        <f>'Page 1 - General Information'!$G$12</f>
        <v>114069103</v>
      </c>
      <c r="B1107" t="str">
        <f>'Page 1 - General Information'!$G$16</f>
        <v>6980</v>
      </c>
      <c r="C1107" s="333" t="s">
        <v>14207</v>
      </c>
      <c r="N1107" t="s">
        <v>8024</v>
      </c>
      <c r="O1107" s="296">
        <f>INDEX('Page 2 - Team Information'!$K$14:$AP$184,Y1107,X1107)</f>
        <v>0</v>
      </c>
      <c r="Q1107"/>
      <c r="S1107" t="s">
        <v>9116</v>
      </c>
      <c r="X1107" s="334">
        <v>17</v>
      </c>
      <c r="Y1107" s="334">
        <v>41</v>
      </c>
    </row>
    <row r="1108" spans="1:25" x14ac:dyDescent="0.25">
      <c r="A1108" t="str">
        <f>'Page 1 - General Information'!$G$12</f>
        <v>114069103</v>
      </c>
      <c r="B1108" t="str">
        <f>'Page 1 - General Information'!$G$16</f>
        <v>6980</v>
      </c>
      <c r="C1108" s="333" t="s">
        <v>14207</v>
      </c>
      <c r="N1108" t="s">
        <v>8024</v>
      </c>
      <c r="O1108" s="296">
        <f>INDEX('Page 2 - Team Information'!$K$14:$AP$184,Y1108,X1108)</f>
        <v>0</v>
      </c>
      <c r="Q1108"/>
      <c r="S1108" t="s">
        <v>9117</v>
      </c>
      <c r="X1108" s="334">
        <v>19</v>
      </c>
      <c r="Y1108" s="334">
        <v>41</v>
      </c>
    </row>
    <row r="1109" spans="1:25" x14ac:dyDescent="0.25">
      <c r="A1109" t="str">
        <f>'Page 1 - General Information'!$G$12</f>
        <v>114069103</v>
      </c>
      <c r="B1109" t="str">
        <f>'Page 1 - General Information'!$G$16</f>
        <v>6980</v>
      </c>
      <c r="C1109" s="333" t="s">
        <v>14207</v>
      </c>
      <c r="N1109" t="s">
        <v>8024</v>
      </c>
      <c r="O1109" s="296">
        <f>INDEX('Page 2 - Team Information'!$K$14:$AP$184,Y1109,X1109)</f>
        <v>0</v>
      </c>
      <c r="Q1109"/>
      <c r="S1109" t="s">
        <v>9118</v>
      </c>
      <c r="X1109" s="334">
        <v>20</v>
      </c>
      <c r="Y1109" s="334">
        <v>41</v>
      </c>
    </row>
    <row r="1110" spans="1:25" x14ac:dyDescent="0.25">
      <c r="A1110" t="str">
        <f>'Page 1 - General Information'!$G$12</f>
        <v>114069103</v>
      </c>
      <c r="B1110" t="str">
        <f>'Page 1 - General Information'!$G$16</f>
        <v>6980</v>
      </c>
      <c r="C1110" s="333" t="s">
        <v>14207</v>
      </c>
      <c r="N1110" t="s">
        <v>8024</v>
      </c>
      <c r="O1110" s="296">
        <f>INDEX('Page 2 - Team Information'!$K$14:$AP$184,Y1110,X1110)</f>
        <v>0</v>
      </c>
      <c r="Q1110"/>
      <c r="S1110" t="s">
        <v>9119</v>
      </c>
      <c r="X1110" s="334">
        <v>21</v>
      </c>
      <c r="Y1110" s="334">
        <v>41</v>
      </c>
    </row>
    <row r="1111" spans="1:25" x14ac:dyDescent="0.25">
      <c r="A1111" t="str">
        <f>'Page 1 - General Information'!$G$12</f>
        <v>114069103</v>
      </c>
      <c r="B1111" t="str">
        <f>'Page 1 - General Information'!$G$16</f>
        <v>6980</v>
      </c>
      <c r="C1111" s="333" t="s">
        <v>14207</v>
      </c>
      <c r="N1111" t="s">
        <v>8024</v>
      </c>
      <c r="O1111" s="296">
        <f>INDEX('Page 2 - Team Information'!$K$14:$AP$184,Y1111,X1111)</f>
        <v>0</v>
      </c>
      <c r="Q1111"/>
      <c r="S1111" t="s">
        <v>9120</v>
      </c>
      <c r="X1111" s="334">
        <v>22</v>
      </c>
      <c r="Y1111" s="334">
        <v>41</v>
      </c>
    </row>
    <row r="1112" spans="1:25" x14ac:dyDescent="0.25">
      <c r="A1112" t="str">
        <f>'Page 1 - General Information'!$G$12</f>
        <v>114069103</v>
      </c>
      <c r="B1112" t="str">
        <f>'Page 1 - General Information'!$G$16</f>
        <v>6980</v>
      </c>
      <c r="C1112" s="333" t="s">
        <v>14207</v>
      </c>
      <c r="N1112" t="s">
        <v>8505</v>
      </c>
      <c r="O1112" s="300"/>
      <c r="Q1112"/>
      <c r="R1112" s="300" t="s">
        <v>14197</v>
      </c>
      <c r="S1112" t="s">
        <v>9121</v>
      </c>
      <c r="V1112" s="296">
        <f>INDEX('Page 2 - Team Information'!$K$14:$AP$184,Y1112,X1112)</f>
        <v>0</v>
      </c>
      <c r="X1112" s="334">
        <v>5</v>
      </c>
      <c r="Y1112" s="334">
        <v>42</v>
      </c>
    </row>
    <row r="1113" spans="1:25" x14ac:dyDescent="0.25">
      <c r="A1113" t="str">
        <f>'Page 1 - General Information'!$G$12</f>
        <v>114069103</v>
      </c>
      <c r="B1113" t="str">
        <f>'Page 1 - General Information'!$G$16</f>
        <v>6980</v>
      </c>
      <c r="C1113" s="333" t="s">
        <v>14207</v>
      </c>
      <c r="N1113" t="s">
        <v>8505</v>
      </c>
      <c r="O1113" s="300"/>
      <c r="Q1113"/>
      <c r="R1113" s="300" t="s">
        <v>14197</v>
      </c>
      <c r="S1113" t="s">
        <v>9122</v>
      </c>
      <c r="V1113" s="296">
        <f>INDEX('Page 2 - Team Information'!$K$14:$AP$184,Y1113,X1113)</f>
        <v>0</v>
      </c>
      <c r="X1113" s="334">
        <v>6</v>
      </c>
      <c r="Y1113" s="334">
        <v>42</v>
      </c>
    </row>
    <row r="1114" spans="1:25" x14ac:dyDescent="0.25">
      <c r="A1114" t="str">
        <f>'Page 1 - General Information'!$G$12</f>
        <v>114069103</v>
      </c>
      <c r="B1114" t="str">
        <f>'Page 1 - General Information'!$G$16</f>
        <v>6980</v>
      </c>
      <c r="C1114" s="333" t="s">
        <v>14207</v>
      </c>
      <c r="N1114" t="s">
        <v>8505</v>
      </c>
      <c r="O1114" s="300"/>
      <c r="Q1114"/>
      <c r="R1114" s="300" t="s">
        <v>14197</v>
      </c>
      <c r="S1114" t="s">
        <v>9123</v>
      </c>
      <c r="V1114" s="296">
        <f>INDEX('Page 2 - Team Information'!$K$14:$AP$184,Y1114,X1114)</f>
        <v>0</v>
      </c>
      <c r="X1114" s="334">
        <v>7</v>
      </c>
      <c r="Y1114" s="334">
        <v>42</v>
      </c>
    </row>
    <row r="1115" spans="1:25" x14ac:dyDescent="0.25">
      <c r="A1115" t="str">
        <f>'Page 1 - General Information'!$G$12</f>
        <v>114069103</v>
      </c>
      <c r="B1115" t="str">
        <f>'Page 1 - General Information'!$G$16</f>
        <v>6980</v>
      </c>
      <c r="C1115" s="333" t="s">
        <v>14207</v>
      </c>
      <c r="N1115" t="s">
        <v>8505</v>
      </c>
      <c r="O1115" s="300"/>
      <c r="Q1115"/>
      <c r="R1115" s="23" t="s">
        <v>14197</v>
      </c>
      <c r="S1115" t="s">
        <v>9124</v>
      </c>
      <c r="T1115" s="296" t="str">
        <f>IF(INDEX('Page 2 - Team Information'!$K$14:$AP$184,Y1115,X1115)="","",INDEX('Page 2 - Team Information'!$K$14:$AP$184,Y1115,X1115)&amp;"-06-30")</f>
        <v/>
      </c>
      <c r="X1115" s="334">
        <v>9</v>
      </c>
      <c r="Y1115" s="334">
        <v>42</v>
      </c>
    </row>
    <row r="1116" spans="1:25" x14ac:dyDescent="0.25">
      <c r="A1116" t="str">
        <f>'Page 1 - General Information'!$G$12</f>
        <v>114069103</v>
      </c>
      <c r="B1116" t="str">
        <f>'Page 1 - General Information'!$G$16</f>
        <v>6980</v>
      </c>
      <c r="C1116" s="333" t="s">
        <v>14207</v>
      </c>
      <c r="N1116" t="s">
        <v>8505</v>
      </c>
      <c r="O1116" s="300"/>
      <c r="Q1116"/>
      <c r="R1116" s="23" t="s">
        <v>14197</v>
      </c>
      <c r="S1116" t="s">
        <v>9125</v>
      </c>
      <c r="T1116" s="296" t="str">
        <f>IF(INDEX('Page 2 - Team Information'!$K$14:$AP$184,Y1116,X1116)="","",INDEX('Page 2 - Team Information'!$K$14:$AP$184,Y1116,X1116)&amp;"-06-30")</f>
        <v/>
      </c>
      <c r="X1116" s="334">
        <v>10</v>
      </c>
      <c r="Y1116" s="334">
        <v>42</v>
      </c>
    </row>
    <row r="1117" spans="1:25" x14ac:dyDescent="0.25">
      <c r="A1117" t="str">
        <f>'Page 1 - General Information'!$G$12</f>
        <v>114069103</v>
      </c>
      <c r="B1117" t="str">
        <f>'Page 1 - General Information'!$G$16</f>
        <v>6980</v>
      </c>
      <c r="C1117" s="333" t="s">
        <v>14207</v>
      </c>
      <c r="N1117" t="s">
        <v>8505</v>
      </c>
      <c r="O1117" s="300"/>
      <c r="Q1117"/>
      <c r="R1117" s="23" t="s">
        <v>14197</v>
      </c>
      <c r="S1117" t="s">
        <v>9126</v>
      </c>
      <c r="T1117" s="296" t="str">
        <f>IF(INDEX('Page 2 - Team Information'!$K$14:$AP$184,Y1117,X1117)="","",INDEX('Page 2 - Team Information'!$K$14:$AP$184,Y1117,X1117)&amp;"-06-30")</f>
        <v/>
      </c>
      <c r="X1117" s="334">
        <v>11</v>
      </c>
      <c r="Y1117" s="334">
        <v>42</v>
      </c>
    </row>
    <row r="1118" spans="1:25" x14ac:dyDescent="0.25">
      <c r="A1118" t="str">
        <f>'Page 1 - General Information'!$G$12</f>
        <v>114069103</v>
      </c>
      <c r="B1118" t="str">
        <f>'Page 1 - General Information'!$G$16</f>
        <v>6980</v>
      </c>
      <c r="C1118" s="333" t="s">
        <v>14207</v>
      </c>
      <c r="N1118" t="s">
        <v>8505</v>
      </c>
      <c r="O1118" s="300"/>
      <c r="Q1118"/>
      <c r="R1118" s="23" t="s">
        <v>14197</v>
      </c>
      <c r="S1118" t="s">
        <v>9127</v>
      </c>
      <c r="T1118" s="296" t="str">
        <f>IF(INDEX('Page 2 - Team Information'!$K$14:$AP$184,Y1118,X1118)="","",INDEX('Page 2 - Team Information'!$K$14:$AP$184,Y1118,X1118)&amp;"-06-30")</f>
        <v/>
      </c>
      <c r="X1118" s="334">
        <v>12</v>
      </c>
      <c r="Y1118" s="334">
        <v>42</v>
      </c>
    </row>
    <row r="1119" spans="1:25" x14ac:dyDescent="0.25">
      <c r="A1119" t="str">
        <f>'Page 1 - General Information'!$G$12</f>
        <v>114069103</v>
      </c>
      <c r="B1119" t="str">
        <f>'Page 1 - General Information'!$G$16</f>
        <v>6980</v>
      </c>
      <c r="C1119" s="333" t="s">
        <v>14207</v>
      </c>
      <c r="N1119" t="s">
        <v>8024</v>
      </c>
      <c r="O1119" s="296">
        <f>INDEX('Page 2 - Team Information'!$K$14:$AP$184,Y1119,X1119)</f>
        <v>0</v>
      </c>
      <c r="Q1119"/>
      <c r="S1119" t="s">
        <v>9128</v>
      </c>
      <c r="X1119" s="334">
        <v>14</v>
      </c>
      <c r="Y1119" s="334">
        <v>42</v>
      </c>
    </row>
    <row r="1120" spans="1:25" x14ac:dyDescent="0.25">
      <c r="A1120" t="str">
        <f>'Page 1 - General Information'!$G$12</f>
        <v>114069103</v>
      </c>
      <c r="B1120" t="str">
        <f>'Page 1 - General Information'!$G$16</f>
        <v>6980</v>
      </c>
      <c r="C1120" s="333" t="s">
        <v>14207</v>
      </c>
      <c r="N1120" t="s">
        <v>8024</v>
      </c>
      <c r="O1120" s="296">
        <f>INDEX('Page 2 - Team Information'!$K$14:$AP$184,Y1120,X1120)</f>
        <v>0</v>
      </c>
      <c r="Q1120"/>
      <c r="S1120" t="s">
        <v>9129</v>
      </c>
      <c r="X1120" s="334">
        <v>15</v>
      </c>
      <c r="Y1120" s="334">
        <v>42</v>
      </c>
    </row>
    <row r="1121" spans="1:25" x14ac:dyDescent="0.25">
      <c r="A1121" t="str">
        <f>'Page 1 - General Information'!$G$12</f>
        <v>114069103</v>
      </c>
      <c r="B1121" t="str">
        <f>'Page 1 - General Information'!$G$16</f>
        <v>6980</v>
      </c>
      <c r="C1121" s="333" t="s">
        <v>14207</v>
      </c>
      <c r="N1121" t="s">
        <v>8024</v>
      </c>
      <c r="O1121" s="296">
        <f>INDEX('Page 2 - Team Information'!$K$14:$AP$184,Y1121,X1121)</f>
        <v>0</v>
      </c>
      <c r="Q1121"/>
      <c r="S1121" t="s">
        <v>9130</v>
      </c>
      <c r="X1121" s="334">
        <v>16</v>
      </c>
      <c r="Y1121" s="334">
        <v>42</v>
      </c>
    </row>
    <row r="1122" spans="1:25" x14ac:dyDescent="0.25">
      <c r="A1122" t="str">
        <f>'Page 1 - General Information'!$G$12</f>
        <v>114069103</v>
      </c>
      <c r="B1122" t="str">
        <f>'Page 1 - General Information'!$G$16</f>
        <v>6980</v>
      </c>
      <c r="C1122" s="333" t="s">
        <v>14207</v>
      </c>
      <c r="N1122" t="s">
        <v>8024</v>
      </c>
      <c r="O1122" s="296">
        <f>INDEX('Page 2 - Team Information'!$K$14:$AP$184,Y1122,X1122)</f>
        <v>0</v>
      </c>
      <c r="Q1122"/>
      <c r="S1122" t="s">
        <v>9131</v>
      </c>
      <c r="X1122" s="334">
        <v>17</v>
      </c>
      <c r="Y1122" s="334">
        <v>42</v>
      </c>
    </row>
    <row r="1123" spans="1:25" x14ac:dyDescent="0.25">
      <c r="A1123" t="str">
        <f>'Page 1 - General Information'!$G$12</f>
        <v>114069103</v>
      </c>
      <c r="B1123" t="str">
        <f>'Page 1 - General Information'!$G$16</f>
        <v>6980</v>
      </c>
      <c r="C1123" s="333" t="s">
        <v>14207</v>
      </c>
      <c r="N1123" t="s">
        <v>8024</v>
      </c>
      <c r="O1123" s="296">
        <f>INDEX('Page 2 - Team Information'!$K$14:$AP$184,Y1123,X1123)</f>
        <v>0</v>
      </c>
      <c r="Q1123"/>
      <c r="S1123" t="s">
        <v>9132</v>
      </c>
      <c r="X1123" s="334">
        <v>19</v>
      </c>
      <c r="Y1123" s="334">
        <v>42</v>
      </c>
    </row>
    <row r="1124" spans="1:25" x14ac:dyDescent="0.25">
      <c r="A1124" t="str">
        <f>'Page 1 - General Information'!$G$12</f>
        <v>114069103</v>
      </c>
      <c r="B1124" t="str">
        <f>'Page 1 - General Information'!$G$16</f>
        <v>6980</v>
      </c>
      <c r="C1124" s="333" t="s">
        <v>14207</v>
      </c>
      <c r="N1124" t="s">
        <v>8024</v>
      </c>
      <c r="O1124" s="296">
        <f>INDEX('Page 2 - Team Information'!$K$14:$AP$184,Y1124,X1124)</f>
        <v>0</v>
      </c>
      <c r="Q1124"/>
      <c r="S1124" t="s">
        <v>9133</v>
      </c>
      <c r="X1124" s="334">
        <v>20</v>
      </c>
      <c r="Y1124" s="334">
        <v>42</v>
      </c>
    </row>
    <row r="1125" spans="1:25" x14ac:dyDescent="0.25">
      <c r="A1125" t="str">
        <f>'Page 1 - General Information'!$G$12</f>
        <v>114069103</v>
      </c>
      <c r="B1125" t="str">
        <f>'Page 1 - General Information'!$G$16</f>
        <v>6980</v>
      </c>
      <c r="C1125" s="333" t="s">
        <v>14207</v>
      </c>
      <c r="N1125" t="s">
        <v>8024</v>
      </c>
      <c r="O1125" s="296">
        <f>INDEX('Page 2 - Team Information'!$K$14:$AP$184,Y1125,X1125)</f>
        <v>0</v>
      </c>
      <c r="Q1125"/>
      <c r="S1125" t="s">
        <v>9134</v>
      </c>
      <c r="X1125" s="334">
        <v>21</v>
      </c>
      <c r="Y1125" s="334">
        <v>42</v>
      </c>
    </row>
    <row r="1126" spans="1:25" x14ac:dyDescent="0.25">
      <c r="A1126" t="str">
        <f>'Page 1 - General Information'!$G$12</f>
        <v>114069103</v>
      </c>
      <c r="B1126" t="str">
        <f>'Page 1 - General Information'!$G$16</f>
        <v>6980</v>
      </c>
      <c r="C1126" s="333" t="s">
        <v>14207</v>
      </c>
      <c r="N1126" t="s">
        <v>8024</v>
      </c>
      <c r="O1126" s="296">
        <f>INDEX('Page 2 - Team Information'!$K$14:$AP$184,Y1126,X1126)</f>
        <v>0</v>
      </c>
      <c r="Q1126"/>
      <c r="S1126" t="s">
        <v>9135</v>
      </c>
      <c r="X1126" s="334">
        <v>22</v>
      </c>
      <c r="Y1126" s="334">
        <v>42</v>
      </c>
    </row>
    <row r="1127" spans="1:25" x14ac:dyDescent="0.25">
      <c r="A1127" t="str">
        <f>'Page 1 - General Information'!$G$12</f>
        <v>114069103</v>
      </c>
      <c r="B1127" t="str">
        <f>'Page 1 - General Information'!$G$16</f>
        <v>6980</v>
      </c>
      <c r="C1127" s="333" t="s">
        <v>14207</v>
      </c>
      <c r="N1127" t="s">
        <v>8505</v>
      </c>
      <c r="O1127" s="300"/>
      <c r="Q1127"/>
      <c r="R1127" s="300" t="s">
        <v>14197</v>
      </c>
      <c r="S1127" t="s">
        <v>9136</v>
      </c>
      <c r="V1127" s="296">
        <f>INDEX('Page 2 - Team Information'!$K$14:$AP$184,Y1127,X1127)</f>
        <v>0</v>
      </c>
      <c r="X1127" s="334">
        <v>5</v>
      </c>
      <c r="Y1127" s="334">
        <v>43</v>
      </c>
    </row>
    <row r="1128" spans="1:25" x14ac:dyDescent="0.25">
      <c r="A1128" t="str">
        <f>'Page 1 - General Information'!$G$12</f>
        <v>114069103</v>
      </c>
      <c r="B1128" t="str">
        <f>'Page 1 - General Information'!$G$16</f>
        <v>6980</v>
      </c>
      <c r="C1128" s="333" t="s">
        <v>14207</v>
      </c>
      <c r="N1128" t="s">
        <v>8505</v>
      </c>
      <c r="O1128" s="300"/>
      <c r="Q1128"/>
      <c r="R1128" s="300" t="s">
        <v>14197</v>
      </c>
      <c r="S1128" t="s">
        <v>9137</v>
      </c>
      <c r="V1128" s="296">
        <f>INDEX('Page 2 - Team Information'!$K$14:$AP$184,Y1128,X1128)</f>
        <v>0</v>
      </c>
      <c r="X1128" s="334">
        <v>6</v>
      </c>
      <c r="Y1128" s="334">
        <v>43</v>
      </c>
    </row>
    <row r="1129" spans="1:25" x14ac:dyDescent="0.25">
      <c r="A1129" t="str">
        <f>'Page 1 - General Information'!$G$12</f>
        <v>114069103</v>
      </c>
      <c r="B1129" t="str">
        <f>'Page 1 - General Information'!$G$16</f>
        <v>6980</v>
      </c>
      <c r="C1129" s="333" t="s">
        <v>14207</v>
      </c>
      <c r="N1129" t="s">
        <v>8505</v>
      </c>
      <c r="O1129" s="300"/>
      <c r="Q1129"/>
      <c r="R1129" s="300" t="s">
        <v>14197</v>
      </c>
      <c r="S1129" t="s">
        <v>9138</v>
      </c>
      <c r="V1129" s="296">
        <f>INDEX('Page 2 - Team Information'!$K$14:$AP$184,Y1129,X1129)</f>
        <v>0</v>
      </c>
      <c r="X1129" s="334">
        <v>7</v>
      </c>
      <c r="Y1129" s="334">
        <v>43</v>
      </c>
    </row>
    <row r="1130" spans="1:25" x14ac:dyDescent="0.25">
      <c r="A1130" t="str">
        <f>'Page 1 - General Information'!$G$12</f>
        <v>114069103</v>
      </c>
      <c r="B1130" t="str">
        <f>'Page 1 - General Information'!$G$16</f>
        <v>6980</v>
      </c>
      <c r="C1130" s="333" t="s">
        <v>14207</v>
      </c>
      <c r="N1130" t="s">
        <v>8505</v>
      </c>
      <c r="O1130" s="300"/>
      <c r="Q1130"/>
      <c r="R1130" s="23" t="s">
        <v>14197</v>
      </c>
      <c r="S1130" t="s">
        <v>9139</v>
      </c>
      <c r="T1130" s="296" t="str">
        <f>IF(INDEX('Page 2 - Team Information'!$K$14:$AP$184,Y1130,X1130)="","",INDEX('Page 2 - Team Information'!$K$14:$AP$184,Y1130,X1130)&amp;"-06-30")</f>
        <v/>
      </c>
      <c r="X1130" s="334">
        <v>9</v>
      </c>
      <c r="Y1130" s="334">
        <v>43</v>
      </c>
    </row>
    <row r="1131" spans="1:25" x14ac:dyDescent="0.25">
      <c r="A1131" t="str">
        <f>'Page 1 - General Information'!$G$12</f>
        <v>114069103</v>
      </c>
      <c r="B1131" t="str">
        <f>'Page 1 - General Information'!$G$16</f>
        <v>6980</v>
      </c>
      <c r="C1131" s="333" t="s">
        <v>14207</v>
      </c>
      <c r="N1131" t="s">
        <v>8505</v>
      </c>
      <c r="O1131" s="300"/>
      <c r="Q1131"/>
      <c r="R1131" s="23" t="s">
        <v>14197</v>
      </c>
      <c r="S1131" t="s">
        <v>9140</v>
      </c>
      <c r="T1131" s="296" t="str">
        <f>IF(INDEX('Page 2 - Team Information'!$K$14:$AP$184,Y1131,X1131)="","",INDEX('Page 2 - Team Information'!$K$14:$AP$184,Y1131,X1131)&amp;"-06-30")</f>
        <v/>
      </c>
      <c r="X1131" s="334">
        <v>10</v>
      </c>
      <c r="Y1131" s="334">
        <v>43</v>
      </c>
    </row>
    <row r="1132" spans="1:25" x14ac:dyDescent="0.25">
      <c r="A1132" t="str">
        <f>'Page 1 - General Information'!$G$12</f>
        <v>114069103</v>
      </c>
      <c r="B1132" t="str">
        <f>'Page 1 - General Information'!$G$16</f>
        <v>6980</v>
      </c>
      <c r="C1132" s="333" t="s">
        <v>14207</v>
      </c>
      <c r="N1132" t="s">
        <v>8505</v>
      </c>
      <c r="O1132" s="300"/>
      <c r="Q1132"/>
      <c r="R1132" s="23" t="s">
        <v>14197</v>
      </c>
      <c r="S1132" t="s">
        <v>9141</v>
      </c>
      <c r="T1132" s="296" t="str">
        <f>IF(INDEX('Page 2 - Team Information'!$K$14:$AP$184,Y1132,X1132)="","",INDEX('Page 2 - Team Information'!$K$14:$AP$184,Y1132,X1132)&amp;"-06-30")</f>
        <v/>
      </c>
      <c r="X1132" s="334">
        <v>11</v>
      </c>
      <c r="Y1132" s="334">
        <v>43</v>
      </c>
    </row>
    <row r="1133" spans="1:25" x14ac:dyDescent="0.25">
      <c r="A1133" t="str">
        <f>'Page 1 - General Information'!$G$12</f>
        <v>114069103</v>
      </c>
      <c r="B1133" t="str">
        <f>'Page 1 - General Information'!$G$16</f>
        <v>6980</v>
      </c>
      <c r="C1133" s="333" t="s">
        <v>14207</v>
      </c>
      <c r="N1133" t="s">
        <v>8505</v>
      </c>
      <c r="O1133" s="300"/>
      <c r="Q1133"/>
      <c r="R1133" s="23" t="s">
        <v>14197</v>
      </c>
      <c r="S1133" t="s">
        <v>9142</v>
      </c>
      <c r="T1133" s="296" t="str">
        <f>IF(INDEX('Page 2 - Team Information'!$K$14:$AP$184,Y1133,X1133)="","",INDEX('Page 2 - Team Information'!$K$14:$AP$184,Y1133,X1133)&amp;"-06-30")</f>
        <v/>
      </c>
      <c r="X1133" s="334">
        <v>12</v>
      </c>
      <c r="Y1133" s="334">
        <v>43</v>
      </c>
    </row>
    <row r="1134" spans="1:25" x14ac:dyDescent="0.25">
      <c r="A1134" t="str">
        <f>'Page 1 - General Information'!$G$12</f>
        <v>114069103</v>
      </c>
      <c r="B1134" t="str">
        <f>'Page 1 - General Information'!$G$16</f>
        <v>6980</v>
      </c>
      <c r="C1134" s="333" t="s">
        <v>14207</v>
      </c>
      <c r="N1134" t="s">
        <v>8024</v>
      </c>
      <c r="O1134" s="296">
        <f>INDEX('Page 2 - Team Information'!$K$14:$AP$184,Y1134,X1134)</f>
        <v>0</v>
      </c>
      <c r="Q1134"/>
      <c r="S1134" t="s">
        <v>9143</v>
      </c>
      <c r="X1134" s="334">
        <v>14</v>
      </c>
      <c r="Y1134" s="334">
        <v>43</v>
      </c>
    </row>
    <row r="1135" spans="1:25" x14ac:dyDescent="0.25">
      <c r="A1135" t="str">
        <f>'Page 1 - General Information'!$G$12</f>
        <v>114069103</v>
      </c>
      <c r="B1135" t="str">
        <f>'Page 1 - General Information'!$G$16</f>
        <v>6980</v>
      </c>
      <c r="C1135" s="333" t="s">
        <v>14207</v>
      </c>
      <c r="N1135" t="s">
        <v>8024</v>
      </c>
      <c r="O1135" s="296">
        <f>INDEX('Page 2 - Team Information'!$K$14:$AP$184,Y1135,X1135)</f>
        <v>0</v>
      </c>
      <c r="Q1135"/>
      <c r="S1135" t="s">
        <v>9144</v>
      </c>
      <c r="X1135" s="334">
        <v>15</v>
      </c>
      <c r="Y1135" s="334">
        <v>43</v>
      </c>
    </row>
    <row r="1136" spans="1:25" x14ac:dyDescent="0.25">
      <c r="A1136" t="str">
        <f>'Page 1 - General Information'!$G$12</f>
        <v>114069103</v>
      </c>
      <c r="B1136" t="str">
        <f>'Page 1 - General Information'!$G$16</f>
        <v>6980</v>
      </c>
      <c r="C1136" s="333" t="s">
        <v>14207</v>
      </c>
      <c r="N1136" t="s">
        <v>8024</v>
      </c>
      <c r="O1136" s="296">
        <f>INDEX('Page 2 - Team Information'!$K$14:$AP$184,Y1136,X1136)</f>
        <v>0</v>
      </c>
      <c r="Q1136"/>
      <c r="S1136" t="s">
        <v>9145</v>
      </c>
      <c r="X1136" s="334">
        <v>16</v>
      </c>
      <c r="Y1136" s="334">
        <v>43</v>
      </c>
    </row>
    <row r="1137" spans="1:25" x14ac:dyDescent="0.25">
      <c r="A1137" t="str">
        <f>'Page 1 - General Information'!$G$12</f>
        <v>114069103</v>
      </c>
      <c r="B1137" t="str">
        <f>'Page 1 - General Information'!$G$16</f>
        <v>6980</v>
      </c>
      <c r="C1137" s="333" t="s">
        <v>14207</v>
      </c>
      <c r="N1137" t="s">
        <v>8024</v>
      </c>
      <c r="O1137" s="296">
        <f>INDEX('Page 2 - Team Information'!$K$14:$AP$184,Y1137,X1137)</f>
        <v>0</v>
      </c>
      <c r="Q1137"/>
      <c r="S1137" t="s">
        <v>9146</v>
      </c>
      <c r="X1137" s="334">
        <v>17</v>
      </c>
      <c r="Y1137" s="334">
        <v>43</v>
      </c>
    </row>
    <row r="1138" spans="1:25" x14ac:dyDescent="0.25">
      <c r="A1138" t="str">
        <f>'Page 1 - General Information'!$G$12</f>
        <v>114069103</v>
      </c>
      <c r="B1138" t="str">
        <f>'Page 1 - General Information'!$G$16</f>
        <v>6980</v>
      </c>
      <c r="C1138" s="333" t="s">
        <v>14207</v>
      </c>
      <c r="N1138" t="s">
        <v>8024</v>
      </c>
      <c r="O1138" s="296">
        <f>INDEX('Page 2 - Team Information'!$K$14:$AP$184,Y1138,X1138)</f>
        <v>0</v>
      </c>
      <c r="Q1138"/>
      <c r="S1138" t="s">
        <v>9147</v>
      </c>
      <c r="X1138" s="334">
        <v>19</v>
      </c>
      <c r="Y1138" s="334">
        <v>43</v>
      </c>
    </row>
    <row r="1139" spans="1:25" x14ac:dyDescent="0.25">
      <c r="A1139" t="str">
        <f>'Page 1 - General Information'!$G$12</f>
        <v>114069103</v>
      </c>
      <c r="B1139" t="str">
        <f>'Page 1 - General Information'!$G$16</f>
        <v>6980</v>
      </c>
      <c r="C1139" s="333" t="s">
        <v>14207</v>
      </c>
      <c r="N1139" t="s">
        <v>8024</v>
      </c>
      <c r="O1139" s="296">
        <f>INDEX('Page 2 - Team Information'!$K$14:$AP$184,Y1139,X1139)</f>
        <v>0</v>
      </c>
      <c r="Q1139"/>
      <c r="S1139" t="s">
        <v>9148</v>
      </c>
      <c r="X1139" s="334">
        <v>20</v>
      </c>
      <c r="Y1139" s="334">
        <v>43</v>
      </c>
    </row>
    <row r="1140" spans="1:25" x14ac:dyDescent="0.25">
      <c r="A1140" t="str">
        <f>'Page 1 - General Information'!$G$12</f>
        <v>114069103</v>
      </c>
      <c r="B1140" t="str">
        <f>'Page 1 - General Information'!$G$16</f>
        <v>6980</v>
      </c>
      <c r="C1140" s="333" t="s">
        <v>14207</v>
      </c>
      <c r="N1140" t="s">
        <v>8024</v>
      </c>
      <c r="O1140" s="296">
        <f>INDEX('Page 2 - Team Information'!$K$14:$AP$184,Y1140,X1140)</f>
        <v>0</v>
      </c>
      <c r="Q1140"/>
      <c r="S1140" t="s">
        <v>9149</v>
      </c>
      <c r="X1140" s="334">
        <v>21</v>
      </c>
      <c r="Y1140" s="334">
        <v>43</v>
      </c>
    </row>
    <row r="1141" spans="1:25" x14ac:dyDescent="0.25">
      <c r="A1141" t="str">
        <f>'Page 1 - General Information'!$G$12</f>
        <v>114069103</v>
      </c>
      <c r="B1141" t="str">
        <f>'Page 1 - General Information'!$G$16</f>
        <v>6980</v>
      </c>
      <c r="C1141" s="333" t="s">
        <v>14207</v>
      </c>
      <c r="N1141" t="s">
        <v>8024</v>
      </c>
      <c r="O1141" s="296">
        <f>INDEX('Page 2 - Team Information'!$K$14:$AP$184,Y1141,X1141)</f>
        <v>0</v>
      </c>
      <c r="Q1141"/>
      <c r="S1141" t="s">
        <v>9150</v>
      </c>
      <c r="X1141" s="334">
        <v>22</v>
      </c>
      <c r="Y1141" s="334">
        <v>43</v>
      </c>
    </row>
    <row r="1142" spans="1:25" x14ac:dyDescent="0.25">
      <c r="A1142" t="str">
        <f>'Page 1 - General Information'!$G$12</f>
        <v>114069103</v>
      </c>
      <c r="B1142" t="str">
        <f>'Page 1 - General Information'!$G$16</f>
        <v>6980</v>
      </c>
      <c r="C1142" s="333" t="s">
        <v>14207</v>
      </c>
      <c r="N1142" t="s">
        <v>8505</v>
      </c>
      <c r="O1142" s="300"/>
      <c r="Q1142"/>
      <c r="R1142" s="300" t="s">
        <v>14197</v>
      </c>
      <c r="S1142" t="s">
        <v>9151</v>
      </c>
      <c r="V1142" s="296">
        <f>INDEX('Page 2 - Team Information'!$K$14:$AP$184,Y1142,X1142)</f>
        <v>0</v>
      </c>
      <c r="X1142" s="334">
        <v>5</v>
      </c>
      <c r="Y1142" s="334">
        <v>44</v>
      </c>
    </row>
    <row r="1143" spans="1:25" x14ac:dyDescent="0.25">
      <c r="A1143" t="str">
        <f>'Page 1 - General Information'!$G$12</f>
        <v>114069103</v>
      </c>
      <c r="B1143" t="str">
        <f>'Page 1 - General Information'!$G$16</f>
        <v>6980</v>
      </c>
      <c r="C1143" s="333" t="s">
        <v>14207</v>
      </c>
      <c r="N1143" t="s">
        <v>8505</v>
      </c>
      <c r="O1143" s="300"/>
      <c r="Q1143"/>
      <c r="R1143" s="300" t="s">
        <v>14197</v>
      </c>
      <c r="S1143" t="s">
        <v>9152</v>
      </c>
      <c r="V1143" s="296">
        <f>INDEX('Page 2 - Team Information'!$K$14:$AP$184,Y1143,X1143)</f>
        <v>0</v>
      </c>
      <c r="X1143" s="334">
        <v>6</v>
      </c>
      <c r="Y1143" s="334">
        <v>44</v>
      </c>
    </row>
    <row r="1144" spans="1:25" x14ac:dyDescent="0.25">
      <c r="A1144" t="str">
        <f>'Page 1 - General Information'!$G$12</f>
        <v>114069103</v>
      </c>
      <c r="B1144" t="str">
        <f>'Page 1 - General Information'!$G$16</f>
        <v>6980</v>
      </c>
      <c r="C1144" s="333" t="s">
        <v>14207</v>
      </c>
      <c r="N1144" t="s">
        <v>8505</v>
      </c>
      <c r="O1144" s="300"/>
      <c r="Q1144"/>
      <c r="R1144" s="300" t="s">
        <v>14197</v>
      </c>
      <c r="S1144" t="s">
        <v>9153</v>
      </c>
      <c r="V1144" s="296">
        <f>INDEX('Page 2 - Team Information'!$K$14:$AP$184,Y1144,X1144)</f>
        <v>0</v>
      </c>
      <c r="X1144" s="334">
        <v>7</v>
      </c>
      <c r="Y1144" s="334">
        <v>44</v>
      </c>
    </row>
    <row r="1145" spans="1:25" x14ac:dyDescent="0.25">
      <c r="A1145" t="str">
        <f>'Page 1 - General Information'!$G$12</f>
        <v>114069103</v>
      </c>
      <c r="B1145" t="str">
        <f>'Page 1 - General Information'!$G$16</f>
        <v>6980</v>
      </c>
      <c r="C1145" s="333" t="s">
        <v>14207</v>
      </c>
      <c r="N1145" t="s">
        <v>8505</v>
      </c>
      <c r="O1145" s="300"/>
      <c r="Q1145"/>
      <c r="R1145" s="23" t="s">
        <v>14197</v>
      </c>
      <c r="S1145" t="s">
        <v>9154</v>
      </c>
      <c r="T1145" s="296" t="str">
        <f>IF(INDEX('Page 2 - Team Information'!$K$14:$AP$184,Y1145,X1145)="","",INDEX('Page 2 - Team Information'!$K$14:$AP$184,Y1145,X1145)&amp;"-06-30")</f>
        <v/>
      </c>
      <c r="X1145" s="334">
        <v>9</v>
      </c>
      <c r="Y1145" s="334">
        <v>44</v>
      </c>
    </row>
    <row r="1146" spans="1:25" x14ac:dyDescent="0.25">
      <c r="A1146" t="str">
        <f>'Page 1 - General Information'!$G$12</f>
        <v>114069103</v>
      </c>
      <c r="B1146" t="str">
        <f>'Page 1 - General Information'!$G$16</f>
        <v>6980</v>
      </c>
      <c r="C1146" s="333" t="s">
        <v>14207</v>
      </c>
      <c r="N1146" t="s">
        <v>8505</v>
      </c>
      <c r="O1146" s="300"/>
      <c r="Q1146"/>
      <c r="R1146" s="23" t="s">
        <v>14197</v>
      </c>
      <c r="S1146" t="s">
        <v>9155</v>
      </c>
      <c r="T1146" s="296" t="str">
        <f>IF(INDEX('Page 2 - Team Information'!$K$14:$AP$184,Y1146,X1146)="","",INDEX('Page 2 - Team Information'!$K$14:$AP$184,Y1146,X1146)&amp;"-06-30")</f>
        <v/>
      </c>
      <c r="X1146" s="334">
        <v>10</v>
      </c>
      <c r="Y1146" s="334">
        <v>44</v>
      </c>
    </row>
    <row r="1147" spans="1:25" x14ac:dyDescent="0.25">
      <c r="A1147" t="str">
        <f>'Page 1 - General Information'!$G$12</f>
        <v>114069103</v>
      </c>
      <c r="B1147" t="str">
        <f>'Page 1 - General Information'!$G$16</f>
        <v>6980</v>
      </c>
      <c r="C1147" s="333" t="s">
        <v>14207</v>
      </c>
      <c r="N1147" t="s">
        <v>8505</v>
      </c>
      <c r="O1147" s="300"/>
      <c r="Q1147"/>
      <c r="R1147" s="23" t="s">
        <v>14197</v>
      </c>
      <c r="S1147" t="s">
        <v>9156</v>
      </c>
      <c r="T1147" s="296" t="str">
        <f>IF(INDEX('Page 2 - Team Information'!$K$14:$AP$184,Y1147,X1147)="","",INDEX('Page 2 - Team Information'!$K$14:$AP$184,Y1147,X1147)&amp;"-06-30")</f>
        <v/>
      </c>
      <c r="X1147" s="334">
        <v>11</v>
      </c>
      <c r="Y1147" s="334">
        <v>44</v>
      </c>
    </row>
    <row r="1148" spans="1:25" x14ac:dyDescent="0.25">
      <c r="A1148" t="str">
        <f>'Page 1 - General Information'!$G$12</f>
        <v>114069103</v>
      </c>
      <c r="B1148" t="str">
        <f>'Page 1 - General Information'!$G$16</f>
        <v>6980</v>
      </c>
      <c r="C1148" s="333" t="s">
        <v>14207</v>
      </c>
      <c r="N1148" t="s">
        <v>8505</v>
      </c>
      <c r="O1148" s="300"/>
      <c r="Q1148"/>
      <c r="R1148" s="23" t="s">
        <v>14197</v>
      </c>
      <c r="S1148" t="s">
        <v>9157</v>
      </c>
      <c r="T1148" s="296" t="str">
        <f>IF(INDEX('Page 2 - Team Information'!$K$14:$AP$184,Y1148,X1148)="","",INDEX('Page 2 - Team Information'!$K$14:$AP$184,Y1148,X1148)&amp;"-06-30")</f>
        <v/>
      </c>
      <c r="X1148" s="334">
        <v>12</v>
      </c>
      <c r="Y1148" s="334">
        <v>44</v>
      </c>
    </row>
    <row r="1149" spans="1:25" x14ac:dyDescent="0.25">
      <c r="A1149" t="str">
        <f>'Page 1 - General Information'!$G$12</f>
        <v>114069103</v>
      </c>
      <c r="B1149" t="str">
        <f>'Page 1 - General Information'!$G$16</f>
        <v>6980</v>
      </c>
      <c r="C1149" s="333" t="s">
        <v>14207</v>
      </c>
      <c r="N1149" t="s">
        <v>8024</v>
      </c>
      <c r="O1149" s="296">
        <f>INDEX('Page 2 - Team Information'!$K$14:$AP$184,Y1149,X1149)</f>
        <v>0</v>
      </c>
      <c r="Q1149"/>
      <c r="S1149" t="s">
        <v>9158</v>
      </c>
      <c r="X1149" s="334">
        <v>14</v>
      </c>
      <c r="Y1149" s="334">
        <v>44</v>
      </c>
    </row>
    <row r="1150" spans="1:25" x14ac:dyDescent="0.25">
      <c r="A1150" t="str">
        <f>'Page 1 - General Information'!$G$12</f>
        <v>114069103</v>
      </c>
      <c r="B1150" t="str">
        <f>'Page 1 - General Information'!$G$16</f>
        <v>6980</v>
      </c>
      <c r="C1150" s="333" t="s">
        <v>14207</v>
      </c>
      <c r="N1150" t="s">
        <v>8024</v>
      </c>
      <c r="O1150" s="296">
        <f>INDEX('Page 2 - Team Information'!$K$14:$AP$184,Y1150,X1150)</f>
        <v>0</v>
      </c>
      <c r="Q1150"/>
      <c r="S1150" t="s">
        <v>9159</v>
      </c>
      <c r="X1150" s="334">
        <v>15</v>
      </c>
      <c r="Y1150" s="334">
        <v>44</v>
      </c>
    </row>
    <row r="1151" spans="1:25" x14ac:dyDescent="0.25">
      <c r="A1151" t="str">
        <f>'Page 1 - General Information'!$G$12</f>
        <v>114069103</v>
      </c>
      <c r="B1151" t="str">
        <f>'Page 1 - General Information'!$G$16</f>
        <v>6980</v>
      </c>
      <c r="C1151" s="333" t="s">
        <v>14207</v>
      </c>
      <c r="N1151" t="s">
        <v>8024</v>
      </c>
      <c r="O1151" s="296">
        <f>INDEX('Page 2 - Team Information'!$K$14:$AP$184,Y1151,X1151)</f>
        <v>0</v>
      </c>
      <c r="Q1151"/>
      <c r="S1151" t="s">
        <v>9160</v>
      </c>
      <c r="X1151" s="334">
        <v>16</v>
      </c>
      <c r="Y1151" s="334">
        <v>44</v>
      </c>
    </row>
    <row r="1152" spans="1:25" x14ac:dyDescent="0.25">
      <c r="A1152" t="str">
        <f>'Page 1 - General Information'!$G$12</f>
        <v>114069103</v>
      </c>
      <c r="B1152" t="str">
        <f>'Page 1 - General Information'!$G$16</f>
        <v>6980</v>
      </c>
      <c r="C1152" s="333" t="s">
        <v>14207</v>
      </c>
      <c r="N1152" t="s">
        <v>8024</v>
      </c>
      <c r="O1152" s="296">
        <f>INDEX('Page 2 - Team Information'!$K$14:$AP$184,Y1152,X1152)</f>
        <v>0</v>
      </c>
      <c r="Q1152"/>
      <c r="S1152" t="s">
        <v>9161</v>
      </c>
      <c r="X1152" s="334">
        <v>17</v>
      </c>
      <c r="Y1152" s="334">
        <v>44</v>
      </c>
    </row>
    <row r="1153" spans="1:25" x14ac:dyDescent="0.25">
      <c r="A1153" t="str">
        <f>'Page 1 - General Information'!$G$12</f>
        <v>114069103</v>
      </c>
      <c r="B1153" t="str">
        <f>'Page 1 - General Information'!$G$16</f>
        <v>6980</v>
      </c>
      <c r="C1153" s="333" t="s">
        <v>14207</v>
      </c>
      <c r="N1153" t="s">
        <v>8024</v>
      </c>
      <c r="O1153" s="296">
        <f>INDEX('Page 2 - Team Information'!$K$14:$AP$184,Y1153,X1153)</f>
        <v>0</v>
      </c>
      <c r="Q1153"/>
      <c r="S1153" t="s">
        <v>9162</v>
      </c>
      <c r="X1153" s="334">
        <v>19</v>
      </c>
      <c r="Y1153" s="334">
        <v>44</v>
      </c>
    </row>
    <row r="1154" spans="1:25" x14ac:dyDescent="0.25">
      <c r="A1154" t="str">
        <f>'Page 1 - General Information'!$G$12</f>
        <v>114069103</v>
      </c>
      <c r="B1154" t="str">
        <f>'Page 1 - General Information'!$G$16</f>
        <v>6980</v>
      </c>
      <c r="C1154" s="333" t="s">
        <v>14207</v>
      </c>
      <c r="N1154" t="s">
        <v>8024</v>
      </c>
      <c r="O1154" s="296">
        <f>INDEX('Page 2 - Team Information'!$K$14:$AP$184,Y1154,X1154)</f>
        <v>0</v>
      </c>
      <c r="Q1154"/>
      <c r="S1154" t="s">
        <v>9163</v>
      </c>
      <c r="X1154" s="334">
        <v>20</v>
      </c>
      <c r="Y1154" s="334">
        <v>44</v>
      </c>
    </row>
    <row r="1155" spans="1:25" x14ac:dyDescent="0.25">
      <c r="A1155" t="str">
        <f>'Page 1 - General Information'!$G$12</f>
        <v>114069103</v>
      </c>
      <c r="B1155" t="str">
        <f>'Page 1 - General Information'!$G$16</f>
        <v>6980</v>
      </c>
      <c r="C1155" s="333" t="s">
        <v>14207</v>
      </c>
      <c r="N1155" t="s">
        <v>8024</v>
      </c>
      <c r="O1155" s="296">
        <f>INDEX('Page 2 - Team Information'!$K$14:$AP$184,Y1155,X1155)</f>
        <v>0</v>
      </c>
      <c r="Q1155"/>
      <c r="S1155" t="s">
        <v>9164</v>
      </c>
      <c r="X1155" s="334">
        <v>21</v>
      </c>
      <c r="Y1155" s="334">
        <v>44</v>
      </c>
    </row>
    <row r="1156" spans="1:25" x14ac:dyDescent="0.25">
      <c r="A1156" t="str">
        <f>'Page 1 - General Information'!$G$12</f>
        <v>114069103</v>
      </c>
      <c r="B1156" t="str">
        <f>'Page 1 - General Information'!$G$16</f>
        <v>6980</v>
      </c>
      <c r="C1156" s="333" t="s">
        <v>14207</v>
      </c>
      <c r="N1156" t="s">
        <v>8024</v>
      </c>
      <c r="O1156" s="296">
        <f>INDEX('Page 2 - Team Information'!$K$14:$AP$184,Y1156,X1156)</f>
        <v>0</v>
      </c>
      <c r="Q1156"/>
      <c r="S1156" t="s">
        <v>9165</v>
      </c>
      <c r="X1156" s="334">
        <v>22</v>
      </c>
      <c r="Y1156" s="334">
        <v>44</v>
      </c>
    </row>
    <row r="1157" spans="1:25" x14ac:dyDescent="0.25">
      <c r="A1157" t="str">
        <f>'Page 1 - General Information'!$G$12</f>
        <v>114069103</v>
      </c>
      <c r="B1157" t="str">
        <f>'Page 1 - General Information'!$G$16</f>
        <v>6980</v>
      </c>
      <c r="C1157" s="333" t="s">
        <v>14207</v>
      </c>
      <c r="N1157" t="s">
        <v>8505</v>
      </c>
      <c r="O1157" s="300"/>
      <c r="Q1157"/>
      <c r="R1157" s="300" t="s">
        <v>14197</v>
      </c>
      <c r="S1157" t="s">
        <v>9166</v>
      </c>
      <c r="V1157" s="296">
        <f>INDEX('Page 2 - Team Information'!$K$14:$AP$184,Y1157,X1157)</f>
        <v>0</v>
      </c>
      <c r="X1157" s="334">
        <v>5</v>
      </c>
      <c r="Y1157" s="334">
        <v>45</v>
      </c>
    </row>
    <row r="1158" spans="1:25" x14ac:dyDescent="0.25">
      <c r="A1158" t="str">
        <f>'Page 1 - General Information'!$G$12</f>
        <v>114069103</v>
      </c>
      <c r="B1158" t="str">
        <f>'Page 1 - General Information'!$G$16</f>
        <v>6980</v>
      </c>
      <c r="C1158" s="333" t="s">
        <v>14207</v>
      </c>
      <c r="N1158" t="s">
        <v>8505</v>
      </c>
      <c r="O1158" s="300"/>
      <c r="Q1158"/>
      <c r="R1158" s="300" t="s">
        <v>14197</v>
      </c>
      <c r="S1158" t="s">
        <v>9167</v>
      </c>
      <c r="V1158" s="296">
        <f>INDEX('Page 2 - Team Information'!$K$14:$AP$184,Y1158,X1158)</f>
        <v>0</v>
      </c>
      <c r="X1158" s="334">
        <v>6</v>
      </c>
      <c r="Y1158" s="334">
        <v>45</v>
      </c>
    </row>
    <row r="1159" spans="1:25" x14ac:dyDescent="0.25">
      <c r="A1159" t="str">
        <f>'Page 1 - General Information'!$G$12</f>
        <v>114069103</v>
      </c>
      <c r="B1159" t="str">
        <f>'Page 1 - General Information'!$G$16</f>
        <v>6980</v>
      </c>
      <c r="C1159" s="333" t="s">
        <v>14207</v>
      </c>
      <c r="N1159" t="s">
        <v>8505</v>
      </c>
      <c r="O1159" s="300"/>
      <c r="Q1159"/>
      <c r="R1159" s="300" t="s">
        <v>14197</v>
      </c>
      <c r="S1159" t="s">
        <v>9168</v>
      </c>
      <c r="V1159" s="296" t="str">
        <f>INDEX('Page 2 - Team Information'!$K$14:$AP$184,Y1159,X1159)</f>
        <v xml:space="preserve">Yes </v>
      </c>
      <c r="X1159" s="334">
        <v>7</v>
      </c>
      <c r="Y1159" s="334">
        <v>45</v>
      </c>
    </row>
    <row r="1160" spans="1:25" x14ac:dyDescent="0.25">
      <c r="A1160" t="str">
        <f>'Page 1 - General Information'!$G$12</f>
        <v>114069103</v>
      </c>
      <c r="B1160" t="str">
        <f>'Page 1 - General Information'!$G$16</f>
        <v>6980</v>
      </c>
      <c r="C1160" s="333" t="s">
        <v>14207</v>
      </c>
      <c r="N1160" t="s">
        <v>8505</v>
      </c>
      <c r="O1160" s="300"/>
      <c r="Q1160"/>
      <c r="R1160" s="23" t="s">
        <v>14197</v>
      </c>
      <c r="S1160" t="s">
        <v>9169</v>
      </c>
      <c r="T1160" s="296" t="str">
        <f>IF(INDEX('Page 2 - Team Information'!$K$14:$AP$184,Y1160,X1160)="","",INDEX('Page 2 - Team Information'!$K$14:$AP$184,Y1160,X1160)&amp;"-06-30")</f>
        <v>1950-06-30</v>
      </c>
      <c r="X1160" s="334">
        <v>9</v>
      </c>
      <c r="Y1160" s="334">
        <v>45</v>
      </c>
    </row>
    <row r="1161" spans="1:25" x14ac:dyDescent="0.25">
      <c r="A1161" t="str">
        <f>'Page 1 - General Information'!$G$12</f>
        <v>114069103</v>
      </c>
      <c r="B1161" t="str">
        <f>'Page 1 - General Information'!$G$16</f>
        <v>6980</v>
      </c>
      <c r="C1161" s="333" t="s">
        <v>14207</v>
      </c>
      <c r="N1161" t="s">
        <v>8505</v>
      </c>
      <c r="O1161" s="300"/>
      <c r="Q1161"/>
      <c r="R1161" s="23" t="s">
        <v>14197</v>
      </c>
      <c r="S1161" t="s">
        <v>9170</v>
      </c>
      <c r="T1161" s="296" t="str">
        <f>IF(INDEX('Page 2 - Team Information'!$K$14:$AP$184,Y1161,X1161)="","",INDEX('Page 2 - Team Information'!$K$14:$AP$184,Y1161,X1161)&amp;"-06-30")</f>
        <v/>
      </c>
      <c r="X1161" s="334">
        <v>10</v>
      </c>
      <c r="Y1161" s="334">
        <v>45</v>
      </c>
    </row>
    <row r="1162" spans="1:25" x14ac:dyDescent="0.25">
      <c r="A1162" t="str">
        <f>'Page 1 - General Information'!$G$12</f>
        <v>114069103</v>
      </c>
      <c r="B1162" t="str">
        <f>'Page 1 - General Information'!$G$16</f>
        <v>6980</v>
      </c>
      <c r="C1162" s="333" t="s">
        <v>14207</v>
      </c>
      <c r="N1162" t="s">
        <v>8505</v>
      </c>
      <c r="O1162" s="300"/>
      <c r="Q1162"/>
      <c r="R1162" s="23" t="s">
        <v>14197</v>
      </c>
      <c r="S1162" t="s">
        <v>9171</v>
      </c>
      <c r="T1162" s="296" t="str">
        <f>IF(INDEX('Page 2 - Team Information'!$K$14:$AP$184,Y1162,X1162)="","",INDEX('Page 2 - Team Information'!$K$14:$AP$184,Y1162,X1162)&amp;"-06-30")</f>
        <v/>
      </c>
      <c r="X1162" s="334">
        <v>11</v>
      </c>
      <c r="Y1162" s="334">
        <v>45</v>
      </c>
    </row>
    <row r="1163" spans="1:25" x14ac:dyDescent="0.25">
      <c r="A1163" t="str">
        <f>'Page 1 - General Information'!$G$12</f>
        <v>114069103</v>
      </c>
      <c r="B1163" t="str">
        <f>'Page 1 - General Information'!$G$16</f>
        <v>6980</v>
      </c>
      <c r="C1163" s="333" t="s">
        <v>14207</v>
      </c>
      <c r="N1163" t="s">
        <v>8505</v>
      </c>
      <c r="O1163" s="300"/>
      <c r="Q1163"/>
      <c r="R1163" s="23" t="s">
        <v>14197</v>
      </c>
      <c r="S1163" t="s">
        <v>9172</v>
      </c>
      <c r="T1163" s="296" t="str">
        <f>IF(INDEX('Page 2 - Team Information'!$K$14:$AP$184,Y1163,X1163)="","",INDEX('Page 2 - Team Information'!$K$14:$AP$184,Y1163,X1163)&amp;"-06-30")</f>
        <v/>
      </c>
      <c r="X1163" s="334">
        <v>12</v>
      </c>
      <c r="Y1163" s="334">
        <v>45</v>
      </c>
    </row>
    <row r="1164" spans="1:25" x14ac:dyDescent="0.25">
      <c r="A1164" t="str">
        <f>'Page 1 - General Information'!$G$12</f>
        <v>114069103</v>
      </c>
      <c r="B1164" t="str">
        <f>'Page 1 - General Information'!$G$16</f>
        <v>6980</v>
      </c>
      <c r="C1164" s="333" t="s">
        <v>14207</v>
      </c>
      <c r="N1164" t="s">
        <v>8024</v>
      </c>
      <c r="O1164" s="296">
        <f>INDEX('Page 2 - Team Information'!$K$14:$AP$184,Y1164,X1164)</f>
        <v>0</v>
      </c>
      <c r="Q1164"/>
      <c r="S1164" t="s">
        <v>9173</v>
      </c>
      <c r="X1164" s="334">
        <v>14</v>
      </c>
      <c r="Y1164" s="334">
        <v>45</v>
      </c>
    </row>
    <row r="1165" spans="1:25" x14ac:dyDescent="0.25">
      <c r="A1165" t="str">
        <f>'Page 1 - General Information'!$G$12</f>
        <v>114069103</v>
      </c>
      <c r="B1165" t="str">
        <f>'Page 1 - General Information'!$G$16</f>
        <v>6980</v>
      </c>
      <c r="C1165" s="333" t="s">
        <v>14207</v>
      </c>
      <c r="N1165" t="s">
        <v>8024</v>
      </c>
      <c r="O1165" s="296">
        <f>INDEX('Page 2 - Team Information'!$K$14:$AP$184,Y1165,X1165)</f>
        <v>0</v>
      </c>
      <c r="Q1165"/>
      <c r="S1165" t="s">
        <v>9174</v>
      </c>
      <c r="X1165" s="334">
        <v>15</v>
      </c>
      <c r="Y1165" s="334">
        <v>45</v>
      </c>
    </row>
    <row r="1166" spans="1:25" x14ac:dyDescent="0.25">
      <c r="A1166" t="str">
        <f>'Page 1 - General Information'!$G$12</f>
        <v>114069103</v>
      </c>
      <c r="B1166" t="str">
        <f>'Page 1 - General Information'!$G$16</f>
        <v>6980</v>
      </c>
      <c r="C1166" s="333" t="s">
        <v>14207</v>
      </c>
      <c r="N1166" t="s">
        <v>8024</v>
      </c>
      <c r="O1166" s="296">
        <f>INDEX('Page 2 - Team Information'!$K$14:$AP$184,Y1166,X1166)</f>
        <v>10</v>
      </c>
      <c r="Q1166"/>
      <c r="S1166" t="s">
        <v>9175</v>
      </c>
      <c r="X1166" s="334">
        <v>16</v>
      </c>
      <c r="Y1166" s="334">
        <v>45</v>
      </c>
    </row>
    <row r="1167" spans="1:25" x14ac:dyDescent="0.25">
      <c r="A1167" t="str">
        <f>'Page 1 - General Information'!$G$12</f>
        <v>114069103</v>
      </c>
      <c r="B1167" t="str">
        <f>'Page 1 - General Information'!$G$16</f>
        <v>6980</v>
      </c>
      <c r="C1167" s="333" t="s">
        <v>14207</v>
      </c>
      <c r="N1167" t="s">
        <v>8024</v>
      </c>
      <c r="O1167" s="296">
        <f>INDEX('Page 2 - Team Information'!$K$14:$AP$184,Y1167,X1167)</f>
        <v>10</v>
      </c>
      <c r="Q1167"/>
      <c r="S1167" t="s">
        <v>9176</v>
      </c>
      <c r="X1167" s="334">
        <v>17</v>
      </c>
      <c r="Y1167" s="334">
        <v>45</v>
      </c>
    </row>
    <row r="1168" spans="1:25" x14ac:dyDescent="0.25">
      <c r="A1168" t="str">
        <f>'Page 1 - General Information'!$G$12</f>
        <v>114069103</v>
      </c>
      <c r="B1168" t="str">
        <f>'Page 1 - General Information'!$G$16</f>
        <v>6980</v>
      </c>
      <c r="C1168" s="333" t="s">
        <v>14207</v>
      </c>
      <c r="N1168" t="s">
        <v>8024</v>
      </c>
      <c r="O1168" s="296">
        <f>INDEX('Page 2 - Team Information'!$K$14:$AP$184,Y1168,X1168)</f>
        <v>0</v>
      </c>
      <c r="Q1168"/>
      <c r="S1168" t="s">
        <v>9177</v>
      </c>
      <c r="X1168" s="334">
        <v>19</v>
      </c>
      <c r="Y1168" s="334">
        <v>45</v>
      </c>
    </row>
    <row r="1169" spans="1:25" x14ac:dyDescent="0.25">
      <c r="A1169" t="str">
        <f>'Page 1 - General Information'!$G$12</f>
        <v>114069103</v>
      </c>
      <c r="B1169" t="str">
        <f>'Page 1 - General Information'!$G$16</f>
        <v>6980</v>
      </c>
      <c r="C1169" s="333" t="s">
        <v>14207</v>
      </c>
      <c r="N1169" t="s">
        <v>8024</v>
      </c>
      <c r="O1169" s="296">
        <f>INDEX('Page 2 - Team Information'!$K$14:$AP$184,Y1169,X1169)</f>
        <v>0</v>
      </c>
      <c r="Q1169"/>
      <c r="S1169" t="s">
        <v>9178</v>
      </c>
      <c r="X1169" s="334">
        <v>20</v>
      </c>
      <c r="Y1169" s="334">
        <v>45</v>
      </c>
    </row>
    <row r="1170" spans="1:25" x14ac:dyDescent="0.25">
      <c r="A1170" t="str">
        <f>'Page 1 - General Information'!$G$12</f>
        <v>114069103</v>
      </c>
      <c r="B1170" t="str">
        <f>'Page 1 - General Information'!$G$16</f>
        <v>6980</v>
      </c>
      <c r="C1170" s="333" t="s">
        <v>14207</v>
      </c>
      <c r="N1170" t="s">
        <v>8024</v>
      </c>
      <c r="O1170" s="296">
        <f>INDEX('Page 2 - Team Information'!$K$14:$AP$184,Y1170,X1170)</f>
        <v>10</v>
      </c>
      <c r="Q1170"/>
      <c r="S1170" t="s">
        <v>9179</v>
      </c>
      <c r="X1170" s="334">
        <v>21</v>
      </c>
      <c r="Y1170" s="334">
        <v>45</v>
      </c>
    </row>
    <row r="1171" spans="1:25" x14ac:dyDescent="0.25">
      <c r="A1171" t="str">
        <f>'Page 1 - General Information'!$G$12</f>
        <v>114069103</v>
      </c>
      <c r="B1171" t="str">
        <f>'Page 1 - General Information'!$G$16</f>
        <v>6980</v>
      </c>
      <c r="C1171" s="333" t="s">
        <v>14207</v>
      </c>
      <c r="N1171" t="s">
        <v>8024</v>
      </c>
      <c r="O1171" s="296">
        <f>INDEX('Page 2 - Team Information'!$K$14:$AP$184,Y1171,X1171)</f>
        <v>10</v>
      </c>
      <c r="Q1171"/>
      <c r="S1171" t="s">
        <v>9180</v>
      </c>
      <c r="X1171" s="334">
        <v>22</v>
      </c>
      <c r="Y1171" s="334">
        <v>45</v>
      </c>
    </row>
    <row r="1172" spans="1:25" x14ac:dyDescent="0.25">
      <c r="A1172" t="str">
        <f>'Page 1 - General Information'!$G$12</f>
        <v>114069103</v>
      </c>
      <c r="B1172" t="str">
        <f>'Page 1 - General Information'!$G$16</f>
        <v>6980</v>
      </c>
      <c r="C1172" s="333" t="s">
        <v>14207</v>
      </c>
      <c r="N1172" t="s">
        <v>8505</v>
      </c>
      <c r="O1172" s="300"/>
      <c r="Q1172"/>
      <c r="R1172" s="300" t="s">
        <v>14197</v>
      </c>
      <c r="S1172" t="s">
        <v>9181</v>
      </c>
      <c r="V1172" s="296">
        <f>INDEX('Page 2 - Team Information'!$K$14:$AP$184,Y1172,X1172)</f>
        <v>0</v>
      </c>
      <c r="X1172" s="334">
        <v>5</v>
      </c>
      <c r="Y1172" s="334">
        <v>46</v>
      </c>
    </row>
    <row r="1173" spans="1:25" x14ac:dyDescent="0.25">
      <c r="A1173" t="str">
        <f>'Page 1 - General Information'!$G$12</f>
        <v>114069103</v>
      </c>
      <c r="B1173" t="str">
        <f>'Page 1 - General Information'!$G$16</f>
        <v>6980</v>
      </c>
      <c r="C1173" s="333" t="s">
        <v>14207</v>
      </c>
      <c r="N1173" t="s">
        <v>8505</v>
      </c>
      <c r="O1173" s="300"/>
      <c r="Q1173"/>
      <c r="R1173" s="300" t="s">
        <v>14197</v>
      </c>
      <c r="S1173" t="s">
        <v>9182</v>
      </c>
      <c r="V1173" s="296">
        <f>INDEX('Page 2 - Team Information'!$K$14:$AP$184,Y1173,X1173)</f>
        <v>0</v>
      </c>
      <c r="X1173" s="334">
        <v>6</v>
      </c>
      <c r="Y1173" s="334">
        <v>46</v>
      </c>
    </row>
    <row r="1174" spans="1:25" x14ac:dyDescent="0.25">
      <c r="A1174" t="str">
        <f>'Page 1 - General Information'!$G$12</f>
        <v>114069103</v>
      </c>
      <c r="B1174" t="str">
        <f>'Page 1 - General Information'!$G$16</f>
        <v>6980</v>
      </c>
      <c r="C1174" s="333" t="s">
        <v>14207</v>
      </c>
      <c r="N1174" t="s">
        <v>8505</v>
      </c>
      <c r="O1174" s="300"/>
      <c r="Q1174"/>
      <c r="R1174" s="300" t="s">
        <v>14197</v>
      </c>
      <c r="S1174" t="s">
        <v>9183</v>
      </c>
      <c r="V1174" s="296">
        <f>INDEX('Page 2 - Team Information'!$K$14:$AP$184,Y1174,X1174)</f>
        <v>0</v>
      </c>
      <c r="X1174" s="334">
        <v>7</v>
      </c>
      <c r="Y1174" s="334">
        <v>46</v>
      </c>
    </row>
    <row r="1175" spans="1:25" x14ac:dyDescent="0.25">
      <c r="A1175" t="str">
        <f>'Page 1 - General Information'!$G$12</f>
        <v>114069103</v>
      </c>
      <c r="B1175" t="str">
        <f>'Page 1 - General Information'!$G$16</f>
        <v>6980</v>
      </c>
      <c r="C1175" s="333" t="s">
        <v>14207</v>
      </c>
      <c r="N1175" t="s">
        <v>8505</v>
      </c>
      <c r="O1175" s="300"/>
      <c r="Q1175"/>
      <c r="R1175" s="23" t="s">
        <v>14197</v>
      </c>
      <c r="S1175" t="s">
        <v>9184</v>
      </c>
      <c r="T1175" s="296" t="str">
        <f>IF(INDEX('Page 2 - Team Information'!$K$14:$AP$184,Y1175,X1175)="","",INDEX('Page 2 - Team Information'!$K$14:$AP$184,Y1175,X1175)&amp;"-06-30")</f>
        <v/>
      </c>
      <c r="X1175" s="334">
        <v>9</v>
      </c>
      <c r="Y1175" s="334">
        <v>46</v>
      </c>
    </row>
    <row r="1176" spans="1:25" x14ac:dyDescent="0.25">
      <c r="A1176" t="str">
        <f>'Page 1 - General Information'!$G$12</f>
        <v>114069103</v>
      </c>
      <c r="B1176" t="str">
        <f>'Page 1 - General Information'!$G$16</f>
        <v>6980</v>
      </c>
      <c r="C1176" s="333" t="s">
        <v>14207</v>
      </c>
      <c r="N1176" t="s">
        <v>8505</v>
      </c>
      <c r="O1176" s="300"/>
      <c r="Q1176"/>
      <c r="R1176" s="23" t="s">
        <v>14197</v>
      </c>
      <c r="S1176" t="s">
        <v>9185</v>
      </c>
      <c r="T1176" s="296" t="str">
        <f>IF(INDEX('Page 2 - Team Information'!$K$14:$AP$184,Y1176,X1176)="","",INDEX('Page 2 - Team Information'!$K$14:$AP$184,Y1176,X1176)&amp;"-06-30")</f>
        <v/>
      </c>
      <c r="X1176" s="334">
        <v>10</v>
      </c>
      <c r="Y1176" s="334">
        <v>46</v>
      </c>
    </row>
    <row r="1177" spans="1:25" x14ac:dyDescent="0.25">
      <c r="A1177" t="str">
        <f>'Page 1 - General Information'!$G$12</f>
        <v>114069103</v>
      </c>
      <c r="B1177" t="str">
        <f>'Page 1 - General Information'!$G$16</f>
        <v>6980</v>
      </c>
      <c r="C1177" s="333" t="s">
        <v>14207</v>
      </c>
      <c r="N1177" t="s">
        <v>8505</v>
      </c>
      <c r="O1177" s="300"/>
      <c r="Q1177"/>
      <c r="R1177" s="23" t="s">
        <v>14197</v>
      </c>
      <c r="S1177" t="s">
        <v>9186</v>
      </c>
      <c r="T1177" s="296" t="str">
        <f>IF(INDEX('Page 2 - Team Information'!$K$14:$AP$184,Y1177,X1177)="","",INDEX('Page 2 - Team Information'!$K$14:$AP$184,Y1177,X1177)&amp;"-06-30")</f>
        <v/>
      </c>
      <c r="X1177" s="334">
        <v>11</v>
      </c>
      <c r="Y1177" s="334">
        <v>46</v>
      </c>
    </row>
    <row r="1178" spans="1:25" x14ac:dyDescent="0.25">
      <c r="A1178" t="str">
        <f>'Page 1 - General Information'!$G$12</f>
        <v>114069103</v>
      </c>
      <c r="B1178" t="str">
        <f>'Page 1 - General Information'!$G$16</f>
        <v>6980</v>
      </c>
      <c r="C1178" s="333" t="s">
        <v>14207</v>
      </c>
      <c r="N1178" t="s">
        <v>8505</v>
      </c>
      <c r="O1178" s="300"/>
      <c r="Q1178"/>
      <c r="R1178" s="23" t="s">
        <v>14197</v>
      </c>
      <c r="S1178" t="s">
        <v>9187</v>
      </c>
      <c r="T1178" s="296" t="str">
        <f>IF(INDEX('Page 2 - Team Information'!$K$14:$AP$184,Y1178,X1178)="","",INDEX('Page 2 - Team Information'!$K$14:$AP$184,Y1178,X1178)&amp;"-06-30")</f>
        <v/>
      </c>
      <c r="X1178" s="334">
        <v>12</v>
      </c>
      <c r="Y1178" s="334">
        <v>46</v>
      </c>
    </row>
    <row r="1179" spans="1:25" x14ac:dyDescent="0.25">
      <c r="A1179" t="str">
        <f>'Page 1 - General Information'!$G$12</f>
        <v>114069103</v>
      </c>
      <c r="B1179" t="str">
        <f>'Page 1 - General Information'!$G$16</f>
        <v>6980</v>
      </c>
      <c r="C1179" s="333" t="s">
        <v>14207</v>
      </c>
      <c r="N1179" t="s">
        <v>8024</v>
      </c>
      <c r="O1179" s="296">
        <f>INDEX('Page 2 - Team Information'!$K$14:$AP$184,Y1179,X1179)</f>
        <v>0</v>
      </c>
      <c r="Q1179"/>
      <c r="S1179" t="s">
        <v>9188</v>
      </c>
      <c r="X1179" s="334">
        <v>14</v>
      </c>
      <c r="Y1179" s="334">
        <v>46</v>
      </c>
    </row>
    <row r="1180" spans="1:25" x14ac:dyDescent="0.25">
      <c r="A1180" t="str">
        <f>'Page 1 - General Information'!$G$12</f>
        <v>114069103</v>
      </c>
      <c r="B1180" t="str">
        <f>'Page 1 - General Information'!$G$16</f>
        <v>6980</v>
      </c>
      <c r="C1180" s="333" t="s">
        <v>14207</v>
      </c>
      <c r="N1180" t="s">
        <v>8024</v>
      </c>
      <c r="O1180" s="296">
        <f>INDEX('Page 2 - Team Information'!$K$14:$AP$184,Y1180,X1180)</f>
        <v>0</v>
      </c>
      <c r="Q1180"/>
      <c r="S1180" t="s">
        <v>9189</v>
      </c>
      <c r="X1180" s="334">
        <v>15</v>
      </c>
      <c r="Y1180" s="334">
        <v>46</v>
      </c>
    </row>
    <row r="1181" spans="1:25" x14ac:dyDescent="0.25">
      <c r="A1181" t="str">
        <f>'Page 1 - General Information'!$G$12</f>
        <v>114069103</v>
      </c>
      <c r="B1181" t="str">
        <f>'Page 1 - General Information'!$G$16</f>
        <v>6980</v>
      </c>
      <c r="C1181" s="333" t="s">
        <v>14207</v>
      </c>
      <c r="N1181" t="s">
        <v>8024</v>
      </c>
      <c r="O1181" s="296">
        <f>INDEX('Page 2 - Team Information'!$K$14:$AP$184,Y1181,X1181)</f>
        <v>0</v>
      </c>
      <c r="Q1181"/>
      <c r="S1181" t="s">
        <v>9190</v>
      </c>
      <c r="X1181" s="334">
        <v>16</v>
      </c>
      <c r="Y1181" s="334">
        <v>46</v>
      </c>
    </row>
    <row r="1182" spans="1:25" x14ac:dyDescent="0.25">
      <c r="A1182" t="str">
        <f>'Page 1 - General Information'!$G$12</f>
        <v>114069103</v>
      </c>
      <c r="B1182" t="str">
        <f>'Page 1 - General Information'!$G$16</f>
        <v>6980</v>
      </c>
      <c r="C1182" s="333" t="s">
        <v>14207</v>
      </c>
      <c r="N1182" t="s">
        <v>8024</v>
      </c>
      <c r="O1182" s="296">
        <f>INDEX('Page 2 - Team Information'!$K$14:$AP$184,Y1182,X1182)</f>
        <v>0</v>
      </c>
      <c r="Q1182"/>
      <c r="S1182" t="s">
        <v>9191</v>
      </c>
      <c r="X1182" s="334">
        <v>17</v>
      </c>
      <c r="Y1182" s="334">
        <v>46</v>
      </c>
    </row>
    <row r="1183" spans="1:25" x14ac:dyDescent="0.25">
      <c r="A1183" t="str">
        <f>'Page 1 - General Information'!$G$12</f>
        <v>114069103</v>
      </c>
      <c r="B1183" t="str">
        <f>'Page 1 - General Information'!$G$16</f>
        <v>6980</v>
      </c>
      <c r="C1183" s="333" t="s">
        <v>14207</v>
      </c>
      <c r="N1183" t="s">
        <v>8024</v>
      </c>
      <c r="O1183" s="296">
        <f>INDEX('Page 2 - Team Information'!$K$14:$AP$184,Y1183,X1183)</f>
        <v>0</v>
      </c>
      <c r="Q1183"/>
      <c r="S1183" t="s">
        <v>9192</v>
      </c>
      <c r="X1183" s="334">
        <v>19</v>
      </c>
      <c r="Y1183" s="334">
        <v>46</v>
      </c>
    </row>
    <row r="1184" spans="1:25" x14ac:dyDescent="0.25">
      <c r="A1184" t="str">
        <f>'Page 1 - General Information'!$G$12</f>
        <v>114069103</v>
      </c>
      <c r="B1184" t="str">
        <f>'Page 1 - General Information'!$G$16</f>
        <v>6980</v>
      </c>
      <c r="C1184" s="333" t="s">
        <v>14207</v>
      </c>
      <c r="N1184" t="s">
        <v>8024</v>
      </c>
      <c r="O1184" s="296">
        <f>INDEX('Page 2 - Team Information'!$K$14:$AP$184,Y1184,X1184)</f>
        <v>0</v>
      </c>
      <c r="Q1184"/>
      <c r="S1184" t="s">
        <v>9193</v>
      </c>
      <c r="X1184" s="334">
        <v>20</v>
      </c>
      <c r="Y1184" s="334">
        <v>46</v>
      </c>
    </row>
    <row r="1185" spans="1:25" x14ac:dyDescent="0.25">
      <c r="A1185" t="str">
        <f>'Page 1 - General Information'!$G$12</f>
        <v>114069103</v>
      </c>
      <c r="B1185" t="str">
        <f>'Page 1 - General Information'!$G$16</f>
        <v>6980</v>
      </c>
      <c r="C1185" s="333" t="s">
        <v>14207</v>
      </c>
      <c r="N1185" t="s">
        <v>8024</v>
      </c>
      <c r="O1185" s="296">
        <f>INDEX('Page 2 - Team Information'!$K$14:$AP$184,Y1185,X1185)</f>
        <v>0</v>
      </c>
      <c r="Q1185"/>
      <c r="S1185" t="s">
        <v>9194</v>
      </c>
      <c r="X1185" s="334">
        <v>21</v>
      </c>
      <c r="Y1185" s="334">
        <v>46</v>
      </c>
    </row>
    <row r="1186" spans="1:25" x14ac:dyDescent="0.25">
      <c r="A1186" t="str">
        <f>'Page 1 - General Information'!$G$12</f>
        <v>114069103</v>
      </c>
      <c r="B1186" t="str">
        <f>'Page 1 - General Information'!$G$16</f>
        <v>6980</v>
      </c>
      <c r="C1186" s="333" t="s">
        <v>14207</v>
      </c>
      <c r="N1186" t="s">
        <v>8024</v>
      </c>
      <c r="O1186" s="296">
        <f>INDEX('Page 2 - Team Information'!$K$14:$AP$184,Y1186,X1186)</f>
        <v>0</v>
      </c>
      <c r="Q1186"/>
      <c r="S1186" t="s">
        <v>9195</v>
      </c>
      <c r="X1186" s="334">
        <v>22</v>
      </c>
      <c r="Y1186" s="334">
        <v>46</v>
      </c>
    </row>
    <row r="1187" spans="1:25" x14ac:dyDescent="0.25">
      <c r="A1187" t="str">
        <f>'Page 1 - General Information'!$G$12</f>
        <v>114069103</v>
      </c>
      <c r="B1187" t="str">
        <f>'Page 1 - General Information'!$G$16</f>
        <v>6980</v>
      </c>
      <c r="C1187" s="333" t="s">
        <v>14207</v>
      </c>
      <c r="N1187" t="s">
        <v>8505</v>
      </c>
      <c r="O1187" s="300"/>
      <c r="Q1187"/>
      <c r="R1187" s="300" t="s">
        <v>14197</v>
      </c>
      <c r="S1187" t="s">
        <v>9196</v>
      </c>
      <c r="V1187" s="296">
        <f>INDEX('Page 2 - Team Information'!$K$14:$AP$184,Y1187,X1187)</f>
        <v>0</v>
      </c>
      <c r="X1187" s="334">
        <v>5</v>
      </c>
      <c r="Y1187" s="334">
        <v>47</v>
      </c>
    </row>
    <row r="1188" spans="1:25" x14ac:dyDescent="0.25">
      <c r="A1188" t="str">
        <f>'Page 1 - General Information'!$G$12</f>
        <v>114069103</v>
      </c>
      <c r="B1188" t="str">
        <f>'Page 1 - General Information'!$G$16</f>
        <v>6980</v>
      </c>
      <c r="C1188" s="333" t="s">
        <v>14207</v>
      </c>
      <c r="N1188" t="s">
        <v>8505</v>
      </c>
      <c r="O1188" s="300"/>
      <c r="Q1188"/>
      <c r="R1188" s="300" t="s">
        <v>14197</v>
      </c>
      <c r="S1188" t="s">
        <v>9197</v>
      </c>
      <c r="V1188" s="296">
        <f>INDEX('Page 2 - Team Information'!$K$14:$AP$184,Y1188,X1188)</f>
        <v>0</v>
      </c>
      <c r="X1188" s="334">
        <v>6</v>
      </c>
      <c r="Y1188" s="334">
        <v>47</v>
      </c>
    </row>
    <row r="1189" spans="1:25" x14ac:dyDescent="0.25">
      <c r="A1189" t="str">
        <f>'Page 1 - General Information'!$G$12</f>
        <v>114069103</v>
      </c>
      <c r="B1189" t="str">
        <f>'Page 1 - General Information'!$G$16</f>
        <v>6980</v>
      </c>
      <c r="C1189" s="333" t="s">
        <v>14207</v>
      </c>
      <c r="N1189" t="s">
        <v>8505</v>
      </c>
      <c r="O1189" s="300"/>
      <c r="Q1189"/>
      <c r="R1189" s="300" t="s">
        <v>14197</v>
      </c>
      <c r="S1189" t="s">
        <v>9198</v>
      </c>
      <c r="V1189" s="296">
        <f>INDEX('Page 2 - Team Information'!$K$14:$AP$184,Y1189,X1189)</f>
        <v>0</v>
      </c>
      <c r="X1189" s="334">
        <v>7</v>
      </c>
      <c r="Y1189" s="334">
        <v>47</v>
      </c>
    </row>
    <row r="1190" spans="1:25" x14ac:dyDescent="0.25">
      <c r="A1190" t="str">
        <f>'Page 1 - General Information'!$G$12</f>
        <v>114069103</v>
      </c>
      <c r="B1190" t="str">
        <f>'Page 1 - General Information'!$G$16</f>
        <v>6980</v>
      </c>
      <c r="C1190" s="333" t="s">
        <v>14207</v>
      </c>
      <c r="N1190" t="s">
        <v>8505</v>
      </c>
      <c r="O1190" s="300"/>
      <c r="Q1190"/>
      <c r="R1190" s="23" t="s">
        <v>14197</v>
      </c>
      <c r="S1190" t="s">
        <v>9199</v>
      </c>
      <c r="T1190" s="296" t="str">
        <f>IF(INDEX('Page 2 - Team Information'!$K$14:$AP$184,Y1190,X1190)="","",INDEX('Page 2 - Team Information'!$K$14:$AP$184,Y1190,X1190)&amp;"-06-30")</f>
        <v/>
      </c>
      <c r="X1190" s="334">
        <v>9</v>
      </c>
      <c r="Y1190" s="334">
        <v>47</v>
      </c>
    </row>
    <row r="1191" spans="1:25" x14ac:dyDescent="0.25">
      <c r="A1191" t="str">
        <f>'Page 1 - General Information'!$G$12</f>
        <v>114069103</v>
      </c>
      <c r="B1191" t="str">
        <f>'Page 1 - General Information'!$G$16</f>
        <v>6980</v>
      </c>
      <c r="C1191" s="333" t="s">
        <v>14207</v>
      </c>
      <c r="N1191" t="s">
        <v>8505</v>
      </c>
      <c r="O1191" s="300"/>
      <c r="Q1191"/>
      <c r="R1191" s="23" t="s">
        <v>14197</v>
      </c>
      <c r="S1191" t="s">
        <v>9200</v>
      </c>
      <c r="T1191" s="296" t="str">
        <f>IF(INDEX('Page 2 - Team Information'!$K$14:$AP$184,Y1191,X1191)="","",INDEX('Page 2 - Team Information'!$K$14:$AP$184,Y1191,X1191)&amp;"-06-30")</f>
        <v/>
      </c>
      <c r="X1191" s="334">
        <v>10</v>
      </c>
      <c r="Y1191" s="334">
        <v>47</v>
      </c>
    </row>
    <row r="1192" spans="1:25" x14ac:dyDescent="0.25">
      <c r="A1192" t="str">
        <f>'Page 1 - General Information'!$G$12</f>
        <v>114069103</v>
      </c>
      <c r="B1192" t="str">
        <f>'Page 1 - General Information'!$G$16</f>
        <v>6980</v>
      </c>
      <c r="C1192" s="333" t="s">
        <v>14207</v>
      </c>
      <c r="N1192" t="s">
        <v>8505</v>
      </c>
      <c r="O1192" s="300"/>
      <c r="Q1192"/>
      <c r="R1192" s="23" t="s">
        <v>14197</v>
      </c>
      <c r="S1192" t="s">
        <v>9201</v>
      </c>
      <c r="T1192" s="296" t="str">
        <f>IF(INDEX('Page 2 - Team Information'!$K$14:$AP$184,Y1192,X1192)="","",INDEX('Page 2 - Team Information'!$K$14:$AP$184,Y1192,X1192)&amp;"-06-30")</f>
        <v/>
      </c>
      <c r="X1192" s="334">
        <v>11</v>
      </c>
      <c r="Y1192" s="334">
        <v>47</v>
      </c>
    </row>
    <row r="1193" spans="1:25" x14ac:dyDescent="0.25">
      <c r="A1193" t="str">
        <f>'Page 1 - General Information'!$G$12</f>
        <v>114069103</v>
      </c>
      <c r="B1193" t="str">
        <f>'Page 1 - General Information'!$G$16</f>
        <v>6980</v>
      </c>
      <c r="C1193" s="333" t="s">
        <v>14207</v>
      </c>
      <c r="N1193" t="s">
        <v>8505</v>
      </c>
      <c r="O1193" s="300"/>
      <c r="Q1193"/>
      <c r="R1193" s="23" t="s">
        <v>14197</v>
      </c>
      <c r="S1193" t="s">
        <v>9202</v>
      </c>
      <c r="T1193" s="296" t="str">
        <f>IF(INDEX('Page 2 - Team Information'!$K$14:$AP$184,Y1193,X1193)="","",INDEX('Page 2 - Team Information'!$K$14:$AP$184,Y1193,X1193)&amp;"-06-30")</f>
        <v/>
      </c>
      <c r="X1193" s="334">
        <v>12</v>
      </c>
      <c r="Y1193" s="334">
        <v>47</v>
      </c>
    </row>
    <row r="1194" spans="1:25" x14ac:dyDescent="0.25">
      <c r="A1194" t="str">
        <f>'Page 1 - General Information'!$G$12</f>
        <v>114069103</v>
      </c>
      <c r="B1194" t="str">
        <f>'Page 1 - General Information'!$G$16</f>
        <v>6980</v>
      </c>
      <c r="C1194" s="333" t="s">
        <v>14207</v>
      </c>
      <c r="N1194" t="s">
        <v>8024</v>
      </c>
      <c r="O1194" s="296">
        <f>INDEX('Page 2 - Team Information'!$K$14:$AP$184,Y1194,X1194)</f>
        <v>0</v>
      </c>
      <c r="Q1194"/>
      <c r="S1194" t="s">
        <v>9203</v>
      </c>
      <c r="X1194" s="334">
        <v>14</v>
      </c>
      <c r="Y1194" s="334">
        <v>47</v>
      </c>
    </row>
    <row r="1195" spans="1:25" x14ac:dyDescent="0.25">
      <c r="A1195" t="str">
        <f>'Page 1 - General Information'!$G$12</f>
        <v>114069103</v>
      </c>
      <c r="B1195" t="str">
        <f>'Page 1 - General Information'!$G$16</f>
        <v>6980</v>
      </c>
      <c r="C1195" s="333" t="s">
        <v>14207</v>
      </c>
      <c r="N1195" t="s">
        <v>8024</v>
      </c>
      <c r="O1195" s="296">
        <f>INDEX('Page 2 - Team Information'!$K$14:$AP$184,Y1195,X1195)</f>
        <v>0</v>
      </c>
      <c r="Q1195"/>
      <c r="S1195" t="s">
        <v>9204</v>
      </c>
      <c r="X1195" s="334">
        <v>15</v>
      </c>
      <c r="Y1195" s="334">
        <v>47</v>
      </c>
    </row>
    <row r="1196" spans="1:25" x14ac:dyDescent="0.25">
      <c r="A1196" t="str">
        <f>'Page 1 - General Information'!$G$12</f>
        <v>114069103</v>
      </c>
      <c r="B1196" t="str">
        <f>'Page 1 - General Information'!$G$16</f>
        <v>6980</v>
      </c>
      <c r="C1196" s="333" t="s">
        <v>14207</v>
      </c>
      <c r="N1196" t="s">
        <v>8024</v>
      </c>
      <c r="O1196" s="296">
        <f>INDEX('Page 2 - Team Information'!$K$14:$AP$184,Y1196,X1196)</f>
        <v>0</v>
      </c>
      <c r="Q1196"/>
      <c r="S1196" t="s">
        <v>9205</v>
      </c>
      <c r="X1196" s="334">
        <v>16</v>
      </c>
      <c r="Y1196" s="334">
        <v>47</v>
      </c>
    </row>
    <row r="1197" spans="1:25" x14ac:dyDescent="0.25">
      <c r="A1197" t="str">
        <f>'Page 1 - General Information'!$G$12</f>
        <v>114069103</v>
      </c>
      <c r="B1197" t="str">
        <f>'Page 1 - General Information'!$G$16</f>
        <v>6980</v>
      </c>
      <c r="C1197" s="333" t="s">
        <v>14207</v>
      </c>
      <c r="N1197" t="s">
        <v>8024</v>
      </c>
      <c r="O1197" s="296">
        <f>INDEX('Page 2 - Team Information'!$K$14:$AP$184,Y1197,X1197)</f>
        <v>0</v>
      </c>
      <c r="Q1197"/>
      <c r="S1197" t="s">
        <v>9206</v>
      </c>
      <c r="X1197" s="334">
        <v>17</v>
      </c>
      <c r="Y1197" s="334">
        <v>47</v>
      </c>
    </row>
    <row r="1198" spans="1:25" x14ac:dyDescent="0.25">
      <c r="A1198" t="str">
        <f>'Page 1 - General Information'!$G$12</f>
        <v>114069103</v>
      </c>
      <c r="B1198" t="str">
        <f>'Page 1 - General Information'!$G$16</f>
        <v>6980</v>
      </c>
      <c r="C1198" s="333" t="s">
        <v>14207</v>
      </c>
      <c r="N1198" t="s">
        <v>8024</v>
      </c>
      <c r="O1198" s="296">
        <f>INDEX('Page 2 - Team Information'!$K$14:$AP$184,Y1198,X1198)</f>
        <v>0</v>
      </c>
      <c r="Q1198"/>
      <c r="S1198" t="s">
        <v>9207</v>
      </c>
      <c r="X1198" s="334">
        <v>19</v>
      </c>
      <c r="Y1198" s="334">
        <v>47</v>
      </c>
    </row>
    <row r="1199" spans="1:25" x14ac:dyDescent="0.25">
      <c r="A1199" t="str">
        <f>'Page 1 - General Information'!$G$12</f>
        <v>114069103</v>
      </c>
      <c r="B1199" t="str">
        <f>'Page 1 - General Information'!$G$16</f>
        <v>6980</v>
      </c>
      <c r="C1199" s="333" t="s">
        <v>14207</v>
      </c>
      <c r="N1199" t="s">
        <v>8024</v>
      </c>
      <c r="O1199" s="296">
        <f>INDEX('Page 2 - Team Information'!$K$14:$AP$184,Y1199,X1199)</f>
        <v>0</v>
      </c>
      <c r="Q1199"/>
      <c r="S1199" t="s">
        <v>9208</v>
      </c>
      <c r="X1199" s="334">
        <v>20</v>
      </c>
      <c r="Y1199" s="334">
        <v>47</v>
      </c>
    </row>
    <row r="1200" spans="1:25" x14ac:dyDescent="0.25">
      <c r="A1200" t="str">
        <f>'Page 1 - General Information'!$G$12</f>
        <v>114069103</v>
      </c>
      <c r="B1200" t="str">
        <f>'Page 1 - General Information'!$G$16</f>
        <v>6980</v>
      </c>
      <c r="C1200" s="333" t="s">
        <v>14207</v>
      </c>
      <c r="N1200" t="s">
        <v>8024</v>
      </c>
      <c r="O1200" s="296">
        <f>INDEX('Page 2 - Team Information'!$K$14:$AP$184,Y1200,X1200)</f>
        <v>0</v>
      </c>
      <c r="Q1200"/>
      <c r="S1200" t="s">
        <v>9209</v>
      </c>
      <c r="X1200" s="334">
        <v>21</v>
      </c>
      <c r="Y1200" s="334">
        <v>47</v>
      </c>
    </row>
    <row r="1201" spans="1:25" x14ac:dyDescent="0.25">
      <c r="A1201" t="str">
        <f>'Page 1 - General Information'!$G$12</f>
        <v>114069103</v>
      </c>
      <c r="B1201" t="str">
        <f>'Page 1 - General Information'!$G$16</f>
        <v>6980</v>
      </c>
      <c r="C1201" s="333" t="s">
        <v>14207</v>
      </c>
      <c r="N1201" t="s">
        <v>8024</v>
      </c>
      <c r="O1201" s="296">
        <f>INDEX('Page 2 - Team Information'!$K$14:$AP$184,Y1201,X1201)</f>
        <v>0</v>
      </c>
      <c r="Q1201"/>
      <c r="S1201" t="s">
        <v>9210</v>
      </c>
      <c r="X1201" s="334">
        <v>22</v>
      </c>
      <c r="Y1201" s="334">
        <v>47</v>
      </c>
    </row>
    <row r="1202" spans="1:25" x14ac:dyDescent="0.25">
      <c r="A1202" t="str">
        <f>'Page 1 - General Information'!$G$12</f>
        <v>114069103</v>
      </c>
      <c r="B1202" t="str">
        <f>'Page 1 - General Information'!$G$16</f>
        <v>6980</v>
      </c>
      <c r="C1202" s="333" t="s">
        <v>14207</v>
      </c>
      <c r="N1202" t="s">
        <v>8505</v>
      </c>
      <c r="O1202" s="300"/>
      <c r="Q1202"/>
      <c r="R1202" s="300" t="s">
        <v>14197</v>
      </c>
      <c r="S1202" t="s">
        <v>9211</v>
      </c>
      <c r="V1202" s="296">
        <f>INDEX('Page 2 - Team Information'!$K$14:$AP$184,Y1202,X1202)</f>
        <v>0</v>
      </c>
      <c r="X1202" s="334">
        <v>5</v>
      </c>
      <c r="Y1202" s="334">
        <v>48</v>
      </c>
    </row>
    <row r="1203" spans="1:25" x14ac:dyDescent="0.25">
      <c r="A1203" t="str">
        <f>'Page 1 - General Information'!$G$12</f>
        <v>114069103</v>
      </c>
      <c r="B1203" t="str">
        <f>'Page 1 - General Information'!$G$16</f>
        <v>6980</v>
      </c>
      <c r="C1203" s="333" t="s">
        <v>14207</v>
      </c>
      <c r="N1203" t="s">
        <v>8505</v>
      </c>
      <c r="O1203" s="300"/>
      <c r="Q1203"/>
      <c r="R1203" s="300" t="s">
        <v>14197</v>
      </c>
      <c r="S1203" t="s">
        <v>9212</v>
      </c>
      <c r="V1203" s="296">
        <f>INDEX('Page 2 - Team Information'!$K$14:$AP$184,Y1203,X1203)</f>
        <v>0</v>
      </c>
      <c r="X1203" s="334">
        <v>6</v>
      </c>
      <c r="Y1203" s="334">
        <v>48</v>
      </c>
    </row>
    <row r="1204" spans="1:25" x14ac:dyDescent="0.25">
      <c r="A1204" t="str">
        <f>'Page 1 - General Information'!$G$12</f>
        <v>114069103</v>
      </c>
      <c r="B1204" t="str">
        <f>'Page 1 - General Information'!$G$16</f>
        <v>6980</v>
      </c>
      <c r="C1204" s="333" t="s">
        <v>14207</v>
      </c>
      <c r="N1204" t="s">
        <v>8505</v>
      </c>
      <c r="O1204" s="300"/>
      <c r="Q1204"/>
      <c r="R1204" s="300" t="s">
        <v>14197</v>
      </c>
      <c r="S1204" t="s">
        <v>9213</v>
      </c>
      <c r="V1204" s="296">
        <f>INDEX('Page 2 - Team Information'!$K$14:$AP$184,Y1204,X1204)</f>
        <v>0</v>
      </c>
      <c r="X1204" s="334">
        <v>7</v>
      </c>
      <c r="Y1204" s="334">
        <v>48</v>
      </c>
    </row>
    <row r="1205" spans="1:25" x14ac:dyDescent="0.25">
      <c r="A1205" t="str">
        <f>'Page 1 - General Information'!$G$12</f>
        <v>114069103</v>
      </c>
      <c r="B1205" t="str">
        <f>'Page 1 - General Information'!$G$16</f>
        <v>6980</v>
      </c>
      <c r="C1205" s="333" t="s">
        <v>14207</v>
      </c>
      <c r="N1205" t="s">
        <v>8505</v>
      </c>
      <c r="O1205" s="300"/>
      <c r="Q1205"/>
      <c r="R1205" s="23" t="s">
        <v>14197</v>
      </c>
      <c r="S1205" t="s">
        <v>9214</v>
      </c>
      <c r="T1205" s="296" t="str">
        <f>IF(INDEX('Page 2 - Team Information'!$K$14:$AP$184,Y1205,X1205)="","",INDEX('Page 2 - Team Information'!$K$14:$AP$184,Y1205,X1205)&amp;"-06-30")</f>
        <v/>
      </c>
      <c r="X1205" s="334">
        <v>9</v>
      </c>
      <c r="Y1205" s="334">
        <v>48</v>
      </c>
    </row>
    <row r="1206" spans="1:25" x14ac:dyDescent="0.25">
      <c r="A1206" t="str">
        <f>'Page 1 - General Information'!$G$12</f>
        <v>114069103</v>
      </c>
      <c r="B1206" t="str">
        <f>'Page 1 - General Information'!$G$16</f>
        <v>6980</v>
      </c>
      <c r="C1206" s="333" t="s">
        <v>14207</v>
      </c>
      <c r="N1206" t="s">
        <v>8505</v>
      </c>
      <c r="O1206" s="300"/>
      <c r="Q1206"/>
      <c r="R1206" s="23" t="s">
        <v>14197</v>
      </c>
      <c r="S1206" t="s">
        <v>9215</v>
      </c>
      <c r="T1206" s="296" t="str">
        <f>IF(INDEX('Page 2 - Team Information'!$K$14:$AP$184,Y1206,X1206)="","",INDEX('Page 2 - Team Information'!$K$14:$AP$184,Y1206,X1206)&amp;"-06-30")</f>
        <v/>
      </c>
      <c r="X1206" s="334">
        <v>10</v>
      </c>
      <c r="Y1206" s="334">
        <v>48</v>
      </c>
    </row>
    <row r="1207" spans="1:25" x14ac:dyDescent="0.25">
      <c r="A1207" t="str">
        <f>'Page 1 - General Information'!$G$12</f>
        <v>114069103</v>
      </c>
      <c r="B1207" t="str">
        <f>'Page 1 - General Information'!$G$16</f>
        <v>6980</v>
      </c>
      <c r="C1207" s="333" t="s">
        <v>14207</v>
      </c>
      <c r="N1207" t="s">
        <v>8505</v>
      </c>
      <c r="O1207" s="300"/>
      <c r="Q1207"/>
      <c r="R1207" s="23" t="s">
        <v>14197</v>
      </c>
      <c r="S1207" t="s">
        <v>9216</v>
      </c>
      <c r="T1207" s="296" t="str">
        <f>IF(INDEX('Page 2 - Team Information'!$K$14:$AP$184,Y1207,X1207)="","",INDEX('Page 2 - Team Information'!$K$14:$AP$184,Y1207,X1207)&amp;"-06-30")</f>
        <v/>
      </c>
      <c r="X1207" s="334">
        <v>11</v>
      </c>
      <c r="Y1207" s="334">
        <v>48</v>
      </c>
    </row>
    <row r="1208" spans="1:25" x14ac:dyDescent="0.25">
      <c r="A1208" t="str">
        <f>'Page 1 - General Information'!$G$12</f>
        <v>114069103</v>
      </c>
      <c r="B1208" t="str">
        <f>'Page 1 - General Information'!$G$16</f>
        <v>6980</v>
      </c>
      <c r="C1208" s="333" t="s">
        <v>14207</v>
      </c>
      <c r="N1208" t="s">
        <v>8505</v>
      </c>
      <c r="O1208" s="300"/>
      <c r="Q1208"/>
      <c r="R1208" s="23" t="s">
        <v>14197</v>
      </c>
      <c r="S1208" t="s">
        <v>9217</v>
      </c>
      <c r="T1208" s="296" t="str">
        <f>IF(INDEX('Page 2 - Team Information'!$K$14:$AP$184,Y1208,X1208)="","",INDEX('Page 2 - Team Information'!$K$14:$AP$184,Y1208,X1208)&amp;"-06-30")</f>
        <v/>
      </c>
      <c r="X1208" s="334">
        <v>12</v>
      </c>
      <c r="Y1208" s="334">
        <v>48</v>
      </c>
    </row>
    <row r="1209" spans="1:25" x14ac:dyDescent="0.25">
      <c r="A1209" t="str">
        <f>'Page 1 - General Information'!$G$12</f>
        <v>114069103</v>
      </c>
      <c r="B1209" t="str">
        <f>'Page 1 - General Information'!$G$16</f>
        <v>6980</v>
      </c>
      <c r="C1209" s="333" t="s">
        <v>14207</v>
      </c>
      <c r="N1209" t="s">
        <v>8024</v>
      </c>
      <c r="O1209" s="296">
        <f>INDEX('Page 2 - Team Information'!$K$14:$AP$184,Y1209,X1209)</f>
        <v>0</v>
      </c>
      <c r="Q1209"/>
      <c r="S1209" t="s">
        <v>9218</v>
      </c>
      <c r="X1209" s="334">
        <v>14</v>
      </c>
      <c r="Y1209" s="334">
        <v>48</v>
      </c>
    </row>
    <row r="1210" spans="1:25" x14ac:dyDescent="0.25">
      <c r="A1210" t="str">
        <f>'Page 1 - General Information'!$G$12</f>
        <v>114069103</v>
      </c>
      <c r="B1210" t="str">
        <f>'Page 1 - General Information'!$G$16</f>
        <v>6980</v>
      </c>
      <c r="C1210" s="333" t="s">
        <v>14207</v>
      </c>
      <c r="N1210" t="s">
        <v>8024</v>
      </c>
      <c r="O1210" s="296">
        <f>INDEX('Page 2 - Team Information'!$K$14:$AP$184,Y1210,X1210)</f>
        <v>0</v>
      </c>
      <c r="Q1210"/>
      <c r="S1210" t="s">
        <v>9219</v>
      </c>
      <c r="X1210" s="334">
        <v>15</v>
      </c>
      <c r="Y1210" s="334">
        <v>48</v>
      </c>
    </row>
    <row r="1211" spans="1:25" x14ac:dyDescent="0.25">
      <c r="A1211" t="str">
        <f>'Page 1 - General Information'!$G$12</f>
        <v>114069103</v>
      </c>
      <c r="B1211" t="str">
        <f>'Page 1 - General Information'!$G$16</f>
        <v>6980</v>
      </c>
      <c r="C1211" s="333" t="s">
        <v>14207</v>
      </c>
      <c r="N1211" t="s">
        <v>8024</v>
      </c>
      <c r="O1211" s="296">
        <f>INDEX('Page 2 - Team Information'!$K$14:$AP$184,Y1211,X1211)</f>
        <v>0</v>
      </c>
      <c r="Q1211"/>
      <c r="S1211" t="s">
        <v>9220</v>
      </c>
      <c r="X1211" s="334">
        <v>16</v>
      </c>
      <c r="Y1211" s="334">
        <v>48</v>
      </c>
    </row>
    <row r="1212" spans="1:25" x14ac:dyDescent="0.25">
      <c r="A1212" t="str">
        <f>'Page 1 - General Information'!$G$12</f>
        <v>114069103</v>
      </c>
      <c r="B1212" t="str">
        <f>'Page 1 - General Information'!$G$16</f>
        <v>6980</v>
      </c>
      <c r="C1212" s="333" t="s">
        <v>14207</v>
      </c>
      <c r="N1212" t="s">
        <v>8024</v>
      </c>
      <c r="O1212" s="296">
        <f>INDEX('Page 2 - Team Information'!$K$14:$AP$184,Y1212,X1212)</f>
        <v>0</v>
      </c>
      <c r="Q1212"/>
      <c r="S1212" t="s">
        <v>9221</v>
      </c>
      <c r="X1212" s="334">
        <v>17</v>
      </c>
      <c r="Y1212" s="334">
        <v>48</v>
      </c>
    </row>
    <row r="1213" spans="1:25" x14ac:dyDescent="0.25">
      <c r="A1213" t="str">
        <f>'Page 1 - General Information'!$G$12</f>
        <v>114069103</v>
      </c>
      <c r="B1213" t="str">
        <f>'Page 1 - General Information'!$G$16</f>
        <v>6980</v>
      </c>
      <c r="C1213" s="333" t="s">
        <v>14207</v>
      </c>
      <c r="N1213" t="s">
        <v>8024</v>
      </c>
      <c r="O1213" s="296">
        <f>INDEX('Page 2 - Team Information'!$K$14:$AP$184,Y1213,X1213)</f>
        <v>0</v>
      </c>
      <c r="Q1213"/>
      <c r="S1213" t="s">
        <v>9222</v>
      </c>
      <c r="X1213" s="334">
        <v>19</v>
      </c>
      <c r="Y1213" s="334">
        <v>48</v>
      </c>
    </row>
    <row r="1214" spans="1:25" x14ac:dyDescent="0.25">
      <c r="A1214" t="str">
        <f>'Page 1 - General Information'!$G$12</f>
        <v>114069103</v>
      </c>
      <c r="B1214" t="str">
        <f>'Page 1 - General Information'!$G$16</f>
        <v>6980</v>
      </c>
      <c r="C1214" s="333" t="s">
        <v>14207</v>
      </c>
      <c r="N1214" t="s">
        <v>8024</v>
      </c>
      <c r="O1214" s="296">
        <f>INDEX('Page 2 - Team Information'!$K$14:$AP$184,Y1214,X1214)</f>
        <v>0</v>
      </c>
      <c r="Q1214"/>
      <c r="S1214" t="s">
        <v>9223</v>
      </c>
      <c r="X1214" s="334">
        <v>20</v>
      </c>
      <c r="Y1214" s="334">
        <v>48</v>
      </c>
    </row>
    <row r="1215" spans="1:25" x14ac:dyDescent="0.25">
      <c r="A1215" t="str">
        <f>'Page 1 - General Information'!$G$12</f>
        <v>114069103</v>
      </c>
      <c r="B1215" t="str">
        <f>'Page 1 - General Information'!$G$16</f>
        <v>6980</v>
      </c>
      <c r="C1215" s="333" t="s">
        <v>14207</v>
      </c>
      <c r="N1215" t="s">
        <v>8024</v>
      </c>
      <c r="O1215" s="296">
        <f>INDEX('Page 2 - Team Information'!$K$14:$AP$184,Y1215,X1215)</f>
        <v>0</v>
      </c>
      <c r="Q1215"/>
      <c r="S1215" t="s">
        <v>9224</v>
      </c>
      <c r="X1215" s="334">
        <v>21</v>
      </c>
      <c r="Y1215" s="334">
        <v>48</v>
      </c>
    </row>
    <row r="1216" spans="1:25" x14ac:dyDescent="0.25">
      <c r="A1216" t="str">
        <f>'Page 1 - General Information'!$G$12</f>
        <v>114069103</v>
      </c>
      <c r="B1216" t="str">
        <f>'Page 1 - General Information'!$G$16</f>
        <v>6980</v>
      </c>
      <c r="C1216" s="333" t="s">
        <v>14207</v>
      </c>
      <c r="N1216" t="s">
        <v>8024</v>
      </c>
      <c r="O1216" s="296">
        <f>INDEX('Page 2 - Team Information'!$K$14:$AP$184,Y1216,X1216)</f>
        <v>0</v>
      </c>
      <c r="Q1216"/>
      <c r="S1216" t="s">
        <v>9225</v>
      </c>
      <c r="X1216" s="334">
        <v>22</v>
      </c>
      <c r="Y1216" s="334">
        <v>48</v>
      </c>
    </row>
    <row r="1217" spans="1:25" x14ac:dyDescent="0.25">
      <c r="A1217" t="str">
        <f>'Page 1 - General Information'!$G$12</f>
        <v>114069103</v>
      </c>
      <c r="B1217" t="str">
        <f>'Page 1 - General Information'!$G$16</f>
        <v>6980</v>
      </c>
      <c r="C1217" s="333" t="s">
        <v>14207</v>
      </c>
      <c r="N1217" t="s">
        <v>8505</v>
      </c>
      <c r="O1217" s="300"/>
      <c r="Q1217"/>
      <c r="R1217" s="300" t="s">
        <v>14197</v>
      </c>
      <c r="S1217" t="s">
        <v>9226</v>
      </c>
      <c r="V1217" s="296">
        <f>INDEX('Page 2 - Team Information'!$K$14:$AP$184,Y1217,X1217)</f>
        <v>0</v>
      </c>
      <c r="X1217" s="334">
        <v>5</v>
      </c>
      <c r="Y1217" s="334">
        <v>49</v>
      </c>
    </row>
    <row r="1218" spans="1:25" x14ac:dyDescent="0.25">
      <c r="A1218" t="str">
        <f>'Page 1 - General Information'!$G$12</f>
        <v>114069103</v>
      </c>
      <c r="B1218" t="str">
        <f>'Page 1 - General Information'!$G$16</f>
        <v>6980</v>
      </c>
      <c r="C1218" s="333" t="s">
        <v>14207</v>
      </c>
      <c r="N1218" t="s">
        <v>8505</v>
      </c>
      <c r="O1218" s="300"/>
      <c r="Q1218"/>
      <c r="R1218" s="300" t="s">
        <v>14197</v>
      </c>
      <c r="S1218" t="s">
        <v>9227</v>
      </c>
      <c r="V1218" s="296">
        <f>INDEX('Page 2 - Team Information'!$K$14:$AP$184,Y1218,X1218)</f>
        <v>0</v>
      </c>
      <c r="X1218" s="334">
        <v>6</v>
      </c>
      <c r="Y1218" s="334">
        <v>49</v>
      </c>
    </row>
    <row r="1219" spans="1:25" x14ac:dyDescent="0.25">
      <c r="A1219" t="str">
        <f>'Page 1 - General Information'!$G$12</f>
        <v>114069103</v>
      </c>
      <c r="B1219" t="str">
        <f>'Page 1 - General Information'!$G$16</f>
        <v>6980</v>
      </c>
      <c r="C1219" s="333" t="s">
        <v>14207</v>
      </c>
      <c r="N1219" t="s">
        <v>8505</v>
      </c>
      <c r="O1219" s="300"/>
      <c r="Q1219"/>
      <c r="R1219" s="300" t="s">
        <v>14197</v>
      </c>
      <c r="S1219" t="s">
        <v>9228</v>
      </c>
      <c r="V1219" s="296" t="str">
        <f>INDEX('Page 2 - Team Information'!$K$14:$AP$184,Y1219,X1219)</f>
        <v xml:space="preserve">Yes </v>
      </c>
      <c r="X1219" s="334">
        <v>7</v>
      </c>
      <c r="Y1219" s="334">
        <v>49</v>
      </c>
    </row>
    <row r="1220" spans="1:25" x14ac:dyDescent="0.25">
      <c r="A1220" t="str">
        <f>'Page 1 - General Information'!$G$12</f>
        <v>114069103</v>
      </c>
      <c r="B1220" t="str">
        <f>'Page 1 - General Information'!$G$16</f>
        <v>6980</v>
      </c>
      <c r="C1220" s="333" t="s">
        <v>14207</v>
      </c>
      <c r="N1220" t="s">
        <v>8505</v>
      </c>
      <c r="O1220" s="300"/>
      <c r="Q1220"/>
      <c r="R1220" s="23" t="s">
        <v>14197</v>
      </c>
      <c r="S1220" t="s">
        <v>9229</v>
      </c>
      <c r="T1220" s="296" t="str">
        <f>IF(INDEX('Page 2 - Team Information'!$K$14:$AP$184,Y1220,X1220)="","",INDEX('Page 2 - Team Information'!$K$14:$AP$184,Y1220,X1220)&amp;"-06-30")</f>
        <v>1950-06-30</v>
      </c>
      <c r="X1220" s="334">
        <v>9</v>
      </c>
      <c r="Y1220" s="334">
        <v>49</v>
      </c>
    </row>
    <row r="1221" spans="1:25" x14ac:dyDescent="0.25">
      <c r="A1221" t="str">
        <f>'Page 1 - General Information'!$G$12</f>
        <v>114069103</v>
      </c>
      <c r="B1221" t="str">
        <f>'Page 1 - General Information'!$G$16</f>
        <v>6980</v>
      </c>
      <c r="C1221" s="333" t="s">
        <v>14207</v>
      </c>
      <c r="N1221" t="s">
        <v>8505</v>
      </c>
      <c r="O1221" s="300"/>
      <c r="Q1221"/>
      <c r="R1221" s="23" t="s">
        <v>14197</v>
      </c>
      <c r="S1221" t="s">
        <v>9230</v>
      </c>
      <c r="T1221" s="296" t="str">
        <f>IF(INDEX('Page 2 - Team Information'!$K$14:$AP$184,Y1221,X1221)="","",INDEX('Page 2 - Team Information'!$K$14:$AP$184,Y1221,X1221)&amp;"-06-30")</f>
        <v/>
      </c>
      <c r="X1221" s="334">
        <v>10</v>
      </c>
      <c r="Y1221" s="334">
        <v>49</v>
      </c>
    </row>
    <row r="1222" spans="1:25" x14ac:dyDescent="0.25">
      <c r="A1222" t="str">
        <f>'Page 1 - General Information'!$G$12</f>
        <v>114069103</v>
      </c>
      <c r="B1222" t="str">
        <f>'Page 1 - General Information'!$G$16</f>
        <v>6980</v>
      </c>
      <c r="C1222" s="333" t="s">
        <v>14207</v>
      </c>
      <c r="N1222" t="s">
        <v>8505</v>
      </c>
      <c r="O1222" s="300"/>
      <c r="Q1222"/>
      <c r="R1222" s="23" t="s">
        <v>14197</v>
      </c>
      <c r="S1222" t="s">
        <v>9231</v>
      </c>
      <c r="T1222" s="296" t="str">
        <f>IF(INDEX('Page 2 - Team Information'!$K$14:$AP$184,Y1222,X1222)="","",INDEX('Page 2 - Team Information'!$K$14:$AP$184,Y1222,X1222)&amp;"-06-30")</f>
        <v/>
      </c>
      <c r="X1222" s="334">
        <v>11</v>
      </c>
      <c r="Y1222" s="334">
        <v>49</v>
      </c>
    </row>
    <row r="1223" spans="1:25" x14ac:dyDescent="0.25">
      <c r="A1223" t="str">
        <f>'Page 1 - General Information'!$G$12</f>
        <v>114069103</v>
      </c>
      <c r="B1223" t="str">
        <f>'Page 1 - General Information'!$G$16</f>
        <v>6980</v>
      </c>
      <c r="C1223" s="333" t="s">
        <v>14207</v>
      </c>
      <c r="N1223" t="s">
        <v>8505</v>
      </c>
      <c r="O1223" s="300"/>
      <c r="Q1223"/>
      <c r="R1223" s="23" t="s">
        <v>14197</v>
      </c>
      <c r="S1223" t="s">
        <v>9232</v>
      </c>
      <c r="T1223" s="296" t="str">
        <f>IF(INDEX('Page 2 - Team Information'!$K$14:$AP$184,Y1223,X1223)="","",INDEX('Page 2 - Team Information'!$K$14:$AP$184,Y1223,X1223)&amp;"-06-30")</f>
        <v/>
      </c>
      <c r="X1223" s="334">
        <v>12</v>
      </c>
      <c r="Y1223" s="334">
        <v>49</v>
      </c>
    </row>
    <row r="1224" spans="1:25" x14ac:dyDescent="0.25">
      <c r="A1224" t="str">
        <f>'Page 1 - General Information'!$G$12</f>
        <v>114069103</v>
      </c>
      <c r="B1224" t="str">
        <f>'Page 1 - General Information'!$G$16</f>
        <v>6980</v>
      </c>
      <c r="C1224" s="333" t="s">
        <v>14207</v>
      </c>
      <c r="N1224" t="s">
        <v>8024</v>
      </c>
      <c r="O1224" s="296">
        <f>INDEX('Page 2 - Team Information'!$K$14:$AP$184,Y1224,X1224)</f>
        <v>0</v>
      </c>
      <c r="Q1224"/>
      <c r="S1224" t="s">
        <v>9233</v>
      </c>
      <c r="X1224" s="334">
        <v>14</v>
      </c>
      <c r="Y1224" s="334">
        <v>49</v>
      </c>
    </row>
    <row r="1225" spans="1:25" x14ac:dyDescent="0.25">
      <c r="A1225" t="str">
        <f>'Page 1 - General Information'!$G$12</f>
        <v>114069103</v>
      </c>
      <c r="B1225" t="str">
        <f>'Page 1 - General Information'!$G$16</f>
        <v>6980</v>
      </c>
      <c r="C1225" s="333" t="s">
        <v>14207</v>
      </c>
      <c r="N1225" t="s">
        <v>8024</v>
      </c>
      <c r="O1225" s="296">
        <f>INDEX('Page 2 - Team Information'!$K$14:$AP$184,Y1225,X1225)</f>
        <v>0</v>
      </c>
      <c r="Q1225"/>
      <c r="S1225" t="s">
        <v>9234</v>
      </c>
      <c r="X1225" s="334">
        <v>15</v>
      </c>
      <c r="Y1225" s="334">
        <v>49</v>
      </c>
    </row>
    <row r="1226" spans="1:25" x14ac:dyDescent="0.25">
      <c r="A1226" t="str">
        <f>'Page 1 - General Information'!$G$12</f>
        <v>114069103</v>
      </c>
      <c r="B1226" t="str">
        <f>'Page 1 - General Information'!$G$16</f>
        <v>6980</v>
      </c>
      <c r="C1226" s="333" t="s">
        <v>14207</v>
      </c>
      <c r="N1226" t="s">
        <v>8024</v>
      </c>
      <c r="O1226" s="296">
        <f>INDEX('Page 2 - Team Information'!$K$14:$AP$184,Y1226,X1226)</f>
        <v>27</v>
      </c>
      <c r="Q1226"/>
      <c r="S1226" t="s">
        <v>9235</v>
      </c>
      <c r="X1226" s="334">
        <v>16</v>
      </c>
      <c r="Y1226" s="334">
        <v>49</v>
      </c>
    </row>
    <row r="1227" spans="1:25" x14ac:dyDescent="0.25">
      <c r="A1227" t="str">
        <f>'Page 1 - General Information'!$G$12</f>
        <v>114069103</v>
      </c>
      <c r="B1227" t="str">
        <f>'Page 1 - General Information'!$G$16</f>
        <v>6980</v>
      </c>
      <c r="C1227" s="333" t="s">
        <v>14207</v>
      </c>
      <c r="N1227" t="s">
        <v>8024</v>
      </c>
      <c r="O1227" s="296">
        <f>INDEX('Page 2 - Team Information'!$K$14:$AP$184,Y1227,X1227)</f>
        <v>27</v>
      </c>
      <c r="Q1227"/>
      <c r="S1227" t="s">
        <v>9236</v>
      </c>
      <c r="X1227" s="334">
        <v>17</v>
      </c>
      <c r="Y1227" s="334">
        <v>49</v>
      </c>
    </row>
    <row r="1228" spans="1:25" x14ac:dyDescent="0.25">
      <c r="A1228" t="str">
        <f>'Page 1 - General Information'!$G$12</f>
        <v>114069103</v>
      </c>
      <c r="B1228" t="str">
        <f>'Page 1 - General Information'!$G$16</f>
        <v>6980</v>
      </c>
      <c r="C1228" s="333" t="s">
        <v>14207</v>
      </c>
      <c r="N1228" t="s">
        <v>8024</v>
      </c>
      <c r="O1228" s="296">
        <f>INDEX('Page 2 - Team Information'!$K$14:$AP$184,Y1228,X1228)</f>
        <v>0</v>
      </c>
      <c r="Q1228"/>
      <c r="S1228" t="s">
        <v>9237</v>
      </c>
      <c r="X1228" s="334">
        <v>19</v>
      </c>
      <c r="Y1228" s="334">
        <v>49</v>
      </c>
    </row>
    <row r="1229" spans="1:25" x14ac:dyDescent="0.25">
      <c r="A1229" t="str">
        <f>'Page 1 - General Information'!$G$12</f>
        <v>114069103</v>
      </c>
      <c r="B1229" t="str">
        <f>'Page 1 - General Information'!$G$16</f>
        <v>6980</v>
      </c>
      <c r="C1229" s="333" t="s">
        <v>14207</v>
      </c>
      <c r="N1229" t="s">
        <v>8024</v>
      </c>
      <c r="O1229" s="296">
        <f>INDEX('Page 2 - Team Information'!$K$14:$AP$184,Y1229,X1229)</f>
        <v>0</v>
      </c>
      <c r="Q1229"/>
      <c r="S1229" t="s">
        <v>9238</v>
      </c>
      <c r="X1229" s="334">
        <v>20</v>
      </c>
      <c r="Y1229" s="334">
        <v>49</v>
      </c>
    </row>
    <row r="1230" spans="1:25" x14ac:dyDescent="0.25">
      <c r="A1230" t="str">
        <f>'Page 1 - General Information'!$G$12</f>
        <v>114069103</v>
      </c>
      <c r="B1230" t="str">
        <f>'Page 1 - General Information'!$G$16</f>
        <v>6980</v>
      </c>
      <c r="C1230" s="333" t="s">
        <v>14207</v>
      </c>
      <c r="N1230" t="s">
        <v>8024</v>
      </c>
      <c r="O1230" s="296">
        <f>INDEX('Page 2 - Team Information'!$K$14:$AP$184,Y1230,X1230)</f>
        <v>27</v>
      </c>
      <c r="Q1230"/>
      <c r="S1230" t="s">
        <v>9239</v>
      </c>
      <c r="X1230" s="334">
        <v>21</v>
      </c>
      <c r="Y1230" s="334">
        <v>49</v>
      </c>
    </row>
    <row r="1231" spans="1:25" x14ac:dyDescent="0.25">
      <c r="A1231" t="str">
        <f>'Page 1 - General Information'!$G$12</f>
        <v>114069103</v>
      </c>
      <c r="B1231" t="str">
        <f>'Page 1 - General Information'!$G$16</f>
        <v>6980</v>
      </c>
      <c r="C1231" s="333" t="s">
        <v>14207</v>
      </c>
      <c r="N1231" t="s">
        <v>8024</v>
      </c>
      <c r="O1231" s="296">
        <f>INDEX('Page 2 - Team Information'!$K$14:$AP$184,Y1231,X1231)</f>
        <v>27</v>
      </c>
      <c r="Q1231"/>
      <c r="S1231" t="s">
        <v>9240</v>
      </c>
      <c r="X1231" s="334">
        <v>22</v>
      </c>
      <c r="Y1231" s="334">
        <v>49</v>
      </c>
    </row>
    <row r="1232" spans="1:25" x14ac:dyDescent="0.25">
      <c r="A1232" t="str">
        <f>'Page 1 - General Information'!$G$12</f>
        <v>114069103</v>
      </c>
      <c r="B1232" t="str">
        <f>'Page 1 - General Information'!$G$16</f>
        <v>6980</v>
      </c>
      <c r="C1232" s="333" t="s">
        <v>14207</v>
      </c>
      <c r="N1232" t="s">
        <v>8505</v>
      </c>
      <c r="O1232" s="300"/>
      <c r="Q1232"/>
      <c r="R1232" s="300" t="s">
        <v>14197</v>
      </c>
      <c r="S1232" t="s">
        <v>9241</v>
      </c>
      <c r="V1232" s="296">
        <f>INDEX('Page 2 - Team Information'!$K$14:$AP$184,Y1232,X1232)</f>
        <v>0</v>
      </c>
      <c r="X1232" s="334">
        <v>5</v>
      </c>
      <c r="Y1232" s="334">
        <v>50</v>
      </c>
    </row>
    <row r="1233" spans="1:25" x14ac:dyDescent="0.25">
      <c r="A1233" t="str">
        <f>'Page 1 - General Information'!$G$12</f>
        <v>114069103</v>
      </c>
      <c r="B1233" t="str">
        <f>'Page 1 - General Information'!$G$16</f>
        <v>6980</v>
      </c>
      <c r="C1233" s="333" t="s">
        <v>14207</v>
      </c>
      <c r="N1233" t="s">
        <v>8505</v>
      </c>
      <c r="O1233" s="300"/>
      <c r="Q1233"/>
      <c r="R1233" s="300" t="s">
        <v>14197</v>
      </c>
      <c r="S1233" t="s">
        <v>9242</v>
      </c>
      <c r="V1233" s="296" t="str">
        <f>INDEX('Page 2 - Team Information'!$K$14:$AP$184,Y1233,X1233)</f>
        <v xml:space="preserve">Yes </v>
      </c>
      <c r="X1233" s="334">
        <v>6</v>
      </c>
      <c r="Y1233" s="334">
        <v>50</v>
      </c>
    </row>
    <row r="1234" spans="1:25" x14ac:dyDescent="0.25">
      <c r="A1234" t="str">
        <f>'Page 1 - General Information'!$G$12</f>
        <v>114069103</v>
      </c>
      <c r="B1234" t="str">
        <f>'Page 1 - General Information'!$G$16</f>
        <v>6980</v>
      </c>
      <c r="C1234" s="333" t="s">
        <v>14207</v>
      </c>
      <c r="N1234" t="s">
        <v>8505</v>
      </c>
      <c r="O1234" s="300"/>
      <c r="Q1234"/>
      <c r="R1234" s="300" t="s">
        <v>14197</v>
      </c>
      <c r="S1234" t="s">
        <v>9243</v>
      </c>
      <c r="V1234" s="296">
        <f>INDEX('Page 2 - Team Information'!$K$14:$AP$184,Y1234,X1234)</f>
        <v>0</v>
      </c>
      <c r="X1234" s="334">
        <v>7</v>
      </c>
      <c r="Y1234" s="334">
        <v>50</v>
      </c>
    </row>
    <row r="1235" spans="1:25" x14ac:dyDescent="0.25">
      <c r="A1235" t="str">
        <f>'Page 1 - General Information'!$G$12</f>
        <v>114069103</v>
      </c>
      <c r="B1235" t="str">
        <f>'Page 1 - General Information'!$G$16</f>
        <v>6980</v>
      </c>
      <c r="C1235" s="333" t="s">
        <v>14207</v>
      </c>
      <c r="N1235" t="s">
        <v>8505</v>
      </c>
      <c r="O1235" s="300"/>
      <c r="Q1235"/>
      <c r="R1235" s="23" t="s">
        <v>14197</v>
      </c>
      <c r="S1235" t="s">
        <v>9244</v>
      </c>
      <c r="T1235" s="296" t="str">
        <f>IF(INDEX('Page 2 - Team Information'!$K$14:$AP$184,Y1235,X1235)="","",INDEX('Page 2 - Team Information'!$K$14:$AP$184,Y1235,X1235)&amp;"-06-30")</f>
        <v>1946-06-30</v>
      </c>
      <c r="X1235" s="334">
        <v>9</v>
      </c>
      <c r="Y1235" s="334">
        <v>50</v>
      </c>
    </row>
    <row r="1236" spans="1:25" x14ac:dyDescent="0.25">
      <c r="A1236" t="str">
        <f>'Page 1 - General Information'!$G$12</f>
        <v>114069103</v>
      </c>
      <c r="B1236" t="str">
        <f>'Page 1 - General Information'!$G$16</f>
        <v>6980</v>
      </c>
      <c r="C1236" s="333" t="s">
        <v>14207</v>
      </c>
      <c r="N1236" t="s">
        <v>8505</v>
      </c>
      <c r="O1236" s="300"/>
      <c r="Q1236"/>
      <c r="R1236" s="23" t="s">
        <v>14197</v>
      </c>
      <c r="S1236" t="s">
        <v>9245</v>
      </c>
      <c r="T1236" s="296" t="str">
        <f>IF(INDEX('Page 2 - Team Information'!$K$14:$AP$184,Y1236,X1236)="","",INDEX('Page 2 - Team Information'!$K$14:$AP$184,Y1236,X1236)&amp;"-06-30")</f>
        <v/>
      </c>
      <c r="X1236" s="334">
        <v>10</v>
      </c>
      <c r="Y1236" s="334">
        <v>50</v>
      </c>
    </row>
    <row r="1237" spans="1:25" x14ac:dyDescent="0.25">
      <c r="A1237" t="str">
        <f>'Page 1 - General Information'!$G$12</f>
        <v>114069103</v>
      </c>
      <c r="B1237" t="str">
        <f>'Page 1 - General Information'!$G$16</f>
        <v>6980</v>
      </c>
      <c r="C1237" s="333" t="s">
        <v>14207</v>
      </c>
      <c r="N1237" t="s">
        <v>8505</v>
      </c>
      <c r="O1237" s="300"/>
      <c r="Q1237"/>
      <c r="R1237" s="23" t="s">
        <v>14197</v>
      </c>
      <c r="S1237" t="s">
        <v>9246</v>
      </c>
      <c r="T1237" s="296" t="str">
        <f>IF(INDEX('Page 2 - Team Information'!$K$14:$AP$184,Y1237,X1237)="","",INDEX('Page 2 - Team Information'!$K$14:$AP$184,Y1237,X1237)&amp;"-06-30")</f>
        <v/>
      </c>
      <c r="X1237" s="334">
        <v>11</v>
      </c>
      <c r="Y1237" s="334">
        <v>50</v>
      </c>
    </row>
    <row r="1238" spans="1:25" x14ac:dyDescent="0.25">
      <c r="A1238" t="str">
        <f>'Page 1 - General Information'!$G$12</f>
        <v>114069103</v>
      </c>
      <c r="B1238" t="str">
        <f>'Page 1 - General Information'!$G$16</f>
        <v>6980</v>
      </c>
      <c r="C1238" s="333" t="s">
        <v>14207</v>
      </c>
      <c r="N1238" t="s">
        <v>8505</v>
      </c>
      <c r="O1238" s="300"/>
      <c r="Q1238"/>
      <c r="R1238" s="23" t="s">
        <v>14197</v>
      </c>
      <c r="S1238" t="s">
        <v>9247</v>
      </c>
      <c r="T1238" s="296" t="str">
        <f>IF(INDEX('Page 2 - Team Information'!$K$14:$AP$184,Y1238,X1238)="","",INDEX('Page 2 - Team Information'!$K$14:$AP$184,Y1238,X1238)&amp;"-06-30")</f>
        <v/>
      </c>
      <c r="X1238" s="334">
        <v>12</v>
      </c>
      <c r="Y1238" s="334">
        <v>50</v>
      </c>
    </row>
    <row r="1239" spans="1:25" x14ac:dyDescent="0.25">
      <c r="A1239" t="str">
        <f>'Page 1 - General Information'!$G$12</f>
        <v>114069103</v>
      </c>
      <c r="B1239" t="str">
        <f>'Page 1 - General Information'!$G$16</f>
        <v>6980</v>
      </c>
      <c r="C1239" s="333" t="s">
        <v>14207</v>
      </c>
      <c r="N1239" t="s">
        <v>8024</v>
      </c>
      <c r="O1239" s="296">
        <f>INDEX('Page 2 - Team Information'!$K$14:$AP$184,Y1239,X1239)</f>
        <v>0</v>
      </c>
      <c r="Q1239"/>
      <c r="S1239" t="s">
        <v>9248</v>
      </c>
      <c r="X1239" s="334">
        <v>14</v>
      </c>
      <c r="Y1239" s="334">
        <v>50</v>
      </c>
    </row>
    <row r="1240" spans="1:25" x14ac:dyDescent="0.25">
      <c r="A1240" t="str">
        <f>'Page 1 - General Information'!$G$12</f>
        <v>114069103</v>
      </c>
      <c r="B1240" t="str">
        <f>'Page 1 - General Information'!$G$16</f>
        <v>6980</v>
      </c>
      <c r="C1240" s="333" t="s">
        <v>14207</v>
      </c>
      <c r="N1240" t="s">
        <v>8024</v>
      </c>
      <c r="O1240" s="296">
        <f>INDEX('Page 2 - Team Information'!$K$14:$AP$184,Y1240,X1240)</f>
        <v>31</v>
      </c>
      <c r="Q1240"/>
      <c r="S1240" t="s">
        <v>9249</v>
      </c>
      <c r="X1240" s="334">
        <v>15</v>
      </c>
      <c r="Y1240" s="334">
        <v>50</v>
      </c>
    </row>
    <row r="1241" spans="1:25" x14ac:dyDescent="0.25">
      <c r="A1241" t="str">
        <f>'Page 1 - General Information'!$G$12</f>
        <v>114069103</v>
      </c>
      <c r="B1241" t="str">
        <f>'Page 1 - General Information'!$G$16</f>
        <v>6980</v>
      </c>
      <c r="C1241" s="333" t="s">
        <v>14207</v>
      </c>
      <c r="N1241" t="s">
        <v>8024</v>
      </c>
      <c r="O1241" s="296">
        <f>INDEX('Page 2 - Team Information'!$K$14:$AP$184,Y1241,X1241)</f>
        <v>0</v>
      </c>
      <c r="Q1241"/>
      <c r="S1241" t="s">
        <v>9250</v>
      </c>
      <c r="X1241" s="334">
        <v>16</v>
      </c>
      <c r="Y1241" s="334">
        <v>50</v>
      </c>
    </row>
    <row r="1242" spans="1:25" x14ac:dyDescent="0.25">
      <c r="A1242" t="str">
        <f>'Page 1 - General Information'!$G$12</f>
        <v>114069103</v>
      </c>
      <c r="B1242" t="str">
        <f>'Page 1 - General Information'!$G$16</f>
        <v>6980</v>
      </c>
      <c r="C1242" s="333" t="s">
        <v>14207</v>
      </c>
      <c r="N1242" t="s">
        <v>8024</v>
      </c>
      <c r="O1242" s="296">
        <f>INDEX('Page 2 - Team Information'!$K$14:$AP$184,Y1242,X1242)</f>
        <v>31</v>
      </c>
      <c r="Q1242"/>
      <c r="S1242" t="s">
        <v>9251</v>
      </c>
      <c r="X1242" s="334">
        <v>17</v>
      </c>
      <c r="Y1242" s="334">
        <v>50</v>
      </c>
    </row>
    <row r="1243" spans="1:25" x14ac:dyDescent="0.25">
      <c r="A1243" t="str">
        <f>'Page 1 - General Information'!$G$12</f>
        <v>114069103</v>
      </c>
      <c r="B1243" t="str">
        <f>'Page 1 - General Information'!$G$16</f>
        <v>6980</v>
      </c>
      <c r="C1243" s="333" t="s">
        <v>14207</v>
      </c>
      <c r="N1243" t="s">
        <v>8024</v>
      </c>
      <c r="O1243" s="296">
        <f>INDEX('Page 2 - Team Information'!$K$14:$AP$184,Y1243,X1243)</f>
        <v>0</v>
      </c>
      <c r="Q1243"/>
      <c r="S1243" t="s">
        <v>9252</v>
      </c>
      <c r="X1243" s="334">
        <v>19</v>
      </c>
      <c r="Y1243" s="334">
        <v>50</v>
      </c>
    </row>
    <row r="1244" spans="1:25" x14ac:dyDescent="0.25">
      <c r="A1244" t="str">
        <f>'Page 1 - General Information'!$G$12</f>
        <v>114069103</v>
      </c>
      <c r="B1244" t="str">
        <f>'Page 1 - General Information'!$G$16</f>
        <v>6980</v>
      </c>
      <c r="C1244" s="333" t="s">
        <v>14207</v>
      </c>
      <c r="N1244" t="s">
        <v>8024</v>
      </c>
      <c r="O1244" s="296">
        <f>INDEX('Page 2 - Team Information'!$K$14:$AP$184,Y1244,X1244)</f>
        <v>31</v>
      </c>
      <c r="Q1244"/>
      <c r="S1244" t="s">
        <v>9253</v>
      </c>
      <c r="X1244" s="334">
        <v>20</v>
      </c>
      <c r="Y1244" s="334">
        <v>50</v>
      </c>
    </row>
    <row r="1245" spans="1:25" x14ac:dyDescent="0.25">
      <c r="A1245" t="str">
        <f>'Page 1 - General Information'!$G$12</f>
        <v>114069103</v>
      </c>
      <c r="B1245" t="str">
        <f>'Page 1 - General Information'!$G$16</f>
        <v>6980</v>
      </c>
      <c r="C1245" s="333" t="s">
        <v>14207</v>
      </c>
      <c r="N1245" t="s">
        <v>8024</v>
      </c>
      <c r="O1245" s="296">
        <f>INDEX('Page 2 - Team Information'!$K$14:$AP$184,Y1245,X1245)</f>
        <v>0</v>
      </c>
      <c r="Q1245"/>
      <c r="S1245" t="s">
        <v>9254</v>
      </c>
      <c r="X1245" s="334">
        <v>21</v>
      </c>
      <c r="Y1245" s="334">
        <v>50</v>
      </c>
    </row>
    <row r="1246" spans="1:25" x14ac:dyDescent="0.25">
      <c r="A1246" t="str">
        <f>'Page 1 - General Information'!$G$12</f>
        <v>114069103</v>
      </c>
      <c r="B1246" t="str">
        <f>'Page 1 - General Information'!$G$16</f>
        <v>6980</v>
      </c>
      <c r="C1246" s="333" t="s">
        <v>14207</v>
      </c>
      <c r="N1246" t="s">
        <v>8024</v>
      </c>
      <c r="O1246" s="296">
        <f>INDEX('Page 2 - Team Information'!$K$14:$AP$184,Y1246,X1246)</f>
        <v>31</v>
      </c>
      <c r="Q1246"/>
      <c r="S1246" t="s">
        <v>9255</v>
      </c>
      <c r="X1246" s="334">
        <v>22</v>
      </c>
      <c r="Y1246" s="334">
        <v>50</v>
      </c>
    </row>
    <row r="1247" spans="1:25" x14ac:dyDescent="0.25">
      <c r="A1247" t="str">
        <f>'Page 1 - General Information'!$G$12</f>
        <v>114069103</v>
      </c>
      <c r="B1247" t="str">
        <f>'Page 1 - General Information'!$G$16</f>
        <v>6980</v>
      </c>
      <c r="C1247" s="333" t="s">
        <v>14207</v>
      </c>
      <c r="N1247" t="s">
        <v>8505</v>
      </c>
      <c r="O1247" s="300"/>
      <c r="Q1247"/>
      <c r="R1247" s="300" t="s">
        <v>14197</v>
      </c>
      <c r="S1247" t="s">
        <v>9256</v>
      </c>
      <c r="V1247" s="296">
        <f>INDEX('Page 2 - Team Information'!$K$14:$AP$184,Y1247,X1247)</f>
        <v>0</v>
      </c>
      <c r="X1247" s="334">
        <v>5</v>
      </c>
      <c r="Y1247" s="334">
        <v>51</v>
      </c>
    </row>
    <row r="1248" spans="1:25" x14ac:dyDescent="0.25">
      <c r="A1248" t="str">
        <f>'Page 1 - General Information'!$G$12</f>
        <v>114069103</v>
      </c>
      <c r="B1248" t="str">
        <f>'Page 1 - General Information'!$G$16</f>
        <v>6980</v>
      </c>
      <c r="C1248" s="333" t="s">
        <v>14207</v>
      </c>
      <c r="N1248" t="s">
        <v>8505</v>
      </c>
      <c r="O1248" s="300"/>
      <c r="Q1248"/>
      <c r="R1248" s="300" t="s">
        <v>14197</v>
      </c>
      <c r="S1248" t="s">
        <v>9257</v>
      </c>
      <c r="V1248" s="296">
        <f>INDEX('Page 2 - Team Information'!$K$14:$AP$184,Y1248,X1248)</f>
        <v>0</v>
      </c>
      <c r="X1248" s="334">
        <v>6</v>
      </c>
      <c r="Y1248" s="334">
        <v>51</v>
      </c>
    </row>
    <row r="1249" spans="1:25" x14ac:dyDescent="0.25">
      <c r="A1249" t="str">
        <f>'Page 1 - General Information'!$G$12</f>
        <v>114069103</v>
      </c>
      <c r="B1249" t="str">
        <f>'Page 1 - General Information'!$G$16</f>
        <v>6980</v>
      </c>
      <c r="C1249" s="333" t="s">
        <v>14207</v>
      </c>
      <c r="N1249" t="s">
        <v>8505</v>
      </c>
      <c r="O1249" s="300"/>
      <c r="Q1249"/>
      <c r="R1249" s="300" t="s">
        <v>14197</v>
      </c>
      <c r="S1249" t="s">
        <v>9258</v>
      </c>
      <c r="V1249" s="296">
        <f>INDEX('Page 2 - Team Information'!$K$14:$AP$184,Y1249,X1249)</f>
        <v>0</v>
      </c>
      <c r="X1249" s="334">
        <v>7</v>
      </c>
      <c r="Y1249" s="334">
        <v>51</v>
      </c>
    </row>
    <row r="1250" spans="1:25" x14ac:dyDescent="0.25">
      <c r="A1250" t="str">
        <f>'Page 1 - General Information'!$G$12</f>
        <v>114069103</v>
      </c>
      <c r="B1250" t="str">
        <f>'Page 1 - General Information'!$G$16</f>
        <v>6980</v>
      </c>
      <c r="C1250" s="333" t="s">
        <v>14207</v>
      </c>
      <c r="N1250" t="s">
        <v>8505</v>
      </c>
      <c r="O1250" s="300"/>
      <c r="Q1250"/>
      <c r="R1250" s="23" t="s">
        <v>14197</v>
      </c>
      <c r="S1250" t="s">
        <v>9259</v>
      </c>
      <c r="T1250" s="296" t="str">
        <f>IF(INDEX('Page 2 - Team Information'!$K$14:$AP$184,Y1250,X1250)="","",INDEX('Page 2 - Team Information'!$K$14:$AP$184,Y1250,X1250)&amp;"-06-30")</f>
        <v/>
      </c>
      <c r="X1250" s="334">
        <v>9</v>
      </c>
      <c r="Y1250" s="334">
        <v>51</v>
      </c>
    </row>
    <row r="1251" spans="1:25" x14ac:dyDescent="0.25">
      <c r="A1251" t="str">
        <f>'Page 1 - General Information'!$G$12</f>
        <v>114069103</v>
      </c>
      <c r="B1251" t="str">
        <f>'Page 1 - General Information'!$G$16</f>
        <v>6980</v>
      </c>
      <c r="C1251" s="333" t="s">
        <v>14207</v>
      </c>
      <c r="N1251" t="s">
        <v>8505</v>
      </c>
      <c r="O1251" s="300"/>
      <c r="Q1251"/>
      <c r="R1251" s="23" t="s">
        <v>14197</v>
      </c>
      <c r="S1251" t="s">
        <v>9260</v>
      </c>
      <c r="T1251" s="296" t="str">
        <f>IF(INDEX('Page 2 - Team Information'!$K$14:$AP$184,Y1251,X1251)="","",INDEX('Page 2 - Team Information'!$K$14:$AP$184,Y1251,X1251)&amp;"-06-30")</f>
        <v/>
      </c>
      <c r="X1251" s="334">
        <v>10</v>
      </c>
      <c r="Y1251" s="334">
        <v>51</v>
      </c>
    </row>
    <row r="1252" spans="1:25" x14ac:dyDescent="0.25">
      <c r="A1252" t="str">
        <f>'Page 1 - General Information'!$G$12</f>
        <v>114069103</v>
      </c>
      <c r="B1252" t="str">
        <f>'Page 1 - General Information'!$G$16</f>
        <v>6980</v>
      </c>
      <c r="C1252" s="333" t="s">
        <v>14207</v>
      </c>
      <c r="N1252" t="s">
        <v>8505</v>
      </c>
      <c r="O1252" s="300"/>
      <c r="Q1252"/>
      <c r="R1252" s="23" t="s">
        <v>14197</v>
      </c>
      <c r="S1252" t="s">
        <v>9261</v>
      </c>
      <c r="T1252" s="296" t="str">
        <f>IF(INDEX('Page 2 - Team Information'!$K$14:$AP$184,Y1252,X1252)="","",INDEX('Page 2 - Team Information'!$K$14:$AP$184,Y1252,X1252)&amp;"-06-30")</f>
        <v/>
      </c>
      <c r="X1252" s="334">
        <v>11</v>
      </c>
      <c r="Y1252" s="334">
        <v>51</v>
      </c>
    </row>
    <row r="1253" spans="1:25" x14ac:dyDescent="0.25">
      <c r="A1253" t="str">
        <f>'Page 1 - General Information'!$G$12</f>
        <v>114069103</v>
      </c>
      <c r="B1253" t="str">
        <f>'Page 1 - General Information'!$G$16</f>
        <v>6980</v>
      </c>
      <c r="C1253" s="333" t="s">
        <v>14207</v>
      </c>
      <c r="N1253" t="s">
        <v>8505</v>
      </c>
      <c r="O1253" s="300"/>
      <c r="Q1253"/>
      <c r="R1253" s="23" t="s">
        <v>14197</v>
      </c>
      <c r="S1253" t="s">
        <v>9262</v>
      </c>
      <c r="T1253" s="296" t="str">
        <f>IF(INDEX('Page 2 - Team Information'!$K$14:$AP$184,Y1253,X1253)="","",INDEX('Page 2 - Team Information'!$K$14:$AP$184,Y1253,X1253)&amp;"-06-30")</f>
        <v/>
      </c>
      <c r="X1253" s="334">
        <v>12</v>
      </c>
      <c r="Y1253" s="334">
        <v>51</v>
      </c>
    </row>
    <row r="1254" spans="1:25" x14ac:dyDescent="0.25">
      <c r="A1254" t="str">
        <f>'Page 1 - General Information'!$G$12</f>
        <v>114069103</v>
      </c>
      <c r="B1254" t="str">
        <f>'Page 1 - General Information'!$G$16</f>
        <v>6980</v>
      </c>
      <c r="C1254" s="333" t="s">
        <v>14207</v>
      </c>
      <c r="N1254" t="s">
        <v>8024</v>
      </c>
      <c r="O1254" s="296">
        <f>INDEX('Page 2 - Team Information'!$K$14:$AP$184,Y1254,X1254)</f>
        <v>0</v>
      </c>
      <c r="Q1254"/>
      <c r="S1254" t="s">
        <v>9263</v>
      </c>
      <c r="X1254" s="334">
        <v>14</v>
      </c>
      <c r="Y1254" s="334">
        <v>51</v>
      </c>
    </row>
    <row r="1255" spans="1:25" x14ac:dyDescent="0.25">
      <c r="A1255" t="str">
        <f>'Page 1 - General Information'!$G$12</f>
        <v>114069103</v>
      </c>
      <c r="B1255" t="str">
        <f>'Page 1 - General Information'!$G$16</f>
        <v>6980</v>
      </c>
      <c r="C1255" s="333" t="s">
        <v>14207</v>
      </c>
      <c r="N1255" t="s">
        <v>8024</v>
      </c>
      <c r="O1255" s="296">
        <f>INDEX('Page 2 - Team Information'!$K$14:$AP$184,Y1255,X1255)</f>
        <v>0</v>
      </c>
      <c r="Q1255"/>
      <c r="S1255" t="s">
        <v>9264</v>
      </c>
      <c r="X1255" s="334">
        <v>15</v>
      </c>
      <c r="Y1255" s="334">
        <v>51</v>
      </c>
    </row>
    <row r="1256" spans="1:25" x14ac:dyDescent="0.25">
      <c r="A1256" t="str">
        <f>'Page 1 - General Information'!$G$12</f>
        <v>114069103</v>
      </c>
      <c r="B1256" t="str">
        <f>'Page 1 - General Information'!$G$16</f>
        <v>6980</v>
      </c>
      <c r="C1256" s="333" t="s">
        <v>14207</v>
      </c>
      <c r="N1256" t="s">
        <v>8024</v>
      </c>
      <c r="O1256" s="296">
        <f>INDEX('Page 2 - Team Information'!$K$14:$AP$184,Y1256,X1256)</f>
        <v>0</v>
      </c>
      <c r="Q1256"/>
      <c r="S1256" t="s">
        <v>9265</v>
      </c>
      <c r="X1256" s="334">
        <v>16</v>
      </c>
      <c r="Y1256" s="334">
        <v>51</v>
      </c>
    </row>
    <row r="1257" spans="1:25" x14ac:dyDescent="0.25">
      <c r="A1257" t="str">
        <f>'Page 1 - General Information'!$G$12</f>
        <v>114069103</v>
      </c>
      <c r="B1257" t="str">
        <f>'Page 1 - General Information'!$G$16</f>
        <v>6980</v>
      </c>
      <c r="C1257" s="333" t="s">
        <v>14207</v>
      </c>
      <c r="N1257" t="s">
        <v>8024</v>
      </c>
      <c r="O1257" s="296">
        <f>INDEX('Page 2 - Team Information'!$K$14:$AP$184,Y1257,X1257)</f>
        <v>0</v>
      </c>
      <c r="Q1257"/>
      <c r="S1257" t="s">
        <v>9266</v>
      </c>
      <c r="X1257" s="334">
        <v>17</v>
      </c>
      <c r="Y1257" s="334">
        <v>51</v>
      </c>
    </row>
    <row r="1258" spans="1:25" x14ac:dyDescent="0.25">
      <c r="A1258" t="str">
        <f>'Page 1 - General Information'!$G$12</f>
        <v>114069103</v>
      </c>
      <c r="B1258" t="str">
        <f>'Page 1 - General Information'!$G$16</f>
        <v>6980</v>
      </c>
      <c r="C1258" s="333" t="s">
        <v>14207</v>
      </c>
      <c r="N1258" t="s">
        <v>8024</v>
      </c>
      <c r="O1258" s="296">
        <f>INDEX('Page 2 - Team Information'!$K$14:$AP$184,Y1258,X1258)</f>
        <v>0</v>
      </c>
      <c r="Q1258"/>
      <c r="S1258" t="s">
        <v>9267</v>
      </c>
      <c r="X1258" s="334">
        <v>19</v>
      </c>
      <c r="Y1258" s="334">
        <v>51</v>
      </c>
    </row>
    <row r="1259" spans="1:25" x14ac:dyDescent="0.25">
      <c r="A1259" t="str">
        <f>'Page 1 - General Information'!$G$12</f>
        <v>114069103</v>
      </c>
      <c r="B1259" t="str">
        <f>'Page 1 - General Information'!$G$16</f>
        <v>6980</v>
      </c>
      <c r="C1259" s="333" t="s">
        <v>14207</v>
      </c>
      <c r="N1259" t="s">
        <v>8024</v>
      </c>
      <c r="O1259" s="296">
        <f>INDEX('Page 2 - Team Information'!$K$14:$AP$184,Y1259,X1259)</f>
        <v>0</v>
      </c>
      <c r="Q1259"/>
      <c r="S1259" t="s">
        <v>9268</v>
      </c>
      <c r="X1259" s="334">
        <v>20</v>
      </c>
      <c r="Y1259" s="334">
        <v>51</v>
      </c>
    </row>
    <row r="1260" spans="1:25" x14ac:dyDescent="0.25">
      <c r="A1260" t="str">
        <f>'Page 1 - General Information'!$G$12</f>
        <v>114069103</v>
      </c>
      <c r="B1260" t="str">
        <f>'Page 1 - General Information'!$G$16</f>
        <v>6980</v>
      </c>
      <c r="C1260" s="333" t="s">
        <v>14207</v>
      </c>
      <c r="N1260" t="s">
        <v>8024</v>
      </c>
      <c r="O1260" s="296">
        <f>INDEX('Page 2 - Team Information'!$K$14:$AP$184,Y1260,X1260)</f>
        <v>0</v>
      </c>
      <c r="Q1260"/>
      <c r="S1260" t="s">
        <v>9269</v>
      </c>
      <c r="X1260" s="334">
        <v>21</v>
      </c>
      <c r="Y1260" s="334">
        <v>51</v>
      </c>
    </row>
    <row r="1261" spans="1:25" x14ac:dyDescent="0.25">
      <c r="A1261" t="str">
        <f>'Page 1 - General Information'!$G$12</f>
        <v>114069103</v>
      </c>
      <c r="B1261" t="str">
        <f>'Page 1 - General Information'!$G$16</f>
        <v>6980</v>
      </c>
      <c r="C1261" s="333" t="s">
        <v>14207</v>
      </c>
      <c r="N1261" t="s">
        <v>8024</v>
      </c>
      <c r="O1261" s="296">
        <f>INDEX('Page 2 - Team Information'!$K$14:$AP$184,Y1261,X1261)</f>
        <v>0</v>
      </c>
      <c r="Q1261"/>
      <c r="S1261" t="s">
        <v>9270</v>
      </c>
      <c r="X1261" s="334">
        <v>22</v>
      </c>
      <c r="Y1261" s="334">
        <v>51</v>
      </c>
    </row>
    <row r="1262" spans="1:25" x14ac:dyDescent="0.25">
      <c r="A1262" t="str">
        <f>'Page 1 - General Information'!$G$12</f>
        <v>114069103</v>
      </c>
      <c r="B1262" t="str">
        <f>'Page 1 - General Information'!$G$16</f>
        <v>6980</v>
      </c>
      <c r="C1262" s="333" t="s">
        <v>14207</v>
      </c>
      <c r="N1262" t="s">
        <v>8505</v>
      </c>
      <c r="O1262" s="300"/>
      <c r="Q1262"/>
      <c r="R1262" s="300" t="s">
        <v>14197</v>
      </c>
      <c r="S1262" t="s">
        <v>9271</v>
      </c>
      <c r="V1262" s="296" t="str">
        <f>INDEX('Page 2 - Team Information'!$K$14:$AP$184,Y1262,X1262)</f>
        <v xml:space="preserve">Yes </v>
      </c>
      <c r="X1262" s="334">
        <v>5</v>
      </c>
      <c r="Y1262" s="334">
        <v>52</v>
      </c>
    </row>
    <row r="1263" spans="1:25" x14ac:dyDescent="0.25">
      <c r="A1263" t="str">
        <f>'Page 1 - General Information'!$G$12</f>
        <v>114069103</v>
      </c>
      <c r="B1263" t="str">
        <f>'Page 1 - General Information'!$G$16</f>
        <v>6980</v>
      </c>
      <c r="C1263" s="333" t="s">
        <v>14207</v>
      </c>
      <c r="N1263" t="s">
        <v>8505</v>
      </c>
      <c r="O1263" s="300"/>
      <c r="Q1263"/>
      <c r="R1263" s="300" t="s">
        <v>14197</v>
      </c>
      <c r="S1263" t="s">
        <v>9272</v>
      </c>
      <c r="V1263" s="296">
        <f>INDEX('Page 2 - Team Information'!$K$14:$AP$184,Y1263,X1263)</f>
        <v>0</v>
      </c>
      <c r="X1263" s="334">
        <v>6</v>
      </c>
      <c r="Y1263" s="334">
        <v>52</v>
      </c>
    </row>
    <row r="1264" spans="1:25" x14ac:dyDescent="0.25">
      <c r="A1264" t="str">
        <f>'Page 1 - General Information'!$G$12</f>
        <v>114069103</v>
      </c>
      <c r="B1264" t="str">
        <f>'Page 1 - General Information'!$G$16</f>
        <v>6980</v>
      </c>
      <c r="C1264" s="333" t="s">
        <v>14207</v>
      </c>
      <c r="N1264" t="s">
        <v>8505</v>
      </c>
      <c r="O1264" s="300"/>
      <c r="Q1264"/>
      <c r="R1264" s="300" t="s">
        <v>14197</v>
      </c>
      <c r="S1264" t="s">
        <v>9273</v>
      </c>
      <c r="V1264" s="296">
        <f>INDEX('Page 2 - Team Information'!$K$14:$AP$184,Y1264,X1264)</f>
        <v>0</v>
      </c>
      <c r="X1264" s="334">
        <v>7</v>
      </c>
      <c r="Y1264" s="334">
        <v>52</v>
      </c>
    </row>
    <row r="1265" spans="1:25" x14ac:dyDescent="0.25">
      <c r="A1265" t="str">
        <f>'Page 1 - General Information'!$G$12</f>
        <v>114069103</v>
      </c>
      <c r="B1265" t="str">
        <f>'Page 1 - General Information'!$G$16</f>
        <v>6980</v>
      </c>
      <c r="C1265" s="333" t="s">
        <v>14207</v>
      </c>
      <c r="N1265" t="s">
        <v>8505</v>
      </c>
      <c r="O1265" s="300"/>
      <c r="Q1265"/>
      <c r="R1265" s="23" t="s">
        <v>14197</v>
      </c>
      <c r="S1265" t="s">
        <v>9274</v>
      </c>
      <c r="T1265" s="296" t="str">
        <f>IF(INDEX('Page 2 - Team Information'!$K$14:$AP$184,Y1265,X1265)="","",INDEX('Page 2 - Team Information'!$K$14:$AP$184,Y1265,X1265)&amp;"-06-30")</f>
        <v>1963-06-30</v>
      </c>
      <c r="X1265" s="334">
        <v>9</v>
      </c>
      <c r="Y1265" s="334">
        <v>52</v>
      </c>
    </row>
    <row r="1266" spans="1:25" x14ac:dyDescent="0.25">
      <c r="A1266" t="str">
        <f>'Page 1 - General Information'!$G$12</f>
        <v>114069103</v>
      </c>
      <c r="B1266" t="str">
        <f>'Page 1 - General Information'!$G$16</f>
        <v>6980</v>
      </c>
      <c r="C1266" s="333" t="s">
        <v>14207</v>
      </c>
      <c r="N1266" t="s">
        <v>8505</v>
      </c>
      <c r="O1266" s="300"/>
      <c r="Q1266"/>
      <c r="R1266" s="23" t="s">
        <v>14197</v>
      </c>
      <c r="S1266" t="s">
        <v>9275</v>
      </c>
      <c r="T1266" s="296" t="str">
        <f>IF(INDEX('Page 2 - Team Information'!$K$14:$AP$184,Y1266,X1266)="","",INDEX('Page 2 - Team Information'!$K$14:$AP$184,Y1266,X1266)&amp;"-06-30")</f>
        <v/>
      </c>
      <c r="X1266" s="334">
        <v>10</v>
      </c>
      <c r="Y1266" s="334">
        <v>52</v>
      </c>
    </row>
    <row r="1267" spans="1:25" x14ac:dyDescent="0.25">
      <c r="A1267" t="str">
        <f>'Page 1 - General Information'!$G$12</f>
        <v>114069103</v>
      </c>
      <c r="B1267" t="str">
        <f>'Page 1 - General Information'!$G$16</f>
        <v>6980</v>
      </c>
      <c r="C1267" s="333" t="s">
        <v>14207</v>
      </c>
      <c r="N1267" t="s">
        <v>8505</v>
      </c>
      <c r="O1267" s="300"/>
      <c r="Q1267"/>
      <c r="R1267" s="23" t="s">
        <v>14197</v>
      </c>
      <c r="S1267" t="s">
        <v>9276</v>
      </c>
      <c r="T1267" s="296" t="str">
        <f>IF(INDEX('Page 2 - Team Information'!$K$14:$AP$184,Y1267,X1267)="","",INDEX('Page 2 - Team Information'!$K$14:$AP$184,Y1267,X1267)&amp;"-06-30")</f>
        <v/>
      </c>
      <c r="X1267" s="334">
        <v>11</v>
      </c>
      <c r="Y1267" s="334">
        <v>52</v>
      </c>
    </row>
    <row r="1268" spans="1:25" x14ac:dyDescent="0.25">
      <c r="A1268" t="str">
        <f>'Page 1 - General Information'!$G$12</f>
        <v>114069103</v>
      </c>
      <c r="B1268" t="str">
        <f>'Page 1 - General Information'!$G$16</f>
        <v>6980</v>
      </c>
      <c r="C1268" s="333" t="s">
        <v>14207</v>
      </c>
      <c r="N1268" t="s">
        <v>8505</v>
      </c>
      <c r="O1268" s="300"/>
      <c r="Q1268"/>
      <c r="R1268" s="23" t="s">
        <v>14197</v>
      </c>
      <c r="S1268" t="s">
        <v>9277</v>
      </c>
      <c r="T1268" s="296" t="str">
        <f>IF(INDEX('Page 2 - Team Information'!$K$14:$AP$184,Y1268,X1268)="","",INDEX('Page 2 - Team Information'!$K$14:$AP$184,Y1268,X1268)&amp;"-06-30")</f>
        <v/>
      </c>
      <c r="X1268" s="334">
        <v>12</v>
      </c>
      <c r="Y1268" s="334">
        <v>52</v>
      </c>
    </row>
    <row r="1269" spans="1:25" x14ac:dyDescent="0.25">
      <c r="A1269" t="str">
        <f>'Page 1 - General Information'!$G$12</f>
        <v>114069103</v>
      </c>
      <c r="B1269" t="str">
        <f>'Page 1 - General Information'!$G$16</f>
        <v>6980</v>
      </c>
      <c r="C1269" s="333" t="s">
        <v>14207</v>
      </c>
      <c r="N1269" t="s">
        <v>8024</v>
      </c>
      <c r="O1269" s="296">
        <f>INDEX('Page 2 - Team Information'!$K$14:$AP$184,Y1269,X1269)</f>
        <v>8</v>
      </c>
      <c r="Q1269"/>
      <c r="S1269" t="s">
        <v>9278</v>
      </c>
      <c r="X1269" s="334">
        <v>14</v>
      </c>
      <c r="Y1269" s="334">
        <v>52</v>
      </c>
    </row>
    <row r="1270" spans="1:25" x14ac:dyDescent="0.25">
      <c r="A1270" t="str">
        <f>'Page 1 - General Information'!$G$12</f>
        <v>114069103</v>
      </c>
      <c r="B1270" t="str">
        <f>'Page 1 - General Information'!$G$16</f>
        <v>6980</v>
      </c>
      <c r="C1270" s="333" t="s">
        <v>14207</v>
      </c>
      <c r="N1270" t="s">
        <v>8024</v>
      </c>
      <c r="O1270" s="296">
        <f>INDEX('Page 2 - Team Information'!$K$14:$AP$184,Y1270,X1270)</f>
        <v>0</v>
      </c>
      <c r="Q1270"/>
      <c r="S1270" t="s">
        <v>9279</v>
      </c>
      <c r="X1270" s="334">
        <v>15</v>
      </c>
      <c r="Y1270" s="334">
        <v>52</v>
      </c>
    </row>
    <row r="1271" spans="1:25" x14ac:dyDescent="0.25">
      <c r="A1271" t="str">
        <f>'Page 1 - General Information'!$G$12</f>
        <v>114069103</v>
      </c>
      <c r="B1271" t="str">
        <f>'Page 1 - General Information'!$G$16</f>
        <v>6980</v>
      </c>
      <c r="C1271" s="333" t="s">
        <v>14207</v>
      </c>
      <c r="N1271" t="s">
        <v>8024</v>
      </c>
      <c r="O1271" s="296">
        <f>INDEX('Page 2 - Team Information'!$K$14:$AP$184,Y1271,X1271)</f>
        <v>0</v>
      </c>
      <c r="Q1271"/>
      <c r="S1271" t="s">
        <v>9280</v>
      </c>
      <c r="X1271" s="334">
        <v>16</v>
      </c>
      <c r="Y1271" s="334">
        <v>52</v>
      </c>
    </row>
    <row r="1272" spans="1:25" x14ac:dyDescent="0.25">
      <c r="A1272" t="str">
        <f>'Page 1 - General Information'!$G$12</f>
        <v>114069103</v>
      </c>
      <c r="B1272" t="str">
        <f>'Page 1 - General Information'!$G$16</f>
        <v>6980</v>
      </c>
      <c r="C1272" s="333" t="s">
        <v>14207</v>
      </c>
      <c r="N1272" t="s">
        <v>8024</v>
      </c>
      <c r="O1272" s="296">
        <f>INDEX('Page 2 - Team Information'!$K$14:$AP$184,Y1272,X1272)</f>
        <v>8</v>
      </c>
      <c r="Q1272"/>
      <c r="S1272" t="s">
        <v>9281</v>
      </c>
      <c r="X1272" s="334">
        <v>17</v>
      </c>
      <c r="Y1272" s="334">
        <v>52</v>
      </c>
    </row>
    <row r="1273" spans="1:25" x14ac:dyDescent="0.25">
      <c r="A1273" t="str">
        <f>'Page 1 - General Information'!$G$12</f>
        <v>114069103</v>
      </c>
      <c r="B1273" t="str">
        <f>'Page 1 - General Information'!$G$16</f>
        <v>6980</v>
      </c>
      <c r="C1273" s="333" t="s">
        <v>14207</v>
      </c>
      <c r="N1273" t="s">
        <v>8024</v>
      </c>
      <c r="O1273" s="296">
        <f>INDEX('Page 2 - Team Information'!$K$14:$AP$184,Y1273,X1273)</f>
        <v>8</v>
      </c>
      <c r="Q1273"/>
      <c r="S1273" t="s">
        <v>9282</v>
      </c>
      <c r="X1273" s="334">
        <v>19</v>
      </c>
      <c r="Y1273" s="334">
        <v>52</v>
      </c>
    </row>
    <row r="1274" spans="1:25" x14ac:dyDescent="0.25">
      <c r="A1274" t="str">
        <f>'Page 1 - General Information'!$G$12</f>
        <v>114069103</v>
      </c>
      <c r="B1274" t="str">
        <f>'Page 1 - General Information'!$G$16</f>
        <v>6980</v>
      </c>
      <c r="C1274" s="333" t="s">
        <v>14207</v>
      </c>
      <c r="N1274" t="s">
        <v>8024</v>
      </c>
      <c r="O1274" s="296">
        <f>INDEX('Page 2 - Team Information'!$K$14:$AP$184,Y1274,X1274)</f>
        <v>0</v>
      </c>
      <c r="Q1274"/>
      <c r="S1274" t="s">
        <v>9283</v>
      </c>
      <c r="X1274" s="334">
        <v>20</v>
      </c>
      <c r="Y1274" s="334">
        <v>52</v>
      </c>
    </row>
    <row r="1275" spans="1:25" x14ac:dyDescent="0.25">
      <c r="A1275" t="str">
        <f>'Page 1 - General Information'!$G$12</f>
        <v>114069103</v>
      </c>
      <c r="B1275" t="str">
        <f>'Page 1 - General Information'!$G$16</f>
        <v>6980</v>
      </c>
      <c r="C1275" s="333" t="s">
        <v>14207</v>
      </c>
      <c r="N1275" t="s">
        <v>8024</v>
      </c>
      <c r="O1275" s="296">
        <f>INDEX('Page 2 - Team Information'!$K$14:$AP$184,Y1275,X1275)</f>
        <v>0</v>
      </c>
      <c r="Q1275"/>
      <c r="S1275" t="s">
        <v>9284</v>
      </c>
      <c r="X1275" s="334">
        <v>21</v>
      </c>
      <c r="Y1275" s="334">
        <v>52</v>
      </c>
    </row>
    <row r="1276" spans="1:25" x14ac:dyDescent="0.25">
      <c r="A1276" t="str">
        <f>'Page 1 - General Information'!$G$12</f>
        <v>114069103</v>
      </c>
      <c r="B1276" t="str">
        <f>'Page 1 - General Information'!$G$16</f>
        <v>6980</v>
      </c>
      <c r="C1276" s="333" t="s">
        <v>14207</v>
      </c>
      <c r="N1276" t="s">
        <v>8024</v>
      </c>
      <c r="O1276" s="296">
        <f>INDEX('Page 2 - Team Information'!$K$14:$AP$184,Y1276,X1276)</f>
        <v>8</v>
      </c>
      <c r="Q1276"/>
      <c r="S1276" t="s">
        <v>9285</v>
      </c>
      <c r="X1276" s="334">
        <v>22</v>
      </c>
      <c r="Y1276" s="334">
        <v>52</v>
      </c>
    </row>
    <row r="1277" spans="1:25" x14ac:dyDescent="0.25">
      <c r="A1277" t="str">
        <f>'Page 1 - General Information'!$G$12</f>
        <v>114069103</v>
      </c>
      <c r="B1277" t="str">
        <f>'Page 1 - General Information'!$G$16</f>
        <v>6980</v>
      </c>
      <c r="C1277" s="333" t="s">
        <v>14207</v>
      </c>
      <c r="N1277" t="s">
        <v>8505</v>
      </c>
      <c r="O1277" s="300"/>
      <c r="Q1277"/>
      <c r="R1277" s="300" t="s">
        <v>14197</v>
      </c>
      <c r="S1277" t="s">
        <v>9286</v>
      </c>
      <c r="V1277" s="296" t="str">
        <f>INDEX('Page 2 - Team Information'!$K$14:$AP$184,Y1277,X1277)</f>
        <v xml:space="preserve">Yes </v>
      </c>
      <c r="X1277" s="334">
        <v>5</v>
      </c>
      <c r="Y1277" s="334">
        <v>53</v>
      </c>
    </row>
    <row r="1278" spans="1:25" x14ac:dyDescent="0.25">
      <c r="A1278" t="str">
        <f>'Page 1 - General Information'!$G$12</f>
        <v>114069103</v>
      </c>
      <c r="B1278" t="str">
        <f>'Page 1 - General Information'!$G$16</f>
        <v>6980</v>
      </c>
      <c r="C1278" s="333" t="s">
        <v>14207</v>
      </c>
      <c r="N1278" t="s">
        <v>8505</v>
      </c>
      <c r="O1278" s="300"/>
      <c r="Q1278"/>
      <c r="R1278" s="300" t="s">
        <v>14197</v>
      </c>
      <c r="S1278" t="s">
        <v>9287</v>
      </c>
      <c r="V1278" s="296">
        <f>INDEX('Page 2 - Team Information'!$K$14:$AP$184,Y1278,X1278)</f>
        <v>0</v>
      </c>
      <c r="X1278" s="334">
        <v>6</v>
      </c>
      <c r="Y1278" s="334">
        <v>53</v>
      </c>
    </row>
    <row r="1279" spans="1:25" x14ac:dyDescent="0.25">
      <c r="A1279" t="str">
        <f>'Page 1 - General Information'!$G$12</f>
        <v>114069103</v>
      </c>
      <c r="B1279" t="str">
        <f>'Page 1 - General Information'!$G$16</f>
        <v>6980</v>
      </c>
      <c r="C1279" s="333" t="s">
        <v>14207</v>
      </c>
      <c r="N1279" t="s">
        <v>8505</v>
      </c>
      <c r="O1279" s="300"/>
      <c r="Q1279"/>
      <c r="R1279" s="300" t="s">
        <v>14197</v>
      </c>
      <c r="S1279" t="s">
        <v>9288</v>
      </c>
      <c r="V1279" s="296">
        <f>INDEX('Page 2 - Team Information'!$K$14:$AP$184,Y1279,X1279)</f>
        <v>0</v>
      </c>
      <c r="X1279" s="334">
        <v>7</v>
      </c>
      <c r="Y1279" s="334">
        <v>53</v>
      </c>
    </row>
    <row r="1280" spans="1:25" x14ac:dyDescent="0.25">
      <c r="A1280" t="str">
        <f>'Page 1 - General Information'!$G$12</f>
        <v>114069103</v>
      </c>
      <c r="B1280" t="str">
        <f>'Page 1 - General Information'!$G$16</f>
        <v>6980</v>
      </c>
      <c r="C1280" s="333" t="s">
        <v>14207</v>
      </c>
      <c r="N1280" t="s">
        <v>8505</v>
      </c>
      <c r="O1280" s="300"/>
      <c r="Q1280"/>
      <c r="R1280" s="23" t="s">
        <v>14197</v>
      </c>
      <c r="S1280" t="s">
        <v>9289</v>
      </c>
      <c r="T1280" s="296" t="str">
        <f>IF(INDEX('Page 2 - Team Information'!$K$14:$AP$184,Y1280,X1280)="","",INDEX('Page 2 - Team Information'!$K$14:$AP$184,Y1280,X1280)&amp;"-06-30")</f>
        <v>1945-06-30</v>
      </c>
      <c r="X1280" s="334">
        <v>9</v>
      </c>
      <c r="Y1280" s="334">
        <v>53</v>
      </c>
    </row>
    <row r="1281" spans="1:25" x14ac:dyDescent="0.25">
      <c r="A1281" t="str">
        <f>'Page 1 - General Information'!$G$12</f>
        <v>114069103</v>
      </c>
      <c r="B1281" t="str">
        <f>'Page 1 - General Information'!$G$16</f>
        <v>6980</v>
      </c>
      <c r="C1281" s="333" t="s">
        <v>14207</v>
      </c>
      <c r="N1281" t="s">
        <v>8505</v>
      </c>
      <c r="O1281" s="300"/>
      <c r="Q1281"/>
      <c r="R1281" s="23" t="s">
        <v>14197</v>
      </c>
      <c r="S1281" t="s">
        <v>9290</v>
      </c>
      <c r="T1281" s="296" t="str">
        <f>IF(INDEX('Page 2 - Team Information'!$K$14:$AP$184,Y1281,X1281)="","",INDEX('Page 2 - Team Information'!$K$14:$AP$184,Y1281,X1281)&amp;"-06-30")</f>
        <v/>
      </c>
      <c r="X1281" s="334">
        <v>10</v>
      </c>
      <c r="Y1281" s="334">
        <v>53</v>
      </c>
    </row>
    <row r="1282" spans="1:25" x14ac:dyDescent="0.25">
      <c r="A1282" t="str">
        <f>'Page 1 - General Information'!$G$12</f>
        <v>114069103</v>
      </c>
      <c r="B1282" t="str">
        <f>'Page 1 - General Information'!$G$16</f>
        <v>6980</v>
      </c>
      <c r="C1282" s="333" t="s">
        <v>14207</v>
      </c>
      <c r="N1282" t="s">
        <v>8505</v>
      </c>
      <c r="O1282" s="300"/>
      <c r="Q1282"/>
      <c r="R1282" s="23" t="s">
        <v>14197</v>
      </c>
      <c r="S1282" t="s">
        <v>9291</v>
      </c>
      <c r="T1282" s="296" t="str">
        <f>IF(INDEX('Page 2 - Team Information'!$K$14:$AP$184,Y1282,X1282)="","",INDEX('Page 2 - Team Information'!$K$14:$AP$184,Y1282,X1282)&amp;"-06-30")</f>
        <v/>
      </c>
      <c r="X1282" s="334">
        <v>11</v>
      </c>
      <c r="Y1282" s="334">
        <v>53</v>
      </c>
    </row>
    <row r="1283" spans="1:25" x14ac:dyDescent="0.25">
      <c r="A1283" t="str">
        <f>'Page 1 - General Information'!$G$12</f>
        <v>114069103</v>
      </c>
      <c r="B1283" t="str">
        <f>'Page 1 - General Information'!$G$16</f>
        <v>6980</v>
      </c>
      <c r="C1283" s="333" t="s">
        <v>14207</v>
      </c>
      <c r="N1283" t="s">
        <v>8505</v>
      </c>
      <c r="O1283" s="300"/>
      <c r="Q1283"/>
      <c r="R1283" s="23" t="s">
        <v>14197</v>
      </c>
      <c r="S1283" t="s">
        <v>9292</v>
      </c>
      <c r="T1283" s="296" t="str">
        <f>IF(INDEX('Page 2 - Team Information'!$K$14:$AP$184,Y1283,X1283)="","",INDEX('Page 2 - Team Information'!$K$14:$AP$184,Y1283,X1283)&amp;"-06-30")</f>
        <v/>
      </c>
      <c r="X1283" s="334">
        <v>12</v>
      </c>
      <c r="Y1283" s="334">
        <v>53</v>
      </c>
    </row>
    <row r="1284" spans="1:25" x14ac:dyDescent="0.25">
      <c r="A1284" t="str">
        <f>'Page 1 - General Information'!$G$12</f>
        <v>114069103</v>
      </c>
      <c r="B1284" t="str">
        <f>'Page 1 - General Information'!$G$16</f>
        <v>6980</v>
      </c>
      <c r="C1284" s="333" t="s">
        <v>14207</v>
      </c>
      <c r="N1284" t="s">
        <v>8024</v>
      </c>
      <c r="O1284" s="296">
        <f>INDEX('Page 2 - Team Information'!$K$14:$AP$184,Y1284,X1284)</f>
        <v>18</v>
      </c>
      <c r="Q1284"/>
      <c r="S1284" t="s">
        <v>9293</v>
      </c>
      <c r="X1284" s="334">
        <v>14</v>
      </c>
      <c r="Y1284" s="334">
        <v>53</v>
      </c>
    </row>
    <row r="1285" spans="1:25" x14ac:dyDescent="0.25">
      <c r="A1285" t="str">
        <f>'Page 1 - General Information'!$G$12</f>
        <v>114069103</v>
      </c>
      <c r="B1285" t="str">
        <f>'Page 1 - General Information'!$G$16</f>
        <v>6980</v>
      </c>
      <c r="C1285" s="333" t="s">
        <v>14207</v>
      </c>
      <c r="N1285" t="s">
        <v>8024</v>
      </c>
      <c r="O1285" s="296">
        <f>INDEX('Page 2 - Team Information'!$K$14:$AP$184,Y1285,X1285)</f>
        <v>0</v>
      </c>
      <c r="Q1285"/>
      <c r="S1285" t="s">
        <v>9294</v>
      </c>
      <c r="X1285" s="334">
        <v>15</v>
      </c>
      <c r="Y1285" s="334">
        <v>53</v>
      </c>
    </row>
    <row r="1286" spans="1:25" x14ac:dyDescent="0.25">
      <c r="A1286" t="str">
        <f>'Page 1 - General Information'!$G$12</f>
        <v>114069103</v>
      </c>
      <c r="B1286" t="str">
        <f>'Page 1 - General Information'!$G$16</f>
        <v>6980</v>
      </c>
      <c r="C1286" s="333" t="s">
        <v>14207</v>
      </c>
      <c r="N1286" t="s">
        <v>8024</v>
      </c>
      <c r="O1286" s="296">
        <f>INDEX('Page 2 - Team Information'!$K$14:$AP$184,Y1286,X1286)</f>
        <v>0</v>
      </c>
      <c r="Q1286"/>
      <c r="S1286" t="s">
        <v>9295</v>
      </c>
      <c r="X1286" s="334">
        <v>16</v>
      </c>
      <c r="Y1286" s="334">
        <v>53</v>
      </c>
    </row>
    <row r="1287" spans="1:25" x14ac:dyDescent="0.25">
      <c r="A1287" t="str">
        <f>'Page 1 - General Information'!$G$12</f>
        <v>114069103</v>
      </c>
      <c r="B1287" t="str">
        <f>'Page 1 - General Information'!$G$16</f>
        <v>6980</v>
      </c>
      <c r="C1287" s="333" t="s">
        <v>14207</v>
      </c>
      <c r="N1287" t="s">
        <v>8024</v>
      </c>
      <c r="O1287" s="296">
        <f>INDEX('Page 2 - Team Information'!$K$14:$AP$184,Y1287,X1287)</f>
        <v>18</v>
      </c>
      <c r="Q1287"/>
      <c r="S1287" t="s">
        <v>9296</v>
      </c>
      <c r="X1287" s="334">
        <v>17</v>
      </c>
      <c r="Y1287" s="334">
        <v>53</v>
      </c>
    </row>
    <row r="1288" spans="1:25" x14ac:dyDescent="0.25">
      <c r="A1288" t="str">
        <f>'Page 1 - General Information'!$G$12</f>
        <v>114069103</v>
      </c>
      <c r="B1288" t="str">
        <f>'Page 1 - General Information'!$G$16</f>
        <v>6980</v>
      </c>
      <c r="C1288" s="333" t="s">
        <v>14207</v>
      </c>
      <c r="N1288" t="s">
        <v>8024</v>
      </c>
      <c r="O1288" s="296">
        <f>INDEX('Page 2 - Team Information'!$K$14:$AP$184,Y1288,X1288)</f>
        <v>18</v>
      </c>
      <c r="Q1288"/>
      <c r="S1288" t="s">
        <v>9297</v>
      </c>
      <c r="X1288" s="334">
        <v>19</v>
      </c>
      <c r="Y1288" s="334">
        <v>53</v>
      </c>
    </row>
    <row r="1289" spans="1:25" x14ac:dyDescent="0.25">
      <c r="A1289" t="str">
        <f>'Page 1 - General Information'!$G$12</f>
        <v>114069103</v>
      </c>
      <c r="B1289" t="str">
        <f>'Page 1 - General Information'!$G$16</f>
        <v>6980</v>
      </c>
      <c r="C1289" s="333" t="s">
        <v>14207</v>
      </c>
      <c r="N1289" t="s">
        <v>8024</v>
      </c>
      <c r="O1289" s="296">
        <f>INDEX('Page 2 - Team Information'!$K$14:$AP$184,Y1289,X1289)</f>
        <v>0</v>
      </c>
      <c r="Q1289"/>
      <c r="S1289" t="s">
        <v>9298</v>
      </c>
      <c r="X1289" s="334">
        <v>20</v>
      </c>
      <c r="Y1289" s="334">
        <v>53</v>
      </c>
    </row>
    <row r="1290" spans="1:25" x14ac:dyDescent="0.25">
      <c r="A1290" t="str">
        <f>'Page 1 - General Information'!$G$12</f>
        <v>114069103</v>
      </c>
      <c r="B1290" t="str">
        <f>'Page 1 - General Information'!$G$16</f>
        <v>6980</v>
      </c>
      <c r="C1290" s="333" t="s">
        <v>14207</v>
      </c>
      <c r="N1290" t="s">
        <v>8024</v>
      </c>
      <c r="O1290" s="296">
        <f>INDEX('Page 2 - Team Information'!$K$14:$AP$184,Y1290,X1290)</f>
        <v>0</v>
      </c>
      <c r="Q1290"/>
      <c r="S1290" t="s">
        <v>9299</v>
      </c>
      <c r="X1290" s="334">
        <v>21</v>
      </c>
      <c r="Y1290" s="334">
        <v>53</v>
      </c>
    </row>
    <row r="1291" spans="1:25" x14ac:dyDescent="0.25">
      <c r="A1291" t="str">
        <f>'Page 1 - General Information'!$G$12</f>
        <v>114069103</v>
      </c>
      <c r="B1291" t="str">
        <f>'Page 1 - General Information'!$G$16</f>
        <v>6980</v>
      </c>
      <c r="C1291" s="333" t="s">
        <v>14207</v>
      </c>
      <c r="N1291" t="s">
        <v>8024</v>
      </c>
      <c r="O1291" s="296">
        <f>INDEX('Page 2 - Team Information'!$K$14:$AP$184,Y1291,X1291)</f>
        <v>18</v>
      </c>
      <c r="Q1291"/>
      <c r="S1291" t="s">
        <v>9300</v>
      </c>
      <c r="X1291" s="334">
        <v>22</v>
      </c>
      <c r="Y1291" s="334">
        <v>53</v>
      </c>
    </row>
    <row r="1292" spans="1:25" x14ac:dyDescent="0.25">
      <c r="A1292" t="str">
        <f>'Page 1 - General Information'!$G$12</f>
        <v>114069103</v>
      </c>
      <c r="B1292" t="str">
        <f>'Page 1 - General Information'!$G$16</f>
        <v>6980</v>
      </c>
      <c r="C1292" s="333" t="s">
        <v>14207</v>
      </c>
      <c r="N1292" t="s">
        <v>8505</v>
      </c>
      <c r="O1292" s="300"/>
      <c r="Q1292"/>
      <c r="R1292" s="300" t="s">
        <v>14197</v>
      </c>
      <c r="S1292" t="s">
        <v>9301</v>
      </c>
      <c r="V1292" s="296">
        <f>INDEX('Page 2 - Team Information'!$K$14:$AP$184,Y1292,X1292)</f>
        <v>0</v>
      </c>
      <c r="X1292" s="334">
        <v>5</v>
      </c>
      <c r="Y1292" s="334">
        <v>54</v>
      </c>
    </row>
    <row r="1293" spans="1:25" x14ac:dyDescent="0.25">
      <c r="A1293" t="str">
        <f>'Page 1 - General Information'!$G$12</f>
        <v>114069103</v>
      </c>
      <c r="B1293" t="str">
        <f>'Page 1 - General Information'!$G$16</f>
        <v>6980</v>
      </c>
      <c r="C1293" s="333" t="s">
        <v>14207</v>
      </c>
      <c r="N1293" t="s">
        <v>8505</v>
      </c>
      <c r="O1293" s="300"/>
      <c r="Q1293"/>
      <c r="R1293" s="300" t="s">
        <v>14197</v>
      </c>
      <c r="S1293" t="s">
        <v>9302</v>
      </c>
      <c r="V1293" s="296">
        <f>INDEX('Page 2 - Team Information'!$K$14:$AP$184,Y1293,X1293)</f>
        <v>0</v>
      </c>
      <c r="X1293" s="334">
        <v>6</v>
      </c>
      <c r="Y1293" s="334">
        <v>54</v>
      </c>
    </row>
    <row r="1294" spans="1:25" x14ac:dyDescent="0.25">
      <c r="A1294" t="str">
        <f>'Page 1 - General Information'!$G$12</f>
        <v>114069103</v>
      </c>
      <c r="B1294" t="str">
        <f>'Page 1 - General Information'!$G$16</f>
        <v>6980</v>
      </c>
      <c r="C1294" s="333" t="s">
        <v>14207</v>
      </c>
      <c r="N1294" t="s">
        <v>8505</v>
      </c>
      <c r="O1294" s="300"/>
      <c r="Q1294"/>
      <c r="R1294" s="300" t="s">
        <v>14197</v>
      </c>
      <c r="S1294" t="s">
        <v>9303</v>
      </c>
      <c r="V1294" s="296">
        <f>INDEX('Page 2 - Team Information'!$K$14:$AP$184,Y1294,X1294)</f>
        <v>0</v>
      </c>
      <c r="X1294" s="334">
        <v>7</v>
      </c>
      <c r="Y1294" s="334">
        <v>54</v>
      </c>
    </row>
    <row r="1295" spans="1:25" x14ac:dyDescent="0.25">
      <c r="A1295" t="str">
        <f>'Page 1 - General Information'!$G$12</f>
        <v>114069103</v>
      </c>
      <c r="B1295" t="str">
        <f>'Page 1 - General Information'!$G$16</f>
        <v>6980</v>
      </c>
      <c r="C1295" s="333" t="s">
        <v>14207</v>
      </c>
      <c r="N1295" t="s">
        <v>8505</v>
      </c>
      <c r="O1295" s="300"/>
      <c r="Q1295"/>
      <c r="R1295" s="23" t="s">
        <v>14197</v>
      </c>
      <c r="S1295" t="s">
        <v>9304</v>
      </c>
      <c r="T1295" s="296" t="str">
        <f>IF(INDEX('Page 2 - Team Information'!$K$14:$AP$184,Y1295,X1295)="","",INDEX('Page 2 - Team Information'!$K$14:$AP$184,Y1295,X1295)&amp;"-06-30")</f>
        <v/>
      </c>
      <c r="X1295" s="334">
        <v>9</v>
      </c>
      <c r="Y1295" s="334">
        <v>54</v>
      </c>
    </row>
    <row r="1296" spans="1:25" x14ac:dyDescent="0.25">
      <c r="A1296" t="str">
        <f>'Page 1 - General Information'!$G$12</f>
        <v>114069103</v>
      </c>
      <c r="B1296" t="str">
        <f>'Page 1 - General Information'!$G$16</f>
        <v>6980</v>
      </c>
      <c r="C1296" s="333" t="s">
        <v>14207</v>
      </c>
      <c r="N1296" t="s">
        <v>8505</v>
      </c>
      <c r="O1296" s="300"/>
      <c r="Q1296"/>
      <c r="R1296" s="23" t="s">
        <v>14197</v>
      </c>
      <c r="S1296" t="s">
        <v>9305</v>
      </c>
      <c r="T1296" s="296" t="str">
        <f>IF(INDEX('Page 2 - Team Information'!$K$14:$AP$184,Y1296,X1296)="","",INDEX('Page 2 - Team Information'!$K$14:$AP$184,Y1296,X1296)&amp;"-06-30")</f>
        <v/>
      </c>
      <c r="X1296" s="334">
        <v>10</v>
      </c>
      <c r="Y1296" s="334">
        <v>54</v>
      </c>
    </row>
    <row r="1297" spans="1:25" x14ac:dyDescent="0.25">
      <c r="A1297" t="str">
        <f>'Page 1 - General Information'!$G$12</f>
        <v>114069103</v>
      </c>
      <c r="B1297" t="str">
        <f>'Page 1 - General Information'!$G$16</f>
        <v>6980</v>
      </c>
      <c r="C1297" s="333" t="s">
        <v>14207</v>
      </c>
      <c r="N1297" t="s">
        <v>8505</v>
      </c>
      <c r="O1297" s="300"/>
      <c r="Q1297"/>
      <c r="R1297" s="23" t="s">
        <v>14197</v>
      </c>
      <c r="S1297" t="s">
        <v>9306</v>
      </c>
      <c r="T1297" s="296" t="str">
        <f>IF(INDEX('Page 2 - Team Information'!$K$14:$AP$184,Y1297,X1297)="","",INDEX('Page 2 - Team Information'!$K$14:$AP$184,Y1297,X1297)&amp;"-06-30")</f>
        <v/>
      </c>
      <c r="X1297" s="334">
        <v>11</v>
      </c>
      <c r="Y1297" s="334">
        <v>54</v>
      </c>
    </row>
    <row r="1298" spans="1:25" x14ac:dyDescent="0.25">
      <c r="A1298" t="str">
        <f>'Page 1 - General Information'!$G$12</f>
        <v>114069103</v>
      </c>
      <c r="B1298" t="str">
        <f>'Page 1 - General Information'!$G$16</f>
        <v>6980</v>
      </c>
      <c r="C1298" s="333" t="s">
        <v>14207</v>
      </c>
      <c r="N1298" t="s">
        <v>8505</v>
      </c>
      <c r="O1298" s="300"/>
      <c r="Q1298"/>
      <c r="R1298" s="23" t="s">
        <v>14197</v>
      </c>
      <c r="S1298" t="s">
        <v>9307</v>
      </c>
      <c r="T1298" s="296" t="str">
        <f>IF(INDEX('Page 2 - Team Information'!$K$14:$AP$184,Y1298,X1298)="","",INDEX('Page 2 - Team Information'!$K$14:$AP$184,Y1298,X1298)&amp;"-06-30")</f>
        <v/>
      </c>
      <c r="X1298" s="334">
        <v>12</v>
      </c>
      <c r="Y1298" s="334">
        <v>54</v>
      </c>
    </row>
    <row r="1299" spans="1:25" x14ac:dyDescent="0.25">
      <c r="A1299" t="str">
        <f>'Page 1 - General Information'!$G$12</f>
        <v>114069103</v>
      </c>
      <c r="B1299" t="str">
        <f>'Page 1 - General Information'!$G$16</f>
        <v>6980</v>
      </c>
      <c r="C1299" s="333" t="s">
        <v>14207</v>
      </c>
      <c r="N1299" t="s">
        <v>8024</v>
      </c>
      <c r="O1299" s="296">
        <f>INDEX('Page 2 - Team Information'!$K$14:$AP$184,Y1299,X1299)</f>
        <v>0</v>
      </c>
      <c r="Q1299"/>
      <c r="S1299" t="s">
        <v>9308</v>
      </c>
      <c r="X1299" s="334">
        <v>14</v>
      </c>
      <c r="Y1299" s="334">
        <v>54</v>
      </c>
    </row>
    <row r="1300" spans="1:25" x14ac:dyDescent="0.25">
      <c r="A1300" t="str">
        <f>'Page 1 - General Information'!$G$12</f>
        <v>114069103</v>
      </c>
      <c r="B1300" t="str">
        <f>'Page 1 - General Information'!$G$16</f>
        <v>6980</v>
      </c>
      <c r="C1300" s="333" t="s">
        <v>14207</v>
      </c>
      <c r="N1300" t="s">
        <v>8024</v>
      </c>
      <c r="O1300" s="296">
        <f>INDEX('Page 2 - Team Information'!$K$14:$AP$184,Y1300,X1300)</f>
        <v>0</v>
      </c>
      <c r="Q1300"/>
      <c r="S1300" t="s">
        <v>9309</v>
      </c>
      <c r="X1300" s="334">
        <v>15</v>
      </c>
      <c r="Y1300" s="334">
        <v>54</v>
      </c>
    </row>
    <row r="1301" spans="1:25" x14ac:dyDescent="0.25">
      <c r="A1301" t="str">
        <f>'Page 1 - General Information'!$G$12</f>
        <v>114069103</v>
      </c>
      <c r="B1301" t="str">
        <f>'Page 1 - General Information'!$G$16</f>
        <v>6980</v>
      </c>
      <c r="C1301" s="333" t="s">
        <v>14207</v>
      </c>
      <c r="N1301" t="s">
        <v>8024</v>
      </c>
      <c r="O1301" s="296">
        <f>INDEX('Page 2 - Team Information'!$K$14:$AP$184,Y1301,X1301)</f>
        <v>0</v>
      </c>
      <c r="Q1301"/>
      <c r="S1301" t="s">
        <v>9310</v>
      </c>
      <c r="X1301" s="334">
        <v>16</v>
      </c>
      <c r="Y1301" s="334">
        <v>54</v>
      </c>
    </row>
    <row r="1302" spans="1:25" x14ac:dyDescent="0.25">
      <c r="A1302" t="str">
        <f>'Page 1 - General Information'!$G$12</f>
        <v>114069103</v>
      </c>
      <c r="B1302" t="str">
        <f>'Page 1 - General Information'!$G$16</f>
        <v>6980</v>
      </c>
      <c r="C1302" s="333" t="s">
        <v>14207</v>
      </c>
      <c r="N1302" t="s">
        <v>8024</v>
      </c>
      <c r="O1302" s="296">
        <f>INDEX('Page 2 - Team Information'!$K$14:$AP$184,Y1302,X1302)</f>
        <v>0</v>
      </c>
      <c r="Q1302"/>
      <c r="S1302" t="s">
        <v>9311</v>
      </c>
      <c r="X1302" s="334">
        <v>17</v>
      </c>
      <c r="Y1302" s="334">
        <v>54</v>
      </c>
    </row>
    <row r="1303" spans="1:25" x14ac:dyDescent="0.25">
      <c r="A1303" t="str">
        <f>'Page 1 - General Information'!$G$12</f>
        <v>114069103</v>
      </c>
      <c r="B1303" t="str">
        <f>'Page 1 - General Information'!$G$16</f>
        <v>6980</v>
      </c>
      <c r="C1303" s="333" t="s">
        <v>14207</v>
      </c>
      <c r="N1303" t="s">
        <v>8024</v>
      </c>
      <c r="O1303" s="296">
        <f>INDEX('Page 2 - Team Information'!$K$14:$AP$184,Y1303,X1303)</f>
        <v>0</v>
      </c>
      <c r="Q1303"/>
      <c r="S1303" t="s">
        <v>9312</v>
      </c>
      <c r="X1303" s="334">
        <v>19</v>
      </c>
      <c r="Y1303" s="334">
        <v>54</v>
      </c>
    </row>
    <row r="1304" spans="1:25" x14ac:dyDescent="0.25">
      <c r="A1304" t="str">
        <f>'Page 1 - General Information'!$G$12</f>
        <v>114069103</v>
      </c>
      <c r="B1304" t="str">
        <f>'Page 1 - General Information'!$G$16</f>
        <v>6980</v>
      </c>
      <c r="C1304" s="333" t="s">
        <v>14207</v>
      </c>
      <c r="N1304" t="s">
        <v>8024</v>
      </c>
      <c r="O1304" s="296">
        <f>INDEX('Page 2 - Team Information'!$K$14:$AP$184,Y1304,X1304)</f>
        <v>0</v>
      </c>
      <c r="Q1304"/>
      <c r="S1304" t="s">
        <v>9313</v>
      </c>
      <c r="X1304" s="334">
        <v>20</v>
      </c>
      <c r="Y1304" s="334">
        <v>54</v>
      </c>
    </row>
    <row r="1305" spans="1:25" x14ac:dyDescent="0.25">
      <c r="A1305" t="str">
        <f>'Page 1 - General Information'!$G$12</f>
        <v>114069103</v>
      </c>
      <c r="B1305" t="str">
        <f>'Page 1 - General Information'!$G$16</f>
        <v>6980</v>
      </c>
      <c r="C1305" s="333" t="s">
        <v>14207</v>
      </c>
      <c r="N1305" t="s">
        <v>8024</v>
      </c>
      <c r="O1305" s="296">
        <f>INDEX('Page 2 - Team Information'!$K$14:$AP$184,Y1305,X1305)</f>
        <v>0</v>
      </c>
      <c r="Q1305"/>
      <c r="S1305" t="s">
        <v>9314</v>
      </c>
      <c r="X1305" s="334">
        <v>21</v>
      </c>
      <c r="Y1305" s="334">
        <v>54</v>
      </c>
    </row>
    <row r="1306" spans="1:25" x14ac:dyDescent="0.25">
      <c r="A1306" t="str">
        <f>'Page 1 - General Information'!$G$12</f>
        <v>114069103</v>
      </c>
      <c r="B1306" t="str">
        <f>'Page 1 - General Information'!$G$16</f>
        <v>6980</v>
      </c>
      <c r="C1306" s="333" t="s">
        <v>14207</v>
      </c>
      <c r="N1306" t="s">
        <v>8024</v>
      </c>
      <c r="O1306" s="296">
        <f>INDEX('Page 2 - Team Information'!$K$14:$AP$184,Y1306,X1306)</f>
        <v>0</v>
      </c>
      <c r="Q1306"/>
      <c r="S1306" t="s">
        <v>9315</v>
      </c>
      <c r="X1306" s="334">
        <v>22</v>
      </c>
      <c r="Y1306" s="334">
        <v>54</v>
      </c>
    </row>
    <row r="1307" spans="1:25" x14ac:dyDescent="0.25">
      <c r="A1307" t="str">
        <f>'Page 1 - General Information'!$G$12</f>
        <v>114069103</v>
      </c>
      <c r="B1307" t="str">
        <f>'Page 1 - General Information'!$G$16</f>
        <v>6980</v>
      </c>
      <c r="C1307" s="333" t="s">
        <v>14207</v>
      </c>
      <c r="N1307" t="s">
        <v>8505</v>
      </c>
      <c r="O1307" s="300"/>
      <c r="Q1307"/>
      <c r="R1307" s="300" t="s">
        <v>14197</v>
      </c>
      <c r="S1307" t="s">
        <v>9316</v>
      </c>
      <c r="V1307" s="296">
        <f>INDEX('Page 2 - Team Information'!$K$14:$AP$184,Y1307,X1307)</f>
        <v>0</v>
      </c>
      <c r="X1307" s="334">
        <v>5</v>
      </c>
      <c r="Y1307" s="334">
        <v>55</v>
      </c>
    </row>
    <row r="1308" spans="1:25" x14ac:dyDescent="0.25">
      <c r="A1308" t="str">
        <f>'Page 1 - General Information'!$G$12</f>
        <v>114069103</v>
      </c>
      <c r="B1308" t="str">
        <f>'Page 1 - General Information'!$G$16</f>
        <v>6980</v>
      </c>
      <c r="C1308" s="333" t="s">
        <v>14207</v>
      </c>
      <c r="N1308" t="s">
        <v>8505</v>
      </c>
      <c r="O1308" s="300"/>
      <c r="Q1308"/>
      <c r="R1308" s="300" t="s">
        <v>14197</v>
      </c>
      <c r="S1308" t="s">
        <v>9317</v>
      </c>
      <c r="V1308" s="296">
        <f>INDEX('Page 2 - Team Information'!$K$14:$AP$184,Y1308,X1308)</f>
        <v>0</v>
      </c>
      <c r="X1308" s="334">
        <v>6</v>
      </c>
      <c r="Y1308" s="334">
        <v>55</v>
      </c>
    </row>
    <row r="1309" spans="1:25" x14ac:dyDescent="0.25">
      <c r="A1309" t="str">
        <f>'Page 1 - General Information'!$G$12</f>
        <v>114069103</v>
      </c>
      <c r="B1309" t="str">
        <f>'Page 1 - General Information'!$G$16</f>
        <v>6980</v>
      </c>
      <c r="C1309" s="333" t="s">
        <v>14207</v>
      </c>
      <c r="N1309" t="s">
        <v>8505</v>
      </c>
      <c r="O1309" s="300"/>
      <c r="Q1309"/>
      <c r="R1309" s="300" t="s">
        <v>14197</v>
      </c>
      <c r="S1309" t="s">
        <v>9318</v>
      </c>
      <c r="V1309" s="296">
        <f>INDEX('Page 2 - Team Information'!$K$14:$AP$184,Y1309,X1309)</f>
        <v>0</v>
      </c>
      <c r="X1309" s="334">
        <v>7</v>
      </c>
      <c r="Y1309" s="334">
        <v>55</v>
      </c>
    </row>
    <row r="1310" spans="1:25" x14ac:dyDescent="0.25">
      <c r="A1310" t="str">
        <f>'Page 1 - General Information'!$G$12</f>
        <v>114069103</v>
      </c>
      <c r="B1310" t="str">
        <f>'Page 1 - General Information'!$G$16</f>
        <v>6980</v>
      </c>
      <c r="C1310" s="333" t="s">
        <v>14207</v>
      </c>
      <c r="N1310" t="s">
        <v>8505</v>
      </c>
      <c r="O1310" s="300"/>
      <c r="Q1310"/>
      <c r="R1310" s="23" t="s">
        <v>14197</v>
      </c>
      <c r="S1310" t="s">
        <v>9319</v>
      </c>
      <c r="T1310" s="296" t="str">
        <f>IF(INDEX('Page 2 - Team Information'!$K$14:$AP$184,Y1310,X1310)="","",INDEX('Page 2 - Team Information'!$K$14:$AP$184,Y1310,X1310)&amp;"-06-30")</f>
        <v/>
      </c>
      <c r="X1310" s="334">
        <v>9</v>
      </c>
      <c r="Y1310" s="334">
        <v>55</v>
      </c>
    </row>
    <row r="1311" spans="1:25" x14ac:dyDescent="0.25">
      <c r="A1311" t="str">
        <f>'Page 1 - General Information'!$G$12</f>
        <v>114069103</v>
      </c>
      <c r="B1311" t="str">
        <f>'Page 1 - General Information'!$G$16</f>
        <v>6980</v>
      </c>
      <c r="C1311" s="333" t="s">
        <v>14207</v>
      </c>
      <c r="N1311" t="s">
        <v>8505</v>
      </c>
      <c r="O1311" s="300"/>
      <c r="Q1311"/>
      <c r="R1311" s="23" t="s">
        <v>14197</v>
      </c>
      <c r="S1311" t="s">
        <v>9320</v>
      </c>
      <c r="T1311" s="296" t="str">
        <f>IF(INDEX('Page 2 - Team Information'!$K$14:$AP$184,Y1311,X1311)="","",INDEX('Page 2 - Team Information'!$K$14:$AP$184,Y1311,X1311)&amp;"-06-30")</f>
        <v/>
      </c>
      <c r="X1311" s="334">
        <v>10</v>
      </c>
      <c r="Y1311" s="334">
        <v>55</v>
      </c>
    </row>
    <row r="1312" spans="1:25" x14ac:dyDescent="0.25">
      <c r="A1312" t="str">
        <f>'Page 1 - General Information'!$G$12</f>
        <v>114069103</v>
      </c>
      <c r="B1312" t="str">
        <f>'Page 1 - General Information'!$G$16</f>
        <v>6980</v>
      </c>
      <c r="C1312" s="333" t="s">
        <v>14207</v>
      </c>
      <c r="N1312" t="s">
        <v>8505</v>
      </c>
      <c r="O1312" s="300"/>
      <c r="Q1312"/>
      <c r="R1312" s="23" t="s">
        <v>14197</v>
      </c>
      <c r="S1312" t="s">
        <v>9321</v>
      </c>
      <c r="T1312" s="296" t="str">
        <f>IF(INDEX('Page 2 - Team Information'!$K$14:$AP$184,Y1312,X1312)="","",INDEX('Page 2 - Team Information'!$K$14:$AP$184,Y1312,X1312)&amp;"-06-30")</f>
        <v/>
      </c>
      <c r="X1312" s="334">
        <v>11</v>
      </c>
      <c r="Y1312" s="334">
        <v>55</v>
      </c>
    </row>
    <row r="1313" spans="1:25" x14ac:dyDescent="0.25">
      <c r="A1313" t="str">
        <f>'Page 1 - General Information'!$G$12</f>
        <v>114069103</v>
      </c>
      <c r="B1313" t="str">
        <f>'Page 1 - General Information'!$G$16</f>
        <v>6980</v>
      </c>
      <c r="C1313" s="333" t="s">
        <v>14207</v>
      </c>
      <c r="N1313" t="s">
        <v>8505</v>
      </c>
      <c r="O1313" s="300"/>
      <c r="Q1313"/>
      <c r="R1313" s="23" t="s">
        <v>14197</v>
      </c>
      <c r="S1313" t="s">
        <v>9322</v>
      </c>
      <c r="T1313" s="296" t="str">
        <f>IF(INDEX('Page 2 - Team Information'!$K$14:$AP$184,Y1313,X1313)="","",INDEX('Page 2 - Team Information'!$K$14:$AP$184,Y1313,X1313)&amp;"-06-30")</f>
        <v/>
      </c>
      <c r="X1313" s="334">
        <v>12</v>
      </c>
      <c r="Y1313" s="334">
        <v>55</v>
      </c>
    </row>
    <row r="1314" spans="1:25" x14ac:dyDescent="0.25">
      <c r="A1314" t="str">
        <f>'Page 1 - General Information'!$G$12</f>
        <v>114069103</v>
      </c>
      <c r="B1314" t="str">
        <f>'Page 1 - General Information'!$G$16</f>
        <v>6980</v>
      </c>
      <c r="C1314" s="333" t="s">
        <v>14207</v>
      </c>
      <c r="N1314" t="s">
        <v>8024</v>
      </c>
      <c r="O1314" s="296">
        <f>INDEX('Page 2 - Team Information'!$K$14:$AP$184,Y1314,X1314)</f>
        <v>0</v>
      </c>
      <c r="Q1314"/>
      <c r="S1314" t="s">
        <v>9323</v>
      </c>
      <c r="X1314" s="334">
        <v>14</v>
      </c>
      <c r="Y1314" s="334">
        <v>55</v>
      </c>
    </row>
    <row r="1315" spans="1:25" x14ac:dyDescent="0.25">
      <c r="A1315" t="str">
        <f>'Page 1 - General Information'!$G$12</f>
        <v>114069103</v>
      </c>
      <c r="B1315" t="str">
        <f>'Page 1 - General Information'!$G$16</f>
        <v>6980</v>
      </c>
      <c r="C1315" s="333" t="s">
        <v>14207</v>
      </c>
      <c r="N1315" t="s">
        <v>8024</v>
      </c>
      <c r="O1315" s="296">
        <f>INDEX('Page 2 - Team Information'!$K$14:$AP$184,Y1315,X1315)</f>
        <v>0</v>
      </c>
      <c r="Q1315"/>
      <c r="S1315" t="s">
        <v>9324</v>
      </c>
      <c r="X1315" s="334">
        <v>15</v>
      </c>
      <c r="Y1315" s="334">
        <v>55</v>
      </c>
    </row>
    <row r="1316" spans="1:25" x14ac:dyDescent="0.25">
      <c r="A1316" t="str">
        <f>'Page 1 - General Information'!$G$12</f>
        <v>114069103</v>
      </c>
      <c r="B1316" t="str">
        <f>'Page 1 - General Information'!$G$16</f>
        <v>6980</v>
      </c>
      <c r="C1316" s="333" t="s">
        <v>14207</v>
      </c>
      <c r="N1316" t="s">
        <v>8024</v>
      </c>
      <c r="O1316" s="296">
        <f>INDEX('Page 2 - Team Information'!$K$14:$AP$184,Y1316,X1316)</f>
        <v>0</v>
      </c>
      <c r="Q1316"/>
      <c r="S1316" t="s">
        <v>9325</v>
      </c>
      <c r="X1316" s="334">
        <v>16</v>
      </c>
      <c r="Y1316" s="334">
        <v>55</v>
      </c>
    </row>
    <row r="1317" spans="1:25" x14ac:dyDescent="0.25">
      <c r="A1317" t="str">
        <f>'Page 1 - General Information'!$G$12</f>
        <v>114069103</v>
      </c>
      <c r="B1317" t="str">
        <f>'Page 1 - General Information'!$G$16</f>
        <v>6980</v>
      </c>
      <c r="C1317" s="333" t="s">
        <v>14207</v>
      </c>
      <c r="N1317" t="s">
        <v>8024</v>
      </c>
      <c r="O1317" s="296">
        <f>INDEX('Page 2 - Team Information'!$K$14:$AP$184,Y1317,X1317)</f>
        <v>0</v>
      </c>
      <c r="Q1317"/>
      <c r="S1317" t="s">
        <v>9326</v>
      </c>
      <c r="X1317" s="334">
        <v>17</v>
      </c>
      <c r="Y1317" s="334">
        <v>55</v>
      </c>
    </row>
    <row r="1318" spans="1:25" x14ac:dyDescent="0.25">
      <c r="A1318" t="str">
        <f>'Page 1 - General Information'!$G$12</f>
        <v>114069103</v>
      </c>
      <c r="B1318" t="str">
        <f>'Page 1 - General Information'!$G$16</f>
        <v>6980</v>
      </c>
      <c r="C1318" s="333" t="s">
        <v>14207</v>
      </c>
      <c r="N1318" t="s">
        <v>8024</v>
      </c>
      <c r="O1318" s="296">
        <f>INDEX('Page 2 - Team Information'!$K$14:$AP$184,Y1318,X1318)</f>
        <v>0</v>
      </c>
      <c r="Q1318"/>
      <c r="S1318" t="s">
        <v>9327</v>
      </c>
      <c r="X1318" s="334">
        <v>19</v>
      </c>
      <c r="Y1318" s="334">
        <v>55</v>
      </c>
    </row>
    <row r="1319" spans="1:25" x14ac:dyDescent="0.25">
      <c r="A1319" t="str">
        <f>'Page 1 - General Information'!$G$12</f>
        <v>114069103</v>
      </c>
      <c r="B1319" t="str">
        <f>'Page 1 - General Information'!$G$16</f>
        <v>6980</v>
      </c>
      <c r="C1319" s="333" t="s">
        <v>14207</v>
      </c>
      <c r="N1319" t="s">
        <v>8024</v>
      </c>
      <c r="O1319" s="296">
        <f>INDEX('Page 2 - Team Information'!$K$14:$AP$184,Y1319,X1319)</f>
        <v>0</v>
      </c>
      <c r="Q1319"/>
      <c r="S1319" t="s">
        <v>9328</v>
      </c>
      <c r="X1319" s="334">
        <v>20</v>
      </c>
      <c r="Y1319" s="334">
        <v>55</v>
      </c>
    </row>
    <row r="1320" spans="1:25" x14ac:dyDescent="0.25">
      <c r="A1320" t="str">
        <f>'Page 1 - General Information'!$G$12</f>
        <v>114069103</v>
      </c>
      <c r="B1320" t="str">
        <f>'Page 1 - General Information'!$G$16</f>
        <v>6980</v>
      </c>
      <c r="C1320" s="333" t="s">
        <v>14207</v>
      </c>
      <c r="N1320" t="s">
        <v>8024</v>
      </c>
      <c r="O1320" s="296">
        <f>INDEX('Page 2 - Team Information'!$K$14:$AP$184,Y1320,X1320)</f>
        <v>0</v>
      </c>
      <c r="Q1320"/>
      <c r="S1320" t="s">
        <v>9329</v>
      </c>
      <c r="X1320" s="334">
        <v>21</v>
      </c>
      <c r="Y1320" s="334">
        <v>55</v>
      </c>
    </row>
    <row r="1321" spans="1:25" x14ac:dyDescent="0.25">
      <c r="A1321" t="str">
        <f>'Page 1 - General Information'!$G$12</f>
        <v>114069103</v>
      </c>
      <c r="B1321" t="str">
        <f>'Page 1 - General Information'!$G$16</f>
        <v>6980</v>
      </c>
      <c r="C1321" s="333" t="s">
        <v>14207</v>
      </c>
      <c r="N1321" t="s">
        <v>8024</v>
      </c>
      <c r="O1321" s="296">
        <f>INDEX('Page 2 - Team Information'!$K$14:$AP$184,Y1321,X1321)</f>
        <v>0</v>
      </c>
      <c r="Q1321"/>
      <c r="S1321" t="s">
        <v>9330</v>
      </c>
      <c r="X1321" s="334">
        <v>22</v>
      </c>
      <c r="Y1321" s="334">
        <v>55</v>
      </c>
    </row>
    <row r="1322" spans="1:25" x14ac:dyDescent="0.25">
      <c r="A1322" t="str">
        <f>'Page 1 - General Information'!$G$12</f>
        <v>114069103</v>
      </c>
      <c r="B1322" t="str">
        <f>'Page 1 - General Information'!$G$16</f>
        <v>6980</v>
      </c>
      <c r="C1322" s="333" t="s">
        <v>14207</v>
      </c>
      <c r="N1322" t="s">
        <v>8505</v>
      </c>
      <c r="O1322" s="300"/>
      <c r="Q1322"/>
      <c r="R1322" s="300" t="s">
        <v>14197</v>
      </c>
      <c r="S1322" t="s">
        <v>9331</v>
      </c>
      <c r="V1322" s="296">
        <f>INDEX('Page 2 - Team Information'!$K$14:$AP$184,Y1322,X1322)</f>
        <v>0</v>
      </c>
      <c r="X1322" s="334">
        <v>5</v>
      </c>
      <c r="Y1322" s="334">
        <v>56</v>
      </c>
    </row>
    <row r="1323" spans="1:25" x14ac:dyDescent="0.25">
      <c r="A1323" t="str">
        <f>'Page 1 - General Information'!$G$12</f>
        <v>114069103</v>
      </c>
      <c r="B1323" t="str">
        <f>'Page 1 - General Information'!$G$16</f>
        <v>6980</v>
      </c>
      <c r="C1323" s="333" t="s">
        <v>14207</v>
      </c>
      <c r="N1323" t="s">
        <v>8505</v>
      </c>
      <c r="O1323" s="300"/>
      <c r="Q1323"/>
      <c r="R1323" s="300" t="s">
        <v>14197</v>
      </c>
      <c r="S1323" t="s">
        <v>9332</v>
      </c>
      <c r="V1323" s="296">
        <f>INDEX('Page 2 - Team Information'!$K$14:$AP$184,Y1323,X1323)</f>
        <v>0</v>
      </c>
      <c r="X1323" s="334">
        <v>6</v>
      </c>
      <c r="Y1323" s="334">
        <v>56</v>
      </c>
    </row>
    <row r="1324" spans="1:25" x14ac:dyDescent="0.25">
      <c r="A1324" t="str">
        <f>'Page 1 - General Information'!$G$12</f>
        <v>114069103</v>
      </c>
      <c r="B1324" t="str">
        <f>'Page 1 - General Information'!$G$16</f>
        <v>6980</v>
      </c>
      <c r="C1324" s="333" t="s">
        <v>14207</v>
      </c>
      <c r="N1324" t="s">
        <v>8505</v>
      </c>
      <c r="O1324" s="300"/>
      <c r="Q1324"/>
      <c r="R1324" s="300" t="s">
        <v>14197</v>
      </c>
      <c r="S1324" t="s">
        <v>9333</v>
      </c>
      <c r="V1324" s="296">
        <f>INDEX('Page 2 - Team Information'!$K$14:$AP$184,Y1324,X1324)</f>
        <v>0</v>
      </c>
      <c r="X1324" s="334">
        <v>7</v>
      </c>
      <c r="Y1324" s="334">
        <v>56</v>
      </c>
    </row>
    <row r="1325" spans="1:25" x14ac:dyDescent="0.25">
      <c r="A1325" t="str">
        <f>'Page 1 - General Information'!$G$12</f>
        <v>114069103</v>
      </c>
      <c r="B1325" t="str">
        <f>'Page 1 - General Information'!$G$16</f>
        <v>6980</v>
      </c>
      <c r="C1325" s="333" t="s">
        <v>14207</v>
      </c>
      <c r="N1325" t="s">
        <v>8505</v>
      </c>
      <c r="O1325" s="300"/>
      <c r="Q1325"/>
      <c r="R1325" s="23" t="s">
        <v>14197</v>
      </c>
      <c r="S1325" t="s">
        <v>9334</v>
      </c>
      <c r="T1325" s="296" t="str">
        <f>IF(INDEX('Page 2 - Team Information'!$K$14:$AP$184,Y1325,X1325)="","",INDEX('Page 2 - Team Information'!$K$14:$AP$184,Y1325,X1325)&amp;"-06-30")</f>
        <v/>
      </c>
      <c r="X1325" s="334">
        <v>9</v>
      </c>
      <c r="Y1325" s="334">
        <v>56</v>
      </c>
    </row>
    <row r="1326" spans="1:25" x14ac:dyDescent="0.25">
      <c r="A1326" t="str">
        <f>'Page 1 - General Information'!$G$12</f>
        <v>114069103</v>
      </c>
      <c r="B1326" t="str">
        <f>'Page 1 - General Information'!$G$16</f>
        <v>6980</v>
      </c>
      <c r="C1326" s="333" t="s">
        <v>14207</v>
      </c>
      <c r="N1326" t="s">
        <v>8505</v>
      </c>
      <c r="O1326" s="300"/>
      <c r="Q1326"/>
      <c r="R1326" s="23" t="s">
        <v>14197</v>
      </c>
      <c r="S1326" t="s">
        <v>9335</v>
      </c>
      <c r="T1326" s="296" t="str">
        <f>IF(INDEX('Page 2 - Team Information'!$K$14:$AP$184,Y1326,X1326)="","",INDEX('Page 2 - Team Information'!$K$14:$AP$184,Y1326,X1326)&amp;"-06-30")</f>
        <v/>
      </c>
      <c r="X1326" s="334">
        <v>10</v>
      </c>
      <c r="Y1326" s="334">
        <v>56</v>
      </c>
    </row>
    <row r="1327" spans="1:25" x14ac:dyDescent="0.25">
      <c r="A1327" t="str">
        <f>'Page 1 - General Information'!$G$12</f>
        <v>114069103</v>
      </c>
      <c r="B1327" t="str">
        <f>'Page 1 - General Information'!$G$16</f>
        <v>6980</v>
      </c>
      <c r="C1327" s="333" t="s">
        <v>14207</v>
      </c>
      <c r="N1327" t="s">
        <v>8505</v>
      </c>
      <c r="O1327" s="300"/>
      <c r="Q1327"/>
      <c r="R1327" s="23" t="s">
        <v>14197</v>
      </c>
      <c r="S1327" t="s">
        <v>9336</v>
      </c>
      <c r="T1327" s="296" t="str">
        <f>IF(INDEX('Page 2 - Team Information'!$K$14:$AP$184,Y1327,X1327)="","",INDEX('Page 2 - Team Information'!$K$14:$AP$184,Y1327,X1327)&amp;"-06-30")</f>
        <v/>
      </c>
      <c r="X1327" s="334">
        <v>11</v>
      </c>
      <c r="Y1327" s="334">
        <v>56</v>
      </c>
    </row>
    <row r="1328" spans="1:25" x14ac:dyDescent="0.25">
      <c r="A1328" t="str">
        <f>'Page 1 - General Information'!$G$12</f>
        <v>114069103</v>
      </c>
      <c r="B1328" t="str">
        <f>'Page 1 - General Information'!$G$16</f>
        <v>6980</v>
      </c>
      <c r="C1328" s="333" t="s">
        <v>14207</v>
      </c>
      <c r="N1328" t="s">
        <v>8505</v>
      </c>
      <c r="O1328" s="300"/>
      <c r="Q1328"/>
      <c r="R1328" s="23" t="s">
        <v>14197</v>
      </c>
      <c r="S1328" t="s">
        <v>9337</v>
      </c>
      <c r="T1328" s="296" t="str">
        <f>IF(INDEX('Page 2 - Team Information'!$K$14:$AP$184,Y1328,X1328)="","",INDEX('Page 2 - Team Information'!$K$14:$AP$184,Y1328,X1328)&amp;"-06-30")</f>
        <v/>
      </c>
      <c r="X1328" s="334">
        <v>12</v>
      </c>
      <c r="Y1328" s="334">
        <v>56</v>
      </c>
    </row>
    <row r="1329" spans="1:25" x14ac:dyDescent="0.25">
      <c r="A1329" t="str">
        <f>'Page 1 - General Information'!$G$12</f>
        <v>114069103</v>
      </c>
      <c r="B1329" t="str">
        <f>'Page 1 - General Information'!$G$16</f>
        <v>6980</v>
      </c>
      <c r="C1329" s="333" t="s">
        <v>14207</v>
      </c>
      <c r="N1329" t="s">
        <v>8024</v>
      </c>
      <c r="O1329" s="296">
        <f>INDEX('Page 2 - Team Information'!$K$14:$AP$184,Y1329,X1329)</f>
        <v>0</v>
      </c>
      <c r="Q1329"/>
      <c r="S1329" t="s">
        <v>9338</v>
      </c>
      <c r="X1329" s="334">
        <v>14</v>
      </c>
      <c r="Y1329" s="334">
        <v>56</v>
      </c>
    </row>
    <row r="1330" spans="1:25" x14ac:dyDescent="0.25">
      <c r="A1330" t="str">
        <f>'Page 1 - General Information'!$G$12</f>
        <v>114069103</v>
      </c>
      <c r="B1330" t="str">
        <f>'Page 1 - General Information'!$G$16</f>
        <v>6980</v>
      </c>
      <c r="C1330" s="333" t="s">
        <v>14207</v>
      </c>
      <c r="N1330" t="s">
        <v>8024</v>
      </c>
      <c r="O1330" s="296">
        <f>INDEX('Page 2 - Team Information'!$K$14:$AP$184,Y1330,X1330)</f>
        <v>0</v>
      </c>
      <c r="Q1330"/>
      <c r="S1330" t="s">
        <v>9339</v>
      </c>
      <c r="X1330" s="334">
        <v>15</v>
      </c>
      <c r="Y1330" s="334">
        <v>56</v>
      </c>
    </row>
    <row r="1331" spans="1:25" x14ac:dyDescent="0.25">
      <c r="A1331" t="str">
        <f>'Page 1 - General Information'!$G$12</f>
        <v>114069103</v>
      </c>
      <c r="B1331" t="str">
        <f>'Page 1 - General Information'!$G$16</f>
        <v>6980</v>
      </c>
      <c r="C1331" s="333" t="s">
        <v>14207</v>
      </c>
      <c r="N1331" t="s">
        <v>8024</v>
      </c>
      <c r="O1331" s="296">
        <f>INDEX('Page 2 - Team Information'!$K$14:$AP$184,Y1331,X1331)</f>
        <v>0</v>
      </c>
      <c r="Q1331"/>
      <c r="S1331" t="s">
        <v>9340</v>
      </c>
      <c r="X1331" s="334">
        <v>16</v>
      </c>
      <c r="Y1331" s="334">
        <v>56</v>
      </c>
    </row>
    <row r="1332" spans="1:25" x14ac:dyDescent="0.25">
      <c r="A1332" t="str">
        <f>'Page 1 - General Information'!$G$12</f>
        <v>114069103</v>
      </c>
      <c r="B1332" t="str">
        <f>'Page 1 - General Information'!$G$16</f>
        <v>6980</v>
      </c>
      <c r="C1332" s="333" t="s">
        <v>14207</v>
      </c>
      <c r="N1332" t="s">
        <v>8024</v>
      </c>
      <c r="O1332" s="296">
        <f>INDEX('Page 2 - Team Information'!$K$14:$AP$184,Y1332,X1332)</f>
        <v>0</v>
      </c>
      <c r="Q1332"/>
      <c r="S1332" t="s">
        <v>9341</v>
      </c>
      <c r="X1332" s="334">
        <v>17</v>
      </c>
      <c r="Y1332" s="334">
        <v>56</v>
      </c>
    </row>
    <row r="1333" spans="1:25" x14ac:dyDescent="0.25">
      <c r="A1333" t="str">
        <f>'Page 1 - General Information'!$G$12</f>
        <v>114069103</v>
      </c>
      <c r="B1333" t="str">
        <f>'Page 1 - General Information'!$G$16</f>
        <v>6980</v>
      </c>
      <c r="C1333" s="333" t="s">
        <v>14207</v>
      </c>
      <c r="N1333" t="s">
        <v>8024</v>
      </c>
      <c r="O1333" s="296">
        <f>INDEX('Page 2 - Team Information'!$K$14:$AP$184,Y1333,X1333)</f>
        <v>0</v>
      </c>
      <c r="Q1333"/>
      <c r="S1333" t="s">
        <v>9342</v>
      </c>
      <c r="X1333" s="334">
        <v>19</v>
      </c>
      <c r="Y1333" s="334">
        <v>56</v>
      </c>
    </row>
    <row r="1334" spans="1:25" x14ac:dyDescent="0.25">
      <c r="A1334" t="str">
        <f>'Page 1 - General Information'!$G$12</f>
        <v>114069103</v>
      </c>
      <c r="B1334" t="str">
        <f>'Page 1 - General Information'!$G$16</f>
        <v>6980</v>
      </c>
      <c r="C1334" s="333" t="s">
        <v>14207</v>
      </c>
      <c r="N1334" t="s">
        <v>8024</v>
      </c>
      <c r="O1334" s="296">
        <f>INDEX('Page 2 - Team Information'!$K$14:$AP$184,Y1334,X1334)</f>
        <v>0</v>
      </c>
      <c r="Q1334"/>
      <c r="S1334" t="s">
        <v>9343</v>
      </c>
      <c r="X1334" s="334">
        <v>20</v>
      </c>
      <c r="Y1334" s="334">
        <v>56</v>
      </c>
    </row>
    <row r="1335" spans="1:25" x14ac:dyDescent="0.25">
      <c r="A1335" t="str">
        <f>'Page 1 - General Information'!$G$12</f>
        <v>114069103</v>
      </c>
      <c r="B1335" t="str">
        <f>'Page 1 - General Information'!$G$16</f>
        <v>6980</v>
      </c>
      <c r="C1335" s="333" t="s">
        <v>14207</v>
      </c>
      <c r="N1335" t="s">
        <v>8024</v>
      </c>
      <c r="O1335" s="296">
        <f>INDEX('Page 2 - Team Information'!$K$14:$AP$184,Y1335,X1335)</f>
        <v>0</v>
      </c>
      <c r="Q1335"/>
      <c r="S1335" t="s">
        <v>9344</v>
      </c>
      <c r="X1335" s="334">
        <v>21</v>
      </c>
      <c r="Y1335" s="334">
        <v>56</v>
      </c>
    </row>
    <row r="1336" spans="1:25" x14ac:dyDescent="0.25">
      <c r="A1336" t="str">
        <f>'Page 1 - General Information'!$G$12</f>
        <v>114069103</v>
      </c>
      <c r="B1336" t="str">
        <f>'Page 1 - General Information'!$G$16</f>
        <v>6980</v>
      </c>
      <c r="C1336" s="333" t="s">
        <v>14207</v>
      </c>
      <c r="N1336" t="s">
        <v>8024</v>
      </c>
      <c r="O1336" s="296">
        <f>INDEX('Page 2 - Team Information'!$K$14:$AP$184,Y1336,X1336)</f>
        <v>0</v>
      </c>
      <c r="Q1336"/>
      <c r="S1336" t="s">
        <v>9345</v>
      </c>
      <c r="X1336" s="334">
        <v>22</v>
      </c>
      <c r="Y1336" s="334">
        <v>56</v>
      </c>
    </row>
    <row r="1337" spans="1:25" x14ac:dyDescent="0.25">
      <c r="A1337" t="str">
        <f>'Page 1 - General Information'!$G$12</f>
        <v>114069103</v>
      </c>
      <c r="B1337" t="str">
        <f>'Page 1 - General Information'!$G$16</f>
        <v>6980</v>
      </c>
      <c r="C1337" s="333" t="s">
        <v>14207</v>
      </c>
      <c r="N1337" t="s">
        <v>8505</v>
      </c>
      <c r="O1337" s="300"/>
      <c r="Q1337"/>
      <c r="R1337" s="300" t="s">
        <v>14197</v>
      </c>
      <c r="S1337" t="s">
        <v>9346</v>
      </c>
      <c r="V1337" s="296" t="str">
        <f>INDEX('Page 2 - Team Information'!$K$14:$AP$184,Y1337,X1337)</f>
        <v xml:space="preserve">Yes </v>
      </c>
      <c r="X1337" s="334">
        <v>5</v>
      </c>
      <c r="Y1337" s="334">
        <v>57</v>
      </c>
    </row>
    <row r="1338" spans="1:25" x14ac:dyDescent="0.25">
      <c r="A1338" t="str">
        <f>'Page 1 - General Information'!$G$12</f>
        <v>114069103</v>
      </c>
      <c r="B1338" t="str">
        <f>'Page 1 - General Information'!$G$16</f>
        <v>6980</v>
      </c>
      <c r="C1338" s="333" t="s">
        <v>14207</v>
      </c>
      <c r="N1338" t="s">
        <v>8505</v>
      </c>
      <c r="O1338" s="300"/>
      <c r="Q1338"/>
      <c r="R1338" s="300" t="s">
        <v>14197</v>
      </c>
      <c r="S1338" t="s">
        <v>9347</v>
      </c>
      <c r="V1338" s="296">
        <f>INDEX('Page 2 - Team Information'!$K$14:$AP$184,Y1338,X1338)</f>
        <v>0</v>
      </c>
      <c r="X1338" s="334">
        <v>6</v>
      </c>
      <c r="Y1338" s="334">
        <v>57</v>
      </c>
    </row>
    <row r="1339" spans="1:25" x14ac:dyDescent="0.25">
      <c r="A1339" t="str">
        <f>'Page 1 - General Information'!$G$12</f>
        <v>114069103</v>
      </c>
      <c r="B1339" t="str">
        <f>'Page 1 - General Information'!$G$16</f>
        <v>6980</v>
      </c>
      <c r="C1339" s="333" t="s">
        <v>14207</v>
      </c>
      <c r="N1339" t="s">
        <v>8505</v>
      </c>
      <c r="O1339" s="300"/>
      <c r="Q1339"/>
      <c r="R1339" s="300" t="s">
        <v>14197</v>
      </c>
      <c r="S1339" t="s">
        <v>9348</v>
      </c>
      <c r="V1339" s="296">
        <f>INDEX('Page 2 - Team Information'!$K$14:$AP$184,Y1339,X1339)</f>
        <v>0</v>
      </c>
      <c r="X1339" s="334">
        <v>7</v>
      </c>
      <c r="Y1339" s="334">
        <v>57</v>
      </c>
    </row>
    <row r="1340" spans="1:25" x14ac:dyDescent="0.25">
      <c r="A1340" t="str">
        <f>'Page 1 - General Information'!$G$12</f>
        <v>114069103</v>
      </c>
      <c r="B1340" t="str">
        <f>'Page 1 - General Information'!$G$16</f>
        <v>6980</v>
      </c>
      <c r="C1340" s="333" t="s">
        <v>14207</v>
      </c>
      <c r="N1340" t="s">
        <v>8505</v>
      </c>
      <c r="O1340" s="300"/>
      <c r="Q1340"/>
      <c r="R1340" s="23" t="s">
        <v>14197</v>
      </c>
      <c r="S1340" t="s">
        <v>9349</v>
      </c>
      <c r="T1340" s="296" t="str">
        <f>IF(INDEX('Page 2 - Team Information'!$K$14:$AP$184,Y1340,X1340)="","",INDEX('Page 2 - Team Information'!$K$14:$AP$184,Y1340,X1340)&amp;"-06-30")</f>
        <v>1965-06-30</v>
      </c>
      <c r="X1340" s="334">
        <v>9</v>
      </c>
      <c r="Y1340" s="334">
        <v>57</v>
      </c>
    </row>
    <row r="1341" spans="1:25" x14ac:dyDescent="0.25">
      <c r="A1341" t="str">
        <f>'Page 1 - General Information'!$G$12</f>
        <v>114069103</v>
      </c>
      <c r="B1341" t="str">
        <f>'Page 1 - General Information'!$G$16</f>
        <v>6980</v>
      </c>
      <c r="C1341" s="333" t="s">
        <v>14207</v>
      </c>
      <c r="N1341" t="s">
        <v>8505</v>
      </c>
      <c r="O1341" s="300"/>
      <c r="Q1341"/>
      <c r="R1341" s="23" t="s">
        <v>14197</v>
      </c>
      <c r="S1341" t="s">
        <v>9350</v>
      </c>
      <c r="T1341" s="296" t="str">
        <f>IF(INDEX('Page 2 - Team Information'!$K$14:$AP$184,Y1341,X1341)="","",INDEX('Page 2 - Team Information'!$K$14:$AP$184,Y1341,X1341)&amp;"-06-30")</f>
        <v/>
      </c>
      <c r="X1341" s="334">
        <v>10</v>
      </c>
      <c r="Y1341" s="334">
        <v>57</v>
      </c>
    </row>
    <row r="1342" spans="1:25" x14ac:dyDescent="0.25">
      <c r="A1342" t="str">
        <f>'Page 1 - General Information'!$G$12</f>
        <v>114069103</v>
      </c>
      <c r="B1342" t="str">
        <f>'Page 1 - General Information'!$G$16</f>
        <v>6980</v>
      </c>
      <c r="C1342" s="333" t="s">
        <v>14207</v>
      </c>
      <c r="N1342" t="s">
        <v>8505</v>
      </c>
      <c r="O1342" s="300"/>
      <c r="Q1342"/>
      <c r="R1342" s="23" t="s">
        <v>14197</v>
      </c>
      <c r="S1342" t="s">
        <v>9351</v>
      </c>
      <c r="T1342" s="296" t="str">
        <f>IF(INDEX('Page 2 - Team Information'!$K$14:$AP$184,Y1342,X1342)="","",INDEX('Page 2 - Team Information'!$K$14:$AP$184,Y1342,X1342)&amp;"-06-30")</f>
        <v/>
      </c>
      <c r="X1342" s="334">
        <v>11</v>
      </c>
      <c r="Y1342" s="334">
        <v>57</v>
      </c>
    </row>
    <row r="1343" spans="1:25" x14ac:dyDescent="0.25">
      <c r="A1343" t="str">
        <f>'Page 1 - General Information'!$G$12</f>
        <v>114069103</v>
      </c>
      <c r="B1343" t="str">
        <f>'Page 1 - General Information'!$G$16</f>
        <v>6980</v>
      </c>
      <c r="C1343" s="333" t="s">
        <v>14207</v>
      </c>
      <c r="N1343" t="s">
        <v>8505</v>
      </c>
      <c r="O1343" s="300"/>
      <c r="Q1343"/>
      <c r="R1343" s="23" t="s">
        <v>14197</v>
      </c>
      <c r="S1343" t="s">
        <v>9352</v>
      </c>
      <c r="T1343" s="296" t="str">
        <f>IF(INDEX('Page 2 - Team Information'!$K$14:$AP$184,Y1343,X1343)="","",INDEX('Page 2 - Team Information'!$K$14:$AP$184,Y1343,X1343)&amp;"-06-30")</f>
        <v/>
      </c>
      <c r="X1343" s="334">
        <v>12</v>
      </c>
      <c r="Y1343" s="334">
        <v>57</v>
      </c>
    </row>
    <row r="1344" spans="1:25" x14ac:dyDescent="0.25">
      <c r="A1344" t="str">
        <f>'Page 1 - General Information'!$G$12</f>
        <v>114069103</v>
      </c>
      <c r="B1344" t="str">
        <f>'Page 1 - General Information'!$G$16</f>
        <v>6980</v>
      </c>
      <c r="C1344" s="333" t="s">
        <v>14207</v>
      </c>
      <c r="N1344" t="s">
        <v>8024</v>
      </c>
      <c r="O1344" s="296">
        <f>INDEX('Page 2 - Team Information'!$K$14:$AP$184,Y1344,X1344)</f>
        <v>29</v>
      </c>
      <c r="Q1344"/>
      <c r="S1344" t="s">
        <v>9353</v>
      </c>
      <c r="X1344" s="334">
        <v>14</v>
      </c>
      <c r="Y1344" s="334">
        <v>57</v>
      </c>
    </row>
    <row r="1345" spans="1:25" x14ac:dyDescent="0.25">
      <c r="A1345" t="str">
        <f>'Page 1 - General Information'!$G$12</f>
        <v>114069103</v>
      </c>
      <c r="B1345" t="str">
        <f>'Page 1 - General Information'!$G$16</f>
        <v>6980</v>
      </c>
      <c r="C1345" s="333" t="s">
        <v>14207</v>
      </c>
      <c r="N1345" t="s">
        <v>8024</v>
      </c>
      <c r="O1345" s="296">
        <f>INDEX('Page 2 - Team Information'!$K$14:$AP$184,Y1345,X1345)</f>
        <v>0</v>
      </c>
      <c r="Q1345"/>
      <c r="S1345" t="s">
        <v>9354</v>
      </c>
      <c r="X1345" s="334">
        <v>15</v>
      </c>
      <c r="Y1345" s="334">
        <v>57</v>
      </c>
    </row>
    <row r="1346" spans="1:25" x14ac:dyDescent="0.25">
      <c r="A1346" t="str">
        <f>'Page 1 - General Information'!$G$12</f>
        <v>114069103</v>
      </c>
      <c r="B1346" t="str">
        <f>'Page 1 - General Information'!$G$16</f>
        <v>6980</v>
      </c>
      <c r="C1346" s="333" t="s">
        <v>14207</v>
      </c>
      <c r="N1346" t="s">
        <v>8024</v>
      </c>
      <c r="O1346" s="296">
        <f>INDEX('Page 2 - Team Information'!$K$14:$AP$184,Y1346,X1346)</f>
        <v>0</v>
      </c>
      <c r="Q1346"/>
      <c r="S1346" t="s">
        <v>9355</v>
      </c>
      <c r="X1346" s="334">
        <v>16</v>
      </c>
      <c r="Y1346" s="334">
        <v>57</v>
      </c>
    </row>
    <row r="1347" spans="1:25" x14ac:dyDescent="0.25">
      <c r="A1347" t="str">
        <f>'Page 1 - General Information'!$G$12</f>
        <v>114069103</v>
      </c>
      <c r="B1347" t="str">
        <f>'Page 1 - General Information'!$G$16</f>
        <v>6980</v>
      </c>
      <c r="C1347" s="333" t="s">
        <v>14207</v>
      </c>
      <c r="N1347" t="s">
        <v>8024</v>
      </c>
      <c r="O1347" s="296">
        <f>INDEX('Page 2 - Team Information'!$K$14:$AP$184,Y1347,X1347)</f>
        <v>29</v>
      </c>
      <c r="Q1347"/>
      <c r="S1347" t="s">
        <v>9356</v>
      </c>
      <c r="X1347" s="334">
        <v>17</v>
      </c>
      <c r="Y1347" s="334">
        <v>57</v>
      </c>
    </row>
    <row r="1348" spans="1:25" x14ac:dyDescent="0.25">
      <c r="A1348" t="str">
        <f>'Page 1 - General Information'!$G$12</f>
        <v>114069103</v>
      </c>
      <c r="B1348" t="str">
        <f>'Page 1 - General Information'!$G$16</f>
        <v>6980</v>
      </c>
      <c r="C1348" s="333" t="s">
        <v>14207</v>
      </c>
      <c r="N1348" t="s">
        <v>8024</v>
      </c>
      <c r="O1348" s="296">
        <f>INDEX('Page 2 - Team Information'!$K$14:$AP$184,Y1348,X1348)</f>
        <v>29</v>
      </c>
      <c r="Q1348"/>
      <c r="S1348" t="s">
        <v>9357</v>
      </c>
      <c r="X1348" s="334">
        <v>19</v>
      </c>
      <c r="Y1348" s="334">
        <v>57</v>
      </c>
    </row>
    <row r="1349" spans="1:25" x14ac:dyDescent="0.25">
      <c r="A1349" t="str">
        <f>'Page 1 - General Information'!$G$12</f>
        <v>114069103</v>
      </c>
      <c r="B1349" t="str">
        <f>'Page 1 - General Information'!$G$16</f>
        <v>6980</v>
      </c>
      <c r="C1349" s="333" t="s">
        <v>14207</v>
      </c>
      <c r="N1349" t="s">
        <v>8024</v>
      </c>
      <c r="O1349" s="296">
        <f>INDEX('Page 2 - Team Information'!$K$14:$AP$184,Y1349,X1349)</f>
        <v>0</v>
      </c>
      <c r="Q1349"/>
      <c r="S1349" t="s">
        <v>9358</v>
      </c>
      <c r="X1349" s="334">
        <v>20</v>
      </c>
      <c r="Y1349" s="334">
        <v>57</v>
      </c>
    </row>
    <row r="1350" spans="1:25" x14ac:dyDescent="0.25">
      <c r="A1350" t="str">
        <f>'Page 1 - General Information'!$G$12</f>
        <v>114069103</v>
      </c>
      <c r="B1350" t="str">
        <f>'Page 1 - General Information'!$G$16</f>
        <v>6980</v>
      </c>
      <c r="C1350" s="333" t="s">
        <v>14207</v>
      </c>
      <c r="N1350" t="s">
        <v>8024</v>
      </c>
      <c r="O1350" s="296">
        <f>INDEX('Page 2 - Team Information'!$K$14:$AP$184,Y1350,X1350)</f>
        <v>0</v>
      </c>
      <c r="Q1350"/>
      <c r="S1350" t="s">
        <v>9359</v>
      </c>
      <c r="X1350" s="334">
        <v>21</v>
      </c>
      <c r="Y1350" s="334">
        <v>57</v>
      </c>
    </row>
    <row r="1351" spans="1:25" x14ac:dyDescent="0.25">
      <c r="A1351" t="str">
        <f>'Page 1 - General Information'!$G$12</f>
        <v>114069103</v>
      </c>
      <c r="B1351" t="str">
        <f>'Page 1 - General Information'!$G$16</f>
        <v>6980</v>
      </c>
      <c r="C1351" s="333" t="s">
        <v>14207</v>
      </c>
      <c r="N1351" t="s">
        <v>8024</v>
      </c>
      <c r="O1351" s="296">
        <f>INDEX('Page 2 - Team Information'!$K$14:$AP$184,Y1351,X1351)</f>
        <v>29</v>
      </c>
      <c r="Q1351"/>
      <c r="S1351" t="s">
        <v>9360</v>
      </c>
      <c r="X1351" s="334">
        <v>22</v>
      </c>
      <c r="Y1351" s="334">
        <v>57</v>
      </c>
    </row>
    <row r="1352" spans="1:25" x14ac:dyDescent="0.25">
      <c r="A1352" t="str">
        <f>'Page 1 - General Information'!$G$12</f>
        <v>114069103</v>
      </c>
      <c r="B1352" t="str">
        <f>'Page 1 - General Information'!$G$16</f>
        <v>6980</v>
      </c>
      <c r="C1352" s="333" t="s">
        <v>14207</v>
      </c>
      <c r="N1352" t="s">
        <v>8505</v>
      </c>
      <c r="O1352" s="300"/>
      <c r="Q1352"/>
      <c r="R1352" s="300" t="s">
        <v>14197</v>
      </c>
      <c r="S1352" t="s">
        <v>9361</v>
      </c>
      <c r="V1352" s="296">
        <f>INDEX('Page 2 - Team Information'!$K$14:$AP$184,Y1352,X1352)</f>
        <v>0</v>
      </c>
      <c r="X1352" s="334">
        <v>5</v>
      </c>
      <c r="Y1352" s="334">
        <v>58</v>
      </c>
    </row>
    <row r="1353" spans="1:25" x14ac:dyDescent="0.25">
      <c r="A1353" t="str">
        <f>'Page 1 - General Information'!$G$12</f>
        <v>114069103</v>
      </c>
      <c r="B1353" t="str">
        <f>'Page 1 - General Information'!$G$16</f>
        <v>6980</v>
      </c>
      <c r="C1353" s="333" t="s">
        <v>14207</v>
      </c>
      <c r="N1353" t="s">
        <v>8505</v>
      </c>
      <c r="O1353" s="300"/>
      <c r="Q1353"/>
      <c r="R1353" s="300" t="s">
        <v>14197</v>
      </c>
      <c r="S1353" t="s">
        <v>9362</v>
      </c>
      <c r="V1353" s="296">
        <f>INDEX('Page 2 - Team Information'!$K$14:$AP$184,Y1353,X1353)</f>
        <v>0</v>
      </c>
      <c r="X1353" s="334">
        <v>6</v>
      </c>
      <c r="Y1353" s="334">
        <v>58</v>
      </c>
    </row>
    <row r="1354" spans="1:25" x14ac:dyDescent="0.25">
      <c r="A1354" t="str">
        <f>'Page 1 - General Information'!$G$12</f>
        <v>114069103</v>
      </c>
      <c r="B1354" t="str">
        <f>'Page 1 - General Information'!$G$16</f>
        <v>6980</v>
      </c>
      <c r="C1354" s="333" t="s">
        <v>14207</v>
      </c>
      <c r="N1354" t="s">
        <v>8505</v>
      </c>
      <c r="O1354" s="300"/>
      <c r="Q1354"/>
      <c r="R1354" s="300" t="s">
        <v>14197</v>
      </c>
      <c r="S1354" t="s">
        <v>9363</v>
      </c>
      <c r="V1354" s="296">
        <f>INDEX('Page 2 - Team Information'!$K$14:$AP$184,Y1354,X1354)</f>
        <v>0</v>
      </c>
      <c r="X1354" s="334">
        <v>7</v>
      </c>
      <c r="Y1354" s="334">
        <v>58</v>
      </c>
    </row>
    <row r="1355" spans="1:25" x14ac:dyDescent="0.25">
      <c r="A1355" t="str">
        <f>'Page 1 - General Information'!$G$12</f>
        <v>114069103</v>
      </c>
      <c r="B1355" t="str">
        <f>'Page 1 - General Information'!$G$16</f>
        <v>6980</v>
      </c>
      <c r="C1355" s="333" t="s">
        <v>14207</v>
      </c>
      <c r="N1355" t="s">
        <v>8505</v>
      </c>
      <c r="O1355" s="300"/>
      <c r="Q1355"/>
      <c r="R1355" s="23" t="s">
        <v>14197</v>
      </c>
      <c r="S1355" t="s">
        <v>9364</v>
      </c>
      <c r="T1355" s="296" t="str">
        <f>IF(INDEX('Page 2 - Team Information'!$K$14:$AP$184,Y1355,X1355)="","",INDEX('Page 2 - Team Information'!$K$14:$AP$184,Y1355,X1355)&amp;"-06-30")</f>
        <v/>
      </c>
      <c r="X1355" s="334">
        <v>9</v>
      </c>
      <c r="Y1355" s="334">
        <v>58</v>
      </c>
    </row>
    <row r="1356" spans="1:25" x14ac:dyDescent="0.25">
      <c r="A1356" t="str">
        <f>'Page 1 - General Information'!$G$12</f>
        <v>114069103</v>
      </c>
      <c r="B1356" t="str">
        <f>'Page 1 - General Information'!$G$16</f>
        <v>6980</v>
      </c>
      <c r="C1356" s="333" t="s">
        <v>14207</v>
      </c>
      <c r="N1356" t="s">
        <v>8505</v>
      </c>
      <c r="O1356" s="300"/>
      <c r="Q1356"/>
      <c r="R1356" s="23" t="s">
        <v>14197</v>
      </c>
      <c r="S1356" t="s">
        <v>9365</v>
      </c>
      <c r="T1356" s="296" t="str">
        <f>IF(INDEX('Page 2 - Team Information'!$K$14:$AP$184,Y1356,X1356)="","",INDEX('Page 2 - Team Information'!$K$14:$AP$184,Y1356,X1356)&amp;"-06-30")</f>
        <v/>
      </c>
      <c r="X1356" s="334">
        <v>10</v>
      </c>
      <c r="Y1356" s="334">
        <v>58</v>
      </c>
    </row>
    <row r="1357" spans="1:25" x14ac:dyDescent="0.25">
      <c r="A1357" t="str">
        <f>'Page 1 - General Information'!$G$12</f>
        <v>114069103</v>
      </c>
      <c r="B1357" t="str">
        <f>'Page 1 - General Information'!$G$16</f>
        <v>6980</v>
      </c>
      <c r="C1357" s="333" t="s">
        <v>14207</v>
      </c>
      <c r="N1357" t="s">
        <v>8505</v>
      </c>
      <c r="O1357" s="300"/>
      <c r="Q1357"/>
      <c r="R1357" s="23" t="s">
        <v>14197</v>
      </c>
      <c r="S1357" t="s">
        <v>9366</v>
      </c>
      <c r="T1357" s="296" t="str">
        <f>IF(INDEX('Page 2 - Team Information'!$K$14:$AP$184,Y1357,X1357)="","",INDEX('Page 2 - Team Information'!$K$14:$AP$184,Y1357,X1357)&amp;"-06-30")</f>
        <v/>
      </c>
      <c r="X1357" s="334">
        <v>11</v>
      </c>
      <c r="Y1357" s="334">
        <v>58</v>
      </c>
    </row>
    <row r="1358" spans="1:25" x14ac:dyDescent="0.25">
      <c r="A1358" t="str">
        <f>'Page 1 - General Information'!$G$12</f>
        <v>114069103</v>
      </c>
      <c r="B1358" t="str">
        <f>'Page 1 - General Information'!$G$16</f>
        <v>6980</v>
      </c>
      <c r="C1358" s="333" t="s">
        <v>14207</v>
      </c>
      <c r="N1358" t="s">
        <v>8505</v>
      </c>
      <c r="O1358" s="300"/>
      <c r="Q1358"/>
      <c r="R1358" s="23" t="s">
        <v>14197</v>
      </c>
      <c r="S1358" t="s">
        <v>9367</v>
      </c>
      <c r="T1358" s="296" t="str">
        <f>IF(INDEX('Page 2 - Team Information'!$K$14:$AP$184,Y1358,X1358)="","",INDEX('Page 2 - Team Information'!$K$14:$AP$184,Y1358,X1358)&amp;"-06-30")</f>
        <v/>
      </c>
      <c r="X1358" s="334">
        <v>12</v>
      </c>
      <c r="Y1358" s="334">
        <v>58</v>
      </c>
    </row>
    <row r="1359" spans="1:25" x14ac:dyDescent="0.25">
      <c r="A1359" t="str">
        <f>'Page 1 - General Information'!$G$12</f>
        <v>114069103</v>
      </c>
      <c r="B1359" t="str">
        <f>'Page 1 - General Information'!$G$16</f>
        <v>6980</v>
      </c>
      <c r="C1359" s="333" t="s">
        <v>14207</v>
      </c>
      <c r="N1359" t="s">
        <v>8024</v>
      </c>
      <c r="O1359" s="296">
        <f>INDEX('Page 2 - Team Information'!$K$14:$AP$184,Y1359,X1359)</f>
        <v>0</v>
      </c>
      <c r="Q1359"/>
      <c r="S1359" t="s">
        <v>9368</v>
      </c>
      <c r="X1359" s="334">
        <v>14</v>
      </c>
      <c r="Y1359" s="334">
        <v>58</v>
      </c>
    </row>
    <row r="1360" spans="1:25" x14ac:dyDescent="0.25">
      <c r="A1360" t="str">
        <f>'Page 1 - General Information'!$G$12</f>
        <v>114069103</v>
      </c>
      <c r="B1360" t="str">
        <f>'Page 1 - General Information'!$G$16</f>
        <v>6980</v>
      </c>
      <c r="C1360" s="333" t="s">
        <v>14207</v>
      </c>
      <c r="N1360" t="s">
        <v>8024</v>
      </c>
      <c r="O1360" s="296">
        <f>INDEX('Page 2 - Team Information'!$K$14:$AP$184,Y1360,X1360)</f>
        <v>0</v>
      </c>
      <c r="Q1360"/>
      <c r="S1360" t="s">
        <v>9369</v>
      </c>
      <c r="X1360" s="334">
        <v>15</v>
      </c>
      <c r="Y1360" s="334">
        <v>58</v>
      </c>
    </row>
    <row r="1361" spans="1:25" x14ac:dyDescent="0.25">
      <c r="A1361" t="str">
        <f>'Page 1 - General Information'!$G$12</f>
        <v>114069103</v>
      </c>
      <c r="B1361" t="str">
        <f>'Page 1 - General Information'!$G$16</f>
        <v>6980</v>
      </c>
      <c r="C1361" s="333" t="s">
        <v>14207</v>
      </c>
      <c r="N1361" t="s">
        <v>8024</v>
      </c>
      <c r="O1361" s="296">
        <f>INDEX('Page 2 - Team Information'!$K$14:$AP$184,Y1361,X1361)</f>
        <v>0</v>
      </c>
      <c r="Q1361"/>
      <c r="S1361" t="s">
        <v>9370</v>
      </c>
      <c r="X1361" s="334">
        <v>16</v>
      </c>
      <c r="Y1361" s="334">
        <v>58</v>
      </c>
    </row>
    <row r="1362" spans="1:25" x14ac:dyDescent="0.25">
      <c r="A1362" t="str">
        <f>'Page 1 - General Information'!$G$12</f>
        <v>114069103</v>
      </c>
      <c r="B1362" t="str">
        <f>'Page 1 - General Information'!$G$16</f>
        <v>6980</v>
      </c>
      <c r="C1362" s="333" t="s">
        <v>14207</v>
      </c>
      <c r="N1362" t="s">
        <v>8024</v>
      </c>
      <c r="O1362" s="296">
        <f>INDEX('Page 2 - Team Information'!$K$14:$AP$184,Y1362,X1362)</f>
        <v>0</v>
      </c>
      <c r="Q1362"/>
      <c r="S1362" t="s">
        <v>9371</v>
      </c>
      <c r="X1362" s="334">
        <v>17</v>
      </c>
      <c r="Y1362" s="334">
        <v>58</v>
      </c>
    </row>
    <row r="1363" spans="1:25" x14ac:dyDescent="0.25">
      <c r="A1363" t="str">
        <f>'Page 1 - General Information'!$G$12</f>
        <v>114069103</v>
      </c>
      <c r="B1363" t="str">
        <f>'Page 1 - General Information'!$G$16</f>
        <v>6980</v>
      </c>
      <c r="C1363" s="333" t="s">
        <v>14207</v>
      </c>
      <c r="N1363" t="s">
        <v>8024</v>
      </c>
      <c r="O1363" s="296">
        <f>INDEX('Page 2 - Team Information'!$K$14:$AP$184,Y1363,X1363)</f>
        <v>0</v>
      </c>
      <c r="Q1363"/>
      <c r="S1363" t="s">
        <v>9372</v>
      </c>
      <c r="X1363" s="334">
        <v>19</v>
      </c>
      <c r="Y1363" s="334">
        <v>58</v>
      </c>
    </row>
    <row r="1364" spans="1:25" x14ac:dyDescent="0.25">
      <c r="A1364" t="str">
        <f>'Page 1 - General Information'!$G$12</f>
        <v>114069103</v>
      </c>
      <c r="B1364" t="str">
        <f>'Page 1 - General Information'!$G$16</f>
        <v>6980</v>
      </c>
      <c r="C1364" s="333" t="s">
        <v>14207</v>
      </c>
      <c r="N1364" t="s">
        <v>8024</v>
      </c>
      <c r="O1364" s="296">
        <f>INDEX('Page 2 - Team Information'!$K$14:$AP$184,Y1364,X1364)</f>
        <v>0</v>
      </c>
      <c r="Q1364"/>
      <c r="S1364" t="s">
        <v>9373</v>
      </c>
      <c r="X1364" s="334">
        <v>20</v>
      </c>
      <c r="Y1364" s="334">
        <v>58</v>
      </c>
    </row>
    <row r="1365" spans="1:25" x14ac:dyDescent="0.25">
      <c r="A1365" t="str">
        <f>'Page 1 - General Information'!$G$12</f>
        <v>114069103</v>
      </c>
      <c r="B1365" t="str">
        <f>'Page 1 - General Information'!$G$16</f>
        <v>6980</v>
      </c>
      <c r="C1365" s="333" t="s">
        <v>14207</v>
      </c>
      <c r="N1365" t="s">
        <v>8024</v>
      </c>
      <c r="O1365" s="296">
        <f>INDEX('Page 2 - Team Information'!$K$14:$AP$184,Y1365,X1365)</f>
        <v>0</v>
      </c>
      <c r="Q1365"/>
      <c r="S1365" t="s">
        <v>9374</v>
      </c>
      <c r="X1365" s="334">
        <v>21</v>
      </c>
      <c r="Y1365" s="334">
        <v>58</v>
      </c>
    </row>
    <row r="1366" spans="1:25" x14ac:dyDescent="0.25">
      <c r="A1366" t="str">
        <f>'Page 1 - General Information'!$G$12</f>
        <v>114069103</v>
      </c>
      <c r="B1366" t="str">
        <f>'Page 1 - General Information'!$G$16</f>
        <v>6980</v>
      </c>
      <c r="C1366" s="333" t="s">
        <v>14207</v>
      </c>
      <c r="N1366" t="s">
        <v>8024</v>
      </c>
      <c r="O1366" s="296">
        <f>INDEX('Page 2 - Team Information'!$K$14:$AP$184,Y1366,X1366)</f>
        <v>0</v>
      </c>
      <c r="Q1366"/>
      <c r="S1366" t="s">
        <v>9375</v>
      </c>
      <c r="X1366" s="334">
        <v>22</v>
      </c>
      <c r="Y1366" s="334">
        <v>58</v>
      </c>
    </row>
    <row r="1367" spans="1:25" x14ac:dyDescent="0.25">
      <c r="A1367" t="str">
        <f>'Page 1 - General Information'!$G$12</f>
        <v>114069103</v>
      </c>
      <c r="B1367" t="str">
        <f>'Page 1 - General Information'!$G$16</f>
        <v>6980</v>
      </c>
      <c r="C1367" s="333" t="s">
        <v>14207</v>
      </c>
      <c r="N1367" t="s">
        <v>8505</v>
      </c>
      <c r="O1367" s="300"/>
      <c r="Q1367"/>
      <c r="R1367" s="300" t="s">
        <v>14197</v>
      </c>
      <c r="S1367" t="s">
        <v>9376</v>
      </c>
      <c r="V1367" s="296">
        <f>INDEX('Page 2 - Team Information'!$K$14:$AP$184,Y1367,X1367)</f>
        <v>0</v>
      </c>
      <c r="X1367" s="334">
        <v>5</v>
      </c>
      <c r="Y1367" s="334">
        <v>59</v>
      </c>
    </row>
    <row r="1368" spans="1:25" x14ac:dyDescent="0.25">
      <c r="A1368" t="str">
        <f>'Page 1 - General Information'!$G$12</f>
        <v>114069103</v>
      </c>
      <c r="B1368" t="str">
        <f>'Page 1 - General Information'!$G$16</f>
        <v>6980</v>
      </c>
      <c r="C1368" s="333" t="s">
        <v>14207</v>
      </c>
      <c r="N1368" t="s">
        <v>8505</v>
      </c>
      <c r="O1368" s="300"/>
      <c r="Q1368"/>
      <c r="R1368" s="300" t="s">
        <v>14197</v>
      </c>
      <c r="S1368" t="s">
        <v>9377</v>
      </c>
      <c r="V1368" s="296">
        <f>INDEX('Page 2 - Team Information'!$K$14:$AP$184,Y1368,X1368)</f>
        <v>0</v>
      </c>
      <c r="X1368" s="334">
        <v>6</v>
      </c>
      <c r="Y1368" s="334">
        <v>59</v>
      </c>
    </row>
    <row r="1369" spans="1:25" x14ac:dyDescent="0.25">
      <c r="A1369" t="str">
        <f>'Page 1 - General Information'!$G$12</f>
        <v>114069103</v>
      </c>
      <c r="B1369" t="str">
        <f>'Page 1 - General Information'!$G$16</f>
        <v>6980</v>
      </c>
      <c r="C1369" s="333" t="s">
        <v>14207</v>
      </c>
      <c r="N1369" t="s">
        <v>8505</v>
      </c>
      <c r="O1369" s="300"/>
      <c r="Q1369"/>
      <c r="R1369" s="300" t="s">
        <v>14197</v>
      </c>
      <c r="S1369" t="s">
        <v>9378</v>
      </c>
      <c r="V1369" s="296">
        <f>INDEX('Page 2 - Team Information'!$K$14:$AP$184,Y1369,X1369)</f>
        <v>0</v>
      </c>
      <c r="X1369" s="334">
        <v>7</v>
      </c>
      <c r="Y1369" s="334">
        <v>59</v>
      </c>
    </row>
    <row r="1370" spans="1:25" x14ac:dyDescent="0.25">
      <c r="A1370" t="str">
        <f>'Page 1 - General Information'!$G$12</f>
        <v>114069103</v>
      </c>
      <c r="B1370" t="str">
        <f>'Page 1 - General Information'!$G$16</f>
        <v>6980</v>
      </c>
      <c r="C1370" s="333" t="s">
        <v>14207</v>
      </c>
      <c r="N1370" t="s">
        <v>8505</v>
      </c>
      <c r="O1370" s="300"/>
      <c r="Q1370"/>
      <c r="R1370" s="23" t="s">
        <v>14197</v>
      </c>
      <c r="S1370" t="s">
        <v>9379</v>
      </c>
      <c r="T1370" s="296" t="str">
        <f>IF(INDEX('Page 2 - Team Information'!$K$14:$AP$184,Y1370,X1370)="","",INDEX('Page 2 - Team Information'!$K$14:$AP$184,Y1370,X1370)&amp;"-06-30")</f>
        <v/>
      </c>
      <c r="X1370" s="334">
        <v>9</v>
      </c>
      <c r="Y1370" s="334">
        <v>59</v>
      </c>
    </row>
    <row r="1371" spans="1:25" x14ac:dyDescent="0.25">
      <c r="A1371" t="str">
        <f>'Page 1 - General Information'!$G$12</f>
        <v>114069103</v>
      </c>
      <c r="B1371" t="str">
        <f>'Page 1 - General Information'!$G$16</f>
        <v>6980</v>
      </c>
      <c r="C1371" s="333" t="s">
        <v>14207</v>
      </c>
      <c r="N1371" t="s">
        <v>8505</v>
      </c>
      <c r="O1371" s="300"/>
      <c r="Q1371"/>
      <c r="R1371" s="23" t="s">
        <v>14197</v>
      </c>
      <c r="S1371" t="s">
        <v>9380</v>
      </c>
      <c r="T1371" s="296" t="str">
        <f>IF(INDEX('Page 2 - Team Information'!$K$14:$AP$184,Y1371,X1371)="","",INDEX('Page 2 - Team Information'!$K$14:$AP$184,Y1371,X1371)&amp;"-06-30")</f>
        <v/>
      </c>
      <c r="X1371" s="334">
        <v>10</v>
      </c>
      <c r="Y1371" s="334">
        <v>59</v>
      </c>
    </row>
    <row r="1372" spans="1:25" x14ac:dyDescent="0.25">
      <c r="A1372" t="str">
        <f>'Page 1 - General Information'!$G$12</f>
        <v>114069103</v>
      </c>
      <c r="B1372" t="str">
        <f>'Page 1 - General Information'!$G$16</f>
        <v>6980</v>
      </c>
      <c r="C1372" s="333" t="s">
        <v>14207</v>
      </c>
      <c r="N1372" t="s">
        <v>8505</v>
      </c>
      <c r="O1372" s="300"/>
      <c r="Q1372"/>
      <c r="R1372" s="23" t="s">
        <v>14197</v>
      </c>
      <c r="S1372" t="s">
        <v>9381</v>
      </c>
      <c r="T1372" s="296" t="str">
        <f>IF(INDEX('Page 2 - Team Information'!$K$14:$AP$184,Y1372,X1372)="","",INDEX('Page 2 - Team Information'!$K$14:$AP$184,Y1372,X1372)&amp;"-06-30")</f>
        <v/>
      </c>
      <c r="X1372" s="334">
        <v>11</v>
      </c>
      <c r="Y1372" s="334">
        <v>59</v>
      </c>
    </row>
    <row r="1373" spans="1:25" x14ac:dyDescent="0.25">
      <c r="A1373" t="str">
        <f>'Page 1 - General Information'!$G$12</f>
        <v>114069103</v>
      </c>
      <c r="B1373" t="str">
        <f>'Page 1 - General Information'!$G$16</f>
        <v>6980</v>
      </c>
      <c r="C1373" s="333" t="s">
        <v>14207</v>
      </c>
      <c r="N1373" t="s">
        <v>8505</v>
      </c>
      <c r="O1373" s="300"/>
      <c r="Q1373"/>
      <c r="R1373" s="23" t="s">
        <v>14197</v>
      </c>
      <c r="S1373" t="s">
        <v>9382</v>
      </c>
      <c r="T1373" s="296" t="str">
        <f>IF(INDEX('Page 2 - Team Information'!$K$14:$AP$184,Y1373,X1373)="","",INDEX('Page 2 - Team Information'!$K$14:$AP$184,Y1373,X1373)&amp;"-06-30")</f>
        <v/>
      </c>
      <c r="X1373" s="334">
        <v>12</v>
      </c>
      <c r="Y1373" s="334">
        <v>59</v>
      </c>
    </row>
    <row r="1374" spans="1:25" x14ac:dyDescent="0.25">
      <c r="A1374" t="str">
        <f>'Page 1 - General Information'!$G$12</f>
        <v>114069103</v>
      </c>
      <c r="B1374" t="str">
        <f>'Page 1 - General Information'!$G$16</f>
        <v>6980</v>
      </c>
      <c r="C1374" s="333" t="s">
        <v>14207</v>
      </c>
      <c r="N1374" t="s">
        <v>8024</v>
      </c>
      <c r="O1374" s="296">
        <f>INDEX('Page 2 - Team Information'!$K$14:$AP$184,Y1374,X1374)</f>
        <v>0</v>
      </c>
      <c r="Q1374"/>
      <c r="S1374" t="s">
        <v>9383</v>
      </c>
      <c r="X1374" s="334">
        <v>14</v>
      </c>
      <c r="Y1374" s="334">
        <v>59</v>
      </c>
    </row>
    <row r="1375" spans="1:25" x14ac:dyDescent="0.25">
      <c r="A1375" t="str">
        <f>'Page 1 - General Information'!$G$12</f>
        <v>114069103</v>
      </c>
      <c r="B1375" t="str">
        <f>'Page 1 - General Information'!$G$16</f>
        <v>6980</v>
      </c>
      <c r="C1375" s="333" t="s">
        <v>14207</v>
      </c>
      <c r="N1375" t="s">
        <v>8024</v>
      </c>
      <c r="O1375" s="296">
        <f>INDEX('Page 2 - Team Information'!$K$14:$AP$184,Y1375,X1375)</f>
        <v>0</v>
      </c>
      <c r="Q1375"/>
      <c r="S1375" t="s">
        <v>9384</v>
      </c>
      <c r="X1375" s="334">
        <v>15</v>
      </c>
      <c r="Y1375" s="334">
        <v>59</v>
      </c>
    </row>
    <row r="1376" spans="1:25" x14ac:dyDescent="0.25">
      <c r="A1376" t="str">
        <f>'Page 1 - General Information'!$G$12</f>
        <v>114069103</v>
      </c>
      <c r="B1376" t="str">
        <f>'Page 1 - General Information'!$G$16</f>
        <v>6980</v>
      </c>
      <c r="C1376" s="333" t="s">
        <v>14207</v>
      </c>
      <c r="N1376" t="s">
        <v>8024</v>
      </c>
      <c r="O1376" s="296">
        <f>INDEX('Page 2 - Team Information'!$K$14:$AP$184,Y1376,X1376)</f>
        <v>0</v>
      </c>
      <c r="Q1376"/>
      <c r="S1376" t="s">
        <v>9385</v>
      </c>
      <c r="X1376" s="334">
        <v>16</v>
      </c>
      <c r="Y1376" s="334">
        <v>59</v>
      </c>
    </row>
    <row r="1377" spans="1:25" x14ac:dyDescent="0.25">
      <c r="A1377" t="str">
        <f>'Page 1 - General Information'!$G$12</f>
        <v>114069103</v>
      </c>
      <c r="B1377" t="str">
        <f>'Page 1 - General Information'!$G$16</f>
        <v>6980</v>
      </c>
      <c r="C1377" s="333" t="s">
        <v>14207</v>
      </c>
      <c r="N1377" t="s">
        <v>8024</v>
      </c>
      <c r="O1377" s="296">
        <f>INDEX('Page 2 - Team Information'!$K$14:$AP$184,Y1377,X1377)</f>
        <v>0</v>
      </c>
      <c r="Q1377"/>
      <c r="S1377" t="s">
        <v>9386</v>
      </c>
      <c r="X1377" s="334">
        <v>17</v>
      </c>
      <c r="Y1377" s="334">
        <v>59</v>
      </c>
    </row>
    <row r="1378" spans="1:25" x14ac:dyDescent="0.25">
      <c r="A1378" t="str">
        <f>'Page 1 - General Information'!$G$12</f>
        <v>114069103</v>
      </c>
      <c r="B1378" t="str">
        <f>'Page 1 - General Information'!$G$16</f>
        <v>6980</v>
      </c>
      <c r="C1378" s="333" t="s">
        <v>14207</v>
      </c>
      <c r="N1378" t="s">
        <v>8024</v>
      </c>
      <c r="O1378" s="296">
        <f>INDEX('Page 2 - Team Information'!$K$14:$AP$184,Y1378,X1378)</f>
        <v>0</v>
      </c>
      <c r="Q1378"/>
      <c r="S1378" t="s">
        <v>9387</v>
      </c>
      <c r="X1378" s="334">
        <v>19</v>
      </c>
      <c r="Y1378" s="334">
        <v>59</v>
      </c>
    </row>
    <row r="1379" spans="1:25" x14ac:dyDescent="0.25">
      <c r="A1379" t="str">
        <f>'Page 1 - General Information'!$G$12</f>
        <v>114069103</v>
      </c>
      <c r="B1379" t="str">
        <f>'Page 1 - General Information'!$G$16</f>
        <v>6980</v>
      </c>
      <c r="C1379" s="333" t="s">
        <v>14207</v>
      </c>
      <c r="N1379" t="s">
        <v>8024</v>
      </c>
      <c r="O1379" s="296">
        <f>INDEX('Page 2 - Team Information'!$K$14:$AP$184,Y1379,X1379)</f>
        <v>0</v>
      </c>
      <c r="Q1379"/>
      <c r="S1379" t="s">
        <v>9388</v>
      </c>
      <c r="X1379" s="334">
        <v>20</v>
      </c>
      <c r="Y1379" s="334">
        <v>59</v>
      </c>
    </row>
    <row r="1380" spans="1:25" x14ac:dyDescent="0.25">
      <c r="A1380" t="str">
        <f>'Page 1 - General Information'!$G$12</f>
        <v>114069103</v>
      </c>
      <c r="B1380" t="str">
        <f>'Page 1 - General Information'!$G$16</f>
        <v>6980</v>
      </c>
      <c r="C1380" s="333" t="s">
        <v>14207</v>
      </c>
      <c r="N1380" t="s">
        <v>8024</v>
      </c>
      <c r="O1380" s="296">
        <f>INDEX('Page 2 - Team Information'!$K$14:$AP$184,Y1380,X1380)</f>
        <v>0</v>
      </c>
      <c r="Q1380"/>
      <c r="S1380" t="s">
        <v>9389</v>
      </c>
      <c r="X1380" s="334">
        <v>21</v>
      </c>
      <c r="Y1380" s="334">
        <v>59</v>
      </c>
    </row>
    <row r="1381" spans="1:25" x14ac:dyDescent="0.25">
      <c r="A1381" t="str">
        <f>'Page 1 - General Information'!$G$12</f>
        <v>114069103</v>
      </c>
      <c r="B1381" t="str">
        <f>'Page 1 - General Information'!$G$16</f>
        <v>6980</v>
      </c>
      <c r="C1381" s="333" t="s">
        <v>14207</v>
      </c>
      <c r="N1381" t="s">
        <v>8024</v>
      </c>
      <c r="O1381" s="296">
        <f>INDEX('Page 2 - Team Information'!$K$14:$AP$184,Y1381,X1381)</f>
        <v>0</v>
      </c>
      <c r="Q1381"/>
      <c r="S1381" t="s">
        <v>9390</v>
      </c>
      <c r="X1381" s="334">
        <v>22</v>
      </c>
      <c r="Y1381" s="334">
        <v>59</v>
      </c>
    </row>
    <row r="1382" spans="1:25" x14ac:dyDescent="0.25">
      <c r="A1382" t="str">
        <f>'Page 1 - General Information'!$G$12</f>
        <v>114069103</v>
      </c>
      <c r="B1382" t="str">
        <f>'Page 1 - General Information'!$G$16</f>
        <v>6980</v>
      </c>
      <c r="C1382" s="333" t="s">
        <v>14207</v>
      </c>
      <c r="N1382" t="s">
        <v>8505</v>
      </c>
      <c r="O1382" s="300"/>
      <c r="Q1382"/>
      <c r="R1382" s="300" t="s">
        <v>14197</v>
      </c>
      <c r="S1382" t="s">
        <v>9391</v>
      </c>
      <c r="V1382" s="296">
        <f>INDEX('Page 2 - Team Information'!$K$14:$AP$184,Y1382,X1382)</f>
        <v>0</v>
      </c>
      <c r="X1382" s="334">
        <v>5</v>
      </c>
      <c r="Y1382" s="334">
        <v>60</v>
      </c>
    </row>
    <row r="1383" spans="1:25" x14ac:dyDescent="0.25">
      <c r="A1383" t="str">
        <f>'Page 1 - General Information'!$G$12</f>
        <v>114069103</v>
      </c>
      <c r="B1383" t="str">
        <f>'Page 1 - General Information'!$G$16</f>
        <v>6980</v>
      </c>
      <c r="C1383" s="333" t="s">
        <v>14207</v>
      </c>
      <c r="N1383" t="s">
        <v>8505</v>
      </c>
      <c r="O1383" s="300"/>
      <c r="Q1383"/>
      <c r="R1383" s="300" t="s">
        <v>14197</v>
      </c>
      <c r="S1383" t="s">
        <v>9392</v>
      </c>
      <c r="V1383" s="296">
        <f>INDEX('Page 2 - Team Information'!$K$14:$AP$184,Y1383,X1383)</f>
        <v>0</v>
      </c>
      <c r="X1383" s="334">
        <v>6</v>
      </c>
      <c r="Y1383" s="334">
        <v>60</v>
      </c>
    </row>
    <row r="1384" spans="1:25" x14ac:dyDescent="0.25">
      <c r="A1384" t="str">
        <f>'Page 1 - General Information'!$G$12</f>
        <v>114069103</v>
      </c>
      <c r="B1384" t="str">
        <f>'Page 1 - General Information'!$G$16</f>
        <v>6980</v>
      </c>
      <c r="C1384" s="333" t="s">
        <v>14207</v>
      </c>
      <c r="N1384" t="s">
        <v>8505</v>
      </c>
      <c r="O1384" s="300"/>
      <c r="Q1384"/>
      <c r="R1384" s="300" t="s">
        <v>14197</v>
      </c>
      <c r="S1384" t="s">
        <v>9393</v>
      </c>
      <c r="V1384" s="296">
        <f>INDEX('Page 2 - Team Information'!$K$14:$AP$184,Y1384,X1384)</f>
        <v>0</v>
      </c>
      <c r="X1384" s="334">
        <v>7</v>
      </c>
      <c r="Y1384" s="334">
        <v>60</v>
      </c>
    </row>
    <row r="1385" spans="1:25" x14ac:dyDescent="0.25">
      <c r="A1385" t="str">
        <f>'Page 1 - General Information'!$G$12</f>
        <v>114069103</v>
      </c>
      <c r="B1385" t="str">
        <f>'Page 1 - General Information'!$G$16</f>
        <v>6980</v>
      </c>
      <c r="C1385" s="333" t="s">
        <v>14207</v>
      </c>
      <c r="N1385" t="s">
        <v>8505</v>
      </c>
      <c r="O1385" s="300"/>
      <c r="Q1385"/>
      <c r="R1385" s="23" t="s">
        <v>14197</v>
      </c>
      <c r="S1385" t="s">
        <v>9394</v>
      </c>
      <c r="T1385" s="296" t="str">
        <f>IF(INDEX('Page 2 - Team Information'!$K$14:$AP$184,Y1385,X1385)="","",INDEX('Page 2 - Team Information'!$K$14:$AP$184,Y1385,X1385)&amp;"-06-30")</f>
        <v/>
      </c>
      <c r="X1385" s="334">
        <v>9</v>
      </c>
      <c r="Y1385" s="334">
        <v>60</v>
      </c>
    </row>
    <row r="1386" spans="1:25" x14ac:dyDescent="0.25">
      <c r="A1386" t="str">
        <f>'Page 1 - General Information'!$G$12</f>
        <v>114069103</v>
      </c>
      <c r="B1386" t="str">
        <f>'Page 1 - General Information'!$G$16</f>
        <v>6980</v>
      </c>
      <c r="C1386" s="333" t="s">
        <v>14207</v>
      </c>
      <c r="N1386" t="s">
        <v>8505</v>
      </c>
      <c r="O1386" s="300"/>
      <c r="Q1386"/>
      <c r="R1386" s="23" t="s">
        <v>14197</v>
      </c>
      <c r="S1386" t="s">
        <v>9395</v>
      </c>
      <c r="T1386" s="296" t="str">
        <f>IF(INDEX('Page 2 - Team Information'!$K$14:$AP$184,Y1386,X1386)="","",INDEX('Page 2 - Team Information'!$K$14:$AP$184,Y1386,X1386)&amp;"-06-30")</f>
        <v/>
      </c>
      <c r="X1386" s="334">
        <v>10</v>
      </c>
      <c r="Y1386" s="334">
        <v>60</v>
      </c>
    </row>
    <row r="1387" spans="1:25" x14ac:dyDescent="0.25">
      <c r="A1387" t="str">
        <f>'Page 1 - General Information'!$G$12</f>
        <v>114069103</v>
      </c>
      <c r="B1387" t="str">
        <f>'Page 1 - General Information'!$G$16</f>
        <v>6980</v>
      </c>
      <c r="C1387" s="333" t="s">
        <v>14207</v>
      </c>
      <c r="N1387" t="s">
        <v>8505</v>
      </c>
      <c r="O1387" s="300"/>
      <c r="Q1387"/>
      <c r="R1387" s="23" t="s">
        <v>14197</v>
      </c>
      <c r="S1387" t="s">
        <v>9396</v>
      </c>
      <c r="T1387" s="296" t="str">
        <f>IF(INDEX('Page 2 - Team Information'!$K$14:$AP$184,Y1387,X1387)="","",INDEX('Page 2 - Team Information'!$K$14:$AP$184,Y1387,X1387)&amp;"-06-30")</f>
        <v/>
      </c>
      <c r="X1387" s="334">
        <v>11</v>
      </c>
      <c r="Y1387" s="334">
        <v>60</v>
      </c>
    </row>
    <row r="1388" spans="1:25" x14ac:dyDescent="0.25">
      <c r="A1388" t="str">
        <f>'Page 1 - General Information'!$G$12</f>
        <v>114069103</v>
      </c>
      <c r="B1388" t="str">
        <f>'Page 1 - General Information'!$G$16</f>
        <v>6980</v>
      </c>
      <c r="C1388" s="333" t="s">
        <v>14207</v>
      </c>
      <c r="N1388" t="s">
        <v>8505</v>
      </c>
      <c r="O1388" s="300"/>
      <c r="Q1388"/>
      <c r="R1388" s="23" t="s">
        <v>14197</v>
      </c>
      <c r="S1388" t="s">
        <v>9397</v>
      </c>
      <c r="T1388" s="296" t="str">
        <f>IF(INDEX('Page 2 - Team Information'!$K$14:$AP$184,Y1388,X1388)="","",INDEX('Page 2 - Team Information'!$K$14:$AP$184,Y1388,X1388)&amp;"-06-30")</f>
        <v/>
      </c>
      <c r="X1388" s="334">
        <v>12</v>
      </c>
      <c r="Y1388" s="334">
        <v>60</v>
      </c>
    </row>
    <row r="1389" spans="1:25" x14ac:dyDescent="0.25">
      <c r="A1389" t="str">
        <f>'Page 1 - General Information'!$G$12</f>
        <v>114069103</v>
      </c>
      <c r="B1389" t="str">
        <f>'Page 1 - General Information'!$G$16</f>
        <v>6980</v>
      </c>
      <c r="C1389" s="333" t="s">
        <v>14207</v>
      </c>
      <c r="N1389" t="s">
        <v>8024</v>
      </c>
      <c r="O1389" s="296">
        <f>INDEX('Page 2 - Team Information'!$K$14:$AP$184,Y1389,X1389)</f>
        <v>0</v>
      </c>
      <c r="Q1389"/>
      <c r="S1389" t="s">
        <v>9398</v>
      </c>
      <c r="X1389" s="334">
        <v>14</v>
      </c>
      <c r="Y1389" s="334">
        <v>60</v>
      </c>
    </row>
    <row r="1390" spans="1:25" x14ac:dyDescent="0.25">
      <c r="A1390" t="str">
        <f>'Page 1 - General Information'!$G$12</f>
        <v>114069103</v>
      </c>
      <c r="B1390" t="str">
        <f>'Page 1 - General Information'!$G$16</f>
        <v>6980</v>
      </c>
      <c r="C1390" s="333" t="s">
        <v>14207</v>
      </c>
      <c r="N1390" t="s">
        <v>8024</v>
      </c>
      <c r="O1390" s="296">
        <f>INDEX('Page 2 - Team Information'!$K$14:$AP$184,Y1390,X1390)</f>
        <v>0</v>
      </c>
      <c r="Q1390"/>
      <c r="S1390" t="s">
        <v>9399</v>
      </c>
      <c r="X1390" s="334">
        <v>15</v>
      </c>
      <c r="Y1390" s="334">
        <v>60</v>
      </c>
    </row>
    <row r="1391" spans="1:25" x14ac:dyDescent="0.25">
      <c r="A1391" t="str">
        <f>'Page 1 - General Information'!$G$12</f>
        <v>114069103</v>
      </c>
      <c r="B1391" t="str">
        <f>'Page 1 - General Information'!$G$16</f>
        <v>6980</v>
      </c>
      <c r="C1391" s="333" t="s">
        <v>14207</v>
      </c>
      <c r="N1391" t="s">
        <v>8024</v>
      </c>
      <c r="O1391" s="296">
        <f>INDEX('Page 2 - Team Information'!$K$14:$AP$184,Y1391,X1391)</f>
        <v>0</v>
      </c>
      <c r="Q1391"/>
      <c r="S1391" t="s">
        <v>9400</v>
      </c>
      <c r="X1391" s="334">
        <v>16</v>
      </c>
      <c r="Y1391" s="334">
        <v>60</v>
      </c>
    </row>
    <row r="1392" spans="1:25" x14ac:dyDescent="0.25">
      <c r="A1392" t="str">
        <f>'Page 1 - General Information'!$G$12</f>
        <v>114069103</v>
      </c>
      <c r="B1392" t="str">
        <f>'Page 1 - General Information'!$G$16</f>
        <v>6980</v>
      </c>
      <c r="C1392" s="333" t="s">
        <v>14207</v>
      </c>
      <c r="N1392" t="s">
        <v>8024</v>
      </c>
      <c r="O1392" s="296">
        <f>INDEX('Page 2 - Team Information'!$K$14:$AP$184,Y1392,X1392)</f>
        <v>0</v>
      </c>
      <c r="Q1392"/>
      <c r="S1392" t="s">
        <v>9401</v>
      </c>
      <c r="X1392" s="334">
        <v>17</v>
      </c>
      <c r="Y1392" s="334">
        <v>60</v>
      </c>
    </row>
    <row r="1393" spans="1:25" x14ac:dyDescent="0.25">
      <c r="A1393" t="str">
        <f>'Page 1 - General Information'!$G$12</f>
        <v>114069103</v>
      </c>
      <c r="B1393" t="str">
        <f>'Page 1 - General Information'!$G$16</f>
        <v>6980</v>
      </c>
      <c r="C1393" s="333" t="s">
        <v>14207</v>
      </c>
      <c r="N1393" t="s">
        <v>8024</v>
      </c>
      <c r="O1393" s="296">
        <f>INDEX('Page 2 - Team Information'!$K$14:$AP$184,Y1393,X1393)</f>
        <v>0</v>
      </c>
      <c r="Q1393"/>
      <c r="S1393" t="s">
        <v>9402</v>
      </c>
      <c r="X1393" s="334">
        <v>19</v>
      </c>
      <c r="Y1393" s="334">
        <v>60</v>
      </c>
    </row>
    <row r="1394" spans="1:25" x14ac:dyDescent="0.25">
      <c r="A1394" t="str">
        <f>'Page 1 - General Information'!$G$12</f>
        <v>114069103</v>
      </c>
      <c r="B1394" t="str">
        <f>'Page 1 - General Information'!$G$16</f>
        <v>6980</v>
      </c>
      <c r="C1394" s="333" t="s">
        <v>14207</v>
      </c>
      <c r="N1394" t="s">
        <v>8024</v>
      </c>
      <c r="O1394" s="296">
        <f>INDEX('Page 2 - Team Information'!$K$14:$AP$184,Y1394,X1394)</f>
        <v>0</v>
      </c>
      <c r="Q1394"/>
      <c r="S1394" t="s">
        <v>9403</v>
      </c>
      <c r="X1394" s="334">
        <v>20</v>
      </c>
      <c r="Y1394" s="334">
        <v>60</v>
      </c>
    </row>
    <row r="1395" spans="1:25" x14ac:dyDescent="0.25">
      <c r="A1395" t="str">
        <f>'Page 1 - General Information'!$G$12</f>
        <v>114069103</v>
      </c>
      <c r="B1395" t="str">
        <f>'Page 1 - General Information'!$G$16</f>
        <v>6980</v>
      </c>
      <c r="C1395" s="333" t="s">
        <v>14207</v>
      </c>
      <c r="N1395" t="s">
        <v>8024</v>
      </c>
      <c r="O1395" s="296">
        <f>INDEX('Page 2 - Team Information'!$K$14:$AP$184,Y1395,X1395)</f>
        <v>0</v>
      </c>
      <c r="Q1395"/>
      <c r="S1395" t="s">
        <v>9404</v>
      </c>
      <c r="X1395" s="334">
        <v>21</v>
      </c>
      <c r="Y1395" s="334">
        <v>60</v>
      </c>
    </row>
    <row r="1396" spans="1:25" x14ac:dyDescent="0.25">
      <c r="A1396" t="str">
        <f>'Page 1 - General Information'!$G$12</f>
        <v>114069103</v>
      </c>
      <c r="B1396" t="str">
        <f>'Page 1 - General Information'!$G$16</f>
        <v>6980</v>
      </c>
      <c r="C1396" s="333" t="s">
        <v>14207</v>
      </c>
      <c r="N1396" t="s">
        <v>8024</v>
      </c>
      <c r="O1396" s="296">
        <f>INDEX('Page 2 - Team Information'!$K$14:$AP$184,Y1396,X1396)</f>
        <v>0</v>
      </c>
      <c r="Q1396"/>
      <c r="S1396" t="s">
        <v>9405</v>
      </c>
      <c r="X1396" s="334">
        <v>22</v>
      </c>
      <c r="Y1396" s="334">
        <v>60</v>
      </c>
    </row>
    <row r="1397" spans="1:25" x14ac:dyDescent="0.25">
      <c r="A1397" t="str">
        <f>'Page 1 - General Information'!$G$12</f>
        <v>114069103</v>
      </c>
      <c r="B1397" t="str">
        <f>'Page 1 - General Information'!$G$16</f>
        <v>6980</v>
      </c>
      <c r="C1397" s="333" t="s">
        <v>14207</v>
      </c>
      <c r="N1397" t="s">
        <v>8505</v>
      </c>
      <c r="O1397" s="300"/>
      <c r="Q1397"/>
      <c r="R1397" s="300" t="s">
        <v>14197</v>
      </c>
      <c r="S1397" t="s">
        <v>9406</v>
      </c>
      <c r="V1397" s="296">
        <f>INDEX('Page 2 - Team Information'!$K$14:$AP$184,Y1397,X1397)</f>
        <v>0</v>
      </c>
      <c r="X1397" s="334">
        <v>5</v>
      </c>
      <c r="Y1397" s="334">
        <v>61</v>
      </c>
    </row>
    <row r="1398" spans="1:25" x14ac:dyDescent="0.25">
      <c r="A1398" t="str">
        <f>'Page 1 - General Information'!$G$12</f>
        <v>114069103</v>
      </c>
      <c r="B1398" t="str">
        <f>'Page 1 - General Information'!$G$16</f>
        <v>6980</v>
      </c>
      <c r="C1398" s="333" t="s">
        <v>14207</v>
      </c>
      <c r="N1398" t="s">
        <v>8505</v>
      </c>
      <c r="O1398" s="300"/>
      <c r="Q1398"/>
      <c r="R1398" s="300" t="s">
        <v>14197</v>
      </c>
      <c r="S1398" t="s">
        <v>9407</v>
      </c>
      <c r="V1398" s="296">
        <f>INDEX('Page 2 - Team Information'!$K$14:$AP$184,Y1398,X1398)</f>
        <v>0</v>
      </c>
      <c r="X1398" s="334">
        <v>6</v>
      </c>
      <c r="Y1398" s="334">
        <v>61</v>
      </c>
    </row>
    <row r="1399" spans="1:25" x14ac:dyDescent="0.25">
      <c r="A1399" t="str">
        <f>'Page 1 - General Information'!$G$12</f>
        <v>114069103</v>
      </c>
      <c r="B1399" t="str">
        <f>'Page 1 - General Information'!$G$16</f>
        <v>6980</v>
      </c>
      <c r="C1399" s="333" t="s">
        <v>14207</v>
      </c>
      <c r="N1399" t="s">
        <v>8505</v>
      </c>
      <c r="O1399" s="300"/>
      <c r="Q1399"/>
      <c r="R1399" s="300" t="s">
        <v>14197</v>
      </c>
      <c r="S1399" t="s">
        <v>9408</v>
      </c>
      <c r="V1399" s="296" t="str">
        <f>INDEX('Page 2 - Team Information'!$K$14:$AP$184,Y1399,X1399)</f>
        <v xml:space="preserve">Yes </v>
      </c>
      <c r="X1399" s="334">
        <v>7</v>
      </c>
      <c r="Y1399" s="334">
        <v>61</v>
      </c>
    </row>
    <row r="1400" spans="1:25" x14ac:dyDescent="0.25">
      <c r="A1400" t="str">
        <f>'Page 1 - General Information'!$G$12</f>
        <v>114069103</v>
      </c>
      <c r="B1400" t="str">
        <f>'Page 1 - General Information'!$G$16</f>
        <v>6980</v>
      </c>
      <c r="C1400" s="333" t="s">
        <v>14207</v>
      </c>
      <c r="N1400" t="s">
        <v>8505</v>
      </c>
      <c r="O1400" s="300"/>
      <c r="Q1400"/>
      <c r="R1400" s="23" t="s">
        <v>14197</v>
      </c>
      <c r="S1400" t="s">
        <v>9409</v>
      </c>
      <c r="T1400" s="296" t="str">
        <f>IF(INDEX('Page 2 - Team Information'!$K$14:$AP$184,Y1400,X1400)="","",INDEX('Page 2 - Team Information'!$K$14:$AP$184,Y1400,X1400)&amp;"-06-30")</f>
        <v/>
      </c>
      <c r="X1400" s="334">
        <v>9</v>
      </c>
      <c r="Y1400" s="334">
        <v>61</v>
      </c>
    </row>
    <row r="1401" spans="1:25" x14ac:dyDescent="0.25">
      <c r="A1401" t="str">
        <f>'Page 1 - General Information'!$G$12</f>
        <v>114069103</v>
      </c>
      <c r="B1401" t="str">
        <f>'Page 1 - General Information'!$G$16</f>
        <v>6980</v>
      </c>
      <c r="C1401" s="333" t="s">
        <v>14207</v>
      </c>
      <c r="N1401" t="s">
        <v>8505</v>
      </c>
      <c r="O1401" s="300"/>
      <c r="Q1401"/>
      <c r="R1401" s="23" t="s">
        <v>14197</v>
      </c>
      <c r="S1401" t="s">
        <v>9410</v>
      </c>
      <c r="T1401" s="296" t="str">
        <f>IF(INDEX('Page 2 - Team Information'!$K$14:$AP$184,Y1401,X1401)="","",INDEX('Page 2 - Team Information'!$K$14:$AP$184,Y1401,X1401)&amp;"-06-30")</f>
        <v/>
      </c>
      <c r="X1401" s="334">
        <v>10</v>
      </c>
      <c r="Y1401" s="334">
        <v>61</v>
      </c>
    </row>
    <row r="1402" spans="1:25" x14ac:dyDescent="0.25">
      <c r="A1402" t="str">
        <f>'Page 1 - General Information'!$G$12</f>
        <v>114069103</v>
      </c>
      <c r="B1402" t="str">
        <f>'Page 1 - General Information'!$G$16</f>
        <v>6980</v>
      </c>
      <c r="C1402" s="333" t="s">
        <v>14207</v>
      </c>
      <c r="N1402" t="s">
        <v>8505</v>
      </c>
      <c r="O1402" s="300"/>
      <c r="Q1402"/>
      <c r="R1402" s="23" t="s">
        <v>14197</v>
      </c>
      <c r="S1402" t="s">
        <v>9411</v>
      </c>
      <c r="T1402" s="296" t="str">
        <f>IF(INDEX('Page 2 - Team Information'!$K$14:$AP$184,Y1402,X1402)="","",INDEX('Page 2 - Team Information'!$K$14:$AP$184,Y1402,X1402)&amp;"-06-30")</f>
        <v/>
      </c>
      <c r="X1402" s="334">
        <v>11</v>
      </c>
      <c r="Y1402" s="334">
        <v>61</v>
      </c>
    </row>
    <row r="1403" spans="1:25" x14ac:dyDescent="0.25">
      <c r="A1403" t="str">
        <f>'Page 1 - General Information'!$G$12</f>
        <v>114069103</v>
      </c>
      <c r="B1403" t="str">
        <f>'Page 1 - General Information'!$G$16</f>
        <v>6980</v>
      </c>
      <c r="C1403" s="333" t="s">
        <v>14207</v>
      </c>
      <c r="N1403" t="s">
        <v>8505</v>
      </c>
      <c r="O1403" s="300"/>
      <c r="Q1403"/>
      <c r="R1403" s="23" t="s">
        <v>14197</v>
      </c>
      <c r="S1403" t="s">
        <v>9412</v>
      </c>
      <c r="T1403" s="296" t="str">
        <f>IF(INDEX('Page 2 - Team Information'!$K$14:$AP$184,Y1403,X1403)="","",INDEX('Page 2 - Team Information'!$K$14:$AP$184,Y1403,X1403)&amp;"-06-30")</f>
        <v/>
      </c>
      <c r="X1403" s="334">
        <v>12</v>
      </c>
      <c r="Y1403" s="334">
        <v>61</v>
      </c>
    </row>
    <row r="1404" spans="1:25" x14ac:dyDescent="0.25">
      <c r="A1404" t="str">
        <f>'Page 1 - General Information'!$G$12</f>
        <v>114069103</v>
      </c>
      <c r="B1404" t="str">
        <f>'Page 1 - General Information'!$G$16</f>
        <v>6980</v>
      </c>
      <c r="C1404" s="333" t="s">
        <v>14207</v>
      </c>
      <c r="N1404" t="s">
        <v>8024</v>
      </c>
      <c r="O1404" s="296">
        <f>INDEX('Page 2 - Team Information'!$K$14:$AP$184,Y1404,X1404)</f>
        <v>0</v>
      </c>
      <c r="Q1404"/>
      <c r="S1404" t="s">
        <v>9413</v>
      </c>
      <c r="X1404" s="334">
        <v>14</v>
      </c>
      <c r="Y1404" s="334">
        <v>61</v>
      </c>
    </row>
    <row r="1405" spans="1:25" x14ac:dyDescent="0.25">
      <c r="A1405" t="str">
        <f>'Page 1 - General Information'!$G$12</f>
        <v>114069103</v>
      </c>
      <c r="B1405" t="str">
        <f>'Page 1 - General Information'!$G$16</f>
        <v>6980</v>
      </c>
      <c r="C1405" s="333" t="s">
        <v>14207</v>
      </c>
      <c r="N1405" t="s">
        <v>8024</v>
      </c>
      <c r="O1405" s="296">
        <f>INDEX('Page 2 - Team Information'!$K$14:$AP$184,Y1405,X1405)</f>
        <v>0</v>
      </c>
      <c r="Q1405"/>
      <c r="S1405" t="s">
        <v>9414</v>
      </c>
      <c r="X1405" s="334">
        <v>15</v>
      </c>
      <c r="Y1405" s="334">
        <v>61</v>
      </c>
    </row>
    <row r="1406" spans="1:25" x14ac:dyDescent="0.25">
      <c r="A1406" t="str">
        <f>'Page 1 - General Information'!$G$12</f>
        <v>114069103</v>
      </c>
      <c r="B1406" t="str">
        <f>'Page 1 - General Information'!$G$16</f>
        <v>6980</v>
      </c>
      <c r="C1406" s="333" t="s">
        <v>14207</v>
      </c>
      <c r="N1406" t="s">
        <v>8024</v>
      </c>
      <c r="O1406" s="296">
        <f>INDEX('Page 2 - Team Information'!$K$14:$AP$184,Y1406,X1406)</f>
        <v>23</v>
      </c>
      <c r="Q1406"/>
      <c r="S1406" t="s">
        <v>9415</v>
      </c>
      <c r="X1406" s="334">
        <v>16</v>
      </c>
      <c r="Y1406" s="334">
        <v>61</v>
      </c>
    </row>
    <row r="1407" spans="1:25" x14ac:dyDescent="0.25">
      <c r="A1407" t="str">
        <f>'Page 1 - General Information'!$G$12</f>
        <v>114069103</v>
      </c>
      <c r="B1407" t="str">
        <f>'Page 1 - General Information'!$G$16</f>
        <v>6980</v>
      </c>
      <c r="C1407" s="333" t="s">
        <v>14207</v>
      </c>
      <c r="N1407" t="s">
        <v>8024</v>
      </c>
      <c r="O1407" s="296">
        <f>INDEX('Page 2 - Team Information'!$K$14:$AP$184,Y1407,X1407)</f>
        <v>23</v>
      </c>
      <c r="Q1407"/>
      <c r="S1407" t="s">
        <v>9416</v>
      </c>
      <c r="X1407" s="334">
        <v>17</v>
      </c>
      <c r="Y1407" s="334">
        <v>61</v>
      </c>
    </row>
    <row r="1408" spans="1:25" x14ac:dyDescent="0.25">
      <c r="A1408" t="str">
        <f>'Page 1 - General Information'!$G$12</f>
        <v>114069103</v>
      </c>
      <c r="B1408" t="str">
        <f>'Page 1 - General Information'!$G$16</f>
        <v>6980</v>
      </c>
      <c r="C1408" s="333" t="s">
        <v>14207</v>
      </c>
      <c r="N1408" t="s">
        <v>8024</v>
      </c>
      <c r="O1408" s="296">
        <f>INDEX('Page 2 - Team Information'!$K$14:$AP$184,Y1408,X1408)</f>
        <v>0</v>
      </c>
      <c r="Q1408"/>
      <c r="S1408" t="s">
        <v>9417</v>
      </c>
      <c r="X1408" s="334">
        <v>19</v>
      </c>
      <c r="Y1408" s="334">
        <v>61</v>
      </c>
    </row>
    <row r="1409" spans="1:25" x14ac:dyDescent="0.25">
      <c r="A1409" t="str">
        <f>'Page 1 - General Information'!$G$12</f>
        <v>114069103</v>
      </c>
      <c r="B1409" t="str">
        <f>'Page 1 - General Information'!$G$16</f>
        <v>6980</v>
      </c>
      <c r="C1409" s="333" t="s">
        <v>14207</v>
      </c>
      <c r="N1409" t="s">
        <v>8024</v>
      </c>
      <c r="O1409" s="296">
        <f>INDEX('Page 2 - Team Information'!$K$14:$AP$184,Y1409,X1409)</f>
        <v>0</v>
      </c>
      <c r="Q1409"/>
      <c r="S1409" t="s">
        <v>9418</v>
      </c>
      <c r="X1409" s="334">
        <v>20</v>
      </c>
      <c r="Y1409" s="334">
        <v>61</v>
      </c>
    </row>
    <row r="1410" spans="1:25" x14ac:dyDescent="0.25">
      <c r="A1410" t="str">
        <f>'Page 1 - General Information'!$G$12</f>
        <v>114069103</v>
      </c>
      <c r="B1410" t="str">
        <f>'Page 1 - General Information'!$G$16</f>
        <v>6980</v>
      </c>
      <c r="C1410" s="333" t="s">
        <v>14207</v>
      </c>
      <c r="N1410" t="s">
        <v>8024</v>
      </c>
      <c r="O1410" s="296">
        <f>INDEX('Page 2 - Team Information'!$K$14:$AP$184,Y1410,X1410)</f>
        <v>0</v>
      </c>
      <c r="Q1410"/>
      <c r="S1410" t="s">
        <v>9419</v>
      </c>
      <c r="X1410" s="334">
        <v>21</v>
      </c>
      <c r="Y1410" s="334">
        <v>61</v>
      </c>
    </row>
    <row r="1411" spans="1:25" x14ac:dyDescent="0.25">
      <c r="A1411" t="str">
        <f>'Page 1 - General Information'!$G$12</f>
        <v>114069103</v>
      </c>
      <c r="B1411" t="str">
        <f>'Page 1 - General Information'!$G$16</f>
        <v>6980</v>
      </c>
      <c r="C1411" s="333" t="s">
        <v>14207</v>
      </c>
      <c r="N1411" t="s">
        <v>8024</v>
      </c>
      <c r="O1411" s="296">
        <f>INDEX('Page 2 - Team Information'!$K$14:$AP$184,Y1411,X1411)</f>
        <v>0</v>
      </c>
      <c r="Q1411"/>
      <c r="S1411" t="s">
        <v>9420</v>
      </c>
      <c r="X1411" s="334">
        <v>22</v>
      </c>
      <c r="Y1411" s="334">
        <v>61</v>
      </c>
    </row>
    <row r="1412" spans="1:25" x14ac:dyDescent="0.25">
      <c r="A1412" t="str">
        <f>'Page 1 - General Information'!$G$12</f>
        <v>114069103</v>
      </c>
      <c r="B1412" t="str">
        <f>'Page 1 - General Information'!$G$16</f>
        <v>6980</v>
      </c>
      <c r="C1412" s="333" t="s">
        <v>14207</v>
      </c>
      <c r="N1412" t="s">
        <v>8505</v>
      </c>
      <c r="O1412" s="300"/>
      <c r="Q1412"/>
      <c r="R1412" s="300" t="s">
        <v>14197</v>
      </c>
      <c r="S1412" t="s">
        <v>9421</v>
      </c>
      <c r="V1412" s="296">
        <f>INDEX('Page 2 - Team Information'!$K$14:$AP$184,Y1412,X1412)</f>
        <v>0</v>
      </c>
      <c r="X1412" s="334">
        <v>5</v>
      </c>
      <c r="Y1412" s="334">
        <v>62</v>
      </c>
    </row>
    <row r="1413" spans="1:25" x14ac:dyDescent="0.25">
      <c r="A1413" t="str">
        <f>'Page 1 - General Information'!$G$12</f>
        <v>114069103</v>
      </c>
      <c r="B1413" t="str">
        <f>'Page 1 - General Information'!$G$16</f>
        <v>6980</v>
      </c>
      <c r="C1413" s="333" t="s">
        <v>14207</v>
      </c>
      <c r="N1413" t="s">
        <v>8505</v>
      </c>
      <c r="O1413" s="300"/>
      <c r="Q1413"/>
      <c r="R1413" s="300" t="s">
        <v>14197</v>
      </c>
      <c r="S1413" t="s">
        <v>9422</v>
      </c>
      <c r="V1413" s="296">
        <f>INDEX('Page 2 - Team Information'!$K$14:$AP$184,Y1413,X1413)</f>
        <v>0</v>
      </c>
      <c r="X1413" s="334">
        <v>6</v>
      </c>
      <c r="Y1413" s="334">
        <v>62</v>
      </c>
    </row>
    <row r="1414" spans="1:25" x14ac:dyDescent="0.25">
      <c r="A1414" t="str">
        <f>'Page 1 - General Information'!$G$12</f>
        <v>114069103</v>
      </c>
      <c r="B1414" t="str">
        <f>'Page 1 - General Information'!$G$16</f>
        <v>6980</v>
      </c>
      <c r="C1414" s="333" t="s">
        <v>14207</v>
      </c>
      <c r="N1414" t="s">
        <v>8505</v>
      </c>
      <c r="O1414" s="300"/>
      <c r="Q1414"/>
      <c r="R1414" s="300" t="s">
        <v>14197</v>
      </c>
      <c r="S1414" t="s">
        <v>9423</v>
      </c>
      <c r="V1414" s="296">
        <f>INDEX('Page 2 - Team Information'!$K$14:$AP$184,Y1414,X1414)</f>
        <v>0</v>
      </c>
      <c r="X1414" s="334">
        <v>7</v>
      </c>
      <c r="Y1414" s="334">
        <v>62</v>
      </c>
    </row>
    <row r="1415" spans="1:25" x14ac:dyDescent="0.25">
      <c r="A1415" t="str">
        <f>'Page 1 - General Information'!$G$12</f>
        <v>114069103</v>
      </c>
      <c r="B1415" t="str">
        <f>'Page 1 - General Information'!$G$16</f>
        <v>6980</v>
      </c>
      <c r="C1415" s="333" t="s">
        <v>14207</v>
      </c>
      <c r="N1415" t="s">
        <v>8505</v>
      </c>
      <c r="O1415" s="300"/>
      <c r="Q1415"/>
      <c r="R1415" s="23" t="s">
        <v>14197</v>
      </c>
      <c r="S1415" t="s">
        <v>9424</v>
      </c>
      <c r="T1415" s="296" t="str">
        <f>IF(INDEX('Page 2 - Team Information'!$K$14:$AP$184,Y1415,X1415)="","",INDEX('Page 2 - Team Information'!$K$14:$AP$184,Y1415,X1415)&amp;"-06-30")</f>
        <v/>
      </c>
      <c r="X1415" s="334">
        <v>9</v>
      </c>
      <c r="Y1415" s="334">
        <v>62</v>
      </c>
    </row>
    <row r="1416" spans="1:25" x14ac:dyDescent="0.25">
      <c r="A1416" t="str">
        <f>'Page 1 - General Information'!$G$12</f>
        <v>114069103</v>
      </c>
      <c r="B1416" t="str">
        <f>'Page 1 - General Information'!$G$16</f>
        <v>6980</v>
      </c>
      <c r="C1416" s="333" t="s">
        <v>14207</v>
      </c>
      <c r="N1416" t="s">
        <v>8505</v>
      </c>
      <c r="O1416" s="300"/>
      <c r="Q1416"/>
      <c r="R1416" s="23" t="s">
        <v>14197</v>
      </c>
      <c r="S1416" t="s">
        <v>9425</v>
      </c>
      <c r="T1416" s="296" t="str">
        <f>IF(INDEX('Page 2 - Team Information'!$K$14:$AP$184,Y1416,X1416)="","",INDEX('Page 2 - Team Information'!$K$14:$AP$184,Y1416,X1416)&amp;"-06-30")</f>
        <v/>
      </c>
      <c r="X1416" s="334">
        <v>10</v>
      </c>
      <c r="Y1416" s="334">
        <v>62</v>
      </c>
    </row>
    <row r="1417" spans="1:25" x14ac:dyDescent="0.25">
      <c r="A1417" t="str">
        <f>'Page 1 - General Information'!$G$12</f>
        <v>114069103</v>
      </c>
      <c r="B1417" t="str">
        <f>'Page 1 - General Information'!$G$16</f>
        <v>6980</v>
      </c>
      <c r="C1417" s="333" t="s">
        <v>14207</v>
      </c>
      <c r="N1417" t="s">
        <v>8505</v>
      </c>
      <c r="O1417" s="300"/>
      <c r="Q1417"/>
      <c r="R1417" s="23" t="s">
        <v>14197</v>
      </c>
      <c r="S1417" t="s">
        <v>9426</v>
      </c>
      <c r="T1417" s="296" t="str">
        <f>IF(INDEX('Page 2 - Team Information'!$K$14:$AP$184,Y1417,X1417)="","",INDEX('Page 2 - Team Information'!$K$14:$AP$184,Y1417,X1417)&amp;"-06-30")</f>
        <v/>
      </c>
      <c r="X1417" s="334">
        <v>11</v>
      </c>
      <c r="Y1417" s="334">
        <v>62</v>
      </c>
    </row>
    <row r="1418" spans="1:25" x14ac:dyDescent="0.25">
      <c r="A1418" t="str">
        <f>'Page 1 - General Information'!$G$12</f>
        <v>114069103</v>
      </c>
      <c r="B1418" t="str">
        <f>'Page 1 - General Information'!$G$16</f>
        <v>6980</v>
      </c>
      <c r="C1418" s="333" t="s">
        <v>14207</v>
      </c>
      <c r="N1418" t="s">
        <v>8505</v>
      </c>
      <c r="O1418" s="300"/>
      <c r="Q1418"/>
      <c r="R1418" s="23" t="s">
        <v>14197</v>
      </c>
      <c r="S1418" t="s">
        <v>9427</v>
      </c>
      <c r="T1418" s="296" t="str">
        <f>IF(INDEX('Page 2 - Team Information'!$K$14:$AP$184,Y1418,X1418)="","",INDEX('Page 2 - Team Information'!$K$14:$AP$184,Y1418,X1418)&amp;"-06-30")</f>
        <v/>
      </c>
      <c r="X1418" s="334">
        <v>12</v>
      </c>
      <c r="Y1418" s="334">
        <v>62</v>
      </c>
    </row>
    <row r="1419" spans="1:25" x14ac:dyDescent="0.25">
      <c r="A1419" t="str">
        <f>'Page 1 - General Information'!$G$12</f>
        <v>114069103</v>
      </c>
      <c r="B1419" t="str">
        <f>'Page 1 - General Information'!$G$16</f>
        <v>6980</v>
      </c>
      <c r="C1419" s="333" t="s">
        <v>14207</v>
      </c>
      <c r="N1419" t="s">
        <v>8024</v>
      </c>
      <c r="O1419" s="296">
        <f>INDEX('Page 2 - Team Information'!$K$14:$AP$184,Y1419,X1419)</f>
        <v>0</v>
      </c>
      <c r="Q1419"/>
      <c r="S1419" t="s">
        <v>9428</v>
      </c>
      <c r="X1419" s="334">
        <v>14</v>
      </c>
      <c r="Y1419" s="334">
        <v>62</v>
      </c>
    </row>
    <row r="1420" spans="1:25" x14ac:dyDescent="0.25">
      <c r="A1420" t="str">
        <f>'Page 1 - General Information'!$G$12</f>
        <v>114069103</v>
      </c>
      <c r="B1420" t="str">
        <f>'Page 1 - General Information'!$G$16</f>
        <v>6980</v>
      </c>
      <c r="C1420" s="333" t="s">
        <v>14207</v>
      </c>
      <c r="N1420" t="s">
        <v>8024</v>
      </c>
      <c r="O1420" s="296">
        <f>INDEX('Page 2 - Team Information'!$K$14:$AP$184,Y1420,X1420)</f>
        <v>0</v>
      </c>
      <c r="Q1420"/>
      <c r="S1420" t="s">
        <v>9429</v>
      </c>
      <c r="X1420" s="334">
        <v>15</v>
      </c>
      <c r="Y1420" s="334">
        <v>62</v>
      </c>
    </row>
    <row r="1421" spans="1:25" x14ac:dyDescent="0.25">
      <c r="A1421" t="str">
        <f>'Page 1 - General Information'!$G$12</f>
        <v>114069103</v>
      </c>
      <c r="B1421" t="str">
        <f>'Page 1 - General Information'!$G$16</f>
        <v>6980</v>
      </c>
      <c r="C1421" s="333" t="s">
        <v>14207</v>
      </c>
      <c r="N1421" t="s">
        <v>8024</v>
      </c>
      <c r="O1421" s="296">
        <f>INDEX('Page 2 - Team Information'!$K$14:$AP$184,Y1421,X1421)</f>
        <v>0</v>
      </c>
      <c r="Q1421"/>
      <c r="S1421" t="s">
        <v>9430</v>
      </c>
      <c r="X1421" s="334">
        <v>16</v>
      </c>
      <c r="Y1421" s="334">
        <v>62</v>
      </c>
    </row>
    <row r="1422" spans="1:25" x14ac:dyDescent="0.25">
      <c r="A1422" t="str">
        <f>'Page 1 - General Information'!$G$12</f>
        <v>114069103</v>
      </c>
      <c r="B1422" t="str">
        <f>'Page 1 - General Information'!$G$16</f>
        <v>6980</v>
      </c>
      <c r="C1422" s="333" t="s">
        <v>14207</v>
      </c>
      <c r="N1422" t="s">
        <v>8024</v>
      </c>
      <c r="O1422" s="296">
        <f>INDEX('Page 2 - Team Information'!$K$14:$AP$184,Y1422,X1422)</f>
        <v>0</v>
      </c>
      <c r="Q1422"/>
      <c r="S1422" t="s">
        <v>9431</v>
      </c>
      <c r="X1422" s="334">
        <v>17</v>
      </c>
      <c r="Y1422" s="334">
        <v>62</v>
      </c>
    </row>
    <row r="1423" spans="1:25" x14ac:dyDescent="0.25">
      <c r="A1423" t="str">
        <f>'Page 1 - General Information'!$G$12</f>
        <v>114069103</v>
      </c>
      <c r="B1423" t="str">
        <f>'Page 1 - General Information'!$G$16</f>
        <v>6980</v>
      </c>
      <c r="C1423" s="333" t="s">
        <v>14207</v>
      </c>
      <c r="N1423" t="s">
        <v>8024</v>
      </c>
      <c r="O1423" s="296">
        <f>INDEX('Page 2 - Team Information'!$K$14:$AP$184,Y1423,X1423)</f>
        <v>0</v>
      </c>
      <c r="Q1423"/>
      <c r="S1423" t="s">
        <v>9432</v>
      </c>
      <c r="X1423" s="334">
        <v>19</v>
      </c>
      <c r="Y1423" s="334">
        <v>62</v>
      </c>
    </row>
    <row r="1424" spans="1:25" x14ac:dyDescent="0.25">
      <c r="A1424" t="str">
        <f>'Page 1 - General Information'!$G$12</f>
        <v>114069103</v>
      </c>
      <c r="B1424" t="str">
        <f>'Page 1 - General Information'!$G$16</f>
        <v>6980</v>
      </c>
      <c r="C1424" s="333" t="s">
        <v>14207</v>
      </c>
      <c r="N1424" t="s">
        <v>8024</v>
      </c>
      <c r="O1424" s="296">
        <f>INDEX('Page 2 - Team Information'!$K$14:$AP$184,Y1424,X1424)</f>
        <v>0</v>
      </c>
      <c r="Q1424"/>
      <c r="S1424" t="s">
        <v>9433</v>
      </c>
      <c r="X1424" s="334">
        <v>20</v>
      </c>
      <c r="Y1424" s="334">
        <v>62</v>
      </c>
    </row>
    <row r="1425" spans="1:25" x14ac:dyDescent="0.25">
      <c r="A1425" t="str">
        <f>'Page 1 - General Information'!$G$12</f>
        <v>114069103</v>
      </c>
      <c r="B1425" t="str">
        <f>'Page 1 - General Information'!$G$16</f>
        <v>6980</v>
      </c>
      <c r="C1425" s="333" t="s">
        <v>14207</v>
      </c>
      <c r="N1425" t="s">
        <v>8024</v>
      </c>
      <c r="O1425" s="296">
        <f>INDEX('Page 2 - Team Information'!$K$14:$AP$184,Y1425,X1425)</f>
        <v>0</v>
      </c>
      <c r="Q1425"/>
      <c r="S1425" t="s">
        <v>9434</v>
      </c>
      <c r="X1425" s="334">
        <v>21</v>
      </c>
      <c r="Y1425" s="334">
        <v>62</v>
      </c>
    </row>
    <row r="1426" spans="1:25" x14ac:dyDescent="0.25">
      <c r="A1426" t="str">
        <f>'Page 1 - General Information'!$G$12</f>
        <v>114069103</v>
      </c>
      <c r="B1426" t="str">
        <f>'Page 1 - General Information'!$G$16</f>
        <v>6980</v>
      </c>
      <c r="C1426" s="333" t="s">
        <v>14207</v>
      </c>
      <c r="N1426" t="s">
        <v>8024</v>
      </c>
      <c r="O1426" s="296">
        <f>INDEX('Page 2 - Team Information'!$K$14:$AP$184,Y1426,X1426)</f>
        <v>0</v>
      </c>
      <c r="Q1426"/>
      <c r="S1426" t="s">
        <v>9435</v>
      </c>
      <c r="X1426" s="334">
        <v>22</v>
      </c>
      <c r="Y1426" s="334">
        <v>62</v>
      </c>
    </row>
    <row r="1427" spans="1:25" x14ac:dyDescent="0.25">
      <c r="A1427" t="str">
        <f>'Page 1 - General Information'!$G$12</f>
        <v>114069103</v>
      </c>
      <c r="B1427" t="str">
        <f>'Page 1 - General Information'!$G$16</f>
        <v>6980</v>
      </c>
      <c r="C1427" s="333" t="s">
        <v>14207</v>
      </c>
      <c r="N1427" t="s">
        <v>8505</v>
      </c>
      <c r="O1427" s="300"/>
      <c r="Q1427"/>
      <c r="R1427" s="300" t="s">
        <v>14197</v>
      </c>
      <c r="S1427" t="s">
        <v>9436</v>
      </c>
      <c r="V1427" s="296">
        <f>INDEX('Page 2 - Team Information'!$K$14:$AP$184,Y1427,X1427)</f>
        <v>0</v>
      </c>
      <c r="X1427" s="334">
        <v>5</v>
      </c>
      <c r="Y1427" s="334">
        <v>63</v>
      </c>
    </row>
    <row r="1428" spans="1:25" x14ac:dyDescent="0.25">
      <c r="A1428" t="str">
        <f>'Page 1 - General Information'!$G$12</f>
        <v>114069103</v>
      </c>
      <c r="B1428" t="str">
        <f>'Page 1 - General Information'!$G$16</f>
        <v>6980</v>
      </c>
      <c r="C1428" s="333" t="s">
        <v>14207</v>
      </c>
      <c r="N1428" t="s">
        <v>8505</v>
      </c>
      <c r="O1428" s="300"/>
      <c r="Q1428"/>
      <c r="R1428" s="300" t="s">
        <v>14197</v>
      </c>
      <c r="S1428" t="s">
        <v>9437</v>
      </c>
      <c r="V1428" s="296">
        <f>INDEX('Page 2 - Team Information'!$K$14:$AP$184,Y1428,X1428)</f>
        <v>0</v>
      </c>
      <c r="X1428" s="334">
        <v>6</v>
      </c>
      <c r="Y1428" s="334">
        <v>63</v>
      </c>
    </row>
    <row r="1429" spans="1:25" x14ac:dyDescent="0.25">
      <c r="A1429" t="str">
        <f>'Page 1 - General Information'!$G$12</f>
        <v>114069103</v>
      </c>
      <c r="B1429" t="str">
        <f>'Page 1 - General Information'!$G$16</f>
        <v>6980</v>
      </c>
      <c r="C1429" s="333" t="s">
        <v>14207</v>
      </c>
      <c r="N1429" t="s">
        <v>8505</v>
      </c>
      <c r="O1429" s="300"/>
      <c r="Q1429"/>
      <c r="R1429" s="300" t="s">
        <v>14197</v>
      </c>
      <c r="S1429" t="s">
        <v>9438</v>
      </c>
      <c r="V1429" s="296">
        <f>INDEX('Page 2 - Team Information'!$K$14:$AP$184,Y1429,X1429)</f>
        <v>0</v>
      </c>
      <c r="X1429" s="334">
        <v>7</v>
      </c>
      <c r="Y1429" s="334">
        <v>63</v>
      </c>
    </row>
    <row r="1430" spans="1:25" x14ac:dyDescent="0.25">
      <c r="A1430" t="str">
        <f>'Page 1 - General Information'!$G$12</f>
        <v>114069103</v>
      </c>
      <c r="B1430" t="str">
        <f>'Page 1 - General Information'!$G$16</f>
        <v>6980</v>
      </c>
      <c r="C1430" s="333" t="s">
        <v>14207</v>
      </c>
      <c r="N1430" t="s">
        <v>8505</v>
      </c>
      <c r="O1430" s="300"/>
      <c r="Q1430"/>
      <c r="R1430" s="23" t="s">
        <v>14197</v>
      </c>
      <c r="S1430" t="s">
        <v>9439</v>
      </c>
      <c r="T1430" s="296" t="str">
        <f>IF(INDEX('Page 2 - Team Information'!$K$14:$AP$184,Y1430,X1430)="","",INDEX('Page 2 - Team Information'!$K$14:$AP$184,Y1430,X1430)&amp;"-06-30")</f>
        <v/>
      </c>
      <c r="X1430" s="334">
        <v>9</v>
      </c>
      <c r="Y1430" s="334">
        <v>63</v>
      </c>
    </row>
    <row r="1431" spans="1:25" x14ac:dyDescent="0.25">
      <c r="A1431" t="str">
        <f>'Page 1 - General Information'!$G$12</f>
        <v>114069103</v>
      </c>
      <c r="B1431" t="str">
        <f>'Page 1 - General Information'!$G$16</f>
        <v>6980</v>
      </c>
      <c r="C1431" s="333" t="s">
        <v>14207</v>
      </c>
      <c r="N1431" t="s">
        <v>8505</v>
      </c>
      <c r="O1431" s="300"/>
      <c r="Q1431"/>
      <c r="R1431" s="23" t="s">
        <v>14197</v>
      </c>
      <c r="S1431" t="s">
        <v>9440</v>
      </c>
      <c r="T1431" s="296" t="str">
        <f>IF(INDEX('Page 2 - Team Information'!$K$14:$AP$184,Y1431,X1431)="","",INDEX('Page 2 - Team Information'!$K$14:$AP$184,Y1431,X1431)&amp;"-06-30")</f>
        <v/>
      </c>
      <c r="X1431" s="334">
        <v>10</v>
      </c>
      <c r="Y1431" s="334">
        <v>63</v>
      </c>
    </row>
    <row r="1432" spans="1:25" x14ac:dyDescent="0.25">
      <c r="A1432" t="str">
        <f>'Page 1 - General Information'!$G$12</f>
        <v>114069103</v>
      </c>
      <c r="B1432" t="str">
        <f>'Page 1 - General Information'!$G$16</f>
        <v>6980</v>
      </c>
      <c r="C1432" s="333" t="s">
        <v>14207</v>
      </c>
      <c r="N1432" t="s">
        <v>8505</v>
      </c>
      <c r="O1432" s="300"/>
      <c r="Q1432"/>
      <c r="R1432" s="23" t="s">
        <v>14197</v>
      </c>
      <c r="S1432" t="s">
        <v>9441</v>
      </c>
      <c r="T1432" s="296" t="str">
        <f>IF(INDEX('Page 2 - Team Information'!$K$14:$AP$184,Y1432,X1432)="","",INDEX('Page 2 - Team Information'!$K$14:$AP$184,Y1432,X1432)&amp;"-06-30")</f>
        <v/>
      </c>
      <c r="X1432" s="334">
        <v>11</v>
      </c>
      <c r="Y1432" s="334">
        <v>63</v>
      </c>
    </row>
    <row r="1433" spans="1:25" x14ac:dyDescent="0.25">
      <c r="A1433" t="str">
        <f>'Page 1 - General Information'!$G$12</f>
        <v>114069103</v>
      </c>
      <c r="B1433" t="str">
        <f>'Page 1 - General Information'!$G$16</f>
        <v>6980</v>
      </c>
      <c r="C1433" s="333" t="s">
        <v>14207</v>
      </c>
      <c r="N1433" t="s">
        <v>8505</v>
      </c>
      <c r="O1433" s="300"/>
      <c r="Q1433"/>
      <c r="R1433" s="23" t="s">
        <v>14197</v>
      </c>
      <c r="S1433" t="s">
        <v>9442</v>
      </c>
      <c r="T1433" s="296" t="str">
        <f>IF(INDEX('Page 2 - Team Information'!$K$14:$AP$184,Y1433,X1433)="","",INDEX('Page 2 - Team Information'!$K$14:$AP$184,Y1433,X1433)&amp;"-06-30")</f>
        <v/>
      </c>
      <c r="X1433" s="334">
        <v>12</v>
      </c>
      <c r="Y1433" s="334">
        <v>63</v>
      </c>
    </row>
    <row r="1434" spans="1:25" x14ac:dyDescent="0.25">
      <c r="A1434" t="str">
        <f>'Page 1 - General Information'!$G$12</f>
        <v>114069103</v>
      </c>
      <c r="B1434" t="str">
        <f>'Page 1 - General Information'!$G$16</f>
        <v>6980</v>
      </c>
      <c r="C1434" s="333" t="s">
        <v>14207</v>
      </c>
      <c r="N1434" t="s">
        <v>8024</v>
      </c>
      <c r="O1434" s="296">
        <f>INDEX('Page 2 - Team Information'!$K$14:$AP$184,Y1434,X1434)</f>
        <v>0</v>
      </c>
      <c r="Q1434"/>
      <c r="S1434" t="s">
        <v>9443</v>
      </c>
      <c r="X1434" s="334">
        <v>14</v>
      </c>
      <c r="Y1434" s="334">
        <v>63</v>
      </c>
    </row>
    <row r="1435" spans="1:25" x14ac:dyDescent="0.25">
      <c r="A1435" t="str">
        <f>'Page 1 - General Information'!$G$12</f>
        <v>114069103</v>
      </c>
      <c r="B1435" t="str">
        <f>'Page 1 - General Information'!$G$16</f>
        <v>6980</v>
      </c>
      <c r="C1435" s="333" t="s">
        <v>14207</v>
      </c>
      <c r="N1435" t="s">
        <v>8024</v>
      </c>
      <c r="O1435" s="296">
        <f>INDEX('Page 2 - Team Information'!$K$14:$AP$184,Y1435,X1435)</f>
        <v>0</v>
      </c>
      <c r="Q1435"/>
      <c r="S1435" t="s">
        <v>9444</v>
      </c>
      <c r="X1435" s="334">
        <v>15</v>
      </c>
      <c r="Y1435" s="334">
        <v>63</v>
      </c>
    </row>
    <row r="1436" spans="1:25" x14ac:dyDescent="0.25">
      <c r="A1436" t="str">
        <f>'Page 1 - General Information'!$G$12</f>
        <v>114069103</v>
      </c>
      <c r="B1436" t="str">
        <f>'Page 1 - General Information'!$G$16</f>
        <v>6980</v>
      </c>
      <c r="C1436" s="333" t="s">
        <v>14207</v>
      </c>
      <c r="N1436" t="s">
        <v>8024</v>
      </c>
      <c r="O1436" s="296">
        <f>INDEX('Page 2 - Team Information'!$K$14:$AP$184,Y1436,X1436)</f>
        <v>0</v>
      </c>
      <c r="Q1436"/>
      <c r="S1436" t="s">
        <v>9445</v>
      </c>
      <c r="X1436" s="334">
        <v>16</v>
      </c>
      <c r="Y1436" s="334">
        <v>63</v>
      </c>
    </row>
    <row r="1437" spans="1:25" x14ac:dyDescent="0.25">
      <c r="A1437" t="str">
        <f>'Page 1 - General Information'!$G$12</f>
        <v>114069103</v>
      </c>
      <c r="B1437" t="str">
        <f>'Page 1 - General Information'!$G$16</f>
        <v>6980</v>
      </c>
      <c r="C1437" s="333" t="s">
        <v>14207</v>
      </c>
      <c r="N1437" t="s">
        <v>8024</v>
      </c>
      <c r="O1437" s="296">
        <f>INDEX('Page 2 - Team Information'!$K$14:$AP$184,Y1437,X1437)</f>
        <v>0</v>
      </c>
      <c r="Q1437"/>
      <c r="S1437" t="s">
        <v>9446</v>
      </c>
      <c r="X1437" s="334">
        <v>17</v>
      </c>
      <c r="Y1437" s="334">
        <v>63</v>
      </c>
    </row>
    <row r="1438" spans="1:25" x14ac:dyDescent="0.25">
      <c r="A1438" t="str">
        <f>'Page 1 - General Information'!$G$12</f>
        <v>114069103</v>
      </c>
      <c r="B1438" t="str">
        <f>'Page 1 - General Information'!$G$16</f>
        <v>6980</v>
      </c>
      <c r="C1438" s="333" t="s">
        <v>14207</v>
      </c>
      <c r="N1438" t="s">
        <v>8024</v>
      </c>
      <c r="O1438" s="296">
        <f>INDEX('Page 2 - Team Information'!$K$14:$AP$184,Y1438,X1438)</f>
        <v>0</v>
      </c>
      <c r="Q1438"/>
      <c r="S1438" t="s">
        <v>9447</v>
      </c>
      <c r="X1438" s="334">
        <v>19</v>
      </c>
      <c r="Y1438" s="334">
        <v>63</v>
      </c>
    </row>
    <row r="1439" spans="1:25" x14ac:dyDescent="0.25">
      <c r="A1439" t="str">
        <f>'Page 1 - General Information'!$G$12</f>
        <v>114069103</v>
      </c>
      <c r="B1439" t="str">
        <f>'Page 1 - General Information'!$G$16</f>
        <v>6980</v>
      </c>
      <c r="C1439" s="333" t="s">
        <v>14207</v>
      </c>
      <c r="N1439" t="s">
        <v>8024</v>
      </c>
      <c r="O1439" s="296">
        <f>INDEX('Page 2 - Team Information'!$K$14:$AP$184,Y1439,X1439)</f>
        <v>0</v>
      </c>
      <c r="Q1439"/>
      <c r="S1439" t="s">
        <v>9448</v>
      </c>
      <c r="X1439" s="334">
        <v>20</v>
      </c>
      <c r="Y1439" s="334">
        <v>63</v>
      </c>
    </row>
    <row r="1440" spans="1:25" x14ac:dyDescent="0.25">
      <c r="A1440" t="str">
        <f>'Page 1 - General Information'!$G$12</f>
        <v>114069103</v>
      </c>
      <c r="B1440" t="str">
        <f>'Page 1 - General Information'!$G$16</f>
        <v>6980</v>
      </c>
      <c r="C1440" s="333" t="s">
        <v>14207</v>
      </c>
      <c r="N1440" t="s">
        <v>8024</v>
      </c>
      <c r="O1440" s="296">
        <f>INDEX('Page 2 - Team Information'!$K$14:$AP$184,Y1440,X1440)</f>
        <v>0</v>
      </c>
      <c r="Q1440"/>
      <c r="S1440" t="s">
        <v>9449</v>
      </c>
      <c r="X1440" s="334">
        <v>21</v>
      </c>
      <c r="Y1440" s="334">
        <v>63</v>
      </c>
    </row>
    <row r="1441" spans="1:25" x14ac:dyDescent="0.25">
      <c r="A1441" t="str">
        <f>'Page 1 - General Information'!$G$12</f>
        <v>114069103</v>
      </c>
      <c r="B1441" t="str">
        <f>'Page 1 - General Information'!$G$16</f>
        <v>6980</v>
      </c>
      <c r="C1441" s="333" t="s">
        <v>14207</v>
      </c>
      <c r="N1441" t="s">
        <v>8024</v>
      </c>
      <c r="O1441" s="296">
        <f>INDEX('Page 2 - Team Information'!$K$14:$AP$184,Y1441,X1441)</f>
        <v>0</v>
      </c>
      <c r="Q1441"/>
      <c r="S1441" t="s">
        <v>9450</v>
      </c>
      <c r="X1441" s="334">
        <v>22</v>
      </c>
      <c r="Y1441" s="334">
        <v>63</v>
      </c>
    </row>
    <row r="1442" spans="1:25" x14ac:dyDescent="0.25">
      <c r="A1442" t="str">
        <f>'Page 1 - General Information'!$G$12</f>
        <v>114069103</v>
      </c>
      <c r="B1442" t="str">
        <f>'Page 1 - General Information'!$G$16</f>
        <v>6980</v>
      </c>
      <c r="C1442" s="333" t="s">
        <v>14207</v>
      </c>
      <c r="N1442" t="s">
        <v>8505</v>
      </c>
      <c r="O1442" s="300"/>
      <c r="Q1442"/>
      <c r="R1442" s="300" t="s">
        <v>14197</v>
      </c>
      <c r="S1442" t="s">
        <v>9451</v>
      </c>
      <c r="V1442" s="296">
        <f>INDEX('Page 2 - Team Information'!$K$14:$AP$184,Y1442,X1442)</f>
        <v>0</v>
      </c>
      <c r="X1442" s="334">
        <v>5</v>
      </c>
      <c r="Y1442" s="334">
        <v>64</v>
      </c>
    </row>
    <row r="1443" spans="1:25" x14ac:dyDescent="0.25">
      <c r="A1443" t="str">
        <f>'Page 1 - General Information'!$G$12</f>
        <v>114069103</v>
      </c>
      <c r="B1443" t="str">
        <f>'Page 1 - General Information'!$G$16</f>
        <v>6980</v>
      </c>
      <c r="C1443" s="333" t="s">
        <v>14207</v>
      </c>
      <c r="N1443" t="s">
        <v>8505</v>
      </c>
      <c r="O1443" s="300"/>
      <c r="Q1443"/>
      <c r="R1443" s="300" t="s">
        <v>14197</v>
      </c>
      <c r="S1443" t="s">
        <v>9452</v>
      </c>
      <c r="V1443" s="296" t="str">
        <f>INDEX('Page 2 - Team Information'!$K$14:$AP$184,Y1443,X1443)</f>
        <v xml:space="preserve">Yes </v>
      </c>
      <c r="X1443" s="334">
        <v>6</v>
      </c>
      <c r="Y1443" s="334">
        <v>64</v>
      </c>
    </row>
    <row r="1444" spans="1:25" x14ac:dyDescent="0.25">
      <c r="A1444" t="str">
        <f>'Page 1 - General Information'!$G$12</f>
        <v>114069103</v>
      </c>
      <c r="B1444" t="str">
        <f>'Page 1 - General Information'!$G$16</f>
        <v>6980</v>
      </c>
      <c r="C1444" s="333" t="s">
        <v>14207</v>
      </c>
      <c r="N1444" t="s">
        <v>8505</v>
      </c>
      <c r="O1444" s="300"/>
      <c r="Q1444"/>
      <c r="R1444" s="300" t="s">
        <v>14197</v>
      </c>
      <c r="S1444" t="s">
        <v>9453</v>
      </c>
      <c r="V1444" s="296">
        <f>INDEX('Page 2 - Team Information'!$K$14:$AP$184,Y1444,X1444)</f>
        <v>0</v>
      </c>
      <c r="X1444" s="334">
        <v>7</v>
      </c>
      <c r="Y1444" s="334">
        <v>64</v>
      </c>
    </row>
    <row r="1445" spans="1:25" x14ac:dyDescent="0.25">
      <c r="A1445" t="str">
        <f>'Page 1 - General Information'!$G$12</f>
        <v>114069103</v>
      </c>
      <c r="B1445" t="str">
        <f>'Page 1 - General Information'!$G$16</f>
        <v>6980</v>
      </c>
      <c r="C1445" s="333" t="s">
        <v>14207</v>
      </c>
      <c r="N1445" t="s">
        <v>8505</v>
      </c>
      <c r="O1445" s="300"/>
      <c r="Q1445"/>
      <c r="R1445" s="23" t="s">
        <v>14197</v>
      </c>
      <c r="S1445" t="s">
        <v>9454</v>
      </c>
      <c r="T1445" s="296" t="str">
        <f>IF(INDEX('Page 2 - Team Information'!$K$14:$AP$184,Y1445,X1445)="","",INDEX('Page 2 - Team Information'!$K$14:$AP$184,Y1445,X1445)&amp;"-06-30")</f>
        <v>1960-06-30</v>
      </c>
      <c r="X1445" s="334">
        <v>9</v>
      </c>
      <c r="Y1445" s="334">
        <v>64</v>
      </c>
    </row>
    <row r="1446" spans="1:25" x14ac:dyDescent="0.25">
      <c r="A1446" t="str">
        <f>'Page 1 - General Information'!$G$12</f>
        <v>114069103</v>
      </c>
      <c r="B1446" t="str">
        <f>'Page 1 - General Information'!$G$16</f>
        <v>6980</v>
      </c>
      <c r="C1446" s="333" t="s">
        <v>14207</v>
      </c>
      <c r="N1446" t="s">
        <v>8505</v>
      </c>
      <c r="O1446" s="300"/>
      <c r="Q1446"/>
      <c r="R1446" s="23" t="s">
        <v>14197</v>
      </c>
      <c r="S1446" t="s">
        <v>9455</v>
      </c>
      <c r="T1446" s="296" t="str">
        <f>IF(INDEX('Page 2 - Team Information'!$K$14:$AP$184,Y1446,X1446)="","",INDEX('Page 2 - Team Information'!$K$14:$AP$184,Y1446,X1446)&amp;"-06-30")</f>
        <v/>
      </c>
      <c r="X1446" s="334">
        <v>10</v>
      </c>
      <c r="Y1446" s="334">
        <v>64</v>
      </c>
    </row>
    <row r="1447" spans="1:25" x14ac:dyDescent="0.25">
      <c r="A1447" t="str">
        <f>'Page 1 - General Information'!$G$12</f>
        <v>114069103</v>
      </c>
      <c r="B1447" t="str">
        <f>'Page 1 - General Information'!$G$16</f>
        <v>6980</v>
      </c>
      <c r="C1447" s="333" t="s">
        <v>14207</v>
      </c>
      <c r="N1447" t="s">
        <v>8505</v>
      </c>
      <c r="O1447" s="300"/>
      <c r="Q1447"/>
      <c r="R1447" s="23" t="s">
        <v>14197</v>
      </c>
      <c r="S1447" t="s">
        <v>9456</v>
      </c>
      <c r="T1447" s="296" t="str">
        <f>IF(INDEX('Page 2 - Team Information'!$K$14:$AP$184,Y1447,X1447)="","",INDEX('Page 2 - Team Information'!$K$14:$AP$184,Y1447,X1447)&amp;"-06-30")</f>
        <v/>
      </c>
      <c r="X1447" s="334">
        <v>11</v>
      </c>
      <c r="Y1447" s="334">
        <v>64</v>
      </c>
    </row>
    <row r="1448" spans="1:25" x14ac:dyDescent="0.25">
      <c r="A1448" t="str">
        <f>'Page 1 - General Information'!$G$12</f>
        <v>114069103</v>
      </c>
      <c r="B1448" t="str">
        <f>'Page 1 - General Information'!$G$16</f>
        <v>6980</v>
      </c>
      <c r="C1448" s="333" t="s">
        <v>14207</v>
      </c>
      <c r="N1448" t="s">
        <v>8505</v>
      </c>
      <c r="O1448" s="300"/>
      <c r="Q1448"/>
      <c r="R1448" s="23" t="s">
        <v>14197</v>
      </c>
      <c r="S1448" t="s">
        <v>9457</v>
      </c>
      <c r="T1448" s="296" t="str">
        <f>IF(INDEX('Page 2 - Team Information'!$K$14:$AP$184,Y1448,X1448)="","",INDEX('Page 2 - Team Information'!$K$14:$AP$184,Y1448,X1448)&amp;"-06-30")</f>
        <v/>
      </c>
      <c r="X1448" s="334">
        <v>12</v>
      </c>
      <c r="Y1448" s="334">
        <v>64</v>
      </c>
    </row>
    <row r="1449" spans="1:25" x14ac:dyDescent="0.25">
      <c r="A1449" t="str">
        <f>'Page 1 - General Information'!$G$12</f>
        <v>114069103</v>
      </c>
      <c r="B1449" t="str">
        <f>'Page 1 - General Information'!$G$16</f>
        <v>6980</v>
      </c>
      <c r="C1449" s="333" t="s">
        <v>14207</v>
      </c>
      <c r="N1449" t="s">
        <v>8024</v>
      </c>
      <c r="O1449" s="296">
        <f>INDEX('Page 2 - Team Information'!$K$14:$AP$184,Y1449,X1449)</f>
        <v>0</v>
      </c>
      <c r="Q1449"/>
      <c r="S1449" t="s">
        <v>9458</v>
      </c>
      <c r="X1449" s="334">
        <v>14</v>
      </c>
      <c r="Y1449" s="334">
        <v>64</v>
      </c>
    </row>
    <row r="1450" spans="1:25" x14ac:dyDescent="0.25">
      <c r="A1450" t="str">
        <f>'Page 1 - General Information'!$G$12</f>
        <v>114069103</v>
      </c>
      <c r="B1450" t="str">
        <f>'Page 1 - General Information'!$G$16</f>
        <v>6980</v>
      </c>
      <c r="C1450" s="333" t="s">
        <v>14207</v>
      </c>
      <c r="N1450" t="s">
        <v>8024</v>
      </c>
      <c r="O1450" s="296">
        <f>INDEX('Page 2 - Team Information'!$K$14:$AP$184,Y1450,X1450)</f>
        <v>29</v>
      </c>
      <c r="Q1450"/>
      <c r="S1450" t="s">
        <v>9459</v>
      </c>
      <c r="X1450" s="334">
        <v>15</v>
      </c>
      <c r="Y1450" s="334">
        <v>64</v>
      </c>
    </row>
    <row r="1451" spans="1:25" x14ac:dyDescent="0.25">
      <c r="A1451" t="str">
        <f>'Page 1 - General Information'!$G$12</f>
        <v>114069103</v>
      </c>
      <c r="B1451" t="str">
        <f>'Page 1 - General Information'!$G$16</f>
        <v>6980</v>
      </c>
      <c r="C1451" s="333" t="s">
        <v>14207</v>
      </c>
      <c r="N1451" t="s">
        <v>8024</v>
      </c>
      <c r="O1451" s="296">
        <f>INDEX('Page 2 - Team Information'!$K$14:$AP$184,Y1451,X1451)</f>
        <v>0</v>
      </c>
      <c r="Q1451"/>
      <c r="S1451" t="s">
        <v>9460</v>
      </c>
      <c r="X1451" s="334">
        <v>16</v>
      </c>
      <c r="Y1451" s="334">
        <v>64</v>
      </c>
    </row>
    <row r="1452" spans="1:25" x14ac:dyDescent="0.25">
      <c r="A1452" t="str">
        <f>'Page 1 - General Information'!$G$12</f>
        <v>114069103</v>
      </c>
      <c r="B1452" t="str">
        <f>'Page 1 - General Information'!$G$16</f>
        <v>6980</v>
      </c>
      <c r="C1452" s="333" t="s">
        <v>14207</v>
      </c>
      <c r="N1452" t="s">
        <v>8024</v>
      </c>
      <c r="O1452" s="296">
        <f>INDEX('Page 2 - Team Information'!$K$14:$AP$184,Y1452,X1452)</f>
        <v>29</v>
      </c>
      <c r="Q1452"/>
      <c r="S1452" t="s">
        <v>9461</v>
      </c>
      <c r="X1452" s="334">
        <v>17</v>
      </c>
      <c r="Y1452" s="334">
        <v>64</v>
      </c>
    </row>
    <row r="1453" spans="1:25" x14ac:dyDescent="0.25">
      <c r="A1453" t="str">
        <f>'Page 1 - General Information'!$G$12</f>
        <v>114069103</v>
      </c>
      <c r="B1453" t="str">
        <f>'Page 1 - General Information'!$G$16</f>
        <v>6980</v>
      </c>
      <c r="C1453" s="333" t="s">
        <v>14207</v>
      </c>
      <c r="N1453" t="s">
        <v>8024</v>
      </c>
      <c r="O1453" s="296">
        <f>INDEX('Page 2 - Team Information'!$K$14:$AP$184,Y1453,X1453)</f>
        <v>0</v>
      </c>
      <c r="Q1453"/>
      <c r="S1453" t="s">
        <v>9462</v>
      </c>
      <c r="X1453" s="334">
        <v>19</v>
      </c>
      <c r="Y1453" s="334">
        <v>64</v>
      </c>
    </row>
    <row r="1454" spans="1:25" x14ac:dyDescent="0.25">
      <c r="A1454" t="str">
        <f>'Page 1 - General Information'!$G$12</f>
        <v>114069103</v>
      </c>
      <c r="B1454" t="str">
        <f>'Page 1 - General Information'!$G$16</f>
        <v>6980</v>
      </c>
      <c r="C1454" s="333" t="s">
        <v>14207</v>
      </c>
      <c r="N1454" t="s">
        <v>8024</v>
      </c>
      <c r="O1454" s="296">
        <f>INDEX('Page 2 - Team Information'!$K$14:$AP$184,Y1454,X1454)</f>
        <v>29</v>
      </c>
      <c r="Q1454"/>
      <c r="S1454" t="s">
        <v>9463</v>
      </c>
      <c r="X1454" s="334">
        <v>20</v>
      </c>
      <c r="Y1454" s="334">
        <v>64</v>
      </c>
    </row>
    <row r="1455" spans="1:25" x14ac:dyDescent="0.25">
      <c r="A1455" t="str">
        <f>'Page 1 - General Information'!$G$12</f>
        <v>114069103</v>
      </c>
      <c r="B1455" t="str">
        <f>'Page 1 - General Information'!$G$16</f>
        <v>6980</v>
      </c>
      <c r="C1455" s="333" t="s">
        <v>14207</v>
      </c>
      <c r="N1455" t="s">
        <v>8024</v>
      </c>
      <c r="O1455" s="296">
        <f>INDEX('Page 2 - Team Information'!$K$14:$AP$184,Y1455,X1455)</f>
        <v>0</v>
      </c>
      <c r="Q1455"/>
      <c r="S1455" t="s">
        <v>9464</v>
      </c>
      <c r="X1455" s="334">
        <v>21</v>
      </c>
      <c r="Y1455" s="334">
        <v>64</v>
      </c>
    </row>
    <row r="1456" spans="1:25" x14ac:dyDescent="0.25">
      <c r="A1456" t="str">
        <f>'Page 1 - General Information'!$G$12</f>
        <v>114069103</v>
      </c>
      <c r="B1456" t="str">
        <f>'Page 1 - General Information'!$G$16</f>
        <v>6980</v>
      </c>
      <c r="C1456" s="333" t="s">
        <v>14207</v>
      </c>
      <c r="N1456" t="s">
        <v>8024</v>
      </c>
      <c r="O1456" s="296">
        <f>INDEX('Page 2 - Team Information'!$K$14:$AP$184,Y1456,X1456)</f>
        <v>29</v>
      </c>
      <c r="Q1456"/>
      <c r="S1456" t="s">
        <v>9465</v>
      </c>
      <c r="X1456" s="334">
        <v>22</v>
      </c>
      <c r="Y1456" s="334">
        <v>64</v>
      </c>
    </row>
    <row r="1457" spans="1:25" x14ac:dyDescent="0.25">
      <c r="A1457" t="str">
        <f>'Page 1 - General Information'!$G$12</f>
        <v>114069103</v>
      </c>
      <c r="B1457" t="str">
        <f>'Page 1 - General Information'!$G$16</f>
        <v>6980</v>
      </c>
      <c r="C1457" s="333" t="s">
        <v>14207</v>
      </c>
      <c r="N1457" t="s">
        <v>8505</v>
      </c>
      <c r="O1457" s="300"/>
      <c r="Q1457"/>
      <c r="R1457" s="300" t="s">
        <v>14197</v>
      </c>
      <c r="S1457" t="s">
        <v>9466</v>
      </c>
      <c r="V1457" s="296">
        <f>INDEX('Page 2 - Team Information'!$K$14:$AP$184,Y1457,X1457)</f>
        <v>0</v>
      </c>
      <c r="X1457" s="334">
        <v>5</v>
      </c>
      <c r="Y1457" s="334">
        <v>65</v>
      </c>
    </row>
    <row r="1458" spans="1:25" x14ac:dyDescent="0.25">
      <c r="A1458" t="str">
        <f>'Page 1 - General Information'!$G$12</f>
        <v>114069103</v>
      </c>
      <c r="B1458" t="str">
        <f>'Page 1 - General Information'!$G$16</f>
        <v>6980</v>
      </c>
      <c r="C1458" s="333" t="s">
        <v>14207</v>
      </c>
      <c r="N1458" t="s">
        <v>8505</v>
      </c>
      <c r="O1458" s="300"/>
      <c r="Q1458"/>
      <c r="R1458" s="300" t="s">
        <v>14197</v>
      </c>
      <c r="S1458" t="s">
        <v>9467</v>
      </c>
      <c r="V1458" s="296">
        <f>INDEX('Page 2 - Team Information'!$K$14:$AP$184,Y1458,X1458)</f>
        <v>0</v>
      </c>
      <c r="X1458" s="334">
        <v>6</v>
      </c>
      <c r="Y1458" s="334">
        <v>65</v>
      </c>
    </row>
    <row r="1459" spans="1:25" x14ac:dyDescent="0.25">
      <c r="A1459" t="str">
        <f>'Page 1 - General Information'!$G$12</f>
        <v>114069103</v>
      </c>
      <c r="B1459" t="str">
        <f>'Page 1 - General Information'!$G$16</f>
        <v>6980</v>
      </c>
      <c r="C1459" s="333" t="s">
        <v>14207</v>
      </c>
      <c r="N1459" t="s">
        <v>8505</v>
      </c>
      <c r="O1459" s="300"/>
      <c r="Q1459"/>
      <c r="R1459" s="300" t="s">
        <v>14197</v>
      </c>
      <c r="S1459" t="s">
        <v>9468</v>
      </c>
      <c r="V1459" s="296" t="str">
        <f>INDEX('Page 2 - Team Information'!$K$14:$AP$184,Y1459,X1459)</f>
        <v xml:space="preserve">Yes </v>
      </c>
      <c r="X1459" s="334">
        <v>7</v>
      </c>
      <c r="Y1459" s="334">
        <v>65</v>
      </c>
    </row>
    <row r="1460" spans="1:25" x14ac:dyDescent="0.25">
      <c r="A1460" t="str">
        <f>'Page 1 - General Information'!$G$12</f>
        <v>114069103</v>
      </c>
      <c r="B1460" t="str">
        <f>'Page 1 - General Information'!$G$16</f>
        <v>6980</v>
      </c>
      <c r="C1460" s="333" t="s">
        <v>14207</v>
      </c>
      <c r="N1460" t="s">
        <v>8505</v>
      </c>
      <c r="O1460" s="300"/>
      <c r="Q1460"/>
      <c r="R1460" s="23" t="s">
        <v>14197</v>
      </c>
      <c r="S1460" t="s">
        <v>9469</v>
      </c>
      <c r="T1460" s="296" t="str">
        <f>IF(INDEX('Page 2 - Team Information'!$K$14:$AP$184,Y1460,X1460)="","",INDEX('Page 2 - Team Information'!$K$14:$AP$184,Y1460,X1460)&amp;"-06-30")</f>
        <v>1950-06-30</v>
      </c>
      <c r="X1460" s="334">
        <v>9</v>
      </c>
      <c r="Y1460" s="334">
        <v>65</v>
      </c>
    </row>
    <row r="1461" spans="1:25" x14ac:dyDescent="0.25">
      <c r="A1461" t="str">
        <f>'Page 1 - General Information'!$G$12</f>
        <v>114069103</v>
      </c>
      <c r="B1461" t="str">
        <f>'Page 1 - General Information'!$G$16</f>
        <v>6980</v>
      </c>
      <c r="C1461" s="333" t="s">
        <v>14207</v>
      </c>
      <c r="N1461" t="s">
        <v>8505</v>
      </c>
      <c r="O1461" s="300"/>
      <c r="Q1461"/>
      <c r="R1461" s="23" t="s">
        <v>14197</v>
      </c>
      <c r="S1461" t="s">
        <v>9470</v>
      </c>
      <c r="T1461" s="296" t="str">
        <f>IF(INDEX('Page 2 - Team Information'!$K$14:$AP$184,Y1461,X1461)="","",INDEX('Page 2 - Team Information'!$K$14:$AP$184,Y1461,X1461)&amp;"-06-30")</f>
        <v/>
      </c>
      <c r="X1461" s="334">
        <v>10</v>
      </c>
      <c r="Y1461" s="334">
        <v>65</v>
      </c>
    </row>
    <row r="1462" spans="1:25" x14ac:dyDescent="0.25">
      <c r="A1462" t="str">
        <f>'Page 1 - General Information'!$G$12</f>
        <v>114069103</v>
      </c>
      <c r="B1462" t="str">
        <f>'Page 1 - General Information'!$G$16</f>
        <v>6980</v>
      </c>
      <c r="C1462" s="333" t="s">
        <v>14207</v>
      </c>
      <c r="N1462" t="s">
        <v>8505</v>
      </c>
      <c r="O1462" s="300"/>
      <c r="Q1462"/>
      <c r="R1462" s="23" t="s">
        <v>14197</v>
      </c>
      <c r="S1462" t="s">
        <v>9471</v>
      </c>
      <c r="T1462" s="296" t="str">
        <f>IF(INDEX('Page 2 - Team Information'!$K$14:$AP$184,Y1462,X1462)="","",INDEX('Page 2 - Team Information'!$K$14:$AP$184,Y1462,X1462)&amp;"-06-30")</f>
        <v/>
      </c>
      <c r="X1462" s="334">
        <v>11</v>
      </c>
      <c r="Y1462" s="334">
        <v>65</v>
      </c>
    </row>
    <row r="1463" spans="1:25" x14ac:dyDescent="0.25">
      <c r="A1463" t="str">
        <f>'Page 1 - General Information'!$G$12</f>
        <v>114069103</v>
      </c>
      <c r="B1463" t="str">
        <f>'Page 1 - General Information'!$G$16</f>
        <v>6980</v>
      </c>
      <c r="C1463" s="333" t="s">
        <v>14207</v>
      </c>
      <c r="N1463" t="s">
        <v>8505</v>
      </c>
      <c r="O1463" s="300"/>
      <c r="Q1463"/>
      <c r="R1463" s="23" t="s">
        <v>14197</v>
      </c>
      <c r="S1463" t="s">
        <v>9472</v>
      </c>
      <c r="T1463" s="296" t="str">
        <f>IF(INDEX('Page 2 - Team Information'!$K$14:$AP$184,Y1463,X1463)="","",INDEX('Page 2 - Team Information'!$K$14:$AP$184,Y1463,X1463)&amp;"-06-30")</f>
        <v/>
      </c>
      <c r="X1463" s="334">
        <v>12</v>
      </c>
      <c r="Y1463" s="334">
        <v>65</v>
      </c>
    </row>
    <row r="1464" spans="1:25" x14ac:dyDescent="0.25">
      <c r="A1464" t="str">
        <f>'Page 1 - General Information'!$G$12</f>
        <v>114069103</v>
      </c>
      <c r="B1464" t="str">
        <f>'Page 1 - General Information'!$G$16</f>
        <v>6980</v>
      </c>
      <c r="C1464" s="333" t="s">
        <v>14207</v>
      </c>
      <c r="N1464" t="s">
        <v>8024</v>
      </c>
      <c r="O1464" s="296">
        <f>INDEX('Page 2 - Team Information'!$K$14:$AP$184,Y1464,X1464)</f>
        <v>0</v>
      </c>
      <c r="Q1464"/>
      <c r="S1464" t="s">
        <v>9473</v>
      </c>
      <c r="X1464" s="334">
        <v>14</v>
      </c>
      <c r="Y1464" s="334">
        <v>65</v>
      </c>
    </row>
    <row r="1465" spans="1:25" x14ac:dyDescent="0.25">
      <c r="A1465" t="str">
        <f>'Page 1 - General Information'!$G$12</f>
        <v>114069103</v>
      </c>
      <c r="B1465" t="str">
        <f>'Page 1 - General Information'!$G$16</f>
        <v>6980</v>
      </c>
      <c r="C1465" s="333" t="s">
        <v>14207</v>
      </c>
      <c r="N1465" t="s">
        <v>8024</v>
      </c>
      <c r="O1465" s="296">
        <f>INDEX('Page 2 - Team Information'!$K$14:$AP$184,Y1465,X1465)</f>
        <v>0</v>
      </c>
      <c r="Q1465"/>
      <c r="S1465" t="s">
        <v>9474</v>
      </c>
      <c r="X1465" s="334">
        <v>15</v>
      </c>
      <c r="Y1465" s="334">
        <v>65</v>
      </c>
    </row>
    <row r="1466" spans="1:25" x14ac:dyDescent="0.25">
      <c r="A1466" t="str">
        <f>'Page 1 - General Information'!$G$12</f>
        <v>114069103</v>
      </c>
      <c r="B1466" t="str">
        <f>'Page 1 - General Information'!$G$16</f>
        <v>6980</v>
      </c>
      <c r="C1466" s="333" t="s">
        <v>14207</v>
      </c>
      <c r="N1466" t="s">
        <v>8024</v>
      </c>
      <c r="O1466" s="296">
        <f>INDEX('Page 2 - Team Information'!$K$14:$AP$184,Y1466,X1466)</f>
        <v>28</v>
      </c>
      <c r="Q1466"/>
      <c r="S1466" t="s">
        <v>9475</v>
      </c>
      <c r="X1466" s="334">
        <v>16</v>
      </c>
      <c r="Y1466" s="334">
        <v>65</v>
      </c>
    </row>
    <row r="1467" spans="1:25" x14ac:dyDescent="0.25">
      <c r="A1467" t="str">
        <f>'Page 1 - General Information'!$G$12</f>
        <v>114069103</v>
      </c>
      <c r="B1467" t="str">
        <f>'Page 1 - General Information'!$G$16</f>
        <v>6980</v>
      </c>
      <c r="C1467" s="333" t="s">
        <v>14207</v>
      </c>
      <c r="N1467" t="s">
        <v>8024</v>
      </c>
      <c r="O1467" s="296">
        <f>INDEX('Page 2 - Team Information'!$K$14:$AP$184,Y1467,X1467)</f>
        <v>28</v>
      </c>
      <c r="Q1467"/>
      <c r="S1467" t="s">
        <v>9476</v>
      </c>
      <c r="X1467" s="334">
        <v>17</v>
      </c>
      <c r="Y1467" s="334">
        <v>65</v>
      </c>
    </row>
    <row r="1468" spans="1:25" x14ac:dyDescent="0.25">
      <c r="A1468" t="str">
        <f>'Page 1 - General Information'!$G$12</f>
        <v>114069103</v>
      </c>
      <c r="B1468" t="str">
        <f>'Page 1 - General Information'!$G$16</f>
        <v>6980</v>
      </c>
      <c r="C1468" s="333" t="s">
        <v>14207</v>
      </c>
      <c r="N1468" t="s">
        <v>8024</v>
      </c>
      <c r="O1468" s="296">
        <f>INDEX('Page 2 - Team Information'!$K$14:$AP$184,Y1468,X1468)</f>
        <v>0</v>
      </c>
      <c r="Q1468"/>
      <c r="S1468" t="s">
        <v>9477</v>
      </c>
      <c r="X1468" s="334">
        <v>19</v>
      </c>
      <c r="Y1468" s="334">
        <v>65</v>
      </c>
    </row>
    <row r="1469" spans="1:25" x14ac:dyDescent="0.25">
      <c r="A1469" t="str">
        <f>'Page 1 - General Information'!$G$12</f>
        <v>114069103</v>
      </c>
      <c r="B1469" t="str">
        <f>'Page 1 - General Information'!$G$16</f>
        <v>6980</v>
      </c>
      <c r="C1469" s="333" t="s">
        <v>14207</v>
      </c>
      <c r="N1469" t="s">
        <v>8024</v>
      </c>
      <c r="O1469" s="296">
        <f>INDEX('Page 2 - Team Information'!$K$14:$AP$184,Y1469,X1469)</f>
        <v>0</v>
      </c>
      <c r="Q1469"/>
      <c r="S1469" t="s">
        <v>9478</v>
      </c>
      <c r="X1469" s="334">
        <v>20</v>
      </c>
      <c r="Y1469" s="334">
        <v>65</v>
      </c>
    </row>
    <row r="1470" spans="1:25" x14ac:dyDescent="0.25">
      <c r="A1470" t="str">
        <f>'Page 1 - General Information'!$G$12</f>
        <v>114069103</v>
      </c>
      <c r="B1470" t="str">
        <f>'Page 1 - General Information'!$G$16</f>
        <v>6980</v>
      </c>
      <c r="C1470" s="333" t="s">
        <v>14207</v>
      </c>
      <c r="N1470" t="s">
        <v>8024</v>
      </c>
      <c r="O1470" s="296">
        <f>INDEX('Page 2 - Team Information'!$K$14:$AP$184,Y1470,X1470)</f>
        <v>28</v>
      </c>
      <c r="Q1470"/>
      <c r="S1470" t="s">
        <v>9479</v>
      </c>
      <c r="X1470" s="334">
        <v>21</v>
      </c>
      <c r="Y1470" s="334">
        <v>65</v>
      </c>
    </row>
    <row r="1471" spans="1:25" x14ac:dyDescent="0.25">
      <c r="A1471" t="str">
        <f>'Page 1 - General Information'!$G$12</f>
        <v>114069103</v>
      </c>
      <c r="B1471" t="str">
        <f>'Page 1 - General Information'!$G$16</f>
        <v>6980</v>
      </c>
      <c r="C1471" s="333" t="s">
        <v>14207</v>
      </c>
      <c r="N1471" t="s">
        <v>8024</v>
      </c>
      <c r="O1471" s="296">
        <f>INDEX('Page 2 - Team Information'!$K$14:$AP$184,Y1471,X1471)</f>
        <v>28</v>
      </c>
      <c r="Q1471"/>
      <c r="S1471" t="s">
        <v>9480</v>
      </c>
      <c r="X1471" s="334">
        <v>22</v>
      </c>
      <c r="Y1471" s="334">
        <v>65</v>
      </c>
    </row>
    <row r="1472" spans="1:25" x14ac:dyDescent="0.25">
      <c r="A1472" t="str">
        <f>'Page 1 - General Information'!$G$12</f>
        <v>114069103</v>
      </c>
      <c r="B1472" t="str">
        <f>'Page 1 - General Information'!$G$16</f>
        <v>6980</v>
      </c>
      <c r="C1472" s="333" t="s">
        <v>14207</v>
      </c>
      <c r="N1472" t="s">
        <v>8505</v>
      </c>
      <c r="O1472" s="300"/>
      <c r="Q1472"/>
      <c r="R1472" s="300" t="s">
        <v>14197</v>
      </c>
      <c r="S1472" t="s">
        <v>9481</v>
      </c>
      <c r="V1472" s="296">
        <f>INDEX('Page 2 - Team Information'!$K$14:$AP$184,Y1472,X1472)</f>
        <v>0</v>
      </c>
      <c r="X1472" s="334">
        <v>5</v>
      </c>
      <c r="Y1472" s="334">
        <v>66</v>
      </c>
    </row>
    <row r="1473" spans="1:25" x14ac:dyDescent="0.25">
      <c r="A1473" t="str">
        <f>'Page 1 - General Information'!$G$12</f>
        <v>114069103</v>
      </c>
      <c r="B1473" t="str">
        <f>'Page 1 - General Information'!$G$16</f>
        <v>6980</v>
      </c>
      <c r="C1473" s="333" t="s">
        <v>14207</v>
      </c>
      <c r="N1473" t="s">
        <v>8505</v>
      </c>
      <c r="O1473" s="300"/>
      <c r="Q1473"/>
      <c r="R1473" s="300" t="s">
        <v>14197</v>
      </c>
      <c r="S1473" t="s">
        <v>9482</v>
      </c>
      <c r="V1473" s="296" t="str">
        <f>INDEX('Page 2 - Team Information'!$K$14:$AP$184,Y1473,X1473)</f>
        <v xml:space="preserve">Yes </v>
      </c>
      <c r="X1473" s="334">
        <v>6</v>
      </c>
      <c r="Y1473" s="334">
        <v>66</v>
      </c>
    </row>
    <row r="1474" spans="1:25" x14ac:dyDescent="0.25">
      <c r="A1474" t="str">
        <f>'Page 1 - General Information'!$G$12</f>
        <v>114069103</v>
      </c>
      <c r="B1474" t="str">
        <f>'Page 1 - General Information'!$G$16</f>
        <v>6980</v>
      </c>
      <c r="C1474" s="333" t="s">
        <v>14207</v>
      </c>
      <c r="N1474" t="s">
        <v>8505</v>
      </c>
      <c r="O1474" s="300"/>
      <c r="Q1474"/>
      <c r="R1474" s="300" t="s">
        <v>14197</v>
      </c>
      <c r="S1474" t="s">
        <v>9483</v>
      </c>
      <c r="V1474" s="296">
        <f>INDEX('Page 2 - Team Information'!$K$14:$AP$184,Y1474,X1474)</f>
        <v>0</v>
      </c>
      <c r="X1474" s="334">
        <v>7</v>
      </c>
      <c r="Y1474" s="334">
        <v>66</v>
      </c>
    </row>
    <row r="1475" spans="1:25" x14ac:dyDescent="0.25">
      <c r="A1475" t="str">
        <f>'Page 1 - General Information'!$G$12</f>
        <v>114069103</v>
      </c>
      <c r="B1475" t="str">
        <f>'Page 1 - General Information'!$G$16</f>
        <v>6980</v>
      </c>
      <c r="C1475" s="333" t="s">
        <v>14207</v>
      </c>
      <c r="N1475" t="s">
        <v>8505</v>
      </c>
      <c r="O1475" s="300"/>
      <c r="Q1475"/>
      <c r="R1475" s="23" t="s">
        <v>14197</v>
      </c>
      <c r="S1475" t="s">
        <v>9484</v>
      </c>
      <c r="T1475" s="296" t="str">
        <f>IF(INDEX('Page 2 - Team Information'!$K$14:$AP$184,Y1475,X1475)="","",INDEX('Page 2 - Team Information'!$K$14:$AP$184,Y1475,X1475)&amp;"-06-30")</f>
        <v>1946-06-30</v>
      </c>
      <c r="X1475" s="334">
        <v>9</v>
      </c>
      <c r="Y1475" s="334">
        <v>66</v>
      </c>
    </row>
    <row r="1476" spans="1:25" x14ac:dyDescent="0.25">
      <c r="A1476" t="str">
        <f>'Page 1 - General Information'!$G$12</f>
        <v>114069103</v>
      </c>
      <c r="B1476" t="str">
        <f>'Page 1 - General Information'!$G$16</f>
        <v>6980</v>
      </c>
      <c r="C1476" s="333" t="s">
        <v>14207</v>
      </c>
      <c r="N1476" t="s">
        <v>8505</v>
      </c>
      <c r="O1476" s="300"/>
      <c r="Q1476"/>
      <c r="R1476" s="23" t="s">
        <v>14197</v>
      </c>
      <c r="S1476" t="s">
        <v>9485</v>
      </c>
      <c r="T1476" s="296" t="str">
        <f>IF(INDEX('Page 2 - Team Information'!$K$14:$AP$184,Y1476,X1476)="","",INDEX('Page 2 - Team Information'!$K$14:$AP$184,Y1476,X1476)&amp;"-06-30")</f>
        <v/>
      </c>
      <c r="X1476" s="334">
        <v>10</v>
      </c>
      <c r="Y1476" s="334">
        <v>66</v>
      </c>
    </row>
    <row r="1477" spans="1:25" x14ac:dyDescent="0.25">
      <c r="A1477" t="str">
        <f>'Page 1 - General Information'!$G$12</f>
        <v>114069103</v>
      </c>
      <c r="B1477" t="str">
        <f>'Page 1 - General Information'!$G$16</f>
        <v>6980</v>
      </c>
      <c r="C1477" s="333" t="s">
        <v>14207</v>
      </c>
      <c r="N1477" t="s">
        <v>8505</v>
      </c>
      <c r="O1477" s="300"/>
      <c r="Q1477"/>
      <c r="R1477" s="23" t="s">
        <v>14197</v>
      </c>
      <c r="S1477" t="s">
        <v>9486</v>
      </c>
      <c r="T1477" s="296" t="str">
        <f>IF(INDEX('Page 2 - Team Information'!$K$14:$AP$184,Y1477,X1477)="","",INDEX('Page 2 - Team Information'!$K$14:$AP$184,Y1477,X1477)&amp;"-06-30")</f>
        <v/>
      </c>
      <c r="X1477" s="334">
        <v>11</v>
      </c>
      <c r="Y1477" s="334">
        <v>66</v>
      </c>
    </row>
    <row r="1478" spans="1:25" x14ac:dyDescent="0.25">
      <c r="A1478" t="str">
        <f>'Page 1 - General Information'!$G$12</f>
        <v>114069103</v>
      </c>
      <c r="B1478" t="str">
        <f>'Page 1 - General Information'!$G$16</f>
        <v>6980</v>
      </c>
      <c r="C1478" s="333" t="s">
        <v>14207</v>
      </c>
      <c r="N1478" t="s">
        <v>8505</v>
      </c>
      <c r="O1478" s="300"/>
      <c r="Q1478"/>
      <c r="R1478" s="23" t="s">
        <v>14197</v>
      </c>
      <c r="S1478" t="s">
        <v>9487</v>
      </c>
      <c r="T1478" s="296" t="str">
        <f>IF(INDEX('Page 2 - Team Information'!$K$14:$AP$184,Y1478,X1478)="","",INDEX('Page 2 - Team Information'!$K$14:$AP$184,Y1478,X1478)&amp;"-06-30")</f>
        <v/>
      </c>
      <c r="X1478" s="334">
        <v>12</v>
      </c>
      <c r="Y1478" s="334">
        <v>66</v>
      </c>
    </row>
    <row r="1479" spans="1:25" x14ac:dyDescent="0.25">
      <c r="A1479" t="str">
        <f>'Page 1 - General Information'!$G$12</f>
        <v>114069103</v>
      </c>
      <c r="B1479" t="str">
        <f>'Page 1 - General Information'!$G$16</f>
        <v>6980</v>
      </c>
      <c r="C1479" s="333" t="s">
        <v>14207</v>
      </c>
      <c r="N1479" t="s">
        <v>8024</v>
      </c>
      <c r="O1479" s="296">
        <f>INDEX('Page 2 - Team Information'!$K$14:$AP$184,Y1479,X1479)</f>
        <v>0</v>
      </c>
      <c r="Q1479"/>
      <c r="S1479" t="s">
        <v>9488</v>
      </c>
      <c r="X1479" s="334">
        <v>14</v>
      </c>
      <c r="Y1479" s="334">
        <v>66</v>
      </c>
    </row>
    <row r="1480" spans="1:25" x14ac:dyDescent="0.25">
      <c r="A1480" t="str">
        <f>'Page 1 - General Information'!$G$12</f>
        <v>114069103</v>
      </c>
      <c r="B1480" t="str">
        <f>'Page 1 - General Information'!$G$16</f>
        <v>6980</v>
      </c>
      <c r="C1480" s="333" t="s">
        <v>14207</v>
      </c>
      <c r="N1480" t="s">
        <v>8024</v>
      </c>
      <c r="O1480" s="296">
        <f>INDEX('Page 2 - Team Information'!$K$14:$AP$184,Y1480,X1480)</f>
        <v>31</v>
      </c>
      <c r="Q1480"/>
      <c r="S1480" t="s">
        <v>9489</v>
      </c>
      <c r="X1480" s="334">
        <v>15</v>
      </c>
      <c r="Y1480" s="334">
        <v>66</v>
      </c>
    </row>
    <row r="1481" spans="1:25" x14ac:dyDescent="0.25">
      <c r="A1481" t="str">
        <f>'Page 1 - General Information'!$G$12</f>
        <v>114069103</v>
      </c>
      <c r="B1481" t="str">
        <f>'Page 1 - General Information'!$G$16</f>
        <v>6980</v>
      </c>
      <c r="C1481" s="333" t="s">
        <v>14207</v>
      </c>
      <c r="N1481" t="s">
        <v>8024</v>
      </c>
      <c r="O1481" s="296">
        <f>INDEX('Page 2 - Team Information'!$K$14:$AP$184,Y1481,X1481)</f>
        <v>0</v>
      </c>
      <c r="Q1481"/>
      <c r="S1481" t="s">
        <v>9490</v>
      </c>
      <c r="X1481" s="334">
        <v>16</v>
      </c>
      <c r="Y1481" s="334">
        <v>66</v>
      </c>
    </row>
    <row r="1482" spans="1:25" x14ac:dyDescent="0.25">
      <c r="A1482" t="str">
        <f>'Page 1 - General Information'!$G$12</f>
        <v>114069103</v>
      </c>
      <c r="B1482" t="str">
        <f>'Page 1 - General Information'!$G$16</f>
        <v>6980</v>
      </c>
      <c r="C1482" s="333" t="s">
        <v>14207</v>
      </c>
      <c r="N1482" t="s">
        <v>8024</v>
      </c>
      <c r="O1482" s="296">
        <f>INDEX('Page 2 - Team Information'!$K$14:$AP$184,Y1482,X1482)</f>
        <v>31</v>
      </c>
      <c r="Q1482"/>
      <c r="S1482" t="s">
        <v>9491</v>
      </c>
      <c r="X1482" s="334">
        <v>17</v>
      </c>
      <c r="Y1482" s="334">
        <v>66</v>
      </c>
    </row>
    <row r="1483" spans="1:25" x14ac:dyDescent="0.25">
      <c r="A1483" t="str">
        <f>'Page 1 - General Information'!$G$12</f>
        <v>114069103</v>
      </c>
      <c r="B1483" t="str">
        <f>'Page 1 - General Information'!$G$16</f>
        <v>6980</v>
      </c>
      <c r="C1483" s="333" t="s">
        <v>14207</v>
      </c>
      <c r="N1483" t="s">
        <v>8024</v>
      </c>
      <c r="O1483" s="296">
        <f>INDEX('Page 2 - Team Information'!$K$14:$AP$184,Y1483,X1483)</f>
        <v>0</v>
      </c>
      <c r="Q1483"/>
      <c r="S1483" t="s">
        <v>9492</v>
      </c>
      <c r="X1483" s="334">
        <v>19</v>
      </c>
      <c r="Y1483" s="334">
        <v>66</v>
      </c>
    </row>
    <row r="1484" spans="1:25" x14ac:dyDescent="0.25">
      <c r="A1484" t="str">
        <f>'Page 1 - General Information'!$G$12</f>
        <v>114069103</v>
      </c>
      <c r="B1484" t="str">
        <f>'Page 1 - General Information'!$G$16</f>
        <v>6980</v>
      </c>
      <c r="C1484" s="333" t="s">
        <v>14207</v>
      </c>
      <c r="N1484" t="s">
        <v>8024</v>
      </c>
      <c r="O1484" s="296">
        <f>INDEX('Page 2 - Team Information'!$K$14:$AP$184,Y1484,X1484)</f>
        <v>31</v>
      </c>
      <c r="Q1484"/>
      <c r="S1484" t="s">
        <v>9493</v>
      </c>
      <c r="X1484" s="334">
        <v>20</v>
      </c>
      <c r="Y1484" s="334">
        <v>66</v>
      </c>
    </row>
    <row r="1485" spans="1:25" x14ac:dyDescent="0.25">
      <c r="A1485" t="str">
        <f>'Page 1 - General Information'!$G$12</f>
        <v>114069103</v>
      </c>
      <c r="B1485" t="str">
        <f>'Page 1 - General Information'!$G$16</f>
        <v>6980</v>
      </c>
      <c r="C1485" s="333" t="s">
        <v>14207</v>
      </c>
      <c r="N1485" t="s">
        <v>8024</v>
      </c>
      <c r="O1485" s="296">
        <f>INDEX('Page 2 - Team Information'!$K$14:$AP$184,Y1485,X1485)</f>
        <v>0</v>
      </c>
      <c r="Q1485"/>
      <c r="S1485" t="s">
        <v>9494</v>
      </c>
      <c r="X1485" s="334">
        <v>21</v>
      </c>
      <c r="Y1485" s="334">
        <v>66</v>
      </c>
    </row>
    <row r="1486" spans="1:25" x14ac:dyDescent="0.25">
      <c r="A1486" t="str">
        <f>'Page 1 - General Information'!$G$12</f>
        <v>114069103</v>
      </c>
      <c r="B1486" t="str">
        <f>'Page 1 - General Information'!$G$16</f>
        <v>6980</v>
      </c>
      <c r="C1486" s="333" t="s">
        <v>14207</v>
      </c>
      <c r="N1486" t="s">
        <v>8024</v>
      </c>
      <c r="O1486" s="296">
        <f>INDEX('Page 2 - Team Information'!$K$14:$AP$184,Y1486,X1486)</f>
        <v>31</v>
      </c>
      <c r="Q1486"/>
      <c r="S1486" t="s">
        <v>9495</v>
      </c>
      <c r="X1486" s="334">
        <v>22</v>
      </c>
      <c r="Y1486" s="334">
        <v>66</v>
      </c>
    </row>
    <row r="1487" spans="1:25" x14ac:dyDescent="0.25">
      <c r="A1487" t="str">
        <f>'Page 1 - General Information'!$G$12</f>
        <v>114069103</v>
      </c>
      <c r="B1487" t="str">
        <f>'Page 1 - General Information'!$G$16</f>
        <v>6980</v>
      </c>
      <c r="C1487" s="333" t="s">
        <v>14207</v>
      </c>
      <c r="N1487" t="s">
        <v>8505</v>
      </c>
      <c r="O1487" s="300"/>
      <c r="Q1487"/>
      <c r="R1487" s="300" t="s">
        <v>14197</v>
      </c>
      <c r="S1487" t="s">
        <v>9496</v>
      </c>
      <c r="V1487" s="296">
        <f>INDEX('Page 2 - Team Information'!$K$14:$AP$184,Y1487,X1487)</f>
        <v>0</v>
      </c>
      <c r="X1487" s="334">
        <v>5</v>
      </c>
      <c r="Y1487" s="334">
        <v>67</v>
      </c>
    </row>
    <row r="1488" spans="1:25" x14ac:dyDescent="0.25">
      <c r="A1488" t="str">
        <f>'Page 1 - General Information'!$G$12</f>
        <v>114069103</v>
      </c>
      <c r="B1488" t="str">
        <f>'Page 1 - General Information'!$G$16</f>
        <v>6980</v>
      </c>
      <c r="C1488" s="333" t="s">
        <v>14207</v>
      </c>
      <c r="N1488" t="s">
        <v>8505</v>
      </c>
      <c r="O1488" s="300"/>
      <c r="Q1488"/>
      <c r="R1488" s="300" t="s">
        <v>14197</v>
      </c>
      <c r="S1488" t="s">
        <v>9497</v>
      </c>
      <c r="V1488" s="296">
        <f>INDEX('Page 2 - Team Information'!$K$14:$AP$184,Y1488,X1488)</f>
        <v>0</v>
      </c>
      <c r="X1488" s="334">
        <v>6</v>
      </c>
      <c r="Y1488" s="334">
        <v>67</v>
      </c>
    </row>
    <row r="1489" spans="1:25" x14ac:dyDescent="0.25">
      <c r="A1489" t="str">
        <f>'Page 1 - General Information'!$G$12</f>
        <v>114069103</v>
      </c>
      <c r="B1489" t="str">
        <f>'Page 1 - General Information'!$G$16</f>
        <v>6980</v>
      </c>
      <c r="C1489" s="333" t="s">
        <v>14207</v>
      </c>
      <c r="N1489" t="s">
        <v>8505</v>
      </c>
      <c r="O1489" s="300"/>
      <c r="Q1489"/>
      <c r="R1489" s="300" t="s">
        <v>14197</v>
      </c>
      <c r="S1489" t="s">
        <v>9498</v>
      </c>
      <c r="V1489" s="296">
        <f>INDEX('Page 2 - Team Information'!$K$14:$AP$184,Y1489,X1489)</f>
        <v>0</v>
      </c>
      <c r="X1489" s="334">
        <v>7</v>
      </c>
      <c r="Y1489" s="334">
        <v>67</v>
      </c>
    </row>
    <row r="1490" spans="1:25" x14ac:dyDescent="0.25">
      <c r="A1490" t="str">
        <f>'Page 1 - General Information'!$G$12</f>
        <v>114069103</v>
      </c>
      <c r="B1490" t="str">
        <f>'Page 1 - General Information'!$G$16</f>
        <v>6980</v>
      </c>
      <c r="C1490" s="333" t="s">
        <v>14207</v>
      </c>
      <c r="N1490" t="s">
        <v>8505</v>
      </c>
      <c r="O1490" s="300"/>
      <c r="Q1490"/>
      <c r="R1490" s="23" t="s">
        <v>14197</v>
      </c>
      <c r="S1490" t="s">
        <v>9499</v>
      </c>
      <c r="T1490" s="296" t="str">
        <f>IF(INDEX('Page 2 - Team Information'!$K$14:$AP$184,Y1490,X1490)="","",INDEX('Page 2 - Team Information'!$K$14:$AP$184,Y1490,X1490)&amp;"-06-30")</f>
        <v/>
      </c>
      <c r="X1490" s="334">
        <v>9</v>
      </c>
      <c r="Y1490" s="334">
        <v>67</v>
      </c>
    </row>
    <row r="1491" spans="1:25" x14ac:dyDescent="0.25">
      <c r="A1491" t="str">
        <f>'Page 1 - General Information'!$G$12</f>
        <v>114069103</v>
      </c>
      <c r="B1491" t="str">
        <f>'Page 1 - General Information'!$G$16</f>
        <v>6980</v>
      </c>
      <c r="C1491" s="333" t="s">
        <v>14207</v>
      </c>
      <c r="N1491" t="s">
        <v>8505</v>
      </c>
      <c r="O1491" s="300"/>
      <c r="Q1491"/>
      <c r="R1491" s="23" t="s">
        <v>14197</v>
      </c>
      <c r="S1491" t="s">
        <v>9500</v>
      </c>
      <c r="T1491" s="296" t="str">
        <f>IF(INDEX('Page 2 - Team Information'!$K$14:$AP$184,Y1491,X1491)="","",INDEX('Page 2 - Team Information'!$K$14:$AP$184,Y1491,X1491)&amp;"-06-30")</f>
        <v/>
      </c>
      <c r="X1491" s="334">
        <v>10</v>
      </c>
      <c r="Y1491" s="334">
        <v>67</v>
      </c>
    </row>
    <row r="1492" spans="1:25" x14ac:dyDescent="0.25">
      <c r="A1492" t="str">
        <f>'Page 1 - General Information'!$G$12</f>
        <v>114069103</v>
      </c>
      <c r="B1492" t="str">
        <f>'Page 1 - General Information'!$G$16</f>
        <v>6980</v>
      </c>
      <c r="C1492" s="333" t="s">
        <v>14207</v>
      </c>
      <c r="N1492" t="s">
        <v>8505</v>
      </c>
      <c r="O1492" s="300"/>
      <c r="Q1492"/>
      <c r="R1492" s="23" t="s">
        <v>14197</v>
      </c>
      <c r="S1492" t="s">
        <v>9501</v>
      </c>
      <c r="T1492" s="296" t="str">
        <f>IF(INDEX('Page 2 - Team Information'!$K$14:$AP$184,Y1492,X1492)="","",INDEX('Page 2 - Team Information'!$K$14:$AP$184,Y1492,X1492)&amp;"-06-30")</f>
        <v/>
      </c>
      <c r="X1492" s="334">
        <v>11</v>
      </c>
      <c r="Y1492" s="334">
        <v>67</v>
      </c>
    </row>
    <row r="1493" spans="1:25" x14ac:dyDescent="0.25">
      <c r="A1493" t="str">
        <f>'Page 1 - General Information'!$G$12</f>
        <v>114069103</v>
      </c>
      <c r="B1493" t="str">
        <f>'Page 1 - General Information'!$G$16</f>
        <v>6980</v>
      </c>
      <c r="C1493" s="333" t="s">
        <v>14207</v>
      </c>
      <c r="N1493" t="s">
        <v>8505</v>
      </c>
      <c r="O1493" s="300"/>
      <c r="Q1493"/>
      <c r="R1493" s="23" t="s">
        <v>14197</v>
      </c>
      <c r="S1493" t="s">
        <v>9502</v>
      </c>
      <c r="T1493" s="296" t="str">
        <f>IF(INDEX('Page 2 - Team Information'!$K$14:$AP$184,Y1493,X1493)="","",INDEX('Page 2 - Team Information'!$K$14:$AP$184,Y1493,X1493)&amp;"-06-30")</f>
        <v/>
      </c>
      <c r="X1493" s="334">
        <v>12</v>
      </c>
      <c r="Y1493" s="334">
        <v>67</v>
      </c>
    </row>
    <row r="1494" spans="1:25" x14ac:dyDescent="0.25">
      <c r="A1494" t="str">
        <f>'Page 1 - General Information'!$G$12</f>
        <v>114069103</v>
      </c>
      <c r="B1494" t="str">
        <f>'Page 1 - General Information'!$G$16</f>
        <v>6980</v>
      </c>
      <c r="C1494" s="333" t="s">
        <v>14207</v>
      </c>
      <c r="N1494" t="s">
        <v>8024</v>
      </c>
      <c r="O1494" s="296">
        <f>INDEX('Page 2 - Team Information'!$K$14:$AP$184,Y1494,X1494)</f>
        <v>0</v>
      </c>
      <c r="Q1494"/>
      <c r="S1494" t="s">
        <v>9503</v>
      </c>
      <c r="X1494" s="334">
        <v>14</v>
      </c>
      <c r="Y1494" s="334">
        <v>67</v>
      </c>
    </row>
    <row r="1495" spans="1:25" x14ac:dyDescent="0.25">
      <c r="A1495" t="str">
        <f>'Page 1 - General Information'!$G$12</f>
        <v>114069103</v>
      </c>
      <c r="B1495" t="str">
        <f>'Page 1 - General Information'!$G$16</f>
        <v>6980</v>
      </c>
      <c r="C1495" s="333" t="s">
        <v>14207</v>
      </c>
      <c r="N1495" t="s">
        <v>8024</v>
      </c>
      <c r="O1495" s="296">
        <f>INDEX('Page 2 - Team Information'!$K$14:$AP$184,Y1495,X1495)</f>
        <v>0</v>
      </c>
      <c r="Q1495"/>
      <c r="S1495" t="s">
        <v>9504</v>
      </c>
      <c r="X1495" s="334">
        <v>15</v>
      </c>
      <c r="Y1495" s="334">
        <v>67</v>
      </c>
    </row>
    <row r="1496" spans="1:25" x14ac:dyDescent="0.25">
      <c r="A1496" t="str">
        <f>'Page 1 - General Information'!$G$12</f>
        <v>114069103</v>
      </c>
      <c r="B1496" t="str">
        <f>'Page 1 - General Information'!$G$16</f>
        <v>6980</v>
      </c>
      <c r="C1496" s="333" t="s">
        <v>14207</v>
      </c>
      <c r="N1496" t="s">
        <v>8024</v>
      </c>
      <c r="O1496" s="296">
        <f>INDEX('Page 2 - Team Information'!$K$14:$AP$184,Y1496,X1496)</f>
        <v>0</v>
      </c>
      <c r="Q1496"/>
      <c r="S1496" t="s">
        <v>9505</v>
      </c>
      <c r="X1496" s="334">
        <v>16</v>
      </c>
      <c r="Y1496" s="334">
        <v>67</v>
      </c>
    </row>
    <row r="1497" spans="1:25" x14ac:dyDescent="0.25">
      <c r="A1497" t="str">
        <f>'Page 1 - General Information'!$G$12</f>
        <v>114069103</v>
      </c>
      <c r="B1497" t="str">
        <f>'Page 1 - General Information'!$G$16</f>
        <v>6980</v>
      </c>
      <c r="C1497" s="333" t="s">
        <v>14207</v>
      </c>
      <c r="N1497" t="s">
        <v>8024</v>
      </c>
      <c r="O1497" s="296">
        <f>INDEX('Page 2 - Team Information'!$K$14:$AP$184,Y1497,X1497)</f>
        <v>0</v>
      </c>
      <c r="Q1497"/>
      <c r="S1497" t="s">
        <v>9506</v>
      </c>
      <c r="X1497" s="334">
        <v>17</v>
      </c>
      <c r="Y1497" s="334">
        <v>67</v>
      </c>
    </row>
    <row r="1498" spans="1:25" x14ac:dyDescent="0.25">
      <c r="A1498" t="str">
        <f>'Page 1 - General Information'!$G$12</f>
        <v>114069103</v>
      </c>
      <c r="B1498" t="str">
        <f>'Page 1 - General Information'!$G$16</f>
        <v>6980</v>
      </c>
      <c r="C1498" s="333" t="s">
        <v>14207</v>
      </c>
      <c r="N1498" t="s">
        <v>8024</v>
      </c>
      <c r="O1498" s="296">
        <f>INDEX('Page 2 - Team Information'!$K$14:$AP$184,Y1498,X1498)</f>
        <v>0</v>
      </c>
      <c r="Q1498"/>
      <c r="S1498" t="s">
        <v>9507</v>
      </c>
      <c r="X1498" s="334">
        <v>19</v>
      </c>
      <c r="Y1498" s="334">
        <v>67</v>
      </c>
    </row>
    <row r="1499" spans="1:25" x14ac:dyDescent="0.25">
      <c r="A1499" t="str">
        <f>'Page 1 - General Information'!$G$12</f>
        <v>114069103</v>
      </c>
      <c r="B1499" t="str">
        <f>'Page 1 - General Information'!$G$16</f>
        <v>6980</v>
      </c>
      <c r="C1499" s="333" t="s">
        <v>14207</v>
      </c>
      <c r="N1499" t="s">
        <v>8024</v>
      </c>
      <c r="O1499" s="296">
        <f>INDEX('Page 2 - Team Information'!$K$14:$AP$184,Y1499,X1499)</f>
        <v>0</v>
      </c>
      <c r="Q1499"/>
      <c r="S1499" t="s">
        <v>9508</v>
      </c>
      <c r="X1499" s="334">
        <v>20</v>
      </c>
      <c r="Y1499" s="334">
        <v>67</v>
      </c>
    </row>
    <row r="1500" spans="1:25" x14ac:dyDescent="0.25">
      <c r="A1500" t="str">
        <f>'Page 1 - General Information'!$G$12</f>
        <v>114069103</v>
      </c>
      <c r="B1500" t="str">
        <f>'Page 1 - General Information'!$G$16</f>
        <v>6980</v>
      </c>
      <c r="C1500" s="333" t="s">
        <v>14207</v>
      </c>
      <c r="N1500" t="s">
        <v>8024</v>
      </c>
      <c r="O1500" s="296">
        <f>INDEX('Page 2 - Team Information'!$K$14:$AP$184,Y1500,X1500)</f>
        <v>0</v>
      </c>
      <c r="Q1500"/>
      <c r="S1500" t="s">
        <v>9509</v>
      </c>
      <c r="X1500" s="334">
        <v>21</v>
      </c>
      <c r="Y1500" s="334">
        <v>67</v>
      </c>
    </row>
    <row r="1501" spans="1:25" x14ac:dyDescent="0.25">
      <c r="A1501" t="str">
        <f>'Page 1 - General Information'!$G$12</f>
        <v>114069103</v>
      </c>
      <c r="B1501" t="str">
        <f>'Page 1 - General Information'!$G$16</f>
        <v>6980</v>
      </c>
      <c r="C1501" s="333" t="s">
        <v>14207</v>
      </c>
      <c r="N1501" t="s">
        <v>8024</v>
      </c>
      <c r="O1501" s="296">
        <f>INDEX('Page 2 - Team Information'!$K$14:$AP$184,Y1501,X1501)</f>
        <v>0</v>
      </c>
      <c r="Q1501"/>
      <c r="S1501" t="s">
        <v>9510</v>
      </c>
      <c r="X1501" s="334">
        <v>22</v>
      </c>
      <c r="Y1501" s="334">
        <v>67</v>
      </c>
    </row>
    <row r="1502" spans="1:25" x14ac:dyDescent="0.25">
      <c r="A1502" t="str">
        <f>'Page 1 - General Information'!$G$12</f>
        <v>114069103</v>
      </c>
      <c r="B1502" t="str">
        <f>'Page 1 - General Information'!$G$16</f>
        <v>6980</v>
      </c>
      <c r="C1502" s="333" t="s">
        <v>14207</v>
      </c>
      <c r="N1502" t="s">
        <v>8505</v>
      </c>
      <c r="O1502" s="300"/>
      <c r="Q1502"/>
      <c r="R1502" s="300" t="s">
        <v>14197</v>
      </c>
      <c r="S1502" t="s">
        <v>9511</v>
      </c>
      <c r="V1502" s="296">
        <f>INDEX('Page 2 - Team Information'!$K$14:$AP$184,Y1502,X1502)</f>
        <v>0</v>
      </c>
      <c r="X1502" s="334">
        <v>5</v>
      </c>
      <c r="Y1502" s="334">
        <v>68</v>
      </c>
    </row>
    <row r="1503" spans="1:25" x14ac:dyDescent="0.25">
      <c r="A1503" t="str">
        <f>'Page 1 - General Information'!$G$12</f>
        <v>114069103</v>
      </c>
      <c r="B1503" t="str">
        <f>'Page 1 - General Information'!$G$16</f>
        <v>6980</v>
      </c>
      <c r="C1503" s="333" t="s">
        <v>14207</v>
      </c>
      <c r="N1503" t="s">
        <v>8505</v>
      </c>
      <c r="O1503" s="300"/>
      <c r="Q1503"/>
      <c r="R1503" s="300" t="s">
        <v>14197</v>
      </c>
      <c r="S1503" t="s">
        <v>9512</v>
      </c>
      <c r="V1503" s="296">
        <f>INDEX('Page 2 - Team Information'!$K$14:$AP$184,Y1503,X1503)</f>
        <v>0</v>
      </c>
      <c r="X1503" s="334">
        <v>6</v>
      </c>
      <c r="Y1503" s="334">
        <v>68</v>
      </c>
    </row>
    <row r="1504" spans="1:25" x14ac:dyDescent="0.25">
      <c r="A1504" t="str">
        <f>'Page 1 - General Information'!$G$12</f>
        <v>114069103</v>
      </c>
      <c r="B1504" t="str">
        <f>'Page 1 - General Information'!$G$16</f>
        <v>6980</v>
      </c>
      <c r="C1504" s="333" t="s">
        <v>14207</v>
      </c>
      <c r="N1504" t="s">
        <v>8505</v>
      </c>
      <c r="O1504" s="300"/>
      <c r="Q1504"/>
      <c r="R1504" s="300" t="s">
        <v>14197</v>
      </c>
      <c r="S1504" t="s">
        <v>9513</v>
      </c>
      <c r="V1504" s="296">
        <f>INDEX('Page 2 - Team Information'!$K$14:$AP$184,Y1504,X1504)</f>
        <v>0</v>
      </c>
      <c r="X1504" s="334">
        <v>7</v>
      </c>
      <c r="Y1504" s="334">
        <v>68</v>
      </c>
    </row>
    <row r="1505" spans="1:25" x14ac:dyDescent="0.25">
      <c r="A1505" t="str">
        <f>'Page 1 - General Information'!$G$12</f>
        <v>114069103</v>
      </c>
      <c r="B1505" t="str">
        <f>'Page 1 - General Information'!$G$16</f>
        <v>6980</v>
      </c>
      <c r="C1505" s="333" t="s">
        <v>14207</v>
      </c>
      <c r="N1505" t="s">
        <v>8505</v>
      </c>
      <c r="O1505" s="300"/>
      <c r="Q1505"/>
      <c r="R1505" s="23" t="s">
        <v>14197</v>
      </c>
      <c r="S1505" t="s">
        <v>9514</v>
      </c>
      <c r="T1505" s="296" t="str">
        <f>IF(INDEX('Page 2 - Team Information'!$K$14:$AP$184,Y1505,X1505)="","",INDEX('Page 2 - Team Information'!$K$14:$AP$184,Y1505,X1505)&amp;"-06-30")</f>
        <v/>
      </c>
      <c r="X1505" s="334">
        <v>9</v>
      </c>
      <c r="Y1505" s="334">
        <v>68</v>
      </c>
    </row>
    <row r="1506" spans="1:25" x14ac:dyDescent="0.25">
      <c r="A1506" t="str">
        <f>'Page 1 - General Information'!$G$12</f>
        <v>114069103</v>
      </c>
      <c r="B1506" t="str">
        <f>'Page 1 - General Information'!$G$16</f>
        <v>6980</v>
      </c>
      <c r="C1506" s="333" t="s">
        <v>14207</v>
      </c>
      <c r="N1506" t="s">
        <v>8505</v>
      </c>
      <c r="O1506" s="300"/>
      <c r="Q1506"/>
      <c r="R1506" s="23" t="s">
        <v>14197</v>
      </c>
      <c r="S1506" t="s">
        <v>9515</v>
      </c>
      <c r="T1506" s="296" t="str">
        <f>IF(INDEX('Page 2 - Team Information'!$K$14:$AP$184,Y1506,X1506)="","",INDEX('Page 2 - Team Information'!$K$14:$AP$184,Y1506,X1506)&amp;"-06-30")</f>
        <v/>
      </c>
      <c r="X1506" s="334">
        <v>10</v>
      </c>
      <c r="Y1506" s="334">
        <v>68</v>
      </c>
    </row>
    <row r="1507" spans="1:25" x14ac:dyDescent="0.25">
      <c r="A1507" t="str">
        <f>'Page 1 - General Information'!$G$12</f>
        <v>114069103</v>
      </c>
      <c r="B1507" t="str">
        <f>'Page 1 - General Information'!$G$16</f>
        <v>6980</v>
      </c>
      <c r="C1507" s="333" t="s">
        <v>14207</v>
      </c>
      <c r="N1507" t="s">
        <v>8505</v>
      </c>
      <c r="O1507" s="300"/>
      <c r="Q1507"/>
      <c r="R1507" s="23" t="s">
        <v>14197</v>
      </c>
      <c r="S1507" t="s">
        <v>9516</v>
      </c>
      <c r="T1507" s="296" t="str">
        <f>IF(INDEX('Page 2 - Team Information'!$K$14:$AP$184,Y1507,X1507)="","",INDEX('Page 2 - Team Information'!$K$14:$AP$184,Y1507,X1507)&amp;"-06-30")</f>
        <v/>
      </c>
      <c r="X1507" s="334">
        <v>11</v>
      </c>
      <c r="Y1507" s="334">
        <v>68</v>
      </c>
    </row>
    <row r="1508" spans="1:25" x14ac:dyDescent="0.25">
      <c r="A1508" t="str">
        <f>'Page 1 - General Information'!$G$12</f>
        <v>114069103</v>
      </c>
      <c r="B1508" t="str">
        <f>'Page 1 - General Information'!$G$16</f>
        <v>6980</v>
      </c>
      <c r="C1508" s="333" t="s">
        <v>14207</v>
      </c>
      <c r="N1508" t="s">
        <v>8505</v>
      </c>
      <c r="O1508" s="300"/>
      <c r="Q1508"/>
      <c r="R1508" s="23" t="s">
        <v>14197</v>
      </c>
      <c r="S1508" t="s">
        <v>9517</v>
      </c>
      <c r="T1508" s="296" t="str">
        <f>IF(INDEX('Page 2 - Team Information'!$K$14:$AP$184,Y1508,X1508)="","",INDEX('Page 2 - Team Information'!$K$14:$AP$184,Y1508,X1508)&amp;"-06-30")</f>
        <v/>
      </c>
      <c r="X1508" s="334">
        <v>12</v>
      </c>
      <c r="Y1508" s="334">
        <v>68</v>
      </c>
    </row>
    <row r="1509" spans="1:25" x14ac:dyDescent="0.25">
      <c r="A1509" t="str">
        <f>'Page 1 - General Information'!$G$12</f>
        <v>114069103</v>
      </c>
      <c r="B1509" t="str">
        <f>'Page 1 - General Information'!$G$16</f>
        <v>6980</v>
      </c>
      <c r="C1509" s="333" t="s">
        <v>14207</v>
      </c>
      <c r="N1509" t="s">
        <v>8024</v>
      </c>
      <c r="O1509" s="296">
        <f>INDEX('Page 2 - Team Information'!$K$14:$AP$184,Y1509,X1509)</f>
        <v>0</v>
      </c>
      <c r="Q1509"/>
      <c r="S1509" t="s">
        <v>9518</v>
      </c>
      <c r="X1509" s="334">
        <v>14</v>
      </c>
      <c r="Y1509" s="334">
        <v>68</v>
      </c>
    </row>
    <row r="1510" spans="1:25" x14ac:dyDescent="0.25">
      <c r="A1510" t="str">
        <f>'Page 1 - General Information'!$G$12</f>
        <v>114069103</v>
      </c>
      <c r="B1510" t="str">
        <f>'Page 1 - General Information'!$G$16</f>
        <v>6980</v>
      </c>
      <c r="C1510" s="333" t="s">
        <v>14207</v>
      </c>
      <c r="N1510" t="s">
        <v>8024</v>
      </c>
      <c r="O1510" s="296">
        <f>INDEX('Page 2 - Team Information'!$K$14:$AP$184,Y1510,X1510)</f>
        <v>0</v>
      </c>
      <c r="Q1510"/>
      <c r="S1510" t="s">
        <v>9519</v>
      </c>
      <c r="X1510" s="334">
        <v>15</v>
      </c>
      <c r="Y1510" s="334">
        <v>68</v>
      </c>
    </row>
    <row r="1511" spans="1:25" x14ac:dyDescent="0.25">
      <c r="A1511" t="str">
        <f>'Page 1 - General Information'!$G$12</f>
        <v>114069103</v>
      </c>
      <c r="B1511" t="str">
        <f>'Page 1 - General Information'!$G$16</f>
        <v>6980</v>
      </c>
      <c r="C1511" s="333" t="s">
        <v>14207</v>
      </c>
      <c r="N1511" t="s">
        <v>8024</v>
      </c>
      <c r="O1511" s="296">
        <f>INDEX('Page 2 - Team Information'!$K$14:$AP$184,Y1511,X1511)</f>
        <v>0</v>
      </c>
      <c r="Q1511"/>
      <c r="S1511" t="s">
        <v>9520</v>
      </c>
      <c r="X1511" s="334">
        <v>16</v>
      </c>
      <c r="Y1511" s="334">
        <v>68</v>
      </c>
    </row>
    <row r="1512" spans="1:25" x14ac:dyDescent="0.25">
      <c r="A1512" t="str">
        <f>'Page 1 - General Information'!$G$12</f>
        <v>114069103</v>
      </c>
      <c r="B1512" t="str">
        <f>'Page 1 - General Information'!$G$16</f>
        <v>6980</v>
      </c>
      <c r="C1512" s="333" t="s">
        <v>14207</v>
      </c>
      <c r="N1512" t="s">
        <v>8024</v>
      </c>
      <c r="O1512" s="296">
        <f>INDEX('Page 2 - Team Information'!$K$14:$AP$184,Y1512,X1512)</f>
        <v>0</v>
      </c>
      <c r="Q1512"/>
      <c r="S1512" t="s">
        <v>9521</v>
      </c>
      <c r="X1512" s="334">
        <v>17</v>
      </c>
      <c r="Y1512" s="334">
        <v>68</v>
      </c>
    </row>
    <row r="1513" spans="1:25" x14ac:dyDescent="0.25">
      <c r="A1513" t="str">
        <f>'Page 1 - General Information'!$G$12</f>
        <v>114069103</v>
      </c>
      <c r="B1513" t="str">
        <f>'Page 1 - General Information'!$G$16</f>
        <v>6980</v>
      </c>
      <c r="C1513" s="333" t="s">
        <v>14207</v>
      </c>
      <c r="N1513" t="s">
        <v>8024</v>
      </c>
      <c r="O1513" s="296">
        <f>INDEX('Page 2 - Team Information'!$K$14:$AP$184,Y1513,X1513)</f>
        <v>0</v>
      </c>
      <c r="Q1513"/>
      <c r="S1513" t="s">
        <v>9522</v>
      </c>
      <c r="X1513" s="334">
        <v>19</v>
      </c>
      <c r="Y1513" s="334">
        <v>68</v>
      </c>
    </row>
    <row r="1514" spans="1:25" x14ac:dyDescent="0.25">
      <c r="A1514" t="str">
        <f>'Page 1 - General Information'!$G$12</f>
        <v>114069103</v>
      </c>
      <c r="B1514" t="str">
        <f>'Page 1 - General Information'!$G$16</f>
        <v>6980</v>
      </c>
      <c r="C1514" s="333" t="s">
        <v>14207</v>
      </c>
      <c r="N1514" t="s">
        <v>8024</v>
      </c>
      <c r="O1514" s="296">
        <f>INDEX('Page 2 - Team Information'!$K$14:$AP$184,Y1514,X1514)</f>
        <v>0</v>
      </c>
      <c r="Q1514"/>
      <c r="S1514" t="s">
        <v>9523</v>
      </c>
      <c r="X1514" s="334">
        <v>20</v>
      </c>
      <c r="Y1514" s="334">
        <v>68</v>
      </c>
    </row>
    <row r="1515" spans="1:25" x14ac:dyDescent="0.25">
      <c r="A1515" t="str">
        <f>'Page 1 - General Information'!$G$12</f>
        <v>114069103</v>
      </c>
      <c r="B1515" t="str">
        <f>'Page 1 - General Information'!$G$16</f>
        <v>6980</v>
      </c>
      <c r="C1515" s="333" t="s">
        <v>14207</v>
      </c>
      <c r="N1515" t="s">
        <v>8024</v>
      </c>
      <c r="O1515" s="296">
        <f>INDEX('Page 2 - Team Information'!$K$14:$AP$184,Y1515,X1515)</f>
        <v>0</v>
      </c>
      <c r="Q1515"/>
      <c r="S1515" t="s">
        <v>9524</v>
      </c>
      <c r="X1515" s="334">
        <v>21</v>
      </c>
      <c r="Y1515" s="334">
        <v>68</v>
      </c>
    </row>
    <row r="1516" spans="1:25" x14ac:dyDescent="0.25">
      <c r="A1516" t="str">
        <f>'Page 1 - General Information'!$G$12</f>
        <v>114069103</v>
      </c>
      <c r="B1516" t="str">
        <f>'Page 1 - General Information'!$G$16</f>
        <v>6980</v>
      </c>
      <c r="C1516" s="333" t="s">
        <v>14207</v>
      </c>
      <c r="N1516" t="s">
        <v>8024</v>
      </c>
      <c r="O1516" s="296">
        <f>INDEX('Page 2 - Team Information'!$K$14:$AP$184,Y1516,X1516)</f>
        <v>0</v>
      </c>
      <c r="Q1516"/>
      <c r="S1516" t="s">
        <v>9525</v>
      </c>
      <c r="X1516" s="334">
        <v>22</v>
      </c>
      <c r="Y1516" s="334">
        <v>68</v>
      </c>
    </row>
    <row r="1517" spans="1:25" x14ac:dyDescent="0.25">
      <c r="A1517" t="str">
        <f>'Page 1 - General Information'!$G$12</f>
        <v>114069103</v>
      </c>
      <c r="B1517" t="str">
        <f>'Page 1 - General Information'!$G$16</f>
        <v>6980</v>
      </c>
      <c r="C1517" s="333" t="s">
        <v>14207</v>
      </c>
      <c r="N1517" t="s">
        <v>8505</v>
      </c>
      <c r="O1517" s="300"/>
      <c r="Q1517"/>
      <c r="R1517" s="300" t="s">
        <v>14197</v>
      </c>
      <c r="S1517" t="s">
        <v>9526</v>
      </c>
      <c r="V1517" s="296" t="str">
        <f>INDEX('Page 2 - Team Information'!$K$14:$AP$184,Y1517,X1517)</f>
        <v xml:space="preserve">Yes </v>
      </c>
      <c r="X1517" s="334">
        <v>5</v>
      </c>
      <c r="Y1517" s="334">
        <v>69</v>
      </c>
    </row>
    <row r="1518" spans="1:25" x14ac:dyDescent="0.25">
      <c r="A1518" t="str">
        <f>'Page 1 - General Information'!$G$12</f>
        <v>114069103</v>
      </c>
      <c r="B1518" t="str">
        <f>'Page 1 - General Information'!$G$16</f>
        <v>6980</v>
      </c>
      <c r="C1518" s="333" t="s">
        <v>14207</v>
      </c>
      <c r="N1518" t="s">
        <v>8505</v>
      </c>
      <c r="O1518" s="300"/>
      <c r="Q1518"/>
      <c r="R1518" s="300" t="s">
        <v>14197</v>
      </c>
      <c r="S1518" t="s">
        <v>9527</v>
      </c>
      <c r="V1518" s="296">
        <f>INDEX('Page 2 - Team Information'!$K$14:$AP$184,Y1518,X1518)</f>
        <v>0</v>
      </c>
      <c r="X1518" s="334">
        <v>6</v>
      </c>
      <c r="Y1518" s="334">
        <v>69</v>
      </c>
    </row>
    <row r="1519" spans="1:25" x14ac:dyDescent="0.25">
      <c r="A1519" t="str">
        <f>'Page 1 - General Information'!$G$12</f>
        <v>114069103</v>
      </c>
      <c r="B1519" t="str">
        <f>'Page 1 - General Information'!$G$16</f>
        <v>6980</v>
      </c>
      <c r="C1519" s="333" t="s">
        <v>14207</v>
      </c>
      <c r="N1519" t="s">
        <v>8505</v>
      </c>
      <c r="O1519" s="300"/>
      <c r="Q1519"/>
      <c r="R1519" s="300" t="s">
        <v>14197</v>
      </c>
      <c r="S1519" t="s">
        <v>9528</v>
      </c>
      <c r="V1519" s="296">
        <f>INDEX('Page 2 - Team Information'!$K$14:$AP$184,Y1519,X1519)</f>
        <v>0</v>
      </c>
      <c r="X1519" s="334">
        <v>7</v>
      </c>
      <c r="Y1519" s="334">
        <v>69</v>
      </c>
    </row>
    <row r="1520" spans="1:25" x14ac:dyDescent="0.25">
      <c r="A1520" t="str">
        <f>'Page 1 - General Information'!$G$12</f>
        <v>114069103</v>
      </c>
      <c r="B1520" t="str">
        <f>'Page 1 - General Information'!$G$16</f>
        <v>6980</v>
      </c>
      <c r="C1520" s="333" t="s">
        <v>14207</v>
      </c>
      <c r="N1520" t="s">
        <v>8505</v>
      </c>
      <c r="O1520" s="300"/>
      <c r="Q1520"/>
      <c r="R1520" s="23" t="s">
        <v>14197</v>
      </c>
      <c r="S1520" t="s">
        <v>9529</v>
      </c>
      <c r="T1520" s="296" t="str">
        <f>IF(INDEX('Page 2 - Team Information'!$K$14:$AP$184,Y1520,X1520)="","",INDEX('Page 2 - Team Information'!$K$14:$AP$184,Y1520,X1520)&amp;"-06-30")</f>
        <v>1945-06-30</v>
      </c>
      <c r="X1520" s="334">
        <v>9</v>
      </c>
      <c r="Y1520" s="334">
        <v>69</v>
      </c>
    </row>
    <row r="1521" spans="1:25" x14ac:dyDescent="0.25">
      <c r="A1521" t="str">
        <f>'Page 1 - General Information'!$G$12</f>
        <v>114069103</v>
      </c>
      <c r="B1521" t="str">
        <f>'Page 1 - General Information'!$G$16</f>
        <v>6980</v>
      </c>
      <c r="C1521" s="333" t="s">
        <v>14207</v>
      </c>
      <c r="N1521" t="s">
        <v>8505</v>
      </c>
      <c r="O1521" s="300"/>
      <c r="Q1521"/>
      <c r="R1521" s="23" t="s">
        <v>14197</v>
      </c>
      <c r="S1521" t="s">
        <v>9530</v>
      </c>
      <c r="T1521" s="296" t="str">
        <f>IF(INDEX('Page 2 - Team Information'!$K$14:$AP$184,Y1521,X1521)="","",INDEX('Page 2 - Team Information'!$K$14:$AP$184,Y1521,X1521)&amp;"-06-30")</f>
        <v/>
      </c>
      <c r="X1521" s="334">
        <v>10</v>
      </c>
      <c r="Y1521" s="334">
        <v>69</v>
      </c>
    </row>
    <row r="1522" spans="1:25" x14ac:dyDescent="0.25">
      <c r="A1522" t="str">
        <f>'Page 1 - General Information'!$G$12</f>
        <v>114069103</v>
      </c>
      <c r="B1522" t="str">
        <f>'Page 1 - General Information'!$G$16</f>
        <v>6980</v>
      </c>
      <c r="C1522" s="333" t="s">
        <v>14207</v>
      </c>
      <c r="N1522" t="s">
        <v>8505</v>
      </c>
      <c r="O1522" s="300"/>
      <c r="Q1522"/>
      <c r="R1522" s="23" t="s">
        <v>14197</v>
      </c>
      <c r="S1522" t="s">
        <v>9531</v>
      </c>
      <c r="T1522" s="296" t="str">
        <f>IF(INDEX('Page 2 - Team Information'!$K$14:$AP$184,Y1522,X1522)="","",INDEX('Page 2 - Team Information'!$K$14:$AP$184,Y1522,X1522)&amp;"-06-30")</f>
        <v/>
      </c>
      <c r="X1522" s="334">
        <v>11</v>
      </c>
      <c r="Y1522" s="334">
        <v>69</v>
      </c>
    </row>
    <row r="1523" spans="1:25" x14ac:dyDescent="0.25">
      <c r="A1523" t="str">
        <f>'Page 1 - General Information'!$G$12</f>
        <v>114069103</v>
      </c>
      <c r="B1523" t="str">
        <f>'Page 1 - General Information'!$G$16</f>
        <v>6980</v>
      </c>
      <c r="C1523" s="333" t="s">
        <v>14207</v>
      </c>
      <c r="N1523" t="s">
        <v>8505</v>
      </c>
      <c r="O1523" s="300"/>
      <c r="Q1523"/>
      <c r="R1523" s="23" t="s">
        <v>14197</v>
      </c>
      <c r="S1523" t="s">
        <v>9532</v>
      </c>
      <c r="T1523" s="296" t="str">
        <f>IF(INDEX('Page 2 - Team Information'!$K$14:$AP$184,Y1523,X1523)="","",INDEX('Page 2 - Team Information'!$K$14:$AP$184,Y1523,X1523)&amp;"-06-30")</f>
        <v/>
      </c>
      <c r="X1523" s="334">
        <v>12</v>
      </c>
      <c r="Y1523" s="334">
        <v>69</v>
      </c>
    </row>
    <row r="1524" spans="1:25" x14ac:dyDescent="0.25">
      <c r="A1524" t="str">
        <f>'Page 1 - General Information'!$G$12</f>
        <v>114069103</v>
      </c>
      <c r="B1524" t="str">
        <f>'Page 1 - General Information'!$G$16</f>
        <v>6980</v>
      </c>
      <c r="C1524" s="333" t="s">
        <v>14207</v>
      </c>
      <c r="N1524" t="s">
        <v>8024</v>
      </c>
      <c r="O1524" s="296">
        <f>INDEX('Page 2 - Team Information'!$K$14:$AP$184,Y1524,X1524)</f>
        <v>18</v>
      </c>
      <c r="Q1524"/>
      <c r="S1524" t="s">
        <v>9533</v>
      </c>
      <c r="X1524" s="334">
        <v>14</v>
      </c>
      <c r="Y1524" s="334">
        <v>69</v>
      </c>
    </row>
    <row r="1525" spans="1:25" x14ac:dyDescent="0.25">
      <c r="A1525" t="str">
        <f>'Page 1 - General Information'!$G$12</f>
        <v>114069103</v>
      </c>
      <c r="B1525" t="str">
        <f>'Page 1 - General Information'!$G$16</f>
        <v>6980</v>
      </c>
      <c r="C1525" s="333" t="s">
        <v>14207</v>
      </c>
      <c r="N1525" t="s">
        <v>8024</v>
      </c>
      <c r="O1525" s="296">
        <f>INDEX('Page 2 - Team Information'!$K$14:$AP$184,Y1525,X1525)</f>
        <v>0</v>
      </c>
      <c r="Q1525"/>
      <c r="S1525" t="s">
        <v>9534</v>
      </c>
      <c r="X1525" s="334">
        <v>15</v>
      </c>
      <c r="Y1525" s="334">
        <v>69</v>
      </c>
    </row>
    <row r="1526" spans="1:25" x14ac:dyDescent="0.25">
      <c r="A1526" t="str">
        <f>'Page 1 - General Information'!$G$12</f>
        <v>114069103</v>
      </c>
      <c r="B1526" t="str">
        <f>'Page 1 - General Information'!$G$16</f>
        <v>6980</v>
      </c>
      <c r="C1526" s="333" t="s">
        <v>14207</v>
      </c>
      <c r="N1526" t="s">
        <v>8024</v>
      </c>
      <c r="O1526" s="296">
        <f>INDEX('Page 2 - Team Information'!$K$14:$AP$184,Y1526,X1526)</f>
        <v>0</v>
      </c>
      <c r="Q1526"/>
      <c r="S1526" t="s">
        <v>9535</v>
      </c>
      <c r="X1526" s="334">
        <v>16</v>
      </c>
      <c r="Y1526" s="334">
        <v>69</v>
      </c>
    </row>
    <row r="1527" spans="1:25" x14ac:dyDescent="0.25">
      <c r="A1527" t="str">
        <f>'Page 1 - General Information'!$G$12</f>
        <v>114069103</v>
      </c>
      <c r="B1527" t="str">
        <f>'Page 1 - General Information'!$G$16</f>
        <v>6980</v>
      </c>
      <c r="C1527" s="333" t="s">
        <v>14207</v>
      </c>
      <c r="N1527" t="s">
        <v>8024</v>
      </c>
      <c r="O1527" s="296">
        <f>INDEX('Page 2 - Team Information'!$K$14:$AP$184,Y1527,X1527)</f>
        <v>18</v>
      </c>
      <c r="Q1527"/>
      <c r="S1527" t="s">
        <v>9536</v>
      </c>
      <c r="X1527" s="334">
        <v>17</v>
      </c>
      <c r="Y1527" s="334">
        <v>69</v>
      </c>
    </row>
    <row r="1528" spans="1:25" x14ac:dyDescent="0.25">
      <c r="A1528" t="str">
        <f>'Page 1 - General Information'!$G$12</f>
        <v>114069103</v>
      </c>
      <c r="B1528" t="str">
        <f>'Page 1 - General Information'!$G$16</f>
        <v>6980</v>
      </c>
      <c r="C1528" s="333" t="s">
        <v>14207</v>
      </c>
      <c r="N1528" t="s">
        <v>8024</v>
      </c>
      <c r="O1528" s="296">
        <f>INDEX('Page 2 - Team Information'!$K$14:$AP$184,Y1528,X1528)</f>
        <v>18</v>
      </c>
      <c r="Q1528"/>
      <c r="S1528" t="s">
        <v>9537</v>
      </c>
      <c r="X1528" s="334">
        <v>19</v>
      </c>
      <c r="Y1528" s="334">
        <v>69</v>
      </c>
    </row>
    <row r="1529" spans="1:25" x14ac:dyDescent="0.25">
      <c r="A1529" t="str">
        <f>'Page 1 - General Information'!$G$12</f>
        <v>114069103</v>
      </c>
      <c r="B1529" t="str">
        <f>'Page 1 - General Information'!$G$16</f>
        <v>6980</v>
      </c>
      <c r="C1529" s="333" t="s">
        <v>14207</v>
      </c>
      <c r="N1529" t="s">
        <v>8024</v>
      </c>
      <c r="O1529" s="296">
        <f>INDEX('Page 2 - Team Information'!$K$14:$AP$184,Y1529,X1529)</f>
        <v>0</v>
      </c>
      <c r="Q1529"/>
      <c r="S1529" t="s">
        <v>9538</v>
      </c>
      <c r="X1529" s="334">
        <v>20</v>
      </c>
      <c r="Y1529" s="334">
        <v>69</v>
      </c>
    </row>
    <row r="1530" spans="1:25" x14ac:dyDescent="0.25">
      <c r="A1530" t="str">
        <f>'Page 1 - General Information'!$G$12</f>
        <v>114069103</v>
      </c>
      <c r="B1530" t="str">
        <f>'Page 1 - General Information'!$G$16</f>
        <v>6980</v>
      </c>
      <c r="C1530" s="333" t="s">
        <v>14207</v>
      </c>
      <c r="N1530" t="s">
        <v>8024</v>
      </c>
      <c r="O1530" s="296">
        <f>INDEX('Page 2 - Team Information'!$K$14:$AP$184,Y1530,X1530)</f>
        <v>0</v>
      </c>
      <c r="Q1530"/>
      <c r="S1530" t="s">
        <v>9539</v>
      </c>
      <c r="X1530" s="334">
        <v>21</v>
      </c>
      <c r="Y1530" s="334">
        <v>69</v>
      </c>
    </row>
    <row r="1531" spans="1:25" x14ac:dyDescent="0.25">
      <c r="A1531" t="str">
        <f>'Page 1 - General Information'!$G$12</f>
        <v>114069103</v>
      </c>
      <c r="B1531" t="str">
        <f>'Page 1 - General Information'!$G$16</f>
        <v>6980</v>
      </c>
      <c r="C1531" s="333" t="s">
        <v>14207</v>
      </c>
      <c r="N1531" t="s">
        <v>8024</v>
      </c>
      <c r="O1531" s="296">
        <f>INDEX('Page 2 - Team Information'!$K$14:$AP$184,Y1531,X1531)</f>
        <v>18</v>
      </c>
      <c r="Q1531"/>
      <c r="S1531" t="s">
        <v>9540</v>
      </c>
      <c r="X1531" s="334">
        <v>22</v>
      </c>
      <c r="Y1531" s="334">
        <v>69</v>
      </c>
    </row>
    <row r="1532" spans="1:25" x14ac:dyDescent="0.25">
      <c r="A1532" t="str">
        <f>'Page 1 - General Information'!$G$12</f>
        <v>114069103</v>
      </c>
      <c r="B1532" t="str">
        <f>'Page 1 - General Information'!$G$16</f>
        <v>6980</v>
      </c>
      <c r="C1532" s="333" t="s">
        <v>14207</v>
      </c>
      <c r="N1532" t="s">
        <v>8505</v>
      </c>
      <c r="O1532" s="300"/>
      <c r="Q1532"/>
      <c r="R1532" s="300" t="s">
        <v>14197</v>
      </c>
      <c r="S1532" t="s">
        <v>9541</v>
      </c>
      <c r="V1532" s="296">
        <f>INDEX('Page 2 - Team Information'!$K$14:$AP$184,Y1532,X1532)</f>
        <v>0</v>
      </c>
      <c r="X1532" s="334">
        <v>5</v>
      </c>
      <c r="Y1532" s="334">
        <v>70</v>
      </c>
    </row>
    <row r="1533" spans="1:25" x14ac:dyDescent="0.25">
      <c r="A1533" t="str">
        <f>'Page 1 - General Information'!$G$12</f>
        <v>114069103</v>
      </c>
      <c r="B1533" t="str">
        <f>'Page 1 - General Information'!$G$16</f>
        <v>6980</v>
      </c>
      <c r="C1533" s="333" t="s">
        <v>14207</v>
      </c>
      <c r="N1533" t="s">
        <v>8505</v>
      </c>
      <c r="O1533" s="300"/>
      <c r="Q1533"/>
      <c r="R1533" s="300" t="s">
        <v>14197</v>
      </c>
      <c r="S1533" t="s">
        <v>9542</v>
      </c>
      <c r="V1533" s="296">
        <f>INDEX('Page 2 - Team Information'!$K$14:$AP$184,Y1533,X1533)</f>
        <v>0</v>
      </c>
      <c r="X1533" s="334">
        <v>6</v>
      </c>
      <c r="Y1533" s="334">
        <v>70</v>
      </c>
    </row>
    <row r="1534" spans="1:25" x14ac:dyDescent="0.25">
      <c r="A1534" t="str">
        <f>'Page 1 - General Information'!$G$12</f>
        <v>114069103</v>
      </c>
      <c r="B1534" t="str">
        <f>'Page 1 - General Information'!$G$16</f>
        <v>6980</v>
      </c>
      <c r="C1534" s="333" t="s">
        <v>14207</v>
      </c>
      <c r="N1534" t="s">
        <v>8505</v>
      </c>
      <c r="O1534" s="300"/>
      <c r="Q1534"/>
      <c r="R1534" s="300" t="s">
        <v>14197</v>
      </c>
      <c r="S1534" t="s">
        <v>9543</v>
      </c>
      <c r="V1534" s="296">
        <f>INDEX('Page 2 - Team Information'!$K$14:$AP$184,Y1534,X1534)</f>
        <v>0</v>
      </c>
      <c r="X1534" s="334">
        <v>7</v>
      </c>
      <c r="Y1534" s="334">
        <v>70</v>
      </c>
    </row>
    <row r="1535" spans="1:25" x14ac:dyDescent="0.25">
      <c r="A1535" t="str">
        <f>'Page 1 - General Information'!$G$12</f>
        <v>114069103</v>
      </c>
      <c r="B1535" t="str">
        <f>'Page 1 - General Information'!$G$16</f>
        <v>6980</v>
      </c>
      <c r="C1535" s="333" t="s">
        <v>14207</v>
      </c>
      <c r="N1535" t="s">
        <v>8505</v>
      </c>
      <c r="O1535" s="300"/>
      <c r="Q1535"/>
      <c r="R1535" s="23" t="s">
        <v>14197</v>
      </c>
      <c r="S1535" t="s">
        <v>9544</v>
      </c>
      <c r="T1535" s="296" t="str">
        <f>IF(INDEX('Page 2 - Team Information'!$K$14:$AP$184,Y1535,X1535)="","",INDEX('Page 2 - Team Information'!$K$14:$AP$184,Y1535,X1535)&amp;"-06-30")</f>
        <v/>
      </c>
      <c r="X1535" s="334">
        <v>9</v>
      </c>
      <c r="Y1535" s="334">
        <v>70</v>
      </c>
    </row>
    <row r="1536" spans="1:25" x14ac:dyDescent="0.25">
      <c r="A1536" t="str">
        <f>'Page 1 - General Information'!$G$12</f>
        <v>114069103</v>
      </c>
      <c r="B1536" t="str">
        <f>'Page 1 - General Information'!$G$16</f>
        <v>6980</v>
      </c>
      <c r="C1536" s="333" t="s">
        <v>14207</v>
      </c>
      <c r="N1536" t="s">
        <v>8505</v>
      </c>
      <c r="O1536" s="300"/>
      <c r="Q1536"/>
      <c r="R1536" s="23" t="s">
        <v>14197</v>
      </c>
      <c r="S1536" t="s">
        <v>9545</v>
      </c>
      <c r="T1536" s="296" t="str">
        <f>IF(INDEX('Page 2 - Team Information'!$K$14:$AP$184,Y1536,X1536)="","",INDEX('Page 2 - Team Information'!$K$14:$AP$184,Y1536,X1536)&amp;"-06-30")</f>
        <v/>
      </c>
      <c r="X1536" s="334">
        <v>10</v>
      </c>
      <c r="Y1536" s="334">
        <v>70</v>
      </c>
    </row>
    <row r="1537" spans="1:25" x14ac:dyDescent="0.25">
      <c r="A1537" t="str">
        <f>'Page 1 - General Information'!$G$12</f>
        <v>114069103</v>
      </c>
      <c r="B1537" t="str">
        <f>'Page 1 - General Information'!$G$16</f>
        <v>6980</v>
      </c>
      <c r="C1537" s="333" t="s">
        <v>14207</v>
      </c>
      <c r="N1537" t="s">
        <v>8505</v>
      </c>
      <c r="O1537" s="300"/>
      <c r="Q1537"/>
      <c r="R1537" s="23" t="s">
        <v>14197</v>
      </c>
      <c r="S1537" t="s">
        <v>9546</v>
      </c>
      <c r="T1537" s="296" t="str">
        <f>IF(INDEX('Page 2 - Team Information'!$K$14:$AP$184,Y1537,X1537)="","",INDEX('Page 2 - Team Information'!$K$14:$AP$184,Y1537,X1537)&amp;"-06-30")</f>
        <v/>
      </c>
      <c r="X1537" s="334">
        <v>11</v>
      </c>
      <c r="Y1537" s="334">
        <v>70</v>
      </c>
    </row>
    <row r="1538" spans="1:25" x14ac:dyDescent="0.25">
      <c r="A1538" t="str">
        <f>'Page 1 - General Information'!$G$12</f>
        <v>114069103</v>
      </c>
      <c r="B1538" t="str">
        <f>'Page 1 - General Information'!$G$16</f>
        <v>6980</v>
      </c>
      <c r="C1538" s="333" t="s">
        <v>14207</v>
      </c>
      <c r="N1538" t="s">
        <v>8505</v>
      </c>
      <c r="O1538" s="300"/>
      <c r="Q1538"/>
      <c r="R1538" s="23" t="s">
        <v>14197</v>
      </c>
      <c r="S1538" t="s">
        <v>9547</v>
      </c>
      <c r="T1538" s="296" t="str">
        <f>IF(INDEX('Page 2 - Team Information'!$K$14:$AP$184,Y1538,X1538)="","",INDEX('Page 2 - Team Information'!$K$14:$AP$184,Y1538,X1538)&amp;"-06-30")</f>
        <v/>
      </c>
      <c r="X1538" s="334">
        <v>12</v>
      </c>
      <c r="Y1538" s="334">
        <v>70</v>
      </c>
    </row>
    <row r="1539" spans="1:25" x14ac:dyDescent="0.25">
      <c r="A1539" t="str">
        <f>'Page 1 - General Information'!$G$12</f>
        <v>114069103</v>
      </c>
      <c r="B1539" t="str">
        <f>'Page 1 - General Information'!$G$16</f>
        <v>6980</v>
      </c>
      <c r="C1539" s="333" t="s">
        <v>14207</v>
      </c>
      <c r="N1539" t="s">
        <v>8024</v>
      </c>
      <c r="O1539" s="296">
        <f>INDEX('Page 2 - Team Information'!$K$14:$AP$184,Y1539,X1539)</f>
        <v>0</v>
      </c>
      <c r="Q1539"/>
      <c r="S1539" t="s">
        <v>9548</v>
      </c>
      <c r="X1539" s="334">
        <v>14</v>
      </c>
      <c r="Y1539" s="334">
        <v>70</v>
      </c>
    </row>
    <row r="1540" spans="1:25" x14ac:dyDescent="0.25">
      <c r="A1540" t="str">
        <f>'Page 1 - General Information'!$G$12</f>
        <v>114069103</v>
      </c>
      <c r="B1540" t="str">
        <f>'Page 1 - General Information'!$G$16</f>
        <v>6980</v>
      </c>
      <c r="C1540" s="333" t="s">
        <v>14207</v>
      </c>
      <c r="N1540" t="s">
        <v>8024</v>
      </c>
      <c r="O1540" s="296">
        <f>INDEX('Page 2 - Team Information'!$K$14:$AP$184,Y1540,X1540)</f>
        <v>0</v>
      </c>
      <c r="Q1540"/>
      <c r="S1540" t="s">
        <v>9549</v>
      </c>
      <c r="X1540" s="334">
        <v>15</v>
      </c>
      <c r="Y1540" s="334">
        <v>70</v>
      </c>
    </row>
    <row r="1541" spans="1:25" x14ac:dyDescent="0.25">
      <c r="A1541" t="str">
        <f>'Page 1 - General Information'!$G$12</f>
        <v>114069103</v>
      </c>
      <c r="B1541" t="str">
        <f>'Page 1 - General Information'!$G$16</f>
        <v>6980</v>
      </c>
      <c r="C1541" s="333" t="s">
        <v>14207</v>
      </c>
      <c r="N1541" t="s">
        <v>8024</v>
      </c>
      <c r="O1541" s="296">
        <f>INDEX('Page 2 - Team Information'!$K$14:$AP$184,Y1541,X1541)</f>
        <v>0</v>
      </c>
      <c r="Q1541"/>
      <c r="S1541" t="s">
        <v>9550</v>
      </c>
      <c r="X1541" s="334">
        <v>16</v>
      </c>
      <c r="Y1541" s="334">
        <v>70</v>
      </c>
    </row>
    <row r="1542" spans="1:25" x14ac:dyDescent="0.25">
      <c r="A1542" t="str">
        <f>'Page 1 - General Information'!$G$12</f>
        <v>114069103</v>
      </c>
      <c r="B1542" t="str">
        <f>'Page 1 - General Information'!$G$16</f>
        <v>6980</v>
      </c>
      <c r="C1542" s="333" t="s">
        <v>14207</v>
      </c>
      <c r="N1542" t="s">
        <v>8024</v>
      </c>
      <c r="O1542" s="296">
        <f>INDEX('Page 2 - Team Information'!$K$14:$AP$184,Y1542,X1542)</f>
        <v>0</v>
      </c>
      <c r="Q1542"/>
      <c r="S1542" t="s">
        <v>9551</v>
      </c>
      <c r="X1542" s="334">
        <v>17</v>
      </c>
      <c r="Y1542" s="334">
        <v>70</v>
      </c>
    </row>
    <row r="1543" spans="1:25" x14ac:dyDescent="0.25">
      <c r="A1543" t="str">
        <f>'Page 1 - General Information'!$G$12</f>
        <v>114069103</v>
      </c>
      <c r="B1543" t="str">
        <f>'Page 1 - General Information'!$G$16</f>
        <v>6980</v>
      </c>
      <c r="C1543" s="333" t="s">
        <v>14207</v>
      </c>
      <c r="N1543" t="s">
        <v>8024</v>
      </c>
      <c r="O1543" s="296">
        <f>INDEX('Page 2 - Team Information'!$K$14:$AP$184,Y1543,X1543)</f>
        <v>0</v>
      </c>
      <c r="Q1543"/>
      <c r="S1543" t="s">
        <v>9552</v>
      </c>
      <c r="X1543" s="334">
        <v>19</v>
      </c>
      <c r="Y1543" s="334">
        <v>70</v>
      </c>
    </row>
    <row r="1544" spans="1:25" x14ac:dyDescent="0.25">
      <c r="A1544" t="str">
        <f>'Page 1 - General Information'!$G$12</f>
        <v>114069103</v>
      </c>
      <c r="B1544" t="str">
        <f>'Page 1 - General Information'!$G$16</f>
        <v>6980</v>
      </c>
      <c r="C1544" s="333" t="s">
        <v>14207</v>
      </c>
      <c r="N1544" t="s">
        <v>8024</v>
      </c>
      <c r="O1544" s="296">
        <f>INDEX('Page 2 - Team Information'!$K$14:$AP$184,Y1544,X1544)</f>
        <v>0</v>
      </c>
      <c r="Q1544"/>
      <c r="S1544" t="s">
        <v>9553</v>
      </c>
      <c r="X1544" s="334">
        <v>20</v>
      </c>
      <c r="Y1544" s="334">
        <v>70</v>
      </c>
    </row>
    <row r="1545" spans="1:25" x14ac:dyDescent="0.25">
      <c r="A1545" t="str">
        <f>'Page 1 - General Information'!$G$12</f>
        <v>114069103</v>
      </c>
      <c r="B1545" t="str">
        <f>'Page 1 - General Information'!$G$16</f>
        <v>6980</v>
      </c>
      <c r="C1545" s="333" t="s">
        <v>14207</v>
      </c>
      <c r="N1545" t="s">
        <v>8024</v>
      </c>
      <c r="O1545" s="296">
        <f>INDEX('Page 2 - Team Information'!$K$14:$AP$184,Y1545,X1545)</f>
        <v>0</v>
      </c>
      <c r="Q1545"/>
      <c r="S1545" t="s">
        <v>9554</v>
      </c>
      <c r="X1545" s="334">
        <v>21</v>
      </c>
      <c r="Y1545" s="334">
        <v>70</v>
      </c>
    </row>
    <row r="1546" spans="1:25" x14ac:dyDescent="0.25">
      <c r="A1546" t="str">
        <f>'Page 1 - General Information'!$G$12</f>
        <v>114069103</v>
      </c>
      <c r="B1546" t="str">
        <f>'Page 1 - General Information'!$G$16</f>
        <v>6980</v>
      </c>
      <c r="C1546" s="333" t="s">
        <v>14207</v>
      </c>
      <c r="N1546" t="s">
        <v>8024</v>
      </c>
      <c r="O1546" s="296">
        <f>INDEX('Page 2 - Team Information'!$K$14:$AP$184,Y1546,X1546)</f>
        <v>0</v>
      </c>
      <c r="Q1546"/>
      <c r="S1546" t="s">
        <v>9555</v>
      </c>
      <c r="X1546" s="334">
        <v>22</v>
      </c>
      <c r="Y1546" s="334">
        <v>70</v>
      </c>
    </row>
    <row r="1547" spans="1:25" x14ac:dyDescent="0.25">
      <c r="A1547" t="str">
        <f>'Page 1 - General Information'!$G$12</f>
        <v>114069103</v>
      </c>
      <c r="B1547" t="str">
        <f>'Page 1 - General Information'!$G$16</f>
        <v>6980</v>
      </c>
      <c r="C1547" s="333" t="s">
        <v>14207</v>
      </c>
      <c r="N1547" t="s">
        <v>8505</v>
      </c>
      <c r="O1547" s="300"/>
      <c r="Q1547"/>
      <c r="R1547" s="300" t="s">
        <v>14197</v>
      </c>
      <c r="S1547" t="s">
        <v>9556</v>
      </c>
      <c r="V1547" s="296">
        <f>INDEX('Page 2 - Team Information'!$K$14:$AP$184,Y1547,X1547)</f>
        <v>0</v>
      </c>
      <c r="X1547" s="334">
        <v>5</v>
      </c>
      <c r="Y1547" s="334">
        <v>71</v>
      </c>
    </row>
    <row r="1548" spans="1:25" x14ac:dyDescent="0.25">
      <c r="A1548" t="str">
        <f>'Page 1 - General Information'!$G$12</f>
        <v>114069103</v>
      </c>
      <c r="B1548" t="str">
        <f>'Page 1 - General Information'!$G$16</f>
        <v>6980</v>
      </c>
      <c r="C1548" s="333" t="s">
        <v>14207</v>
      </c>
      <c r="N1548" t="s">
        <v>8505</v>
      </c>
      <c r="O1548" s="300"/>
      <c r="Q1548"/>
      <c r="R1548" s="300" t="s">
        <v>14197</v>
      </c>
      <c r="S1548" t="s">
        <v>9557</v>
      </c>
      <c r="V1548" s="296">
        <f>INDEX('Page 2 - Team Information'!$K$14:$AP$184,Y1548,X1548)</f>
        <v>0</v>
      </c>
      <c r="X1548" s="334">
        <v>6</v>
      </c>
      <c r="Y1548" s="334">
        <v>71</v>
      </c>
    </row>
    <row r="1549" spans="1:25" x14ac:dyDescent="0.25">
      <c r="A1549" t="str">
        <f>'Page 1 - General Information'!$G$12</f>
        <v>114069103</v>
      </c>
      <c r="B1549" t="str">
        <f>'Page 1 - General Information'!$G$16</f>
        <v>6980</v>
      </c>
      <c r="C1549" s="333" t="s">
        <v>14207</v>
      </c>
      <c r="N1549" t="s">
        <v>8505</v>
      </c>
      <c r="O1549" s="300"/>
      <c r="Q1549"/>
      <c r="R1549" s="300" t="s">
        <v>14197</v>
      </c>
      <c r="S1549" t="s">
        <v>9558</v>
      </c>
      <c r="V1549" s="296">
        <f>INDEX('Page 2 - Team Information'!$K$14:$AP$184,Y1549,X1549)</f>
        <v>0</v>
      </c>
      <c r="X1549" s="334">
        <v>7</v>
      </c>
      <c r="Y1549" s="334">
        <v>71</v>
      </c>
    </row>
    <row r="1550" spans="1:25" x14ac:dyDescent="0.25">
      <c r="A1550" t="str">
        <f>'Page 1 - General Information'!$G$12</f>
        <v>114069103</v>
      </c>
      <c r="B1550" t="str">
        <f>'Page 1 - General Information'!$G$16</f>
        <v>6980</v>
      </c>
      <c r="C1550" s="333" t="s">
        <v>14207</v>
      </c>
      <c r="N1550" t="s">
        <v>8505</v>
      </c>
      <c r="O1550" s="300"/>
      <c r="Q1550"/>
      <c r="R1550" s="23" t="s">
        <v>14197</v>
      </c>
      <c r="S1550" t="s">
        <v>9559</v>
      </c>
      <c r="T1550" s="296" t="str">
        <f>IF(INDEX('Page 2 - Team Information'!$K$14:$AP$184,Y1550,X1550)="","",INDEX('Page 2 - Team Information'!$K$14:$AP$184,Y1550,X1550)&amp;"-06-30")</f>
        <v/>
      </c>
      <c r="X1550" s="334">
        <v>9</v>
      </c>
      <c r="Y1550" s="334">
        <v>71</v>
      </c>
    </row>
    <row r="1551" spans="1:25" x14ac:dyDescent="0.25">
      <c r="A1551" t="str">
        <f>'Page 1 - General Information'!$G$12</f>
        <v>114069103</v>
      </c>
      <c r="B1551" t="str">
        <f>'Page 1 - General Information'!$G$16</f>
        <v>6980</v>
      </c>
      <c r="C1551" s="333" t="s">
        <v>14207</v>
      </c>
      <c r="N1551" t="s">
        <v>8505</v>
      </c>
      <c r="O1551" s="300"/>
      <c r="Q1551"/>
      <c r="R1551" s="23" t="s">
        <v>14197</v>
      </c>
      <c r="S1551" t="s">
        <v>9560</v>
      </c>
      <c r="T1551" s="296" t="str">
        <f>IF(INDEX('Page 2 - Team Information'!$K$14:$AP$184,Y1551,X1551)="","",INDEX('Page 2 - Team Information'!$K$14:$AP$184,Y1551,X1551)&amp;"-06-30")</f>
        <v/>
      </c>
      <c r="X1551" s="334">
        <v>10</v>
      </c>
      <c r="Y1551" s="334">
        <v>71</v>
      </c>
    </row>
    <row r="1552" spans="1:25" x14ac:dyDescent="0.25">
      <c r="A1552" t="str">
        <f>'Page 1 - General Information'!$G$12</f>
        <v>114069103</v>
      </c>
      <c r="B1552" t="str">
        <f>'Page 1 - General Information'!$G$16</f>
        <v>6980</v>
      </c>
      <c r="C1552" s="333" t="s">
        <v>14207</v>
      </c>
      <c r="N1552" t="s">
        <v>8505</v>
      </c>
      <c r="O1552" s="300"/>
      <c r="Q1552"/>
      <c r="R1552" s="23" t="s">
        <v>14197</v>
      </c>
      <c r="S1552" t="s">
        <v>9561</v>
      </c>
      <c r="T1552" s="296" t="str">
        <f>IF(INDEX('Page 2 - Team Information'!$K$14:$AP$184,Y1552,X1552)="","",INDEX('Page 2 - Team Information'!$K$14:$AP$184,Y1552,X1552)&amp;"-06-30")</f>
        <v/>
      </c>
      <c r="X1552" s="334">
        <v>11</v>
      </c>
      <c r="Y1552" s="334">
        <v>71</v>
      </c>
    </row>
    <row r="1553" spans="1:25" x14ac:dyDescent="0.25">
      <c r="A1553" t="str">
        <f>'Page 1 - General Information'!$G$12</f>
        <v>114069103</v>
      </c>
      <c r="B1553" t="str">
        <f>'Page 1 - General Information'!$G$16</f>
        <v>6980</v>
      </c>
      <c r="C1553" s="333" t="s">
        <v>14207</v>
      </c>
      <c r="N1553" t="s">
        <v>8505</v>
      </c>
      <c r="O1553" s="300"/>
      <c r="Q1553"/>
      <c r="R1553" s="23" t="s">
        <v>14197</v>
      </c>
      <c r="S1553" t="s">
        <v>9562</v>
      </c>
      <c r="T1553" s="296" t="str">
        <f>IF(INDEX('Page 2 - Team Information'!$K$14:$AP$184,Y1553,X1553)="","",INDEX('Page 2 - Team Information'!$K$14:$AP$184,Y1553,X1553)&amp;"-06-30")</f>
        <v/>
      </c>
      <c r="X1553" s="334">
        <v>12</v>
      </c>
      <c r="Y1553" s="334">
        <v>71</v>
      </c>
    </row>
    <row r="1554" spans="1:25" x14ac:dyDescent="0.25">
      <c r="A1554" t="str">
        <f>'Page 1 - General Information'!$G$12</f>
        <v>114069103</v>
      </c>
      <c r="B1554" t="str">
        <f>'Page 1 - General Information'!$G$16</f>
        <v>6980</v>
      </c>
      <c r="C1554" s="333" t="s">
        <v>14207</v>
      </c>
      <c r="N1554" t="s">
        <v>8024</v>
      </c>
      <c r="O1554" s="296">
        <f>INDEX('Page 2 - Team Information'!$K$14:$AP$184,Y1554,X1554)</f>
        <v>0</v>
      </c>
      <c r="Q1554"/>
      <c r="S1554" t="s">
        <v>9563</v>
      </c>
      <c r="X1554" s="334">
        <v>14</v>
      </c>
      <c r="Y1554" s="334">
        <v>71</v>
      </c>
    </row>
    <row r="1555" spans="1:25" x14ac:dyDescent="0.25">
      <c r="A1555" t="str">
        <f>'Page 1 - General Information'!$G$12</f>
        <v>114069103</v>
      </c>
      <c r="B1555" t="str">
        <f>'Page 1 - General Information'!$G$16</f>
        <v>6980</v>
      </c>
      <c r="C1555" s="333" t="s">
        <v>14207</v>
      </c>
      <c r="N1555" t="s">
        <v>8024</v>
      </c>
      <c r="O1555" s="296">
        <f>INDEX('Page 2 - Team Information'!$K$14:$AP$184,Y1555,X1555)</f>
        <v>0</v>
      </c>
      <c r="Q1555"/>
      <c r="S1555" t="s">
        <v>9564</v>
      </c>
      <c r="X1555" s="334">
        <v>15</v>
      </c>
      <c r="Y1555" s="334">
        <v>71</v>
      </c>
    </row>
    <row r="1556" spans="1:25" x14ac:dyDescent="0.25">
      <c r="A1556" t="str">
        <f>'Page 1 - General Information'!$G$12</f>
        <v>114069103</v>
      </c>
      <c r="B1556" t="str">
        <f>'Page 1 - General Information'!$G$16</f>
        <v>6980</v>
      </c>
      <c r="C1556" s="333" t="s">
        <v>14207</v>
      </c>
      <c r="N1556" t="s">
        <v>8024</v>
      </c>
      <c r="O1556" s="296">
        <f>INDEX('Page 2 - Team Information'!$K$14:$AP$184,Y1556,X1556)</f>
        <v>0</v>
      </c>
      <c r="Q1556"/>
      <c r="S1556" t="s">
        <v>9565</v>
      </c>
      <c r="X1556" s="334">
        <v>16</v>
      </c>
      <c r="Y1556" s="334">
        <v>71</v>
      </c>
    </row>
    <row r="1557" spans="1:25" x14ac:dyDescent="0.25">
      <c r="A1557" t="str">
        <f>'Page 1 - General Information'!$G$12</f>
        <v>114069103</v>
      </c>
      <c r="B1557" t="str">
        <f>'Page 1 - General Information'!$G$16</f>
        <v>6980</v>
      </c>
      <c r="C1557" s="333" t="s">
        <v>14207</v>
      </c>
      <c r="N1557" t="s">
        <v>8024</v>
      </c>
      <c r="O1557" s="296">
        <f>INDEX('Page 2 - Team Information'!$K$14:$AP$184,Y1557,X1557)</f>
        <v>0</v>
      </c>
      <c r="Q1557"/>
      <c r="S1557" t="s">
        <v>9566</v>
      </c>
      <c r="X1557" s="334">
        <v>17</v>
      </c>
      <c r="Y1557" s="334">
        <v>71</v>
      </c>
    </row>
    <row r="1558" spans="1:25" x14ac:dyDescent="0.25">
      <c r="A1558" t="str">
        <f>'Page 1 - General Information'!$G$12</f>
        <v>114069103</v>
      </c>
      <c r="B1558" t="str">
        <f>'Page 1 - General Information'!$G$16</f>
        <v>6980</v>
      </c>
      <c r="C1558" s="333" t="s">
        <v>14207</v>
      </c>
      <c r="N1558" t="s">
        <v>8024</v>
      </c>
      <c r="O1558" s="296">
        <f>INDEX('Page 2 - Team Information'!$K$14:$AP$184,Y1558,X1558)</f>
        <v>0</v>
      </c>
      <c r="Q1558"/>
      <c r="S1558" t="s">
        <v>9567</v>
      </c>
      <c r="X1558" s="334">
        <v>19</v>
      </c>
      <c r="Y1558" s="334">
        <v>71</v>
      </c>
    </row>
    <row r="1559" spans="1:25" x14ac:dyDescent="0.25">
      <c r="A1559" t="str">
        <f>'Page 1 - General Information'!$G$12</f>
        <v>114069103</v>
      </c>
      <c r="B1559" t="str">
        <f>'Page 1 - General Information'!$G$16</f>
        <v>6980</v>
      </c>
      <c r="C1559" s="333" t="s">
        <v>14207</v>
      </c>
      <c r="N1559" t="s">
        <v>8024</v>
      </c>
      <c r="O1559" s="296">
        <f>INDEX('Page 2 - Team Information'!$K$14:$AP$184,Y1559,X1559)</f>
        <v>0</v>
      </c>
      <c r="Q1559"/>
      <c r="S1559" t="s">
        <v>9568</v>
      </c>
      <c r="X1559" s="334">
        <v>20</v>
      </c>
      <c r="Y1559" s="334">
        <v>71</v>
      </c>
    </row>
    <row r="1560" spans="1:25" x14ac:dyDescent="0.25">
      <c r="A1560" t="str">
        <f>'Page 1 - General Information'!$G$12</f>
        <v>114069103</v>
      </c>
      <c r="B1560" t="str">
        <f>'Page 1 - General Information'!$G$16</f>
        <v>6980</v>
      </c>
      <c r="C1560" s="333" t="s">
        <v>14207</v>
      </c>
      <c r="N1560" t="s">
        <v>8024</v>
      </c>
      <c r="O1560" s="296">
        <f>INDEX('Page 2 - Team Information'!$K$14:$AP$184,Y1560,X1560)</f>
        <v>0</v>
      </c>
      <c r="Q1560"/>
      <c r="S1560" t="s">
        <v>9569</v>
      </c>
      <c r="X1560" s="334">
        <v>21</v>
      </c>
      <c r="Y1560" s="334">
        <v>71</v>
      </c>
    </row>
    <row r="1561" spans="1:25" x14ac:dyDescent="0.25">
      <c r="A1561" t="str">
        <f>'Page 1 - General Information'!$G$12</f>
        <v>114069103</v>
      </c>
      <c r="B1561" t="str">
        <f>'Page 1 - General Information'!$G$16</f>
        <v>6980</v>
      </c>
      <c r="C1561" s="333" t="s">
        <v>14207</v>
      </c>
      <c r="N1561" t="s">
        <v>8024</v>
      </c>
      <c r="O1561" s="296">
        <f>INDEX('Page 2 - Team Information'!$K$14:$AP$184,Y1561,X1561)</f>
        <v>0</v>
      </c>
      <c r="Q1561"/>
      <c r="S1561" t="s">
        <v>9570</v>
      </c>
      <c r="X1561" s="334">
        <v>22</v>
      </c>
      <c r="Y1561" s="334">
        <v>71</v>
      </c>
    </row>
    <row r="1562" spans="1:25" x14ac:dyDescent="0.25">
      <c r="A1562" t="str">
        <f>'Page 1 - General Information'!$G$12</f>
        <v>114069103</v>
      </c>
      <c r="B1562" t="str">
        <f>'Page 1 - General Information'!$G$16</f>
        <v>6980</v>
      </c>
      <c r="C1562" s="333" t="s">
        <v>14207</v>
      </c>
      <c r="N1562" t="s">
        <v>8505</v>
      </c>
      <c r="O1562" s="300"/>
      <c r="Q1562"/>
      <c r="R1562" s="300" t="s">
        <v>14197</v>
      </c>
      <c r="S1562" t="s">
        <v>9571</v>
      </c>
      <c r="V1562" s="296">
        <f>INDEX('Page 2 - Team Information'!$K$14:$AP$184,Y1562,X1562)</f>
        <v>0</v>
      </c>
      <c r="X1562" s="334">
        <v>5</v>
      </c>
      <c r="Y1562" s="334">
        <v>72</v>
      </c>
    </row>
    <row r="1563" spans="1:25" x14ac:dyDescent="0.25">
      <c r="A1563" t="str">
        <f>'Page 1 - General Information'!$G$12</f>
        <v>114069103</v>
      </c>
      <c r="B1563" t="str">
        <f>'Page 1 - General Information'!$G$16</f>
        <v>6980</v>
      </c>
      <c r="C1563" s="333" t="s">
        <v>14207</v>
      </c>
      <c r="N1563" t="s">
        <v>8505</v>
      </c>
      <c r="O1563" s="300"/>
      <c r="Q1563"/>
      <c r="R1563" s="300" t="s">
        <v>14197</v>
      </c>
      <c r="S1563" t="s">
        <v>9572</v>
      </c>
      <c r="V1563" s="296">
        <f>INDEX('Page 2 - Team Information'!$K$14:$AP$184,Y1563,X1563)</f>
        <v>0</v>
      </c>
      <c r="X1563" s="334">
        <v>6</v>
      </c>
      <c r="Y1563" s="334">
        <v>72</v>
      </c>
    </row>
    <row r="1564" spans="1:25" x14ac:dyDescent="0.25">
      <c r="A1564" t="str">
        <f>'Page 1 - General Information'!$G$12</f>
        <v>114069103</v>
      </c>
      <c r="B1564" t="str">
        <f>'Page 1 - General Information'!$G$16</f>
        <v>6980</v>
      </c>
      <c r="C1564" s="333" t="s">
        <v>14207</v>
      </c>
      <c r="N1564" t="s">
        <v>8505</v>
      </c>
      <c r="O1564" s="300"/>
      <c r="Q1564"/>
      <c r="R1564" s="300" t="s">
        <v>14197</v>
      </c>
      <c r="S1564" t="s">
        <v>9573</v>
      </c>
      <c r="V1564" s="296">
        <f>INDEX('Page 2 - Team Information'!$K$14:$AP$184,Y1564,X1564)</f>
        <v>0</v>
      </c>
      <c r="X1564" s="334">
        <v>7</v>
      </c>
      <c r="Y1564" s="334">
        <v>72</v>
      </c>
    </row>
    <row r="1565" spans="1:25" x14ac:dyDescent="0.25">
      <c r="A1565" t="str">
        <f>'Page 1 - General Information'!$G$12</f>
        <v>114069103</v>
      </c>
      <c r="B1565" t="str">
        <f>'Page 1 - General Information'!$G$16</f>
        <v>6980</v>
      </c>
      <c r="C1565" s="333" t="s">
        <v>14207</v>
      </c>
      <c r="N1565" t="s">
        <v>8505</v>
      </c>
      <c r="O1565" s="300"/>
      <c r="Q1565"/>
      <c r="R1565" s="23" t="s">
        <v>14197</v>
      </c>
      <c r="S1565" t="s">
        <v>9574</v>
      </c>
      <c r="T1565" s="296" t="str">
        <f>IF(INDEX('Page 2 - Team Information'!$K$14:$AP$184,Y1565,X1565)="","",INDEX('Page 2 - Team Information'!$K$14:$AP$184,Y1565,X1565)&amp;"-06-30")</f>
        <v/>
      </c>
      <c r="X1565" s="334">
        <v>9</v>
      </c>
      <c r="Y1565" s="334">
        <v>72</v>
      </c>
    </row>
    <row r="1566" spans="1:25" x14ac:dyDescent="0.25">
      <c r="A1566" t="str">
        <f>'Page 1 - General Information'!$G$12</f>
        <v>114069103</v>
      </c>
      <c r="B1566" t="str">
        <f>'Page 1 - General Information'!$G$16</f>
        <v>6980</v>
      </c>
      <c r="C1566" s="333" t="s">
        <v>14207</v>
      </c>
      <c r="N1566" t="s">
        <v>8505</v>
      </c>
      <c r="O1566" s="300"/>
      <c r="Q1566"/>
      <c r="R1566" s="23" t="s">
        <v>14197</v>
      </c>
      <c r="S1566" t="s">
        <v>9575</v>
      </c>
      <c r="T1566" s="296" t="str">
        <f>IF(INDEX('Page 2 - Team Information'!$K$14:$AP$184,Y1566,X1566)="","",INDEX('Page 2 - Team Information'!$K$14:$AP$184,Y1566,X1566)&amp;"-06-30")</f>
        <v/>
      </c>
      <c r="X1566" s="334">
        <v>10</v>
      </c>
      <c r="Y1566" s="334">
        <v>72</v>
      </c>
    </row>
    <row r="1567" spans="1:25" x14ac:dyDescent="0.25">
      <c r="A1567" t="str">
        <f>'Page 1 - General Information'!$G$12</f>
        <v>114069103</v>
      </c>
      <c r="B1567" t="str">
        <f>'Page 1 - General Information'!$G$16</f>
        <v>6980</v>
      </c>
      <c r="C1567" s="333" t="s">
        <v>14207</v>
      </c>
      <c r="N1567" t="s">
        <v>8505</v>
      </c>
      <c r="O1567" s="300"/>
      <c r="Q1567"/>
      <c r="R1567" s="23" t="s">
        <v>14197</v>
      </c>
      <c r="S1567" t="s">
        <v>9576</v>
      </c>
      <c r="T1567" s="296" t="str">
        <f>IF(INDEX('Page 2 - Team Information'!$K$14:$AP$184,Y1567,X1567)="","",INDEX('Page 2 - Team Information'!$K$14:$AP$184,Y1567,X1567)&amp;"-06-30")</f>
        <v/>
      </c>
      <c r="X1567" s="334">
        <v>11</v>
      </c>
      <c r="Y1567" s="334">
        <v>72</v>
      </c>
    </row>
    <row r="1568" spans="1:25" x14ac:dyDescent="0.25">
      <c r="A1568" t="str">
        <f>'Page 1 - General Information'!$G$12</f>
        <v>114069103</v>
      </c>
      <c r="B1568" t="str">
        <f>'Page 1 - General Information'!$G$16</f>
        <v>6980</v>
      </c>
      <c r="C1568" s="333" t="s">
        <v>14207</v>
      </c>
      <c r="N1568" t="s">
        <v>8505</v>
      </c>
      <c r="O1568" s="300"/>
      <c r="Q1568"/>
      <c r="R1568" s="23" t="s">
        <v>14197</v>
      </c>
      <c r="S1568" t="s">
        <v>9577</v>
      </c>
      <c r="T1568" s="296" t="str">
        <f>IF(INDEX('Page 2 - Team Information'!$K$14:$AP$184,Y1568,X1568)="","",INDEX('Page 2 - Team Information'!$K$14:$AP$184,Y1568,X1568)&amp;"-06-30")</f>
        <v/>
      </c>
      <c r="X1568" s="334">
        <v>12</v>
      </c>
      <c r="Y1568" s="334">
        <v>72</v>
      </c>
    </row>
    <row r="1569" spans="1:25" x14ac:dyDescent="0.25">
      <c r="A1569" t="str">
        <f>'Page 1 - General Information'!$G$12</f>
        <v>114069103</v>
      </c>
      <c r="B1569" t="str">
        <f>'Page 1 - General Information'!$G$16</f>
        <v>6980</v>
      </c>
      <c r="C1569" s="333" t="s">
        <v>14207</v>
      </c>
      <c r="N1569" t="s">
        <v>8024</v>
      </c>
      <c r="O1569" s="296">
        <f>INDEX('Page 2 - Team Information'!$K$14:$AP$184,Y1569,X1569)</f>
        <v>0</v>
      </c>
      <c r="Q1569"/>
      <c r="S1569" t="s">
        <v>9578</v>
      </c>
      <c r="X1569" s="334">
        <v>14</v>
      </c>
      <c r="Y1569" s="334">
        <v>72</v>
      </c>
    </row>
    <row r="1570" spans="1:25" x14ac:dyDescent="0.25">
      <c r="A1570" t="str">
        <f>'Page 1 - General Information'!$G$12</f>
        <v>114069103</v>
      </c>
      <c r="B1570" t="str">
        <f>'Page 1 - General Information'!$G$16</f>
        <v>6980</v>
      </c>
      <c r="C1570" s="333" t="s">
        <v>14207</v>
      </c>
      <c r="N1570" t="s">
        <v>8024</v>
      </c>
      <c r="O1570" s="296">
        <f>INDEX('Page 2 - Team Information'!$K$14:$AP$184,Y1570,X1570)</f>
        <v>0</v>
      </c>
      <c r="Q1570"/>
      <c r="S1570" t="s">
        <v>9579</v>
      </c>
      <c r="X1570" s="334">
        <v>15</v>
      </c>
      <c r="Y1570" s="334">
        <v>72</v>
      </c>
    </row>
    <row r="1571" spans="1:25" x14ac:dyDescent="0.25">
      <c r="A1571" t="str">
        <f>'Page 1 - General Information'!$G$12</f>
        <v>114069103</v>
      </c>
      <c r="B1571" t="str">
        <f>'Page 1 - General Information'!$G$16</f>
        <v>6980</v>
      </c>
      <c r="C1571" s="333" t="s">
        <v>14207</v>
      </c>
      <c r="N1571" t="s">
        <v>8024</v>
      </c>
      <c r="O1571" s="296">
        <f>INDEX('Page 2 - Team Information'!$K$14:$AP$184,Y1571,X1571)</f>
        <v>0</v>
      </c>
      <c r="Q1571"/>
      <c r="S1571" t="s">
        <v>9580</v>
      </c>
      <c r="X1571" s="334">
        <v>16</v>
      </c>
      <c r="Y1571" s="334">
        <v>72</v>
      </c>
    </row>
    <row r="1572" spans="1:25" x14ac:dyDescent="0.25">
      <c r="A1572" t="str">
        <f>'Page 1 - General Information'!$G$12</f>
        <v>114069103</v>
      </c>
      <c r="B1572" t="str">
        <f>'Page 1 - General Information'!$G$16</f>
        <v>6980</v>
      </c>
      <c r="C1572" s="333" t="s">
        <v>14207</v>
      </c>
      <c r="N1572" t="s">
        <v>8024</v>
      </c>
      <c r="O1572" s="296">
        <f>INDEX('Page 2 - Team Information'!$K$14:$AP$184,Y1572,X1572)</f>
        <v>0</v>
      </c>
      <c r="Q1572"/>
      <c r="S1572" t="s">
        <v>9581</v>
      </c>
      <c r="X1572" s="334">
        <v>17</v>
      </c>
      <c r="Y1572" s="334">
        <v>72</v>
      </c>
    </row>
    <row r="1573" spans="1:25" x14ac:dyDescent="0.25">
      <c r="A1573" t="str">
        <f>'Page 1 - General Information'!$G$12</f>
        <v>114069103</v>
      </c>
      <c r="B1573" t="str">
        <f>'Page 1 - General Information'!$G$16</f>
        <v>6980</v>
      </c>
      <c r="C1573" s="333" t="s">
        <v>14207</v>
      </c>
      <c r="N1573" t="s">
        <v>8024</v>
      </c>
      <c r="O1573" s="296">
        <f>INDEX('Page 2 - Team Information'!$K$14:$AP$184,Y1573,X1573)</f>
        <v>0</v>
      </c>
      <c r="Q1573"/>
      <c r="S1573" t="s">
        <v>9582</v>
      </c>
      <c r="X1573" s="334">
        <v>19</v>
      </c>
      <c r="Y1573" s="334">
        <v>72</v>
      </c>
    </row>
    <row r="1574" spans="1:25" x14ac:dyDescent="0.25">
      <c r="A1574" t="str">
        <f>'Page 1 - General Information'!$G$12</f>
        <v>114069103</v>
      </c>
      <c r="B1574" t="str">
        <f>'Page 1 - General Information'!$G$16</f>
        <v>6980</v>
      </c>
      <c r="C1574" s="333" t="s">
        <v>14207</v>
      </c>
      <c r="N1574" t="s">
        <v>8024</v>
      </c>
      <c r="O1574" s="296">
        <f>INDEX('Page 2 - Team Information'!$K$14:$AP$184,Y1574,X1574)</f>
        <v>0</v>
      </c>
      <c r="Q1574"/>
      <c r="S1574" t="s">
        <v>9583</v>
      </c>
      <c r="X1574" s="334">
        <v>20</v>
      </c>
      <c r="Y1574" s="334">
        <v>72</v>
      </c>
    </row>
    <row r="1575" spans="1:25" x14ac:dyDescent="0.25">
      <c r="A1575" t="str">
        <f>'Page 1 - General Information'!$G$12</f>
        <v>114069103</v>
      </c>
      <c r="B1575" t="str">
        <f>'Page 1 - General Information'!$G$16</f>
        <v>6980</v>
      </c>
      <c r="C1575" s="333" t="s">
        <v>14207</v>
      </c>
      <c r="N1575" t="s">
        <v>8024</v>
      </c>
      <c r="O1575" s="296">
        <f>INDEX('Page 2 - Team Information'!$K$14:$AP$184,Y1575,X1575)</f>
        <v>0</v>
      </c>
      <c r="Q1575"/>
      <c r="S1575" t="s">
        <v>9584</v>
      </c>
      <c r="X1575" s="334">
        <v>21</v>
      </c>
      <c r="Y1575" s="334">
        <v>72</v>
      </c>
    </row>
    <row r="1576" spans="1:25" x14ac:dyDescent="0.25">
      <c r="A1576" t="str">
        <f>'Page 1 - General Information'!$G$12</f>
        <v>114069103</v>
      </c>
      <c r="B1576" t="str">
        <f>'Page 1 - General Information'!$G$16</f>
        <v>6980</v>
      </c>
      <c r="C1576" s="333" t="s">
        <v>14207</v>
      </c>
      <c r="N1576" t="s">
        <v>8024</v>
      </c>
      <c r="O1576" s="296">
        <f>INDEX('Page 2 - Team Information'!$K$14:$AP$184,Y1576,X1576)</f>
        <v>0</v>
      </c>
      <c r="Q1576"/>
      <c r="S1576" t="s">
        <v>9585</v>
      </c>
      <c r="X1576" s="334">
        <v>22</v>
      </c>
      <c r="Y1576" s="334">
        <v>72</v>
      </c>
    </row>
    <row r="1577" spans="1:25" x14ac:dyDescent="0.25">
      <c r="A1577" t="str">
        <f>'Page 1 - General Information'!$G$12</f>
        <v>114069103</v>
      </c>
      <c r="B1577" t="str">
        <f>'Page 1 - General Information'!$G$16</f>
        <v>6980</v>
      </c>
      <c r="C1577" s="333" t="s">
        <v>14207</v>
      </c>
      <c r="N1577" t="s">
        <v>8505</v>
      </c>
      <c r="O1577" s="300"/>
      <c r="Q1577"/>
      <c r="R1577" s="300" t="s">
        <v>14197</v>
      </c>
      <c r="S1577" t="s">
        <v>9586</v>
      </c>
      <c r="V1577" s="296" t="str">
        <f>INDEX('Page 2 - Team Information'!$K$14:$AP$184,Y1577,X1577)</f>
        <v xml:space="preserve">Yes </v>
      </c>
      <c r="X1577" s="334">
        <v>5</v>
      </c>
      <c r="Y1577" s="334">
        <v>73</v>
      </c>
    </row>
    <row r="1578" spans="1:25" x14ac:dyDescent="0.25">
      <c r="A1578" t="str">
        <f>'Page 1 - General Information'!$G$12</f>
        <v>114069103</v>
      </c>
      <c r="B1578" t="str">
        <f>'Page 1 - General Information'!$G$16</f>
        <v>6980</v>
      </c>
      <c r="C1578" s="333" t="s">
        <v>14207</v>
      </c>
      <c r="N1578" t="s">
        <v>8505</v>
      </c>
      <c r="O1578" s="300"/>
      <c r="Q1578"/>
      <c r="R1578" s="300" t="s">
        <v>14197</v>
      </c>
      <c r="S1578" t="s">
        <v>9587</v>
      </c>
      <c r="V1578" s="296">
        <f>INDEX('Page 2 - Team Information'!$K$14:$AP$184,Y1578,X1578)</f>
        <v>0</v>
      </c>
      <c r="X1578" s="334">
        <v>6</v>
      </c>
      <c r="Y1578" s="334">
        <v>73</v>
      </c>
    </row>
    <row r="1579" spans="1:25" x14ac:dyDescent="0.25">
      <c r="A1579" t="str">
        <f>'Page 1 - General Information'!$G$12</f>
        <v>114069103</v>
      </c>
      <c r="B1579" t="str">
        <f>'Page 1 - General Information'!$G$16</f>
        <v>6980</v>
      </c>
      <c r="C1579" s="333" t="s">
        <v>14207</v>
      </c>
      <c r="N1579" t="s">
        <v>8505</v>
      </c>
      <c r="O1579" s="300"/>
      <c r="Q1579"/>
      <c r="R1579" s="300" t="s">
        <v>14197</v>
      </c>
      <c r="S1579" t="s">
        <v>9588</v>
      </c>
      <c r="V1579" s="296">
        <f>INDEX('Page 2 - Team Information'!$K$14:$AP$184,Y1579,X1579)</f>
        <v>0</v>
      </c>
      <c r="X1579" s="334">
        <v>7</v>
      </c>
      <c r="Y1579" s="334">
        <v>73</v>
      </c>
    </row>
    <row r="1580" spans="1:25" x14ac:dyDescent="0.25">
      <c r="A1580" t="str">
        <f>'Page 1 - General Information'!$G$12</f>
        <v>114069103</v>
      </c>
      <c r="B1580" t="str">
        <f>'Page 1 - General Information'!$G$16</f>
        <v>6980</v>
      </c>
      <c r="C1580" s="333" t="s">
        <v>14207</v>
      </c>
      <c r="N1580" t="s">
        <v>8505</v>
      </c>
      <c r="O1580" s="300"/>
      <c r="Q1580"/>
      <c r="R1580" s="23" t="s">
        <v>14197</v>
      </c>
      <c r="S1580" t="s">
        <v>9589</v>
      </c>
      <c r="T1580" s="296" t="str">
        <f>IF(INDEX('Page 2 - Team Information'!$K$14:$AP$184,Y1580,X1580)="","",INDEX('Page 2 - Team Information'!$K$14:$AP$184,Y1580,X1580)&amp;"-06-30")</f>
        <v>1965-06-30</v>
      </c>
      <c r="X1580" s="334">
        <v>9</v>
      </c>
      <c r="Y1580" s="334">
        <v>73</v>
      </c>
    </row>
    <row r="1581" spans="1:25" x14ac:dyDescent="0.25">
      <c r="A1581" t="str">
        <f>'Page 1 - General Information'!$G$12</f>
        <v>114069103</v>
      </c>
      <c r="B1581" t="str">
        <f>'Page 1 - General Information'!$G$16</f>
        <v>6980</v>
      </c>
      <c r="C1581" s="333" t="s">
        <v>14207</v>
      </c>
      <c r="N1581" t="s">
        <v>8505</v>
      </c>
      <c r="O1581" s="300"/>
      <c r="Q1581"/>
      <c r="R1581" s="23" t="s">
        <v>14197</v>
      </c>
      <c r="S1581" t="s">
        <v>9590</v>
      </c>
      <c r="T1581" s="296" t="str">
        <f>IF(INDEX('Page 2 - Team Information'!$K$14:$AP$184,Y1581,X1581)="","",INDEX('Page 2 - Team Information'!$K$14:$AP$184,Y1581,X1581)&amp;"-06-30")</f>
        <v/>
      </c>
      <c r="X1581" s="334">
        <v>10</v>
      </c>
      <c r="Y1581" s="334">
        <v>73</v>
      </c>
    </row>
    <row r="1582" spans="1:25" x14ac:dyDescent="0.25">
      <c r="A1582" t="str">
        <f>'Page 1 - General Information'!$G$12</f>
        <v>114069103</v>
      </c>
      <c r="B1582" t="str">
        <f>'Page 1 - General Information'!$G$16</f>
        <v>6980</v>
      </c>
      <c r="C1582" s="333" t="s">
        <v>14207</v>
      </c>
      <c r="N1582" t="s">
        <v>8505</v>
      </c>
      <c r="O1582" s="300"/>
      <c r="Q1582"/>
      <c r="R1582" s="23" t="s">
        <v>14197</v>
      </c>
      <c r="S1582" t="s">
        <v>9591</v>
      </c>
      <c r="T1582" s="296" t="str">
        <f>IF(INDEX('Page 2 - Team Information'!$K$14:$AP$184,Y1582,X1582)="","",INDEX('Page 2 - Team Information'!$K$14:$AP$184,Y1582,X1582)&amp;"-06-30")</f>
        <v/>
      </c>
      <c r="X1582" s="334">
        <v>11</v>
      </c>
      <c r="Y1582" s="334">
        <v>73</v>
      </c>
    </row>
    <row r="1583" spans="1:25" x14ac:dyDescent="0.25">
      <c r="A1583" t="str">
        <f>'Page 1 - General Information'!$G$12</f>
        <v>114069103</v>
      </c>
      <c r="B1583" t="str">
        <f>'Page 1 - General Information'!$G$16</f>
        <v>6980</v>
      </c>
      <c r="C1583" s="333" t="s">
        <v>14207</v>
      </c>
      <c r="N1583" t="s">
        <v>8505</v>
      </c>
      <c r="O1583" s="300"/>
      <c r="Q1583"/>
      <c r="R1583" s="23" t="s">
        <v>14197</v>
      </c>
      <c r="S1583" t="s">
        <v>9592</v>
      </c>
      <c r="T1583" s="296" t="str">
        <f>IF(INDEX('Page 2 - Team Information'!$K$14:$AP$184,Y1583,X1583)="","",INDEX('Page 2 - Team Information'!$K$14:$AP$184,Y1583,X1583)&amp;"-06-30")</f>
        <v/>
      </c>
      <c r="X1583" s="334">
        <v>12</v>
      </c>
      <c r="Y1583" s="334">
        <v>73</v>
      </c>
    </row>
    <row r="1584" spans="1:25" x14ac:dyDescent="0.25">
      <c r="A1584" t="str">
        <f>'Page 1 - General Information'!$G$12</f>
        <v>114069103</v>
      </c>
      <c r="B1584" t="str">
        <f>'Page 1 - General Information'!$G$16</f>
        <v>6980</v>
      </c>
      <c r="C1584" s="333" t="s">
        <v>14207</v>
      </c>
      <c r="N1584" t="s">
        <v>8024</v>
      </c>
      <c r="O1584" s="296">
        <f>INDEX('Page 2 - Team Information'!$K$14:$AP$184,Y1584,X1584)</f>
        <v>29</v>
      </c>
      <c r="Q1584"/>
      <c r="S1584" t="s">
        <v>9593</v>
      </c>
      <c r="X1584" s="334">
        <v>14</v>
      </c>
      <c r="Y1584" s="334">
        <v>73</v>
      </c>
    </row>
    <row r="1585" spans="1:25" x14ac:dyDescent="0.25">
      <c r="A1585" t="str">
        <f>'Page 1 - General Information'!$G$12</f>
        <v>114069103</v>
      </c>
      <c r="B1585" t="str">
        <f>'Page 1 - General Information'!$G$16</f>
        <v>6980</v>
      </c>
      <c r="C1585" s="333" t="s">
        <v>14207</v>
      </c>
      <c r="N1585" t="s">
        <v>8024</v>
      </c>
      <c r="O1585" s="296">
        <f>INDEX('Page 2 - Team Information'!$K$14:$AP$184,Y1585,X1585)</f>
        <v>0</v>
      </c>
      <c r="Q1585"/>
      <c r="S1585" t="s">
        <v>9594</v>
      </c>
      <c r="X1585" s="334">
        <v>15</v>
      </c>
      <c r="Y1585" s="334">
        <v>73</v>
      </c>
    </row>
    <row r="1586" spans="1:25" x14ac:dyDescent="0.25">
      <c r="A1586" t="str">
        <f>'Page 1 - General Information'!$G$12</f>
        <v>114069103</v>
      </c>
      <c r="B1586" t="str">
        <f>'Page 1 - General Information'!$G$16</f>
        <v>6980</v>
      </c>
      <c r="C1586" s="333" t="s">
        <v>14207</v>
      </c>
      <c r="N1586" t="s">
        <v>8024</v>
      </c>
      <c r="O1586" s="296">
        <f>INDEX('Page 2 - Team Information'!$K$14:$AP$184,Y1586,X1586)</f>
        <v>0</v>
      </c>
      <c r="Q1586"/>
      <c r="S1586" t="s">
        <v>9595</v>
      </c>
      <c r="X1586" s="334">
        <v>16</v>
      </c>
      <c r="Y1586" s="334">
        <v>73</v>
      </c>
    </row>
    <row r="1587" spans="1:25" x14ac:dyDescent="0.25">
      <c r="A1587" t="str">
        <f>'Page 1 - General Information'!$G$12</f>
        <v>114069103</v>
      </c>
      <c r="B1587" t="str">
        <f>'Page 1 - General Information'!$G$16</f>
        <v>6980</v>
      </c>
      <c r="C1587" s="333" t="s">
        <v>14207</v>
      </c>
      <c r="N1587" t="s">
        <v>8024</v>
      </c>
      <c r="O1587" s="296">
        <f>INDEX('Page 2 - Team Information'!$K$14:$AP$184,Y1587,X1587)</f>
        <v>29</v>
      </c>
      <c r="Q1587"/>
      <c r="S1587" t="s">
        <v>9596</v>
      </c>
      <c r="X1587" s="334">
        <v>17</v>
      </c>
      <c r="Y1587" s="334">
        <v>73</v>
      </c>
    </row>
    <row r="1588" spans="1:25" x14ac:dyDescent="0.25">
      <c r="A1588" t="str">
        <f>'Page 1 - General Information'!$G$12</f>
        <v>114069103</v>
      </c>
      <c r="B1588" t="str">
        <f>'Page 1 - General Information'!$G$16</f>
        <v>6980</v>
      </c>
      <c r="C1588" s="333" t="s">
        <v>14207</v>
      </c>
      <c r="N1588" t="s">
        <v>8024</v>
      </c>
      <c r="O1588" s="296">
        <f>INDEX('Page 2 - Team Information'!$K$14:$AP$184,Y1588,X1588)</f>
        <v>29</v>
      </c>
      <c r="Q1588"/>
      <c r="S1588" t="s">
        <v>9597</v>
      </c>
      <c r="X1588" s="334">
        <v>19</v>
      </c>
      <c r="Y1588" s="334">
        <v>73</v>
      </c>
    </row>
    <row r="1589" spans="1:25" x14ac:dyDescent="0.25">
      <c r="A1589" t="str">
        <f>'Page 1 - General Information'!$G$12</f>
        <v>114069103</v>
      </c>
      <c r="B1589" t="str">
        <f>'Page 1 - General Information'!$G$16</f>
        <v>6980</v>
      </c>
      <c r="C1589" s="333" t="s">
        <v>14207</v>
      </c>
      <c r="N1589" t="s">
        <v>8024</v>
      </c>
      <c r="O1589" s="296">
        <f>INDEX('Page 2 - Team Information'!$K$14:$AP$184,Y1589,X1589)</f>
        <v>0</v>
      </c>
      <c r="Q1589"/>
      <c r="S1589" t="s">
        <v>9598</v>
      </c>
      <c r="X1589" s="334">
        <v>20</v>
      </c>
      <c r="Y1589" s="334">
        <v>73</v>
      </c>
    </row>
    <row r="1590" spans="1:25" x14ac:dyDescent="0.25">
      <c r="A1590" t="str">
        <f>'Page 1 - General Information'!$G$12</f>
        <v>114069103</v>
      </c>
      <c r="B1590" t="str">
        <f>'Page 1 - General Information'!$G$16</f>
        <v>6980</v>
      </c>
      <c r="C1590" s="333" t="s">
        <v>14207</v>
      </c>
      <c r="N1590" t="s">
        <v>8024</v>
      </c>
      <c r="O1590" s="296">
        <f>INDEX('Page 2 - Team Information'!$K$14:$AP$184,Y1590,X1590)</f>
        <v>0</v>
      </c>
      <c r="Q1590"/>
      <c r="S1590" t="s">
        <v>9599</v>
      </c>
      <c r="X1590" s="334">
        <v>21</v>
      </c>
      <c r="Y1590" s="334">
        <v>73</v>
      </c>
    </row>
    <row r="1591" spans="1:25" x14ac:dyDescent="0.25">
      <c r="A1591" t="str">
        <f>'Page 1 - General Information'!$G$12</f>
        <v>114069103</v>
      </c>
      <c r="B1591" t="str">
        <f>'Page 1 - General Information'!$G$16</f>
        <v>6980</v>
      </c>
      <c r="C1591" s="333" t="s">
        <v>14207</v>
      </c>
      <c r="N1591" t="s">
        <v>8024</v>
      </c>
      <c r="O1591" s="296">
        <f>INDEX('Page 2 - Team Information'!$K$14:$AP$184,Y1591,X1591)</f>
        <v>29</v>
      </c>
      <c r="Q1591"/>
      <c r="S1591" t="s">
        <v>9600</v>
      </c>
      <c r="X1591" s="334">
        <v>22</v>
      </c>
      <c r="Y1591" s="334">
        <v>73</v>
      </c>
    </row>
    <row r="1592" spans="1:25" x14ac:dyDescent="0.25">
      <c r="A1592" t="str">
        <f>'Page 1 - General Information'!$G$12</f>
        <v>114069103</v>
      </c>
      <c r="B1592" t="str">
        <f>'Page 1 - General Information'!$G$16</f>
        <v>6980</v>
      </c>
      <c r="C1592" s="333" t="s">
        <v>14207</v>
      </c>
      <c r="N1592" t="s">
        <v>8505</v>
      </c>
      <c r="O1592" s="300"/>
      <c r="Q1592"/>
      <c r="R1592" s="300" t="s">
        <v>14197</v>
      </c>
      <c r="S1592" t="s">
        <v>9601</v>
      </c>
      <c r="V1592" s="296">
        <f>INDEX('Page 2 - Team Information'!$K$14:$AP$184,Y1592,X1592)</f>
        <v>0</v>
      </c>
      <c r="X1592" s="334">
        <v>5</v>
      </c>
      <c r="Y1592" s="334">
        <v>74</v>
      </c>
    </row>
    <row r="1593" spans="1:25" x14ac:dyDescent="0.25">
      <c r="A1593" t="str">
        <f>'Page 1 - General Information'!$G$12</f>
        <v>114069103</v>
      </c>
      <c r="B1593" t="str">
        <f>'Page 1 - General Information'!$G$16</f>
        <v>6980</v>
      </c>
      <c r="C1593" s="333" t="s">
        <v>14207</v>
      </c>
      <c r="N1593" t="s">
        <v>8505</v>
      </c>
      <c r="O1593" s="300"/>
      <c r="Q1593"/>
      <c r="R1593" s="300" t="s">
        <v>14197</v>
      </c>
      <c r="S1593" t="s">
        <v>9602</v>
      </c>
      <c r="V1593" s="296">
        <f>INDEX('Page 2 - Team Information'!$K$14:$AP$184,Y1593,X1593)</f>
        <v>0</v>
      </c>
      <c r="X1593" s="334">
        <v>6</v>
      </c>
      <c r="Y1593" s="334">
        <v>74</v>
      </c>
    </row>
    <row r="1594" spans="1:25" x14ac:dyDescent="0.25">
      <c r="A1594" t="str">
        <f>'Page 1 - General Information'!$G$12</f>
        <v>114069103</v>
      </c>
      <c r="B1594" t="str">
        <f>'Page 1 - General Information'!$G$16</f>
        <v>6980</v>
      </c>
      <c r="C1594" s="333" t="s">
        <v>14207</v>
      </c>
      <c r="N1594" t="s">
        <v>8505</v>
      </c>
      <c r="O1594" s="300"/>
      <c r="Q1594"/>
      <c r="R1594" s="300" t="s">
        <v>14197</v>
      </c>
      <c r="S1594" t="s">
        <v>9603</v>
      </c>
      <c r="V1594" s="296">
        <f>INDEX('Page 2 - Team Information'!$K$14:$AP$184,Y1594,X1594)</f>
        <v>0</v>
      </c>
      <c r="X1594" s="334">
        <v>7</v>
      </c>
      <c r="Y1594" s="334">
        <v>74</v>
      </c>
    </row>
    <row r="1595" spans="1:25" x14ac:dyDescent="0.25">
      <c r="A1595" t="str">
        <f>'Page 1 - General Information'!$G$12</f>
        <v>114069103</v>
      </c>
      <c r="B1595" t="str">
        <f>'Page 1 - General Information'!$G$16</f>
        <v>6980</v>
      </c>
      <c r="C1595" s="333" t="s">
        <v>14207</v>
      </c>
      <c r="N1595" t="s">
        <v>8505</v>
      </c>
      <c r="O1595" s="300"/>
      <c r="Q1595"/>
      <c r="R1595" s="23" t="s">
        <v>14197</v>
      </c>
      <c r="S1595" t="s">
        <v>9604</v>
      </c>
      <c r="T1595" s="296" t="str">
        <f>IF(INDEX('Page 2 - Team Information'!$K$14:$AP$184,Y1595,X1595)="","",INDEX('Page 2 - Team Information'!$K$14:$AP$184,Y1595,X1595)&amp;"-06-30")</f>
        <v/>
      </c>
      <c r="X1595" s="334">
        <v>9</v>
      </c>
      <c r="Y1595" s="334">
        <v>74</v>
      </c>
    </row>
    <row r="1596" spans="1:25" x14ac:dyDescent="0.25">
      <c r="A1596" t="str">
        <f>'Page 1 - General Information'!$G$12</f>
        <v>114069103</v>
      </c>
      <c r="B1596" t="str">
        <f>'Page 1 - General Information'!$G$16</f>
        <v>6980</v>
      </c>
      <c r="C1596" s="333" t="s">
        <v>14207</v>
      </c>
      <c r="N1596" t="s">
        <v>8505</v>
      </c>
      <c r="O1596" s="300"/>
      <c r="Q1596"/>
      <c r="R1596" s="23" t="s">
        <v>14197</v>
      </c>
      <c r="S1596" t="s">
        <v>9605</v>
      </c>
      <c r="T1596" s="296" t="str">
        <f>IF(INDEX('Page 2 - Team Information'!$K$14:$AP$184,Y1596,X1596)="","",INDEX('Page 2 - Team Information'!$K$14:$AP$184,Y1596,X1596)&amp;"-06-30")</f>
        <v/>
      </c>
      <c r="X1596" s="334">
        <v>10</v>
      </c>
      <c r="Y1596" s="334">
        <v>74</v>
      </c>
    </row>
    <row r="1597" spans="1:25" x14ac:dyDescent="0.25">
      <c r="A1597" t="str">
        <f>'Page 1 - General Information'!$G$12</f>
        <v>114069103</v>
      </c>
      <c r="B1597" t="str">
        <f>'Page 1 - General Information'!$G$16</f>
        <v>6980</v>
      </c>
      <c r="C1597" s="333" t="s">
        <v>14207</v>
      </c>
      <c r="N1597" t="s">
        <v>8505</v>
      </c>
      <c r="O1597" s="300"/>
      <c r="Q1597"/>
      <c r="R1597" s="23" t="s">
        <v>14197</v>
      </c>
      <c r="S1597" t="s">
        <v>9606</v>
      </c>
      <c r="T1597" s="296" t="str">
        <f>IF(INDEX('Page 2 - Team Information'!$K$14:$AP$184,Y1597,X1597)="","",INDEX('Page 2 - Team Information'!$K$14:$AP$184,Y1597,X1597)&amp;"-06-30")</f>
        <v/>
      </c>
      <c r="X1597" s="334">
        <v>11</v>
      </c>
      <c r="Y1597" s="334">
        <v>74</v>
      </c>
    </row>
    <row r="1598" spans="1:25" x14ac:dyDescent="0.25">
      <c r="A1598" t="str">
        <f>'Page 1 - General Information'!$G$12</f>
        <v>114069103</v>
      </c>
      <c r="B1598" t="str">
        <f>'Page 1 - General Information'!$G$16</f>
        <v>6980</v>
      </c>
      <c r="C1598" s="333" t="s">
        <v>14207</v>
      </c>
      <c r="N1598" t="s">
        <v>8505</v>
      </c>
      <c r="O1598" s="300"/>
      <c r="Q1598"/>
      <c r="R1598" s="23" t="s">
        <v>14197</v>
      </c>
      <c r="S1598" t="s">
        <v>9607</v>
      </c>
      <c r="T1598" s="296" t="str">
        <f>IF(INDEX('Page 2 - Team Information'!$K$14:$AP$184,Y1598,X1598)="","",INDEX('Page 2 - Team Information'!$K$14:$AP$184,Y1598,X1598)&amp;"-06-30")</f>
        <v/>
      </c>
      <c r="X1598" s="334">
        <v>12</v>
      </c>
      <c r="Y1598" s="334">
        <v>74</v>
      </c>
    </row>
    <row r="1599" spans="1:25" x14ac:dyDescent="0.25">
      <c r="A1599" t="str">
        <f>'Page 1 - General Information'!$G$12</f>
        <v>114069103</v>
      </c>
      <c r="B1599" t="str">
        <f>'Page 1 - General Information'!$G$16</f>
        <v>6980</v>
      </c>
      <c r="C1599" s="333" t="s">
        <v>14207</v>
      </c>
      <c r="N1599" t="s">
        <v>8024</v>
      </c>
      <c r="O1599" s="296">
        <f>INDEX('Page 2 - Team Information'!$K$14:$AP$184,Y1599,X1599)</f>
        <v>0</v>
      </c>
      <c r="Q1599"/>
      <c r="S1599" t="s">
        <v>9608</v>
      </c>
      <c r="X1599" s="334">
        <v>14</v>
      </c>
      <c r="Y1599" s="334">
        <v>74</v>
      </c>
    </row>
    <row r="1600" spans="1:25" x14ac:dyDescent="0.25">
      <c r="A1600" t="str">
        <f>'Page 1 - General Information'!$G$12</f>
        <v>114069103</v>
      </c>
      <c r="B1600" t="str">
        <f>'Page 1 - General Information'!$G$16</f>
        <v>6980</v>
      </c>
      <c r="C1600" s="333" t="s">
        <v>14207</v>
      </c>
      <c r="N1600" t="s">
        <v>8024</v>
      </c>
      <c r="O1600" s="296">
        <f>INDEX('Page 2 - Team Information'!$K$14:$AP$184,Y1600,X1600)</f>
        <v>0</v>
      </c>
      <c r="Q1600"/>
      <c r="S1600" t="s">
        <v>9609</v>
      </c>
      <c r="X1600" s="334">
        <v>15</v>
      </c>
      <c r="Y1600" s="334">
        <v>74</v>
      </c>
    </row>
    <row r="1601" spans="1:25" x14ac:dyDescent="0.25">
      <c r="A1601" t="str">
        <f>'Page 1 - General Information'!$G$12</f>
        <v>114069103</v>
      </c>
      <c r="B1601" t="str">
        <f>'Page 1 - General Information'!$G$16</f>
        <v>6980</v>
      </c>
      <c r="C1601" s="333" t="s">
        <v>14207</v>
      </c>
      <c r="N1601" t="s">
        <v>8024</v>
      </c>
      <c r="O1601" s="296">
        <f>INDEX('Page 2 - Team Information'!$K$14:$AP$184,Y1601,X1601)</f>
        <v>0</v>
      </c>
      <c r="Q1601"/>
      <c r="S1601" t="s">
        <v>9610</v>
      </c>
      <c r="X1601" s="334">
        <v>16</v>
      </c>
      <c r="Y1601" s="334">
        <v>74</v>
      </c>
    </row>
    <row r="1602" spans="1:25" x14ac:dyDescent="0.25">
      <c r="A1602" t="str">
        <f>'Page 1 - General Information'!$G$12</f>
        <v>114069103</v>
      </c>
      <c r="B1602" t="str">
        <f>'Page 1 - General Information'!$G$16</f>
        <v>6980</v>
      </c>
      <c r="C1602" s="333" t="s">
        <v>14207</v>
      </c>
      <c r="N1602" t="s">
        <v>8024</v>
      </c>
      <c r="O1602" s="296">
        <f>INDEX('Page 2 - Team Information'!$K$14:$AP$184,Y1602,X1602)</f>
        <v>0</v>
      </c>
      <c r="Q1602"/>
      <c r="S1602" t="s">
        <v>9611</v>
      </c>
      <c r="X1602" s="334">
        <v>17</v>
      </c>
      <c r="Y1602" s="334">
        <v>74</v>
      </c>
    </row>
    <row r="1603" spans="1:25" x14ac:dyDescent="0.25">
      <c r="A1603" t="str">
        <f>'Page 1 - General Information'!$G$12</f>
        <v>114069103</v>
      </c>
      <c r="B1603" t="str">
        <f>'Page 1 - General Information'!$G$16</f>
        <v>6980</v>
      </c>
      <c r="C1603" s="333" t="s">
        <v>14207</v>
      </c>
      <c r="N1603" t="s">
        <v>8024</v>
      </c>
      <c r="O1603" s="296">
        <f>INDEX('Page 2 - Team Information'!$K$14:$AP$184,Y1603,X1603)</f>
        <v>0</v>
      </c>
      <c r="Q1603"/>
      <c r="S1603" t="s">
        <v>9612</v>
      </c>
      <c r="X1603" s="334">
        <v>19</v>
      </c>
      <c r="Y1603" s="334">
        <v>74</v>
      </c>
    </row>
    <row r="1604" spans="1:25" x14ac:dyDescent="0.25">
      <c r="A1604" t="str">
        <f>'Page 1 - General Information'!$G$12</f>
        <v>114069103</v>
      </c>
      <c r="B1604" t="str">
        <f>'Page 1 - General Information'!$G$16</f>
        <v>6980</v>
      </c>
      <c r="C1604" s="333" t="s">
        <v>14207</v>
      </c>
      <c r="N1604" t="s">
        <v>8024</v>
      </c>
      <c r="O1604" s="296">
        <f>INDEX('Page 2 - Team Information'!$K$14:$AP$184,Y1604,X1604)</f>
        <v>0</v>
      </c>
      <c r="Q1604"/>
      <c r="S1604" t="s">
        <v>9613</v>
      </c>
      <c r="X1604" s="334">
        <v>20</v>
      </c>
      <c r="Y1604" s="334">
        <v>74</v>
      </c>
    </row>
    <row r="1605" spans="1:25" x14ac:dyDescent="0.25">
      <c r="A1605" t="str">
        <f>'Page 1 - General Information'!$G$12</f>
        <v>114069103</v>
      </c>
      <c r="B1605" t="str">
        <f>'Page 1 - General Information'!$G$16</f>
        <v>6980</v>
      </c>
      <c r="C1605" s="333" t="s">
        <v>14207</v>
      </c>
      <c r="N1605" t="s">
        <v>8024</v>
      </c>
      <c r="O1605" s="296">
        <f>INDEX('Page 2 - Team Information'!$K$14:$AP$184,Y1605,X1605)</f>
        <v>0</v>
      </c>
      <c r="Q1605"/>
      <c r="S1605" t="s">
        <v>9614</v>
      </c>
      <c r="X1605" s="334">
        <v>21</v>
      </c>
      <c r="Y1605" s="334">
        <v>74</v>
      </c>
    </row>
    <row r="1606" spans="1:25" x14ac:dyDescent="0.25">
      <c r="A1606" t="str">
        <f>'Page 1 - General Information'!$G$12</f>
        <v>114069103</v>
      </c>
      <c r="B1606" t="str">
        <f>'Page 1 - General Information'!$G$16</f>
        <v>6980</v>
      </c>
      <c r="C1606" s="333" t="s">
        <v>14207</v>
      </c>
      <c r="N1606" t="s">
        <v>8024</v>
      </c>
      <c r="O1606" s="296">
        <f>INDEX('Page 2 - Team Information'!$K$14:$AP$184,Y1606,X1606)</f>
        <v>0</v>
      </c>
      <c r="Q1606"/>
      <c r="S1606" t="s">
        <v>9615</v>
      </c>
      <c r="X1606" s="334">
        <v>22</v>
      </c>
      <c r="Y1606" s="334">
        <v>74</v>
      </c>
    </row>
    <row r="1607" spans="1:25" x14ac:dyDescent="0.25">
      <c r="A1607" t="str">
        <f>'Page 1 - General Information'!$G$12</f>
        <v>114069103</v>
      </c>
      <c r="B1607" t="str">
        <f>'Page 1 - General Information'!$G$16</f>
        <v>6980</v>
      </c>
      <c r="C1607" s="333" t="s">
        <v>14207</v>
      </c>
      <c r="N1607" t="s">
        <v>8505</v>
      </c>
      <c r="O1607" s="300"/>
      <c r="Q1607"/>
      <c r="R1607" s="300" t="s">
        <v>14197</v>
      </c>
      <c r="S1607" t="s">
        <v>9616</v>
      </c>
      <c r="V1607" s="296">
        <f>INDEX('Page 2 - Team Information'!$K$14:$AP$184,Y1607,X1607)</f>
        <v>0</v>
      </c>
      <c r="X1607" s="334">
        <v>5</v>
      </c>
      <c r="Y1607" s="334">
        <v>75</v>
      </c>
    </row>
    <row r="1608" spans="1:25" x14ac:dyDescent="0.25">
      <c r="A1608" t="str">
        <f>'Page 1 - General Information'!$G$12</f>
        <v>114069103</v>
      </c>
      <c r="B1608" t="str">
        <f>'Page 1 - General Information'!$G$16</f>
        <v>6980</v>
      </c>
      <c r="C1608" s="333" t="s">
        <v>14207</v>
      </c>
      <c r="N1608" t="s">
        <v>8505</v>
      </c>
      <c r="O1608" s="300"/>
      <c r="Q1608"/>
      <c r="R1608" s="300" t="s">
        <v>14197</v>
      </c>
      <c r="S1608" t="s">
        <v>9617</v>
      </c>
      <c r="V1608" s="296">
        <f>INDEX('Page 2 - Team Information'!$K$14:$AP$184,Y1608,X1608)</f>
        <v>0</v>
      </c>
      <c r="X1608" s="334">
        <v>6</v>
      </c>
      <c r="Y1608" s="334">
        <v>75</v>
      </c>
    </row>
    <row r="1609" spans="1:25" x14ac:dyDescent="0.25">
      <c r="A1609" t="str">
        <f>'Page 1 - General Information'!$G$12</f>
        <v>114069103</v>
      </c>
      <c r="B1609" t="str">
        <f>'Page 1 - General Information'!$G$16</f>
        <v>6980</v>
      </c>
      <c r="C1609" s="333" t="s">
        <v>14207</v>
      </c>
      <c r="N1609" t="s">
        <v>8505</v>
      </c>
      <c r="O1609" s="300"/>
      <c r="Q1609"/>
      <c r="R1609" s="300" t="s">
        <v>14197</v>
      </c>
      <c r="S1609" t="s">
        <v>9618</v>
      </c>
      <c r="V1609" s="296">
        <f>INDEX('Page 2 - Team Information'!$K$14:$AP$184,Y1609,X1609)</f>
        <v>0</v>
      </c>
      <c r="X1609" s="334">
        <v>7</v>
      </c>
      <c r="Y1609" s="334">
        <v>75</v>
      </c>
    </row>
    <row r="1610" spans="1:25" x14ac:dyDescent="0.25">
      <c r="A1610" t="str">
        <f>'Page 1 - General Information'!$G$12</f>
        <v>114069103</v>
      </c>
      <c r="B1610" t="str">
        <f>'Page 1 - General Information'!$G$16</f>
        <v>6980</v>
      </c>
      <c r="C1610" s="333" t="s">
        <v>14207</v>
      </c>
      <c r="N1610" t="s">
        <v>8505</v>
      </c>
      <c r="O1610" s="300"/>
      <c r="Q1610"/>
      <c r="R1610" s="23" t="s">
        <v>14197</v>
      </c>
      <c r="S1610" t="s">
        <v>9619</v>
      </c>
      <c r="T1610" s="296" t="str">
        <f>IF(INDEX('Page 2 - Team Information'!$K$14:$AP$184,Y1610,X1610)="","",INDEX('Page 2 - Team Information'!$K$14:$AP$184,Y1610,X1610)&amp;"-06-30")</f>
        <v/>
      </c>
      <c r="X1610" s="334">
        <v>9</v>
      </c>
      <c r="Y1610" s="334">
        <v>75</v>
      </c>
    </row>
    <row r="1611" spans="1:25" x14ac:dyDescent="0.25">
      <c r="A1611" t="str">
        <f>'Page 1 - General Information'!$G$12</f>
        <v>114069103</v>
      </c>
      <c r="B1611" t="str">
        <f>'Page 1 - General Information'!$G$16</f>
        <v>6980</v>
      </c>
      <c r="C1611" s="333" t="s">
        <v>14207</v>
      </c>
      <c r="N1611" t="s">
        <v>8505</v>
      </c>
      <c r="O1611" s="300"/>
      <c r="Q1611"/>
      <c r="R1611" s="23" t="s">
        <v>14197</v>
      </c>
      <c r="S1611" t="s">
        <v>9620</v>
      </c>
      <c r="T1611" s="296" t="str">
        <f>IF(INDEX('Page 2 - Team Information'!$K$14:$AP$184,Y1611,X1611)="","",INDEX('Page 2 - Team Information'!$K$14:$AP$184,Y1611,X1611)&amp;"-06-30")</f>
        <v/>
      </c>
      <c r="X1611" s="334">
        <v>10</v>
      </c>
      <c r="Y1611" s="334">
        <v>75</v>
      </c>
    </row>
    <row r="1612" spans="1:25" x14ac:dyDescent="0.25">
      <c r="A1612" t="str">
        <f>'Page 1 - General Information'!$G$12</f>
        <v>114069103</v>
      </c>
      <c r="B1612" t="str">
        <f>'Page 1 - General Information'!$G$16</f>
        <v>6980</v>
      </c>
      <c r="C1612" s="333" t="s">
        <v>14207</v>
      </c>
      <c r="N1612" t="s">
        <v>8505</v>
      </c>
      <c r="O1612" s="300"/>
      <c r="Q1612"/>
      <c r="R1612" s="23" t="s">
        <v>14197</v>
      </c>
      <c r="S1612" t="s">
        <v>9621</v>
      </c>
      <c r="T1612" s="296" t="str">
        <f>IF(INDEX('Page 2 - Team Information'!$K$14:$AP$184,Y1612,X1612)="","",INDEX('Page 2 - Team Information'!$K$14:$AP$184,Y1612,X1612)&amp;"-06-30")</f>
        <v/>
      </c>
      <c r="X1612" s="334">
        <v>11</v>
      </c>
      <c r="Y1612" s="334">
        <v>75</v>
      </c>
    </row>
    <row r="1613" spans="1:25" x14ac:dyDescent="0.25">
      <c r="A1613" t="str">
        <f>'Page 1 - General Information'!$G$12</f>
        <v>114069103</v>
      </c>
      <c r="B1613" t="str">
        <f>'Page 1 - General Information'!$G$16</f>
        <v>6980</v>
      </c>
      <c r="C1613" s="333" t="s">
        <v>14207</v>
      </c>
      <c r="N1613" t="s">
        <v>8505</v>
      </c>
      <c r="O1613" s="300"/>
      <c r="Q1613"/>
      <c r="R1613" s="23" t="s">
        <v>14197</v>
      </c>
      <c r="S1613" t="s">
        <v>9622</v>
      </c>
      <c r="T1613" s="296" t="str">
        <f>IF(INDEX('Page 2 - Team Information'!$K$14:$AP$184,Y1613,X1613)="","",INDEX('Page 2 - Team Information'!$K$14:$AP$184,Y1613,X1613)&amp;"-06-30")</f>
        <v/>
      </c>
      <c r="X1613" s="334">
        <v>12</v>
      </c>
      <c r="Y1613" s="334">
        <v>75</v>
      </c>
    </row>
    <row r="1614" spans="1:25" x14ac:dyDescent="0.25">
      <c r="A1614" t="str">
        <f>'Page 1 - General Information'!$G$12</f>
        <v>114069103</v>
      </c>
      <c r="B1614" t="str">
        <f>'Page 1 - General Information'!$G$16</f>
        <v>6980</v>
      </c>
      <c r="C1614" s="333" t="s">
        <v>14207</v>
      </c>
      <c r="N1614" t="s">
        <v>8024</v>
      </c>
      <c r="O1614" s="296">
        <f>INDEX('Page 2 - Team Information'!$K$14:$AP$184,Y1614,X1614)</f>
        <v>0</v>
      </c>
      <c r="Q1614"/>
      <c r="S1614" t="s">
        <v>9623</v>
      </c>
      <c r="X1614" s="334">
        <v>14</v>
      </c>
      <c r="Y1614" s="334">
        <v>75</v>
      </c>
    </row>
    <row r="1615" spans="1:25" x14ac:dyDescent="0.25">
      <c r="A1615" t="str">
        <f>'Page 1 - General Information'!$G$12</f>
        <v>114069103</v>
      </c>
      <c r="B1615" t="str">
        <f>'Page 1 - General Information'!$G$16</f>
        <v>6980</v>
      </c>
      <c r="C1615" s="333" t="s">
        <v>14207</v>
      </c>
      <c r="N1615" t="s">
        <v>8024</v>
      </c>
      <c r="O1615" s="296">
        <f>INDEX('Page 2 - Team Information'!$K$14:$AP$184,Y1615,X1615)</f>
        <v>0</v>
      </c>
      <c r="Q1615"/>
      <c r="S1615" t="s">
        <v>9624</v>
      </c>
      <c r="X1615" s="334">
        <v>15</v>
      </c>
      <c r="Y1615" s="334">
        <v>75</v>
      </c>
    </row>
    <row r="1616" spans="1:25" x14ac:dyDescent="0.25">
      <c r="A1616" t="str">
        <f>'Page 1 - General Information'!$G$12</f>
        <v>114069103</v>
      </c>
      <c r="B1616" t="str">
        <f>'Page 1 - General Information'!$G$16</f>
        <v>6980</v>
      </c>
      <c r="C1616" s="333" t="s">
        <v>14207</v>
      </c>
      <c r="N1616" t="s">
        <v>8024</v>
      </c>
      <c r="O1616" s="296">
        <f>INDEX('Page 2 - Team Information'!$K$14:$AP$184,Y1616,X1616)</f>
        <v>0</v>
      </c>
      <c r="Q1616"/>
      <c r="S1616" t="s">
        <v>9625</v>
      </c>
      <c r="X1616" s="334">
        <v>16</v>
      </c>
      <c r="Y1616" s="334">
        <v>75</v>
      </c>
    </row>
    <row r="1617" spans="1:25" x14ac:dyDescent="0.25">
      <c r="A1617" t="str">
        <f>'Page 1 - General Information'!$G$12</f>
        <v>114069103</v>
      </c>
      <c r="B1617" t="str">
        <f>'Page 1 - General Information'!$G$16</f>
        <v>6980</v>
      </c>
      <c r="C1617" s="333" t="s">
        <v>14207</v>
      </c>
      <c r="N1617" t="s">
        <v>8024</v>
      </c>
      <c r="O1617" s="296">
        <f>INDEX('Page 2 - Team Information'!$K$14:$AP$184,Y1617,X1617)</f>
        <v>0</v>
      </c>
      <c r="Q1617"/>
      <c r="S1617" t="s">
        <v>9626</v>
      </c>
      <c r="X1617" s="334">
        <v>17</v>
      </c>
      <c r="Y1617" s="334">
        <v>75</v>
      </c>
    </row>
    <row r="1618" spans="1:25" x14ac:dyDescent="0.25">
      <c r="A1618" t="str">
        <f>'Page 1 - General Information'!$G$12</f>
        <v>114069103</v>
      </c>
      <c r="B1618" t="str">
        <f>'Page 1 - General Information'!$G$16</f>
        <v>6980</v>
      </c>
      <c r="C1618" s="333" t="s">
        <v>14207</v>
      </c>
      <c r="N1618" t="s">
        <v>8024</v>
      </c>
      <c r="O1618" s="296">
        <f>INDEX('Page 2 - Team Information'!$K$14:$AP$184,Y1618,X1618)</f>
        <v>0</v>
      </c>
      <c r="Q1618"/>
      <c r="S1618" t="s">
        <v>9627</v>
      </c>
      <c r="X1618" s="334">
        <v>19</v>
      </c>
      <c r="Y1618" s="334">
        <v>75</v>
      </c>
    </row>
    <row r="1619" spans="1:25" x14ac:dyDescent="0.25">
      <c r="A1619" t="str">
        <f>'Page 1 - General Information'!$G$12</f>
        <v>114069103</v>
      </c>
      <c r="B1619" t="str">
        <f>'Page 1 - General Information'!$G$16</f>
        <v>6980</v>
      </c>
      <c r="C1619" s="333" t="s">
        <v>14207</v>
      </c>
      <c r="N1619" t="s">
        <v>8024</v>
      </c>
      <c r="O1619" s="296">
        <f>INDEX('Page 2 - Team Information'!$K$14:$AP$184,Y1619,X1619)</f>
        <v>0</v>
      </c>
      <c r="Q1619"/>
      <c r="S1619" t="s">
        <v>9628</v>
      </c>
      <c r="X1619" s="334">
        <v>20</v>
      </c>
      <c r="Y1619" s="334">
        <v>75</v>
      </c>
    </row>
    <row r="1620" spans="1:25" x14ac:dyDescent="0.25">
      <c r="A1620" t="str">
        <f>'Page 1 - General Information'!$G$12</f>
        <v>114069103</v>
      </c>
      <c r="B1620" t="str">
        <f>'Page 1 - General Information'!$G$16</f>
        <v>6980</v>
      </c>
      <c r="C1620" s="333" t="s">
        <v>14207</v>
      </c>
      <c r="N1620" t="s">
        <v>8024</v>
      </c>
      <c r="O1620" s="296">
        <f>INDEX('Page 2 - Team Information'!$K$14:$AP$184,Y1620,X1620)</f>
        <v>0</v>
      </c>
      <c r="Q1620"/>
      <c r="S1620" t="s">
        <v>9629</v>
      </c>
      <c r="X1620" s="334">
        <v>21</v>
      </c>
      <c r="Y1620" s="334">
        <v>75</v>
      </c>
    </row>
    <row r="1621" spans="1:25" x14ac:dyDescent="0.25">
      <c r="A1621" t="str">
        <f>'Page 1 - General Information'!$G$12</f>
        <v>114069103</v>
      </c>
      <c r="B1621" t="str">
        <f>'Page 1 - General Information'!$G$16</f>
        <v>6980</v>
      </c>
      <c r="C1621" s="333" t="s">
        <v>14207</v>
      </c>
      <c r="N1621" t="s">
        <v>8024</v>
      </c>
      <c r="O1621" s="296">
        <f>INDEX('Page 2 - Team Information'!$K$14:$AP$184,Y1621,X1621)</f>
        <v>0</v>
      </c>
      <c r="Q1621"/>
      <c r="S1621" t="s">
        <v>9630</v>
      </c>
      <c r="X1621" s="334">
        <v>22</v>
      </c>
      <c r="Y1621" s="334">
        <v>75</v>
      </c>
    </row>
    <row r="1622" spans="1:25" x14ac:dyDescent="0.25">
      <c r="A1622" t="str">
        <f>'Page 1 - General Information'!$G$12</f>
        <v>114069103</v>
      </c>
      <c r="B1622" t="str">
        <f>'Page 1 - General Information'!$G$16</f>
        <v>6980</v>
      </c>
      <c r="C1622" s="333" t="s">
        <v>14207</v>
      </c>
      <c r="N1622" t="s">
        <v>8505</v>
      </c>
      <c r="O1622" s="300"/>
      <c r="Q1622"/>
      <c r="R1622" s="300" t="s">
        <v>14197</v>
      </c>
      <c r="S1622" t="s">
        <v>9631</v>
      </c>
      <c r="V1622" s="296">
        <f>INDEX('Page 2 - Team Information'!$K$14:$AP$184,Y1622,X1622)</f>
        <v>0</v>
      </c>
      <c r="X1622" s="334">
        <v>5</v>
      </c>
      <c r="Y1622" s="334">
        <v>76</v>
      </c>
    </row>
    <row r="1623" spans="1:25" x14ac:dyDescent="0.25">
      <c r="A1623" t="str">
        <f>'Page 1 - General Information'!$G$12</f>
        <v>114069103</v>
      </c>
      <c r="B1623" t="str">
        <f>'Page 1 - General Information'!$G$16</f>
        <v>6980</v>
      </c>
      <c r="C1623" s="333" t="s">
        <v>14207</v>
      </c>
      <c r="N1623" t="s">
        <v>8505</v>
      </c>
      <c r="O1623" s="300"/>
      <c r="Q1623"/>
      <c r="R1623" s="300" t="s">
        <v>14197</v>
      </c>
      <c r="S1623" t="s">
        <v>9632</v>
      </c>
      <c r="V1623" s="296">
        <f>INDEX('Page 2 - Team Information'!$K$14:$AP$184,Y1623,X1623)</f>
        <v>0</v>
      </c>
      <c r="X1623" s="334">
        <v>6</v>
      </c>
      <c r="Y1623" s="334">
        <v>76</v>
      </c>
    </row>
    <row r="1624" spans="1:25" x14ac:dyDescent="0.25">
      <c r="A1624" t="str">
        <f>'Page 1 - General Information'!$G$12</f>
        <v>114069103</v>
      </c>
      <c r="B1624" t="str">
        <f>'Page 1 - General Information'!$G$16</f>
        <v>6980</v>
      </c>
      <c r="C1624" s="333" t="s">
        <v>14207</v>
      </c>
      <c r="N1624" t="s">
        <v>8505</v>
      </c>
      <c r="O1624" s="300"/>
      <c r="Q1624"/>
      <c r="R1624" s="300" t="s">
        <v>14197</v>
      </c>
      <c r="S1624" t="s">
        <v>9633</v>
      </c>
      <c r="V1624" s="296">
        <f>INDEX('Page 2 - Team Information'!$K$14:$AP$184,Y1624,X1624)</f>
        <v>0</v>
      </c>
      <c r="X1624" s="334">
        <v>7</v>
      </c>
      <c r="Y1624" s="334">
        <v>76</v>
      </c>
    </row>
    <row r="1625" spans="1:25" x14ac:dyDescent="0.25">
      <c r="A1625" t="str">
        <f>'Page 1 - General Information'!$G$12</f>
        <v>114069103</v>
      </c>
      <c r="B1625" t="str">
        <f>'Page 1 - General Information'!$G$16</f>
        <v>6980</v>
      </c>
      <c r="C1625" s="333" t="s">
        <v>14207</v>
      </c>
      <c r="N1625" t="s">
        <v>8505</v>
      </c>
      <c r="O1625" s="300"/>
      <c r="Q1625"/>
      <c r="R1625" s="23" t="s">
        <v>14197</v>
      </c>
      <c r="S1625" t="s">
        <v>9634</v>
      </c>
      <c r="T1625" s="296" t="str">
        <f>IF(INDEX('Page 2 - Team Information'!$K$14:$AP$184,Y1625,X1625)="","",INDEX('Page 2 - Team Information'!$K$14:$AP$184,Y1625,X1625)&amp;"-06-30")</f>
        <v/>
      </c>
      <c r="X1625" s="334">
        <v>9</v>
      </c>
      <c r="Y1625" s="334">
        <v>76</v>
      </c>
    </row>
    <row r="1626" spans="1:25" x14ac:dyDescent="0.25">
      <c r="A1626" t="str">
        <f>'Page 1 - General Information'!$G$12</f>
        <v>114069103</v>
      </c>
      <c r="B1626" t="str">
        <f>'Page 1 - General Information'!$G$16</f>
        <v>6980</v>
      </c>
      <c r="C1626" s="333" t="s">
        <v>14207</v>
      </c>
      <c r="N1626" t="s">
        <v>8505</v>
      </c>
      <c r="O1626" s="300"/>
      <c r="Q1626"/>
      <c r="R1626" s="23" t="s">
        <v>14197</v>
      </c>
      <c r="S1626" t="s">
        <v>9635</v>
      </c>
      <c r="T1626" s="296" t="str">
        <f>IF(INDEX('Page 2 - Team Information'!$K$14:$AP$184,Y1626,X1626)="","",INDEX('Page 2 - Team Information'!$K$14:$AP$184,Y1626,X1626)&amp;"-06-30")</f>
        <v/>
      </c>
      <c r="X1626" s="334">
        <v>10</v>
      </c>
      <c r="Y1626" s="334">
        <v>76</v>
      </c>
    </row>
    <row r="1627" spans="1:25" x14ac:dyDescent="0.25">
      <c r="A1627" t="str">
        <f>'Page 1 - General Information'!$G$12</f>
        <v>114069103</v>
      </c>
      <c r="B1627" t="str">
        <f>'Page 1 - General Information'!$G$16</f>
        <v>6980</v>
      </c>
      <c r="C1627" s="333" t="s">
        <v>14207</v>
      </c>
      <c r="N1627" t="s">
        <v>8505</v>
      </c>
      <c r="O1627" s="300"/>
      <c r="Q1627"/>
      <c r="R1627" s="23" t="s">
        <v>14197</v>
      </c>
      <c r="S1627" t="s">
        <v>9636</v>
      </c>
      <c r="T1627" s="296" t="str">
        <f>IF(INDEX('Page 2 - Team Information'!$K$14:$AP$184,Y1627,X1627)="","",INDEX('Page 2 - Team Information'!$K$14:$AP$184,Y1627,X1627)&amp;"-06-30")</f>
        <v/>
      </c>
      <c r="X1627" s="334">
        <v>11</v>
      </c>
      <c r="Y1627" s="334">
        <v>76</v>
      </c>
    </row>
    <row r="1628" spans="1:25" x14ac:dyDescent="0.25">
      <c r="A1628" t="str">
        <f>'Page 1 - General Information'!$G$12</f>
        <v>114069103</v>
      </c>
      <c r="B1628" t="str">
        <f>'Page 1 - General Information'!$G$16</f>
        <v>6980</v>
      </c>
      <c r="C1628" s="333" t="s">
        <v>14207</v>
      </c>
      <c r="N1628" t="s">
        <v>8505</v>
      </c>
      <c r="O1628" s="300"/>
      <c r="Q1628"/>
      <c r="R1628" s="23" t="s">
        <v>14197</v>
      </c>
      <c r="S1628" t="s">
        <v>9637</v>
      </c>
      <c r="T1628" s="296" t="str">
        <f>IF(INDEX('Page 2 - Team Information'!$K$14:$AP$184,Y1628,X1628)="","",INDEX('Page 2 - Team Information'!$K$14:$AP$184,Y1628,X1628)&amp;"-06-30")</f>
        <v/>
      </c>
      <c r="X1628" s="334">
        <v>12</v>
      </c>
      <c r="Y1628" s="334">
        <v>76</v>
      </c>
    </row>
    <row r="1629" spans="1:25" x14ac:dyDescent="0.25">
      <c r="A1629" t="str">
        <f>'Page 1 - General Information'!$G$12</f>
        <v>114069103</v>
      </c>
      <c r="B1629" t="str">
        <f>'Page 1 - General Information'!$G$16</f>
        <v>6980</v>
      </c>
      <c r="C1629" s="333" t="s">
        <v>14207</v>
      </c>
      <c r="N1629" t="s">
        <v>8024</v>
      </c>
      <c r="O1629" s="296">
        <f>INDEX('Page 2 - Team Information'!$K$14:$AP$184,Y1629,X1629)</f>
        <v>0</v>
      </c>
      <c r="Q1629"/>
      <c r="S1629" t="s">
        <v>9638</v>
      </c>
      <c r="X1629" s="334">
        <v>14</v>
      </c>
      <c r="Y1629" s="334">
        <v>76</v>
      </c>
    </row>
    <row r="1630" spans="1:25" x14ac:dyDescent="0.25">
      <c r="A1630" t="str">
        <f>'Page 1 - General Information'!$G$12</f>
        <v>114069103</v>
      </c>
      <c r="B1630" t="str">
        <f>'Page 1 - General Information'!$G$16</f>
        <v>6980</v>
      </c>
      <c r="C1630" s="333" t="s">
        <v>14207</v>
      </c>
      <c r="N1630" t="s">
        <v>8024</v>
      </c>
      <c r="O1630" s="296">
        <f>INDEX('Page 2 - Team Information'!$K$14:$AP$184,Y1630,X1630)</f>
        <v>0</v>
      </c>
      <c r="Q1630"/>
      <c r="S1630" t="s">
        <v>9639</v>
      </c>
      <c r="X1630" s="334">
        <v>15</v>
      </c>
      <c r="Y1630" s="334">
        <v>76</v>
      </c>
    </row>
    <row r="1631" spans="1:25" x14ac:dyDescent="0.25">
      <c r="A1631" t="str">
        <f>'Page 1 - General Information'!$G$12</f>
        <v>114069103</v>
      </c>
      <c r="B1631" t="str">
        <f>'Page 1 - General Information'!$G$16</f>
        <v>6980</v>
      </c>
      <c r="C1631" s="333" t="s">
        <v>14207</v>
      </c>
      <c r="N1631" t="s">
        <v>8024</v>
      </c>
      <c r="O1631" s="296">
        <f>INDEX('Page 2 - Team Information'!$K$14:$AP$184,Y1631,X1631)</f>
        <v>0</v>
      </c>
      <c r="Q1631"/>
      <c r="S1631" t="s">
        <v>9640</v>
      </c>
      <c r="X1631" s="334">
        <v>16</v>
      </c>
      <c r="Y1631" s="334">
        <v>76</v>
      </c>
    </row>
    <row r="1632" spans="1:25" x14ac:dyDescent="0.25">
      <c r="A1632" t="str">
        <f>'Page 1 - General Information'!$G$12</f>
        <v>114069103</v>
      </c>
      <c r="B1632" t="str">
        <f>'Page 1 - General Information'!$G$16</f>
        <v>6980</v>
      </c>
      <c r="C1632" s="333" t="s">
        <v>14207</v>
      </c>
      <c r="N1632" t="s">
        <v>8024</v>
      </c>
      <c r="O1632" s="296">
        <f>INDEX('Page 2 - Team Information'!$K$14:$AP$184,Y1632,X1632)</f>
        <v>0</v>
      </c>
      <c r="Q1632"/>
      <c r="S1632" t="s">
        <v>9641</v>
      </c>
      <c r="X1632" s="334">
        <v>17</v>
      </c>
      <c r="Y1632" s="334">
        <v>76</v>
      </c>
    </row>
    <row r="1633" spans="1:25" x14ac:dyDescent="0.25">
      <c r="A1633" t="str">
        <f>'Page 1 - General Information'!$G$12</f>
        <v>114069103</v>
      </c>
      <c r="B1633" t="str">
        <f>'Page 1 - General Information'!$G$16</f>
        <v>6980</v>
      </c>
      <c r="C1633" s="333" t="s">
        <v>14207</v>
      </c>
      <c r="N1633" t="s">
        <v>8024</v>
      </c>
      <c r="O1633" s="296">
        <f>INDEX('Page 2 - Team Information'!$K$14:$AP$184,Y1633,X1633)</f>
        <v>0</v>
      </c>
      <c r="Q1633"/>
      <c r="S1633" t="s">
        <v>9642</v>
      </c>
      <c r="X1633" s="334">
        <v>19</v>
      </c>
      <c r="Y1633" s="334">
        <v>76</v>
      </c>
    </row>
    <row r="1634" spans="1:25" x14ac:dyDescent="0.25">
      <c r="A1634" t="str">
        <f>'Page 1 - General Information'!$G$12</f>
        <v>114069103</v>
      </c>
      <c r="B1634" t="str">
        <f>'Page 1 - General Information'!$G$16</f>
        <v>6980</v>
      </c>
      <c r="C1634" s="333" t="s">
        <v>14207</v>
      </c>
      <c r="N1634" t="s">
        <v>8024</v>
      </c>
      <c r="O1634" s="296">
        <f>INDEX('Page 2 - Team Information'!$K$14:$AP$184,Y1634,X1634)</f>
        <v>0</v>
      </c>
      <c r="Q1634"/>
      <c r="S1634" t="s">
        <v>9643</v>
      </c>
      <c r="X1634" s="334">
        <v>20</v>
      </c>
      <c r="Y1634" s="334">
        <v>76</v>
      </c>
    </row>
    <row r="1635" spans="1:25" x14ac:dyDescent="0.25">
      <c r="A1635" t="str">
        <f>'Page 1 - General Information'!$G$12</f>
        <v>114069103</v>
      </c>
      <c r="B1635" t="str">
        <f>'Page 1 - General Information'!$G$16</f>
        <v>6980</v>
      </c>
      <c r="C1635" s="333" t="s">
        <v>14207</v>
      </c>
      <c r="N1635" t="s">
        <v>8024</v>
      </c>
      <c r="O1635" s="296">
        <f>INDEX('Page 2 - Team Information'!$K$14:$AP$184,Y1635,X1635)</f>
        <v>0</v>
      </c>
      <c r="Q1635"/>
      <c r="S1635" t="s">
        <v>9644</v>
      </c>
      <c r="X1635" s="334">
        <v>21</v>
      </c>
      <c r="Y1635" s="334">
        <v>76</v>
      </c>
    </row>
    <row r="1636" spans="1:25" x14ac:dyDescent="0.25">
      <c r="A1636" t="str">
        <f>'Page 1 - General Information'!$G$12</f>
        <v>114069103</v>
      </c>
      <c r="B1636" t="str">
        <f>'Page 1 - General Information'!$G$16</f>
        <v>6980</v>
      </c>
      <c r="C1636" s="333" t="s">
        <v>14207</v>
      </c>
      <c r="N1636" t="s">
        <v>8024</v>
      </c>
      <c r="O1636" s="296">
        <f>INDEX('Page 2 - Team Information'!$K$14:$AP$184,Y1636,X1636)</f>
        <v>0</v>
      </c>
      <c r="Q1636"/>
      <c r="S1636" t="s">
        <v>9645</v>
      </c>
      <c r="X1636" s="334">
        <v>22</v>
      </c>
      <c r="Y1636" s="334">
        <v>76</v>
      </c>
    </row>
    <row r="1637" spans="1:25" x14ac:dyDescent="0.25">
      <c r="A1637" t="str">
        <f>'Page 1 - General Information'!$G$12</f>
        <v>114069103</v>
      </c>
      <c r="B1637" t="str">
        <f>'Page 1 - General Information'!$G$16</f>
        <v>6980</v>
      </c>
      <c r="C1637" s="333" t="s">
        <v>14207</v>
      </c>
      <c r="N1637" t="s">
        <v>8505</v>
      </c>
      <c r="O1637" s="300"/>
      <c r="Q1637"/>
      <c r="R1637" s="300" t="s">
        <v>14197</v>
      </c>
      <c r="S1637" t="s">
        <v>9646</v>
      </c>
      <c r="V1637" s="296">
        <f>INDEX('Page 2 - Team Information'!$K$14:$AP$184,Y1637,X1637)</f>
        <v>0</v>
      </c>
      <c r="X1637" s="334">
        <v>5</v>
      </c>
      <c r="Y1637" s="334">
        <v>77</v>
      </c>
    </row>
    <row r="1638" spans="1:25" x14ac:dyDescent="0.25">
      <c r="A1638" t="str">
        <f>'Page 1 - General Information'!$G$12</f>
        <v>114069103</v>
      </c>
      <c r="B1638" t="str">
        <f>'Page 1 - General Information'!$G$16</f>
        <v>6980</v>
      </c>
      <c r="C1638" s="333" t="s">
        <v>14207</v>
      </c>
      <c r="N1638" t="s">
        <v>8505</v>
      </c>
      <c r="O1638" s="300"/>
      <c r="Q1638"/>
      <c r="R1638" s="300" t="s">
        <v>14197</v>
      </c>
      <c r="S1638" t="s">
        <v>9647</v>
      </c>
      <c r="V1638" s="296">
        <f>INDEX('Page 2 - Team Information'!$K$14:$AP$184,Y1638,X1638)</f>
        <v>0</v>
      </c>
      <c r="X1638" s="334">
        <v>6</v>
      </c>
      <c r="Y1638" s="334">
        <v>77</v>
      </c>
    </row>
    <row r="1639" spans="1:25" x14ac:dyDescent="0.25">
      <c r="A1639" t="str">
        <f>'Page 1 - General Information'!$G$12</f>
        <v>114069103</v>
      </c>
      <c r="B1639" t="str">
        <f>'Page 1 - General Information'!$G$16</f>
        <v>6980</v>
      </c>
      <c r="C1639" s="333" t="s">
        <v>14207</v>
      </c>
      <c r="N1639" t="s">
        <v>8505</v>
      </c>
      <c r="O1639" s="300"/>
      <c r="Q1639"/>
      <c r="R1639" s="300" t="s">
        <v>14197</v>
      </c>
      <c r="S1639" t="s">
        <v>9648</v>
      </c>
      <c r="V1639" s="296" t="str">
        <f>INDEX('Page 2 - Team Information'!$K$14:$AP$184,Y1639,X1639)</f>
        <v xml:space="preserve">Yes </v>
      </c>
      <c r="X1639" s="334">
        <v>7</v>
      </c>
      <c r="Y1639" s="334">
        <v>77</v>
      </c>
    </row>
    <row r="1640" spans="1:25" x14ac:dyDescent="0.25">
      <c r="A1640" t="str">
        <f>'Page 1 - General Information'!$G$12</f>
        <v>114069103</v>
      </c>
      <c r="B1640" t="str">
        <f>'Page 1 - General Information'!$G$16</f>
        <v>6980</v>
      </c>
      <c r="C1640" s="333" t="s">
        <v>14207</v>
      </c>
      <c r="N1640" t="s">
        <v>8505</v>
      </c>
      <c r="O1640" s="300"/>
      <c r="Q1640"/>
      <c r="R1640" s="23" t="s">
        <v>14197</v>
      </c>
      <c r="S1640" t="s">
        <v>9649</v>
      </c>
      <c r="T1640" s="296" t="str">
        <f>IF(INDEX('Page 2 - Team Information'!$K$14:$AP$184,Y1640,X1640)="","",INDEX('Page 2 - Team Information'!$K$14:$AP$184,Y1640,X1640)&amp;"-06-30")</f>
        <v/>
      </c>
      <c r="X1640" s="334">
        <v>9</v>
      </c>
      <c r="Y1640" s="334">
        <v>77</v>
      </c>
    </row>
    <row r="1641" spans="1:25" x14ac:dyDescent="0.25">
      <c r="A1641" t="str">
        <f>'Page 1 - General Information'!$G$12</f>
        <v>114069103</v>
      </c>
      <c r="B1641" t="str">
        <f>'Page 1 - General Information'!$G$16</f>
        <v>6980</v>
      </c>
      <c r="C1641" s="333" t="s">
        <v>14207</v>
      </c>
      <c r="N1641" t="s">
        <v>8505</v>
      </c>
      <c r="O1641" s="300"/>
      <c r="Q1641"/>
      <c r="R1641" s="23" t="s">
        <v>14197</v>
      </c>
      <c r="S1641" t="s">
        <v>9650</v>
      </c>
      <c r="T1641" s="296" t="str">
        <f>IF(INDEX('Page 2 - Team Information'!$K$14:$AP$184,Y1641,X1641)="","",INDEX('Page 2 - Team Information'!$K$14:$AP$184,Y1641,X1641)&amp;"-06-30")</f>
        <v/>
      </c>
      <c r="X1641" s="334">
        <v>10</v>
      </c>
      <c r="Y1641" s="334">
        <v>77</v>
      </c>
    </row>
    <row r="1642" spans="1:25" x14ac:dyDescent="0.25">
      <c r="A1642" t="str">
        <f>'Page 1 - General Information'!$G$12</f>
        <v>114069103</v>
      </c>
      <c r="B1642" t="str">
        <f>'Page 1 - General Information'!$G$16</f>
        <v>6980</v>
      </c>
      <c r="C1642" s="333" t="s">
        <v>14207</v>
      </c>
      <c r="N1642" t="s">
        <v>8505</v>
      </c>
      <c r="O1642" s="300"/>
      <c r="Q1642"/>
      <c r="R1642" s="23" t="s">
        <v>14197</v>
      </c>
      <c r="S1642" t="s">
        <v>9651</v>
      </c>
      <c r="T1642" s="296" t="str">
        <f>IF(INDEX('Page 2 - Team Information'!$K$14:$AP$184,Y1642,X1642)="","",INDEX('Page 2 - Team Information'!$K$14:$AP$184,Y1642,X1642)&amp;"-06-30")</f>
        <v/>
      </c>
      <c r="X1642" s="334">
        <v>11</v>
      </c>
      <c r="Y1642" s="334">
        <v>77</v>
      </c>
    </row>
    <row r="1643" spans="1:25" x14ac:dyDescent="0.25">
      <c r="A1643" t="str">
        <f>'Page 1 - General Information'!$G$12</f>
        <v>114069103</v>
      </c>
      <c r="B1643" t="str">
        <f>'Page 1 - General Information'!$G$16</f>
        <v>6980</v>
      </c>
      <c r="C1643" s="333" t="s">
        <v>14207</v>
      </c>
      <c r="N1643" t="s">
        <v>8505</v>
      </c>
      <c r="O1643" s="300"/>
      <c r="Q1643"/>
      <c r="R1643" s="23" t="s">
        <v>14197</v>
      </c>
      <c r="S1643" t="s">
        <v>9652</v>
      </c>
      <c r="T1643" s="296" t="str">
        <f>IF(INDEX('Page 2 - Team Information'!$K$14:$AP$184,Y1643,X1643)="","",INDEX('Page 2 - Team Information'!$K$14:$AP$184,Y1643,X1643)&amp;"-06-30")</f>
        <v/>
      </c>
      <c r="X1643" s="334">
        <v>12</v>
      </c>
      <c r="Y1643" s="334">
        <v>77</v>
      </c>
    </row>
    <row r="1644" spans="1:25" x14ac:dyDescent="0.25">
      <c r="A1644" t="str">
        <f>'Page 1 - General Information'!$G$12</f>
        <v>114069103</v>
      </c>
      <c r="B1644" t="str">
        <f>'Page 1 - General Information'!$G$16</f>
        <v>6980</v>
      </c>
      <c r="C1644" s="333" t="s">
        <v>14207</v>
      </c>
      <c r="N1644" t="s">
        <v>8024</v>
      </c>
      <c r="O1644" s="296">
        <f>INDEX('Page 2 - Team Information'!$K$14:$AP$184,Y1644,X1644)</f>
        <v>0</v>
      </c>
      <c r="Q1644"/>
      <c r="S1644" t="s">
        <v>9653</v>
      </c>
      <c r="X1644" s="334">
        <v>14</v>
      </c>
      <c r="Y1644" s="334">
        <v>77</v>
      </c>
    </row>
    <row r="1645" spans="1:25" x14ac:dyDescent="0.25">
      <c r="A1645" t="str">
        <f>'Page 1 - General Information'!$G$12</f>
        <v>114069103</v>
      </c>
      <c r="B1645" t="str">
        <f>'Page 1 - General Information'!$G$16</f>
        <v>6980</v>
      </c>
      <c r="C1645" s="333" t="s">
        <v>14207</v>
      </c>
      <c r="N1645" t="s">
        <v>8024</v>
      </c>
      <c r="O1645" s="296">
        <f>INDEX('Page 2 - Team Information'!$K$14:$AP$184,Y1645,X1645)</f>
        <v>0</v>
      </c>
      <c r="Q1645"/>
      <c r="S1645" t="s">
        <v>9654</v>
      </c>
      <c r="X1645" s="334">
        <v>15</v>
      </c>
      <c r="Y1645" s="334">
        <v>77</v>
      </c>
    </row>
    <row r="1646" spans="1:25" x14ac:dyDescent="0.25">
      <c r="A1646" t="str">
        <f>'Page 1 - General Information'!$G$12</f>
        <v>114069103</v>
      </c>
      <c r="B1646" t="str">
        <f>'Page 1 - General Information'!$G$16</f>
        <v>6980</v>
      </c>
      <c r="C1646" s="333" t="s">
        <v>14207</v>
      </c>
      <c r="N1646" t="s">
        <v>8024</v>
      </c>
      <c r="O1646" s="296">
        <f>INDEX('Page 2 - Team Information'!$K$14:$AP$184,Y1646,X1646)</f>
        <v>23</v>
      </c>
      <c r="Q1646"/>
      <c r="S1646" t="s">
        <v>9655</v>
      </c>
      <c r="X1646" s="334">
        <v>16</v>
      </c>
      <c r="Y1646" s="334">
        <v>77</v>
      </c>
    </row>
    <row r="1647" spans="1:25" x14ac:dyDescent="0.25">
      <c r="A1647" t="str">
        <f>'Page 1 - General Information'!$G$12</f>
        <v>114069103</v>
      </c>
      <c r="B1647" t="str">
        <f>'Page 1 - General Information'!$G$16</f>
        <v>6980</v>
      </c>
      <c r="C1647" s="333" t="s">
        <v>14207</v>
      </c>
      <c r="N1647" t="s">
        <v>8024</v>
      </c>
      <c r="O1647" s="296">
        <f>INDEX('Page 2 - Team Information'!$K$14:$AP$184,Y1647,X1647)</f>
        <v>23</v>
      </c>
      <c r="Q1647"/>
      <c r="S1647" t="s">
        <v>9656</v>
      </c>
      <c r="X1647" s="334">
        <v>17</v>
      </c>
      <c r="Y1647" s="334">
        <v>77</v>
      </c>
    </row>
    <row r="1648" spans="1:25" x14ac:dyDescent="0.25">
      <c r="A1648" t="str">
        <f>'Page 1 - General Information'!$G$12</f>
        <v>114069103</v>
      </c>
      <c r="B1648" t="str">
        <f>'Page 1 - General Information'!$G$16</f>
        <v>6980</v>
      </c>
      <c r="C1648" s="333" t="s">
        <v>14207</v>
      </c>
      <c r="N1648" t="s">
        <v>8024</v>
      </c>
      <c r="O1648" s="296">
        <f>INDEX('Page 2 - Team Information'!$K$14:$AP$184,Y1648,X1648)</f>
        <v>0</v>
      </c>
      <c r="Q1648"/>
      <c r="S1648" t="s">
        <v>9657</v>
      </c>
      <c r="X1648" s="334">
        <v>19</v>
      </c>
      <c r="Y1648" s="334">
        <v>77</v>
      </c>
    </row>
    <row r="1649" spans="1:25" x14ac:dyDescent="0.25">
      <c r="A1649" t="str">
        <f>'Page 1 - General Information'!$G$12</f>
        <v>114069103</v>
      </c>
      <c r="B1649" t="str">
        <f>'Page 1 - General Information'!$G$16</f>
        <v>6980</v>
      </c>
      <c r="C1649" s="333" t="s">
        <v>14207</v>
      </c>
      <c r="N1649" t="s">
        <v>8024</v>
      </c>
      <c r="O1649" s="296">
        <f>INDEX('Page 2 - Team Information'!$K$14:$AP$184,Y1649,X1649)</f>
        <v>0</v>
      </c>
      <c r="Q1649"/>
      <c r="S1649" t="s">
        <v>9658</v>
      </c>
      <c r="X1649" s="334">
        <v>20</v>
      </c>
      <c r="Y1649" s="334">
        <v>77</v>
      </c>
    </row>
    <row r="1650" spans="1:25" x14ac:dyDescent="0.25">
      <c r="A1650" t="str">
        <f>'Page 1 - General Information'!$G$12</f>
        <v>114069103</v>
      </c>
      <c r="B1650" t="str">
        <f>'Page 1 - General Information'!$G$16</f>
        <v>6980</v>
      </c>
      <c r="C1650" s="333" t="s">
        <v>14207</v>
      </c>
      <c r="N1650" t="s">
        <v>8024</v>
      </c>
      <c r="O1650" s="296">
        <f>INDEX('Page 2 - Team Information'!$K$14:$AP$184,Y1650,X1650)</f>
        <v>0</v>
      </c>
      <c r="Q1650"/>
      <c r="S1650" t="s">
        <v>9659</v>
      </c>
      <c r="X1650" s="334">
        <v>21</v>
      </c>
      <c r="Y1650" s="334">
        <v>77</v>
      </c>
    </row>
    <row r="1651" spans="1:25" x14ac:dyDescent="0.25">
      <c r="A1651" t="str">
        <f>'Page 1 - General Information'!$G$12</f>
        <v>114069103</v>
      </c>
      <c r="B1651" t="str">
        <f>'Page 1 - General Information'!$G$16</f>
        <v>6980</v>
      </c>
      <c r="C1651" s="333" t="s">
        <v>14207</v>
      </c>
      <c r="N1651" t="s">
        <v>8024</v>
      </c>
      <c r="O1651" s="296">
        <f>INDEX('Page 2 - Team Information'!$K$14:$AP$184,Y1651,X1651)</f>
        <v>0</v>
      </c>
      <c r="Q1651"/>
      <c r="S1651" t="s">
        <v>9660</v>
      </c>
      <c r="X1651" s="334">
        <v>22</v>
      </c>
      <c r="Y1651" s="334">
        <v>77</v>
      </c>
    </row>
    <row r="1652" spans="1:25" x14ac:dyDescent="0.25">
      <c r="A1652" t="str">
        <f>'Page 1 - General Information'!$G$12</f>
        <v>114069103</v>
      </c>
      <c r="B1652" t="str">
        <f>'Page 1 - General Information'!$G$16</f>
        <v>6980</v>
      </c>
      <c r="C1652" s="333" t="s">
        <v>14207</v>
      </c>
      <c r="N1652" t="s">
        <v>8505</v>
      </c>
      <c r="O1652" s="300"/>
      <c r="Q1652"/>
      <c r="R1652" s="300" t="s">
        <v>14197</v>
      </c>
      <c r="S1652" t="s">
        <v>9661</v>
      </c>
      <c r="V1652" s="296">
        <f>INDEX('Page 2 - Team Information'!$K$14:$AP$184,Y1652,X1652)</f>
        <v>0</v>
      </c>
      <c r="X1652" s="334">
        <v>5</v>
      </c>
      <c r="Y1652" s="334">
        <v>78</v>
      </c>
    </row>
    <row r="1653" spans="1:25" x14ac:dyDescent="0.25">
      <c r="A1653" t="str">
        <f>'Page 1 - General Information'!$G$12</f>
        <v>114069103</v>
      </c>
      <c r="B1653" t="str">
        <f>'Page 1 - General Information'!$G$16</f>
        <v>6980</v>
      </c>
      <c r="C1653" s="333" t="s">
        <v>14207</v>
      </c>
      <c r="N1653" t="s">
        <v>8505</v>
      </c>
      <c r="O1653" s="300"/>
      <c r="Q1653"/>
      <c r="R1653" s="300" t="s">
        <v>14197</v>
      </c>
      <c r="S1653" t="s">
        <v>9662</v>
      </c>
      <c r="V1653" s="296">
        <f>INDEX('Page 2 - Team Information'!$K$14:$AP$184,Y1653,X1653)</f>
        <v>0</v>
      </c>
      <c r="X1653" s="334">
        <v>6</v>
      </c>
      <c r="Y1653" s="334">
        <v>78</v>
      </c>
    </row>
    <row r="1654" spans="1:25" x14ac:dyDescent="0.25">
      <c r="A1654" t="str">
        <f>'Page 1 - General Information'!$G$12</f>
        <v>114069103</v>
      </c>
      <c r="B1654" t="str">
        <f>'Page 1 - General Information'!$G$16</f>
        <v>6980</v>
      </c>
      <c r="C1654" s="333" t="s">
        <v>14207</v>
      </c>
      <c r="N1654" t="s">
        <v>8505</v>
      </c>
      <c r="O1654" s="300"/>
      <c r="Q1654"/>
      <c r="R1654" s="300" t="s">
        <v>14197</v>
      </c>
      <c r="S1654" t="s">
        <v>9663</v>
      </c>
      <c r="V1654" s="296">
        <f>INDEX('Page 2 - Team Information'!$K$14:$AP$184,Y1654,X1654)</f>
        <v>0</v>
      </c>
      <c r="X1654" s="334">
        <v>7</v>
      </c>
      <c r="Y1654" s="334">
        <v>78</v>
      </c>
    </row>
    <row r="1655" spans="1:25" x14ac:dyDescent="0.25">
      <c r="A1655" t="str">
        <f>'Page 1 - General Information'!$G$12</f>
        <v>114069103</v>
      </c>
      <c r="B1655" t="str">
        <f>'Page 1 - General Information'!$G$16</f>
        <v>6980</v>
      </c>
      <c r="C1655" s="333" t="s">
        <v>14207</v>
      </c>
      <c r="N1655" t="s">
        <v>8505</v>
      </c>
      <c r="O1655" s="300"/>
      <c r="Q1655"/>
      <c r="R1655" s="23" t="s">
        <v>14197</v>
      </c>
      <c r="S1655" t="s">
        <v>9664</v>
      </c>
      <c r="T1655" s="296" t="str">
        <f>IF(INDEX('Page 2 - Team Information'!$K$14:$AP$184,Y1655,X1655)="","",INDEX('Page 2 - Team Information'!$K$14:$AP$184,Y1655,X1655)&amp;"-06-30")</f>
        <v/>
      </c>
      <c r="X1655" s="334">
        <v>9</v>
      </c>
      <c r="Y1655" s="334">
        <v>78</v>
      </c>
    </row>
    <row r="1656" spans="1:25" x14ac:dyDescent="0.25">
      <c r="A1656" t="str">
        <f>'Page 1 - General Information'!$G$12</f>
        <v>114069103</v>
      </c>
      <c r="B1656" t="str">
        <f>'Page 1 - General Information'!$G$16</f>
        <v>6980</v>
      </c>
      <c r="C1656" s="333" t="s">
        <v>14207</v>
      </c>
      <c r="N1656" t="s">
        <v>8505</v>
      </c>
      <c r="O1656" s="300"/>
      <c r="Q1656"/>
      <c r="R1656" s="23" t="s">
        <v>14197</v>
      </c>
      <c r="S1656" t="s">
        <v>9665</v>
      </c>
      <c r="T1656" s="296" t="str">
        <f>IF(INDEX('Page 2 - Team Information'!$K$14:$AP$184,Y1656,X1656)="","",INDEX('Page 2 - Team Information'!$K$14:$AP$184,Y1656,X1656)&amp;"-06-30")</f>
        <v/>
      </c>
      <c r="X1656" s="334">
        <v>10</v>
      </c>
      <c r="Y1656" s="334">
        <v>78</v>
      </c>
    </row>
    <row r="1657" spans="1:25" x14ac:dyDescent="0.25">
      <c r="A1657" t="str">
        <f>'Page 1 - General Information'!$G$12</f>
        <v>114069103</v>
      </c>
      <c r="B1657" t="str">
        <f>'Page 1 - General Information'!$G$16</f>
        <v>6980</v>
      </c>
      <c r="C1657" s="333" t="s">
        <v>14207</v>
      </c>
      <c r="N1657" t="s">
        <v>8505</v>
      </c>
      <c r="O1657" s="300"/>
      <c r="Q1657"/>
      <c r="R1657" s="23" t="s">
        <v>14197</v>
      </c>
      <c r="S1657" t="s">
        <v>9666</v>
      </c>
      <c r="T1657" s="296" t="str">
        <f>IF(INDEX('Page 2 - Team Information'!$K$14:$AP$184,Y1657,X1657)="","",INDEX('Page 2 - Team Information'!$K$14:$AP$184,Y1657,X1657)&amp;"-06-30")</f>
        <v/>
      </c>
      <c r="X1657" s="334">
        <v>11</v>
      </c>
      <c r="Y1657" s="334">
        <v>78</v>
      </c>
    </row>
    <row r="1658" spans="1:25" x14ac:dyDescent="0.25">
      <c r="A1658" t="str">
        <f>'Page 1 - General Information'!$G$12</f>
        <v>114069103</v>
      </c>
      <c r="B1658" t="str">
        <f>'Page 1 - General Information'!$G$16</f>
        <v>6980</v>
      </c>
      <c r="C1658" s="333" t="s">
        <v>14207</v>
      </c>
      <c r="N1658" t="s">
        <v>8505</v>
      </c>
      <c r="O1658" s="300"/>
      <c r="Q1658"/>
      <c r="R1658" s="23" t="s">
        <v>14197</v>
      </c>
      <c r="S1658" t="s">
        <v>9667</v>
      </c>
      <c r="T1658" s="296" t="str">
        <f>IF(INDEX('Page 2 - Team Information'!$K$14:$AP$184,Y1658,X1658)="","",INDEX('Page 2 - Team Information'!$K$14:$AP$184,Y1658,X1658)&amp;"-06-30")</f>
        <v/>
      </c>
      <c r="X1658" s="334">
        <v>12</v>
      </c>
      <c r="Y1658" s="334">
        <v>78</v>
      </c>
    </row>
    <row r="1659" spans="1:25" x14ac:dyDescent="0.25">
      <c r="A1659" t="str">
        <f>'Page 1 - General Information'!$G$12</f>
        <v>114069103</v>
      </c>
      <c r="B1659" t="str">
        <f>'Page 1 - General Information'!$G$16</f>
        <v>6980</v>
      </c>
      <c r="C1659" s="333" t="s">
        <v>14207</v>
      </c>
      <c r="N1659" t="s">
        <v>8024</v>
      </c>
      <c r="O1659" s="296">
        <f>INDEX('Page 2 - Team Information'!$K$14:$AP$184,Y1659,X1659)</f>
        <v>0</v>
      </c>
      <c r="Q1659"/>
      <c r="S1659" t="s">
        <v>9668</v>
      </c>
      <c r="X1659" s="334">
        <v>14</v>
      </c>
      <c r="Y1659" s="334">
        <v>78</v>
      </c>
    </row>
    <row r="1660" spans="1:25" x14ac:dyDescent="0.25">
      <c r="A1660" t="str">
        <f>'Page 1 - General Information'!$G$12</f>
        <v>114069103</v>
      </c>
      <c r="B1660" t="str">
        <f>'Page 1 - General Information'!$G$16</f>
        <v>6980</v>
      </c>
      <c r="C1660" s="333" t="s">
        <v>14207</v>
      </c>
      <c r="N1660" t="s">
        <v>8024</v>
      </c>
      <c r="O1660" s="296">
        <f>INDEX('Page 2 - Team Information'!$K$14:$AP$184,Y1660,X1660)</f>
        <v>0</v>
      </c>
      <c r="Q1660"/>
      <c r="S1660" t="s">
        <v>9669</v>
      </c>
      <c r="X1660" s="334">
        <v>15</v>
      </c>
      <c r="Y1660" s="334">
        <v>78</v>
      </c>
    </row>
    <row r="1661" spans="1:25" x14ac:dyDescent="0.25">
      <c r="A1661" t="str">
        <f>'Page 1 - General Information'!$G$12</f>
        <v>114069103</v>
      </c>
      <c r="B1661" t="str">
        <f>'Page 1 - General Information'!$G$16</f>
        <v>6980</v>
      </c>
      <c r="C1661" s="333" t="s">
        <v>14207</v>
      </c>
      <c r="N1661" t="s">
        <v>8024</v>
      </c>
      <c r="O1661" s="296">
        <f>INDEX('Page 2 - Team Information'!$K$14:$AP$184,Y1661,X1661)</f>
        <v>0</v>
      </c>
      <c r="Q1661"/>
      <c r="S1661" t="s">
        <v>9670</v>
      </c>
      <c r="X1661" s="334">
        <v>16</v>
      </c>
      <c r="Y1661" s="334">
        <v>78</v>
      </c>
    </row>
    <row r="1662" spans="1:25" x14ac:dyDescent="0.25">
      <c r="A1662" t="str">
        <f>'Page 1 - General Information'!$G$12</f>
        <v>114069103</v>
      </c>
      <c r="B1662" t="str">
        <f>'Page 1 - General Information'!$G$16</f>
        <v>6980</v>
      </c>
      <c r="C1662" s="333" t="s">
        <v>14207</v>
      </c>
      <c r="N1662" t="s">
        <v>8024</v>
      </c>
      <c r="O1662" s="296">
        <f>INDEX('Page 2 - Team Information'!$K$14:$AP$184,Y1662,X1662)</f>
        <v>0</v>
      </c>
      <c r="Q1662"/>
      <c r="S1662" t="s">
        <v>9671</v>
      </c>
      <c r="X1662" s="334">
        <v>17</v>
      </c>
      <c r="Y1662" s="334">
        <v>78</v>
      </c>
    </row>
    <row r="1663" spans="1:25" x14ac:dyDescent="0.25">
      <c r="A1663" t="str">
        <f>'Page 1 - General Information'!$G$12</f>
        <v>114069103</v>
      </c>
      <c r="B1663" t="str">
        <f>'Page 1 - General Information'!$G$16</f>
        <v>6980</v>
      </c>
      <c r="C1663" s="333" t="s">
        <v>14207</v>
      </c>
      <c r="N1663" t="s">
        <v>8024</v>
      </c>
      <c r="O1663" s="296">
        <f>INDEX('Page 2 - Team Information'!$K$14:$AP$184,Y1663,X1663)</f>
        <v>0</v>
      </c>
      <c r="Q1663"/>
      <c r="S1663" t="s">
        <v>9672</v>
      </c>
      <c r="X1663" s="334">
        <v>19</v>
      </c>
      <c r="Y1663" s="334">
        <v>78</v>
      </c>
    </row>
    <row r="1664" spans="1:25" x14ac:dyDescent="0.25">
      <c r="A1664" t="str">
        <f>'Page 1 - General Information'!$G$12</f>
        <v>114069103</v>
      </c>
      <c r="B1664" t="str">
        <f>'Page 1 - General Information'!$G$16</f>
        <v>6980</v>
      </c>
      <c r="C1664" s="333" t="s">
        <v>14207</v>
      </c>
      <c r="N1664" t="s">
        <v>8024</v>
      </c>
      <c r="O1664" s="296">
        <f>INDEX('Page 2 - Team Information'!$K$14:$AP$184,Y1664,X1664)</f>
        <v>0</v>
      </c>
      <c r="Q1664"/>
      <c r="S1664" t="s">
        <v>9673</v>
      </c>
      <c r="X1664" s="334">
        <v>20</v>
      </c>
      <c r="Y1664" s="334">
        <v>78</v>
      </c>
    </row>
    <row r="1665" spans="1:25" x14ac:dyDescent="0.25">
      <c r="A1665" t="str">
        <f>'Page 1 - General Information'!$G$12</f>
        <v>114069103</v>
      </c>
      <c r="B1665" t="str">
        <f>'Page 1 - General Information'!$G$16</f>
        <v>6980</v>
      </c>
      <c r="C1665" s="333" t="s">
        <v>14207</v>
      </c>
      <c r="N1665" t="s">
        <v>8024</v>
      </c>
      <c r="O1665" s="296">
        <f>INDEX('Page 2 - Team Information'!$K$14:$AP$184,Y1665,X1665)</f>
        <v>0</v>
      </c>
      <c r="Q1665"/>
      <c r="S1665" t="s">
        <v>9674</v>
      </c>
      <c r="X1665" s="334">
        <v>21</v>
      </c>
      <c r="Y1665" s="334">
        <v>78</v>
      </c>
    </row>
    <row r="1666" spans="1:25" x14ac:dyDescent="0.25">
      <c r="A1666" t="str">
        <f>'Page 1 - General Information'!$G$12</f>
        <v>114069103</v>
      </c>
      <c r="B1666" t="str">
        <f>'Page 1 - General Information'!$G$16</f>
        <v>6980</v>
      </c>
      <c r="C1666" s="333" t="s">
        <v>14207</v>
      </c>
      <c r="N1666" t="s">
        <v>8024</v>
      </c>
      <c r="O1666" s="296">
        <f>INDEX('Page 2 - Team Information'!$K$14:$AP$184,Y1666,X1666)</f>
        <v>0</v>
      </c>
      <c r="Q1666"/>
      <c r="S1666" t="s">
        <v>9675</v>
      </c>
      <c r="X1666" s="334">
        <v>22</v>
      </c>
      <c r="Y1666" s="334">
        <v>78</v>
      </c>
    </row>
    <row r="1667" spans="1:25" x14ac:dyDescent="0.25">
      <c r="A1667" t="str">
        <f>'Page 1 - General Information'!$G$12</f>
        <v>114069103</v>
      </c>
      <c r="B1667" t="str">
        <f>'Page 1 - General Information'!$G$16</f>
        <v>6980</v>
      </c>
      <c r="C1667" s="333" t="s">
        <v>14207</v>
      </c>
      <c r="N1667" t="s">
        <v>8505</v>
      </c>
      <c r="O1667" s="300"/>
      <c r="Q1667"/>
      <c r="R1667" s="300" t="s">
        <v>14197</v>
      </c>
      <c r="S1667" t="s">
        <v>9676</v>
      </c>
      <c r="V1667" s="296">
        <f>INDEX('Page 2 - Team Information'!$K$14:$AP$184,Y1667,X1667)</f>
        <v>0</v>
      </c>
      <c r="X1667" s="334">
        <v>5</v>
      </c>
      <c r="Y1667" s="334">
        <v>79</v>
      </c>
    </row>
    <row r="1668" spans="1:25" x14ac:dyDescent="0.25">
      <c r="A1668" t="str">
        <f>'Page 1 - General Information'!$G$12</f>
        <v>114069103</v>
      </c>
      <c r="B1668" t="str">
        <f>'Page 1 - General Information'!$G$16</f>
        <v>6980</v>
      </c>
      <c r="C1668" s="333" t="s">
        <v>14207</v>
      </c>
      <c r="N1668" t="s">
        <v>8505</v>
      </c>
      <c r="O1668" s="300"/>
      <c r="Q1668"/>
      <c r="R1668" s="300" t="s">
        <v>14197</v>
      </c>
      <c r="S1668" t="s">
        <v>9677</v>
      </c>
      <c r="V1668" s="296">
        <f>INDEX('Page 2 - Team Information'!$K$14:$AP$184,Y1668,X1668)</f>
        <v>0</v>
      </c>
      <c r="X1668" s="334">
        <v>6</v>
      </c>
      <c r="Y1668" s="334">
        <v>79</v>
      </c>
    </row>
    <row r="1669" spans="1:25" x14ac:dyDescent="0.25">
      <c r="A1669" t="str">
        <f>'Page 1 - General Information'!$G$12</f>
        <v>114069103</v>
      </c>
      <c r="B1669" t="str">
        <f>'Page 1 - General Information'!$G$16</f>
        <v>6980</v>
      </c>
      <c r="C1669" s="333" t="s">
        <v>14207</v>
      </c>
      <c r="N1669" t="s">
        <v>8505</v>
      </c>
      <c r="O1669" s="300"/>
      <c r="Q1669"/>
      <c r="R1669" s="300" t="s">
        <v>14197</v>
      </c>
      <c r="S1669" t="s">
        <v>9678</v>
      </c>
      <c r="V1669" s="296">
        <f>INDEX('Page 2 - Team Information'!$K$14:$AP$184,Y1669,X1669)</f>
        <v>0</v>
      </c>
      <c r="X1669" s="334">
        <v>7</v>
      </c>
      <c r="Y1669" s="334">
        <v>79</v>
      </c>
    </row>
    <row r="1670" spans="1:25" x14ac:dyDescent="0.25">
      <c r="A1670" t="str">
        <f>'Page 1 - General Information'!$G$12</f>
        <v>114069103</v>
      </c>
      <c r="B1670" t="str">
        <f>'Page 1 - General Information'!$G$16</f>
        <v>6980</v>
      </c>
      <c r="C1670" s="333" t="s">
        <v>14207</v>
      </c>
      <c r="N1670" t="s">
        <v>8505</v>
      </c>
      <c r="O1670" s="300"/>
      <c r="Q1670"/>
      <c r="R1670" s="23" t="s">
        <v>14197</v>
      </c>
      <c r="S1670" t="s">
        <v>9679</v>
      </c>
      <c r="T1670" s="296" t="str">
        <f>IF(INDEX('Page 2 - Team Information'!$K$14:$AP$184,Y1670,X1670)="","",INDEX('Page 2 - Team Information'!$K$14:$AP$184,Y1670,X1670)&amp;"-06-30")</f>
        <v/>
      </c>
      <c r="X1670" s="334">
        <v>9</v>
      </c>
      <c r="Y1670" s="334">
        <v>79</v>
      </c>
    </row>
    <row r="1671" spans="1:25" x14ac:dyDescent="0.25">
      <c r="A1671" t="str">
        <f>'Page 1 - General Information'!$G$12</f>
        <v>114069103</v>
      </c>
      <c r="B1671" t="str">
        <f>'Page 1 - General Information'!$G$16</f>
        <v>6980</v>
      </c>
      <c r="C1671" s="333" t="s">
        <v>14207</v>
      </c>
      <c r="N1671" t="s">
        <v>8505</v>
      </c>
      <c r="O1671" s="300"/>
      <c r="Q1671"/>
      <c r="R1671" s="23" t="s">
        <v>14197</v>
      </c>
      <c r="S1671" t="s">
        <v>9680</v>
      </c>
      <c r="T1671" s="296" t="str">
        <f>IF(INDEX('Page 2 - Team Information'!$K$14:$AP$184,Y1671,X1671)="","",INDEX('Page 2 - Team Information'!$K$14:$AP$184,Y1671,X1671)&amp;"-06-30")</f>
        <v/>
      </c>
      <c r="X1671" s="334">
        <v>10</v>
      </c>
      <c r="Y1671" s="334">
        <v>79</v>
      </c>
    </row>
    <row r="1672" spans="1:25" x14ac:dyDescent="0.25">
      <c r="A1672" t="str">
        <f>'Page 1 - General Information'!$G$12</f>
        <v>114069103</v>
      </c>
      <c r="B1672" t="str">
        <f>'Page 1 - General Information'!$G$16</f>
        <v>6980</v>
      </c>
      <c r="C1672" s="333" t="s">
        <v>14207</v>
      </c>
      <c r="N1672" t="s">
        <v>8505</v>
      </c>
      <c r="O1672" s="300"/>
      <c r="Q1672"/>
      <c r="R1672" s="23" t="s">
        <v>14197</v>
      </c>
      <c r="S1672" t="s">
        <v>9681</v>
      </c>
      <c r="T1672" s="296" t="str">
        <f>IF(INDEX('Page 2 - Team Information'!$K$14:$AP$184,Y1672,X1672)="","",INDEX('Page 2 - Team Information'!$K$14:$AP$184,Y1672,X1672)&amp;"-06-30")</f>
        <v/>
      </c>
      <c r="X1672" s="334">
        <v>11</v>
      </c>
      <c r="Y1672" s="334">
        <v>79</v>
      </c>
    </row>
    <row r="1673" spans="1:25" x14ac:dyDescent="0.25">
      <c r="A1673" t="str">
        <f>'Page 1 - General Information'!$G$12</f>
        <v>114069103</v>
      </c>
      <c r="B1673" t="str">
        <f>'Page 1 - General Information'!$G$16</f>
        <v>6980</v>
      </c>
      <c r="C1673" s="333" t="s">
        <v>14207</v>
      </c>
      <c r="N1673" t="s">
        <v>8505</v>
      </c>
      <c r="O1673" s="300"/>
      <c r="Q1673"/>
      <c r="R1673" s="23" t="s">
        <v>14197</v>
      </c>
      <c r="S1673" t="s">
        <v>9682</v>
      </c>
      <c r="T1673" s="296" t="str">
        <f>IF(INDEX('Page 2 - Team Information'!$K$14:$AP$184,Y1673,X1673)="","",INDEX('Page 2 - Team Information'!$K$14:$AP$184,Y1673,X1673)&amp;"-06-30")</f>
        <v/>
      </c>
      <c r="X1673" s="334">
        <v>12</v>
      </c>
      <c r="Y1673" s="334">
        <v>79</v>
      </c>
    </row>
    <row r="1674" spans="1:25" x14ac:dyDescent="0.25">
      <c r="A1674" t="str">
        <f>'Page 1 - General Information'!$G$12</f>
        <v>114069103</v>
      </c>
      <c r="B1674" t="str">
        <f>'Page 1 - General Information'!$G$16</f>
        <v>6980</v>
      </c>
      <c r="C1674" s="333" t="s">
        <v>14207</v>
      </c>
      <c r="N1674" t="s">
        <v>8024</v>
      </c>
      <c r="O1674" s="296">
        <f>INDEX('Page 2 - Team Information'!$K$14:$AP$184,Y1674,X1674)</f>
        <v>0</v>
      </c>
      <c r="Q1674"/>
      <c r="S1674" t="s">
        <v>9683</v>
      </c>
      <c r="X1674" s="334">
        <v>14</v>
      </c>
      <c r="Y1674" s="334">
        <v>79</v>
      </c>
    </row>
    <row r="1675" spans="1:25" x14ac:dyDescent="0.25">
      <c r="A1675" t="str">
        <f>'Page 1 - General Information'!$G$12</f>
        <v>114069103</v>
      </c>
      <c r="B1675" t="str">
        <f>'Page 1 - General Information'!$G$16</f>
        <v>6980</v>
      </c>
      <c r="C1675" s="333" t="s">
        <v>14207</v>
      </c>
      <c r="N1675" t="s">
        <v>8024</v>
      </c>
      <c r="O1675" s="296">
        <f>INDEX('Page 2 - Team Information'!$K$14:$AP$184,Y1675,X1675)</f>
        <v>0</v>
      </c>
      <c r="Q1675"/>
      <c r="S1675" t="s">
        <v>9684</v>
      </c>
      <c r="X1675" s="334">
        <v>15</v>
      </c>
      <c r="Y1675" s="334">
        <v>79</v>
      </c>
    </row>
    <row r="1676" spans="1:25" x14ac:dyDescent="0.25">
      <c r="A1676" t="str">
        <f>'Page 1 - General Information'!$G$12</f>
        <v>114069103</v>
      </c>
      <c r="B1676" t="str">
        <f>'Page 1 - General Information'!$G$16</f>
        <v>6980</v>
      </c>
      <c r="C1676" s="333" t="s">
        <v>14207</v>
      </c>
      <c r="N1676" t="s">
        <v>8024</v>
      </c>
      <c r="O1676" s="296">
        <f>INDEX('Page 2 - Team Information'!$K$14:$AP$184,Y1676,X1676)</f>
        <v>0</v>
      </c>
      <c r="Q1676"/>
      <c r="S1676" t="s">
        <v>9685</v>
      </c>
      <c r="X1676" s="334">
        <v>16</v>
      </c>
      <c r="Y1676" s="334">
        <v>79</v>
      </c>
    </row>
    <row r="1677" spans="1:25" x14ac:dyDescent="0.25">
      <c r="A1677" t="str">
        <f>'Page 1 - General Information'!$G$12</f>
        <v>114069103</v>
      </c>
      <c r="B1677" t="str">
        <f>'Page 1 - General Information'!$G$16</f>
        <v>6980</v>
      </c>
      <c r="C1677" s="333" t="s">
        <v>14207</v>
      </c>
      <c r="N1677" t="s">
        <v>8024</v>
      </c>
      <c r="O1677" s="296">
        <f>INDEX('Page 2 - Team Information'!$K$14:$AP$184,Y1677,X1677)</f>
        <v>0</v>
      </c>
      <c r="Q1677"/>
      <c r="S1677" t="s">
        <v>9686</v>
      </c>
      <c r="X1677" s="334">
        <v>17</v>
      </c>
      <c r="Y1677" s="334">
        <v>79</v>
      </c>
    </row>
    <row r="1678" spans="1:25" x14ac:dyDescent="0.25">
      <c r="A1678" t="str">
        <f>'Page 1 - General Information'!$G$12</f>
        <v>114069103</v>
      </c>
      <c r="B1678" t="str">
        <f>'Page 1 - General Information'!$G$16</f>
        <v>6980</v>
      </c>
      <c r="C1678" s="333" t="s">
        <v>14207</v>
      </c>
      <c r="N1678" t="s">
        <v>8024</v>
      </c>
      <c r="O1678" s="296">
        <f>INDEX('Page 2 - Team Information'!$K$14:$AP$184,Y1678,X1678)</f>
        <v>0</v>
      </c>
      <c r="Q1678"/>
      <c r="S1678" t="s">
        <v>9687</v>
      </c>
      <c r="X1678" s="334">
        <v>19</v>
      </c>
      <c r="Y1678" s="334">
        <v>79</v>
      </c>
    </row>
    <row r="1679" spans="1:25" x14ac:dyDescent="0.25">
      <c r="A1679" t="str">
        <f>'Page 1 - General Information'!$G$12</f>
        <v>114069103</v>
      </c>
      <c r="B1679" t="str">
        <f>'Page 1 - General Information'!$G$16</f>
        <v>6980</v>
      </c>
      <c r="C1679" s="333" t="s">
        <v>14207</v>
      </c>
      <c r="N1679" t="s">
        <v>8024</v>
      </c>
      <c r="O1679" s="296">
        <f>INDEX('Page 2 - Team Information'!$K$14:$AP$184,Y1679,X1679)</f>
        <v>0</v>
      </c>
      <c r="Q1679"/>
      <c r="S1679" t="s">
        <v>9688</v>
      </c>
      <c r="X1679" s="334">
        <v>20</v>
      </c>
      <c r="Y1679" s="334">
        <v>79</v>
      </c>
    </row>
    <row r="1680" spans="1:25" x14ac:dyDescent="0.25">
      <c r="A1680" t="str">
        <f>'Page 1 - General Information'!$G$12</f>
        <v>114069103</v>
      </c>
      <c r="B1680" t="str">
        <f>'Page 1 - General Information'!$G$16</f>
        <v>6980</v>
      </c>
      <c r="C1680" s="333" t="s">
        <v>14207</v>
      </c>
      <c r="N1680" t="s">
        <v>8024</v>
      </c>
      <c r="O1680" s="296">
        <f>INDEX('Page 2 - Team Information'!$K$14:$AP$184,Y1680,X1680)</f>
        <v>0</v>
      </c>
      <c r="Q1680"/>
      <c r="S1680" t="s">
        <v>9689</v>
      </c>
      <c r="X1680" s="334">
        <v>21</v>
      </c>
      <c r="Y1680" s="334">
        <v>79</v>
      </c>
    </row>
    <row r="1681" spans="1:25" x14ac:dyDescent="0.25">
      <c r="A1681" t="str">
        <f>'Page 1 - General Information'!$G$12</f>
        <v>114069103</v>
      </c>
      <c r="B1681" t="str">
        <f>'Page 1 - General Information'!$G$16</f>
        <v>6980</v>
      </c>
      <c r="C1681" s="333" t="s">
        <v>14207</v>
      </c>
      <c r="N1681" t="s">
        <v>8024</v>
      </c>
      <c r="O1681" s="296">
        <f>INDEX('Page 2 - Team Information'!$K$14:$AP$184,Y1681,X1681)</f>
        <v>0</v>
      </c>
      <c r="Q1681"/>
      <c r="S1681" t="s">
        <v>9690</v>
      </c>
      <c r="X1681" s="334">
        <v>22</v>
      </c>
      <c r="Y1681" s="334">
        <v>79</v>
      </c>
    </row>
    <row r="1682" spans="1:25" x14ac:dyDescent="0.25">
      <c r="A1682" t="str">
        <f>'Page 1 - General Information'!$G$12</f>
        <v>114069103</v>
      </c>
      <c r="B1682" t="str">
        <f>'Page 1 - General Information'!$G$16</f>
        <v>6980</v>
      </c>
      <c r="C1682" s="333" t="s">
        <v>14207</v>
      </c>
      <c r="N1682" t="s">
        <v>8505</v>
      </c>
      <c r="O1682" s="300"/>
      <c r="Q1682"/>
      <c r="R1682" s="300" t="s">
        <v>14197</v>
      </c>
      <c r="S1682" t="s">
        <v>9691</v>
      </c>
      <c r="V1682" s="296">
        <f>INDEX('Page 2 - Team Information'!$K$14:$AP$184,Y1682,X1682)</f>
        <v>0</v>
      </c>
      <c r="X1682" s="334">
        <v>5</v>
      </c>
      <c r="Y1682" s="334">
        <v>80</v>
      </c>
    </row>
    <row r="1683" spans="1:25" x14ac:dyDescent="0.25">
      <c r="A1683" t="str">
        <f>'Page 1 - General Information'!$G$12</f>
        <v>114069103</v>
      </c>
      <c r="B1683" t="str">
        <f>'Page 1 - General Information'!$G$16</f>
        <v>6980</v>
      </c>
      <c r="C1683" s="333" t="s">
        <v>14207</v>
      </c>
      <c r="N1683" t="s">
        <v>8505</v>
      </c>
      <c r="O1683" s="300"/>
      <c r="Q1683"/>
      <c r="R1683" s="300" t="s">
        <v>14197</v>
      </c>
      <c r="S1683" t="s">
        <v>9692</v>
      </c>
      <c r="V1683" s="296" t="str">
        <f>INDEX('Page 2 - Team Information'!$K$14:$AP$184,Y1683,X1683)</f>
        <v xml:space="preserve">Yes </v>
      </c>
      <c r="X1683" s="334">
        <v>6</v>
      </c>
      <c r="Y1683" s="334">
        <v>80</v>
      </c>
    </row>
    <row r="1684" spans="1:25" x14ac:dyDescent="0.25">
      <c r="A1684" t="str">
        <f>'Page 1 - General Information'!$G$12</f>
        <v>114069103</v>
      </c>
      <c r="B1684" t="str">
        <f>'Page 1 - General Information'!$G$16</f>
        <v>6980</v>
      </c>
      <c r="C1684" s="333" t="s">
        <v>14207</v>
      </c>
      <c r="N1684" t="s">
        <v>8505</v>
      </c>
      <c r="O1684" s="300"/>
      <c r="Q1684"/>
      <c r="R1684" s="300" t="s">
        <v>14197</v>
      </c>
      <c r="S1684" t="s">
        <v>9693</v>
      </c>
      <c r="V1684" s="296">
        <f>INDEX('Page 2 - Team Information'!$K$14:$AP$184,Y1684,X1684)</f>
        <v>0</v>
      </c>
      <c r="X1684" s="334">
        <v>7</v>
      </c>
      <c r="Y1684" s="334">
        <v>80</v>
      </c>
    </row>
    <row r="1685" spans="1:25" x14ac:dyDescent="0.25">
      <c r="A1685" t="str">
        <f>'Page 1 - General Information'!$G$12</f>
        <v>114069103</v>
      </c>
      <c r="B1685" t="str">
        <f>'Page 1 - General Information'!$G$16</f>
        <v>6980</v>
      </c>
      <c r="C1685" s="333" t="s">
        <v>14207</v>
      </c>
      <c r="N1685" t="s">
        <v>8505</v>
      </c>
      <c r="O1685" s="300"/>
      <c r="Q1685"/>
      <c r="R1685" s="23" t="s">
        <v>14197</v>
      </c>
      <c r="S1685" t="s">
        <v>9694</v>
      </c>
      <c r="T1685" s="296" t="str">
        <f>IF(INDEX('Page 2 - Team Information'!$K$14:$AP$184,Y1685,X1685)="","",INDEX('Page 2 - Team Information'!$K$14:$AP$184,Y1685,X1685)&amp;"-06-30")</f>
        <v>1960-06-30</v>
      </c>
      <c r="X1685" s="334">
        <v>9</v>
      </c>
      <c r="Y1685" s="334">
        <v>80</v>
      </c>
    </row>
    <row r="1686" spans="1:25" x14ac:dyDescent="0.25">
      <c r="A1686" t="str">
        <f>'Page 1 - General Information'!$G$12</f>
        <v>114069103</v>
      </c>
      <c r="B1686" t="str">
        <f>'Page 1 - General Information'!$G$16</f>
        <v>6980</v>
      </c>
      <c r="C1686" s="333" t="s">
        <v>14207</v>
      </c>
      <c r="N1686" t="s">
        <v>8505</v>
      </c>
      <c r="O1686" s="300"/>
      <c r="Q1686"/>
      <c r="R1686" s="23" t="s">
        <v>14197</v>
      </c>
      <c r="S1686" t="s">
        <v>9695</v>
      </c>
      <c r="T1686" s="296" t="str">
        <f>IF(INDEX('Page 2 - Team Information'!$K$14:$AP$184,Y1686,X1686)="","",INDEX('Page 2 - Team Information'!$K$14:$AP$184,Y1686,X1686)&amp;"-06-30")</f>
        <v/>
      </c>
      <c r="X1686" s="334">
        <v>10</v>
      </c>
      <c r="Y1686" s="334">
        <v>80</v>
      </c>
    </row>
    <row r="1687" spans="1:25" x14ac:dyDescent="0.25">
      <c r="A1687" t="str">
        <f>'Page 1 - General Information'!$G$12</f>
        <v>114069103</v>
      </c>
      <c r="B1687" t="str">
        <f>'Page 1 - General Information'!$G$16</f>
        <v>6980</v>
      </c>
      <c r="C1687" s="333" t="s">
        <v>14207</v>
      </c>
      <c r="N1687" t="s">
        <v>8505</v>
      </c>
      <c r="O1687" s="300"/>
      <c r="Q1687"/>
      <c r="R1687" s="23" t="s">
        <v>14197</v>
      </c>
      <c r="S1687" t="s">
        <v>9696</v>
      </c>
      <c r="T1687" s="296" t="str">
        <f>IF(INDEX('Page 2 - Team Information'!$K$14:$AP$184,Y1687,X1687)="","",INDEX('Page 2 - Team Information'!$K$14:$AP$184,Y1687,X1687)&amp;"-06-30")</f>
        <v/>
      </c>
      <c r="X1687" s="334">
        <v>11</v>
      </c>
      <c r="Y1687" s="334">
        <v>80</v>
      </c>
    </row>
    <row r="1688" spans="1:25" x14ac:dyDescent="0.25">
      <c r="A1688" t="str">
        <f>'Page 1 - General Information'!$G$12</f>
        <v>114069103</v>
      </c>
      <c r="B1688" t="str">
        <f>'Page 1 - General Information'!$G$16</f>
        <v>6980</v>
      </c>
      <c r="C1688" s="333" t="s">
        <v>14207</v>
      </c>
      <c r="N1688" t="s">
        <v>8505</v>
      </c>
      <c r="O1688" s="300"/>
      <c r="Q1688"/>
      <c r="R1688" s="23" t="s">
        <v>14197</v>
      </c>
      <c r="S1688" t="s">
        <v>9697</v>
      </c>
      <c r="T1688" s="296" t="str">
        <f>IF(INDEX('Page 2 - Team Information'!$K$14:$AP$184,Y1688,X1688)="","",INDEX('Page 2 - Team Information'!$K$14:$AP$184,Y1688,X1688)&amp;"-06-30")</f>
        <v/>
      </c>
      <c r="X1688" s="334">
        <v>12</v>
      </c>
      <c r="Y1688" s="334">
        <v>80</v>
      </c>
    </row>
    <row r="1689" spans="1:25" x14ac:dyDescent="0.25">
      <c r="A1689" t="str">
        <f>'Page 1 - General Information'!$G$12</f>
        <v>114069103</v>
      </c>
      <c r="B1689" t="str">
        <f>'Page 1 - General Information'!$G$16</f>
        <v>6980</v>
      </c>
      <c r="C1689" s="333" t="s">
        <v>14207</v>
      </c>
      <c r="N1689" t="s">
        <v>8024</v>
      </c>
      <c r="O1689" s="296">
        <f>INDEX('Page 2 - Team Information'!$K$14:$AP$184,Y1689,X1689)</f>
        <v>0</v>
      </c>
      <c r="Q1689"/>
      <c r="S1689" t="s">
        <v>9698</v>
      </c>
      <c r="X1689" s="334">
        <v>14</v>
      </c>
      <c r="Y1689" s="334">
        <v>80</v>
      </c>
    </row>
    <row r="1690" spans="1:25" x14ac:dyDescent="0.25">
      <c r="A1690" t="str">
        <f>'Page 1 - General Information'!$G$12</f>
        <v>114069103</v>
      </c>
      <c r="B1690" t="str">
        <f>'Page 1 - General Information'!$G$16</f>
        <v>6980</v>
      </c>
      <c r="C1690" s="333" t="s">
        <v>14207</v>
      </c>
      <c r="N1690" t="s">
        <v>8024</v>
      </c>
      <c r="O1690" s="296">
        <f>INDEX('Page 2 - Team Information'!$K$14:$AP$184,Y1690,X1690)</f>
        <v>29</v>
      </c>
      <c r="Q1690"/>
      <c r="S1690" t="s">
        <v>9699</v>
      </c>
      <c r="X1690" s="334">
        <v>15</v>
      </c>
      <c r="Y1690" s="334">
        <v>80</v>
      </c>
    </row>
    <row r="1691" spans="1:25" x14ac:dyDescent="0.25">
      <c r="A1691" t="str">
        <f>'Page 1 - General Information'!$G$12</f>
        <v>114069103</v>
      </c>
      <c r="B1691" t="str">
        <f>'Page 1 - General Information'!$G$16</f>
        <v>6980</v>
      </c>
      <c r="C1691" s="333" t="s">
        <v>14207</v>
      </c>
      <c r="N1691" t="s">
        <v>8024</v>
      </c>
      <c r="O1691" s="296">
        <f>INDEX('Page 2 - Team Information'!$K$14:$AP$184,Y1691,X1691)</f>
        <v>0</v>
      </c>
      <c r="Q1691"/>
      <c r="S1691" t="s">
        <v>9700</v>
      </c>
      <c r="X1691" s="334">
        <v>16</v>
      </c>
      <c r="Y1691" s="334">
        <v>80</v>
      </c>
    </row>
    <row r="1692" spans="1:25" x14ac:dyDescent="0.25">
      <c r="A1692" t="str">
        <f>'Page 1 - General Information'!$G$12</f>
        <v>114069103</v>
      </c>
      <c r="B1692" t="str">
        <f>'Page 1 - General Information'!$G$16</f>
        <v>6980</v>
      </c>
      <c r="C1692" s="333" t="s">
        <v>14207</v>
      </c>
      <c r="N1692" t="s">
        <v>8024</v>
      </c>
      <c r="O1692" s="296">
        <f>INDEX('Page 2 - Team Information'!$K$14:$AP$184,Y1692,X1692)</f>
        <v>29</v>
      </c>
      <c r="Q1692"/>
      <c r="S1692" t="s">
        <v>9701</v>
      </c>
      <c r="X1692" s="334">
        <v>17</v>
      </c>
      <c r="Y1692" s="334">
        <v>80</v>
      </c>
    </row>
    <row r="1693" spans="1:25" x14ac:dyDescent="0.25">
      <c r="A1693" t="str">
        <f>'Page 1 - General Information'!$G$12</f>
        <v>114069103</v>
      </c>
      <c r="B1693" t="str">
        <f>'Page 1 - General Information'!$G$16</f>
        <v>6980</v>
      </c>
      <c r="C1693" s="333" t="s">
        <v>14207</v>
      </c>
      <c r="N1693" t="s">
        <v>8024</v>
      </c>
      <c r="O1693" s="296">
        <f>INDEX('Page 2 - Team Information'!$K$14:$AP$184,Y1693,X1693)</f>
        <v>0</v>
      </c>
      <c r="Q1693"/>
      <c r="S1693" t="s">
        <v>9702</v>
      </c>
      <c r="X1693" s="334">
        <v>19</v>
      </c>
      <c r="Y1693" s="334">
        <v>80</v>
      </c>
    </row>
    <row r="1694" spans="1:25" x14ac:dyDescent="0.25">
      <c r="A1694" t="str">
        <f>'Page 1 - General Information'!$G$12</f>
        <v>114069103</v>
      </c>
      <c r="B1694" t="str">
        <f>'Page 1 - General Information'!$G$16</f>
        <v>6980</v>
      </c>
      <c r="C1694" s="333" t="s">
        <v>14207</v>
      </c>
      <c r="N1694" t="s">
        <v>8024</v>
      </c>
      <c r="O1694" s="296">
        <f>INDEX('Page 2 - Team Information'!$K$14:$AP$184,Y1694,X1694)</f>
        <v>29</v>
      </c>
      <c r="Q1694"/>
      <c r="S1694" t="s">
        <v>9703</v>
      </c>
      <c r="X1694" s="334">
        <v>20</v>
      </c>
      <c r="Y1694" s="334">
        <v>80</v>
      </c>
    </row>
    <row r="1695" spans="1:25" x14ac:dyDescent="0.25">
      <c r="A1695" t="str">
        <f>'Page 1 - General Information'!$G$12</f>
        <v>114069103</v>
      </c>
      <c r="B1695" t="str">
        <f>'Page 1 - General Information'!$G$16</f>
        <v>6980</v>
      </c>
      <c r="C1695" s="333" t="s">
        <v>14207</v>
      </c>
      <c r="N1695" t="s">
        <v>8024</v>
      </c>
      <c r="O1695" s="296">
        <f>INDEX('Page 2 - Team Information'!$K$14:$AP$184,Y1695,X1695)</f>
        <v>0</v>
      </c>
      <c r="Q1695"/>
      <c r="S1695" t="s">
        <v>9704</v>
      </c>
      <c r="X1695" s="334">
        <v>21</v>
      </c>
      <c r="Y1695" s="334">
        <v>80</v>
      </c>
    </row>
    <row r="1696" spans="1:25" x14ac:dyDescent="0.25">
      <c r="A1696" t="str">
        <f>'Page 1 - General Information'!$G$12</f>
        <v>114069103</v>
      </c>
      <c r="B1696" t="str">
        <f>'Page 1 - General Information'!$G$16</f>
        <v>6980</v>
      </c>
      <c r="C1696" s="333" t="s">
        <v>14207</v>
      </c>
      <c r="N1696" t="s">
        <v>8024</v>
      </c>
      <c r="O1696" s="296">
        <f>INDEX('Page 2 - Team Information'!$K$14:$AP$184,Y1696,X1696)</f>
        <v>29</v>
      </c>
      <c r="Q1696"/>
      <c r="S1696" t="s">
        <v>9705</v>
      </c>
      <c r="X1696" s="334">
        <v>22</v>
      </c>
      <c r="Y1696" s="334">
        <v>80</v>
      </c>
    </row>
    <row r="1697" spans="1:25" x14ac:dyDescent="0.25">
      <c r="A1697" t="str">
        <f>'Page 1 - General Information'!$G$12</f>
        <v>114069103</v>
      </c>
      <c r="B1697" t="str">
        <f>'Page 1 - General Information'!$G$16</f>
        <v>6980</v>
      </c>
      <c r="C1697" s="333" t="s">
        <v>14207</v>
      </c>
      <c r="N1697" t="s">
        <v>8505</v>
      </c>
      <c r="O1697" s="300"/>
      <c r="Q1697"/>
      <c r="R1697" s="300" t="s">
        <v>14197</v>
      </c>
      <c r="S1697" t="s">
        <v>9706</v>
      </c>
      <c r="V1697" s="296">
        <f>INDEX('Page 2 - Team Information'!$K$14:$AP$184,Y1697,X1697)</f>
        <v>0</v>
      </c>
      <c r="X1697" s="334">
        <v>5</v>
      </c>
      <c r="Y1697" s="334">
        <v>81</v>
      </c>
    </row>
    <row r="1698" spans="1:25" x14ac:dyDescent="0.25">
      <c r="A1698" t="str">
        <f>'Page 1 - General Information'!$G$12</f>
        <v>114069103</v>
      </c>
      <c r="B1698" t="str">
        <f>'Page 1 - General Information'!$G$16</f>
        <v>6980</v>
      </c>
      <c r="C1698" s="333" t="s">
        <v>14207</v>
      </c>
      <c r="N1698" t="s">
        <v>8505</v>
      </c>
      <c r="O1698" s="300"/>
      <c r="Q1698"/>
      <c r="R1698" s="300" t="s">
        <v>14197</v>
      </c>
      <c r="S1698" t="s">
        <v>9707</v>
      </c>
      <c r="V1698" s="296" t="str">
        <f>INDEX('Page 2 - Team Information'!$K$14:$AP$184,Y1698,X1698)</f>
        <v xml:space="preserve">Yes </v>
      </c>
      <c r="X1698" s="334">
        <v>6</v>
      </c>
      <c r="Y1698" s="334">
        <v>81</v>
      </c>
    </row>
    <row r="1699" spans="1:25" x14ac:dyDescent="0.25">
      <c r="A1699" t="str">
        <f>'Page 1 - General Information'!$G$12</f>
        <v>114069103</v>
      </c>
      <c r="B1699" t="str">
        <f>'Page 1 - General Information'!$G$16</f>
        <v>6980</v>
      </c>
      <c r="C1699" s="333" t="s">
        <v>14207</v>
      </c>
      <c r="N1699" t="s">
        <v>8505</v>
      </c>
      <c r="O1699" s="300"/>
      <c r="Q1699"/>
      <c r="R1699" s="300" t="s">
        <v>14197</v>
      </c>
      <c r="S1699" t="s">
        <v>9708</v>
      </c>
      <c r="V1699" s="296">
        <f>INDEX('Page 2 - Team Information'!$K$14:$AP$184,Y1699,X1699)</f>
        <v>0</v>
      </c>
      <c r="X1699" s="334">
        <v>7</v>
      </c>
      <c r="Y1699" s="334">
        <v>81</v>
      </c>
    </row>
    <row r="1700" spans="1:25" x14ac:dyDescent="0.25">
      <c r="A1700" t="str">
        <f>'Page 1 - General Information'!$G$12</f>
        <v>114069103</v>
      </c>
      <c r="B1700" t="str">
        <f>'Page 1 - General Information'!$G$16</f>
        <v>6980</v>
      </c>
      <c r="C1700" s="333" t="s">
        <v>14207</v>
      </c>
      <c r="N1700" t="s">
        <v>8505</v>
      </c>
      <c r="O1700" s="300"/>
      <c r="Q1700"/>
      <c r="R1700" s="23" t="s">
        <v>14197</v>
      </c>
      <c r="S1700" t="s">
        <v>9709</v>
      </c>
      <c r="T1700" s="296" t="str">
        <f>IF(INDEX('Page 2 - Team Information'!$K$14:$AP$184,Y1700,X1700)="","",INDEX('Page 2 - Team Information'!$K$14:$AP$184,Y1700,X1700)&amp;"-06-30")</f>
        <v>1946-06-30</v>
      </c>
      <c r="X1700" s="334">
        <v>9</v>
      </c>
      <c r="Y1700" s="334">
        <v>81</v>
      </c>
    </row>
    <row r="1701" spans="1:25" x14ac:dyDescent="0.25">
      <c r="A1701" t="str">
        <f>'Page 1 - General Information'!$G$12</f>
        <v>114069103</v>
      </c>
      <c r="B1701" t="str">
        <f>'Page 1 - General Information'!$G$16</f>
        <v>6980</v>
      </c>
      <c r="C1701" s="333" t="s">
        <v>14207</v>
      </c>
      <c r="N1701" t="s">
        <v>8505</v>
      </c>
      <c r="O1701" s="300"/>
      <c r="Q1701"/>
      <c r="R1701" s="23" t="s">
        <v>14197</v>
      </c>
      <c r="S1701" t="s">
        <v>9710</v>
      </c>
      <c r="T1701" s="296" t="str">
        <f>IF(INDEX('Page 2 - Team Information'!$K$14:$AP$184,Y1701,X1701)="","",INDEX('Page 2 - Team Information'!$K$14:$AP$184,Y1701,X1701)&amp;"-06-30")</f>
        <v/>
      </c>
      <c r="X1701" s="334">
        <v>10</v>
      </c>
      <c r="Y1701" s="334">
        <v>81</v>
      </c>
    </row>
    <row r="1702" spans="1:25" x14ac:dyDescent="0.25">
      <c r="A1702" t="str">
        <f>'Page 1 - General Information'!$G$12</f>
        <v>114069103</v>
      </c>
      <c r="B1702" t="str">
        <f>'Page 1 - General Information'!$G$16</f>
        <v>6980</v>
      </c>
      <c r="C1702" s="333" t="s">
        <v>14207</v>
      </c>
      <c r="N1702" t="s">
        <v>8505</v>
      </c>
      <c r="O1702" s="300"/>
      <c r="Q1702"/>
      <c r="R1702" s="23" t="s">
        <v>14197</v>
      </c>
      <c r="S1702" t="s">
        <v>9711</v>
      </c>
      <c r="T1702" s="296" t="str">
        <f>IF(INDEX('Page 2 - Team Information'!$K$14:$AP$184,Y1702,X1702)="","",INDEX('Page 2 - Team Information'!$K$14:$AP$184,Y1702,X1702)&amp;"-06-30")</f>
        <v/>
      </c>
      <c r="X1702" s="334">
        <v>11</v>
      </c>
      <c r="Y1702" s="334">
        <v>81</v>
      </c>
    </row>
    <row r="1703" spans="1:25" x14ac:dyDescent="0.25">
      <c r="A1703" t="str">
        <f>'Page 1 - General Information'!$G$12</f>
        <v>114069103</v>
      </c>
      <c r="B1703" t="str">
        <f>'Page 1 - General Information'!$G$16</f>
        <v>6980</v>
      </c>
      <c r="C1703" s="333" t="s">
        <v>14207</v>
      </c>
      <c r="N1703" t="s">
        <v>8505</v>
      </c>
      <c r="O1703" s="300"/>
      <c r="Q1703"/>
      <c r="R1703" s="23" t="s">
        <v>14197</v>
      </c>
      <c r="S1703" t="s">
        <v>9712</v>
      </c>
      <c r="T1703" s="296" t="str">
        <f>IF(INDEX('Page 2 - Team Information'!$K$14:$AP$184,Y1703,X1703)="","",INDEX('Page 2 - Team Information'!$K$14:$AP$184,Y1703,X1703)&amp;"-06-30")</f>
        <v/>
      </c>
      <c r="X1703" s="334">
        <v>12</v>
      </c>
      <c r="Y1703" s="334">
        <v>81</v>
      </c>
    </row>
    <row r="1704" spans="1:25" x14ac:dyDescent="0.25">
      <c r="A1704" t="str">
        <f>'Page 1 - General Information'!$G$12</f>
        <v>114069103</v>
      </c>
      <c r="B1704" t="str">
        <f>'Page 1 - General Information'!$G$16</f>
        <v>6980</v>
      </c>
      <c r="C1704" s="333" t="s">
        <v>14207</v>
      </c>
      <c r="N1704" t="s">
        <v>8024</v>
      </c>
      <c r="O1704" s="296">
        <f>INDEX('Page 2 - Team Information'!$K$14:$AP$184,Y1704,X1704)</f>
        <v>0</v>
      </c>
      <c r="Q1704"/>
      <c r="S1704" t="s">
        <v>9713</v>
      </c>
      <c r="X1704" s="334">
        <v>14</v>
      </c>
      <c r="Y1704" s="334">
        <v>81</v>
      </c>
    </row>
    <row r="1705" spans="1:25" x14ac:dyDescent="0.25">
      <c r="A1705" t="str">
        <f>'Page 1 - General Information'!$G$12</f>
        <v>114069103</v>
      </c>
      <c r="B1705" t="str">
        <f>'Page 1 - General Information'!$G$16</f>
        <v>6980</v>
      </c>
      <c r="C1705" s="333" t="s">
        <v>14207</v>
      </c>
      <c r="N1705" t="s">
        <v>8024</v>
      </c>
      <c r="O1705" s="296">
        <f>INDEX('Page 2 - Team Information'!$K$14:$AP$184,Y1705,X1705)</f>
        <v>22</v>
      </c>
      <c r="Q1705"/>
      <c r="S1705" t="s">
        <v>9714</v>
      </c>
      <c r="X1705" s="334">
        <v>15</v>
      </c>
      <c r="Y1705" s="334">
        <v>81</v>
      </c>
    </row>
    <row r="1706" spans="1:25" x14ac:dyDescent="0.25">
      <c r="A1706" t="str">
        <f>'Page 1 - General Information'!$G$12</f>
        <v>114069103</v>
      </c>
      <c r="B1706" t="str">
        <f>'Page 1 - General Information'!$G$16</f>
        <v>6980</v>
      </c>
      <c r="C1706" s="333" t="s">
        <v>14207</v>
      </c>
      <c r="N1706" t="s">
        <v>8024</v>
      </c>
      <c r="O1706" s="296">
        <f>INDEX('Page 2 - Team Information'!$K$14:$AP$184,Y1706,X1706)</f>
        <v>0</v>
      </c>
      <c r="Q1706"/>
      <c r="S1706" t="s">
        <v>9715</v>
      </c>
      <c r="X1706" s="334">
        <v>16</v>
      </c>
      <c r="Y1706" s="334">
        <v>81</v>
      </c>
    </row>
    <row r="1707" spans="1:25" x14ac:dyDescent="0.25">
      <c r="A1707" t="str">
        <f>'Page 1 - General Information'!$G$12</f>
        <v>114069103</v>
      </c>
      <c r="B1707" t="str">
        <f>'Page 1 - General Information'!$G$16</f>
        <v>6980</v>
      </c>
      <c r="C1707" s="333" t="s">
        <v>14207</v>
      </c>
      <c r="N1707" t="s">
        <v>8024</v>
      </c>
      <c r="O1707" s="296">
        <f>INDEX('Page 2 - Team Information'!$K$14:$AP$184,Y1707,X1707)</f>
        <v>22</v>
      </c>
      <c r="Q1707"/>
      <c r="S1707" t="s">
        <v>9716</v>
      </c>
      <c r="X1707" s="334">
        <v>17</v>
      </c>
      <c r="Y1707" s="334">
        <v>81</v>
      </c>
    </row>
    <row r="1708" spans="1:25" x14ac:dyDescent="0.25">
      <c r="A1708" t="str">
        <f>'Page 1 - General Information'!$G$12</f>
        <v>114069103</v>
      </c>
      <c r="B1708" t="str">
        <f>'Page 1 - General Information'!$G$16</f>
        <v>6980</v>
      </c>
      <c r="C1708" s="333" t="s">
        <v>14207</v>
      </c>
      <c r="N1708" t="s">
        <v>8024</v>
      </c>
      <c r="O1708" s="296">
        <f>INDEX('Page 2 - Team Information'!$K$14:$AP$184,Y1708,X1708)</f>
        <v>0</v>
      </c>
      <c r="Q1708"/>
      <c r="S1708" t="s">
        <v>9717</v>
      </c>
      <c r="X1708" s="334">
        <v>19</v>
      </c>
      <c r="Y1708" s="334">
        <v>81</v>
      </c>
    </row>
    <row r="1709" spans="1:25" x14ac:dyDescent="0.25">
      <c r="A1709" t="str">
        <f>'Page 1 - General Information'!$G$12</f>
        <v>114069103</v>
      </c>
      <c r="B1709" t="str">
        <f>'Page 1 - General Information'!$G$16</f>
        <v>6980</v>
      </c>
      <c r="C1709" s="333" t="s">
        <v>14207</v>
      </c>
      <c r="N1709" t="s">
        <v>8024</v>
      </c>
      <c r="O1709" s="296">
        <f>INDEX('Page 2 - Team Information'!$K$14:$AP$184,Y1709,X1709)</f>
        <v>22</v>
      </c>
      <c r="Q1709"/>
      <c r="S1709" t="s">
        <v>9718</v>
      </c>
      <c r="X1709" s="334">
        <v>20</v>
      </c>
      <c r="Y1709" s="334">
        <v>81</v>
      </c>
    </row>
    <row r="1710" spans="1:25" x14ac:dyDescent="0.25">
      <c r="A1710" t="str">
        <f>'Page 1 - General Information'!$G$12</f>
        <v>114069103</v>
      </c>
      <c r="B1710" t="str">
        <f>'Page 1 - General Information'!$G$16</f>
        <v>6980</v>
      </c>
      <c r="C1710" s="333" t="s">
        <v>14207</v>
      </c>
      <c r="N1710" t="s">
        <v>8024</v>
      </c>
      <c r="O1710" s="296">
        <f>INDEX('Page 2 - Team Information'!$K$14:$AP$184,Y1710,X1710)</f>
        <v>0</v>
      </c>
      <c r="Q1710"/>
      <c r="S1710" t="s">
        <v>9719</v>
      </c>
      <c r="X1710" s="334">
        <v>21</v>
      </c>
      <c r="Y1710" s="334">
        <v>81</v>
      </c>
    </row>
    <row r="1711" spans="1:25" x14ac:dyDescent="0.25">
      <c r="A1711" t="str">
        <f>'Page 1 - General Information'!$G$12</f>
        <v>114069103</v>
      </c>
      <c r="B1711" t="str">
        <f>'Page 1 - General Information'!$G$16</f>
        <v>6980</v>
      </c>
      <c r="C1711" s="333" t="s">
        <v>14207</v>
      </c>
      <c r="N1711" t="s">
        <v>8024</v>
      </c>
      <c r="O1711" s="296">
        <f>INDEX('Page 2 - Team Information'!$K$14:$AP$184,Y1711,X1711)</f>
        <v>22</v>
      </c>
      <c r="Q1711"/>
      <c r="S1711" t="s">
        <v>9720</v>
      </c>
      <c r="X1711" s="334">
        <v>22</v>
      </c>
      <c r="Y1711" s="334">
        <v>81</v>
      </c>
    </row>
    <row r="1712" spans="1:25" x14ac:dyDescent="0.25">
      <c r="A1712" t="str">
        <f>'Page 1 - General Information'!$G$12</f>
        <v>114069103</v>
      </c>
      <c r="B1712" t="str">
        <f>'Page 1 - General Information'!$G$16</f>
        <v>6980</v>
      </c>
      <c r="C1712" s="333" t="s">
        <v>14207</v>
      </c>
      <c r="N1712" t="s">
        <v>8505</v>
      </c>
      <c r="O1712" s="300"/>
      <c r="Q1712"/>
      <c r="R1712" s="300" t="s">
        <v>14197</v>
      </c>
      <c r="S1712" t="s">
        <v>9721</v>
      </c>
      <c r="V1712" s="296">
        <f>INDEX('Page 2 - Team Information'!$K$14:$AP$184,Y1712,X1712)</f>
        <v>0</v>
      </c>
      <c r="X1712" s="334">
        <v>5</v>
      </c>
      <c r="Y1712" s="334">
        <v>82</v>
      </c>
    </row>
    <row r="1713" spans="1:25" x14ac:dyDescent="0.25">
      <c r="A1713" t="str">
        <f>'Page 1 - General Information'!$G$12</f>
        <v>114069103</v>
      </c>
      <c r="B1713" t="str">
        <f>'Page 1 - General Information'!$G$16</f>
        <v>6980</v>
      </c>
      <c r="C1713" s="333" t="s">
        <v>14207</v>
      </c>
      <c r="N1713" t="s">
        <v>8505</v>
      </c>
      <c r="O1713" s="300"/>
      <c r="Q1713"/>
      <c r="R1713" s="300" t="s">
        <v>14197</v>
      </c>
      <c r="S1713" t="s">
        <v>9722</v>
      </c>
      <c r="V1713" s="296" t="str">
        <f>INDEX('Page 2 - Team Information'!$K$14:$AP$184,Y1713,X1713)</f>
        <v xml:space="preserve">Yes </v>
      </c>
      <c r="X1713" s="334">
        <v>6</v>
      </c>
      <c r="Y1713" s="334">
        <v>82</v>
      </c>
    </row>
    <row r="1714" spans="1:25" x14ac:dyDescent="0.25">
      <c r="A1714" t="str">
        <f>'Page 1 - General Information'!$G$12</f>
        <v>114069103</v>
      </c>
      <c r="B1714" t="str">
        <f>'Page 1 - General Information'!$G$16</f>
        <v>6980</v>
      </c>
      <c r="C1714" s="333" t="s">
        <v>14207</v>
      </c>
      <c r="N1714" t="s">
        <v>8505</v>
      </c>
      <c r="O1714" s="300"/>
      <c r="Q1714"/>
      <c r="R1714" s="300" t="s">
        <v>14197</v>
      </c>
      <c r="S1714" t="s">
        <v>9723</v>
      </c>
      <c r="V1714" s="296">
        <f>INDEX('Page 2 - Team Information'!$K$14:$AP$184,Y1714,X1714)</f>
        <v>0</v>
      </c>
      <c r="X1714" s="334">
        <v>7</v>
      </c>
      <c r="Y1714" s="334">
        <v>82</v>
      </c>
    </row>
    <row r="1715" spans="1:25" x14ac:dyDescent="0.25">
      <c r="A1715" t="str">
        <f>'Page 1 - General Information'!$G$12</f>
        <v>114069103</v>
      </c>
      <c r="B1715" t="str">
        <f>'Page 1 - General Information'!$G$16</f>
        <v>6980</v>
      </c>
      <c r="C1715" s="333" t="s">
        <v>14207</v>
      </c>
      <c r="N1715" t="s">
        <v>8505</v>
      </c>
      <c r="O1715" s="300"/>
      <c r="Q1715"/>
      <c r="R1715" s="23" t="s">
        <v>14197</v>
      </c>
      <c r="S1715" t="s">
        <v>9724</v>
      </c>
      <c r="T1715" s="296" t="str">
        <f>IF(INDEX('Page 2 - Team Information'!$K$14:$AP$184,Y1715,X1715)="","",INDEX('Page 2 - Team Information'!$K$14:$AP$184,Y1715,X1715)&amp;"-06-30")</f>
        <v>1973-06-30</v>
      </c>
      <c r="X1715" s="334">
        <v>9</v>
      </c>
      <c r="Y1715" s="334">
        <v>82</v>
      </c>
    </row>
    <row r="1716" spans="1:25" x14ac:dyDescent="0.25">
      <c r="A1716" t="str">
        <f>'Page 1 - General Information'!$G$12</f>
        <v>114069103</v>
      </c>
      <c r="B1716" t="str">
        <f>'Page 1 - General Information'!$G$16</f>
        <v>6980</v>
      </c>
      <c r="C1716" s="333" t="s">
        <v>14207</v>
      </c>
      <c r="N1716" t="s">
        <v>8505</v>
      </c>
      <c r="O1716" s="300"/>
      <c r="Q1716"/>
      <c r="R1716" s="23" t="s">
        <v>14197</v>
      </c>
      <c r="S1716" t="s">
        <v>9725</v>
      </c>
      <c r="T1716" s="296" t="str">
        <f>IF(INDEX('Page 2 - Team Information'!$K$14:$AP$184,Y1716,X1716)="","",INDEX('Page 2 - Team Information'!$K$14:$AP$184,Y1716,X1716)&amp;"-06-30")</f>
        <v/>
      </c>
      <c r="X1716" s="334">
        <v>10</v>
      </c>
      <c r="Y1716" s="334">
        <v>82</v>
      </c>
    </row>
    <row r="1717" spans="1:25" x14ac:dyDescent="0.25">
      <c r="A1717" t="str">
        <f>'Page 1 - General Information'!$G$12</f>
        <v>114069103</v>
      </c>
      <c r="B1717" t="str">
        <f>'Page 1 - General Information'!$G$16</f>
        <v>6980</v>
      </c>
      <c r="C1717" s="333" t="s">
        <v>14207</v>
      </c>
      <c r="N1717" t="s">
        <v>8505</v>
      </c>
      <c r="O1717" s="300"/>
      <c r="Q1717"/>
      <c r="R1717" s="23" t="s">
        <v>14197</v>
      </c>
      <c r="S1717" t="s">
        <v>9726</v>
      </c>
      <c r="T1717" s="296" t="str">
        <f>IF(INDEX('Page 2 - Team Information'!$K$14:$AP$184,Y1717,X1717)="","",INDEX('Page 2 - Team Information'!$K$14:$AP$184,Y1717,X1717)&amp;"-06-30")</f>
        <v/>
      </c>
      <c r="X1717" s="334">
        <v>11</v>
      </c>
      <c r="Y1717" s="334">
        <v>82</v>
      </c>
    </row>
    <row r="1718" spans="1:25" x14ac:dyDescent="0.25">
      <c r="A1718" t="str">
        <f>'Page 1 - General Information'!$G$12</f>
        <v>114069103</v>
      </c>
      <c r="B1718" t="str">
        <f>'Page 1 - General Information'!$G$16</f>
        <v>6980</v>
      </c>
      <c r="C1718" s="333" t="s">
        <v>14207</v>
      </c>
      <c r="N1718" t="s">
        <v>8505</v>
      </c>
      <c r="O1718" s="300"/>
      <c r="Q1718"/>
      <c r="R1718" s="23" t="s">
        <v>14197</v>
      </c>
      <c r="S1718" t="s">
        <v>9727</v>
      </c>
      <c r="T1718" s="296" t="str">
        <f>IF(INDEX('Page 2 - Team Information'!$K$14:$AP$184,Y1718,X1718)="","",INDEX('Page 2 - Team Information'!$K$14:$AP$184,Y1718,X1718)&amp;"-06-30")</f>
        <v/>
      </c>
      <c r="X1718" s="334">
        <v>12</v>
      </c>
      <c r="Y1718" s="334">
        <v>82</v>
      </c>
    </row>
    <row r="1719" spans="1:25" x14ac:dyDescent="0.25">
      <c r="A1719" t="str">
        <f>'Page 1 - General Information'!$G$12</f>
        <v>114069103</v>
      </c>
      <c r="B1719" t="str">
        <f>'Page 1 - General Information'!$G$16</f>
        <v>6980</v>
      </c>
      <c r="C1719" s="333" t="s">
        <v>14207</v>
      </c>
      <c r="N1719" t="s">
        <v>8024</v>
      </c>
      <c r="O1719" s="296">
        <f>INDEX('Page 2 - Team Information'!$K$14:$AP$184,Y1719,X1719)</f>
        <v>0</v>
      </c>
      <c r="Q1719"/>
      <c r="S1719" t="s">
        <v>9728</v>
      </c>
      <c r="X1719" s="334">
        <v>14</v>
      </c>
      <c r="Y1719" s="334">
        <v>82</v>
      </c>
    </row>
    <row r="1720" spans="1:25" x14ac:dyDescent="0.25">
      <c r="A1720" t="str">
        <f>'Page 1 - General Information'!$G$12</f>
        <v>114069103</v>
      </c>
      <c r="B1720" t="str">
        <f>'Page 1 - General Information'!$G$16</f>
        <v>6980</v>
      </c>
      <c r="C1720" s="333" t="s">
        <v>14207</v>
      </c>
      <c r="N1720" t="s">
        <v>8024</v>
      </c>
      <c r="O1720" s="296">
        <f>INDEX('Page 2 - Team Information'!$K$14:$AP$184,Y1720,X1720)</f>
        <v>16</v>
      </c>
      <c r="Q1720"/>
      <c r="S1720" t="s">
        <v>9729</v>
      </c>
      <c r="X1720" s="334">
        <v>15</v>
      </c>
      <c r="Y1720" s="334">
        <v>82</v>
      </c>
    </row>
    <row r="1721" spans="1:25" x14ac:dyDescent="0.25">
      <c r="A1721" t="str">
        <f>'Page 1 - General Information'!$G$12</f>
        <v>114069103</v>
      </c>
      <c r="B1721" t="str">
        <f>'Page 1 - General Information'!$G$16</f>
        <v>6980</v>
      </c>
      <c r="C1721" s="333" t="s">
        <v>14207</v>
      </c>
      <c r="N1721" t="s">
        <v>8024</v>
      </c>
      <c r="O1721" s="296">
        <f>INDEX('Page 2 - Team Information'!$K$14:$AP$184,Y1721,X1721)</f>
        <v>0</v>
      </c>
      <c r="Q1721"/>
      <c r="S1721" t="s">
        <v>9730</v>
      </c>
      <c r="X1721" s="334">
        <v>16</v>
      </c>
      <c r="Y1721" s="334">
        <v>82</v>
      </c>
    </row>
    <row r="1722" spans="1:25" x14ac:dyDescent="0.25">
      <c r="A1722" t="str">
        <f>'Page 1 - General Information'!$G$12</f>
        <v>114069103</v>
      </c>
      <c r="B1722" t="str">
        <f>'Page 1 - General Information'!$G$16</f>
        <v>6980</v>
      </c>
      <c r="C1722" s="333" t="s">
        <v>14207</v>
      </c>
      <c r="N1722" t="s">
        <v>8024</v>
      </c>
      <c r="O1722" s="296">
        <f>INDEX('Page 2 - Team Information'!$K$14:$AP$184,Y1722,X1722)</f>
        <v>16</v>
      </c>
      <c r="Q1722"/>
      <c r="S1722" t="s">
        <v>9731</v>
      </c>
      <c r="X1722" s="334">
        <v>17</v>
      </c>
      <c r="Y1722" s="334">
        <v>82</v>
      </c>
    </row>
    <row r="1723" spans="1:25" x14ac:dyDescent="0.25">
      <c r="A1723" t="str">
        <f>'Page 1 - General Information'!$G$12</f>
        <v>114069103</v>
      </c>
      <c r="B1723" t="str">
        <f>'Page 1 - General Information'!$G$16</f>
        <v>6980</v>
      </c>
      <c r="C1723" s="333" t="s">
        <v>14207</v>
      </c>
      <c r="N1723" t="s">
        <v>8024</v>
      </c>
      <c r="O1723" s="296">
        <f>INDEX('Page 2 - Team Information'!$K$14:$AP$184,Y1723,X1723)</f>
        <v>0</v>
      </c>
      <c r="Q1723"/>
      <c r="S1723" t="s">
        <v>9732</v>
      </c>
      <c r="X1723" s="334">
        <v>19</v>
      </c>
      <c r="Y1723" s="334">
        <v>82</v>
      </c>
    </row>
    <row r="1724" spans="1:25" x14ac:dyDescent="0.25">
      <c r="A1724" t="str">
        <f>'Page 1 - General Information'!$G$12</f>
        <v>114069103</v>
      </c>
      <c r="B1724" t="str">
        <f>'Page 1 - General Information'!$G$16</f>
        <v>6980</v>
      </c>
      <c r="C1724" s="333" t="s">
        <v>14207</v>
      </c>
      <c r="N1724" t="s">
        <v>8024</v>
      </c>
      <c r="O1724" s="296">
        <f>INDEX('Page 2 - Team Information'!$K$14:$AP$184,Y1724,X1724)</f>
        <v>16</v>
      </c>
      <c r="Q1724"/>
      <c r="S1724" t="s">
        <v>9733</v>
      </c>
      <c r="X1724" s="334">
        <v>20</v>
      </c>
      <c r="Y1724" s="334">
        <v>82</v>
      </c>
    </row>
    <row r="1725" spans="1:25" x14ac:dyDescent="0.25">
      <c r="A1725" t="str">
        <f>'Page 1 - General Information'!$G$12</f>
        <v>114069103</v>
      </c>
      <c r="B1725" t="str">
        <f>'Page 1 - General Information'!$G$16</f>
        <v>6980</v>
      </c>
      <c r="C1725" s="333" t="s">
        <v>14207</v>
      </c>
      <c r="N1725" t="s">
        <v>8024</v>
      </c>
      <c r="O1725" s="296">
        <f>INDEX('Page 2 - Team Information'!$K$14:$AP$184,Y1725,X1725)</f>
        <v>0</v>
      </c>
      <c r="Q1725"/>
      <c r="S1725" t="s">
        <v>9734</v>
      </c>
      <c r="X1725" s="334">
        <v>21</v>
      </c>
      <c r="Y1725" s="334">
        <v>82</v>
      </c>
    </row>
    <row r="1726" spans="1:25" x14ac:dyDescent="0.25">
      <c r="A1726" t="str">
        <f>'Page 1 - General Information'!$G$12</f>
        <v>114069103</v>
      </c>
      <c r="B1726" t="str">
        <f>'Page 1 - General Information'!$G$16</f>
        <v>6980</v>
      </c>
      <c r="C1726" s="333" t="s">
        <v>14207</v>
      </c>
      <c r="N1726" t="s">
        <v>8024</v>
      </c>
      <c r="O1726" s="296">
        <f>INDEX('Page 2 - Team Information'!$K$14:$AP$184,Y1726,X1726)</f>
        <v>16</v>
      </c>
      <c r="Q1726"/>
      <c r="S1726" t="s">
        <v>9735</v>
      </c>
      <c r="X1726" s="334">
        <v>22</v>
      </c>
      <c r="Y1726" s="334">
        <v>82</v>
      </c>
    </row>
    <row r="1727" spans="1:25" x14ac:dyDescent="0.25">
      <c r="A1727" t="str">
        <f>'Page 1 - General Information'!$G$12</f>
        <v>114069103</v>
      </c>
      <c r="B1727" t="str">
        <f>'Page 1 - General Information'!$G$16</f>
        <v>6980</v>
      </c>
      <c r="C1727" s="333" t="s">
        <v>14207</v>
      </c>
      <c r="N1727" t="s">
        <v>8505</v>
      </c>
      <c r="O1727" s="300"/>
      <c r="Q1727"/>
      <c r="R1727" s="300" t="s">
        <v>14197</v>
      </c>
      <c r="S1727" t="s">
        <v>9736</v>
      </c>
      <c r="V1727" s="296">
        <f>INDEX('Page 2 - Team Information'!$K$14:$AP$184,Y1727,X1727)</f>
        <v>0</v>
      </c>
      <c r="X1727" s="334">
        <v>5</v>
      </c>
      <c r="Y1727" s="334">
        <v>83</v>
      </c>
    </row>
    <row r="1728" spans="1:25" x14ac:dyDescent="0.25">
      <c r="A1728" t="str">
        <f>'Page 1 - General Information'!$G$12</f>
        <v>114069103</v>
      </c>
      <c r="B1728" t="str">
        <f>'Page 1 - General Information'!$G$16</f>
        <v>6980</v>
      </c>
      <c r="C1728" s="333" t="s">
        <v>14207</v>
      </c>
      <c r="N1728" t="s">
        <v>8505</v>
      </c>
      <c r="O1728" s="300"/>
      <c r="Q1728"/>
      <c r="R1728" s="300" t="s">
        <v>14197</v>
      </c>
      <c r="S1728" t="s">
        <v>9737</v>
      </c>
      <c r="V1728" s="296" t="str">
        <f>INDEX('Page 2 - Team Information'!$K$14:$AP$184,Y1728,X1728)</f>
        <v xml:space="preserve">Yes </v>
      </c>
      <c r="X1728" s="334">
        <v>6</v>
      </c>
      <c r="Y1728" s="334">
        <v>83</v>
      </c>
    </row>
    <row r="1729" spans="1:25" x14ac:dyDescent="0.25">
      <c r="A1729" t="str">
        <f>'Page 1 - General Information'!$G$12</f>
        <v>114069103</v>
      </c>
      <c r="B1729" t="str">
        <f>'Page 1 - General Information'!$G$16</f>
        <v>6980</v>
      </c>
      <c r="C1729" s="333" t="s">
        <v>14207</v>
      </c>
      <c r="N1729" t="s">
        <v>8505</v>
      </c>
      <c r="O1729" s="300"/>
      <c r="Q1729"/>
      <c r="R1729" s="300" t="s">
        <v>14197</v>
      </c>
      <c r="S1729" t="s">
        <v>9738</v>
      </c>
      <c r="V1729" s="296">
        <f>INDEX('Page 2 - Team Information'!$K$14:$AP$184,Y1729,X1729)</f>
        <v>0</v>
      </c>
      <c r="X1729" s="334">
        <v>7</v>
      </c>
      <c r="Y1729" s="334">
        <v>83</v>
      </c>
    </row>
    <row r="1730" spans="1:25" x14ac:dyDescent="0.25">
      <c r="A1730" t="str">
        <f>'Page 1 - General Information'!$G$12</f>
        <v>114069103</v>
      </c>
      <c r="B1730" t="str">
        <f>'Page 1 - General Information'!$G$16</f>
        <v>6980</v>
      </c>
      <c r="C1730" s="333" t="s">
        <v>14207</v>
      </c>
      <c r="N1730" t="s">
        <v>8505</v>
      </c>
      <c r="O1730" s="300"/>
      <c r="Q1730"/>
      <c r="R1730" s="23" t="s">
        <v>14197</v>
      </c>
      <c r="S1730" t="s">
        <v>9739</v>
      </c>
      <c r="T1730" s="296" t="str">
        <f>IF(INDEX('Page 2 - Team Information'!$K$14:$AP$184,Y1730,X1730)="","",INDEX('Page 2 - Team Information'!$K$14:$AP$184,Y1730,X1730)&amp;"-06-30")</f>
        <v>2004-06-30</v>
      </c>
      <c r="X1730" s="334">
        <v>9</v>
      </c>
      <c r="Y1730" s="334">
        <v>83</v>
      </c>
    </row>
    <row r="1731" spans="1:25" x14ac:dyDescent="0.25">
      <c r="A1731" t="str">
        <f>'Page 1 - General Information'!$G$12</f>
        <v>114069103</v>
      </c>
      <c r="B1731" t="str">
        <f>'Page 1 - General Information'!$G$16</f>
        <v>6980</v>
      </c>
      <c r="C1731" s="333" t="s">
        <v>14207</v>
      </c>
      <c r="N1731" t="s">
        <v>8505</v>
      </c>
      <c r="O1731" s="300"/>
      <c r="Q1731"/>
      <c r="R1731" s="23" t="s">
        <v>14197</v>
      </c>
      <c r="S1731" t="s">
        <v>9740</v>
      </c>
      <c r="T1731" s="296" t="str">
        <f>IF(INDEX('Page 2 - Team Information'!$K$14:$AP$184,Y1731,X1731)="","",INDEX('Page 2 - Team Information'!$K$14:$AP$184,Y1731,X1731)&amp;"-06-30")</f>
        <v/>
      </c>
      <c r="X1731" s="334">
        <v>10</v>
      </c>
      <c r="Y1731" s="334">
        <v>83</v>
      </c>
    </row>
    <row r="1732" spans="1:25" x14ac:dyDescent="0.25">
      <c r="A1732" t="str">
        <f>'Page 1 - General Information'!$G$12</f>
        <v>114069103</v>
      </c>
      <c r="B1732" t="str">
        <f>'Page 1 - General Information'!$G$16</f>
        <v>6980</v>
      </c>
      <c r="C1732" s="333" t="s">
        <v>14207</v>
      </c>
      <c r="N1732" t="s">
        <v>8505</v>
      </c>
      <c r="O1732" s="300"/>
      <c r="Q1732"/>
      <c r="R1732" s="23" t="s">
        <v>14197</v>
      </c>
      <c r="S1732" t="s">
        <v>9741</v>
      </c>
      <c r="T1732" s="296" t="str">
        <f>IF(INDEX('Page 2 - Team Information'!$K$14:$AP$184,Y1732,X1732)="","",INDEX('Page 2 - Team Information'!$K$14:$AP$184,Y1732,X1732)&amp;"-06-30")</f>
        <v/>
      </c>
      <c r="X1732" s="334">
        <v>11</v>
      </c>
      <c r="Y1732" s="334">
        <v>83</v>
      </c>
    </row>
    <row r="1733" spans="1:25" x14ac:dyDescent="0.25">
      <c r="A1733" t="str">
        <f>'Page 1 - General Information'!$G$12</f>
        <v>114069103</v>
      </c>
      <c r="B1733" t="str">
        <f>'Page 1 - General Information'!$G$16</f>
        <v>6980</v>
      </c>
      <c r="C1733" s="333" t="s">
        <v>14207</v>
      </c>
      <c r="N1733" t="s">
        <v>8505</v>
      </c>
      <c r="O1733" s="300"/>
      <c r="Q1733"/>
      <c r="R1733" s="23" t="s">
        <v>14197</v>
      </c>
      <c r="S1733" t="s">
        <v>9742</v>
      </c>
      <c r="T1733" s="296" t="str">
        <f>IF(INDEX('Page 2 - Team Information'!$K$14:$AP$184,Y1733,X1733)="","",INDEX('Page 2 - Team Information'!$K$14:$AP$184,Y1733,X1733)&amp;"-06-30")</f>
        <v/>
      </c>
      <c r="X1733" s="334">
        <v>12</v>
      </c>
      <c r="Y1733" s="334">
        <v>83</v>
      </c>
    </row>
    <row r="1734" spans="1:25" x14ac:dyDescent="0.25">
      <c r="A1734" t="str">
        <f>'Page 1 - General Information'!$G$12</f>
        <v>114069103</v>
      </c>
      <c r="B1734" t="str">
        <f>'Page 1 - General Information'!$G$16</f>
        <v>6980</v>
      </c>
      <c r="C1734" s="333" t="s">
        <v>14207</v>
      </c>
      <c r="N1734" t="s">
        <v>8024</v>
      </c>
      <c r="O1734" s="296">
        <f>INDEX('Page 2 - Team Information'!$K$14:$AP$184,Y1734,X1734)</f>
        <v>0</v>
      </c>
      <c r="Q1734"/>
      <c r="S1734" t="s">
        <v>9743</v>
      </c>
      <c r="X1734" s="334">
        <v>14</v>
      </c>
      <c r="Y1734" s="334">
        <v>83</v>
      </c>
    </row>
    <row r="1735" spans="1:25" x14ac:dyDescent="0.25">
      <c r="A1735" t="str">
        <f>'Page 1 - General Information'!$G$12</f>
        <v>114069103</v>
      </c>
      <c r="B1735" t="str">
        <f>'Page 1 - General Information'!$G$16</f>
        <v>6980</v>
      </c>
      <c r="C1735" s="333" t="s">
        <v>14207</v>
      </c>
      <c r="N1735" t="s">
        <v>8024</v>
      </c>
      <c r="O1735" s="296">
        <f>INDEX('Page 2 - Team Information'!$K$14:$AP$184,Y1735,X1735)</f>
        <v>10</v>
      </c>
      <c r="Q1735"/>
      <c r="S1735" t="s">
        <v>9744</v>
      </c>
      <c r="X1735" s="334">
        <v>15</v>
      </c>
      <c r="Y1735" s="334">
        <v>83</v>
      </c>
    </row>
    <row r="1736" spans="1:25" x14ac:dyDescent="0.25">
      <c r="A1736" t="str">
        <f>'Page 1 - General Information'!$G$12</f>
        <v>114069103</v>
      </c>
      <c r="B1736" t="str">
        <f>'Page 1 - General Information'!$G$16</f>
        <v>6980</v>
      </c>
      <c r="C1736" s="333" t="s">
        <v>14207</v>
      </c>
      <c r="N1736" t="s">
        <v>8024</v>
      </c>
      <c r="O1736" s="296">
        <f>INDEX('Page 2 - Team Information'!$K$14:$AP$184,Y1736,X1736)</f>
        <v>0</v>
      </c>
      <c r="Q1736"/>
      <c r="S1736" t="s">
        <v>9745</v>
      </c>
      <c r="X1736" s="334">
        <v>16</v>
      </c>
      <c r="Y1736" s="334">
        <v>83</v>
      </c>
    </row>
    <row r="1737" spans="1:25" x14ac:dyDescent="0.25">
      <c r="A1737" t="str">
        <f>'Page 1 - General Information'!$G$12</f>
        <v>114069103</v>
      </c>
      <c r="B1737" t="str">
        <f>'Page 1 - General Information'!$G$16</f>
        <v>6980</v>
      </c>
      <c r="C1737" s="333" t="s">
        <v>14207</v>
      </c>
      <c r="N1737" t="s">
        <v>8024</v>
      </c>
      <c r="O1737" s="296">
        <f>INDEX('Page 2 - Team Information'!$K$14:$AP$184,Y1737,X1737)</f>
        <v>10</v>
      </c>
      <c r="Q1737"/>
      <c r="S1737" t="s">
        <v>9746</v>
      </c>
      <c r="X1737" s="334">
        <v>17</v>
      </c>
      <c r="Y1737" s="334">
        <v>83</v>
      </c>
    </row>
    <row r="1738" spans="1:25" x14ac:dyDescent="0.25">
      <c r="A1738" t="str">
        <f>'Page 1 - General Information'!$G$12</f>
        <v>114069103</v>
      </c>
      <c r="B1738" t="str">
        <f>'Page 1 - General Information'!$G$16</f>
        <v>6980</v>
      </c>
      <c r="C1738" s="333" t="s">
        <v>14207</v>
      </c>
      <c r="N1738" t="s">
        <v>8024</v>
      </c>
      <c r="O1738" s="296">
        <f>INDEX('Page 2 - Team Information'!$K$14:$AP$184,Y1738,X1738)</f>
        <v>0</v>
      </c>
      <c r="Q1738"/>
      <c r="S1738" t="s">
        <v>9747</v>
      </c>
      <c r="X1738" s="334">
        <v>19</v>
      </c>
      <c r="Y1738" s="334">
        <v>83</v>
      </c>
    </row>
    <row r="1739" spans="1:25" x14ac:dyDescent="0.25">
      <c r="A1739" t="str">
        <f>'Page 1 - General Information'!$G$12</f>
        <v>114069103</v>
      </c>
      <c r="B1739" t="str">
        <f>'Page 1 - General Information'!$G$16</f>
        <v>6980</v>
      </c>
      <c r="C1739" s="333" t="s">
        <v>14207</v>
      </c>
      <c r="N1739" t="s">
        <v>8024</v>
      </c>
      <c r="O1739" s="296">
        <f>INDEX('Page 2 - Team Information'!$K$14:$AP$184,Y1739,X1739)</f>
        <v>10</v>
      </c>
      <c r="Q1739"/>
      <c r="S1739" t="s">
        <v>9748</v>
      </c>
      <c r="X1739" s="334">
        <v>20</v>
      </c>
      <c r="Y1739" s="334">
        <v>83</v>
      </c>
    </row>
    <row r="1740" spans="1:25" x14ac:dyDescent="0.25">
      <c r="A1740" t="str">
        <f>'Page 1 - General Information'!$G$12</f>
        <v>114069103</v>
      </c>
      <c r="B1740" t="str">
        <f>'Page 1 - General Information'!$G$16</f>
        <v>6980</v>
      </c>
      <c r="C1740" s="333" t="s">
        <v>14207</v>
      </c>
      <c r="N1740" t="s">
        <v>8024</v>
      </c>
      <c r="O1740" s="296">
        <f>INDEX('Page 2 - Team Information'!$K$14:$AP$184,Y1740,X1740)</f>
        <v>0</v>
      </c>
      <c r="Q1740"/>
      <c r="S1740" t="s">
        <v>9749</v>
      </c>
      <c r="X1740" s="334">
        <v>21</v>
      </c>
      <c r="Y1740" s="334">
        <v>83</v>
      </c>
    </row>
    <row r="1741" spans="1:25" x14ac:dyDescent="0.25">
      <c r="A1741" t="str">
        <f>'Page 1 - General Information'!$G$12</f>
        <v>114069103</v>
      </c>
      <c r="B1741" t="str">
        <f>'Page 1 - General Information'!$G$16</f>
        <v>6980</v>
      </c>
      <c r="C1741" s="333" t="s">
        <v>14207</v>
      </c>
      <c r="N1741" t="s">
        <v>8024</v>
      </c>
      <c r="O1741" s="296">
        <f>INDEX('Page 2 - Team Information'!$K$14:$AP$184,Y1741,X1741)</f>
        <v>10</v>
      </c>
      <c r="Q1741"/>
      <c r="S1741" t="s">
        <v>9750</v>
      </c>
      <c r="X1741" s="334">
        <v>22</v>
      </c>
      <c r="Y1741" s="334">
        <v>83</v>
      </c>
    </row>
    <row r="1742" spans="1:25" x14ac:dyDescent="0.25">
      <c r="A1742" t="str">
        <f>'Page 1 - General Information'!$G$12</f>
        <v>114069103</v>
      </c>
      <c r="B1742" t="str">
        <f>'Page 1 - General Information'!$G$16</f>
        <v>6980</v>
      </c>
      <c r="C1742" s="333" t="s">
        <v>14207</v>
      </c>
      <c r="N1742" t="s">
        <v>8505</v>
      </c>
      <c r="O1742" s="300"/>
      <c r="Q1742"/>
      <c r="R1742" s="300" t="s">
        <v>14197</v>
      </c>
      <c r="S1742" t="s">
        <v>9751</v>
      </c>
      <c r="V1742" s="296" t="str">
        <f>INDEX('Page 2 - Team Information'!$K$14:$AP$184,Y1742,X1742)</f>
        <v xml:space="preserve">Yes </v>
      </c>
      <c r="X1742" s="334">
        <v>5</v>
      </c>
      <c r="Y1742" s="334">
        <v>84</v>
      </c>
    </row>
    <row r="1743" spans="1:25" x14ac:dyDescent="0.25">
      <c r="A1743" t="str">
        <f>'Page 1 - General Information'!$G$12</f>
        <v>114069103</v>
      </c>
      <c r="B1743" t="str">
        <f>'Page 1 - General Information'!$G$16</f>
        <v>6980</v>
      </c>
      <c r="C1743" s="333" t="s">
        <v>14207</v>
      </c>
      <c r="N1743" t="s">
        <v>8505</v>
      </c>
      <c r="O1743" s="300"/>
      <c r="Q1743"/>
      <c r="R1743" s="300" t="s">
        <v>14197</v>
      </c>
      <c r="S1743" t="s">
        <v>9752</v>
      </c>
      <c r="V1743" s="296">
        <f>INDEX('Page 2 - Team Information'!$K$14:$AP$184,Y1743,X1743)</f>
        <v>0</v>
      </c>
      <c r="X1743" s="334">
        <v>6</v>
      </c>
      <c r="Y1743" s="334">
        <v>84</v>
      </c>
    </row>
    <row r="1744" spans="1:25" x14ac:dyDescent="0.25">
      <c r="A1744" t="str">
        <f>'Page 1 - General Information'!$G$12</f>
        <v>114069103</v>
      </c>
      <c r="B1744" t="str">
        <f>'Page 1 - General Information'!$G$16</f>
        <v>6980</v>
      </c>
      <c r="C1744" s="333" t="s">
        <v>14207</v>
      </c>
      <c r="N1744" t="s">
        <v>8505</v>
      </c>
      <c r="O1744" s="300"/>
      <c r="Q1744"/>
      <c r="R1744" s="300" t="s">
        <v>14197</v>
      </c>
      <c r="S1744" t="s">
        <v>9753</v>
      </c>
      <c r="V1744" s="296">
        <f>INDEX('Page 2 - Team Information'!$K$14:$AP$184,Y1744,X1744)</f>
        <v>0</v>
      </c>
      <c r="X1744" s="334">
        <v>7</v>
      </c>
      <c r="Y1744" s="334">
        <v>84</v>
      </c>
    </row>
    <row r="1745" spans="1:25" x14ac:dyDescent="0.25">
      <c r="A1745" t="str">
        <f>'Page 1 - General Information'!$G$12</f>
        <v>114069103</v>
      </c>
      <c r="B1745" t="str">
        <f>'Page 1 - General Information'!$G$16</f>
        <v>6980</v>
      </c>
      <c r="C1745" s="333" t="s">
        <v>14207</v>
      </c>
      <c r="N1745" t="s">
        <v>8505</v>
      </c>
      <c r="O1745" s="300"/>
      <c r="Q1745"/>
      <c r="R1745" s="23" t="s">
        <v>14197</v>
      </c>
      <c r="S1745" t="s">
        <v>9754</v>
      </c>
      <c r="T1745" s="296" t="str">
        <f>IF(INDEX('Page 2 - Team Information'!$K$14:$AP$184,Y1745,X1745)="","",INDEX('Page 2 - Team Information'!$K$14:$AP$184,Y1745,X1745)&amp;"-06-30")</f>
        <v>1979-06-30</v>
      </c>
      <c r="X1745" s="334">
        <v>9</v>
      </c>
      <c r="Y1745" s="334">
        <v>84</v>
      </c>
    </row>
    <row r="1746" spans="1:25" x14ac:dyDescent="0.25">
      <c r="A1746" t="str">
        <f>'Page 1 - General Information'!$G$12</f>
        <v>114069103</v>
      </c>
      <c r="B1746" t="str">
        <f>'Page 1 - General Information'!$G$16</f>
        <v>6980</v>
      </c>
      <c r="C1746" s="333" t="s">
        <v>14207</v>
      </c>
      <c r="N1746" t="s">
        <v>8505</v>
      </c>
      <c r="O1746" s="300"/>
      <c r="Q1746"/>
      <c r="R1746" s="23" t="s">
        <v>14197</v>
      </c>
      <c r="S1746" t="s">
        <v>9755</v>
      </c>
      <c r="T1746" s="296" t="str">
        <f>IF(INDEX('Page 2 - Team Information'!$K$14:$AP$184,Y1746,X1746)="","",INDEX('Page 2 - Team Information'!$K$14:$AP$184,Y1746,X1746)&amp;"-06-30")</f>
        <v/>
      </c>
      <c r="X1746" s="334">
        <v>10</v>
      </c>
      <c r="Y1746" s="334">
        <v>84</v>
      </c>
    </row>
    <row r="1747" spans="1:25" x14ac:dyDescent="0.25">
      <c r="A1747" t="str">
        <f>'Page 1 - General Information'!$G$12</f>
        <v>114069103</v>
      </c>
      <c r="B1747" t="str">
        <f>'Page 1 - General Information'!$G$16</f>
        <v>6980</v>
      </c>
      <c r="C1747" s="333" t="s">
        <v>14207</v>
      </c>
      <c r="N1747" t="s">
        <v>8505</v>
      </c>
      <c r="O1747" s="300"/>
      <c r="Q1747"/>
      <c r="R1747" s="23" t="s">
        <v>14197</v>
      </c>
      <c r="S1747" t="s">
        <v>9756</v>
      </c>
      <c r="T1747" s="296" t="str">
        <f>IF(INDEX('Page 2 - Team Information'!$K$14:$AP$184,Y1747,X1747)="","",INDEX('Page 2 - Team Information'!$K$14:$AP$184,Y1747,X1747)&amp;"-06-30")</f>
        <v/>
      </c>
      <c r="X1747" s="334">
        <v>11</v>
      </c>
      <c r="Y1747" s="334">
        <v>84</v>
      </c>
    </row>
    <row r="1748" spans="1:25" x14ac:dyDescent="0.25">
      <c r="A1748" t="str">
        <f>'Page 1 - General Information'!$G$12</f>
        <v>114069103</v>
      </c>
      <c r="B1748" t="str">
        <f>'Page 1 - General Information'!$G$16</f>
        <v>6980</v>
      </c>
      <c r="C1748" s="333" t="s">
        <v>14207</v>
      </c>
      <c r="N1748" t="s">
        <v>8505</v>
      </c>
      <c r="O1748" s="300"/>
      <c r="Q1748"/>
      <c r="R1748" s="23" t="s">
        <v>14197</v>
      </c>
      <c r="S1748" t="s">
        <v>9757</v>
      </c>
      <c r="T1748" s="296" t="str">
        <f>IF(INDEX('Page 2 - Team Information'!$K$14:$AP$184,Y1748,X1748)="","",INDEX('Page 2 - Team Information'!$K$14:$AP$184,Y1748,X1748)&amp;"-06-30")</f>
        <v/>
      </c>
      <c r="X1748" s="334">
        <v>12</v>
      </c>
      <c r="Y1748" s="334">
        <v>84</v>
      </c>
    </row>
    <row r="1749" spans="1:25" x14ac:dyDescent="0.25">
      <c r="A1749" t="str">
        <f>'Page 1 - General Information'!$G$12</f>
        <v>114069103</v>
      </c>
      <c r="B1749" t="str">
        <f>'Page 1 - General Information'!$G$16</f>
        <v>6980</v>
      </c>
      <c r="C1749" s="333" t="s">
        <v>14207</v>
      </c>
      <c r="N1749" t="s">
        <v>8024</v>
      </c>
      <c r="O1749" s="296">
        <f>INDEX('Page 2 - Team Information'!$K$14:$AP$184,Y1749,X1749)</f>
        <v>9</v>
      </c>
      <c r="Q1749"/>
      <c r="S1749" t="s">
        <v>9758</v>
      </c>
      <c r="X1749" s="334">
        <v>14</v>
      </c>
      <c r="Y1749" s="334">
        <v>84</v>
      </c>
    </row>
    <row r="1750" spans="1:25" x14ac:dyDescent="0.25">
      <c r="A1750" t="str">
        <f>'Page 1 - General Information'!$G$12</f>
        <v>114069103</v>
      </c>
      <c r="B1750" t="str">
        <f>'Page 1 - General Information'!$G$16</f>
        <v>6980</v>
      </c>
      <c r="C1750" s="333" t="s">
        <v>14207</v>
      </c>
      <c r="N1750" t="s">
        <v>8024</v>
      </c>
      <c r="O1750" s="296">
        <f>INDEX('Page 2 - Team Information'!$K$14:$AP$184,Y1750,X1750)</f>
        <v>0</v>
      </c>
      <c r="Q1750"/>
      <c r="S1750" t="s">
        <v>9759</v>
      </c>
      <c r="X1750" s="334">
        <v>15</v>
      </c>
      <c r="Y1750" s="334">
        <v>84</v>
      </c>
    </row>
    <row r="1751" spans="1:25" x14ac:dyDescent="0.25">
      <c r="A1751" t="str">
        <f>'Page 1 - General Information'!$G$12</f>
        <v>114069103</v>
      </c>
      <c r="B1751" t="str">
        <f>'Page 1 - General Information'!$G$16</f>
        <v>6980</v>
      </c>
      <c r="C1751" s="333" t="s">
        <v>14207</v>
      </c>
      <c r="N1751" t="s">
        <v>8024</v>
      </c>
      <c r="O1751" s="296">
        <f>INDEX('Page 2 - Team Information'!$K$14:$AP$184,Y1751,X1751)</f>
        <v>0</v>
      </c>
      <c r="Q1751"/>
      <c r="S1751" t="s">
        <v>9760</v>
      </c>
      <c r="X1751" s="334">
        <v>16</v>
      </c>
      <c r="Y1751" s="334">
        <v>84</v>
      </c>
    </row>
    <row r="1752" spans="1:25" x14ac:dyDescent="0.25">
      <c r="A1752" t="str">
        <f>'Page 1 - General Information'!$G$12</f>
        <v>114069103</v>
      </c>
      <c r="B1752" t="str">
        <f>'Page 1 - General Information'!$G$16</f>
        <v>6980</v>
      </c>
      <c r="C1752" s="333" t="s">
        <v>14207</v>
      </c>
      <c r="N1752" t="s">
        <v>8024</v>
      </c>
      <c r="O1752" s="296">
        <f>INDEX('Page 2 - Team Information'!$K$14:$AP$184,Y1752,X1752)</f>
        <v>9</v>
      </c>
      <c r="Q1752"/>
      <c r="S1752" t="s">
        <v>9761</v>
      </c>
      <c r="X1752" s="334">
        <v>17</v>
      </c>
      <c r="Y1752" s="334">
        <v>84</v>
      </c>
    </row>
    <row r="1753" spans="1:25" x14ac:dyDescent="0.25">
      <c r="A1753" t="str">
        <f>'Page 1 - General Information'!$G$12</f>
        <v>114069103</v>
      </c>
      <c r="B1753" t="str">
        <f>'Page 1 - General Information'!$G$16</f>
        <v>6980</v>
      </c>
      <c r="C1753" s="333" t="s">
        <v>14207</v>
      </c>
      <c r="N1753" t="s">
        <v>8024</v>
      </c>
      <c r="O1753" s="296">
        <f>INDEX('Page 2 - Team Information'!$K$14:$AP$184,Y1753,X1753)</f>
        <v>9</v>
      </c>
      <c r="Q1753"/>
      <c r="S1753" t="s">
        <v>9762</v>
      </c>
      <c r="X1753" s="334">
        <v>19</v>
      </c>
      <c r="Y1753" s="334">
        <v>84</v>
      </c>
    </row>
    <row r="1754" spans="1:25" x14ac:dyDescent="0.25">
      <c r="A1754" t="str">
        <f>'Page 1 - General Information'!$G$12</f>
        <v>114069103</v>
      </c>
      <c r="B1754" t="str">
        <f>'Page 1 - General Information'!$G$16</f>
        <v>6980</v>
      </c>
      <c r="C1754" s="333" t="s">
        <v>14207</v>
      </c>
      <c r="N1754" t="s">
        <v>8024</v>
      </c>
      <c r="O1754" s="296">
        <f>INDEX('Page 2 - Team Information'!$K$14:$AP$184,Y1754,X1754)</f>
        <v>0</v>
      </c>
      <c r="Q1754"/>
      <c r="S1754" t="s">
        <v>9763</v>
      </c>
      <c r="X1754" s="334">
        <v>20</v>
      </c>
      <c r="Y1754" s="334">
        <v>84</v>
      </c>
    </row>
    <row r="1755" spans="1:25" x14ac:dyDescent="0.25">
      <c r="A1755" t="str">
        <f>'Page 1 - General Information'!$G$12</f>
        <v>114069103</v>
      </c>
      <c r="B1755" t="str">
        <f>'Page 1 - General Information'!$G$16</f>
        <v>6980</v>
      </c>
      <c r="C1755" s="333" t="s">
        <v>14207</v>
      </c>
      <c r="N1755" t="s">
        <v>8024</v>
      </c>
      <c r="O1755" s="296">
        <f>INDEX('Page 2 - Team Information'!$K$14:$AP$184,Y1755,X1755)</f>
        <v>0</v>
      </c>
      <c r="Q1755"/>
      <c r="S1755" t="s">
        <v>9764</v>
      </c>
      <c r="X1755" s="334">
        <v>21</v>
      </c>
      <c r="Y1755" s="334">
        <v>84</v>
      </c>
    </row>
    <row r="1756" spans="1:25" x14ac:dyDescent="0.25">
      <c r="A1756" t="str">
        <f>'Page 1 - General Information'!$G$12</f>
        <v>114069103</v>
      </c>
      <c r="B1756" t="str">
        <f>'Page 1 - General Information'!$G$16</f>
        <v>6980</v>
      </c>
      <c r="C1756" s="333" t="s">
        <v>14207</v>
      </c>
      <c r="N1756" t="s">
        <v>8024</v>
      </c>
      <c r="O1756" s="296">
        <f>INDEX('Page 2 - Team Information'!$K$14:$AP$184,Y1756,X1756)</f>
        <v>9</v>
      </c>
      <c r="Q1756"/>
      <c r="S1756" t="s">
        <v>9765</v>
      </c>
      <c r="X1756" s="334">
        <v>22</v>
      </c>
      <c r="Y1756" s="334">
        <v>84</v>
      </c>
    </row>
    <row r="1757" spans="1:25" x14ac:dyDescent="0.25">
      <c r="A1757" t="str">
        <f>'Page 1 - General Information'!$G$12</f>
        <v>114069103</v>
      </c>
      <c r="B1757" t="str">
        <f>'Page 1 - General Information'!$G$16</f>
        <v>6980</v>
      </c>
      <c r="C1757" s="333" t="s">
        <v>14207</v>
      </c>
      <c r="N1757" t="s">
        <v>8505</v>
      </c>
      <c r="O1757" s="300"/>
      <c r="Q1757"/>
      <c r="R1757" s="300" t="s">
        <v>14197</v>
      </c>
      <c r="S1757" t="s">
        <v>9766</v>
      </c>
      <c r="V1757" s="296" t="str">
        <f>INDEX('Page 2 - Team Information'!$K$14:$AP$184,Y1757,X1757)</f>
        <v xml:space="preserve">Yes </v>
      </c>
      <c r="X1757" s="334">
        <v>5</v>
      </c>
      <c r="Y1757" s="334">
        <v>85</v>
      </c>
    </row>
    <row r="1758" spans="1:25" x14ac:dyDescent="0.25">
      <c r="A1758" t="str">
        <f>'Page 1 - General Information'!$G$12</f>
        <v>114069103</v>
      </c>
      <c r="B1758" t="str">
        <f>'Page 1 - General Information'!$G$16</f>
        <v>6980</v>
      </c>
      <c r="C1758" s="333" t="s">
        <v>14207</v>
      </c>
      <c r="N1758" t="s">
        <v>8505</v>
      </c>
      <c r="O1758" s="300"/>
      <c r="Q1758"/>
      <c r="R1758" s="300" t="s">
        <v>14197</v>
      </c>
      <c r="S1758" t="s">
        <v>9767</v>
      </c>
      <c r="V1758" s="296">
        <f>INDEX('Page 2 - Team Information'!$K$14:$AP$184,Y1758,X1758)</f>
        <v>0</v>
      </c>
      <c r="X1758" s="334">
        <v>6</v>
      </c>
      <c r="Y1758" s="334">
        <v>85</v>
      </c>
    </row>
    <row r="1759" spans="1:25" x14ac:dyDescent="0.25">
      <c r="A1759" t="str">
        <f>'Page 1 - General Information'!$G$12</f>
        <v>114069103</v>
      </c>
      <c r="B1759" t="str">
        <f>'Page 1 - General Information'!$G$16</f>
        <v>6980</v>
      </c>
      <c r="C1759" s="333" t="s">
        <v>14207</v>
      </c>
      <c r="N1759" t="s">
        <v>8505</v>
      </c>
      <c r="O1759" s="300"/>
      <c r="Q1759"/>
      <c r="R1759" s="300" t="s">
        <v>14197</v>
      </c>
      <c r="S1759" t="s">
        <v>9768</v>
      </c>
      <c r="V1759" s="296">
        <f>INDEX('Page 2 - Team Information'!$K$14:$AP$184,Y1759,X1759)</f>
        <v>0</v>
      </c>
      <c r="X1759" s="334">
        <v>7</v>
      </c>
      <c r="Y1759" s="334">
        <v>85</v>
      </c>
    </row>
    <row r="1760" spans="1:25" x14ac:dyDescent="0.25">
      <c r="A1760" t="str">
        <f>'Page 1 - General Information'!$G$12</f>
        <v>114069103</v>
      </c>
      <c r="B1760" t="str">
        <f>'Page 1 - General Information'!$G$16</f>
        <v>6980</v>
      </c>
      <c r="C1760" s="333" t="s">
        <v>14207</v>
      </c>
      <c r="N1760" t="s">
        <v>8505</v>
      </c>
      <c r="O1760" s="300"/>
      <c r="Q1760"/>
      <c r="R1760" s="23" t="s">
        <v>14197</v>
      </c>
      <c r="S1760" t="s">
        <v>9769</v>
      </c>
      <c r="T1760" s="296" t="str">
        <f>IF(INDEX('Page 2 - Team Information'!$K$14:$AP$184,Y1760,X1760)="","",INDEX('Page 2 - Team Information'!$K$14:$AP$184,Y1760,X1760)&amp;"-06-30")</f>
        <v>1948-06-30</v>
      </c>
      <c r="X1760" s="334">
        <v>9</v>
      </c>
      <c r="Y1760" s="334">
        <v>85</v>
      </c>
    </row>
    <row r="1761" spans="1:25" x14ac:dyDescent="0.25">
      <c r="A1761" t="str">
        <f>'Page 1 - General Information'!$G$12</f>
        <v>114069103</v>
      </c>
      <c r="B1761" t="str">
        <f>'Page 1 - General Information'!$G$16</f>
        <v>6980</v>
      </c>
      <c r="C1761" s="333" t="s">
        <v>14207</v>
      </c>
      <c r="N1761" t="s">
        <v>8505</v>
      </c>
      <c r="O1761" s="300"/>
      <c r="Q1761"/>
      <c r="R1761" s="23" t="s">
        <v>14197</v>
      </c>
      <c r="S1761" t="s">
        <v>9770</v>
      </c>
      <c r="T1761" s="296" t="str">
        <f>IF(INDEX('Page 2 - Team Information'!$K$14:$AP$184,Y1761,X1761)="","",INDEX('Page 2 - Team Information'!$K$14:$AP$184,Y1761,X1761)&amp;"-06-30")</f>
        <v/>
      </c>
      <c r="X1761" s="334">
        <v>10</v>
      </c>
      <c r="Y1761" s="334">
        <v>85</v>
      </c>
    </row>
    <row r="1762" spans="1:25" x14ac:dyDescent="0.25">
      <c r="A1762" t="str">
        <f>'Page 1 - General Information'!$G$12</f>
        <v>114069103</v>
      </c>
      <c r="B1762" t="str">
        <f>'Page 1 - General Information'!$G$16</f>
        <v>6980</v>
      </c>
      <c r="C1762" s="333" t="s">
        <v>14207</v>
      </c>
      <c r="N1762" t="s">
        <v>8505</v>
      </c>
      <c r="O1762" s="300"/>
      <c r="Q1762"/>
      <c r="R1762" s="23" t="s">
        <v>14197</v>
      </c>
      <c r="S1762" t="s">
        <v>9771</v>
      </c>
      <c r="T1762" s="296" t="str">
        <f>IF(INDEX('Page 2 - Team Information'!$K$14:$AP$184,Y1762,X1762)="","",INDEX('Page 2 - Team Information'!$K$14:$AP$184,Y1762,X1762)&amp;"-06-30")</f>
        <v/>
      </c>
      <c r="X1762" s="334">
        <v>11</v>
      </c>
      <c r="Y1762" s="334">
        <v>85</v>
      </c>
    </row>
    <row r="1763" spans="1:25" x14ac:dyDescent="0.25">
      <c r="A1763" t="str">
        <f>'Page 1 - General Information'!$G$12</f>
        <v>114069103</v>
      </c>
      <c r="B1763" t="str">
        <f>'Page 1 - General Information'!$G$16</f>
        <v>6980</v>
      </c>
      <c r="C1763" s="333" t="s">
        <v>14207</v>
      </c>
      <c r="N1763" t="s">
        <v>8505</v>
      </c>
      <c r="O1763" s="300"/>
      <c r="Q1763"/>
      <c r="R1763" s="23" t="s">
        <v>14197</v>
      </c>
      <c r="S1763" t="s">
        <v>9772</v>
      </c>
      <c r="T1763" s="296" t="str">
        <f>IF(INDEX('Page 2 - Team Information'!$K$14:$AP$184,Y1763,X1763)="","",INDEX('Page 2 - Team Information'!$K$14:$AP$184,Y1763,X1763)&amp;"-06-30")</f>
        <v/>
      </c>
      <c r="X1763" s="334">
        <v>12</v>
      </c>
      <c r="Y1763" s="334">
        <v>85</v>
      </c>
    </row>
    <row r="1764" spans="1:25" x14ac:dyDescent="0.25">
      <c r="A1764" t="str">
        <f>'Page 1 - General Information'!$G$12</f>
        <v>114069103</v>
      </c>
      <c r="B1764" t="str">
        <f>'Page 1 - General Information'!$G$16</f>
        <v>6980</v>
      </c>
      <c r="C1764" s="333" t="s">
        <v>14207</v>
      </c>
      <c r="N1764" t="s">
        <v>8024</v>
      </c>
      <c r="O1764" s="296">
        <f>INDEX('Page 2 - Team Information'!$K$14:$AP$184,Y1764,X1764)</f>
        <v>20</v>
      </c>
      <c r="Q1764"/>
      <c r="S1764" t="s">
        <v>9773</v>
      </c>
      <c r="X1764" s="334">
        <v>14</v>
      </c>
      <c r="Y1764" s="334">
        <v>85</v>
      </c>
    </row>
    <row r="1765" spans="1:25" x14ac:dyDescent="0.25">
      <c r="A1765" t="str">
        <f>'Page 1 - General Information'!$G$12</f>
        <v>114069103</v>
      </c>
      <c r="B1765" t="str">
        <f>'Page 1 - General Information'!$G$16</f>
        <v>6980</v>
      </c>
      <c r="C1765" s="333" t="s">
        <v>14207</v>
      </c>
      <c r="N1765" t="s">
        <v>8024</v>
      </c>
      <c r="O1765" s="296">
        <f>INDEX('Page 2 - Team Information'!$K$14:$AP$184,Y1765,X1765)</f>
        <v>0</v>
      </c>
      <c r="Q1765"/>
      <c r="S1765" t="s">
        <v>9774</v>
      </c>
      <c r="X1765" s="334">
        <v>15</v>
      </c>
      <c r="Y1765" s="334">
        <v>85</v>
      </c>
    </row>
    <row r="1766" spans="1:25" x14ac:dyDescent="0.25">
      <c r="A1766" t="str">
        <f>'Page 1 - General Information'!$G$12</f>
        <v>114069103</v>
      </c>
      <c r="B1766" t="str">
        <f>'Page 1 - General Information'!$G$16</f>
        <v>6980</v>
      </c>
      <c r="C1766" s="333" t="s">
        <v>14207</v>
      </c>
      <c r="N1766" t="s">
        <v>8024</v>
      </c>
      <c r="O1766" s="296">
        <f>INDEX('Page 2 - Team Information'!$K$14:$AP$184,Y1766,X1766)</f>
        <v>0</v>
      </c>
      <c r="Q1766"/>
      <c r="S1766" t="s">
        <v>9775</v>
      </c>
      <c r="X1766" s="334">
        <v>16</v>
      </c>
      <c r="Y1766" s="334">
        <v>85</v>
      </c>
    </row>
    <row r="1767" spans="1:25" x14ac:dyDescent="0.25">
      <c r="A1767" t="str">
        <f>'Page 1 - General Information'!$G$12</f>
        <v>114069103</v>
      </c>
      <c r="B1767" t="str">
        <f>'Page 1 - General Information'!$G$16</f>
        <v>6980</v>
      </c>
      <c r="C1767" s="333" t="s">
        <v>14207</v>
      </c>
      <c r="N1767" t="s">
        <v>8024</v>
      </c>
      <c r="O1767" s="296">
        <f>INDEX('Page 2 - Team Information'!$K$14:$AP$184,Y1767,X1767)</f>
        <v>20</v>
      </c>
      <c r="Q1767"/>
      <c r="S1767" t="s">
        <v>9776</v>
      </c>
      <c r="X1767" s="334">
        <v>17</v>
      </c>
      <c r="Y1767" s="334">
        <v>85</v>
      </c>
    </row>
    <row r="1768" spans="1:25" x14ac:dyDescent="0.25">
      <c r="A1768" t="str">
        <f>'Page 1 - General Information'!$G$12</f>
        <v>114069103</v>
      </c>
      <c r="B1768" t="str">
        <f>'Page 1 - General Information'!$G$16</f>
        <v>6980</v>
      </c>
      <c r="C1768" s="333" t="s">
        <v>14207</v>
      </c>
      <c r="N1768" t="s">
        <v>8024</v>
      </c>
      <c r="O1768" s="296">
        <f>INDEX('Page 2 - Team Information'!$K$14:$AP$184,Y1768,X1768)</f>
        <v>20</v>
      </c>
      <c r="Q1768"/>
      <c r="S1768" t="s">
        <v>9777</v>
      </c>
      <c r="X1768" s="334">
        <v>19</v>
      </c>
      <c r="Y1768" s="334">
        <v>85</v>
      </c>
    </row>
    <row r="1769" spans="1:25" x14ac:dyDescent="0.25">
      <c r="A1769" t="str">
        <f>'Page 1 - General Information'!$G$12</f>
        <v>114069103</v>
      </c>
      <c r="B1769" t="str">
        <f>'Page 1 - General Information'!$G$16</f>
        <v>6980</v>
      </c>
      <c r="C1769" s="333" t="s">
        <v>14207</v>
      </c>
      <c r="N1769" t="s">
        <v>8024</v>
      </c>
      <c r="O1769" s="296">
        <f>INDEX('Page 2 - Team Information'!$K$14:$AP$184,Y1769,X1769)</f>
        <v>0</v>
      </c>
      <c r="Q1769"/>
      <c r="S1769" t="s">
        <v>9778</v>
      </c>
      <c r="X1769" s="334">
        <v>20</v>
      </c>
      <c r="Y1769" s="334">
        <v>85</v>
      </c>
    </row>
    <row r="1770" spans="1:25" x14ac:dyDescent="0.25">
      <c r="A1770" t="str">
        <f>'Page 1 - General Information'!$G$12</f>
        <v>114069103</v>
      </c>
      <c r="B1770" t="str">
        <f>'Page 1 - General Information'!$G$16</f>
        <v>6980</v>
      </c>
      <c r="C1770" s="333" t="s">
        <v>14207</v>
      </c>
      <c r="N1770" t="s">
        <v>8024</v>
      </c>
      <c r="O1770" s="296">
        <f>INDEX('Page 2 - Team Information'!$K$14:$AP$184,Y1770,X1770)</f>
        <v>0</v>
      </c>
      <c r="Q1770"/>
      <c r="S1770" t="s">
        <v>9779</v>
      </c>
      <c r="X1770" s="334">
        <v>21</v>
      </c>
      <c r="Y1770" s="334">
        <v>85</v>
      </c>
    </row>
    <row r="1771" spans="1:25" x14ac:dyDescent="0.25">
      <c r="A1771" t="str">
        <f>'Page 1 - General Information'!$G$12</f>
        <v>114069103</v>
      </c>
      <c r="B1771" t="str">
        <f>'Page 1 - General Information'!$G$16</f>
        <v>6980</v>
      </c>
      <c r="C1771" s="333" t="s">
        <v>14207</v>
      </c>
      <c r="N1771" t="s">
        <v>8024</v>
      </c>
      <c r="O1771" s="296">
        <f>INDEX('Page 2 - Team Information'!$K$14:$AP$184,Y1771,X1771)</f>
        <v>20</v>
      </c>
      <c r="Q1771"/>
      <c r="S1771" t="s">
        <v>9780</v>
      </c>
      <c r="X1771" s="334">
        <v>22</v>
      </c>
      <c r="Y1771" s="334">
        <v>85</v>
      </c>
    </row>
    <row r="1772" spans="1:25" x14ac:dyDescent="0.25">
      <c r="A1772" t="str">
        <f>'Page 1 - General Information'!$G$12</f>
        <v>114069103</v>
      </c>
      <c r="B1772" t="str">
        <f>'Page 1 - General Information'!$G$16</f>
        <v>6980</v>
      </c>
      <c r="C1772" s="333" t="s">
        <v>14207</v>
      </c>
      <c r="N1772" t="s">
        <v>8505</v>
      </c>
      <c r="O1772" s="300"/>
      <c r="Q1772"/>
      <c r="R1772" s="300" t="s">
        <v>14197</v>
      </c>
      <c r="S1772" t="s">
        <v>9781</v>
      </c>
      <c r="V1772" s="296" t="str">
        <f>INDEX('Page 2 - Team Information'!$K$14:$AP$184,Y1772,X1772)</f>
        <v xml:space="preserve">Yes </v>
      </c>
      <c r="X1772" s="334">
        <v>5</v>
      </c>
      <c r="Y1772" s="334">
        <v>86</v>
      </c>
    </row>
    <row r="1773" spans="1:25" x14ac:dyDescent="0.25">
      <c r="A1773" t="str">
        <f>'Page 1 - General Information'!$G$12</f>
        <v>114069103</v>
      </c>
      <c r="B1773" t="str">
        <f>'Page 1 - General Information'!$G$16</f>
        <v>6980</v>
      </c>
      <c r="C1773" s="333" t="s">
        <v>14207</v>
      </c>
      <c r="N1773" t="s">
        <v>8505</v>
      </c>
      <c r="O1773" s="300"/>
      <c r="Q1773"/>
      <c r="R1773" s="300" t="s">
        <v>14197</v>
      </c>
      <c r="S1773" t="s">
        <v>9782</v>
      </c>
      <c r="V1773" s="296">
        <f>INDEX('Page 2 - Team Information'!$K$14:$AP$184,Y1773,X1773)</f>
        <v>0</v>
      </c>
      <c r="X1773" s="334">
        <v>6</v>
      </c>
      <c r="Y1773" s="334">
        <v>86</v>
      </c>
    </row>
    <row r="1774" spans="1:25" x14ac:dyDescent="0.25">
      <c r="A1774" t="str">
        <f>'Page 1 - General Information'!$G$12</f>
        <v>114069103</v>
      </c>
      <c r="B1774" t="str">
        <f>'Page 1 - General Information'!$G$16</f>
        <v>6980</v>
      </c>
      <c r="C1774" s="333" t="s">
        <v>14207</v>
      </c>
      <c r="N1774" t="s">
        <v>8505</v>
      </c>
      <c r="O1774" s="300"/>
      <c r="Q1774"/>
      <c r="R1774" s="300" t="s">
        <v>14197</v>
      </c>
      <c r="S1774" t="s">
        <v>9783</v>
      </c>
      <c r="V1774" s="296">
        <f>INDEX('Page 2 - Team Information'!$K$14:$AP$184,Y1774,X1774)</f>
        <v>0</v>
      </c>
      <c r="X1774" s="334">
        <v>7</v>
      </c>
      <c r="Y1774" s="334">
        <v>86</v>
      </c>
    </row>
    <row r="1775" spans="1:25" x14ac:dyDescent="0.25">
      <c r="A1775" t="str">
        <f>'Page 1 - General Information'!$G$12</f>
        <v>114069103</v>
      </c>
      <c r="B1775" t="str">
        <f>'Page 1 - General Information'!$G$16</f>
        <v>6980</v>
      </c>
      <c r="C1775" s="333" t="s">
        <v>14207</v>
      </c>
      <c r="N1775" t="s">
        <v>8505</v>
      </c>
      <c r="O1775" s="300"/>
      <c r="Q1775"/>
      <c r="R1775" s="23" t="s">
        <v>14197</v>
      </c>
      <c r="S1775" t="s">
        <v>9784</v>
      </c>
      <c r="T1775" s="296" t="str">
        <f>IF(INDEX('Page 2 - Team Information'!$K$14:$AP$184,Y1775,X1775)="","",INDEX('Page 2 - Team Information'!$K$14:$AP$184,Y1775,X1775)&amp;"-06-30")</f>
        <v>1940-06-30</v>
      </c>
      <c r="X1775" s="334">
        <v>9</v>
      </c>
      <c r="Y1775" s="334">
        <v>86</v>
      </c>
    </row>
    <row r="1776" spans="1:25" x14ac:dyDescent="0.25">
      <c r="A1776" t="str">
        <f>'Page 1 - General Information'!$G$12</f>
        <v>114069103</v>
      </c>
      <c r="B1776" t="str">
        <f>'Page 1 - General Information'!$G$16</f>
        <v>6980</v>
      </c>
      <c r="C1776" s="333" t="s">
        <v>14207</v>
      </c>
      <c r="N1776" t="s">
        <v>8505</v>
      </c>
      <c r="O1776" s="300"/>
      <c r="Q1776"/>
      <c r="R1776" s="23" t="s">
        <v>14197</v>
      </c>
      <c r="S1776" t="s">
        <v>9785</v>
      </c>
      <c r="T1776" s="296" t="str">
        <f>IF(INDEX('Page 2 - Team Information'!$K$14:$AP$184,Y1776,X1776)="","",INDEX('Page 2 - Team Information'!$K$14:$AP$184,Y1776,X1776)&amp;"-06-30")</f>
        <v/>
      </c>
      <c r="X1776" s="334">
        <v>10</v>
      </c>
      <c r="Y1776" s="334">
        <v>86</v>
      </c>
    </row>
    <row r="1777" spans="1:25" x14ac:dyDescent="0.25">
      <c r="A1777" t="str">
        <f>'Page 1 - General Information'!$G$12</f>
        <v>114069103</v>
      </c>
      <c r="B1777" t="str">
        <f>'Page 1 - General Information'!$G$16</f>
        <v>6980</v>
      </c>
      <c r="C1777" s="333" t="s">
        <v>14207</v>
      </c>
      <c r="N1777" t="s">
        <v>8505</v>
      </c>
      <c r="O1777" s="300"/>
      <c r="Q1777"/>
      <c r="R1777" s="23" t="s">
        <v>14197</v>
      </c>
      <c r="S1777" t="s">
        <v>9786</v>
      </c>
      <c r="T1777" s="296" t="str">
        <f>IF(INDEX('Page 2 - Team Information'!$K$14:$AP$184,Y1777,X1777)="","",INDEX('Page 2 - Team Information'!$K$14:$AP$184,Y1777,X1777)&amp;"-06-30")</f>
        <v/>
      </c>
      <c r="X1777" s="334">
        <v>11</v>
      </c>
      <c r="Y1777" s="334">
        <v>86</v>
      </c>
    </row>
    <row r="1778" spans="1:25" x14ac:dyDescent="0.25">
      <c r="A1778" t="str">
        <f>'Page 1 - General Information'!$G$12</f>
        <v>114069103</v>
      </c>
      <c r="B1778" t="str">
        <f>'Page 1 - General Information'!$G$16</f>
        <v>6980</v>
      </c>
      <c r="C1778" s="333" t="s">
        <v>14207</v>
      </c>
      <c r="N1778" t="s">
        <v>8505</v>
      </c>
      <c r="O1778" s="300"/>
      <c r="Q1778"/>
      <c r="R1778" s="23" t="s">
        <v>14197</v>
      </c>
      <c r="S1778" t="s">
        <v>9787</v>
      </c>
      <c r="T1778" s="296" t="str">
        <f>IF(INDEX('Page 2 - Team Information'!$K$14:$AP$184,Y1778,X1778)="","",INDEX('Page 2 - Team Information'!$K$14:$AP$184,Y1778,X1778)&amp;"-06-30")</f>
        <v/>
      </c>
      <c r="X1778" s="334">
        <v>12</v>
      </c>
      <c r="Y1778" s="334">
        <v>86</v>
      </c>
    </row>
    <row r="1779" spans="1:25" x14ac:dyDescent="0.25">
      <c r="A1779" t="str">
        <f>'Page 1 - General Information'!$G$12</f>
        <v>114069103</v>
      </c>
      <c r="B1779" t="str">
        <f>'Page 1 - General Information'!$G$16</f>
        <v>6980</v>
      </c>
      <c r="C1779" s="333" t="s">
        <v>14207</v>
      </c>
      <c r="N1779" t="s">
        <v>8024</v>
      </c>
      <c r="O1779" s="296">
        <f>INDEX('Page 2 - Team Information'!$K$14:$AP$184,Y1779,X1779)</f>
        <v>11</v>
      </c>
      <c r="Q1779"/>
      <c r="S1779" t="s">
        <v>9788</v>
      </c>
      <c r="X1779" s="334">
        <v>14</v>
      </c>
      <c r="Y1779" s="334">
        <v>86</v>
      </c>
    </row>
    <row r="1780" spans="1:25" x14ac:dyDescent="0.25">
      <c r="A1780" t="str">
        <f>'Page 1 - General Information'!$G$12</f>
        <v>114069103</v>
      </c>
      <c r="B1780" t="str">
        <f>'Page 1 - General Information'!$G$16</f>
        <v>6980</v>
      </c>
      <c r="C1780" s="333" t="s">
        <v>14207</v>
      </c>
      <c r="N1780" t="s">
        <v>8024</v>
      </c>
      <c r="O1780" s="296">
        <f>INDEX('Page 2 - Team Information'!$K$14:$AP$184,Y1780,X1780)</f>
        <v>0</v>
      </c>
      <c r="Q1780"/>
      <c r="S1780" t="s">
        <v>9789</v>
      </c>
      <c r="X1780" s="334">
        <v>15</v>
      </c>
      <c r="Y1780" s="334">
        <v>86</v>
      </c>
    </row>
    <row r="1781" spans="1:25" x14ac:dyDescent="0.25">
      <c r="A1781" t="str">
        <f>'Page 1 - General Information'!$G$12</f>
        <v>114069103</v>
      </c>
      <c r="B1781" t="str">
        <f>'Page 1 - General Information'!$G$16</f>
        <v>6980</v>
      </c>
      <c r="C1781" s="333" t="s">
        <v>14207</v>
      </c>
      <c r="N1781" t="s">
        <v>8024</v>
      </c>
      <c r="O1781" s="296">
        <f>INDEX('Page 2 - Team Information'!$K$14:$AP$184,Y1781,X1781)</f>
        <v>0</v>
      </c>
      <c r="Q1781"/>
      <c r="S1781" t="s">
        <v>9790</v>
      </c>
      <c r="X1781" s="334">
        <v>16</v>
      </c>
      <c r="Y1781" s="334">
        <v>86</v>
      </c>
    </row>
    <row r="1782" spans="1:25" x14ac:dyDescent="0.25">
      <c r="A1782" t="str">
        <f>'Page 1 - General Information'!$G$12</f>
        <v>114069103</v>
      </c>
      <c r="B1782" t="str">
        <f>'Page 1 - General Information'!$G$16</f>
        <v>6980</v>
      </c>
      <c r="C1782" s="333" t="s">
        <v>14207</v>
      </c>
      <c r="N1782" t="s">
        <v>8024</v>
      </c>
      <c r="O1782" s="296">
        <f>INDEX('Page 2 - Team Information'!$K$14:$AP$184,Y1782,X1782)</f>
        <v>11</v>
      </c>
      <c r="Q1782"/>
      <c r="S1782" t="s">
        <v>9791</v>
      </c>
      <c r="X1782" s="334">
        <v>17</v>
      </c>
      <c r="Y1782" s="334">
        <v>86</v>
      </c>
    </row>
    <row r="1783" spans="1:25" x14ac:dyDescent="0.25">
      <c r="A1783" t="str">
        <f>'Page 1 - General Information'!$G$12</f>
        <v>114069103</v>
      </c>
      <c r="B1783" t="str">
        <f>'Page 1 - General Information'!$G$16</f>
        <v>6980</v>
      </c>
      <c r="C1783" s="333" t="s">
        <v>14207</v>
      </c>
      <c r="N1783" t="s">
        <v>8024</v>
      </c>
      <c r="O1783" s="296">
        <f>INDEX('Page 2 - Team Information'!$K$14:$AP$184,Y1783,X1783)</f>
        <v>0</v>
      </c>
      <c r="Q1783"/>
      <c r="S1783" t="s">
        <v>9792</v>
      </c>
      <c r="X1783" s="334">
        <v>19</v>
      </c>
      <c r="Y1783" s="334">
        <v>86</v>
      </c>
    </row>
    <row r="1784" spans="1:25" x14ac:dyDescent="0.25">
      <c r="A1784" t="str">
        <f>'Page 1 - General Information'!$G$12</f>
        <v>114069103</v>
      </c>
      <c r="B1784" t="str">
        <f>'Page 1 - General Information'!$G$16</f>
        <v>6980</v>
      </c>
      <c r="C1784" s="333" t="s">
        <v>14207</v>
      </c>
      <c r="N1784" t="s">
        <v>8024</v>
      </c>
      <c r="O1784" s="296">
        <f>INDEX('Page 2 - Team Information'!$K$14:$AP$184,Y1784,X1784)</f>
        <v>0</v>
      </c>
      <c r="Q1784"/>
      <c r="S1784" t="s">
        <v>9793</v>
      </c>
      <c r="X1784" s="334">
        <v>20</v>
      </c>
      <c r="Y1784" s="334">
        <v>86</v>
      </c>
    </row>
    <row r="1785" spans="1:25" x14ac:dyDescent="0.25">
      <c r="A1785" t="str">
        <f>'Page 1 - General Information'!$G$12</f>
        <v>114069103</v>
      </c>
      <c r="B1785" t="str">
        <f>'Page 1 - General Information'!$G$16</f>
        <v>6980</v>
      </c>
      <c r="C1785" s="333" t="s">
        <v>14207</v>
      </c>
      <c r="N1785" t="s">
        <v>8024</v>
      </c>
      <c r="O1785" s="296">
        <f>INDEX('Page 2 - Team Information'!$K$14:$AP$184,Y1785,X1785)</f>
        <v>0</v>
      </c>
      <c r="Q1785"/>
      <c r="S1785" t="s">
        <v>9794</v>
      </c>
      <c r="X1785" s="334">
        <v>21</v>
      </c>
      <c r="Y1785" s="334">
        <v>86</v>
      </c>
    </row>
    <row r="1786" spans="1:25" x14ac:dyDescent="0.25">
      <c r="A1786" t="str">
        <f>'Page 1 - General Information'!$G$12</f>
        <v>114069103</v>
      </c>
      <c r="B1786" t="str">
        <f>'Page 1 - General Information'!$G$16</f>
        <v>6980</v>
      </c>
      <c r="C1786" s="333" t="s">
        <v>14207</v>
      </c>
      <c r="N1786" t="s">
        <v>8024</v>
      </c>
      <c r="O1786" s="296">
        <f>INDEX('Page 2 - Team Information'!$K$14:$AP$184,Y1786,X1786)</f>
        <v>0</v>
      </c>
      <c r="Q1786"/>
      <c r="S1786" t="s">
        <v>9795</v>
      </c>
      <c r="X1786" s="334">
        <v>22</v>
      </c>
      <c r="Y1786" s="334">
        <v>86</v>
      </c>
    </row>
    <row r="1787" spans="1:25" x14ac:dyDescent="0.25">
      <c r="A1787" t="str">
        <f>'Page 1 - General Information'!$G$12</f>
        <v>114069103</v>
      </c>
      <c r="B1787" t="str">
        <f>'Page 1 - General Information'!$G$16</f>
        <v>6980</v>
      </c>
      <c r="C1787" s="333" t="s">
        <v>14207</v>
      </c>
      <c r="N1787" t="s">
        <v>8505</v>
      </c>
      <c r="O1787" s="300"/>
      <c r="Q1787"/>
      <c r="R1787" s="300" t="s">
        <v>14197</v>
      </c>
      <c r="S1787" t="s">
        <v>9796</v>
      </c>
      <c r="V1787" s="296">
        <f>INDEX('Page 2 - Team Information'!$K$14:$AP$184,Y1787,X1787)</f>
        <v>0</v>
      </c>
      <c r="X1787" s="334">
        <v>5</v>
      </c>
      <c r="Y1787" s="334">
        <v>87</v>
      </c>
    </row>
    <row r="1788" spans="1:25" x14ac:dyDescent="0.25">
      <c r="A1788" t="str">
        <f>'Page 1 - General Information'!$G$12</f>
        <v>114069103</v>
      </c>
      <c r="B1788" t="str">
        <f>'Page 1 - General Information'!$G$16</f>
        <v>6980</v>
      </c>
      <c r="C1788" s="333" t="s">
        <v>14207</v>
      </c>
      <c r="N1788" t="s">
        <v>8505</v>
      </c>
      <c r="O1788" s="300"/>
      <c r="Q1788"/>
      <c r="R1788" s="300" t="s">
        <v>14197</v>
      </c>
      <c r="S1788" t="s">
        <v>9797</v>
      </c>
      <c r="V1788" s="296">
        <f>INDEX('Page 2 - Team Information'!$K$14:$AP$184,Y1788,X1788)</f>
        <v>0</v>
      </c>
      <c r="X1788" s="334">
        <v>6</v>
      </c>
      <c r="Y1788" s="334">
        <v>87</v>
      </c>
    </row>
    <row r="1789" spans="1:25" x14ac:dyDescent="0.25">
      <c r="A1789" t="str">
        <f>'Page 1 - General Information'!$G$12</f>
        <v>114069103</v>
      </c>
      <c r="B1789" t="str">
        <f>'Page 1 - General Information'!$G$16</f>
        <v>6980</v>
      </c>
      <c r="C1789" s="333" t="s">
        <v>14207</v>
      </c>
      <c r="N1789" t="s">
        <v>8505</v>
      </c>
      <c r="O1789" s="300"/>
      <c r="Q1789"/>
      <c r="R1789" s="300" t="s">
        <v>14197</v>
      </c>
      <c r="S1789" t="s">
        <v>9798</v>
      </c>
      <c r="V1789" s="296">
        <f>INDEX('Page 2 - Team Information'!$K$14:$AP$184,Y1789,X1789)</f>
        <v>0</v>
      </c>
      <c r="X1789" s="334">
        <v>7</v>
      </c>
      <c r="Y1789" s="334">
        <v>87</v>
      </c>
    </row>
    <row r="1790" spans="1:25" x14ac:dyDescent="0.25">
      <c r="A1790" t="str">
        <f>'Page 1 - General Information'!$G$12</f>
        <v>114069103</v>
      </c>
      <c r="B1790" t="str">
        <f>'Page 1 - General Information'!$G$16</f>
        <v>6980</v>
      </c>
      <c r="C1790" s="333" t="s">
        <v>14207</v>
      </c>
      <c r="N1790" t="s">
        <v>8505</v>
      </c>
      <c r="O1790" s="300"/>
      <c r="Q1790"/>
      <c r="R1790" s="23" t="s">
        <v>14197</v>
      </c>
      <c r="S1790" t="s">
        <v>9799</v>
      </c>
      <c r="T1790" s="296" t="str">
        <f>IF(INDEX('Page 2 - Team Information'!$K$14:$AP$184,Y1790,X1790)="","",INDEX('Page 2 - Team Information'!$K$14:$AP$184,Y1790,X1790)&amp;"-06-30")</f>
        <v/>
      </c>
      <c r="X1790" s="334">
        <v>9</v>
      </c>
      <c r="Y1790" s="334">
        <v>87</v>
      </c>
    </row>
    <row r="1791" spans="1:25" x14ac:dyDescent="0.25">
      <c r="A1791" t="str">
        <f>'Page 1 - General Information'!$G$12</f>
        <v>114069103</v>
      </c>
      <c r="B1791" t="str">
        <f>'Page 1 - General Information'!$G$16</f>
        <v>6980</v>
      </c>
      <c r="C1791" s="333" t="s">
        <v>14207</v>
      </c>
      <c r="N1791" t="s">
        <v>8505</v>
      </c>
      <c r="O1791" s="300"/>
      <c r="Q1791"/>
      <c r="R1791" s="23" t="s">
        <v>14197</v>
      </c>
      <c r="S1791" t="s">
        <v>9800</v>
      </c>
      <c r="T1791" s="296" t="str">
        <f>IF(INDEX('Page 2 - Team Information'!$K$14:$AP$184,Y1791,X1791)="","",INDEX('Page 2 - Team Information'!$K$14:$AP$184,Y1791,X1791)&amp;"-06-30")</f>
        <v/>
      </c>
      <c r="X1791" s="334">
        <v>10</v>
      </c>
      <c r="Y1791" s="334">
        <v>87</v>
      </c>
    </row>
    <row r="1792" spans="1:25" x14ac:dyDescent="0.25">
      <c r="A1792" t="str">
        <f>'Page 1 - General Information'!$G$12</f>
        <v>114069103</v>
      </c>
      <c r="B1792" t="str">
        <f>'Page 1 - General Information'!$G$16</f>
        <v>6980</v>
      </c>
      <c r="C1792" s="333" t="s">
        <v>14207</v>
      </c>
      <c r="N1792" t="s">
        <v>8505</v>
      </c>
      <c r="O1792" s="300"/>
      <c r="Q1792"/>
      <c r="R1792" s="23" t="s">
        <v>14197</v>
      </c>
      <c r="S1792" t="s">
        <v>9801</v>
      </c>
      <c r="T1792" s="296" t="str">
        <f>IF(INDEX('Page 2 - Team Information'!$K$14:$AP$184,Y1792,X1792)="","",INDEX('Page 2 - Team Information'!$K$14:$AP$184,Y1792,X1792)&amp;"-06-30")</f>
        <v/>
      </c>
      <c r="X1792" s="334">
        <v>11</v>
      </c>
      <c r="Y1792" s="334">
        <v>87</v>
      </c>
    </row>
    <row r="1793" spans="1:25" x14ac:dyDescent="0.25">
      <c r="A1793" t="str">
        <f>'Page 1 - General Information'!$G$12</f>
        <v>114069103</v>
      </c>
      <c r="B1793" t="str">
        <f>'Page 1 - General Information'!$G$16</f>
        <v>6980</v>
      </c>
      <c r="C1793" s="333" t="s">
        <v>14207</v>
      </c>
      <c r="N1793" t="s">
        <v>8505</v>
      </c>
      <c r="O1793" s="300"/>
      <c r="Q1793"/>
      <c r="R1793" s="23" t="s">
        <v>14197</v>
      </c>
      <c r="S1793" t="s">
        <v>9802</v>
      </c>
      <c r="T1793" s="296" t="str">
        <f>IF(INDEX('Page 2 - Team Information'!$K$14:$AP$184,Y1793,X1793)="","",INDEX('Page 2 - Team Information'!$K$14:$AP$184,Y1793,X1793)&amp;"-06-30")</f>
        <v/>
      </c>
      <c r="X1793" s="334">
        <v>12</v>
      </c>
      <c r="Y1793" s="334">
        <v>87</v>
      </c>
    </row>
    <row r="1794" spans="1:25" x14ac:dyDescent="0.25">
      <c r="A1794" t="str">
        <f>'Page 1 - General Information'!$G$12</f>
        <v>114069103</v>
      </c>
      <c r="B1794" t="str">
        <f>'Page 1 - General Information'!$G$16</f>
        <v>6980</v>
      </c>
      <c r="C1794" s="333" t="s">
        <v>14207</v>
      </c>
      <c r="N1794" t="s">
        <v>8024</v>
      </c>
      <c r="O1794" s="296">
        <f>INDEX('Page 2 - Team Information'!$K$14:$AP$184,Y1794,X1794)</f>
        <v>0</v>
      </c>
      <c r="Q1794"/>
      <c r="S1794" t="s">
        <v>9803</v>
      </c>
      <c r="X1794" s="334">
        <v>14</v>
      </c>
      <c r="Y1794" s="334">
        <v>87</v>
      </c>
    </row>
    <row r="1795" spans="1:25" x14ac:dyDescent="0.25">
      <c r="A1795" t="str">
        <f>'Page 1 - General Information'!$G$12</f>
        <v>114069103</v>
      </c>
      <c r="B1795" t="str">
        <f>'Page 1 - General Information'!$G$16</f>
        <v>6980</v>
      </c>
      <c r="C1795" s="333" t="s">
        <v>14207</v>
      </c>
      <c r="N1795" t="s">
        <v>8024</v>
      </c>
      <c r="O1795" s="296">
        <f>INDEX('Page 2 - Team Information'!$K$14:$AP$184,Y1795,X1795)</f>
        <v>0</v>
      </c>
      <c r="Q1795"/>
      <c r="S1795" t="s">
        <v>9804</v>
      </c>
      <c r="X1795" s="334">
        <v>15</v>
      </c>
      <c r="Y1795" s="334">
        <v>87</v>
      </c>
    </row>
    <row r="1796" spans="1:25" x14ac:dyDescent="0.25">
      <c r="A1796" t="str">
        <f>'Page 1 - General Information'!$G$12</f>
        <v>114069103</v>
      </c>
      <c r="B1796" t="str">
        <f>'Page 1 - General Information'!$G$16</f>
        <v>6980</v>
      </c>
      <c r="C1796" s="333" t="s">
        <v>14207</v>
      </c>
      <c r="N1796" t="s">
        <v>8024</v>
      </c>
      <c r="O1796" s="296">
        <f>INDEX('Page 2 - Team Information'!$K$14:$AP$184,Y1796,X1796)</f>
        <v>0</v>
      </c>
      <c r="Q1796"/>
      <c r="S1796" t="s">
        <v>9805</v>
      </c>
      <c r="X1796" s="334">
        <v>16</v>
      </c>
      <c r="Y1796" s="334">
        <v>87</v>
      </c>
    </row>
    <row r="1797" spans="1:25" x14ac:dyDescent="0.25">
      <c r="A1797" t="str">
        <f>'Page 1 - General Information'!$G$12</f>
        <v>114069103</v>
      </c>
      <c r="B1797" t="str">
        <f>'Page 1 - General Information'!$G$16</f>
        <v>6980</v>
      </c>
      <c r="C1797" s="333" t="s">
        <v>14207</v>
      </c>
      <c r="N1797" t="s">
        <v>8024</v>
      </c>
      <c r="O1797" s="296">
        <f>INDEX('Page 2 - Team Information'!$K$14:$AP$184,Y1797,X1797)</f>
        <v>0</v>
      </c>
      <c r="Q1797"/>
      <c r="S1797" t="s">
        <v>9806</v>
      </c>
      <c r="X1797" s="334">
        <v>17</v>
      </c>
      <c r="Y1797" s="334">
        <v>87</v>
      </c>
    </row>
    <row r="1798" spans="1:25" x14ac:dyDescent="0.25">
      <c r="A1798" t="str">
        <f>'Page 1 - General Information'!$G$12</f>
        <v>114069103</v>
      </c>
      <c r="B1798" t="str">
        <f>'Page 1 - General Information'!$G$16</f>
        <v>6980</v>
      </c>
      <c r="C1798" s="333" t="s">
        <v>14207</v>
      </c>
      <c r="N1798" t="s">
        <v>8024</v>
      </c>
      <c r="O1798" s="296">
        <f>INDEX('Page 2 - Team Information'!$K$14:$AP$184,Y1798,X1798)</f>
        <v>0</v>
      </c>
      <c r="Q1798"/>
      <c r="S1798" t="s">
        <v>9807</v>
      </c>
      <c r="X1798" s="334">
        <v>19</v>
      </c>
      <c r="Y1798" s="334">
        <v>87</v>
      </c>
    </row>
    <row r="1799" spans="1:25" x14ac:dyDescent="0.25">
      <c r="A1799" t="str">
        <f>'Page 1 - General Information'!$G$12</f>
        <v>114069103</v>
      </c>
      <c r="B1799" t="str">
        <f>'Page 1 - General Information'!$G$16</f>
        <v>6980</v>
      </c>
      <c r="C1799" s="333" t="s">
        <v>14207</v>
      </c>
      <c r="N1799" t="s">
        <v>8024</v>
      </c>
      <c r="O1799" s="296">
        <f>INDEX('Page 2 - Team Information'!$K$14:$AP$184,Y1799,X1799)</f>
        <v>0</v>
      </c>
      <c r="Q1799"/>
      <c r="S1799" t="s">
        <v>9808</v>
      </c>
      <c r="X1799" s="334">
        <v>20</v>
      </c>
      <c r="Y1799" s="334">
        <v>87</v>
      </c>
    </row>
    <row r="1800" spans="1:25" x14ac:dyDescent="0.25">
      <c r="A1800" t="str">
        <f>'Page 1 - General Information'!$G$12</f>
        <v>114069103</v>
      </c>
      <c r="B1800" t="str">
        <f>'Page 1 - General Information'!$G$16</f>
        <v>6980</v>
      </c>
      <c r="C1800" s="333" t="s">
        <v>14207</v>
      </c>
      <c r="N1800" t="s">
        <v>8024</v>
      </c>
      <c r="O1800" s="296">
        <f>INDEX('Page 2 - Team Information'!$K$14:$AP$184,Y1800,X1800)</f>
        <v>0</v>
      </c>
      <c r="Q1800"/>
      <c r="S1800" t="s">
        <v>9809</v>
      </c>
      <c r="X1800" s="334">
        <v>21</v>
      </c>
      <c r="Y1800" s="334">
        <v>87</v>
      </c>
    </row>
    <row r="1801" spans="1:25" x14ac:dyDescent="0.25">
      <c r="A1801" t="str">
        <f>'Page 1 - General Information'!$G$12</f>
        <v>114069103</v>
      </c>
      <c r="B1801" t="str">
        <f>'Page 1 - General Information'!$G$16</f>
        <v>6980</v>
      </c>
      <c r="C1801" s="333" t="s">
        <v>14207</v>
      </c>
      <c r="N1801" t="s">
        <v>8024</v>
      </c>
      <c r="O1801" s="296">
        <f>INDEX('Page 2 - Team Information'!$K$14:$AP$184,Y1801,X1801)</f>
        <v>0</v>
      </c>
      <c r="Q1801"/>
      <c r="S1801" t="s">
        <v>9810</v>
      </c>
      <c r="X1801" s="334">
        <v>22</v>
      </c>
      <c r="Y1801" s="334">
        <v>87</v>
      </c>
    </row>
    <row r="1802" spans="1:25" x14ac:dyDescent="0.25">
      <c r="A1802" t="str">
        <f>'Page 1 - General Information'!$G$12</f>
        <v>114069103</v>
      </c>
      <c r="B1802" t="str">
        <f>'Page 1 - General Information'!$G$16</f>
        <v>6980</v>
      </c>
      <c r="C1802" s="333" t="s">
        <v>14207</v>
      </c>
      <c r="N1802" t="s">
        <v>8505</v>
      </c>
      <c r="O1802" s="300"/>
      <c r="Q1802"/>
      <c r="R1802" s="300" t="s">
        <v>14197</v>
      </c>
      <c r="S1802" t="s">
        <v>9811</v>
      </c>
      <c r="V1802" s="296">
        <f>INDEX('Page 2 - Team Information'!$K$14:$AP$184,Y1802,X1802)</f>
        <v>0</v>
      </c>
      <c r="X1802" s="334">
        <v>5</v>
      </c>
      <c r="Y1802" s="334">
        <v>88</v>
      </c>
    </row>
    <row r="1803" spans="1:25" x14ac:dyDescent="0.25">
      <c r="A1803" t="str">
        <f>'Page 1 - General Information'!$G$12</f>
        <v>114069103</v>
      </c>
      <c r="B1803" t="str">
        <f>'Page 1 - General Information'!$G$16</f>
        <v>6980</v>
      </c>
      <c r="C1803" s="333" t="s">
        <v>14207</v>
      </c>
      <c r="N1803" t="s">
        <v>8505</v>
      </c>
      <c r="O1803" s="300"/>
      <c r="Q1803"/>
      <c r="R1803" s="300" t="s">
        <v>14197</v>
      </c>
      <c r="S1803" t="s">
        <v>9812</v>
      </c>
      <c r="V1803" s="296">
        <f>INDEX('Page 2 - Team Information'!$K$14:$AP$184,Y1803,X1803)</f>
        <v>0</v>
      </c>
      <c r="X1803" s="334">
        <v>6</v>
      </c>
      <c r="Y1803" s="334">
        <v>88</v>
      </c>
    </row>
    <row r="1804" spans="1:25" x14ac:dyDescent="0.25">
      <c r="A1804" t="str">
        <f>'Page 1 - General Information'!$G$12</f>
        <v>114069103</v>
      </c>
      <c r="B1804" t="str">
        <f>'Page 1 - General Information'!$G$16</f>
        <v>6980</v>
      </c>
      <c r="C1804" s="333" t="s">
        <v>14207</v>
      </c>
      <c r="N1804" t="s">
        <v>8505</v>
      </c>
      <c r="O1804" s="300"/>
      <c r="Q1804"/>
      <c r="R1804" s="300" t="s">
        <v>14197</v>
      </c>
      <c r="S1804" t="s">
        <v>9813</v>
      </c>
      <c r="V1804" s="296" t="str">
        <f>INDEX('Page 2 - Team Information'!$K$14:$AP$184,Y1804,X1804)</f>
        <v xml:space="preserve">Yes </v>
      </c>
      <c r="X1804" s="334">
        <v>7</v>
      </c>
      <c r="Y1804" s="334">
        <v>88</v>
      </c>
    </row>
    <row r="1805" spans="1:25" x14ac:dyDescent="0.25">
      <c r="A1805" t="str">
        <f>'Page 1 - General Information'!$G$12</f>
        <v>114069103</v>
      </c>
      <c r="B1805" t="str">
        <f>'Page 1 - General Information'!$G$16</f>
        <v>6980</v>
      </c>
      <c r="C1805" s="333" t="s">
        <v>14207</v>
      </c>
      <c r="N1805" t="s">
        <v>8505</v>
      </c>
      <c r="O1805" s="300"/>
      <c r="Q1805"/>
      <c r="R1805" s="23" t="s">
        <v>14197</v>
      </c>
      <c r="S1805" t="s">
        <v>9814</v>
      </c>
      <c r="T1805" s="296" t="str">
        <f>IF(INDEX('Page 2 - Team Information'!$K$14:$AP$184,Y1805,X1805)="","",INDEX('Page 2 - Team Information'!$K$14:$AP$184,Y1805,X1805)&amp;"-06-30")</f>
        <v>2009-06-30</v>
      </c>
      <c r="X1805" s="334">
        <v>9</v>
      </c>
      <c r="Y1805" s="334">
        <v>88</v>
      </c>
    </row>
    <row r="1806" spans="1:25" x14ac:dyDescent="0.25">
      <c r="A1806" t="str">
        <f>'Page 1 - General Information'!$G$12</f>
        <v>114069103</v>
      </c>
      <c r="B1806" t="str">
        <f>'Page 1 - General Information'!$G$16</f>
        <v>6980</v>
      </c>
      <c r="C1806" s="333" t="s">
        <v>14207</v>
      </c>
      <c r="N1806" t="s">
        <v>8505</v>
      </c>
      <c r="O1806" s="300"/>
      <c r="Q1806"/>
      <c r="R1806" s="23" t="s">
        <v>14197</v>
      </c>
      <c r="S1806" t="s">
        <v>9815</v>
      </c>
      <c r="T1806" s="296" t="str">
        <f>IF(INDEX('Page 2 - Team Information'!$K$14:$AP$184,Y1806,X1806)="","",INDEX('Page 2 - Team Information'!$K$14:$AP$184,Y1806,X1806)&amp;"-06-30")</f>
        <v/>
      </c>
      <c r="X1806" s="334">
        <v>10</v>
      </c>
      <c r="Y1806" s="334">
        <v>88</v>
      </c>
    </row>
    <row r="1807" spans="1:25" x14ac:dyDescent="0.25">
      <c r="A1807" t="str">
        <f>'Page 1 - General Information'!$G$12</f>
        <v>114069103</v>
      </c>
      <c r="B1807" t="str">
        <f>'Page 1 - General Information'!$G$16</f>
        <v>6980</v>
      </c>
      <c r="C1807" s="333" t="s">
        <v>14207</v>
      </c>
      <c r="N1807" t="s">
        <v>8505</v>
      </c>
      <c r="O1807" s="300"/>
      <c r="Q1807"/>
      <c r="R1807" s="23" t="s">
        <v>14197</v>
      </c>
      <c r="S1807" t="s">
        <v>9816</v>
      </c>
      <c r="T1807" s="296" t="str">
        <f>IF(INDEX('Page 2 - Team Information'!$K$14:$AP$184,Y1807,X1807)="","",INDEX('Page 2 - Team Information'!$K$14:$AP$184,Y1807,X1807)&amp;"-06-30")</f>
        <v/>
      </c>
      <c r="X1807" s="334">
        <v>11</v>
      </c>
      <c r="Y1807" s="334">
        <v>88</v>
      </c>
    </row>
    <row r="1808" spans="1:25" x14ac:dyDescent="0.25">
      <c r="A1808" t="str">
        <f>'Page 1 - General Information'!$G$12</f>
        <v>114069103</v>
      </c>
      <c r="B1808" t="str">
        <f>'Page 1 - General Information'!$G$16</f>
        <v>6980</v>
      </c>
      <c r="C1808" s="333" t="s">
        <v>14207</v>
      </c>
      <c r="N1808" t="s">
        <v>8505</v>
      </c>
      <c r="O1808" s="300"/>
      <c r="Q1808"/>
      <c r="R1808" s="23" t="s">
        <v>14197</v>
      </c>
      <c r="S1808" t="s">
        <v>9817</v>
      </c>
      <c r="T1808" s="296" t="str">
        <f>IF(INDEX('Page 2 - Team Information'!$K$14:$AP$184,Y1808,X1808)="","",INDEX('Page 2 - Team Information'!$K$14:$AP$184,Y1808,X1808)&amp;"-06-30")</f>
        <v/>
      </c>
      <c r="X1808" s="334">
        <v>12</v>
      </c>
      <c r="Y1808" s="334">
        <v>88</v>
      </c>
    </row>
    <row r="1809" spans="1:25" x14ac:dyDescent="0.25">
      <c r="A1809" t="str">
        <f>'Page 1 - General Information'!$G$12</f>
        <v>114069103</v>
      </c>
      <c r="B1809" t="str">
        <f>'Page 1 - General Information'!$G$16</f>
        <v>6980</v>
      </c>
      <c r="C1809" s="333" t="s">
        <v>14207</v>
      </c>
      <c r="N1809" t="s">
        <v>8024</v>
      </c>
      <c r="O1809" s="296">
        <f>INDEX('Page 2 - Team Information'!$K$14:$AP$184,Y1809,X1809)</f>
        <v>0</v>
      </c>
      <c r="Q1809"/>
      <c r="S1809" t="s">
        <v>9818</v>
      </c>
      <c r="X1809" s="334">
        <v>14</v>
      </c>
      <c r="Y1809" s="334">
        <v>88</v>
      </c>
    </row>
    <row r="1810" spans="1:25" x14ac:dyDescent="0.25">
      <c r="A1810" t="str">
        <f>'Page 1 - General Information'!$G$12</f>
        <v>114069103</v>
      </c>
      <c r="B1810" t="str">
        <f>'Page 1 - General Information'!$G$16</f>
        <v>6980</v>
      </c>
      <c r="C1810" s="333" t="s">
        <v>14207</v>
      </c>
      <c r="N1810" t="s">
        <v>8024</v>
      </c>
      <c r="O1810" s="296">
        <f>INDEX('Page 2 - Team Information'!$K$14:$AP$184,Y1810,X1810)</f>
        <v>0</v>
      </c>
      <c r="Q1810"/>
      <c r="S1810" t="s">
        <v>9819</v>
      </c>
      <c r="X1810" s="334">
        <v>15</v>
      </c>
      <c r="Y1810" s="334">
        <v>88</v>
      </c>
    </row>
    <row r="1811" spans="1:25" x14ac:dyDescent="0.25">
      <c r="A1811" t="str">
        <f>'Page 1 - General Information'!$G$12</f>
        <v>114069103</v>
      </c>
      <c r="B1811" t="str">
        <f>'Page 1 - General Information'!$G$16</f>
        <v>6980</v>
      </c>
      <c r="C1811" s="333" t="s">
        <v>14207</v>
      </c>
      <c r="N1811" t="s">
        <v>8024</v>
      </c>
      <c r="O1811" s="296">
        <f>INDEX('Page 2 - Team Information'!$K$14:$AP$184,Y1811,X1811)</f>
        <v>21</v>
      </c>
      <c r="Q1811"/>
      <c r="S1811" t="s">
        <v>9820</v>
      </c>
      <c r="X1811" s="334">
        <v>16</v>
      </c>
      <c r="Y1811" s="334">
        <v>88</v>
      </c>
    </row>
    <row r="1812" spans="1:25" x14ac:dyDescent="0.25">
      <c r="A1812" t="str">
        <f>'Page 1 - General Information'!$G$12</f>
        <v>114069103</v>
      </c>
      <c r="B1812" t="str">
        <f>'Page 1 - General Information'!$G$16</f>
        <v>6980</v>
      </c>
      <c r="C1812" s="333" t="s">
        <v>14207</v>
      </c>
      <c r="N1812" t="s">
        <v>8024</v>
      </c>
      <c r="O1812" s="296">
        <f>INDEX('Page 2 - Team Information'!$K$14:$AP$184,Y1812,X1812)</f>
        <v>21</v>
      </c>
      <c r="Q1812"/>
      <c r="S1812" t="s">
        <v>9821</v>
      </c>
      <c r="X1812" s="334">
        <v>17</v>
      </c>
      <c r="Y1812" s="334">
        <v>88</v>
      </c>
    </row>
    <row r="1813" spans="1:25" x14ac:dyDescent="0.25">
      <c r="A1813" t="str">
        <f>'Page 1 - General Information'!$G$12</f>
        <v>114069103</v>
      </c>
      <c r="B1813" t="str">
        <f>'Page 1 - General Information'!$G$16</f>
        <v>6980</v>
      </c>
      <c r="C1813" s="333" t="s">
        <v>14207</v>
      </c>
      <c r="N1813" t="s">
        <v>8024</v>
      </c>
      <c r="O1813" s="296">
        <f>INDEX('Page 2 - Team Information'!$K$14:$AP$184,Y1813,X1813)</f>
        <v>0</v>
      </c>
      <c r="Q1813"/>
      <c r="S1813" t="s">
        <v>9822</v>
      </c>
      <c r="X1813" s="334">
        <v>19</v>
      </c>
      <c r="Y1813" s="334">
        <v>88</v>
      </c>
    </row>
    <row r="1814" spans="1:25" x14ac:dyDescent="0.25">
      <c r="A1814" t="str">
        <f>'Page 1 - General Information'!$G$12</f>
        <v>114069103</v>
      </c>
      <c r="B1814" t="str">
        <f>'Page 1 - General Information'!$G$16</f>
        <v>6980</v>
      </c>
      <c r="C1814" s="333" t="s">
        <v>14207</v>
      </c>
      <c r="N1814" t="s">
        <v>8024</v>
      </c>
      <c r="O1814" s="296">
        <f>INDEX('Page 2 - Team Information'!$K$14:$AP$184,Y1814,X1814)</f>
        <v>0</v>
      </c>
      <c r="Q1814"/>
      <c r="S1814" t="s">
        <v>9823</v>
      </c>
      <c r="X1814" s="334">
        <v>20</v>
      </c>
      <c r="Y1814" s="334">
        <v>88</v>
      </c>
    </row>
    <row r="1815" spans="1:25" x14ac:dyDescent="0.25">
      <c r="A1815" t="str">
        <f>'Page 1 - General Information'!$G$12</f>
        <v>114069103</v>
      </c>
      <c r="B1815" t="str">
        <f>'Page 1 - General Information'!$G$16</f>
        <v>6980</v>
      </c>
      <c r="C1815" s="333" t="s">
        <v>14207</v>
      </c>
      <c r="N1815" t="s">
        <v>8024</v>
      </c>
      <c r="O1815" s="296">
        <f>INDEX('Page 2 - Team Information'!$K$14:$AP$184,Y1815,X1815)</f>
        <v>21</v>
      </c>
      <c r="Q1815"/>
      <c r="S1815" t="s">
        <v>9824</v>
      </c>
      <c r="X1815" s="334">
        <v>21</v>
      </c>
      <c r="Y1815" s="334">
        <v>88</v>
      </c>
    </row>
    <row r="1816" spans="1:25" x14ac:dyDescent="0.25">
      <c r="A1816" t="str">
        <f>'Page 1 - General Information'!$G$12</f>
        <v>114069103</v>
      </c>
      <c r="B1816" t="str">
        <f>'Page 1 - General Information'!$G$16</f>
        <v>6980</v>
      </c>
      <c r="C1816" s="333" t="s">
        <v>14207</v>
      </c>
      <c r="N1816" t="s">
        <v>8024</v>
      </c>
      <c r="O1816" s="296">
        <f>INDEX('Page 2 - Team Information'!$K$14:$AP$184,Y1816,X1816)</f>
        <v>21</v>
      </c>
      <c r="Q1816"/>
      <c r="S1816" t="s">
        <v>9825</v>
      </c>
      <c r="X1816" s="334">
        <v>22</v>
      </c>
      <c r="Y1816" s="334">
        <v>88</v>
      </c>
    </row>
    <row r="1817" spans="1:25" x14ac:dyDescent="0.25">
      <c r="A1817" t="str">
        <f>'Page 1 - General Information'!$G$12</f>
        <v>114069103</v>
      </c>
      <c r="B1817" t="str">
        <f>'Page 1 - General Information'!$G$16</f>
        <v>6980</v>
      </c>
      <c r="C1817" s="333" t="s">
        <v>14207</v>
      </c>
      <c r="N1817" t="s">
        <v>8505</v>
      </c>
      <c r="O1817" s="300"/>
      <c r="Q1817"/>
      <c r="R1817" s="300" t="s">
        <v>14197</v>
      </c>
      <c r="S1817" t="s">
        <v>9826</v>
      </c>
      <c r="V1817" s="296">
        <f>INDEX('Page 2 - Team Information'!$K$14:$AP$184,Y1817,X1817)</f>
        <v>0</v>
      </c>
      <c r="X1817" s="334">
        <v>5</v>
      </c>
      <c r="Y1817" s="334">
        <v>89</v>
      </c>
    </row>
    <row r="1818" spans="1:25" x14ac:dyDescent="0.25">
      <c r="A1818" t="str">
        <f>'Page 1 - General Information'!$G$12</f>
        <v>114069103</v>
      </c>
      <c r="B1818" t="str">
        <f>'Page 1 - General Information'!$G$16</f>
        <v>6980</v>
      </c>
      <c r="C1818" s="333" t="s">
        <v>14207</v>
      </c>
      <c r="N1818" t="s">
        <v>8505</v>
      </c>
      <c r="O1818" s="300"/>
      <c r="Q1818"/>
      <c r="R1818" s="300" t="s">
        <v>14197</v>
      </c>
      <c r="S1818" t="s">
        <v>9827</v>
      </c>
      <c r="V1818" s="296">
        <f>INDEX('Page 2 - Team Information'!$K$14:$AP$184,Y1818,X1818)</f>
        <v>0</v>
      </c>
      <c r="X1818" s="334">
        <v>6</v>
      </c>
      <c r="Y1818" s="334">
        <v>89</v>
      </c>
    </row>
    <row r="1819" spans="1:25" x14ac:dyDescent="0.25">
      <c r="A1819" t="str">
        <f>'Page 1 - General Information'!$G$12</f>
        <v>114069103</v>
      </c>
      <c r="B1819" t="str">
        <f>'Page 1 - General Information'!$G$16</f>
        <v>6980</v>
      </c>
      <c r="C1819" s="333" t="s">
        <v>14207</v>
      </c>
      <c r="N1819" t="s">
        <v>8505</v>
      </c>
      <c r="O1819" s="300"/>
      <c r="Q1819"/>
      <c r="R1819" s="300" t="s">
        <v>14197</v>
      </c>
      <c r="S1819" t="s">
        <v>9828</v>
      </c>
      <c r="V1819" s="296">
        <f>INDEX('Page 2 - Team Information'!$K$14:$AP$184,Y1819,X1819)</f>
        <v>0</v>
      </c>
      <c r="X1819" s="334">
        <v>7</v>
      </c>
      <c r="Y1819" s="334">
        <v>89</v>
      </c>
    </row>
    <row r="1820" spans="1:25" x14ac:dyDescent="0.25">
      <c r="A1820" t="str">
        <f>'Page 1 - General Information'!$G$12</f>
        <v>114069103</v>
      </c>
      <c r="B1820" t="str">
        <f>'Page 1 - General Information'!$G$16</f>
        <v>6980</v>
      </c>
      <c r="C1820" s="333" t="s">
        <v>14207</v>
      </c>
      <c r="N1820" t="s">
        <v>8505</v>
      </c>
      <c r="O1820" s="300"/>
      <c r="Q1820"/>
      <c r="R1820" s="23" t="s">
        <v>14197</v>
      </c>
      <c r="S1820" t="s">
        <v>9829</v>
      </c>
      <c r="T1820" s="296" t="str">
        <f>IF(INDEX('Page 2 - Team Information'!$K$14:$AP$184,Y1820,X1820)="","",INDEX('Page 2 - Team Information'!$K$14:$AP$184,Y1820,X1820)&amp;"-06-30")</f>
        <v/>
      </c>
      <c r="X1820" s="334">
        <v>9</v>
      </c>
      <c r="Y1820" s="334">
        <v>89</v>
      </c>
    </row>
    <row r="1821" spans="1:25" x14ac:dyDescent="0.25">
      <c r="A1821" t="str">
        <f>'Page 1 - General Information'!$G$12</f>
        <v>114069103</v>
      </c>
      <c r="B1821" t="str">
        <f>'Page 1 - General Information'!$G$16</f>
        <v>6980</v>
      </c>
      <c r="C1821" s="333" t="s">
        <v>14207</v>
      </c>
      <c r="N1821" t="s">
        <v>8505</v>
      </c>
      <c r="O1821" s="300"/>
      <c r="Q1821"/>
      <c r="R1821" s="23" t="s">
        <v>14197</v>
      </c>
      <c r="S1821" t="s">
        <v>9830</v>
      </c>
      <c r="T1821" s="296" t="str">
        <f>IF(INDEX('Page 2 - Team Information'!$K$14:$AP$184,Y1821,X1821)="","",INDEX('Page 2 - Team Information'!$K$14:$AP$184,Y1821,X1821)&amp;"-06-30")</f>
        <v/>
      </c>
      <c r="X1821" s="334">
        <v>10</v>
      </c>
      <c r="Y1821" s="334">
        <v>89</v>
      </c>
    </row>
    <row r="1822" spans="1:25" x14ac:dyDescent="0.25">
      <c r="A1822" t="str">
        <f>'Page 1 - General Information'!$G$12</f>
        <v>114069103</v>
      </c>
      <c r="B1822" t="str">
        <f>'Page 1 - General Information'!$G$16</f>
        <v>6980</v>
      </c>
      <c r="C1822" s="333" t="s">
        <v>14207</v>
      </c>
      <c r="N1822" t="s">
        <v>8505</v>
      </c>
      <c r="O1822" s="300"/>
      <c r="Q1822"/>
      <c r="R1822" s="23" t="s">
        <v>14197</v>
      </c>
      <c r="S1822" t="s">
        <v>9831</v>
      </c>
      <c r="T1822" s="296" t="str">
        <f>IF(INDEX('Page 2 - Team Information'!$K$14:$AP$184,Y1822,X1822)="","",INDEX('Page 2 - Team Information'!$K$14:$AP$184,Y1822,X1822)&amp;"-06-30")</f>
        <v/>
      </c>
      <c r="X1822" s="334">
        <v>11</v>
      </c>
      <c r="Y1822" s="334">
        <v>89</v>
      </c>
    </row>
    <row r="1823" spans="1:25" x14ac:dyDescent="0.25">
      <c r="A1823" t="str">
        <f>'Page 1 - General Information'!$G$12</f>
        <v>114069103</v>
      </c>
      <c r="B1823" t="str">
        <f>'Page 1 - General Information'!$G$16</f>
        <v>6980</v>
      </c>
      <c r="C1823" s="333" t="s">
        <v>14207</v>
      </c>
      <c r="N1823" t="s">
        <v>8505</v>
      </c>
      <c r="O1823" s="300"/>
      <c r="Q1823"/>
      <c r="R1823" s="23" t="s">
        <v>14197</v>
      </c>
      <c r="S1823" t="s">
        <v>9832</v>
      </c>
      <c r="T1823" s="296" t="str">
        <f>IF(INDEX('Page 2 - Team Information'!$K$14:$AP$184,Y1823,X1823)="","",INDEX('Page 2 - Team Information'!$K$14:$AP$184,Y1823,X1823)&amp;"-06-30")</f>
        <v/>
      </c>
      <c r="X1823" s="334">
        <v>12</v>
      </c>
      <c r="Y1823" s="334">
        <v>89</v>
      </c>
    </row>
    <row r="1824" spans="1:25" x14ac:dyDescent="0.25">
      <c r="A1824" t="str">
        <f>'Page 1 - General Information'!$G$12</f>
        <v>114069103</v>
      </c>
      <c r="B1824" t="str">
        <f>'Page 1 - General Information'!$G$16</f>
        <v>6980</v>
      </c>
      <c r="C1824" s="333" t="s">
        <v>14207</v>
      </c>
      <c r="N1824" t="s">
        <v>8024</v>
      </c>
      <c r="O1824" s="296">
        <f>INDEX('Page 2 - Team Information'!$K$14:$AP$184,Y1824,X1824)</f>
        <v>0</v>
      </c>
      <c r="Q1824"/>
      <c r="S1824" t="s">
        <v>9833</v>
      </c>
      <c r="X1824" s="334">
        <v>14</v>
      </c>
      <c r="Y1824" s="334">
        <v>89</v>
      </c>
    </row>
    <row r="1825" spans="1:25" x14ac:dyDescent="0.25">
      <c r="A1825" t="str">
        <f>'Page 1 - General Information'!$G$12</f>
        <v>114069103</v>
      </c>
      <c r="B1825" t="str">
        <f>'Page 1 - General Information'!$G$16</f>
        <v>6980</v>
      </c>
      <c r="C1825" s="333" t="s">
        <v>14207</v>
      </c>
      <c r="N1825" t="s">
        <v>8024</v>
      </c>
      <c r="O1825" s="296">
        <f>INDEX('Page 2 - Team Information'!$K$14:$AP$184,Y1825,X1825)</f>
        <v>0</v>
      </c>
      <c r="Q1825"/>
      <c r="S1825" t="s">
        <v>9834</v>
      </c>
      <c r="X1825" s="334">
        <v>15</v>
      </c>
      <c r="Y1825" s="334">
        <v>89</v>
      </c>
    </row>
    <row r="1826" spans="1:25" x14ac:dyDescent="0.25">
      <c r="A1826" t="str">
        <f>'Page 1 - General Information'!$G$12</f>
        <v>114069103</v>
      </c>
      <c r="B1826" t="str">
        <f>'Page 1 - General Information'!$G$16</f>
        <v>6980</v>
      </c>
      <c r="C1826" s="333" t="s">
        <v>14207</v>
      </c>
      <c r="N1826" t="s">
        <v>8024</v>
      </c>
      <c r="O1826" s="296">
        <f>INDEX('Page 2 - Team Information'!$K$14:$AP$184,Y1826,X1826)</f>
        <v>0</v>
      </c>
      <c r="Q1826"/>
      <c r="S1826" t="s">
        <v>9835</v>
      </c>
      <c r="X1826" s="334">
        <v>16</v>
      </c>
      <c r="Y1826" s="334">
        <v>89</v>
      </c>
    </row>
    <row r="1827" spans="1:25" x14ac:dyDescent="0.25">
      <c r="A1827" t="str">
        <f>'Page 1 - General Information'!$G$12</f>
        <v>114069103</v>
      </c>
      <c r="B1827" t="str">
        <f>'Page 1 - General Information'!$G$16</f>
        <v>6980</v>
      </c>
      <c r="C1827" s="333" t="s">
        <v>14207</v>
      </c>
      <c r="N1827" t="s">
        <v>8024</v>
      </c>
      <c r="O1827" s="296">
        <f>INDEX('Page 2 - Team Information'!$K$14:$AP$184,Y1827,X1827)</f>
        <v>0</v>
      </c>
      <c r="Q1827"/>
      <c r="S1827" t="s">
        <v>9836</v>
      </c>
      <c r="X1827" s="334">
        <v>17</v>
      </c>
      <c r="Y1827" s="334">
        <v>89</v>
      </c>
    </row>
    <row r="1828" spans="1:25" x14ac:dyDescent="0.25">
      <c r="A1828" t="str">
        <f>'Page 1 - General Information'!$G$12</f>
        <v>114069103</v>
      </c>
      <c r="B1828" t="str">
        <f>'Page 1 - General Information'!$G$16</f>
        <v>6980</v>
      </c>
      <c r="C1828" s="333" t="s">
        <v>14207</v>
      </c>
      <c r="N1828" t="s">
        <v>8024</v>
      </c>
      <c r="O1828" s="296">
        <f>INDEX('Page 2 - Team Information'!$K$14:$AP$184,Y1828,X1828)</f>
        <v>0</v>
      </c>
      <c r="Q1828"/>
      <c r="S1828" t="s">
        <v>9837</v>
      </c>
      <c r="X1828" s="334">
        <v>19</v>
      </c>
      <c r="Y1828" s="334">
        <v>89</v>
      </c>
    </row>
    <row r="1829" spans="1:25" x14ac:dyDescent="0.25">
      <c r="A1829" t="str">
        <f>'Page 1 - General Information'!$G$12</f>
        <v>114069103</v>
      </c>
      <c r="B1829" t="str">
        <f>'Page 1 - General Information'!$G$16</f>
        <v>6980</v>
      </c>
      <c r="C1829" s="333" t="s">
        <v>14207</v>
      </c>
      <c r="N1829" t="s">
        <v>8024</v>
      </c>
      <c r="O1829" s="296">
        <f>INDEX('Page 2 - Team Information'!$K$14:$AP$184,Y1829,X1829)</f>
        <v>0</v>
      </c>
      <c r="Q1829"/>
      <c r="S1829" t="s">
        <v>9838</v>
      </c>
      <c r="X1829" s="334">
        <v>20</v>
      </c>
      <c r="Y1829" s="334">
        <v>89</v>
      </c>
    </row>
    <row r="1830" spans="1:25" x14ac:dyDescent="0.25">
      <c r="A1830" t="str">
        <f>'Page 1 - General Information'!$G$12</f>
        <v>114069103</v>
      </c>
      <c r="B1830" t="str">
        <f>'Page 1 - General Information'!$G$16</f>
        <v>6980</v>
      </c>
      <c r="C1830" s="333" t="s">
        <v>14207</v>
      </c>
      <c r="N1830" t="s">
        <v>8024</v>
      </c>
      <c r="O1830" s="296">
        <f>INDEX('Page 2 - Team Information'!$K$14:$AP$184,Y1830,X1830)</f>
        <v>0</v>
      </c>
      <c r="Q1830"/>
      <c r="S1830" t="s">
        <v>9839</v>
      </c>
      <c r="X1830" s="334">
        <v>21</v>
      </c>
      <c r="Y1830" s="334">
        <v>89</v>
      </c>
    </row>
    <row r="1831" spans="1:25" x14ac:dyDescent="0.25">
      <c r="A1831" t="str">
        <f>'Page 1 - General Information'!$G$12</f>
        <v>114069103</v>
      </c>
      <c r="B1831" t="str">
        <f>'Page 1 - General Information'!$G$16</f>
        <v>6980</v>
      </c>
      <c r="C1831" s="333" t="s">
        <v>14207</v>
      </c>
      <c r="N1831" t="s">
        <v>8024</v>
      </c>
      <c r="O1831" s="296">
        <f>INDEX('Page 2 - Team Information'!$K$14:$AP$184,Y1831,X1831)</f>
        <v>0</v>
      </c>
      <c r="Q1831"/>
      <c r="S1831" t="s">
        <v>9840</v>
      </c>
      <c r="X1831" s="334">
        <v>22</v>
      </c>
      <c r="Y1831" s="334">
        <v>89</v>
      </c>
    </row>
    <row r="1832" spans="1:25" x14ac:dyDescent="0.25">
      <c r="A1832" t="str">
        <f>'Page 1 - General Information'!$G$12</f>
        <v>114069103</v>
      </c>
      <c r="B1832" t="str">
        <f>'Page 1 - General Information'!$G$16</f>
        <v>6980</v>
      </c>
      <c r="C1832" s="333" t="s">
        <v>14207</v>
      </c>
      <c r="N1832" t="s">
        <v>8505</v>
      </c>
      <c r="O1832" s="300"/>
      <c r="Q1832"/>
      <c r="R1832" s="300" t="s">
        <v>14197</v>
      </c>
      <c r="S1832" t="s">
        <v>9841</v>
      </c>
      <c r="V1832" s="296" t="str">
        <f>INDEX('Page 2 - Team Information'!$K$14:$AP$184,Y1832,X1832)</f>
        <v xml:space="preserve">Yes </v>
      </c>
      <c r="X1832" s="334">
        <v>5</v>
      </c>
      <c r="Y1832" s="334">
        <v>90</v>
      </c>
    </row>
    <row r="1833" spans="1:25" x14ac:dyDescent="0.25">
      <c r="A1833" t="str">
        <f>'Page 1 - General Information'!$G$12</f>
        <v>114069103</v>
      </c>
      <c r="B1833" t="str">
        <f>'Page 1 - General Information'!$G$16</f>
        <v>6980</v>
      </c>
      <c r="C1833" s="333" t="s">
        <v>14207</v>
      </c>
      <c r="N1833" t="s">
        <v>8505</v>
      </c>
      <c r="O1833" s="300"/>
      <c r="Q1833"/>
      <c r="R1833" s="300" t="s">
        <v>14197</v>
      </c>
      <c r="S1833" t="s">
        <v>9842</v>
      </c>
      <c r="V1833" s="296">
        <f>INDEX('Page 2 - Team Information'!$K$14:$AP$184,Y1833,X1833)</f>
        <v>0</v>
      </c>
      <c r="X1833" s="334">
        <v>6</v>
      </c>
      <c r="Y1833" s="334">
        <v>90</v>
      </c>
    </row>
    <row r="1834" spans="1:25" x14ac:dyDescent="0.25">
      <c r="A1834" t="str">
        <f>'Page 1 - General Information'!$G$12</f>
        <v>114069103</v>
      </c>
      <c r="B1834" t="str">
        <f>'Page 1 - General Information'!$G$16</f>
        <v>6980</v>
      </c>
      <c r="C1834" s="333" t="s">
        <v>14207</v>
      </c>
      <c r="N1834" t="s">
        <v>8505</v>
      </c>
      <c r="O1834" s="300"/>
      <c r="Q1834"/>
      <c r="R1834" s="300" t="s">
        <v>14197</v>
      </c>
      <c r="S1834" t="s">
        <v>9843</v>
      </c>
      <c r="V1834" s="296">
        <f>INDEX('Page 2 - Team Information'!$K$14:$AP$184,Y1834,X1834)</f>
        <v>0</v>
      </c>
      <c r="X1834" s="334">
        <v>7</v>
      </c>
      <c r="Y1834" s="334">
        <v>90</v>
      </c>
    </row>
    <row r="1835" spans="1:25" x14ac:dyDescent="0.25">
      <c r="A1835" t="str">
        <f>'Page 1 - General Information'!$G$12</f>
        <v>114069103</v>
      </c>
      <c r="B1835" t="str">
        <f>'Page 1 - General Information'!$G$16</f>
        <v>6980</v>
      </c>
      <c r="C1835" s="333" t="s">
        <v>14207</v>
      </c>
      <c r="N1835" t="s">
        <v>8505</v>
      </c>
      <c r="O1835" s="300"/>
      <c r="Q1835"/>
      <c r="R1835" s="23" t="s">
        <v>14197</v>
      </c>
      <c r="S1835" t="s">
        <v>9844</v>
      </c>
      <c r="T1835" s="296" t="str">
        <f>IF(INDEX('Page 2 - Team Information'!$K$14:$AP$184,Y1835,X1835)="","",INDEX('Page 2 - Team Information'!$K$14:$AP$184,Y1835,X1835)&amp;"-06-30")</f>
        <v>1989-06-30</v>
      </c>
      <c r="X1835" s="334">
        <v>9</v>
      </c>
      <c r="Y1835" s="334">
        <v>90</v>
      </c>
    </row>
    <row r="1836" spans="1:25" x14ac:dyDescent="0.25">
      <c r="A1836" t="str">
        <f>'Page 1 - General Information'!$G$12</f>
        <v>114069103</v>
      </c>
      <c r="B1836" t="str">
        <f>'Page 1 - General Information'!$G$16</f>
        <v>6980</v>
      </c>
      <c r="C1836" s="333" t="s">
        <v>14207</v>
      </c>
      <c r="N1836" t="s">
        <v>8505</v>
      </c>
      <c r="O1836" s="300"/>
      <c r="Q1836"/>
      <c r="R1836" s="23" t="s">
        <v>14197</v>
      </c>
      <c r="S1836" t="s">
        <v>9845</v>
      </c>
      <c r="T1836" s="296" t="str">
        <f>IF(INDEX('Page 2 - Team Information'!$K$14:$AP$184,Y1836,X1836)="","",INDEX('Page 2 - Team Information'!$K$14:$AP$184,Y1836,X1836)&amp;"-06-30")</f>
        <v/>
      </c>
      <c r="X1836" s="334">
        <v>10</v>
      </c>
      <c r="Y1836" s="334">
        <v>90</v>
      </c>
    </row>
    <row r="1837" spans="1:25" x14ac:dyDescent="0.25">
      <c r="A1837" t="str">
        <f>'Page 1 - General Information'!$G$12</f>
        <v>114069103</v>
      </c>
      <c r="B1837" t="str">
        <f>'Page 1 - General Information'!$G$16</f>
        <v>6980</v>
      </c>
      <c r="C1837" s="333" t="s">
        <v>14207</v>
      </c>
      <c r="N1837" t="s">
        <v>8505</v>
      </c>
      <c r="O1837" s="300"/>
      <c r="Q1837"/>
      <c r="R1837" s="23" t="s">
        <v>14197</v>
      </c>
      <c r="S1837" t="s">
        <v>9846</v>
      </c>
      <c r="T1837" s="296" t="str">
        <f>IF(INDEX('Page 2 - Team Information'!$K$14:$AP$184,Y1837,X1837)="","",INDEX('Page 2 - Team Information'!$K$14:$AP$184,Y1837,X1837)&amp;"-06-30")</f>
        <v/>
      </c>
      <c r="X1837" s="334">
        <v>11</v>
      </c>
      <c r="Y1837" s="334">
        <v>90</v>
      </c>
    </row>
    <row r="1838" spans="1:25" x14ac:dyDescent="0.25">
      <c r="A1838" t="str">
        <f>'Page 1 - General Information'!$G$12</f>
        <v>114069103</v>
      </c>
      <c r="B1838" t="str">
        <f>'Page 1 - General Information'!$G$16</f>
        <v>6980</v>
      </c>
      <c r="C1838" s="333" t="s">
        <v>14207</v>
      </c>
      <c r="N1838" t="s">
        <v>8505</v>
      </c>
      <c r="O1838" s="300"/>
      <c r="Q1838"/>
      <c r="R1838" s="23" t="s">
        <v>14197</v>
      </c>
      <c r="S1838" t="s">
        <v>9847</v>
      </c>
      <c r="T1838" s="296" t="str">
        <f>IF(INDEX('Page 2 - Team Information'!$K$14:$AP$184,Y1838,X1838)="","",INDEX('Page 2 - Team Information'!$K$14:$AP$184,Y1838,X1838)&amp;"-06-30")</f>
        <v/>
      </c>
      <c r="X1838" s="334">
        <v>12</v>
      </c>
      <c r="Y1838" s="334">
        <v>90</v>
      </c>
    </row>
    <row r="1839" spans="1:25" x14ac:dyDescent="0.25">
      <c r="A1839" t="str">
        <f>'Page 1 - General Information'!$G$12</f>
        <v>114069103</v>
      </c>
      <c r="B1839" t="str">
        <f>'Page 1 - General Information'!$G$16</f>
        <v>6980</v>
      </c>
      <c r="C1839" s="333" t="s">
        <v>14207</v>
      </c>
      <c r="N1839" t="s">
        <v>8024</v>
      </c>
      <c r="O1839" s="296">
        <f>INDEX('Page 2 - Team Information'!$K$14:$AP$184,Y1839,X1839)</f>
        <v>20</v>
      </c>
      <c r="Q1839"/>
      <c r="S1839" t="s">
        <v>9848</v>
      </c>
      <c r="X1839" s="334">
        <v>14</v>
      </c>
      <c r="Y1839" s="334">
        <v>90</v>
      </c>
    </row>
    <row r="1840" spans="1:25" x14ac:dyDescent="0.25">
      <c r="A1840" t="str">
        <f>'Page 1 - General Information'!$G$12</f>
        <v>114069103</v>
      </c>
      <c r="B1840" t="str">
        <f>'Page 1 - General Information'!$G$16</f>
        <v>6980</v>
      </c>
      <c r="C1840" s="333" t="s">
        <v>14207</v>
      </c>
      <c r="N1840" t="s">
        <v>8024</v>
      </c>
      <c r="O1840" s="296">
        <f>INDEX('Page 2 - Team Information'!$K$14:$AP$184,Y1840,X1840)</f>
        <v>0</v>
      </c>
      <c r="Q1840"/>
      <c r="S1840" t="s">
        <v>9849</v>
      </c>
      <c r="X1840" s="334">
        <v>15</v>
      </c>
      <c r="Y1840" s="334">
        <v>90</v>
      </c>
    </row>
    <row r="1841" spans="1:25" x14ac:dyDescent="0.25">
      <c r="A1841" t="str">
        <f>'Page 1 - General Information'!$G$12</f>
        <v>114069103</v>
      </c>
      <c r="B1841" t="str">
        <f>'Page 1 - General Information'!$G$16</f>
        <v>6980</v>
      </c>
      <c r="C1841" s="333" t="s">
        <v>14207</v>
      </c>
      <c r="N1841" t="s">
        <v>8024</v>
      </c>
      <c r="O1841" s="296">
        <f>INDEX('Page 2 - Team Information'!$K$14:$AP$184,Y1841,X1841)</f>
        <v>0</v>
      </c>
      <c r="Q1841"/>
      <c r="S1841" t="s">
        <v>9850</v>
      </c>
      <c r="X1841" s="334">
        <v>16</v>
      </c>
      <c r="Y1841" s="334">
        <v>90</v>
      </c>
    </row>
    <row r="1842" spans="1:25" x14ac:dyDescent="0.25">
      <c r="A1842" t="str">
        <f>'Page 1 - General Information'!$G$12</f>
        <v>114069103</v>
      </c>
      <c r="B1842" t="str">
        <f>'Page 1 - General Information'!$G$16</f>
        <v>6980</v>
      </c>
      <c r="C1842" s="333" t="s">
        <v>14207</v>
      </c>
      <c r="N1842" t="s">
        <v>8024</v>
      </c>
      <c r="O1842" s="296">
        <f>INDEX('Page 2 - Team Information'!$K$14:$AP$184,Y1842,X1842)</f>
        <v>20</v>
      </c>
      <c r="Q1842"/>
      <c r="S1842" t="s">
        <v>9851</v>
      </c>
      <c r="X1842" s="334">
        <v>17</v>
      </c>
      <c r="Y1842" s="334">
        <v>90</v>
      </c>
    </row>
    <row r="1843" spans="1:25" x14ac:dyDescent="0.25">
      <c r="A1843" t="str">
        <f>'Page 1 - General Information'!$G$12</f>
        <v>114069103</v>
      </c>
      <c r="B1843" t="str">
        <f>'Page 1 - General Information'!$G$16</f>
        <v>6980</v>
      </c>
      <c r="C1843" s="333" t="s">
        <v>14207</v>
      </c>
      <c r="N1843" t="s">
        <v>8024</v>
      </c>
      <c r="O1843" s="296">
        <f>INDEX('Page 2 - Team Information'!$K$14:$AP$184,Y1843,X1843)</f>
        <v>20</v>
      </c>
      <c r="Q1843"/>
      <c r="S1843" t="s">
        <v>9852</v>
      </c>
      <c r="X1843" s="334">
        <v>19</v>
      </c>
      <c r="Y1843" s="334">
        <v>90</v>
      </c>
    </row>
    <row r="1844" spans="1:25" x14ac:dyDescent="0.25">
      <c r="A1844" t="str">
        <f>'Page 1 - General Information'!$G$12</f>
        <v>114069103</v>
      </c>
      <c r="B1844" t="str">
        <f>'Page 1 - General Information'!$G$16</f>
        <v>6980</v>
      </c>
      <c r="C1844" s="333" t="s">
        <v>14207</v>
      </c>
      <c r="N1844" t="s">
        <v>8024</v>
      </c>
      <c r="O1844" s="296">
        <f>INDEX('Page 2 - Team Information'!$K$14:$AP$184,Y1844,X1844)</f>
        <v>0</v>
      </c>
      <c r="Q1844"/>
      <c r="S1844" t="s">
        <v>9853</v>
      </c>
      <c r="X1844" s="334">
        <v>20</v>
      </c>
      <c r="Y1844" s="334">
        <v>90</v>
      </c>
    </row>
    <row r="1845" spans="1:25" x14ac:dyDescent="0.25">
      <c r="A1845" t="str">
        <f>'Page 1 - General Information'!$G$12</f>
        <v>114069103</v>
      </c>
      <c r="B1845" t="str">
        <f>'Page 1 - General Information'!$G$16</f>
        <v>6980</v>
      </c>
      <c r="C1845" s="333" t="s">
        <v>14207</v>
      </c>
      <c r="N1845" t="s">
        <v>8024</v>
      </c>
      <c r="O1845" s="296">
        <f>INDEX('Page 2 - Team Information'!$K$14:$AP$184,Y1845,X1845)</f>
        <v>0</v>
      </c>
      <c r="Q1845"/>
      <c r="S1845" t="s">
        <v>9854</v>
      </c>
      <c r="X1845" s="334">
        <v>21</v>
      </c>
      <c r="Y1845" s="334">
        <v>90</v>
      </c>
    </row>
    <row r="1846" spans="1:25" x14ac:dyDescent="0.25">
      <c r="A1846" t="str">
        <f>'Page 1 - General Information'!$G$12</f>
        <v>114069103</v>
      </c>
      <c r="B1846" t="str">
        <f>'Page 1 - General Information'!$G$16</f>
        <v>6980</v>
      </c>
      <c r="C1846" s="333" t="s">
        <v>14207</v>
      </c>
      <c r="N1846" t="s">
        <v>8024</v>
      </c>
      <c r="O1846" s="296">
        <f>INDEX('Page 2 - Team Information'!$K$14:$AP$184,Y1846,X1846)</f>
        <v>20</v>
      </c>
      <c r="Q1846"/>
      <c r="S1846" t="s">
        <v>9855</v>
      </c>
      <c r="X1846" s="334">
        <v>22</v>
      </c>
      <c r="Y1846" s="334">
        <v>90</v>
      </c>
    </row>
    <row r="1847" spans="1:25" x14ac:dyDescent="0.25">
      <c r="A1847" t="str">
        <f>'Page 1 - General Information'!$G$12</f>
        <v>114069103</v>
      </c>
      <c r="B1847" t="str">
        <f>'Page 1 - General Information'!$G$16</f>
        <v>6980</v>
      </c>
      <c r="C1847" s="333" t="s">
        <v>14207</v>
      </c>
      <c r="N1847" t="s">
        <v>8505</v>
      </c>
      <c r="O1847" s="300"/>
      <c r="Q1847"/>
      <c r="R1847" s="300" t="s">
        <v>14197</v>
      </c>
      <c r="S1847" t="s">
        <v>14024</v>
      </c>
      <c r="V1847" s="296">
        <f>INDEX('Page 2 - Team Information'!$K$14:$AP$184,Y1847,X1847)</f>
        <v>0</v>
      </c>
      <c r="X1847" s="334">
        <v>5</v>
      </c>
      <c r="Y1847" s="334">
        <v>91</v>
      </c>
    </row>
    <row r="1848" spans="1:25" x14ac:dyDescent="0.25">
      <c r="A1848" t="str">
        <f>'Page 1 - General Information'!$G$12</f>
        <v>114069103</v>
      </c>
      <c r="B1848" t="str">
        <f>'Page 1 - General Information'!$G$16</f>
        <v>6980</v>
      </c>
      <c r="C1848" s="333" t="s">
        <v>14207</v>
      </c>
      <c r="N1848" t="s">
        <v>8505</v>
      </c>
      <c r="O1848" s="300"/>
      <c r="Q1848"/>
      <c r="R1848" s="300" t="s">
        <v>14197</v>
      </c>
      <c r="S1848" t="s">
        <v>14025</v>
      </c>
      <c r="V1848" s="296">
        <f>INDEX('Page 2 - Team Information'!$K$14:$AP$184,Y1848,X1848)</f>
        <v>0</v>
      </c>
      <c r="X1848" s="334">
        <v>6</v>
      </c>
      <c r="Y1848" s="334">
        <v>91</v>
      </c>
    </row>
    <row r="1849" spans="1:25" x14ac:dyDescent="0.25">
      <c r="A1849" t="str">
        <f>'Page 1 - General Information'!$G$12</f>
        <v>114069103</v>
      </c>
      <c r="B1849" t="str">
        <f>'Page 1 - General Information'!$G$16</f>
        <v>6980</v>
      </c>
      <c r="C1849" s="333" t="s">
        <v>14207</v>
      </c>
      <c r="N1849" t="s">
        <v>8505</v>
      </c>
      <c r="O1849" s="300"/>
      <c r="Q1849"/>
      <c r="R1849" s="300" t="s">
        <v>14197</v>
      </c>
      <c r="S1849" t="s">
        <v>14026</v>
      </c>
      <c r="V1849" s="296" t="str">
        <f>INDEX('Page 2 - Team Information'!$K$14:$AP$184,Y1849,X1849)</f>
        <v xml:space="preserve">Yes </v>
      </c>
      <c r="X1849" s="334">
        <v>7</v>
      </c>
      <c r="Y1849" s="334">
        <v>91</v>
      </c>
    </row>
    <row r="1850" spans="1:25" x14ac:dyDescent="0.25">
      <c r="A1850" t="str">
        <f>'Page 1 - General Information'!$G$12</f>
        <v>114069103</v>
      </c>
      <c r="B1850" t="str">
        <f>'Page 1 - General Information'!$G$16</f>
        <v>6980</v>
      </c>
      <c r="C1850" s="333" t="s">
        <v>14207</v>
      </c>
      <c r="N1850" t="s">
        <v>8505</v>
      </c>
      <c r="O1850" s="300"/>
      <c r="Q1850"/>
      <c r="R1850" s="23" t="s">
        <v>14197</v>
      </c>
      <c r="S1850" t="s">
        <v>14027</v>
      </c>
      <c r="T1850" s="296" t="str">
        <f>IF(INDEX('Page 2 - Team Information'!$K$14:$AP$184,Y1850,X1850)="","",INDEX('Page 2 - Team Information'!$K$14:$AP$184,Y1850,X1850)&amp;"-06-30")</f>
        <v>1957-06-30</v>
      </c>
      <c r="X1850" s="334">
        <v>9</v>
      </c>
      <c r="Y1850" s="334">
        <v>91</v>
      </c>
    </row>
    <row r="1851" spans="1:25" x14ac:dyDescent="0.25">
      <c r="A1851" t="str">
        <f>'Page 1 - General Information'!$G$12</f>
        <v>114069103</v>
      </c>
      <c r="B1851" t="str">
        <f>'Page 1 - General Information'!$G$16</f>
        <v>6980</v>
      </c>
      <c r="C1851" s="333" t="s">
        <v>14207</v>
      </c>
      <c r="N1851" t="s">
        <v>8505</v>
      </c>
      <c r="O1851" s="300"/>
      <c r="Q1851"/>
      <c r="R1851" s="23" t="s">
        <v>14197</v>
      </c>
      <c r="S1851" t="s">
        <v>14028</v>
      </c>
      <c r="T1851" s="296" t="str">
        <f>IF(INDEX('Page 2 - Team Information'!$K$14:$AP$184,Y1851,X1851)="","",INDEX('Page 2 - Team Information'!$K$14:$AP$184,Y1851,X1851)&amp;"-06-30")</f>
        <v/>
      </c>
      <c r="X1851" s="334">
        <v>10</v>
      </c>
      <c r="Y1851" s="334">
        <v>91</v>
      </c>
    </row>
    <row r="1852" spans="1:25" x14ac:dyDescent="0.25">
      <c r="A1852" t="str">
        <f>'Page 1 - General Information'!$G$12</f>
        <v>114069103</v>
      </c>
      <c r="B1852" t="str">
        <f>'Page 1 - General Information'!$G$16</f>
        <v>6980</v>
      </c>
      <c r="C1852" s="333" t="s">
        <v>14207</v>
      </c>
      <c r="N1852" t="s">
        <v>8505</v>
      </c>
      <c r="O1852" s="300"/>
      <c r="Q1852"/>
      <c r="R1852" s="23" t="s">
        <v>14197</v>
      </c>
      <c r="S1852" t="s">
        <v>14029</v>
      </c>
      <c r="T1852" s="296" t="str">
        <f>IF(INDEX('Page 2 - Team Information'!$K$14:$AP$184,Y1852,X1852)="","",INDEX('Page 2 - Team Information'!$K$14:$AP$184,Y1852,X1852)&amp;"-06-30")</f>
        <v/>
      </c>
      <c r="X1852" s="334">
        <v>11</v>
      </c>
      <c r="Y1852" s="334">
        <v>91</v>
      </c>
    </row>
    <row r="1853" spans="1:25" x14ac:dyDescent="0.25">
      <c r="A1853" t="str">
        <f>'Page 1 - General Information'!$G$12</f>
        <v>114069103</v>
      </c>
      <c r="B1853" t="str">
        <f>'Page 1 - General Information'!$G$16</f>
        <v>6980</v>
      </c>
      <c r="C1853" s="333" t="s">
        <v>14207</v>
      </c>
      <c r="N1853" t="s">
        <v>8505</v>
      </c>
      <c r="O1853" s="300"/>
      <c r="Q1853"/>
      <c r="R1853" s="23" t="s">
        <v>14197</v>
      </c>
      <c r="S1853" t="s">
        <v>14030</v>
      </c>
      <c r="T1853" s="296" t="str">
        <f>IF(INDEX('Page 2 - Team Information'!$K$14:$AP$184,Y1853,X1853)="","",INDEX('Page 2 - Team Information'!$K$14:$AP$184,Y1853,X1853)&amp;"-06-30")</f>
        <v/>
      </c>
      <c r="X1853" s="334">
        <v>12</v>
      </c>
      <c r="Y1853" s="334">
        <v>91</v>
      </c>
    </row>
    <row r="1854" spans="1:25" x14ac:dyDescent="0.25">
      <c r="A1854" t="str">
        <f>'Page 1 - General Information'!$G$12</f>
        <v>114069103</v>
      </c>
      <c r="B1854" t="str">
        <f>'Page 1 - General Information'!$G$16</f>
        <v>6980</v>
      </c>
      <c r="C1854" s="333" t="s">
        <v>14207</v>
      </c>
      <c r="N1854" t="s">
        <v>8024</v>
      </c>
      <c r="O1854" s="296">
        <f>INDEX('Page 2 - Team Information'!$K$14:$AP$184,Y1854,X1854)</f>
        <v>0</v>
      </c>
      <c r="Q1854"/>
      <c r="S1854" t="s">
        <v>14031</v>
      </c>
      <c r="X1854" s="334">
        <v>14</v>
      </c>
      <c r="Y1854" s="334">
        <v>91</v>
      </c>
    </row>
    <row r="1855" spans="1:25" x14ac:dyDescent="0.25">
      <c r="A1855" t="str">
        <f>'Page 1 - General Information'!$G$12</f>
        <v>114069103</v>
      </c>
      <c r="B1855" t="str">
        <f>'Page 1 - General Information'!$G$16</f>
        <v>6980</v>
      </c>
      <c r="C1855" s="333" t="s">
        <v>14207</v>
      </c>
      <c r="N1855" t="s">
        <v>8024</v>
      </c>
      <c r="O1855" s="296">
        <f>INDEX('Page 2 - Team Information'!$K$14:$AP$184,Y1855,X1855)</f>
        <v>0</v>
      </c>
      <c r="Q1855"/>
      <c r="S1855" t="s">
        <v>14032</v>
      </c>
      <c r="X1855" s="334">
        <v>15</v>
      </c>
      <c r="Y1855" s="334">
        <v>91</v>
      </c>
    </row>
    <row r="1856" spans="1:25" x14ac:dyDescent="0.25">
      <c r="A1856" t="str">
        <f>'Page 1 - General Information'!$G$12</f>
        <v>114069103</v>
      </c>
      <c r="B1856" t="str">
        <f>'Page 1 - General Information'!$G$16</f>
        <v>6980</v>
      </c>
      <c r="C1856" s="333" t="s">
        <v>14207</v>
      </c>
      <c r="N1856" t="s">
        <v>8024</v>
      </c>
      <c r="O1856" s="296">
        <f>INDEX('Page 2 - Team Information'!$K$14:$AP$184,Y1856,X1856)</f>
        <v>15</v>
      </c>
      <c r="Q1856"/>
      <c r="S1856" t="s">
        <v>14033</v>
      </c>
      <c r="X1856" s="334">
        <v>16</v>
      </c>
      <c r="Y1856" s="334">
        <v>91</v>
      </c>
    </row>
    <row r="1857" spans="1:25" x14ac:dyDescent="0.25">
      <c r="A1857" t="str">
        <f>'Page 1 - General Information'!$G$12</f>
        <v>114069103</v>
      </c>
      <c r="B1857" t="str">
        <f>'Page 1 - General Information'!$G$16</f>
        <v>6980</v>
      </c>
      <c r="C1857" s="333" t="s">
        <v>14207</v>
      </c>
      <c r="N1857" t="s">
        <v>8024</v>
      </c>
      <c r="O1857" s="296">
        <f>INDEX('Page 2 - Team Information'!$K$14:$AP$184,Y1857,X1857)</f>
        <v>15</v>
      </c>
      <c r="Q1857"/>
      <c r="S1857" t="s">
        <v>14034</v>
      </c>
      <c r="X1857" s="334">
        <v>17</v>
      </c>
      <c r="Y1857" s="334">
        <v>91</v>
      </c>
    </row>
    <row r="1858" spans="1:25" x14ac:dyDescent="0.25">
      <c r="A1858" t="str">
        <f>'Page 1 - General Information'!$G$12</f>
        <v>114069103</v>
      </c>
      <c r="B1858" t="str">
        <f>'Page 1 - General Information'!$G$16</f>
        <v>6980</v>
      </c>
      <c r="C1858" s="333" t="s">
        <v>14207</v>
      </c>
      <c r="N1858" t="s">
        <v>8024</v>
      </c>
      <c r="O1858" s="296">
        <f>INDEX('Page 2 - Team Information'!$K$14:$AP$184,Y1858,X1858)</f>
        <v>0</v>
      </c>
      <c r="Q1858"/>
      <c r="S1858" t="s">
        <v>14035</v>
      </c>
      <c r="X1858" s="334">
        <v>19</v>
      </c>
      <c r="Y1858" s="334">
        <v>91</v>
      </c>
    </row>
    <row r="1859" spans="1:25" x14ac:dyDescent="0.25">
      <c r="A1859" t="str">
        <f>'Page 1 - General Information'!$G$12</f>
        <v>114069103</v>
      </c>
      <c r="B1859" t="str">
        <f>'Page 1 - General Information'!$G$16</f>
        <v>6980</v>
      </c>
      <c r="C1859" s="333" t="s">
        <v>14207</v>
      </c>
      <c r="N1859" t="s">
        <v>8024</v>
      </c>
      <c r="O1859" s="296">
        <f>INDEX('Page 2 - Team Information'!$K$14:$AP$184,Y1859,X1859)</f>
        <v>0</v>
      </c>
      <c r="Q1859"/>
      <c r="S1859" t="s">
        <v>14036</v>
      </c>
      <c r="X1859" s="334">
        <v>20</v>
      </c>
      <c r="Y1859" s="334">
        <v>91</v>
      </c>
    </row>
    <row r="1860" spans="1:25" x14ac:dyDescent="0.25">
      <c r="A1860" t="str">
        <f>'Page 1 - General Information'!$G$12</f>
        <v>114069103</v>
      </c>
      <c r="B1860" t="str">
        <f>'Page 1 - General Information'!$G$16</f>
        <v>6980</v>
      </c>
      <c r="C1860" s="333" t="s">
        <v>14207</v>
      </c>
      <c r="N1860" t="s">
        <v>8024</v>
      </c>
      <c r="O1860" s="296">
        <f>INDEX('Page 2 - Team Information'!$K$14:$AP$184,Y1860,X1860)</f>
        <v>15</v>
      </c>
      <c r="Q1860"/>
      <c r="S1860" t="s">
        <v>14040</v>
      </c>
      <c r="X1860" s="334">
        <v>21</v>
      </c>
      <c r="Y1860" s="334">
        <v>91</v>
      </c>
    </row>
    <row r="1861" spans="1:25" x14ac:dyDescent="0.25">
      <c r="A1861" t="str">
        <f>'Page 1 - General Information'!$G$12</f>
        <v>114069103</v>
      </c>
      <c r="B1861" t="str">
        <f>'Page 1 - General Information'!$G$16</f>
        <v>6980</v>
      </c>
      <c r="C1861" s="333" t="s">
        <v>14207</v>
      </c>
      <c r="N1861" t="s">
        <v>8024</v>
      </c>
      <c r="O1861" s="296">
        <f>INDEX('Page 2 - Team Information'!$K$14:$AP$184,Y1861,X1861)</f>
        <v>15</v>
      </c>
      <c r="Q1861"/>
      <c r="S1861" t="s">
        <v>14041</v>
      </c>
      <c r="X1861" s="334">
        <v>22</v>
      </c>
      <c r="Y1861" s="334">
        <v>91</v>
      </c>
    </row>
    <row r="1862" spans="1:25" x14ac:dyDescent="0.25">
      <c r="A1862" t="str">
        <f>'Page 1 - General Information'!$G$12</f>
        <v>114069103</v>
      </c>
      <c r="B1862" t="str">
        <f>'Page 1 - General Information'!$G$16</f>
        <v>6980</v>
      </c>
      <c r="C1862" s="333" t="s">
        <v>14207</v>
      </c>
      <c r="N1862" t="s">
        <v>8505</v>
      </c>
      <c r="O1862" s="300"/>
      <c r="Q1862"/>
      <c r="R1862" s="300" t="s">
        <v>14197</v>
      </c>
      <c r="S1862" t="s">
        <v>9856</v>
      </c>
      <c r="V1862" s="296">
        <f>INDEX('Page 2 - Team Information'!$K$14:$AP$184,Y1862,X1862)</f>
        <v>0</v>
      </c>
      <c r="X1862" s="334">
        <v>5</v>
      </c>
      <c r="Y1862" s="334">
        <v>92</v>
      </c>
    </row>
    <row r="1863" spans="1:25" x14ac:dyDescent="0.25">
      <c r="A1863" t="str">
        <f>'Page 1 - General Information'!$G$12</f>
        <v>114069103</v>
      </c>
      <c r="B1863" t="str">
        <f>'Page 1 - General Information'!$G$16</f>
        <v>6980</v>
      </c>
      <c r="C1863" s="333" t="s">
        <v>14207</v>
      </c>
      <c r="N1863" t="s">
        <v>8505</v>
      </c>
      <c r="O1863" s="300"/>
      <c r="Q1863"/>
      <c r="R1863" s="300" t="s">
        <v>14197</v>
      </c>
      <c r="S1863" t="s">
        <v>9857</v>
      </c>
      <c r="V1863" s="296" t="str">
        <f>INDEX('Page 2 - Team Information'!$K$14:$AP$184,Y1863,X1863)</f>
        <v xml:space="preserve">Yes </v>
      </c>
      <c r="X1863" s="334">
        <v>6</v>
      </c>
      <c r="Y1863" s="334">
        <v>92</v>
      </c>
    </row>
    <row r="1864" spans="1:25" x14ac:dyDescent="0.25">
      <c r="A1864" t="str">
        <f>'Page 1 - General Information'!$G$12</f>
        <v>114069103</v>
      </c>
      <c r="B1864" t="str">
        <f>'Page 1 - General Information'!$G$16</f>
        <v>6980</v>
      </c>
      <c r="C1864" s="333" t="s">
        <v>14207</v>
      </c>
      <c r="N1864" t="s">
        <v>8505</v>
      </c>
      <c r="O1864" s="300"/>
      <c r="Q1864"/>
      <c r="R1864" s="300" t="s">
        <v>14197</v>
      </c>
      <c r="S1864" t="s">
        <v>9858</v>
      </c>
      <c r="V1864" s="296">
        <f>INDEX('Page 2 - Team Information'!$K$14:$AP$184,Y1864,X1864)</f>
        <v>0</v>
      </c>
      <c r="X1864" s="334">
        <v>7</v>
      </c>
      <c r="Y1864" s="334">
        <v>92</v>
      </c>
    </row>
    <row r="1865" spans="1:25" x14ac:dyDescent="0.25">
      <c r="A1865" t="str">
        <f>'Page 1 - General Information'!$G$12</f>
        <v>114069103</v>
      </c>
      <c r="B1865" t="str">
        <f>'Page 1 - General Information'!$G$16</f>
        <v>6980</v>
      </c>
      <c r="C1865" s="333" t="s">
        <v>14207</v>
      </c>
      <c r="N1865" t="s">
        <v>8505</v>
      </c>
      <c r="O1865" s="300"/>
      <c r="Q1865"/>
      <c r="R1865" s="23" t="s">
        <v>14197</v>
      </c>
      <c r="S1865" t="s">
        <v>9859</v>
      </c>
      <c r="T1865" s="296" t="str">
        <f>IF(INDEX('Page 2 - Team Information'!$K$14:$AP$184,Y1865,X1865)="","",INDEX('Page 2 - Team Information'!$K$14:$AP$184,Y1865,X1865)&amp;"-06-30")</f>
        <v>1969-06-30</v>
      </c>
      <c r="X1865" s="334">
        <v>9</v>
      </c>
      <c r="Y1865" s="334">
        <v>92</v>
      </c>
    </row>
    <row r="1866" spans="1:25" x14ac:dyDescent="0.25">
      <c r="A1866" t="str">
        <f>'Page 1 - General Information'!$G$12</f>
        <v>114069103</v>
      </c>
      <c r="B1866" t="str">
        <f>'Page 1 - General Information'!$G$16</f>
        <v>6980</v>
      </c>
      <c r="C1866" s="333" t="s">
        <v>14207</v>
      </c>
      <c r="N1866" t="s">
        <v>8505</v>
      </c>
      <c r="O1866" s="300"/>
      <c r="Q1866"/>
      <c r="R1866" s="23" t="s">
        <v>14197</v>
      </c>
      <c r="S1866" t="s">
        <v>9860</v>
      </c>
      <c r="T1866" s="296" t="str">
        <f>IF(INDEX('Page 2 - Team Information'!$K$14:$AP$184,Y1866,X1866)="","",INDEX('Page 2 - Team Information'!$K$14:$AP$184,Y1866,X1866)&amp;"-06-30")</f>
        <v/>
      </c>
      <c r="X1866" s="334">
        <v>10</v>
      </c>
      <c r="Y1866" s="334">
        <v>92</v>
      </c>
    </row>
    <row r="1867" spans="1:25" x14ac:dyDescent="0.25">
      <c r="A1867" t="str">
        <f>'Page 1 - General Information'!$G$12</f>
        <v>114069103</v>
      </c>
      <c r="B1867" t="str">
        <f>'Page 1 - General Information'!$G$16</f>
        <v>6980</v>
      </c>
      <c r="C1867" s="333" t="s">
        <v>14207</v>
      </c>
      <c r="N1867" t="s">
        <v>8505</v>
      </c>
      <c r="O1867" s="300"/>
      <c r="Q1867"/>
      <c r="R1867" s="23" t="s">
        <v>14197</v>
      </c>
      <c r="S1867" t="s">
        <v>9861</v>
      </c>
      <c r="T1867" s="296" t="str">
        <f>IF(INDEX('Page 2 - Team Information'!$K$14:$AP$184,Y1867,X1867)="","",INDEX('Page 2 - Team Information'!$K$14:$AP$184,Y1867,X1867)&amp;"-06-30")</f>
        <v/>
      </c>
      <c r="X1867" s="334">
        <v>11</v>
      </c>
      <c r="Y1867" s="334">
        <v>92</v>
      </c>
    </row>
    <row r="1868" spans="1:25" x14ac:dyDescent="0.25">
      <c r="A1868" t="str">
        <f>'Page 1 - General Information'!$G$12</f>
        <v>114069103</v>
      </c>
      <c r="B1868" t="str">
        <f>'Page 1 - General Information'!$G$16</f>
        <v>6980</v>
      </c>
      <c r="C1868" s="333" t="s">
        <v>14207</v>
      </c>
      <c r="N1868" t="s">
        <v>8505</v>
      </c>
      <c r="O1868" s="300"/>
      <c r="Q1868"/>
      <c r="R1868" s="23" t="s">
        <v>14197</v>
      </c>
      <c r="S1868" t="s">
        <v>9862</v>
      </c>
      <c r="T1868" s="296" t="str">
        <f>IF(INDEX('Page 2 - Team Information'!$K$14:$AP$184,Y1868,X1868)="","",INDEX('Page 2 - Team Information'!$K$14:$AP$184,Y1868,X1868)&amp;"-06-30")</f>
        <v/>
      </c>
      <c r="X1868" s="334">
        <v>12</v>
      </c>
      <c r="Y1868" s="334">
        <v>92</v>
      </c>
    </row>
    <row r="1869" spans="1:25" x14ac:dyDescent="0.25">
      <c r="A1869" t="str">
        <f>'Page 1 - General Information'!$G$12</f>
        <v>114069103</v>
      </c>
      <c r="B1869" t="str">
        <f>'Page 1 - General Information'!$G$16</f>
        <v>6980</v>
      </c>
      <c r="C1869" s="333" t="s">
        <v>14207</v>
      </c>
      <c r="N1869" t="s">
        <v>8024</v>
      </c>
      <c r="O1869" s="296">
        <f>INDEX('Page 2 - Team Information'!$K$14:$AP$184,Y1869,X1869)</f>
        <v>0</v>
      </c>
      <c r="Q1869"/>
      <c r="S1869" t="s">
        <v>9863</v>
      </c>
      <c r="X1869" s="334">
        <v>14</v>
      </c>
      <c r="Y1869" s="334">
        <v>92</v>
      </c>
    </row>
    <row r="1870" spans="1:25" x14ac:dyDescent="0.25">
      <c r="A1870" t="str">
        <f>'Page 1 - General Information'!$G$12</f>
        <v>114069103</v>
      </c>
      <c r="B1870" t="str">
        <f>'Page 1 - General Information'!$G$16</f>
        <v>6980</v>
      </c>
      <c r="C1870" s="333" t="s">
        <v>14207</v>
      </c>
      <c r="N1870" t="s">
        <v>8024</v>
      </c>
      <c r="O1870" s="296">
        <f>INDEX('Page 2 - Team Information'!$K$14:$AP$184,Y1870,X1870)</f>
        <v>13</v>
      </c>
      <c r="Q1870"/>
      <c r="S1870" t="s">
        <v>9864</v>
      </c>
      <c r="X1870" s="334">
        <v>15</v>
      </c>
      <c r="Y1870" s="334">
        <v>92</v>
      </c>
    </row>
    <row r="1871" spans="1:25" x14ac:dyDescent="0.25">
      <c r="A1871" t="str">
        <f>'Page 1 - General Information'!$G$12</f>
        <v>114069103</v>
      </c>
      <c r="B1871" t="str">
        <f>'Page 1 - General Information'!$G$16</f>
        <v>6980</v>
      </c>
      <c r="C1871" s="333" t="s">
        <v>14207</v>
      </c>
      <c r="N1871" t="s">
        <v>8024</v>
      </c>
      <c r="O1871" s="296">
        <f>INDEX('Page 2 - Team Information'!$K$14:$AP$184,Y1871,X1871)</f>
        <v>0</v>
      </c>
      <c r="Q1871"/>
      <c r="S1871" t="s">
        <v>9865</v>
      </c>
      <c r="X1871" s="334">
        <v>16</v>
      </c>
      <c r="Y1871" s="334">
        <v>92</v>
      </c>
    </row>
    <row r="1872" spans="1:25" x14ac:dyDescent="0.25">
      <c r="A1872" t="str">
        <f>'Page 1 - General Information'!$G$12</f>
        <v>114069103</v>
      </c>
      <c r="B1872" t="str">
        <f>'Page 1 - General Information'!$G$16</f>
        <v>6980</v>
      </c>
      <c r="C1872" s="333" t="s">
        <v>14207</v>
      </c>
      <c r="N1872" t="s">
        <v>8024</v>
      </c>
      <c r="O1872" s="296">
        <f>INDEX('Page 2 - Team Information'!$K$14:$AP$184,Y1872,X1872)</f>
        <v>13</v>
      </c>
      <c r="Q1872"/>
      <c r="S1872" t="s">
        <v>9866</v>
      </c>
      <c r="X1872" s="334">
        <v>17</v>
      </c>
      <c r="Y1872" s="334">
        <v>92</v>
      </c>
    </row>
    <row r="1873" spans="1:25" x14ac:dyDescent="0.25">
      <c r="A1873" t="str">
        <f>'Page 1 - General Information'!$G$12</f>
        <v>114069103</v>
      </c>
      <c r="B1873" t="str">
        <f>'Page 1 - General Information'!$G$16</f>
        <v>6980</v>
      </c>
      <c r="C1873" s="333" t="s">
        <v>14207</v>
      </c>
      <c r="N1873" t="s">
        <v>8024</v>
      </c>
      <c r="O1873" s="296">
        <f>INDEX('Page 2 - Team Information'!$K$14:$AP$184,Y1873,X1873)</f>
        <v>0</v>
      </c>
      <c r="Q1873"/>
      <c r="S1873" t="s">
        <v>9867</v>
      </c>
      <c r="X1873" s="334">
        <v>19</v>
      </c>
      <c r="Y1873" s="334">
        <v>92</v>
      </c>
    </row>
    <row r="1874" spans="1:25" x14ac:dyDescent="0.25">
      <c r="A1874" t="str">
        <f>'Page 1 - General Information'!$G$12</f>
        <v>114069103</v>
      </c>
      <c r="B1874" t="str">
        <f>'Page 1 - General Information'!$G$16</f>
        <v>6980</v>
      </c>
      <c r="C1874" s="333" t="s">
        <v>14207</v>
      </c>
      <c r="N1874" t="s">
        <v>8024</v>
      </c>
      <c r="O1874" s="296">
        <f>INDEX('Page 2 - Team Information'!$K$14:$AP$184,Y1874,X1874)</f>
        <v>13</v>
      </c>
      <c r="Q1874"/>
      <c r="S1874" t="s">
        <v>9868</v>
      </c>
      <c r="X1874" s="334">
        <v>20</v>
      </c>
      <c r="Y1874" s="334">
        <v>92</v>
      </c>
    </row>
    <row r="1875" spans="1:25" x14ac:dyDescent="0.25">
      <c r="A1875" t="str">
        <f>'Page 1 - General Information'!$G$12</f>
        <v>114069103</v>
      </c>
      <c r="B1875" t="str">
        <f>'Page 1 - General Information'!$G$16</f>
        <v>6980</v>
      </c>
      <c r="C1875" s="333" t="s">
        <v>14207</v>
      </c>
      <c r="N1875" t="s">
        <v>8024</v>
      </c>
      <c r="O1875" s="296">
        <f>INDEX('Page 2 - Team Information'!$K$14:$AP$184,Y1875,X1875)</f>
        <v>0</v>
      </c>
      <c r="Q1875"/>
      <c r="S1875" t="s">
        <v>9869</v>
      </c>
      <c r="X1875" s="334">
        <v>21</v>
      </c>
      <c r="Y1875" s="334">
        <v>92</v>
      </c>
    </row>
    <row r="1876" spans="1:25" x14ac:dyDescent="0.25">
      <c r="A1876" t="str">
        <f>'Page 1 - General Information'!$G$12</f>
        <v>114069103</v>
      </c>
      <c r="B1876" t="str">
        <f>'Page 1 - General Information'!$G$16</f>
        <v>6980</v>
      </c>
      <c r="C1876" s="333" t="s">
        <v>14207</v>
      </c>
      <c r="N1876" t="s">
        <v>8024</v>
      </c>
      <c r="O1876" s="296">
        <f>INDEX('Page 2 - Team Information'!$K$14:$AP$184,Y1876,X1876)</f>
        <v>13</v>
      </c>
      <c r="Q1876"/>
      <c r="S1876" t="s">
        <v>9870</v>
      </c>
      <c r="X1876" s="334">
        <v>22</v>
      </c>
      <c r="Y1876" s="334">
        <v>92</v>
      </c>
    </row>
    <row r="1877" spans="1:25" x14ac:dyDescent="0.25">
      <c r="A1877" t="str">
        <f>'Page 1 - General Information'!$G$12</f>
        <v>114069103</v>
      </c>
      <c r="B1877" t="str">
        <f>'Page 1 - General Information'!$G$16</f>
        <v>6980</v>
      </c>
      <c r="C1877" s="333" t="s">
        <v>14207</v>
      </c>
      <c r="N1877" t="s">
        <v>8505</v>
      </c>
      <c r="O1877" s="300"/>
      <c r="Q1877"/>
      <c r="R1877" s="300" t="s">
        <v>14197</v>
      </c>
      <c r="S1877" t="s">
        <v>9871</v>
      </c>
      <c r="V1877" s="296" t="str">
        <f>INDEX('Page 2 - Team Information'!$K$14:$AP$184,Y1877,X1877)</f>
        <v xml:space="preserve">Yes </v>
      </c>
      <c r="X1877" s="334">
        <v>5</v>
      </c>
      <c r="Y1877" s="334">
        <v>93</v>
      </c>
    </row>
    <row r="1878" spans="1:25" x14ac:dyDescent="0.25">
      <c r="A1878" t="str">
        <f>'Page 1 - General Information'!$G$12</f>
        <v>114069103</v>
      </c>
      <c r="B1878" t="str">
        <f>'Page 1 - General Information'!$G$16</f>
        <v>6980</v>
      </c>
      <c r="C1878" s="333" t="s">
        <v>14207</v>
      </c>
      <c r="N1878" t="s">
        <v>8505</v>
      </c>
      <c r="O1878" s="300"/>
      <c r="Q1878"/>
      <c r="R1878" s="300" t="s">
        <v>14197</v>
      </c>
      <c r="S1878" t="s">
        <v>9872</v>
      </c>
      <c r="V1878" s="296">
        <f>INDEX('Page 2 - Team Information'!$K$14:$AP$184,Y1878,X1878)</f>
        <v>0</v>
      </c>
      <c r="X1878" s="334">
        <v>6</v>
      </c>
      <c r="Y1878" s="334">
        <v>93</v>
      </c>
    </row>
    <row r="1879" spans="1:25" x14ac:dyDescent="0.25">
      <c r="A1879" t="str">
        <f>'Page 1 - General Information'!$G$12</f>
        <v>114069103</v>
      </c>
      <c r="B1879" t="str">
        <f>'Page 1 - General Information'!$G$16</f>
        <v>6980</v>
      </c>
      <c r="C1879" s="333" t="s">
        <v>14207</v>
      </c>
      <c r="N1879" t="s">
        <v>8505</v>
      </c>
      <c r="O1879" s="300"/>
      <c r="Q1879"/>
      <c r="R1879" s="300" t="s">
        <v>14197</v>
      </c>
      <c r="S1879" t="s">
        <v>9873</v>
      </c>
      <c r="V1879" s="296">
        <f>INDEX('Page 2 - Team Information'!$K$14:$AP$184,Y1879,X1879)</f>
        <v>0</v>
      </c>
      <c r="X1879" s="334">
        <v>7</v>
      </c>
      <c r="Y1879" s="334">
        <v>93</v>
      </c>
    </row>
    <row r="1880" spans="1:25" x14ac:dyDescent="0.25">
      <c r="A1880" t="str">
        <f>'Page 1 - General Information'!$G$12</f>
        <v>114069103</v>
      </c>
      <c r="B1880" t="str">
        <f>'Page 1 - General Information'!$G$16</f>
        <v>6980</v>
      </c>
      <c r="C1880" s="333" t="s">
        <v>14207</v>
      </c>
      <c r="N1880" t="s">
        <v>8505</v>
      </c>
      <c r="O1880" s="300"/>
      <c r="Q1880"/>
      <c r="R1880" s="23" t="s">
        <v>14197</v>
      </c>
      <c r="S1880" t="s">
        <v>9874</v>
      </c>
      <c r="T1880" s="296" t="str">
        <f>IF(INDEX('Page 2 - Team Information'!$K$14:$AP$184,Y1880,X1880)="","",INDEX('Page 2 - Team Information'!$K$14:$AP$184,Y1880,X1880)&amp;"-06-30")</f>
        <v>1968-06-30</v>
      </c>
      <c r="X1880" s="334">
        <v>9</v>
      </c>
      <c r="Y1880" s="334">
        <v>93</v>
      </c>
    </row>
    <row r="1881" spans="1:25" x14ac:dyDescent="0.25">
      <c r="A1881" t="str">
        <f>'Page 1 - General Information'!$G$12</f>
        <v>114069103</v>
      </c>
      <c r="B1881" t="str">
        <f>'Page 1 - General Information'!$G$16</f>
        <v>6980</v>
      </c>
      <c r="C1881" s="333" t="s">
        <v>14207</v>
      </c>
      <c r="N1881" t="s">
        <v>8505</v>
      </c>
      <c r="O1881" s="300"/>
      <c r="Q1881"/>
      <c r="R1881" s="23" t="s">
        <v>14197</v>
      </c>
      <c r="S1881" t="s">
        <v>9875</v>
      </c>
      <c r="T1881" s="296" t="str">
        <f>IF(INDEX('Page 2 - Team Information'!$K$14:$AP$184,Y1881,X1881)="","",INDEX('Page 2 - Team Information'!$K$14:$AP$184,Y1881,X1881)&amp;"-06-30")</f>
        <v/>
      </c>
      <c r="X1881" s="334">
        <v>10</v>
      </c>
      <c r="Y1881" s="334">
        <v>93</v>
      </c>
    </row>
    <row r="1882" spans="1:25" x14ac:dyDescent="0.25">
      <c r="A1882" t="str">
        <f>'Page 1 - General Information'!$G$12</f>
        <v>114069103</v>
      </c>
      <c r="B1882" t="str">
        <f>'Page 1 - General Information'!$G$16</f>
        <v>6980</v>
      </c>
      <c r="C1882" s="333" t="s">
        <v>14207</v>
      </c>
      <c r="N1882" t="s">
        <v>8505</v>
      </c>
      <c r="O1882" s="300"/>
      <c r="Q1882"/>
      <c r="R1882" s="23" t="s">
        <v>14197</v>
      </c>
      <c r="S1882" t="s">
        <v>9876</v>
      </c>
      <c r="T1882" s="296" t="str">
        <f>IF(INDEX('Page 2 - Team Information'!$K$14:$AP$184,Y1882,X1882)="","",INDEX('Page 2 - Team Information'!$K$14:$AP$184,Y1882,X1882)&amp;"-06-30")</f>
        <v/>
      </c>
      <c r="X1882" s="334">
        <v>11</v>
      </c>
      <c r="Y1882" s="334">
        <v>93</v>
      </c>
    </row>
    <row r="1883" spans="1:25" x14ac:dyDescent="0.25">
      <c r="A1883" t="str">
        <f>'Page 1 - General Information'!$G$12</f>
        <v>114069103</v>
      </c>
      <c r="B1883" t="str">
        <f>'Page 1 - General Information'!$G$16</f>
        <v>6980</v>
      </c>
      <c r="C1883" s="333" t="s">
        <v>14207</v>
      </c>
      <c r="N1883" t="s">
        <v>8505</v>
      </c>
      <c r="O1883" s="300"/>
      <c r="Q1883"/>
      <c r="R1883" s="23" t="s">
        <v>14197</v>
      </c>
      <c r="S1883" t="s">
        <v>9877</v>
      </c>
      <c r="T1883" s="296" t="str">
        <f>IF(INDEX('Page 2 - Team Information'!$K$14:$AP$184,Y1883,X1883)="","",INDEX('Page 2 - Team Information'!$K$14:$AP$184,Y1883,X1883)&amp;"-06-30")</f>
        <v/>
      </c>
      <c r="X1883" s="334">
        <v>12</v>
      </c>
      <c r="Y1883" s="334">
        <v>93</v>
      </c>
    </row>
    <row r="1884" spans="1:25" x14ac:dyDescent="0.25">
      <c r="A1884" t="str">
        <f>'Page 1 - General Information'!$G$12</f>
        <v>114069103</v>
      </c>
      <c r="B1884" t="str">
        <f>'Page 1 - General Information'!$G$16</f>
        <v>6980</v>
      </c>
      <c r="C1884" s="333" t="s">
        <v>14207</v>
      </c>
      <c r="N1884" t="s">
        <v>8024</v>
      </c>
      <c r="O1884" s="296">
        <f>INDEX('Page 2 - Team Information'!$K$14:$AP$184,Y1884,X1884)</f>
        <v>13</v>
      </c>
      <c r="Q1884"/>
      <c r="S1884" t="s">
        <v>9878</v>
      </c>
      <c r="X1884" s="334">
        <v>14</v>
      </c>
      <c r="Y1884" s="334">
        <v>93</v>
      </c>
    </row>
    <row r="1885" spans="1:25" x14ac:dyDescent="0.25">
      <c r="A1885" t="str">
        <f>'Page 1 - General Information'!$G$12</f>
        <v>114069103</v>
      </c>
      <c r="B1885" t="str">
        <f>'Page 1 - General Information'!$G$16</f>
        <v>6980</v>
      </c>
      <c r="C1885" s="333" t="s">
        <v>14207</v>
      </c>
      <c r="N1885" t="s">
        <v>8024</v>
      </c>
      <c r="O1885" s="296">
        <f>INDEX('Page 2 - Team Information'!$K$14:$AP$184,Y1885,X1885)</f>
        <v>0</v>
      </c>
      <c r="Q1885"/>
      <c r="S1885" t="s">
        <v>9879</v>
      </c>
      <c r="X1885" s="334">
        <v>15</v>
      </c>
      <c r="Y1885" s="334">
        <v>93</v>
      </c>
    </row>
    <row r="1886" spans="1:25" x14ac:dyDescent="0.25">
      <c r="A1886" t="str">
        <f>'Page 1 - General Information'!$G$12</f>
        <v>114069103</v>
      </c>
      <c r="B1886" t="str">
        <f>'Page 1 - General Information'!$G$16</f>
        <v>6980</v>
      </c>
      <c r="C1886" s="333" t="s">
        <v>14207</v>
      </c>
      <c r="N1886" t="s">
        <v>8024</v>
      </c>
      <c r="O1886" s="296">
        <f>INDEX('Page 2 - Team Information'!$K$14:$AP$184,Y1886,X1886)</f>
        <v>0</v>
      </c>
      <c r="Q1886"/>
      <c r="S1886" t="s">
        <v>9880</v>
      </c>
      <c r="X1886" s="334">
        <v>16</v>
      </c>
      <c r="Y1886" s="334">
        <v>93</v>
      </c>
    </row>
    <row r="1887" spans="1:25" x14ac:dyDescent="0.25">
      <c r="A1887" t="str">
        <f>'Page 1 - General Information'!$G$12</f>
        <v>114069103</v>
      </c>
      <c r="B1887" t="str">
        <f>'Page 1 - General Information'!$G$16</f>
        <v>6980</v>
      </c>
      <c r="C1887" s="333" t="s">
        <v>14207</v>
      </c>
      <c r="N1887" t="s">
        <v>8024</v>
      </c>
      <c r="O1887" s="296">
        <f>INDEX('Page 2 - Team Information'!$K$14:$AP$184,Y1887,X1887)</f>
        <v>13</v>
      </c>
      <c r="Q1887"/>
      <c r="S1887" t="s">
        <v>9881</v>
      </c>
      <c r="X1887" s="334">
        <v>17</v>
      </c>
      <c r="Y1887" s="334">
        <v>93</v>
      </c>
    </row>
    <row r="1888" spans="1:25" x14ac:dyDescent="0.25">
      <c r="A1888" t="str">
        <f>'Page 1 - General Information'!$G$12</f>
        <v>114069103</v>
      </c>
      <c r="B1888" t="str">
        <f>'Page 1 - General Information'!$G$16</f>
        <v>6980</v>
      </c>
      <c r="C1888" s="333" t="s">
        <v>14207</v>
      </c>
      <c r="N1888" t="s">
        <v>8024</v>
      </c>
      <c r="O1888" s="296">
        <f>INDEX('Page 2 - Team Information'!$K$14:$AP$184,Y1888,X1888)</f>
        <v>13</v>
      </c>
      <c r="Q1888"/>
      <c r="S1888" t="s">
        <v>9882</v>
      </c>
      <c r="X1888" s="334">
        <v>19</v>
      </c>
      <c r="Y1888" s="334">
        <v>93</v>
      </c>
    </row>
    <row r="1889" spans="1:25" x14ac:dyDescent="0.25">
      <c r="A1889" t="str">
        <f>'Page 1 - General Information'!$G$12</f>
        <v>114069103</v>
      </c>
      <c r="B1889" t="str">
        <f>'Page 1 - General Information'!$G$16</f>
        <v>6980</v>
      </c>
      <c r="C1889" s="333" t="s">
        <v>14207</v>
      </c>
      <c r="N1889" t="s">
        <v>8024</v>
      </c>
      <c r="O1889" s="296">
        <f>INDEX('Page 2 - Team Information'!$K$14:$AP$184,Y1889,X1889)</f>
        <v>0</v>
      </c>
      <c r="Q1889"/>
      <c r="S1889" t="s">
        <v>9883</v>
      </c>
      <c r="X1889" s="334">
        <v>20</v>
      </c>
      <c r="Y1889" s="334">
        <v>93</v>
      </c>
    </row>
    <row r="1890" spans="1:25" x14ac:dyDescent="0.25">
      <c r="A1890" t="str">
        <f>'Page 1 - General Information'!$G$12</f>
        <v>114069103</v>
      </c>
      <c r="B1890" t="str">
        <f>'Page 1 - General Information'!$G$16</f>
        <v>6980</v>
      </c>
      <c r="C1890" s="333" t="s">
        <v>14207</v>
      </c>
      <c r="N1890" t="s">
        <v>8024</v>
      </c>
      <c r="O1890" s="296">
        <f>INDEX('Page 2 - Team Information'!$K$14:$AP$184,Y1890,X1890)</f>
        <v>0</v>
      </c>
      <c r="Q1890"/>
      <c r="S1890" t="s">
        <v>9884</v>
      </c>
      <c r="X1890" s="334">
        <v>21</v>
      </c>
      <c r="Y1890" s="334">
        <v>93</v>
      </c>
    </row>
    <row r="1891" spans="1:25" x14ac:dyDescent="0.25">
      <c r="A1891" t="str">
        <f>'Page 1 - General Information'!$G$12</f>
        <v>114069103</v>
      </c>
      <c r="B1891" t="str">
        <f>'Page 1 - General Information'!$G$16</f>
        <v>6980</v>
      </c>
      <c r="C1891" s="333" t="s">
        <v>14207</v>
      </c>
      <c r="N1891" t="s">
        <v>8024</v>
      </c>
      <c r="O1891" s="296">
        <f>INDEX('Page 2 - Team Information'!$K$14:$AP$184,Y1891,X1891)</f>
        <v>13</v>
      </c>
      <c r="Q1891"/>
      <c r="S1891" t="s">
        <v>9885</v>
      </c>
      <c r="X1891" s="334">
        <v>22</v>
      </c>
      <c r="Y1891" s="334">
        <v>93</v>
      </c>
    </row>
    <row r="1892" spans="1:25" x14ac:dyDescent="0.25">
      <c r="A1892" t="str">
        <f>'Page 1 - General Information'!$G$12</f>
        <v>114069103</v>
      </c>
      <c r="B1892" t="str">
        <f>'Page 1 - General Information'!$G$16</f>
        <v>6980</v>
      </c>
      <c r="C1892" s="333" t="s">
        <v>14207</v>
      </c>
      <c r="N1892" t="s">
        <v>8505</v>
      </c>
      <c r="O1892" s="300"/>
      <c r="Q1892"/>
      <c r="R1892" s="300" t="s">
        <v>14197</v>
      </c>
      <c r="S1892" t="s">
        <v>9886</v>
      </c>
      <c r="V1892" s="296">
        <f>INDEX('Page 2 - Team Information'!$K$14:$AP$184,Y1892,X1892)</f>
        <v>0</v>
      </c>
      <c r="X1892" s="334">
        <v>5</v>
      </c>
      <c r="Y1892" s="334">
        <v>94</v>
      </c>
    </row>
    <row r="1893" spans="1:25" x14ac:dyDescent="0.25">
      <c r="A1893" t="str">
        <f>'Page 1 - General Information'!$G$12</f>
        <v>114069103</v>
      </c>
      <c r="B1893" t="str">
        <f>'Page 1 - General Information'!$G$16</f>
        <v>6980</v>
      </c>
      <c r="C1893" s="333" t="s">
        <v>14207</v>
      </c>
      <c r="N1893" t="s">
        <v>8505</v>
      </c>
      <c r="O1893" s="300"/>
      <c r="Q1893"/>
      <c r="R1893" s="300" t="s">
        <v>14197</v>
      </c>
      <c r="S1893" t="s">
        <v>9887</v>
      </c>
      <c r="V1893" s="296" t="str">
        <f>INDEX('Page 2 - Team Information'!$K$14:$AP$184,Y1893,X1893)</f>
        <v xml:space="preserve">Yes </v>
      </c>
      <c r="X1893" s="334">
        <v>6</v>
      </c>
      <c r="Y1893" s="334">
        <v>94</v>
      </c>
    </row>
    <row r="1894" spans="1:25" x14ac:dyDescent="0.25">
      <c r="A1894" t="str">
        <f>'Page 1 - General Information'!$G$12</f>
        <v>114069103</v>
      </c>
      <c r="B1894" t="str">
        <f>'Page 1 - General Information'!$G$16</f>
        <v>6980</v>
      </c>
      <c r="C1894" s="333" t="s">
        <v>14207</v>
      </c>
      <c r="N1894" t="s">
        <v>8505</v>
      </c>
      <c r="O1894" s="300"/>
      <c r="Q1894"/>
      <c r="R1894" s="300" t="s">
        <v>14197</v>
      </c>
      <c r="S1894" t="s">
        <v>9888</v>
      </c>
      <c r="V1894" s="296">
        <f>INDEX('Page 2 - Team Information'!$K$14:$AP$184,Y1894,X1894)</f>
        <v>0</v>
      </c>
      <c r="X1894" s="334">
        <v>7</v>
      </c>
      <c r="Y1894" s="334">
        <v>94</v>
      </c>
    </row>
    <row r="1895" spans="1:25" x14ac:dyDescent="0.25">
      <c r="A1895" t="str">
        <f>'Page 1 - General Information'!$G$12</f>
        <v>114069103</v>
      </c>
      <c r="B1895" t="str">
        <f>'Page 1 - General Information'!$G$16</f>
        <v>6980</v>
      </c>
      <c r="C1895" s="333" t="s">
        <v>14207</v>
      </c>
      <c r="N1895" t="s">
        <v>8505</v>
      </c>
      <c r="O1895" s="300"/>
      <c r="Q1895"/>
      <c r="R1895" s="23" t="s">
        <v>14197</v>
      </c>
      <c r="S1895" t="s">
        <v>9889</v>
      </c>
      <c r="T1895" s="296" t="str">
        <f>IF(INDEX('Page 2 - Team Information'!$K$14:$AP$184,Y1895,X1895)="","",INDEX('Page 2 - Team Information'!$K$14:$AP$184,Y1895,X1895)&amp;"-06-30")</f>
        <v>1995-06-30</v>
      </c>
      <c r="X1895" s="334">
        <v>9</v>
      </c>
      <c r="Y1895" s="334">
        <v>94</v>
      </c>
    </row>
    <row r="1896" spans="1:25" x14ac:dyDescent="0.25">
      <c r="A1896" t="str">
        <f>'Page 1 - General Information'!$G$12</f>
        <v>114069103</v>
      </c>
      <c r="B1896" t="str">
        <f>'Page 1 - General Information'!$G$16</f>
        <v>6980</v>
      </c>
      <c r="C1896" s="333" t="s">
        <v>14207</v>
      </c>
      <c r="N1896" t="s">
        <v>8505</v>
      </c>
      <c r="O1896" s="300"/>
      <c r="Q1896"/>
      <c r="R1896" s="23" t="s">
        <v>14197</v>
      </c>
      <c r="S1896" t="s">
        <v>9890</v>
      </c>
      <c r="T1896" s="296" t="str">
        <f>IF(INDEX('Page 2 - Team Information'!$K$14:$AP$184,Y1896,X1896)="","",INDEX('Page 2 - Team Information'!$K$14:$AP$184,Y1896,X1896)&amp;"-06-30")</f>
        <v/>
      </c>
      <c r="X1896" s="334">
        <v>10</v>
      </c>
      <c r="Y1896" s="334">
        <v>94</v>
      </c>
    </row>
    <row r="1897" spans="1:25" x14ac:dyDescent="0.25">
      <c r="A1897" t="str">
        <f>'Page 1 - General Information'!$G$12</f>
        <v>114069103</v>
      </c>
      <c r="B1897" t="str">
        <f>'Page 1 - General Information'!$G$16</f>
        <v>6980</v>
      </c>
      <c r="C1897" s="333" t="s">
        <v>14207</v>
      </c>
      <c r="N1897" t="s">
        <v>8505</v>
      </c>
      <c r="O1897" s="300"/>
      <c r="Q1897"/>
      <c r="R1897" s="23" t="s">
        <v>14197</v>
      </c>
      <c r="S1897" t="s">
        <v>9891</v>
      </c>
      <c r="T1897" s="296" t="str">
        <f>IF(INDEX('Page 2 - Team Information'!$K$14:$AP$184,Y1897,X1897)="","",INDEX('Page 2 - Team Information'!$K$14:$AP$184,Y1897,X1897)&amp;"-06-30")</f>
        <v/>
      </c>
      <c r="X1897" s="334">
        <v>11</v>
      </c>
      <c r="Y1897" s="334">
        <v>94</v>
      </c>
    </row>
    <row r="1898" spans="1:25" x14ac:dyDescent="0.25">
      <c r="A1898" t="str">
        <f>'Page 1 - General Information'!$G$12</f>
        <v>114069103</v>
      </c>
      <c r="B1898" t="str">
        <f>'Page 1 - General Information'!$G$16</f>
        <v>6980</v>
      </c>
      <c r="C1898" s="333" t="s">
        <v>14207</v>
      </c>
      <c r="N1898" t="s">
        <v>8505</v>
      </c>
      <c r="O1898" s="300"/>
      <c r="Q1898"/>
      <c r="R1898" s="23" t="s">
        <v>14197</v>
      </c>
      <c r="S1898" t="s">
        <v>9892</v>
      </c>
      <c r="T1898" s="296" t="str">
        <f>IF(INDEX('Page 2 - Team Information'!$K$14:$AP$184,Y1898,X1898)="","",INDEX('Page 2 - Team Information'!$K$14:$AP$184,Y1898,X1898)&amp;"-06-30")</f>
        <v/>
      </c>
      <c r="X1898" s="334">
        <v>12</v>
      </c>
      <c r="Y1898" s="334">
        <v>94</v>
      </c>
    </row>
    <row r="1899" spans="1:25" x14ac:dyDescent="0.25">
      <c r="A1899" t="str">
        <f>'Page 1 - General Information'!$G$12</f>
        <v>114069103</v>
      </c>
      <c r="B1899" t="str">
        <f>'Page 1 - General Information'!$G$16</f>
        <v>6980</v>
      </c>
      <c r="C1899" s="333" t="s">
        <v>14207</v>
      </c>
      <c r="N1899" t="s">
        <v>8024</v>
      </c>
      <c r="O1899" s="296">
        <f>INDEX('Page 2 - Team Information'!$K$14:$AP$184,Y1899,X1899)</f>
        <v>0</v>
      </c>
      <c r="Q1899"/>
      <c r="S1899" t="s">
        <v>9893</v>
      </c>
      <c r="X1899" s="334">
        <v>14</v>
      </c>
      <c r="Y1899" s="334">
        <v>94</v>
      </c>
    </row>
    <row r="1900" spans="1:25" x14ac:dyDescent="0.25">
      <c r="A1900" t="str">
        <f>'Page 1 - General Information'!$G$12</f>
        <v>114069103</v>
      </c>
      <c r="B1900" t="str">
        <f>'Page 1 - General Information'!$G$16</f>
        <v>6980</v>
      </c>
      <c r="C1900" s="333" t="s">
        <v>14207</v>
      </c>
      <c r="N1900" t="s">
        <v>8024</v>
      </c>
      <c r="O1900" s="296">
        <f>INDEX('Page 2 - Team Information'!$K$14:$AP$184,Y1900,X1900)</f>
        <v>10</v>
      </c>
      <c r="Q1900"/>
      <c r="S1900" t="s">
        <v>9894</v>
      </c>
      <c r="X1900" s="334">
        <v>15</v>
      </c>
      <c r="Y1900" s="334">
        <v>94</v>
      </c>
    </row>
    <row r="1901" spans="1:25" x14ac:dyDescent="0.25">
      <c r="A1901" t="str">
        <f>'Page 1 - General Information'!$G$12</f>
        <v>114069103</v>
      </c>
      <c r="B1901" t="str">
        <f>'Page 1 - General Information'!$G$16</f>
        <v>6980</v>
      </c>
      <c r="C1901" s="333" t="s">
        <v>14207</v>
      </c>
      <c r="N1901" t="s">
        <v>8024</v>
      </c>
      <c r="O1901" s="296">
        <f>INDEX('Page 2 - Team Information'!$K$14:$AP$184,Y1901,X1901)</f>
        <v>0</v>
      </c>
      <c r="Q1901"/>
      <c r="S1901" t="s">
        <v>9895</v>
      </c>
      <c r="X1901" s="334">
        <v>16</v>
      </c>
      <c r="Y1901" s="334">
        <v>94</v>
      </c>
    </row>
    <row r="1902" spans="1:25" x14ac:dyDescent="0.25">
      <c r="A1902" t="str">
        <f>'Page 1 - General Information'!$G$12</f>
        <v>114069103</v>
      </c>
      <c r="B1902" t="str">
        <f>'Page 1 - General Information'!$G$16</f>
        <v>6980</v>
      </c>
      <c r="C1902" s="333" t="s">
        <v>14207</v>
      </c>
      <c r="N1902" t="s">
        <v>8024</v>
      </c>
      <c r="O1902" s="296">
        <f>INDEX('Page 2 - Team Information'!$K$14:$AP$184,Y1902,X1902)</f>
        <v>10</v>
      </c>
      <c r="Q1902"/>
      <c r="S1902" t="s">
        <v>9896</v>
      </c>
      <c r="X1902" s="334">
        <v>17</v>
      </c>
      <c r="Y1902" s="334">
        <v>94</v>
      </c>
    </row>
    <row r="1903" spans="1:25" x14ac:dyDescent="0.25">
      <c r="A1903" t="str">
        <f>'Page 1 - General Information'!$G$12</f>
        <v>114069103</v>
      </c>
      <c r="B1903" t="str">
        <f>'Page 1 - General Information'!$G$16</f>
        <v>6980</v>
      </c>
      <c r="C1903" s="333" t="s">
        <v>14207</v>
      </c>
      <c r="N1903" t="s">
        <v>8024</v>
      </c>
      <c r="O1903" s="296">
        <f>INDEX('Page 2 - Team Information'!$K$14:$AP$184,Y1903,X1903)</f>
        <v>0</v>
      </c>
      <c r="Q1903"/>
      <c r="S1903" t="s">
        <v>9897</v>
      </c>
      <c r="X1903" s="334">
        <v>19</v>
      </c>
      <c r="Y1903" s="334">
        <v>94</v>
      </c>
    </row>
    <row r="1904" spans="1:25" x14ac:dyDescent="0.25">
      <c r="A1904" t="str">
        <f>'Page 1 - General Information'!$G$12</f>
        <v>114069103</v>
      </c>
      <c r="B1904" t="str">
        <f>'Page 1 - General Information'!$G$16</f>
        <v>6980</v>
      </c>
      <c r="C1904" s="333" t="s">
        <v>14207</v>
      </c>
      <c r="N1904" t="s">
        <v>8024</v>
      </c>
      <c r="O1904" s="296">
        <f>INDEX('Page 2 - Team Information'!$K$14:$AP$184,Y1904,X1904)</f>
        <v>10</v>
      </c>
      <c r="Q1904"/>
      <c r="S1904" t="s">
        <v>9898</v>
      </c>
      <c r="X1904" s="334">
        <v>20</v>
      </c>
      <c r="Y1904" s="334">
        <v>94</v>
      </c>
    </row>
    <row r="1905" spans="1:25" x14ac:dyDescent="0.25">
      <c r="A1905" t="str">
        <f>'Page 1 - General Information'!$G$12</f>
        <v>114069103</v>
      </c>
      <c r="B1905" t="str">
        <f>'Page 1 - General Information'!$G$16</f>
        <v>6980</v>
      </c>
      <c r="C1905" s="333" t="s">
        <v>14207</v>
      </c>
      <c r="N1905" t="s">
        <v>8024</v>
      </c>
      <c r="O1905" s="296">
        <f>INDEX('Page 2 - Team Information'!$K$14:$AP$184,Y1905,X1905)</f>
        <v>0</v>
      </c>
      <c r="Q1905"/>
      <c r="S1905" t="s">
        <v>9899</v>
      </c>
      <c r="X1905" s="334">
        <v>21</v>
      </c>
      <c r="Y1905" s="334">
        <v>94</v>
      </c>
    </row>
    <row r="1906" spans="1:25" x14ac:dyDescent="0.25">
      <c r="A1906" t="str">
        <f>'Page 1 - General Information'!$G$12</f>
        <v>114069103</v>
      </c>
      <c r="B1906" t="str">
        <f>'Page 1 - General Information'!$G$16</f>
        <v>6980</v>
      </c>
      <c r="C1906" s="333" t="s">
        <v>14207</v>
      </c>
      <c r="N1906" t="s">
        <v>8024</v>
      </c>
      <c r="O1906" s="296">
        <f>INDEX('Page 2 - Team Information'!$K$14:$AP$184,Y1906,X1906)</f>
        <v>10</v>
      </c>
      <c r="Q1906"/>
      <c r="S1906" t="s">
        <v>9900</v>
      </c>
      <c r="X1906" s="334">
        <v>22</v>
      </c>
      <c r="Y1906" s="334">
        <v>94</v>
      </c>
    </row>
    <row r="1907" spans="1:25" x14ac:dyDescent="0.25">
      <c r="A1907" t="str">
        <f>'Page 1 - General Information'!$G$12</f>
        <v>114069103</v>
      </c>
      <c r="B1907" t="str">
        <f>'Page 1 - General Information'!$G$16</f>
        <v>6980</v>
      </c>
      <c r="C1907" s="333" t="s">
        <v>14207</v>
      </c>
      <c r="N1907" t="s">
        <v>8505</v>
      </c>
      <c r="O1907" s="300"/>
      <c r="Q1907"/>
      <c r="R1907" s="300" t="s">
        <v>14197</v>
      </c>
      <c r="S1907" t="s">
        <v>9901</v>
      </c>
      <c r="V1907" s="296">
        <f>INDEX('Page 2 - Team Information'!$K$14:$AP$184,Y1907,X1907)</f>
        <v>0</v>
      </c>
      <c r="X1907" s="334">
        <v>5</v>
      </c>
      <c r="Y1907" s="334">
        <v>95</v>
      </c>
    </row>
    <row r="1908" spans="1:25" x14ac:dyDescent="0.25">
      <c r="A1908" t="str">
        <f>'Page 1 - General Information'!$G$12</f>
        <v>114069103</v>
      </c>
      <c r="B1908" t="str">
        <f>'Page 1 - General Information'!$G$16</f>
        <v>6980</v>
      </c>
      <c r="C1908" s="333" t="s">
        <v>14207</v>
      </c>
      <c r="N1908" t="s">
        <v>8505</v>
      </c>
      <c r="O1908" s="300"/>
      <c r="Q1908"/>
      <c r="R1908" s="300" t="s">
        <v>14197</v>
      </c>
      <c r="S1908" t="s">
        <v>9902</v>
      </c>
      <c r="V1908" s="296">
        <f>INDEX('Page 2 - Team Information'!$K$14:$AP$184,Y1908,X1908)</f>
        <v>0</v>
      </c>
      <c r="X1908" s="334">
        <v>6</v>
      </c>
      <c r="Y1908" s="334">
        <v>95</v>
      </c>
    </row>
    <row r="1909" spans="1:25" x14ac:dyDescent="0.25">
      <c r="A1909" t="str">
        <f>'Page 1 - General Information'!$G$12</f>
        <v>114069103</v>
      </c>
      <c r="B1909" t="str">
        <f>'Page 1 - General Information'!$G$16</f>
        <v>6980</v>
      </c>
      <c r="C1909" s="333" t="s">
        <v>14207</v>
      </c>
      <c r="N1909" t="s">
        <v>8505</v>
      </c>
      <c r="O1909" s="300"/>
      <c r="Q1909"/>
      <c r="R1909" s="300" t="s">
        <v>14197</v>
      </c>
      <c r="S1909" t="s">
        <v>9903</v>
      </c>
      <c r="V1909" s="296" t="str">
        <f>INDEX('Page 2 - Team Information'!$K$14:$AP$184,Y1909,X1909)</f>
        <v xml:space="preserve">Yes </v>
      </c>
      <c r="X1909" s="334">
        <v>7</v>
      </c>
      <c r="Y1909" s="334">
        <v>95</v>
      </c>
    </row>
    <row r="1910" spans="1:25" x14ac:dyDescent="0.25">
      <c r="A1910" t="str">
        <f>'Page 1 - General Information'!$G$12</f>
        <v>114069103</v>
      </c>
      <c r="B1910" t="str">
        <f>'Page 1 - General Information'!$G$16</f>
        <v>6980</v>
      </c>
      <c r="C1910" s="333" t="s">
        <v>14207</v>
      </c>
      <c r="N1910" t="s">
        <v>8505</v>
      </c>
      <c r="O1910" s="300"/>
      <c r="Q1910"/>
      <c r="R1910" s="23" t="s">
        <v>14197</v>
      </c>
      <c r="S1910" t="s">
        <v>9904</v>
      </c>
      <c r="T1910" s="296" t="str">
        <f>IF(INDEX('Page 2 - Team Information'!$K$14:$AP$184,Y1910,X1910)="","",INDEX('Page 2 - Team Information'!$K$14:$AP$184,Y1910,X1910)&amp;"-06-30")</f>
        <v>1968-06-30</v>
      </c>
      <c r="X1910" s="334">
        <v>9</v>
      </c>
      <c r="Y1910" s="334">
        <v>95</v>
      </c>
    </row>
    <row r="1911" spans="1:25" x14ac:dyDescent="0.25">
      <c r="A1911" t="str">
        <f>'Page 1 - General Information'!$G$12</f>
        <v>114069103</v>
      </c>
      <c r="B1911" t="str">
        <f>'Page 1 - General Information'!$G$16</f>
        <v>6980</v>
      </c>
      <c r="C1911" s="333" t="s">
        <v>14207</v>
      </c>
      <c r="N1911" t="s">
        <v>8505</v>
      </c>
      <c r="O1911" s="300"/>
      <c r="Q1911"/>
      <c r="R1911" s="23" t="s">
        <v>14197</v>
      </c>
      <c r="S1911" t="s">
        <v>9905</v>
      </c>
      <c r="T1911" s="296" t="str">
        <f>IF(INDEX('Page 2 - Team Information'!$K$14:$AP$184,Y1911,X1911)="","",INDEX('Page 2 - Team Information'!$K$14:$AP$184,Y1911,X1911)&amp;"-06-30")</f>
        <v/>
      </c>
      <c r="X1911" s="334">
        <v>10</v>
      </c>
      <c r="Y1911" s="334">
        <v>95</v>
      </c>
    </row>
    <row r="1912" spans="1:25" x14ac:dyDescent="0.25">
      <c r="A1912" t="str">
        <f>'Page 1 - General Information'!$G$12</f>
        <v>114069103</v>
      </c>
      <c r="B1912" t="str">
        <f>'Page 1 - General Information'!$G$16</f>
        <v>6980</v>
      </c>
      <c r="C1912" s="333" t="s">
        <v>14207</v>
      </c>
      <c r="N1912" t="s">
        <v>8505</v>
      </c>
      <c r="O1912" s="300"/>
      <c r="Q1912"/>
      <c r="R1912" s="23" t="s">
        <v>14197</v>
      </c>
      <c r="S1912" t="s">
        <v>9906</v>
      </c>
      <c r="T1912" s="296" t="str">
        <f>IF(INDEX('Page 2 - Team Information'!$K$14:$AP$184,Y1912,X1912)="","",INDEX('Page 2 - Team Information'!$K$14:$AP$184,Y1912,X1912)&amp;"-06-30")</f>
        <v/>
      </c>
      <c r="X1912" s="334">
        <v>11</v>
      </c>
      <c r="Y1912" s="334">
        <v>95</v>
      </c>
    </row>
    <row r="1913" spans="1:25" x14ac:dyDescent="0.25">
      <c r="A1913" t="str">
        <f>'Page 1 - General Information'!$G$12</f>
        <v>114069103</v>
      </c>
      <c r="B1913" t="str">
        <f>'Page 1 - General Information'!$G$16</f>
        <v>6980</v>
      </c>
      <c r="C1913" s="333" t="s">
        <v>14207</v>
      </c>
      <c r="N1913" t="s">
        <v>8505</v>
      </c>
      <c r="O1913" s="300"/>
      <c r="Q1913"/>
      <c r="R1913" s="23" t="s">
        <v>14197</v>
      </c>
      <c r="S1913" t="s">
        <v>9907</v>
      </c>
      <c r="T1913" s="296" t="str">
        <f>IF(INDEX('Page 2 - Team Information'!$K$14:$AP$184,Y1913,X1913)="","",INDEX('Page 2 - Team Information'!$K$14:$AP$184,Y1913,X1913)&amp;"-06-30")</f>
        <v/>
      </c>
      <c r="X1913" s="334">
        <v>12</v>
      </c>
      <c r="Y1913" s="334">
        <v>95</v>
      </c>
    </row>
    <row r="1914" spans="1:25" x14ac:dyDescent="0.25">
      <c r="A1914" t="str">
        <f>'Page 1 - General Information'!$G$12</f>
        <v>114069103</v>
      </c>
      <c r="B1914" t="str">
        <f>'Page 1 - General Information'!$G$16</f>
        <v>6980</v>
      </c>
      <c r="C1914" s="333" t="s">
        <v>14207</v>
      </c>
      <c r="N1914" t="s">
        <v>8024</v>
      </c>
      <c r="O1914" s="296">
        <f>INDEX('Page 2 - Team Information'!$K$14:$AP$184,Y1914,X1914)</f>
        <v>0</v>
      </c>
      <c r="Q1914"/>
      <c r="S1914" t="s">
        <v>9908</v>
      </c>
      <c r="X1914" s="334">
        <v>14</v>
      </c>
      <c r="Y1914" s="334">
        <v>95</v>
      </c>
    </row>
    <row r="1915" spans="1:25" x14ac:dyDescent="0.25">
      <c r="A1915" t="str">
        <f>'Page 1 - General Information'!$G$12</f>
        <v>114069103</v>
      </c>
      <c r="B1915" t="str">
        <f>'Page 1 - General Information'!$G$16</f>
        <v>6980</v>
      </c>
      <c r="C1915" s="333" t="s">
        <v>14207</v>
      </c>
      <c r="N1915" t="s">
        <v>8024</v>
      </c>
      <c r="O1915" s="296">
        <f>INDEX('Page 2 - Team Information'!$K$14:$AP$184,Y1915,X1915)</f>
        <v>0</v>
      </c>
      <c r="Q1915"/>
      <c r="S1915" t="s">
        <v>9909</v>
      </c>
      <c r="X1915" s="334">
        <v>15</v>
      </c>
      <c r="Y1915" s="334">
        <v>95</v>
      </c>
    </row>
    <row r="1916" spans="1:25" x14ac:dyDescent="0.25">
      <c r="A1916" t="str">
        <f>'Page 1 - General Information'!$G$12</f>
        <v>114069103</v>
      </c>
      <c r="B1916" t="str">
        <f>'Page 1 - General Information'!$G$16</f>
        <v>6980</v>
      </c>
      <c r="C1916" s="333" t="s">
        <v>14207</v>
      </c>
      <c r="N1916" t="s">
        <v>8024</v>
      </c>
      <c r="O1916" s="296">
        <f>INDEX('Page 2 - Team Information'!$K$14:$AP$184,Y1916,X1916)</f>
        <v>16</v>
      </c>
      <c r="Q1916"/>
      <c r="S1916" t="s">
        <v>9910</v>
      </c>
      <c r="X1916" s="334">
        <v>16</v>
      </c>
      <c r="Y1916" s="334">
        <v>95</v>
      </c>
    </row>
    <row r="1917" spans="1:25" x14ac:dyDescent="0.25">
      <c r="A1917" t="str">
        <f>'Page 1 - General Information'!$G$12</f>
        <v>114069103</v>
      </c>
      <c r="B1917" t="str">
        <f>'Page 1 - General Information'!$G$16</f>
        <v>6980</v>
      </c>
      <c r="C1917" s="333" t="s">
        <v>14207</v>
      </c>
      <c r="N1917" t="s">
        <v>8024</v>
      </c>
      <c r="O1917" s="296">
        <f>INDEX('Page 2 - Team Information'!$K$14:$AP$184,Y1917,X1917)</f>
        <v>16</v>
      </c>
      <c r="Q1917"/>
      <c r="S1917" t="s">
        <v>9911</v>
      </c>
      <c r="X1917" s="334">
        <v>17</v>
      </c>
      <c r="Y1917" s="334">
        <v>95</v>
      </c>
    </row>
    <row r="1918" spans="1:25" x14ac:dyDescent="0.25">
      <c r="A1918" t="str">
        <f>'Page 1 - General Information'!$G$12</f>
        <v>114069103</v>
      </c>
      <c r="B1918" t="str">
        <f>'Page 1 - General Information'!$G$16</f>
        <v>6980</v>
      </c>
      <c r="C1918" s="333" t="s">
        <v>14207</v>
      </c>
      <c r="N1918" t="s">
        <v>8024</v>
      </c>
      <c r="O1918" s="296">
        <f>INDEX('Page 2 - Team Information'!$K$14:$AP$184,Y1918,X1918)</f>
        <v>0</v>
      </c>
      <c r="Q1918"/>
      <c r="S1918" t="s">
        <v>9912</v>
      </c>
      <c r="X1918" s="334">
        <v>19</v>
      </c>
      <c r="Y1918" s="334">
        <v>95</v>
      </c>
    </row>
    <row r="1919" spans="1:25" x14ac:dyDescent="0.25">
      <c r="A1919" t="str">
        <f>'Page 1 - General Information'!$G$12</f>
        <v>114069103</v>
      </c>
      <c r="B1919" t="str">
        <f>'Page 1 - General Information'!$G$16</f>
        <v>6980</v>
      </c>
      <c r="C1919" s="333" t="s">
        <v>14207</v>
      </c>
      <c r="N1919" t="s">
        <v>8024</v>
      </c>
      <c r="O1919" s="296">
        <f>INDEX('Page 2 - Team Information'!$K$14:$AP$184,Y1919,X1919)</f>
        <v>0</v>
      </c>
      <c r="Q1919"/>
      <c r="S1919" t="s">
        <v>9913</v>
      </c>
      <c r="X1919" s="334">
        <v>20</v>
      </c>
      <c r="Y1919" s="334">
        <v>95</v>
      </c>
    </row>
    <row r="1920" spans="1:25" x14ac:dyDescent="0.25">
      <c r="A1920" t="str">
        <f>'Page 1 - General Information'!$G$12</f>
        <v>114069103</v>
      </c>
      <c r="B1920" t="str">
        <f>'Page 1 - General Information'!$G$16</f>
        <v>6980</v>
      </c>
      <c r="C1920" s="333" t="s">
        <v>14207</v>
      </c>
      <c r="N1920" t="s">
        <v>8024</v>
      </c>
      <c r="O1920" s="296">
        <f>INDEX('Page 2 - Team Information'!$K$14:$AP$184,Y1920,X1920)</f>
        <v>16</v>
      </c>
      <c r="Q1920"/>
      <c r="S1920" t="s">
        <v>9914</v>
      </c>
      <c r="X1920" s="334">
        <v>21</v>
      </c>
      <c r="Y1920" s="334">
        <v>95</v>
      </c>
    </row>
    <row r="1921" spans="1:25" x14ac:dyDescent="0.25">
      <c r="A1921" t="str">
        <f>'Page 1 - General Information'!$G$12</f>
        <v>114069103</v>
      </c>
      <c r="B1921" t="str">
        <f>'Page 1 - General Information'!$G$16</f>
        <v>6980</v>
      </c>
      <c r="C1921" s="333" t="s">
        <v>14207</v>
      </c>
      <c r="N1921" t="s">
        <v>8024</v>
      </c>
      <c r="O1921" s="296">
        <f>INDEX('Page 2 - Team Information'!$K$14:$AP$184,Y1921,X1921)</f>
        <v>16</v>
      </c>
      <c r="Q1921"/>
      <c r="S1921" t="s">
        <v>9915</v>
      </c>
      <c r="X1921" s="334">
        <v>22</v>
      </c>
      <c r="Y1921" s="334">
        <v>95</v>
      </c>
    </row>
    <row r="1922" spans="1:25" x14ac:dyDescent="0.25">
      <c r="A1922" t="str">
        <f>'Page 1 - General Information'!$G$12</f>
        <v>114069103</v>
      </c>
      <c r="B1922" t="str">
        <f>'Page 1 - General Information'!$G$16</f>
        <v>6980</v>
      </c>
      <c r="C1922" s="333" t="s">
        <v>14207</v>
      </c>
      <c r="N1922" t="s">
        <v>8505</v>
      </c>
      <c r="O1922" s="300"/>
      <c r="Q1922"/>
      <c r="R1922" s="300" t="s">
        <v>14197</v>
      </c>
      <c r="S1922" t="s">
        <v>9916</v>
      </c>
      <c r="V1922" s="296" t="str">
        <f>INDEX('Page 2 - Team Information'!$K$14:$AP$184,Y1922,X1922)</f>
        <v xml:space="preserve">Yes </v>
      </c>
      <c r="X1922" s="334">
        <v>5</v>
      </c>
      <c r="Y1922" s="334">
        <v>96</v>
      </c>
    </row>
    <row r="1923" spans="1:25" x14ac:dyDescent="0.25">
      <c r="A1923" t="str">
        <f>'Page 1 - General Information'!$G$12</f>
        <v>114069103</v>
      </c>
      <c r="B1923" t="str">
        <f>'Page 1 - General Information'!$G$16</f>
        <v>6980</v>
      </c>
      <c r="C1923" s="333" t="s">
        <v>14207</v>
      </c>
      <c r="N1923" t="s">
        <v>8505</v>
      </c>
      <c r="O1923" s="300"/>
      <c r="Q1923"/>
      <c r="R1923" s="300" t="s">
        <v>14197</v>
      </c>
      <c r="S1923" t="s">
        <v>9917</v>
      </c>
      <c r="V1923" s="296">
        <f>INDEX('Page 2 - Team Information'!$K$14:$AP$184,Y1923,X1923)</f>
        <v>0</v>
      </c>
      <c r="X1923" s="334">
        <v>6</v>
      </c>
      <c r="Y1923" s="334">
        <v>96</v>
      </c>
    </row>
    <row r="1924" spans="1:25" x14ac:dyDescent="0.25">
      <c r="A1924" t="str">
        <f>'Page 1 - General Information'!$G$12</f>
        <v>114069103</v>
      </c>
      <c r="B1924" t="str">
        <f>'Page 1 - General Information'!$G$16</f>
        <v>6980</v>
      </c>
      <c r="C1924" s="333" t="s">
        <v>14207</v>
      </c>
      <c r="N1924" t="s">
        <v>8505</v>
      </c>
      <c r="O1924" s="300"/>
      <c r="Q1924"/>
      <c r="R1924" s="300" t="s">
        <v>14197</v>
      </c>
      <c r="S1924" t="s">
        <v>9918</v>
      </c>
      <c r="V1924" s="296">
        <f>INDEX('Page 2 - Team Information'!$K$14:$AP$184,Y1924,X1924)</f>
        <v>0</v>
      </c>
      <c r="X1924" s="334">
        <v>7</v>
      </c>
      <c r="Y1924" s="334">
        <v>96</v>
      </c>
    </row>
    <row r="1925" spans="1:25" x14ac:dyDescent="0.25">
      <c r="A1925" t="str">
        <f>'Page 1 - General Information'!$G$12</f>
        <v>114069103</v>
      </c>
      <c r="B1925" t="str">
        <f>'Page 1 - General Information'!$G$16</f>
        <v>6980</v>
      </c>
      <c r="C1925" s="333" t="s">
        <v>14207</v>
      </c>
      <c r="N1925" t="s">
        <v>8505</v>
      </c>
      <c r="O1925" s="300"/>
      <c r="Q1925"/>
      <c r="R1925" s="23" t="s">
        <v>14197</v>
      </c>
      <c r="S1925" t="s">
        <v>9919</v>
      </c>
      <c r="T1925" s="296" t="str">
        <f>IF(INDEX('Page 2 - Team Information'!$K$14:$AP$184,Y1925,X1925)="","",INDEX('Page 2 - Team Information'!$K$14:$AP$184,Y1925,X1925)&amp;"-06-30")</f>
        <v>1994-06-30</v>
      </c>
      <c r="X1925" s="334">
        <v>9</v>
      </c>
      <c r="Y1925" s="334">
        <v>96</v>
      </c>
    </row>
    <row r="1926" spans="1:25" x14ac:dyDescent="0.25">
      <c r="A1926" t="str">
        <f>'Page 1 - General Information'!$G$12</f>
        <v>114069103</v>
      </c>
      <c r="B1926" t="str">
        <f>'Page 1 - General Information'!$G$16</f>
        <v>6980</v>
      </c>
      <c r="C1926" s="333" t="s">
        <v>14207</v>
      </c>
      <c r="N1926" t="s">
        <v>8505</v>
      </c>
      <c r="O1926" s="300"/>
      <c r="Q1926"/>
      <c r="R1926" s="23" t="s">
        <v>14197</v>
      </c>
      <c r="S1926" t="s">
        <v>9920</v>
      </c>
      <c r="T1926" s="296" t="str">
        <f>IF(INDEX('Page 2 - Team Information'!$K$14:$AP$184,Y1926,X1926)="","",INDEX('Page 2 - Team Information'!$K$14:$AP$184,Y1926,X1926)&amp;"-06-30")</f>
        <v/>
      </c>
      <c r="X1926" s="334">
        <v>10</v>
      </c>
      <c r="Y1926" s="334">
        <v>96</v>
      </c>
    </row>
    <row r="1927" spans="1:25" x14ac:dyDescent="0.25">
      <c r="A1927" t="str">
        <f>'Page 1 - General Information'!$G$12</f>
        <v>114069103</v>
      </c>
      <c r="B1927" t="str">
        <f>'Page 1 - General Information'!$G$16</f>
        <v>6980</v>
      </c>
      <c r="C1927" s="333" t="s">
        <v>14207</v>
      </c>
      <c r="N1927" t="s">
        <v>8505</v>
      </c>
      <c r="O1927" s="300"/>
      <c r="Q1927"/>
      <c r="R1927" s="23" t="s">
        <v>14197</v>
      </c>
      <c r="S1927" t="s">
        <v>9921</v>
      </c>
      <c r="T1927" s="296" t="str">
        <f>IF(INDEX('Page 2 - Team Information'!$K$14:$AP$184,Y1927,X1927)="","",INDEX('Page 2 - Team Information'!$K$14:$AP$184,Y1927,X1927)&amp;"-06-30")</f>
        <v/>
      </c>
      <c r="X1927" s="334">
        <v>11</v>
      </c>
      <c r="Y1927" s="334">
        <v>96</v>
      </c>
    </row>
    <row r="1928" spans="1:25" x14ac:dyDescent="0.25">
      <c r="A1928" t="str">
        <f>'Page 1 - General Information'!$G$12</f>
        <v>114069103</v>
      </c>
      <c r="B1928" t="str">
        <f>'Page 1 - General Information'!$G$16</f>
        <v>6980</v>
      </c>
      <c r="C1928" s="333" t="s">
        <v>14207</v>
      </c>
      <c r="N1928" t="s">
        <v>8505</v>
      </c>
      <c r="O1928" s="300"/>
      <c r="Q1928"/>
      <c r="R1928" s="23" t="s">
        <v>14197</v>
      </c>
      <c r="S1928" t="s">
        <v>9922</v>
      </c>
      <c r="T1928" s="296" t="str">
        <f>IF(INDEX('Page 2 - Team Information'!$K$14:$AP$184,Y1928,X1928)="","",INDEX('Page 2 - Team Information'!$K$14:$AP$184,Y1928,X1928)&amp;"-06-30")</f>
        <v/>
      </c>
      <c r="X1928" s="334">
        <v>12</v>
      </c>
      <c r="Y1928" s="334">
        <v>96</v>
      </c>
    </row>
    <row r="1929" spans="1:25" x14ac:dyDescent="0.25">
      <c r="A1929" t="str">
        <f>'Page 1 - General Information'!$G$12</f>
        <v>114069103</v>
      </c>
      <c r="B1929" t="str">
        <f>'Page 1 - General Information'!$G$16</f>
        <v>6980</v>
      </c>
      <c r="C1929" s="333" t="s">
        <v>14207</v>
      </c>
      <c r="N1929" t="s">
        <v>8024</v>
      </c>
      <c r="O1929" s="296">
        <f>INDEX('Page 2 - Team Information'!$K$14:$AP$184,Y1929,X1929)</f>
        <v>18</v>
      </c>
      <c r="Q1929"/>
      <c r="S1929" t="s">
        <v>9923</v>
      </c>
      <c r="X1929" s="334">
        <v>14</v>
      </c>
      <c r="Y1929" s="334">
        <v>96</v>
      </c>
    </row>
    <row r="1930" spans="1:25" x14ac:dyDescent="0.25">
      <c r="A1930" t="str">
        <f>'Page 1 - General Information'!$G$12</f>
        <v>114069103</v>
      </c>
      <c r="B1930" t="str">
        <f>'Page 1 - General Information'!$G$16</f>
        <v>6980</v>
      </c>
      <c r="C1930" s="333" t="s">
        <v>14207</v>
      </c>
      <c r="N1930" t="s">
        <v>8024</v>
      </c>
      <c r="O1930" s="296">
        <f>INDEX('Page 2 - Team Information'!$K$14:$AP$184,Y1930,X1930)</f>
        <v>0</v>
      </c>
      <c r="Q1930"/>
      <c r="S1930" t="s">
        <v>9924</v>
      </c>
      <c r="X1930" s="334">
        <v>15</v>
      </c>
      <c r="Y1930" s="334">
        <v>96</v>
      </c>
    </row>
    <row r="1931" spans="1:25" x14ac:dyDescent="0.25">
      <c r="A1931" t="str">
        <f>'Page 1 - General Information'!$G$12</f>
        <v>114069103</v>
      </c>
      <c r="B1931" t="str">
        <f>'Page 1 - General Information'!$G$16</f>
        <v>6980</v>
      </c>
      <c r="C1931" s="333" t="s">
        <v>14207</v>
      </c>
      <c r="N1931" t="s">
        <v>8024</v>
      </c>
      <c r="O1931" s="296">
        <f>INDEX('Page 2 - Team Information'!$K$14:$AP$184,Y1931,X1931)</f>
        <v>0</v>
      </c>
      <c r="Q1931"/>
      <c r="S1931" t="s">
        <v>9925</v>
      </c>
      <c r="X1931" s="334">
        <v>16</v>
      </c>
      <c r="Y1931" s="334">
        <v>96</v>
      </c>
    </row>
    <row r="1932" spans="1:25" x14ac:dyDescent="0.25">
      <c r="A1932" t="str">
        <f>'Page 1 - General Information'!$G$12</f>
        <v>114069103</v>
      </c>
      <c r="B1932" t="str">
        <f>'Page 1 - General Information'!$G$16</f>
        <v>6980</v>
      </c>
      <c r="C1932" s="333" t="s">
        <v>14207</v>
      </c>
      <c r="N1932" t="s">
        <v>8024</v>
      </c>
      <c r="O1932" s="296">
        <f>INDEX('Page 2 - Team Information'!$K$14:$AP$184,Y1932,X1932)</f>
        <v>18</v>
      </c>
      <c r="Q1932"/>
      <c r="S1932" t="s">
        <v>9926</v>
      </c>
      <c r="X1932" s="334">
        <v>17</v>
      </c>
      <c r="Y1932" s="334">
        <v>96</v>
      </c>
    </row>
    <row r="1933" spans="1:25" x14ac:dyDescent="0.25">
      <c r="A1933" t="str">
        <f>'Page 1 - General Information'!$G$12</f>
        <v>114069103</v>
      </c>
      <c r="B1933" t="str">
        <f>'Page 1 - General Information'!$G$16</f>
        <v>6980</v>
      </c>
      <c r="C1933" s="333" t="s">
        <v>14207</v>
      </c>
      <c r="N1933" t="s">
        <v>8024</v>
      </c>
      <c r="O1933" s="296">
        <f>INDEX('Page 2 - Team Information'!$K$14:$AP$184,Y1933,X1933)</f>
        <v>18</v>
      </c>
      <c r="Q1933"/>
      <c r="S1933" t="s">
        <v>9927</v>
      </c>
      <c r="X1933" s="334">
        <v>19</v>
      </c>
      <c r="Y1933" s="334">
        <v>96</v>
      </c>
    </row>
    <row r="1934" spans="1:25" x14ac:dyDescent="0.25">
      <c r="A1934" t="str">
        <f>'Page 1 - General Information'!$G$12</f>
        <v>114069103</v>
      </c>
      <c r="B1934" t="str">
        <f>'Page 1 - General Information'!$G$16</f>
        <v>6980</v>
      </c>
      <c r="C1934" s="333" t="s">
        <v>14207</v>
      </c>
      <c r="N1934" t="s">
        <v>8024</v>
      </c>
      <c r="O1934" s="296">
        <f>INDEX('Page 2 - Team Information'!$K$14:$AP$184,Y1934,X1934)</f>
        <v>0</v>
      </c>
      <c r="Q1934"/>
      <c r="S1934" t="s">
        <v>9928</v>
      </c>
      <c r="X1934" s="334">
        <v>20</v>
      </c>
      <c r="Y1934" s="334">
        <v>96</v>
      </c>
    </row>
    <row r="1935" spans="1:25" x14ac:dyDescent="0.25">
      <c r="A1935" t="str">
        <f>'Page 1 - General Information'!$G$12</f>
        <v>114069103</v>
      </c>
      <c r="B1935" t="str">
        <f>'Page 1 - General Information'!$G$16</f>
        <v>6980</v>
      </c>
      <c r="C1935" s="333" t="s">
        <v>14207</v>
      </c>
      <c r="N1935" t="s">
        <v>8024</v>
      </c>
      <c r="O1935" s="296">
        <f>INDEX('Page 2 - Team Information'!$K$14:$AP$184,Y1935,X1935)</f>
        <v>0</v>
      </c>
      <c r="Q1935"/>
      <c r="S1935" t="s">
        <v>9929</v>
      </c>
      <c r="X1935" s="334">
        <v>21</v>
      </c>
      <c r="Y1935" s="334">
        <v>96</v>
      </c>
    </row>
    <row r="1936" spans="1:25" x14ac:dyDescent="0.25">
      <c r="A1936" t="str">
        <f>'Page 1 - General Information'!$G$12</f>
        <v>114069103</v>
      </c>
      <c r="B1936" t="str">
        <f>'Page 1 - General Information'!$G$16</f>
        <v>6980</v>
      </c>
      <c r="C1936" s="333" t="s">
        <v>14207</v>
      </c>
      <c r="N1936" t="s">
        <v>8024</v>
      </c>
      <c r="O1936" s="296">
        <f>INDEX('Page 2 - Team Information'!$K$14:$AP$184,Y1936,X1936)</f>
        <v>18</v>
      </c>
      <c r="Q1936"/>
      <c r="S1936" t="s">
        <v>9930</v>
      </c>
      <c r="X1936" s="334">
        <v>22</v>
      </c>
      <c r="Y1936" s="334">
        <v>96</v>
      </c>
    </row>
    <row r="1937" spans="1:25" x14ac:dyDescent="0.25">
      <c r="A1937" t="str">
        <f>'Page 1 - General Information'!$G$12</f>
        <v>114069103</v>
      </c>
      <c r="B1937" t="str">
        <f>'Page 1 - General Information'!$G$16</f>
        <v>6980</v>
      </c>
      <c r="C1937" s="333" t="s">
        <v>14207</v>
      </c>
      <c r="N1937" t="s">
        <v>8505</v>
      </c>
      <c r="O1937" s="300"/>
      <c r="Q1937"/>
      <c r="R1937" s="300" t="s">
        <v>14197</v>
      </c>
      <c r="S1937" t="s">
        <v>9931</v>
      </c>
      <c r="V1937" s="296" t="str">
        <f>INDEX('Page 2 - Team Information'!$K$14:$AP$184,Y1937,X1937)</f>
        <v xml:space="preserve">Yes </v>
      </c>
      <c r="X1937" s="334">
        <v>5</v>
      </c>
      <c r="Y1937" s="334">
        <v>97</v>
      </c>
    </row>
    <row r="1938" spans="1:25" x14ac:dyDescent="0.25">
      <c r="A1938" t="str">
        <f>'Page 1 - General Information'!$G$12</f>
        <v>114069103</v>
      </c>
      <c r="B1938" t="str">
        <f>'Page 1 - General Information'!$G$16</f>
        <v>6980</v>
      </c>
      <c r="C1938" s="333" t="s">
        <v>14207</v>
      </c>
      <c r="N1938" t="s">
        <v>8505</v>
      </c>
      <c r="O1938" s="300"/>
      <c r="Q1938"/>
      <c r="R1938" s="300" t="s">
        <v>14197</v>
      </c>
      <c r="S1938" t="s">
        <v>9932</v>
      </c>
      <c r="V1938" s="296">
        <f>INDEX('Page 2 - Team Information'!$K$14:$AP$184,Y1938,X1938)</f>
        <v>0</v>
      </c>
      <c r="X1938" s="334">
        <v>6</v>
      </c>
      <c r="Y1938" s="334">
        <v>97</v>
      </c>
    </row>
    <row r="1939" spans="1:25" x14ac:dyDescent="0.25">
      <c r="A1939" t="str">
        <f>'Page 1 - General Information'!$G$12</f>
        <v>114069103</v>
      </c>
      <c r="B1939" t="str">
        <f>'Page 1 - General Information'!$G$16</f>
        <v>6980</v>
      </c>
      <c r="C1939" s="333" t="s">
        <v>14207</v>
      </c>
      <c r="N1939" t="s">
        <v>8505</v>
      </c>
      <c r="O1939" s="300"/>
      <c r="Q1939"/>
      <c r="R1939" s="300" t="s">
        <v>14197</v>
      </c>
      <c r="S1939" t="s">
        <v>9933</v>
      </c>
      <c r="V1939" s="296">
        <f>INDEX('Page 2 - Team Information'!$K$14:$AP$184,Y1939,X1939)</f>
        <v>0</v>
      </c>
      <c r="X1939" s="334">
        <v>7</v>
      </c>
      <c r="Y1939" s="334">
        <v>97</v>
      </c>
    </row>
    <row r="1940" spans="1:25" x14ac:dyDescent="0.25">
      <c r="A1940" t="str">
        <f>'Page 1 - General Information'!$G$12</f>
        <v>114069103</v>
      </c>
      <c r="B1940" t="str">
        <f>'Page 1 - General Information'!$G$16</f>
        <v>6980</v>
      </c>
      <c r="C1940" s="333" t="s">
        <v>14207</v>
      </c>
      <c r="N1940" t="s">
        <v>8505</v>
      </c>
      <c r="O1940" s="300"/>
      <c r="Q1940"/>
      <c r="R1940" s="23" t="s">
        <v>14197</v>
      </c>
      <c r="S1940" t="s">
        <v>9934</v>
      </c>
      <c r="T1940" s="296" t="str">
        <f>IF(INDEX('Page 2 - Team Information'!$K$14:$AP$184,Y1940,X1940)="","",INDEX('Page 2 - Team Information'!$K$14:$AP$184,Y1940,X1940)&amp;"-06-30")</f>
        <v>1979-06-30</v>
      </c>
      <c r="X1940" s="334">
        <v>9</v>
      </c>
      <c r="Y1940" s="334">
        <v>97</v>
      </c>
    </row>
    <row r="1941" spans="1:25" x14ac:dyDescent="0.25">
      <c r="A1941" t="str">
        <f>'Page 1 - General Information'!$G$12</f>
        <v>114069103</v>
      </c>
      <c r="B1941" t="str">
        <f>'Page 1 - General Information'!$G$16</f>
        <v>6980</v>
      </c>
      <c r="C1941" s="333" t="s">
        <v>14207</v>
      </c>
      <c r="N1941" t="s">
        <v>8505</v>
      </c>
      <c r="O1941" s="300"/>
      <c r="Q1941"/>
      <c r="R1941" s="23" t="s">
        <v>14197</v>
      </c>
      <c r="S1941" t="s">
        <v>9935</v>
      </c>
      <c r="T1941" s="296" t="str">
        <f>IF(INDEX('Page 2 - Team Information'!$K$14:$AP$184,Y1941,X1941)="","",INDEX('Page 2 - Team Information'!$K$14:$AP$184,Y1941,X1941)&amp;"-06-30")</f>
        <v/>
      </c>
      <c r="X1941" s="334">
        <v>10</v>
      </c>
      <c r="Y1941" s="334">
        <v>97</v>
      </c>
    </row>
    <row r="1942" spans="1:25" x14ac:dyDescent="0.25">
      <c r="A1942" t="str">
        <f>'Page 1 - General Information'!$G$12</f>
        <v>114069103</v>
      </c>
      <c r="B1942" t="str">
        <f>'Page 1 - General Information'!$G$16</f>
        <v>6980</v>
      </c>
      <c r="C1942" s="333" t="s">
        <v>14207</v>
      </c>
      <c r="N1942" t="s">
        <v>8505</v>
      </c>
      <c r="O1942" s="300"/>
      <c r="Q1942"/>
      <c r="R1942" s="23" t="s">
        <v>14197</v>
      </c>
      <c r="S1942" t="s">
        <v>9936</v>
      </c>
      <c r="T1942" s="296" t="str">
        <f>IF(INDEX('Page 2 - Team Information'!$K$14:$AP$184,Y1942,X1942)="","",INDEX('Page 2 - Team Information'!$K$14:$AP$184,Y1942,X1942)&amp;"-06-30")</f>
        <v/>
      </c>
      <c r="X1942" s="334">
        <v>11</v>
      </c>
      <c r="Y1942" s="334">
        <v>97</v>
      </c>
    </row>
    <row r="1943" spans="1:25" x14ac:dyDescent="0.25">
      <c r="A1943" t="str">
        <f>'Page 1 - General Information'!$G$12</f>
        <v>114069103</v>
      </c>
      <c r="B1943" t="str">
        <f>'Page 1 - General Information'!$G$16</f>
        <v>6980</v>
      </c>
      <c r="C1943" s="333" t="s">
        <v>14207</v>
      </c>
      <c r="N1943" t="s">
        <v>8505</v>
      </c>
      <c r="O1943" s="300"/>
      <c r="Q1943"/>
      <c r="R1943" s="23" t="s">
        <v>14197</v>
      </c>
      <c r="S1943" t="s">
        <v>9937</v>
      </c>
      <c r="T1943" s="296" t="str">
        <f>IF(INDEX('Page 2 - Team Information'!$K$14:$AP$184,Y1943,X1943)="","",INDEX('Page 2 - Team Information'!$K$14:$AP$184,Y1943,X1943)&amp;"-06-30")</f>
        <v/>
      </c>
      <c r="X1943" s="334">
        <v>12</v>
      </c>
      <c r="Y1943" s="334">
        <v>97</v>
      </c>
    </row>
    <row r="1944" spans="1:25" x14ac:dyDescent="0.25">
      <c r="A1944" t="str">
        <f>'Page 1 - General Information'!$G$12</f>
        <v>114069103</v>
      </c>
      <c r="B1944" t="str">
        <f>'Page 1 - General Information'!$G$16</f>
        <v>6980</v>
      </c>
      <c r="C1944" s="333" t="s">
        <v>14207</v>
      </c>
      <c r="N1944" t="s">
        <v>8024</v>
      </c>
      <c r="O1944" s="296">
        <f>INDEX('Page 2 - Team Information'!$K$14:$AP$184,Y1944,X1944)</f>
        <v>18</v>
      </c>
      <c r="Q1944"/>
      <c r="S1944" t="s">
        <v>9938</v>
      </c>
      <c r="X1944" s="334">
        <v>14</v>
      </c>
      <c r="Y1944" s="334">
        <v>97</v>
      </c>
    </row>
    <row r="1945" spans="1:25" x14ac:dyDescent="0.25">
      <c r="A1945" t="str">
        <f>'Page 1 - General Information'!$G$12</f>
        <v>114069103</v>
      </c>
      <c r="B1945" t="str">
        <f>'Page 1 - General Information'!$G$16</f>
        <v>6980</v>
      </c>
      <c r="C1945" s="333" t="s">
        <v>14207</v>
      </c>
      <c r="N1945" t="s">
        <v>8024</v>
      </c>
      <c r="O1945" s="296">
        <f>INDEX('Page 2 - Team Information'!$K$14:$AP$184,Y1945,X1945)</f>
        <v>0</v>
      </c>
      <c r="Q1945"/>
      <c r="S1945" t="s">
        <v>9939</v>
      </c>
      <c r="X1945" s="334">
        <v>15</v>
      </c>
      <c r="Y1945" s="334">
        <v>97</v>
      </c>
    </row>
    <row r="1946" spans="1:25" x14ac:dyDescent="0.25">
      <c r="A1946" t="str">
        <f>'Page 1 - General Information'!$G$12</f>
        <v>114069103</v>
      </c>
      <c r="B1946" t="str">
        <f>'Page 1 - General Information'!$G$16</f>
        <v>6980</v>
      </c>
      <c r="C1946" s="333" t="s">
        <v>14207</v>
      </c>
      <c r="N1946" t="s">
        <v>8024</v>
      </c>
      <c r="O1946" s="296">
        <f>INDEX('Page 2 - Team Information'!$K$14:$AP$184,Y1946,X1946)</f>
        <v>0</v>
      </c>
      <c r="Q1946"/>
      <c r="S1946" t="s">
        <v>9940</v>
      </c>
      <c r="X1946" s="334">
        <v>16</v>
      </c>
      <c r="Y1946" s="334">
        <v>97</v>
      </c>
    </row>
    <row r="1947" spans="1:25" x14ac:dyDescent="0.25">
      <c r="A1947" t="str">
        <f>'Page 1 - General Information'!$G$12</f>
        <v>114069103</v>
      </c>
      <c r="B1947" t="str">
        <f>'Page 1 - General Information'!$G$16</f>
        <v>6980</v>
      </c>
      <c r="C1947" s="333" t="s">
        <v>14207</v>
      </c>
      <c r="N1947" t="s">
        <v>8024</v>
      </c>
      <c r="O1947" s="296">
        <f>INDEX('Page 2 - Team Information'!$K$14:$AP$184,Y1947,X1947)</f>
        <v>18</v>
      </c>
      <c r="Q1947"/>
      <c r="S1947" t="s">
        <v>9941</v>
      </c>
      <c r="X1947" s="334">
        <v>17</v>
      </c>
      <c r="Y1947" s="334">
        <v>97</v>
      </c>
    </row>
    <row r="1948" spans="1:25" x14ac:dyDescent="0.25">
      <c r="A1948" t="str">
        <f>'Page 1 - General Information'!$G$12</f>
        <v>114069103</v>
      </c>
      <c r="B1948" t="str">
        <f>'Page 1 - General Information'!$G$16</f>
        <v>6980</v>
      </c>
      <c r="C1948" s="333" t="s">
        <v>14207</v>
      </c>
      <c r="N1948" t="s">
        <v>8024</v>
      </c>
      <c r="O1948" s="296">
        <f>INDEX('Page 2 - Team Information'!$K$14:$AP$184,Y1948,X1948)</f>
        <v>18</v>
      </c>
      <c r="Q1948"/>
      <c r="S1948" t="s">
        <v>9942</v>
      </c>
      <c r="X1948" s="334">
        <v>19</v>
      </c>
      <c r="Y1948" s="334">
        <v>97</v>
      </c>
    </row>
    <row r="1949" spans="1:25" x14ac:dyDescent="0.25">
      <c r="A1949" t="str">
        <f>'Page 1 - General Information'!$G$12</f>
        <v>114069103</v>
      </c>
      <c r="B1949" t="str">
        <f>'Page 1 - General Information'!$G$16</f>
        <v>6980</v>
      </c>
      <c r="C1949" s="333" t="s">
        <v>14207</v>
      </c>
      <c r="N1949" t="s">
        <v>8024</v>
      </c>
      <c r="O1949" s="296">
        <f>INDEX('Page 2 - Team Information'!$K$14:$AP$184,Y1949,X1949)</f>
        <v>0</v>
      </c>
      <c r="Q1949"/>
      <c r="S1949" t="s">
        <v>9943</v>
      </c>
      <c r="X1949" s="334">
        <v>20</v>
      </c>
      <c r="Y1949" s="334">
        <v>97</v>
      </c>
    </row>
    <row r="1950" spans="1:25" x14ac:dyDescent="0.25">
      <c r="A1950" t="str">
        <f>'Page 1 - General Information'!$G$12</f>
        <v>114069103</v>
      </c>
      <c r="B1950" t="str">
        <f>'Page 1 - General Information'!$G$16</f>
        <v>6980</v>
      </c>
      <c r="C1950" s="333" t="s">
        <v>14207</v>
      </c>
      <c r="N1950" t="s">
        <v>8024</v>
      </c>
      <c r="O1950" s="296">
        <f>INDEX('Page 2 - Team Information'!$K$14:$AP$184,Y1950,X1950)</f>
        <v>0</v>
      </c>
      <c r="Q1950"/>
      <c r="S1950" t="s">
        <v>9944</v>
      </c>
      <c r="X1950" s="334">
        <v>21</v>
      </c>
      <c r="Y1950" s="334">
        <v>97</v>
      </c>
    </row>
    <row r="1951" spans="1:25" x14ac:dyDescent="0.25">
      <c r="A1951" t="str">
        <f>'Page 1 - General Information'!$G$12</f>
        <v>114069103</v>
      </c>
      <c r="B1951" t="str">
        <f>'Page 1 - General Information'!$G$16</f>
        <v>6980</v>
      </c>
      <c r="C1951" s="333" t="s">
        <v>14207</v>
      </c>
      <c r="N1951" t="s">
        <v>8024</v>
      </c>
      <c r="O1951" s="296">
        <f>INDEX('Page 2 - Team Information'!$K$14:$AP$184,Y1951,X1951)</f>
        <v>18</v>
      </c>
      <c r="Q1951"/>
      <c r="S1951" t="s">
        <v>9945</v>
      </c>
      <c r="X1951" s="334">
        <v>22</v>
      </c>
      <c r="Y1951" s="334">
        <v>97</v>
      </c>
    </row>
    <row r="1952" spans="1:25" x14ac:dyDescent="0.25">
      <c r="A1952" t="str">
        <f>'Page 1 - General Information'!$G$12</f>
        <v>114069103</v>
      </c>
      <c r="B1952" t="str">
        <f>'Page 1 - General Information'!$G$16</f>
        <v>6980</v>
      </c>
      <c r="C1952" s="333" t="s">
        <v>14207</v>
      </c>
      <c r="N1952" t="s">
        <v>8505</v>
      </c>
      <c r="O1952" s="300"/>
      <c r="Q1952"/>
      <c r="R1952" s="300" t="s">
        <v>14197</v>
      </c>
      <c r="S1952" t="s">
        <v>9946</v>
      </c>
      <c r="V1952" s="296">
        <f>INDEX('Page 2 - Team Information'!$K$14:$AP$184,Y1952,X1952)</f>
        <v>0</v>
      </c>
      <c r="X1952" s="334">
        <v>5</v>
      </c>
      <c r="Y1952" s="334">
        <v>98</v>
      </c>
    </row>
    <row r="1953" spans="1:25" x14ac:dyDescent="0.25">
      <c r="A1953" t="str">
        <f>'Page 1 - General Information'!$G$12</f>
        <v>114069103</v>
      </c>
      <c r="B1953" t="str">
        <f>'Page 1 - General Information'!$G$16</f>
        <v>6980</v>
      </c>
      <c r="C1953" s="333" t="s">
        <v>14207</v>
      </c>
      <c r="N1953" t="s">
        <v>8505</v>
      </c>
      <c r="O1953" s="300"/>
      <c r="Q1953"/>
      <c r="R1953" s="300" t="s">
        <v>14197</v>
      </c>
      <c r="S1953" t="s">
        <v>9947</v>
      </c>
      <c r="V1953" s="296" t="str">
        <f>INDEX('Page 2 - Team Information'!$K$14:$AP$184,Y1953,X1953)</f>
        <v xml:space="preserve">Yes </v>
      </c>
      <c r="X1953" s="334">
        <v>6</v>
      </c>
      <c r="Y1953" s="334">
        <v>98</v>
      </c>
    </row>
    <row r="1954" spans="1:25" x14ac:dyDescent="0.25">
      <c r="A1954" t="str">
        <f>'Page 1 - General Information'!$G$12</f>
        <v>114069103</v>
      </c>
      <c r="B1954" t="str">
        <f>'Page 1 - General Information'!$G$16</f>
        <v>6980</v>
      </c>
      <c r="C1954" s="333" t="s">
        <v>14207</v>
      </c>
      <c r="N1954" t="s">
        <v>8505</v>
      </c>
      <c r="O1954" s="300"/>
      <c r="Q1954"/>
      <c r="R1954" s="300" t="s">
        <v>14197</v>
      </c>
      <c r="S1954" t="s">
        <v>9948</v>
      </c>
      <c r="V1954" s="296">
        <f>INDEX('Page 2 - Team Information'!$K$14:$AP$184,Y1954,X1954)</f>
        <v>0</v>
      </c>
      <c r="X1954" s="334">
        <v>7</v>
      </c>
      <c r="Y1954" s="334">
        <v>98</v>
      </c>
    </row>
    <row r="1955" spans="1:25" x14ac:dyDescent="0.25">
      <c r="A1955" t="str">
        <f>'Page 1 - General Information'!$G$12</f>
        <v>114069103</v>
      </c>
      <c r="B1955" t="str">
        <f>'Page 1 - General Information'!$G$16</f>
        <v>6980</v>
      </c>
      <c r="C1955" s="333" t="s">
        <v>14207</v>
      </c>
      <c r="N1955" t="s">
        <v>8505</v>
      </c>
      <c r="O1955" s="300"/>
      <c r="Q1955"/>
      <c r="R1955" s="23" t="s">
        <v>14197</v>
      </c>
      <c r="S1955" t="s">
        <v>9949</v>
      </c>
      <c r="T1955" s="296" t="str">
        <f>IF(INDEX('Page 2 - Team Information'!$K$14:$AP$184,Y1955,X1955)="","",INDEX('Page 2 - Team Information'!$K$14:$AP$184,Y1955,X1955)&amp;"-06-30")</f>
        <v>1946-06-30</v>
      </c>
      <c r="X1955" s="334">
        <v>9</v>
      </c>
      <c r="Y1955" s="334">
        <v>98</v>
      </c>
    </row>
    <row r="1956" spans="1:25" x14ac:dyDescent="0.25">
      <c r="A1956" t="str">
        <f>'Page 1 - General Information'!$G$12</f>
        <v>114069103</v>
      </c>
      <c r="B1956" t="str">
        <f>'Page 1 - General Information'!$G$16</f>
        <v>6980</v>
      </c>
      <c r="C1956" s="333" t="s">
        <v>14207</v>
      </c>
      <c r="N1956" t="s">
        <v>8505</v>
      </c>
      <c r="O1956" s="300"/>
      <c r="Q1956"/>
      <c r="R1956" s="23" t="s">
        <v>14197</v>
      </c>
      <c r="S1956" t="s">
        <v>9950</v>
      </c>
      <c r="T1956" s="296" t="str">
        <f>IF(INDEX('Page 2 - Team Information'!$K$14:$AP$184,Y1956,X1956)="","",INDEX('Page 2 - Team Information'!$K$14:$AP$184,Y1956,X1956)&amp;"-06-30")</f>
        <v/>
      </c>
      <c r="X1956" s="334">
        <v>10</v>
      </c>
      <c r="Y1956" s="334">
        <v>98</v>
      </c>
    </row>
    <row r="1957" spans="1:25" x14ac:dyDescent="0.25">
      <c r="A1957" t="str">
        <f>'Page 1 - General Information'!$G$12</f>
        <v>114069103</v>
      </c>
      <c r="B1957" t="str">
        <f>'Page 1 - General Information'!$G$16</f>
        <v>6980</v>
      </c>
      <c r="C1957" s="333" t="s">
        <v>14207</v>
      </c>
      <c r="N1957" t="s">
        <v>8505</v>
      </c>
      <c r="O1957" s="300"/>
      <c r="Q1957"/>
      <c r="R1957" s="23" t="s">
        <v>14197</v>
      </c>
      <c r="S1957" t="s">
        <v>9951</v>
      </c>
      <c r="T1957" s="296" t="str">
        <f>IF(INDEX('Page 2 - Team Information'!$K$14:$AP$184,Y1957,X1957)="","",INDEX('Page 2 - Team Information'!$K$14:$AP$184,Y1957,X1957)&amp;"-06-30")</f>
        <v/>
      </c>
      <c r="X1957" s="334">
        <v>11</v>
      </c>
      <c r="Y1957" s="334">
        <v>98</v>
      </c>
    </row>
    <row r="1958" spans="1:25" x14ac:dyDescent="0.25">
      <c r="A1958" t="str">
        <f>'Page 1 - General Information'!$G$12</f>
        <v>114069103</v>
      </c>
      <c r="B1958" t="str">
        <f>'Page 1 - General Information'!$G$16</f>
        <v>6980</v>
      </c>
      <c r="C1958" s="333" t="s">
        <v>14207</v>
      </c>
      <c r="N1958" t="s">
        <v>8505</v>
      </c>
      <c r="O1958" s="300"/>
      <c r="Q1958"/>
      <c r="R1958" s="23" t="s">
        <v>14197</v>
      </c>
      <c r="S1958" t="s">
        <v>9952</v>
      </c>
      <c r="T1958" s="296" t="str">
        <f>IF(INDEX('Page 2 - Team Information'!$K$14:$AP$184,Y1958,X1958)="","",INDEX('Page 2 - Team Information'!$K$14:$AP$184,Y1958,X1958)&amp;"-06-30")</f>
        <v/>
      </c>
      <c r="X1958" s="334">
        <v>12</v>
      </c>
      <c r="Y1958" s="334">
        <v>98</v>
      </c>
    </row>
    <row r="1959" spans="1:25" x14ac:dyDescent="0.25">
      <c r="A1959" t="str">
        <f>'Page 1 - General Information'!$G$12</f>
        <v>114069103</v>
      </c>
      <c r="B1959" t="str">
        <f>'Page 1 - General Information'!$G$16</f>
        <v>6980</v>
      </c>
      <c r="C1959" s="333" t="s">
        <v>14207</v>
      </c>
      <c r="N1959" t="s">
        <v>8024</v>
      </c>
      <c r="O1959" s="296">
        <f>INDEX('Page 2 - Team Information'!$K$14:$AP$184,Y1959,X1959)</f>
        <v>0</v>
      </c>
      <c r="Q1959"/>
      <c r="S1959" t="s">
        <v>9953</v>
      </c>
      <c r="X1959" s="334">
        <v>14</v>
      </c>
      <c r="Y1959" s="334">
        <v>98</v>
      </c>
    </row>
    <row r="1960" spans="1:25" x14ac:dyDescent="0.25">
      <c r="A1960" t="str">
        <f>'Page 1 - General Information'!$G$12</f>
        <v>114069103</v>
      </c>
      <c r="B1960" t="str">
        <f>'Page 1 - General Information'!$G$16</f>
        <v>6980</v>
      </c>
      <c r="C1960" s="333" t="s">
        <v>14207</v>
      </c>
      <c r="N1960" t="s">
        <v>8024</v>
      </c>
      <c r="O1960" s="296">
        <f>INDEX('Page 2 - Team Information'!$K$14:$AP$184,Y1960,X1960)</f>
        <v>22</v>
      </c>
      <c r="Q1960"/>
      <c r="S1960" t="s">
        <v>9954</v>
      </c>
      <c r="X1960" s="334">
        <v>15</v>
      </c>
      <c r="Y1960" s="334">
        <v>98</v>
      </c>
    </row>
    <row r="1961" spans="1:25" x14ac:dyDescent="0.25">
      <c r="A1961" t="str">
        <f>'Page 1 - General Information'!$G$12</f>
        <v>114069103</v>
      </c>
      <c r="B1961" t="str">
        <f>'Page 1 - General Information'!$G$16</f>
        <v>6980</v>
      </c>
      <c r="C1961" s="333" t="s">
        <v>14207</v>
      </c>
      <c r="N1961" t="s">
        <v>8024</v>
      </c>
      <c r="O1961" s="296">
        <f>INDEX('Page 2 - Team Information'!$K$14:$AP$184,Y1961,X1961)</f>
        <v>0</v>
      </c>
      <c r="Q1961"/>
      <c r="S1961" t="s">
        <v>9955</v>
      </c>
      <c r="X1961" s="334">
        <v>16</v>
      </c>
      <c r="Y1961" s="334">
        <v>98</v>
      </c>
    </row>
    <row r="1962" spans="1:25" x14ac:dyDescent="0.25">
      <c r="A1962" t="str">
        <f>'Page 1 - General Information'!$G$12</f>
        <v>114069103</v>
      </c>
      <c r="B1962" t="str">
        <f>'Page 1 - General Information'!$G$16</f>
        <v>6980</v>
      </c>
      <c r="C1962" s="333" t="s">
        <v>14207</v>
      </c>
      <c r="N1962" t="s">
        <v>8024</v>
      </c>
      <c r="O1962" s="296">
        <f>INDEX('Page 2 - Team Information'!$K$14:$AP$184,Y1962,X1962)</f>
        <v>22</v>
      </c>
      <c r="Q1962"/>
      <c r="S1962" t="s">
        <v>9956</v>
      </c>
      <c r="X1962" s="334">
        <v>17</v>
      </c>
      <c r="Y1962" s="334">
        <v>98</v>
      </c>
    </row>
    <row r="1963" spans="1:25" x14ac:dyDescent="0.25">
      <c r="A1963" t="str">
        <f>'Page 1 - General Information'!$G$12</f>
        <v>114069103</v>
      </c>
      <c r="B1963" t="str">
        <f>'Page 1 - General Information'!$G$16</f>
        <v>6980</v>
      </c>
      <c r="C1963" s="333" t="s">
        <v>14207</v>
      </c>
      <c r="N1963" t="s">
        <v>8024</v>
      </c>
      <c r="O1963" s="296">
        <f>INDEX('Page 2 - Team Information'!$K$14:$AP$184,Y1963,X1963)</f>
        <v>0</v>
      </c>
      <c r="Q1963"/>
      <c r="S1963" t="s">
        <v>9957</v>
      </c>
      <c r="X1963" s="334">
        <v>19</v>
      </c>
      <c r="Y1963" s="334">
        <v>98</v>
      </c>
    </row>
    <row r="1964" spans="1:25" x14ac:dyDescent="0.25">
      <c r="A1964" t="str">
        <f>'Page 1 - General Information'!$G$12</f>
        <v>114069103</v>
      </c>
      <c r="B1964" t="str">
        <f>'Page 1 - General Information'!$G$16</f>
        <v>6980</v>
      </c>
      <c r="C1964" s="333" t="s">
        <v>14207</v>
      </c>
      <c r="N1964" t="s">
        <v>8024</v>
      </c>
      <c r="O1964" s="296">
        <f>INDEX('Page 2 - Team Information'!$K$14:$AP$184,Y1964,X1964)</f>
        <v>22</v>
      </c>
      <c r="Q1964"/>
      <c r="S1964" t="s">
        <v>9958</v>
      </c>
      <c r="X1964" s="334">
        <v>20</v>
      </c>
      <c r="Y1964" s="334">
        <v>98</v>
      </c>
    </row>
    <row r="1965" spans="1:25" x14ac:dyDescent="0.25">
      <c r="A1965" t="str">
        <f>'Page 1 - General Information'!$G$12</f>
        <v>114069103</v>
      </c>
      <c r="B1965" t="str">
        <f>'Page 1 - General Information'!$G$16</f>
        <v>6980</v>
      </c>
      <c r="C1965" s="333" t="s">
        <v>14207</v>
      </c>
      <c r="N1965" t="s">
        <v>8024</v>
      </c>
      <c r="O1965" s="296">
        <f>INDEX('Page 2 - Team Information'!$K$14:$AP$184,Y1965,X1965)</f>
        <v>0</v>
      </c>
      <c r="Q1965"/>
      <c r="S1965" t="s">
        <v>9959</v>
      </c>
      <c r="X1965" s="334">
        <v>21</v>
      </c>
      <c r="Y1965" s="334">
        <v>98</v>
      </c>
    </row>
    <row r="1966" spans="1:25" x14ac:dyDescent="0.25">
      <c r="A1966" t="str">
        <f>'Page 1 - General Information'!$G$12</f>
        <v>114069103</v>
      </c>
      <c r="B1966" t="str">
        <f>'Page 1 - General Information'!$G$16</f>
        <v>6980</v>
      </c>
      <c r="C1966" s="333" t="s">
        <v>14207</v>
      </c>
      <c r="N1966" t="s">
        <v>8024</v>
      </c>
      <c r="O1966" s="296">
        <f>INDEX('Page 2 - Team Information'!$K$14:$AP$184,Y1966,X1966)</f>
        <v>22</v>
      </c>
      <c r="Q1966"/>
      <c r="S1966" t="s">
        <v>9960</v>
      </c>
      <c r="X1966" s="334">
        <v>22</v>
      </c>
      <c r="Y1966" s="334">
        <v>98</v>
      </c>
    </row>
    <row r="1967" spans="1:25" x14ac:dyDescent="0.25">
      <c r="A1967" t="str">
        <f>'Page 1 - General Information'!$G$12</f>
        <v>114069103</v>
      </c>
      <c r="B1967" t="str">
        <f>'Page 1 - General Information'!$G$16</f>
        <v>6980</v>
      </c>
      <c r="C1967" s="333" t="s">
        <v>14207</v>
      </c>
      <c r="N1967" t="s">
        <v>8505</v>
      </c>
      <c r="O1967" s="300"/>
      <c r="Q1967"/>
      <c r="R1967" s="300" t="s">
        <v>14197</v>
      </c>
      <c r="S1967" t="s">
        <v>9961</v>
      </c>
      <c r="V1967" s="296">
        <f>INDEX('Page 2 - Team Information'!$K$14:$AP$184,Y1967,X1967)</f>
        <v>0</v>
      </c>
      <c r="X1967" s="334">
        <v>5</v>
      </c>
      <c r="Y1967" s="334">
        <v>99</v>
      </c>
    </row>
    <row r="1968" spans="1:25" x14ac:dyDescent="0.25">
      <c r="A1968" t="str">
        <f>'Page 1 - General Information'!$G$12</f>
        <v>114069103</v>
      </c>
      <c r="B1968" t="str">
        <f>'Page 1 - General Information'!$G$16</f>
        <v>6980</v>
      </c>
      <c r="C1968" s="333" t="s">
        <v>14207</v>
      </c>
      <c r="N1968" t="s">
        <v>8505</v>
      </c>
      <c r="O1968" s="300"/>
      <c r="Q1968"/>
      <c r="R1968" s="300" t="s">
        <v>14197</v>
      </c>
      <c r="S1968" t="s">
        <v>9962</v>
      </c>
      <c r="V1968" s="296">
        <f>INDEX('Page 2 - Team Information'!$K$14:$AP$184,Y1968,X1968)</f>
        <v>0</v>
      </c>
      <c r="X1968" s="334">
        <v>6</v>
      </c>
      <c r="Y1968" s="334">
        <v>99</v>
      </c>
    </row>
    <row r="1969" spans="1:25" x14ac:dyDescent="0.25">
      <c r="A1969" t="str">
        <f>'Page 1 - General Information'!$G$12</f>
        <v>114069103</v>
      </c>
      <c r="B1969" t="str">
        <f>'Page 1 - General Information'!$G$16</f>
        <v>6980</v>
      </c>
      <c r="C1969" s="333" t="s">
        <v>14207</v>
      </c>
      <c r="N1969" t="s">
        <v>8505</v>
      </c>
      <c r="O1969" s="300"/>
      <c r="Q1969"/>
      <c r="R1969" s="300" t="s">
        <v>14197</v>
      </c>
      <c r="S1969" t="s">
        <v>9963</v>
      </c>
      <c r="V1969" s="296">
        <f>INDEX('Page 2 - Team Information'!$K$14:$AP$184,Y1969,X1969)</f>
        <v>0</v>
      </c>
      <c r="X1969" s="334">
        <v>7</v>
      </c>
      <c r="Y1969" s="334">
        <v>99</v>
      </c>
    </row>
    <row r="1970" spans="1:25" x14ac:dyDescent="0.25">
      <c r="A1970" t="str">
        <f>'Page 1 - General Information'!$G$12</f>
        <v>114069103</v>
      </c>
      <c r="B1970" t="str">
        <f>'Page 1 - General Information'!$G$16</f>
        <v>6980</v>
      </c>
      <c r="C1970" s="333" t="s">
        <v>14207</v>
      </c>
      <c r="N1970" t="s">
        <v>8505</v>
      </c>
      <c r="O1970" s="300"/>
      <c r="Q1970"/>
      <c r="R1970" s="23" t="s">
        <v>14197</v>
      </c>
      <c r="S1970" t="s">
        <v>9964</v>
      </c>
      <c r="T1970" s="296" t="str">
        <f>IF(INDEX('Page 2 - Team Information'!$K$14:$AP$184,Y1970,X1970)="","",INDEX('Page 2 - Team Information'!$K$14:$AP$184,Y1970,X1970)&amp;"-06-30")</f>
        <v/>
      </c>
      <c r="X1970" s="334">
        <v>9</v>
      </c>
      <c r="Y1970" s="334">
        <v>99</v>
      </c>
    </row>
    <row r="1971" spans="1:25" x14ac:dyDescent="0.25">
      <c r="A1971" t="str">
        <f>'Page 1 - General Information'!$G$12</f>
        <v>114069103</v>
      </c>
      <c r="B1971" t="str">
        <f>'Page 1 - General Information'!$G$16</f>
        <v>6980</v>
      </c>
      <c r="C1971" s="333" t="s">
        <v>14207</v>
      </c>
      <c r="N1971" t="s">
        <v>8505</v>
      </c>
      <c r="O1971" s="300"/>
      <c r="Q1971"/>
      <c r="R1971" s="23" t="s">
        <v>14197</v>
      </c>
      <c r="S1971" t="s">
        <v>9965</v>
      </c>
      <c r="T1971" s="296" t="str">
        <f>IF(INDEX('Page 2 - Team Information'!$K$14:$AP$184,Y1971,X1971)="","",INDEX('Page 2 - Team Information'!$K$14:$AP$184,Y1971,X1971)&amp;"-06-30")</f>
        <v/>
      </c>
      <c r="X1971" s="334">
        <v>10</v>
      </c>
      <c r="Y1971" s="334">
        <v>99</v>
      </c>
    </row>
    <row r="1972" spans="1:25" x14ac:dyDescent="0.25">
      <c r="A1972" t="str">
        <f>'Page 1 - General Information'!$G$12</f>
        <v>114069103</v>
      </c>
      <c r="B1972" t="str">
        <f>'Page 1 - General Information'!$G$16</f>
        <v>6980</v>
      </c>
      <c r="C1972" s="333" t="s">
        <v>14207</v>
      </c>
      <c r="N1972" t="s">
        <v>8505</v>
      </c>
      <c r="O1972" s="300"/>
      <c r="Q1972"/>
      <c r="R1972" s="23" t="s">
        <v>14197</v>
      </c>
      <c r="S1972" t="s">
        <v>9966</v>
      </c>
      <c r="T1972" s="296" t="str">
        <f>IF(INDEX('Page 2 - Team Information'!$K$14:$AP$184,Y1972,X1972)="","",INDEX('Page 2 - Team Information'!$K$14:$AP$184,Y1972,X1972)&amp;"-06-30")</f>
        <v/>
      </c>
      <c r="X1972" s="334">
        <v>11</v>
      </c>
      <c r="Y1972" s="334">
        <v>99</v>
      </c>
    </row>
    <row r="1973" spans="1:25" x14ac:dyDescent="0.25">
      <c r="A1973" t="str">
        <f>'Page 1 - General Information'!$G$12</f>
        <v>114069103</v>
      </c>
      <c r="B1973" t="str">
        <f>'Page 1 - General Information'!$G$16</f>
        <v>6980</v>
      </c>
      <c r="C1973" s="333" t="s">
        <v>14207</v>
      </c>
      <c r="N1973" t="s">
        <v>8505</v>
      </c>
      <c r="O1973" s="300"/>
      <c r="Q1973"/>
      <c r="R1973" s="23" t="s">
        <v>14197</v>
      </c>
      <c r="S1973" t="s">
        <v>9967</v>
      </c>
      <c r="T1973" s="296" t="str">
        <f>IF(INDEX('Page 2 - Team Information'!$K$14:$AP$184,Y1973,X1973)="","",INDEX('Page 2 - Team Information'!$K$14:$AP$184,Y1973,X1973)&amp;"-06-30")</f>
        <v/>
      </c>
      <c r="X1973" s="334">
        <v>12</v>
      </c>
      <c r="Y1973" s="334">
        <v>99</v>
      </c>
    </row>
    <row r="1974" spans="1:25" x14ac:dyDescent="0.25">
      <c r="A1974" t="str">
        <f>'Page 1 - General Information'!$G$12</f>
        <v>114069103</v>
      </c>
      <c r="B1974" t="str">
        <f>'Page 1 - General Information'!$G$16</f>
        <v>6980</v>
      </c>
      <c r="C1974" s="333" t="s">
        <v>14207</v>
      </c>
      <c r="N1974" t="s">
        <v>8024</v>
      </c>
      <c r="O1974" s="296">
        <f>INDEX('Page 2 - Team Information'!$K$14:$AP$184,Y1974,X1974)</f>
        <v>0</v>
      </c>
      <c r="Q1974"/>
      <c r="S1974" t="s">
        <v>9968</v>
      </c>
      <c r="X1974" s="334">
        <v>14</v>
      </c>
      <c r="Y1974" s="334">
        <v>99</v>
      </c>
    </row>
    <row r="1975" spans="1:25" x14ac:dyDescent="0.25">
      <c r="A1975" t="str">
        <f>'Page 1 - General Information'!$G$12</f>
        <v>114069103</v>
      </c>
      <c r="B1975" t="str">
        <f>'Page 1 - General Information'!$G$16</f>
        <v>6980</v>
      </c>
      <c r="C1975" s="333" t="s">
        <v>14207</v>
      </c>
      <c r="N1975" t="s">
        <v>8024</v>
      </c>
      <c r="O1975" s="296">
        <f>INDEX('Page 2 - Team Information'!$K$14:$AP$184,Y1975,X1975)</f>
        <v>0</v>
      </c>
      <c r="Q1975"/>
      <c r="S1975" t="s">
        <v>9969</v>
      </c>
      <c r="X1975" s="334">
        <v>15</v>
      </c>
      <c r="Y1975" s="334">
        <v>99</v>
      </c>
    </row>
    <row r="1976" spans="1:25" x14ac:dyDescent="0.25">
      <c r="A1976" t="str">
        <f>'Page 1 - General Information'!$G$12</f>
        <v>114069103</v>
      </c>
      <c r="B1976" t="str">
        <f>'Page 1 - General Information'!$G$16</f>
        <v>6980</v>
      </c>
      <c r="C1976" s="333" t="s">
        <v>14207</v>
      </c>
      <c r="N1976" t="s">
        <v>8024</v>
      </c>
      <c r="O1976" s="296">
        <f>INDEX('Page 2 - Team Information'!$K$14:$AP$184,Y1976,X1976)</f>
        <v>0</v>
      </c>
      <c r="Q1976"/>
      <c r="S1976" t="s">
        <v>9970</v>
      </c>
      <c r="X1976" s="334">
        <v>16</v>
      </c>
      <c r="Y1976" s="334">
        <v>99</v>
      </c>
    </row>
    <row r="1977" spans="1:25" x14ac:dyDescent="0.25">
      <c r="A1977" t="str">
        <f>'Page 1 - General Information'!$G$12</f>
        <v>114069103</v>
      </c>
      <c r="B1977" t="str">
        <f>'Page 1 - General Information'!$G$16</f>
        <v>6980</v>
      </c>
      <c r="C1977" s="333" t="s">
        <v>14207</v>
      </c>
      <c r="N1977" t="s">
        <v>8024</v>
      </c>
      <c r="O1977" s="296">
        <f>INDEX('Page 2 - Team Information'!$K$14:$AP$184,Y1977,X1977)</f>
        <v>0</v>
      </c>
      <c r="Q1977"/>
      <c r="S1977" t="s">
        <v>9971</v>
      </c>
      <c r="X1977" s="334">
        <v>17</v>
      </c>
      <c r="Y1977" s="334">
        <v>99</v>
      </c>
    </row>
    <row r="1978" spans="1:25" x14ac:dyDescent="0.25">
      <c r="A1978" t="str">
        <f>'Page 1 - General Information'!$G$12</f>
        <v>114069103</v>
      </c>
      <c r="B1978" t="str">
        <f>'Page 1 - General Information'!$G$16</f>
        <v>6980</v>
      </c>
      <c r="C1978" s="333" t="s">
        <v>14207</v>
      </c>
      <c r="N1978" t="s">
        <v>8024</v>
      </c>
      <c r="O1978" s="296">
        <f>INDEX('Page 2 - Team Information'!$K$14:$AP$184,Y1978,X1978)</f>
        <v>0</v>
      </c>
      <c r="Q1978"/>
      <c r="S1978" t="s">
        <v>9972</v>
      </c>
      <c r="X1978" s="334">
        <v>19</v>
      </c>
      <c r="Y1978" s="334">
        <v>99</v>
      </c>
    </row>
    <row r="1979" spans="1:25" x14ac:dyDescent="0.25">
      <c r="A1979" t="str">
        <f>'Page 1 - General Information'!$G$12</f>
        <v>114069103</v>
      </c>
      <c r="B1979" t="str">
        <f>'Page 1 - General Information'!$G$16</f>
        <v>6980</v>
      </c>
      <c r="C1979" s="333" t="s">
        <v>14207</v>
      </c>
      <c r="N1979" t="s">
        <v>8024</v>
      </c>
      <c r="O1979" s="296">
        <f>INDEX('Page 2 - Team Information'!$K$14:$AP$184,Y1979,X1979)</f>
        <v>0</v>
      </c>
      <c r="Q1979"/>
      <c r="S1979" t="s">
        <v>9973</v>
      </c>
      <c r="X1979" s="334">
        <v>20</v>
      </c>
      <c r="Y1979" s="334">
        <v>99</v>
      </c>
    </row>
    <row r="1980" spans="1:25" x14ac:dyDescent="0.25">
      <c r="A1980" t="str">
        <f>'Page 1 - General Information'!$G$12</f>
        <v>114069103</v>
      </c>
      <c r="B1980" t="str">
        <f>'Page 1 - General Information'!$G$16</f>
        <v>6980</v>
      </c>
      <c r="C1980" s="333" t="s">
        <v>14207</v>
      </c>
      <c r="N1980" t="s">
        <v>8024</v>
      </c>
      <c r="O1980" s="296">
        <f>INDEX('Page 2 - Team Information'!$K$14:$AP$184,Y1980,X1980)</f>
        <v>0</v>
      </c>
      <c r="Q1980"/>
      <c r="S1980" t="s">
        <v>9974</v>
      </c>
      <c r="X1980" s="334">
        <v>21</v>
      </c>
      <c r="Y1980" s="334">
        <v>99</v>
      </c>
    </row>
    <row r="1981" spans="1:25" x14ac:dyDescent="0.25">
      <c r="A1981" t="str">
        <f>'Page 1 - General Information'!$G$12</f>
        <v>114069103</v>
      </c>
      <c r="B1981" t="str">
        <f>'Page 1 - General Information'!$G$16</f>
        <v>6980</v>
      </c>
      <c r="C1981" s="333" t="s">
        <v>14207</v>
      </c>
      <c r="N1981" t="s">
        <v>8024</v>
      </c>
      <c r="O1981" s="296">
        <f>INDEX('Page 2 - Team Information'!$K$14:$AP$184,Y1981,X1981)</f>
        <v>0</v>
      </c>
      <c r="Q1981"/>
      <c r="S1981" t="s">
        <v>9975</v>
      </c>
      <c r="X1981" s="334">
        <v>22</v>
      </c>
      <c r="Y1981" s="334">
        <v>99</v>
      </c>
    </row>
    <row r="1982" spans="1:25" x14ac:dyDescent="0.25">
      <c r="A1982" t="str">
        <f>'Page 1 - General Information'!$G$12</f>
        <v>114069103</v>
      </c>
      <c r="B1982" t="str">
        <f>'Page 1 - General Information'!$G$16</f>
        <v>6980</v>
      </c>
      <c r="C1982" s="333" t="s">
        <v>14207</v>
      </c>
      <c r="N1982" t="s">
        <v>8505</v>
      </c>
      <c r="O1982" s="300"/>
      <c r="Q1982"/>
      <c r="R1982" s="300" t="s">
        <v>14197</v>
      </c>
      <c r="S1982" t="s">
        <v>9976</v>
      </c>
      <c r="V1982" s="296">
        <f>INDEX('Page 2 - Team Information'!$K$14:$AP$184,Y1982,X1982)</f>
        <v>0</v>
      </c>
      <c r="X1982" s="334">
        <v>5</v>
      </c>
      <c r="Y1982" s="334">
        <v>100</v>
      </c>
    </row>
    <row r="1983" spans="1:25" x14ac:dyDescent="0.25">
      <c r="A1983" t="str">
        <f>'Page 1 - General Information'!$G$12</f>
        <v>114069103</v>
      </c>
      <c r="B1983" t="str">
        <f>'Page 1 - General Information'!$G$16</f>
        <v>6980</v>
      </c>
      <c r="C1983" s="333" t="s">
        <v>14207</v>
      </c>
      <c r="N1983" t="s">
        <v>8505</v>
      </c>
      <c r="O1983" s="300"/>
      <c r="Q1983"/>
      <c r="R1983" s="300" t="s">
        <v>14197</v>
      </c>
      <c r="S1983" t="s">
        <v>9977</v>
      </c>
      <c r="V1983" s="296">
        <f>INDEX('Page 2 - Team Information'!$K$14:$AP$184,Y1983,X1983)</f>
        <v>0</v>
      </c>
      <c r="X1983" s="334">
        <v>6</v>
      </c>
      <c r="Y1983" s="334">
        <v>100</v>
      </c>
    </row>
    <row r="1984" spans="1:25" x14ac:dyDescent="0.25">
      <c r="A1984" t="str">
        <f>'Page 1 - General Information'!$G$12</f>
        <v>114069103</v>
      </c>
      <c r="B1984" t="str">
        <f>'Page 1 - General Information'!$G$16</f>
        <v>6980</v>
      </c>
      <c r="C1984" s="333" t="s">
        <v>14207</v>
      </c>
      <c r="N1984" t="s">
        <v>8505</v>
      </c>
      <c r="O1984" s="300"/>
      <c r="Q1984"/>
      <c r="R1984" s="300" t="s">
        <v>14197</v>
      </c>
      <c r="S1984" t="s">
        <v>9978</v>
      </c>
      <c r="V1984" s="296">
        <f>INDEX('Page 2 - Team Information'!$K$14:$AP$184,Y1984,X1984)</f>
        <v>0</v>
      </c>
      <c r="X1984" s="334">
        <v>7</v>
      </c>
      <c r="Y1984" s="334">
        <v>100</v>
      </c>
    </row>
    <row r="1985" spans="1:25" x14ac:dyDescent="0.25">
      <c r="A1985" t="str">
        <f>'Page 1 - General Information'!$G$12</f>
        <v>114069103</v>
      </c>
      <c r="B1985" t="str">
        <f>'Page 1 - General Information'!$G$16</f>
        <v>6980</v>
      </c>
      <c r="C1985" s="333" t="s">
        <v>14207</v>
      </c>
      <c r="N1985" t="s">
        <v>8505</v>
      </c>
      <c r="O1985" s="300"/>
      <c r="Q1985"/>
      <c r="R1985" s="23" t="s">
        <v>14197</v>
      </c>
      <c r="S1985" t="s">
        <v>9979</v>
      </c>
      <c r="T1985" s="296" t="str">
        <f>IF(INDEX('Page 2 - Team Information'!$K$14:$AP$184,Y1985,X1985)="","",INDEX('Page 2 - Team Information'!$K$14:$AP$184,Y1985,X1985)&amp;"-06-30")</f>
        <v/>
      </c>
      <c r="X1985" s="334">
        <v>9</v>
      </c>
      <c r="Y1985" s="334">
        <v>100</v>
      </c>
    </row>
    <row r="1986" spans="1:25" x14ac:dyDescent="0.25">
      <c r="A1986" t="str">
        <f>'Page 1 - General Information'!$G$12</f>
        <v>114069103</v>
      </c>
      <c r="B1986" t="str">
        <f>'Page 1 - General Information'!$G$16</f>
        <v>6980</v>
      </c>
      <c r="C1986" s="333" t="s">
        <v>14207</v>
      </c>
      <c r="N1986" t="s">
        <v>8505</v>
      </c>
      <c r="O1986" s="300"/>
      <c r="Q1986"/>
      <c r="R1986" s="23" t="s">
        <v>14197</v>
      </c>
      <c r="S1986" t="s">
        <v>9980</v>
      </c>
      <c r="T1986" s="296" t="str">
        <f>IF(INDEX('Page 2 - Team Information'!$K$14:$AP$184,Y1986,X1986)="","",INDEX('Page 2 - Team Information'!$K$14:$AP$184,Y1986,X1986)&amp;"-06-30")</f>
        <v/>
      </c>
      <c r="X1986" s="334">
        <v>10</v>
      </c>
      <c r="Y1986" s="334">
        <v>100</v>
      </c>
    </row>
    <row r="1987" spans="1:25" x14ac:dyDescent="0.25">
      <c r="A1987" t="str">
        <f>'Page 1 - General Information'!$G$12</f>
        <v>114069103</v>
      </c>
      <c r="B1987" t="str">
        <f>'Page 1 - General Information'!$G$16</f>
        <v>6980</v>
      </c>
      <c r="C1987" s="333" t="s">
        <v>14207</v>
      </c>
      <c r="N1987" t="s">
        <v>8505</v>
      </c>
      <c r="O1987" s="300"/>
      <c r="Q1987"/>
      <c r="R1987" s="23" t="s">
        <v>14197</v>
      </c>
      <c r="S1987" t="s">
        <v>9981</v>
      </c>
      <c r="T1987" s="296" t="str">
        <f>IF(INDEX('Page 2 - Team Information'!$K$14:$AP$184,Y1987,X1987)="","",INDEX('Page 2 - Team Information'!$K$14:$AP$184,Y1987,X1987)&amp;"-06-30")</f>
        <v/>
      </c>
      <c r="X1987" s="334">
        <v>11</v>
      </c>
      <c r="Y1987" s="334">
        <v>100</v>
      </c>
    </row>
    <row r="1988" spans="1:25" x14ac:dyDescent="0.25">
      <c r="A1988" t="str">
        <f>'Page 1 - General Information'!$G$12</f>
        <v>114069103</v>
      </c>
      <c r="B1988" t="str">
        <f>'Page 1 - General Information'!$G$16</f>
        <v>6980</v>
      </c>
      <c r="C1988" s="333" t="s">
        <v>14207</v>
      </c>
      <c r="N1988" t="s">
        <v>8505</v>
      </c>
      <c r="O1988" s="300"/>
      <c r="Q1988"/>
      <c r="R1988" s="23" t="s">
        <v>14197</v>
      </c>
      <c r="S1988" t="s">
        <v>9982</v>
      </c>
      <c r="T1988" s="296" t="str">
        <f>IF(INDEX('Page 2 - Team Information'!$K$14:$AP$184,Y1988,X1988)="","",INDEX('Page 2 - Team Information'!$K$14:$AP$184,Y1988,X1988)&amp;"-06-30")</f>
        <v/>
      </c>
      <c r="X1988" s="334">
        <v>12</v>
      </c>
      <c r="Y1988" s="334">
        <v>100</v>
      </c>
    </row>
    <row r="1989" spans="1:25" x14ac:dyDescent="0.25">
      <c r="A1989" t="str">
        <f>'Page 1 - General Information'!$G$12</f>
        <v>114069103</v>
      </c>
      <c r="B1989" t="str">
        <f>'Page 1 - General Information'!$G$16</f>
        <v>6980</v>
      </c>
      <c r="C1989" s="333" t="s">
        <v>14207</v>
      </c>
      <c r="N1989" t="s">
        <v>8024</v>
      </c>
      <c r="O1989" s="296">
        <f>INDEX('Page 2 - Team Information'!$K$14:$AP$184,Y1989,X1989)</f>
        <v>0</v>
      </c>
      <c r="Q1989"/>
      <c r="S1989" t="s">
        <v>9983</v>
      </c>
      <c r="X1989" s="334">
        <v>14</v>
      </c>
      <c r="Y1989" s="334">
        <v>100</v>
      </c>
    </row>
    <row r="1990" spans="1:25" x14ac:dyDescent="0.25">
      <c r="A1990" t="str">
        <f>'Page 1 - General Information'!$G$12</f>
        <v>114069103</v>
      </c>
      <c r="B1990" t="str">
        <f>'Page 1 - General Information'!$G$16</f>
        <v>6980</v>
      </c>
      <c r="C1990" s="333" t="s">
        <v>14207</v>
      </c>
      <c r="N1990" t="s">
        <v>8024</v>
      </c>
      <c r="O1990" s="296">
        <f>INDEX('Page 2 - Team Information'!$K$14:$AP$184,Y1990,X1990)</f>
        <v>0</v>
      </c>
      <c r="Q1990"/>
      <c r="S1990" t="s">
        <v>9984</v>
      </c>
      <c r="X1990" s="334">
        <v>15</v>
      </c>
      <c r="Y1990" s="334">
        <v>100</v>
      </c>
    </row>
    <row r="1991" spans="1:25" x14ac:dyDescent="0.25">
      <c r="A1991" t="str">
        <f>'Page 1 - General Information'!$G$12</f>
        <v>114069103</v>
      </c>
      <c r="B1991" t="str">
        <f>'Page 1 - General Information'!$G$16</f>
        <v>6980</v>
      </c>
      <c r="C1991" s="333" t="s">
        <v>14207</v>
      </c>
      <c r="N1991" t="s">
        <v>8024</v>
      </c>
      <c r="O1991" s="296">
        <f>INDEX('Page 2 - Team Information'!$K$14:$AP$184,Y1991,X1991)</f>
        <v>0</v>
      </c>
      <c r="Q1991"/>
      <c r="S1991" t="s">
        <v>9985</v>
      </c>
      <c r="X1991" s="334">
        <v>16</v>
      </c>
      <c r="Y1991" s="334">
        <v>100</v>
      </c>
    </row>
    <row r="1992" spans="1:25" x14ac:dyDescent="0.25">
      <c r="A1992" t="str">
        <f>'Page 1 - General Information'!$G$12</f>
        <v>114069103</v>
      </c>
      <c r="B1992" t="str">
        <f>'Page 1 - General Information'!$G$16</f>
        <v>6980</v>
      </c>
      <c r="C1992" s="333" t="s">
        <v>14207</v>
      </c>
      <c r="N1992" t="s">
        <v>8024</v>
      </c>
      <c r="O1992" s="296">
        <f>INDEX('Page 2 - Team Information'!$K$14:$AP$184,Y1992,X1992)</f>
        <v>0</v>
      </c>
      <c r="Q1992"/>
      <c r="S1992" t="s">
        <v>9986</v>
      </c>
      <c r="X1992" s="334">
        <v>17</v>
      </c>
      <c r="Y1992" s="334">
        <v>100</v>
      </c>
    </row>
    <row r="1993" spans="1:25" x14ac:dyDescent="0.25">
      <c r="A1993" t="str">
        <f>'Page 1 - General Information'!$G$12</f>
        <v>114069103</v>
      </c>
      <c r="B1993" t="str">
        <f>'Page 1 - General Information'!$G$16</f>
        <v>6980</v>
      </c>
      <c r="C1993" s="333" t="s">
        <v>14207</v>
      </c>
      <c r="N1993" t="s">
        <v>8024</v>
      </c>
      <c r="O1993" s="296">
        <f>INDEX('Page 2 - Team Information'!$K$14:$AP$184,Y1993,X1993)</f>
        <v>0</v>
      </c>
      <c r="Q1993"/>
      <c r="S1993" t="s">
        <v>9987</v>
      </c>
      <c r="X1993" s="334">
        <v>19</v>
      </c>
      <c r="Y1993" s="334">
        <v>100</v>
      </c>
    </row>
    <row r="1994" spans="1:25" x14ac:dyDescent="0.25">
      <c r="A1994" t="str">
        <f>'Page 1 - General Information'!$G$12</f>
        <v>114069103</v>
      </c>
      <c r="B1994" t="str">
        <f>'Page 1 - General Information'!$G$16</f>
        <v>6980</v>
      </c>
      <c r="C1994" s="333" t="s">
        <v>14207</v>
      </c>
      <c r="N1994" t="s">
        <v>8024</v>
      </c>
      <c r="O1994" s="296">
        <f>INDEX('Page 2 - Team Information'!$K$14:$AP$184,Y1994,X1994)</f>
        <v>0</v>
      </c>
      <c r="Q1994"/>
      <c r="S1994" t="s">
        <v>9988</v>
      </c>
      <c r="X1994" s="334">
        <v>20</v>
      </c>
      <c r="Y1994" s="334">
        <v>100</v>
      </c>
    </row>
    <row r="1995" spans="1:25" x14ac:dyDescent="0.25">
      <c r="A1995" t="str">
        <f>'Page 1 - General Information'!$G$12</f>
        <v>114069103</v>
      </c>
      <c r="B1995" t="str">
        <f>'Page 1 - General Information'!$G$16</f>
        <v>6980</v>
      </c>
      <c r="C1995" s="333" t="s">
        <v>14207</v>
      </c>
      <c r="N1995" t="s">
        <v>8024</v>
      </c>
      <c r="O1995" s="296">
        <f>INDEX('Page 2 - Team Information'!$K$14:$AP$184,Y1995,X1995)</f>
        <v>0</v>
      </c>
      <c r="Q1995"/>
      <c r="S1995" t="s">
        <v>9989</v>
      </c>
      <c r="X1995" s="334">
        <v>21</v>
      </c>
      <c r="Y1995" s="334">
        <v>100</v>
      </c>
    </row>
    <row r="1996" spans="1:25" x14ac:dyDescent="0.25">
      <c r="A1996" t="str">
        <f>'Page 1 - General Information'!$G$12</f>
        <v>114069103</v>
      </c>
      <c r="B1996" t="str">
        <f>'Page 1 - General Information'!$G$16</f>
        <v>6980</v>
      </c>
      <c r="C1996" s="333" t="s">
        <v>14207</v>
      </c>
      <c r="N1996" t="s">
        <v>8024</v>
      </c>
      <c r="O1996" s="296">
        <f>INDEX('Page 2 - Team Information'!$K$14:$AP$184,Y1996,X1996)</f>
        <v>0</v>
      </c>
      <c r="Q1996"/>
      <c r="S1996" t="s">
        <v>9990</v>
      </c>
      <c r="X1996" s="334">
        <v>22</v>
      </c>
      <c r="Y1996" s="334">
        <v>100</v>
      </c>
    </row>
    <row r="1997" spans="1:25" x14ac:dyDescent="0.25">
      <c r="A1997" t="str">
        <f>'Page 1 - General Information'!$G$12</f>
        <v>114069103</v>
      </c>
      <c r="B1997" t="str">
        <f>'Page 1 - General Information'!$G$16</f>
        <v>6980</v>
      </c>
      <c r="C1997" s="333" t="s">
        <v>14207</v>
      </c>
      <c r="N1997" t="s">
        <v>8505</v>
      </c>
      <c r="O1997" s="300"/>
      <c r="Q1997"/>
      <c r="R1997" s="300" t="s">
        <v>14197</v>
      </c>
      <c r="S1997" t="s">
        <v>9991</v>
      </c>
      <c r="V1997" s="296">
        <f>INDEX('Page 2 - Team Information'!$K$14:$AP$184,Y1997,X1997)</f>
        <v>0</v>
      </c>
      <c r="X1997" s="334">
        <v>5</v>
      </c>
      <c r="Y1997" s="334">
        <v>101</v>
      </c>
    </row>
    <row r="1998" spans="1:25" x14ac:dyDescent="0.25">
      <c r="A1998" t="str">
        <f>'Page 1 - General Information'!$G$12</f>
        <v>114069103</v>
      </c>
      <c r="B1998" t="str">
        <f>'Page 1 - General Information'!$G$16</f>
        <v>6980</v>
      </c>
      <c r="C1998" s="333" t="s">
        <v>14207</v>
      </c>
      <c r="N1998" t="s">
        <v>8505</v>
      </c>
      <c r="O1998" s="300"/>
      <c r="Q1998"/>
      <c r="R1998" s="300" t="s">
        <v>14197</v>
      </c>
      <c r="S1998" t="s">
        <v>9992</v>
      </c>
      <c r="V1998" s="296">
        <f>INDEX('Page 2 - Team Information'!$K$14:$AP$184,Y1998,X1998)</f>
        <v>0</v>
      </c>
      <c r="X1998" s="334">
        <v>6</v>
      </c>
      <c r="Y1998" s="334">
        <v>101</v>
      </c>
    </row>
    <row r="1999" spans="1:25" x14ac:dyDescent="0.25">
      <c r="A1999" t="str">
        <f>'Page 1 - General Information'!$G$12</f>
        <v>114069103</v>
      </c>
      <c r="B1999" t="str">
        <f>'Page 1 - General Information'!$G$16</f>
        <v>6980</v>
      </c>
      <c r="C1999" s="333" t="s">
        <v>14207</v>
      </c>
      <c r="N1999" t="s">
        <v>8505</v>
      </c>
      <c r="O1999" s="300"/>
      <c r="Q1999"/>
      <c r="R1999" s="300" t="s">
        <v>14197</v>
      </c>
      <c r="S1999" t="s">
        <v>9993</v>
      </c>
      <c r="V1999" s="296">
        <f>INDEX('Page 2 - Team Information'!$K$14:$AP$184,Y1999,X1999)</f>
        <v>0</v>
      </c>
      <c r="X1999" s="334">
        <v>7</v>
      </c>
      <c r="Y1999" s="334">
        <v>101</v>
      </c>
    </row>
    <row r="2000" spans="1:25" x14ac:dyDescent="0.25">
      <c r="A2000" t="str">
        <f>'Page 1 - General Information'!$G$12</f>
        <v>114069103</v>
      </c>
      <c r="B2000" t="str">
        <f>'Page 1 - General Information'!$G$16</f>
        <v>6980</v>
      </c>
      <c r="C2000" s="333" t="s">
        <v>14207</v>
      </c>
      <c r="N2000" t="s">
        <v>8505</v>
      </c>
      <c r="O2000" s="300"/>
      <c r="Q2000"/>
      <c r="R2000" s="23" t="s">
        <v>14197</v>
      </c>
      <c r="S2000" t="s">
        <v>9994</v>
      </c>
      <c r="T2000" s="296" t="str">
        <f>IF(INDEX('Page 2 - Team Information'!$K$14:$AP$184,Y2000,X2000)="","",INDEX('Page 2 - Team Information'!$K$14:$AP$184,Y2000,X2000)&amp;"-06-30")</f>
        <v/>
      </c>
      <c r="X2000" s="334">
        <v>9</v>
      </c>
      <c r="Y2000" s="334">
        <v>101</v>
      </c>
    </row>
    <row r="2001" spans="1:25" x14ac:dyDescent="0.25">
      <c r="A2001" t="str">
        <f>'Page 1 - General Information'!$G$12</f>
        <v>114069103</v>
      </c>
      <c r="B2001" t="str">
        <f>'Page 1 - General Information'!$G$16</f>
        <v>6980</v>
      </c>
      <c r="C2001" s="333" t="s">
        <v>14207</v>
      </c>
      <c r="N2001" t="s">
        <v>8505</v>
      </c>
      <c r="O2001" s="300"/>
      <c r="Q2001"/>
      <c r="R2001" s="23" t="s">
        <v>14197</v>
      </c>
      <c r="S2001" t="s">
        <v>9995</v>
      </c>
      <c r="T2001" s="296" t="str">
        <f>IF(INDEX('Page 2 - Team Information'!$K$14:$AP$184,Y2001,X2001)="","",INDEX('Page 2 - Team Information'!$K$14:$AP$184,Y2001,X2001)&amp;"-06-30")</f>
        <v/>
      </c>
      <c r="X2001" s="334">
        <v>10</v>
      </c>
      <c r="Y2001" s="334">
        <v>101</v>
      </c>
    </row>
    <row r="2002" spans="1:25" x14ac:dyDescent="0.25">
      <c r="A2002" t="str">
        <f>'Page 1 - General Information'!$G$12</f>
        <v>114069103</v>
      </c>
      <c r="B2002" t="str">
        <f>'Page 1 - General Information'!$G$16</f>
        <v>6980</v>
      </c>
      <c r="C2002" s="333" t="s">
        <v>14207</v>
      </c>
      <c r="N2002" t="s">
        <v>8505</v>
      </c>
      <c r="O2002" s="300"/>
      <c r="Q2002"/>
      <c r="R2002" s="23" t="s">
        <v>14197</v>
      </c>
      <c r="S2002" t="s">
        <v>9996</v>
      </c>
      <c r="T2002" s="296" t="str">
        <f>IF(INDEX('Page 2 - Team Information'!$K$14:$AP$184,Y2002,X2002)="","",INDEX('Page 2 - Team Information'!$K$14:$AP$184,Y2002,X2002)&amp;"-06-30")</f>
        <v/>
      </c>
      <c r="X2002" s="334">
        <v>11</v>
      </c>
      <c r="Y2002" s="334">
        <v>101</v>
      </c>
    </row>
    <row r="2003" spans="1:25" x14ac:dyDescent="0.25">
      <c r="A2003" t="str">
        <f>'Page 1 - General Information'!$G$12</f>
        <v>114069103</v>
      </c>
      <c r="B2003" t="str">
        <f>'Page 1 - General Information'!$G$16</f>
        <v>6980</v>
      </c>
      <c r="C2003" s="333" t="s">
        <v>14207</v>
      </c>
      <c r="N2003" t="s">
        <v>8505</v>
      </c>
      <c r="O2003" s="300"/>
      <c r="Q2003"/>
      <c r="R2003" s="23" t="s">
        <v>14197</v>
      </c>
      <c r="S2003" t="s">
        <v>9997</v>
      </c>
      <c r="T2003" s="296" t="str">
        <f>IF(INDEX('Page 2 - Team Information'!$K$14:$AP$184,Y2003,X2003)="","",INDEX('Page 2 - Team Information'!$K$14:$AP$184,Y2003,X2003)&amp;"-06-30")</f>
        <v/>
      </c>
      <c r="X2003" s="334">
        <v>12</v>
      </c>
      <c r="Y2003" s="334">
        <v>101</v>
      </c>
    </row>
    <row r="2004" spans="1:25" x14ac:dyDescent="0.25">
      <c r="A2004" t="str">
        <f>'Page 1 - General Information'!$G$12</f>
        <v>114069103</v>
      </c>
      <c r="B2004" t="str">
        <f>'Page 1 - General Information'!$G$16</f>
        <v>6980</v>
      </c>
      <c r="C2004" s="333" t="s">
        <v>14207</v>
      </c>
      <c r="N2004" t="s">
        <v>8024</v>
      </c>
      <c r="O2004" s="296">
        <f>INDEX('Page 2 - Team Information'!$K$14:$AP$184,Y2004,X2004)</f>
        <v>0</v>
      </c>
      <c r="Q2004"/>
      <c r="S2004" t="s">
        <v>9998</v>
      </c>
      <c r="X2004" s="334">
        <v>14</v>
      </c>
      <c r="Y2004" s="334">
        <v>101</v>
      </c>
    </row>
    <row r="2005" spans="1:25" x14ac:dyDescent="0.25">
      <c r="A2005" t="str">
        <f>'Page 1 - General Information'!$G$12</f>
        <v>114069103</v>
      </c>
      <c r="B2005" t="str">
        <f>'Page 1 - General Information'!$G$16</f>
        <v>6980</v>
      </c>
      <c r="C2005" s="333" t="s">
        <v>14207</v>
      </c>
      <c r="N2005" t="s">
        <v>8024</v>
      </c>
      <c r="O2005" s="296">
        <f>INDEX('Page 2 - Team Information'!$K$14:$AP$184,Y2005,X2005)</f>
        <v>0</v>
      </c>
      <c r="Q2005"/>
      <c r="S2005" t="s">
        <v>9999</v>
      </c>
      <c r="X2005" s="334">
        <v>15</v>
      </c>
      <c r="Y2005" s="334">
        <v>101</v>
      </c>
    </row>
    <row r="2006" spans="1:25" x14ac:dyDescent="0.25">
      <c r="A2006" t="str">
        <f>'Page 1 - General Information'!$G$12</f>
        <v>114069103</v>
      </c>
      <c r="B2006" t="str">
        <f>'Page 1 - General Information'!$G$16</f>
        <v>6980</v>
      </c>
      <c r="C2006" s="333" t="s">
        <v>14207</v>
      </c>
      <c r="N2006" t="s">
        <v>8024</v>
      </c>
      <c r="O2006" s="296">
        <f>INDEX('Page 2 - Team Information'!$K$14:$AP$184,Y2006,X2006)</f>
        <v>0</v>
      </c>
      <c r="Q2006"/>
      <c r="S2006" t="s">
        <v>10000</v>
      </c>
      <c r="X2006" s="334">
        <v>16</v>
      </c>
      <c r="Y2006" s="334">
        <v>101</v>
      </c>
    </row>
    <row r="2007" spans="1:25" x14ac:dyDescent="0.25">
      <c r="A2007" t="str">
        <f>'Page 1 - General Information'!$G$12</f>
        <v>114069103</v>
      </c>
      <c r="B2007" t="str">
        <f>'Page 1 - General Information'!$G$16</f>
        <v>6980</v>
      </c>
      <c r="C2007" s="333" t="s">
        <v>14207</v>
      </c>
      <c r="N2007" t="s">
        <v>8024</v>
      </c>
      <c r="O2007" s="296">
        <f>INDEX('Page 2 - Team Information'!$K$14:$AP$184,Y2007,X2007)</f>
        <v>0</v>
      </c>
      <c r="Q2007"/>
      <c r="S2007" t="s">
        <v>10001</v>
      </c>
      <c r="X2007" s="334">
        <v>17</v>
      </c>
      <c r="Y2007" s="334">
        <v>101</v>
      </c>
    </row>
    <row r="2008" spans="1:25" x14ac:dyDescent="0.25">
      <c r="A2008" t="str">
        <f>'Page 1 - General Information'!$G$12</f>
        <v>114069103</v>
      </c>
      <c r="B2008" t="str">
        <f>'Page 1 - General Information'!$G$16</f>
        <v>6980</v>
      </c>
      <c r="C2008" s="333" t="s">
        <v>14207</v>
      </c>
      <c r="N2008" t="s">
        <v>8024</v>
      </c>
      <c r="O2008" s="296">
        <f>INDEX('Page 2 - Team Information'!$K$14:$AP$184,Y2008,X2008)</f>
        <v>0</v>
      </c>
      <c r="Q2008"/>
      <c r="S2008" t="s">
        <v>10002</v>
      </c>
      <c r="X2008" s="334">
        <v>19</v>
      </c>
      <c r="Y2008" s="334">
        <v>101</v>
      </c>
    </row>
    <row r="2009" spans="1:25" x14ac:dyDescent="0.25">
      <c r="A2009" t="str">
        <f>'Page 1 - General Information'!$G$12</f>
        <v>114069103</v>
      </c>
      <c r="B2009" t="str">
        <f>'Page 1 - General Information'!$G$16</f>
        <v>6980</v>
      </c>
      <c r="C2009" s="333" t="s">
        <v>14207</v>
      </c>
      <c r="N2009" t="s">
        <v>8024</v>
      </c>
      <c r="O2009" s="296">
        <f>INDEX('Page 2 - Team Information'!$K$14:$AP$184,Y2009,X2009)</f>
        <v>0</v>
      </c>
      <c r="Q2009"/>
      <c r="S2009" t="s">
        <v>10003</v>
      </c>
      <c r="X2009" s="334">
        <v>20</v>
      </c>
      <c r="Y2009" s="334">
        <v>101</v>
      </c>
    </row>
    <row r="2010" spans="1:25" x14ac:dyDescent="0.25">
      <c r="A2010" t="str">
        <f>'Page 1 - General Information'!$G$12</f>
        <v>114069103</v>
      </c>
      <c r="B2010" t="str">
        <f>'Page 1 - General Information'!$G$16</f>
        <v>6980</v>
      </c>
      <c r="C2010" s="333" t="s">
        <v>14207</v>
      </c>
      <c r="N2010" t="s">
        <v>8024</v>
      </c>
      <c r="O2010" s="296">
        <f>INDEX('Page 2 - Team Information'!$K$14:$AP$184,Y2010,X2010)</f>
        <v>0</v>
      </c>
      <c r="Q2010"/>
      <c r="S2010" t="s">
        <v>10004</v>
      </c>
      <c r="X2010" s="334">
        <v>21</v>
      </c>
      <c r="Y2010" s="334">
        <v>101</v>
      </c>
    </row>
    <row r="2011" spans="1:25" x14ac:dyDescent="0.25">
      <c r="A2011" t="str">
        <f>'Page 1 - General Information'!$G$12</f>
        <v>114069103</v>
      </c>
      <c r="B2011" t="str">
        <f>'Page 1 - General Information'!$G$16</f>
        <v>6980</v>
      </c>
      <c r="C2011" s="333" t="s">
        <v>14207</v>
      </c>
      <c r="N2011" t="s">
        <v>8024</v>
      </c>
      <c r="O2011" s="296">
        <f>INDEX('Page 2 - Team Information'!$K$14:$AP$184,Y2011,X2011)</f>
        <v>0</v>
      </c>
      <c r="Q2011"/>
      <c r="S2011" t="s">
        <v>10005</v>
      </c>
      <c r="X2011" s="334">
        <v>22</v>
      </c>
      <c r="Y2011" s="334">
        <v>101</v>
      </c>
    </row>
    <row r="2012" spans="1:25" x14ac:dyDescent="0.25">
      <c r="A2012" t="str">
        <f>'Page 1 - General Information'!$G$12</f>
        <v>114069103</v>
      </c>
      <c r="B2012" t="str">
        <f>'Page 1 - General Information'!$G$16</f>
        <v>6980</v>
      </c>
      <c r="C2012" s="333" t="s">
        <v>14207</v>
      </c>
      <c r="N2012" t="s">
        <v>8505</v>
      </c>
      <c r="O2012" s="300"/>
      <c r="Q2012"/>
      <c r="R2012" s="300" t="s">
        <v>14197</v>
      </c>
      <c r="S2012" t="s">
        <v>10006</v>
      </c>
      <c r="V2012" s="296" t="str">
        <f>INDEX('Page 2 - Team Information'!$K$14:$AP$184,Y2012,X2012)</f>
        <v xml:space="preserve">Yes </v>
      </c>
      <c r="X2012" s="334">
        <v>5</v>
      </c>
      <c r="Y2012" s="334">
        <v>102</v>
      </c>
    </row>
    <row r="2013" spans="1:25" x14ac:dyDescent="0.25">
      <c r="A2013" t="str">
        <f>'Page 1 - General Information'!$G$12</f>
        <v>114069103</v>
      </c>
      <c r="B2013" t="str">
        <f>'Page 1 - General Information'!$G$16</f>
        <v>6980</v>
      </c>
      <c r="C2013" s="333" t="s">
        <v>14207</v>
      </c>
      <c r="N2013" t="s">
        <v>8505</v>
      </c>
      <c r="O2013" s="300"/>
      <c r="Q2013"/>
      <c r="R2013" s="300" t="s">
        <v>14197</v>
      </c>
      <c r="S2013" t="s">
        <v>10007</v>
      </c>
      <c r="V2013" s="296">
        <f>INDEX('Page 2 - Team Information'!$K$14:$AP$184,Y2013,X2013)</f>
        <v>0</v>
      </c>
      <c r="X2013" s="334">
        <v>6</v>
      </c>
      <c r="Y2013" s="334">
        <v>102</v>
      </c>
    </row>
    <row r="2014" spans="1:25" x14ac:dyDescent="0.25">
      <c r="A2014" t="str">
        <f>'Page 1 - General Information'!$G$12</f>
        <v>114069103</v>
      </c>
      <c r="B2014" t="str">
        <f>'Page 1 - General Information'!$G$16</f>
        <v>6980</v>
      </c>
      <c r="C2014" s="333" t="s">
        <v>14207</v>
      </c>
      <c r="N2014" t="s">
        <v>8505</v>
      </c>
      <c r="O2014" s="300"/>
      <c r="Q2014"/>
      <c r="R2014" s="300" t="s">
        <v>14197</v>
      </c>
      <c r="S2014" t="s">
        <v>10008</v>
      </c>
      <c r="V2014" s="296">
        <f>INDEX('Page 2 - Team Information'!$K$14:$AP$184,Y2014,X2014)</f>
        <v>0</v>
      </c>
      <c r="X2014" s="334">
        <v>7</v>
      </c>
      <c r="Y2014" s="334">
        <v>102</v>
      </c>
    </row>
    <row r="2015" spans="1:25" x14ac:dyDescent="0.25">
      <c r="A2015" t="str">
        <f>'Page 1 - General Information'!$G$12</f>
        <v>114069103</v>
      </c>
      <c r="B2015" t="str">
        <f>'Page 1 - General Information'!$G$16</f>
        <v>6980</v>
      </c>
      <c r="C2015" s="333" t="s">
        <v>14207</v>
      </c>
      <c r="N2015" t="s">
        <v>8505</v>
      </c>
      <c r="O2015" s="300"/>
      <c r="Q2015"/>
      <c r="R2015" s="23" t="s">
        <v>14197</v>
      </c>
      <c r="S2015" t="s">
        <v>10009</v>
      </c>
      <c r="T2015" s="296" t="str">
        <f>IF(INDEX('Page 2 - Team Information'!$K$14:$AP$184,Y2015,X2015)="","",INDEX('Page 2 - Team Information'!$K$14:$AP$184,Y2015,X2015)&amp;"-06-30")</f>
        <v>1948-06-30</v>
      </c>
      <c r="X2015" s="334">
        <v>9</v>
      </c>
      <c r="Y2015" s="334">
        <v>102</v>
      </c>
    </row>
    <row r="2016" spans="1:25" x14ac:dyDescent="0.25">
      <c r="A2016" t="str">
        <f>'Page 1 - General Information'!$G$12</f>
        <v>114069103</v>
      </c>
      <c r="B2016" t="str">
        <f>'Page 1 - General Information'!$G$16</f>
        <v>6980</v>
      </c>
      <c r="C2016" s="333" t="s">
        <v>14207</v>
      </c>
      <c r="N2016" t="s">
        <v>8505</v>
      </c>
      <c r="O2016" s="300"/>
      <c r="Q2016"/>
      <c r="R2016" s="23" t="s">
        <v>14197</v>
      </c>
      <c r="S2016" t="s">
        <v>10010</v>
      </c>
      <c r="T2016" s="296" t="str">
        <f>IF(INDEX('Page 2 - Team Information'!$K$14:$AP$184,Y2016,X2016)="","",INDEX('Page 2 - Team Information'!$K$14:$AP$184,Y2016,X2016)&amp;"-06-30")</f>
        <v/>
      </c>
      <c r="X2016" s="334">
        <v>10</v>
      </c>
      <c r="Y2016" s="334">
        <v>102</v>
      </c>
    </row>
    <row r="2017" spans="1:25" x14ac:dyDescent="0.25">
      <c r="A2017" t="str">
        <f>'Page 1 - General Information'!$G$12</f>
        <v>114069103</v>
      </c>
      <c r="B2017" t="str">
        <f>'Page 1 - General Information'!$G$16</f>
        <v>6980</v>
      </c>
      <c r="C2017" s="333" t="s">
        <v>14207</v>
      </c>
      <c r="N2017" t="s">
        <v>8505</v>
      </c>
      <c r="O2017" s="300"/>
      <c r="Q2017"/>
      <c r="R2017" s="23" t="s">
        <v>14197</v>
      </c>
      <c r="S2017" t="s">
        <v>10011</v>
      </c>
      <c r="T2017" s="296" t="str">
        <f>IF(INDEX('Page 2 - Team Information'!$K$14:$AP$184,Y2017,X2017)="","",INDEX('Page 2 - Team Information'!$K$14:$AP$184,Y2017,X2017)&amp;"-06-30")</f>
        <v/>
      </c>
      <c r="X2017" s="334">
        <v>11</v>
      </c>
      <c r="Y2017" s="334">
        <v>102</v>
      </c>
    </row>
    <row r="2018" spans="1:25" x14ac:dyDescent="0.25">
      <c r="A2018" t="str">
        <f>'Page 1 - General Information'!$G$12</f>
        <v>114069103</v>
      </c>
      <c r="B2018" t="str">
        <f>'Page 1 - General Information'!$G$16</f>
        <v>6980</v>
      </c>
      <c r="C2018" s="333" t="s">
        <v>14207</v>
      </c>
      <c r="N2018" t="s">
        <v>8505</v>
      </c>
      <c r="O2018" s="300"/>
      <c r="Q2018"/>
      <c r="R2018" s="23" t="s">
        <v>14197</v>
      </c>
      <c r="S2018" t="s">
        <v>10012</v>
      </c>
      <c r="T2018" s="296" t="str">
        <f>IF(INDEX('Page 2 - Team Information'!$K$14:$AP$184,Y2018,X2018)="","",INDEX('Page 2 - Team Information'!$K$14:$AP$184,Y2018,X2018)&amp;"-06-30")</f>
        <v/>
      </c>
      <c r="X2018" s="334">
        <v>12</v>
      </c>
      <c r="Y2018" s="334">
        <v>102</v>
      </c>
    </row>
    <row r="2019" spans="1:25" x14ac:dyDescent="0.25">
      <c r="A2019" t="str">
        <f>'Page 1 - General Information'!$G$12</f>
        <v>114069103</v>
      </c>
      <c r="B2019" t="str">
        <f>'Page 1 - General Information'!$G$16</f>
        <v>6980</v>
      </c>
      <c r="C2019" s="333" t="s">
        <v>14207</v>
      </c>
      <c r="N2019" t="s">
        <v>8024</v>
      </c>
      <c r="O2019" s="296">
        <f>INDEX('Page 2 - Team Information'!$K$14:$AP$184,Y2019,X2019)</f>
        <v>20</v>
      </c>
      <c r="Q2019"/>
      <c r="S2019" t="s">
        <v>10013</v>
      </c>
      <c r="X2019" s="334">
        <v>14</v>
      </c>
      <c r="Y2019" s="334">
        <v>102</v>
      </c>
    </row>
    <row r="2020" spans="1:25" x14ac:dyDescent="0.25">
      <c r="A2020" t="str">
        <f>'Page 1 - General Information'!$G$12</f>
        <v>114069103</v>
      </c>
      <c r="B2020" t="str">
        <f>'Page 1 - General Information'!$G$16</f>
        <v>6980</v>
      </c>
      <c r="C2020" s="333" t="s">
        <v>14207</v>
      </c>
      <c r="N2020" t="s">
        <v>8024</v>
      </c>
      <c r="O2020" s="296">
        <f>INDEX('Page 2 - Team Information'!$K$14:$AP$184,Y2020,X2020)</f>
        <v>0</v>
      </c>
      <c r="Q2020"/>
      <c r="S2020" t="s">
        <v>10014</v>
      </c>
      <c r="X2020" s="334">
        <v>15</v>
      </c>
      <c r="Y2020" s="334">
        <v>102</v>
      </c>
    </row>
    <row r="2021" spans="1:25" x14ac:dyDescent="0.25">
      <c r="A2021" t="str">
        <f>'Page 1 - General Information'!$G$12</f>
        <v>114069103</v>
      </c>
      <c r="B2021" t="str">
        <f>'Page 1 - General Information'!$G$16</f>
        <v>6980</v>
      </c>
      <c r="C2021" s="333" t="s">
        <v>14207</v>
      </c>
      <c r="N2021" t="s">
        <v>8024</v>
      </c>
      <c r="O2021" s="296">
        <f>INDEX('Page 2 - Team Information'!$K$14:$AP$184,Y2021,X2021)</f>
        <v>0</v>
      </c>
      <c r="Q2021"/>
      <c r="S2021" t="s">
        <v>10015</v>
      </c>
      <c r="X2021" s="334">
        <v>16</v>
      </c>
      <c r="Y2021" s="334">
        <v>102</v>
      </c>
    </row>
    <row r="2022" spans="1:25" x14ac:dyDescent="0.25">
      <c r="A2022" t="str">
        <f>'Page 1 - General Information'!$G$12</f>
        <v>114069103</v>
      </c>
      <c r="B2022" t="str">
        <f>'Page 1 - General Information'!$G$16</f>
        <v>6980</v>
      </c>
      <c r="C2022" s="333" t="s">
        <v>14207</v>
      </c>
      <c r="N2022" t="s">
        <v>8024</v>
      </c>
      <c r="O2022" s="296">
        <f>INDEX('Page 2 - Team Information'!$K$14:$AP$184,Y2022,X2022)</f>
        <v>20</v>
      </c>
      <c r="Q2022"/>
      <c r="S2022" t="s">
        <v>10016</v>
      </c>
      <c r="X2022" s="334">
        <v>17</v>
      </c>
      <c r="Y2022" s="334">
        <v>102</v>
      </c>
    </row>
    <row r="2023" spans="1:25" x14ac:dyDescent="0.25">
      <c r="A2023" t="str">
        <f>'Page 1 - General Information'!$G$12</f>
        <v>114069103</v>
      </c>
      <c r="B2023" t="str">
        <f>'Page 1 - General Information'!$G$16</f>
        <v>6980</v>
      </c>
      <c r="C2023" s="333" t="s">
        <v>14207</v>
      </c>
      <c r="N2023" t="s">
        <v>8024</v>
      </c>
      <c r="O2023" s="296">
        <f>INDEX('Page 2 - Team Information'!$K$14:$AP$184,Y2023,X2023)</f>
        <v>20</v>
      </c>
      <c r="Q2023"/>
      <c r="S2023" t="s">
        <v>10017</v>
      </c>
      <c r="X2023" s="334">
        <v>19</v>
      </c>
      <c r="Y2023" s="334">
        <v>102</v>
      </c>
    </row>
    <row r="2024" spans="1:25" x14ac:dyDescent="0.25">
      <c r="A2024" t="str">
        <f>'Page 1 - General Information'!$G$12</f>
        <v>114069103</v>
      </c>
      <c r="B2024" t="str">
        <f>'Page 1 - General Information'!$G$16</f>
        <v>6980</v>
      </c>
      <c r="C2024" s="333" t="s">
        <v>14207</v>
      </c>
      <c r="N2024" t="s">
        <v>8024</v>
      </c>
      <c r="O2024" s="296">
        <f>INDEX('Page 2 - Team Information'!$K$14:$AP$184,Y2024,X2024)</f>
        <v>0</v>
      </c>
      <c r="Q2024"/>
      <c r="S2024" t="s">
        <v>10018</v>
      </c>
      <c r="X2024" s="334">
        <v>20</v>
      </c>
      <c r="Y2024" s="334">
        <v>102</v>
      </c>
    </row>
    <row r="2025" spans="1:25" x14ac:dyDescent="0.25">
      <c r="A2025" t="str">
        <f>'Page 1 - General Information'!$G$12</f>
        <v>114069103</v>
      </c>
      <c r="B2025" t="str">
        <f>'Page 1 - General Information'!$G$16</f>
        <v>6980</v>
      </c>
      <c r="C2025" s="333" t="s">
        <v>14207</v>
      </c>
      <c r="N2025" t="s">
        <v>8024</v>
      </c>
      <c r="O2025" s="296">
        <f>INDEX('Page 2 - Team Information'!$K$14:$AP$184,Y2025,X2025)</f>
        <v>0</v>
      </c>
      <c r="Q2025"/>
      <c r="S2025" t="s">
        <v>10019</v>
      </c>
      <c r="X2025" s="334">
        <v>21</v>
      </c>
      <c r="Y2025" s="334">
        <v>102</v>
      </c>
    </row>
    <row r="2026" spans="1:25" x14ac:dyDescent="0.25">
      <c r="A2026" t="str">
        <f>'Page 1 - General Information'!$G$12</f>
        <v>114069103</v>
      </c>
      <c r="B2026" t="str">
        <f>'Page 1 - General Information'!$G$16</f>
        <v>6980</v>
      </c>
      <c r="C2026" s="333" t="s">
        <v>14207</v>
      </c>
      <c r="N2026" t="s">
        <v>8024</v>
      </c>
      <c r="O2026" s="296">
        <f>INDEX('Page 2 - Team Information'!$K$14:$AP$184,Y2026,X2026)</f>
        <v>20</v>
      </c>
      <c r="Q2026"/>
      <c r="S2026" t="s">
        <v>10020</v>
      </c>
      <c r="X2026" s="334">
        <v>22</v>
      </c>
      <c r="Y2026" s="334">
        <v>102</v>
      </c>
    </row>
    <row r="2027" spans="1:25" x14ac:dyDescent="0.25">
      <c r="A2027" t="str">
        <f>'Page 1 - General Information'!$G$12</f>
        <v>114069103</v>
      </c>
      <c r="B2027" t="str">
        <f>'Page 1 - General Information'!$G$16</f>
        <v>6980</v>
      </c>
      <c r="C2027" s="333" t="s">
        <v>14207</v>
      </c>
      <c r="N2027" t="s">
        <v>8505</v>
      </c>
      <c r="O2027" s="300"/>
      <c r="Q2027"/>
      <c r="R2027" s="300" t="s">
        <v>14197</v>
      </c>
      <c r="S2027" t="s">
        <v>10021</v>
      </c>
      <c r="V2027" s="296">
        <f>INDEX('Page 2 - Team Information'!$K$14:$AP$184,Y2027,X2027)</f>
        <v>0</v>
      </c>
      <c r="X2027" s="334">
        <v>5</v>
      </c>
      <c r="Y2027" s="334">
        <v>103</v>
      </c>
    </row>
    <row r="2028" spans="1:25" x14ac:dyDescent="0.25">
      <c r="A2028" t="str">
        <f>'Page 1 - General Information'!$G$12</f>
        <v>114069103</v>
      </c>
      <c r="B2028" t="str">
        <f>'Page 1 - General Information'!$G$16</f>
        <v>6980</v>
      </c>
      <c r="C2028" s="333" t="s">
        <v>14207</v>
      </c>
      <c r="N2028" t="s">
        <v>8505</v>
      </c>
      <c r="O2028" s="300"/>
      <c r="Q2028"/>
      <c r="R2028" s="300" t="s">
        <v>14197</v>
      </c>
      <c r="S2028" t="s">
        <v>10022</v>
      </c>
      <c r="V2028" s="296">
        <f>INDEX('Page 2 - Team Information'!$K$14:$AP$184,Y2028,X2028)</f>
        <v>0</v>
      </c>
      <c r="X2028" s="334">
        <v>6</v>
      </c>
      <c r="Y2028" s="334">
        <v>103</v>
      </c>
    </row>
    <row r="2029" spans="1:25" x14ac:dyDescent="0.25">
      <c r="A2029" t="str">
        <f>'Page 1 - General Information'!$G$12</f>
        <v>114069103</v>
      </c>
      <c r="B2029" t="str">
        <f>'Page 1 - General Information'!$G$16</f>
        <v>6980</v>
      </c>
      <c r="C2029" s="333" t="s">
        <v>14207</v>
      </c>
      <c r="N2029" t="s">
        <v>8505</v>
      </c>
      <c r="O2029" s="300"/>
      <c r="Q2029"/>
      <c r="R2029" s="300" t="s">
        <v>14197</v>
      </c>
      <c r="S2029" t="s">
        <v>10023</v>
      </c>
      <c r="V2029" s="296">
        <f>INDEX('Page 2 - Team Information'!$K$14:$AP$184,Y2029,X2029)</f>
        <v>0</v>
      </c>
      <c r="X2029" s="334">
        <v>7</v>
      </c>
      <c r="Y2029" s="334">
        <v>103</v>
      </c>
    </row>
    <row r="2030" spans="1:25" x14ac:dyDescent="0.25">
      <c r="A2030" t="str">
        <f>'Page 1 - General Information'!$G$12</f>
        <v>114069103</v>
      </c>
      <c r="B2030" t="str">
        <f>'Page 1 - General Information'!$G$16</f>
        <v>6980</v>
      </c>
      <c r="C2030" s="333" t="s">
        <v>14207</v>
      </c>
      <c r="N2030" t="s">
        <v>8505</v>
      </c>
      <c r="O2030" s="300"/>
      <c r="Q2030"/>
      <c r="R2030" s="23" t="s">
        <v>14197</v>
      </c>
      <c r="S2030" t="s">
        <v>10024</v>
      </c>
      <c r="T2030" s="296" t="str">
        <f>IF(INDEX('Page 2 - Team Information'!$K$14:$AP$184,Y2030,X2030)="","",INDEX('Page 2 - Team Information'!$K$14:$AP$184,Y2030,X2030)&amp;"-06-30")</f>
        <v/>
      </c>
      <c r="X2030" s="334">
        <v>9</v>
      </c>
      <c r="Y2030" s="334">
        <v>103</v>
      </c>
    </row>
    <row r="2031" spans="1:25" x14ac:dyDescent="0.25">
      <c r="A2031" t="str">
        <f>'Page 1 - General Information'!$G$12</f>
        <v>114069103</v>
      </c>
      <c r="B2031" t="str">
        <f>'Page 1 - General Information'!$G$16</f>
        <v>6980</v>
      </c>
      <c r="C2031" s="333" t="s">
        <v>14207</v>
      </c>
      <c r="N2031" t="s">
        <v>8505</v>
      </c>
      <c r="O2031" s="300"/>
      <c r="Q2031"/>
      <c r="R2031" s="23" t="s">
        <v>14197</v>
      </c>
      <c r="S2031" t="s">
        <v>10025</v>
      </c>
      <c r="T2031" s="296" t="str">
        <f>IF(INDEX('Page 2 - Team Information'!$K$14:$AP$184,Y2031,X2031)="","",INDEX('Page 2 - Team Information'!$K$14:$AP$184,Y2031,X2031)&amp;"-06-30")</f>
        <v/>
      </c>
      <c r="X2031" s="334">
        <v>10</v>
      </c>
      <c r="Y2031" s="334">
        <v>103</v>
      </c>
    </row>
    <row r="2032" spans="1:25" x14ac:dyDescent="0.25">
      <c r="A2032" t="str">
        <f>'Page 1 - General Information'!$G$12</f>
        <v>114069103</v>
      </c>
      <c r="B2032" t="str">
        <f>'Page 1 - General Information'!$G$16</f>
        <v>6980</v>
      </c>
      <c r="C2032" s="333" t="s">
        <v>14207</v>
      </c>
      <c r="N2032" t="s">
        <v>8505</v>
      </c>
      <c r="O2032" s="300"/>
      <c r="Q2032"/>
      <c r="R2032" s="23" t="s">
        <v>14197</v>
      </c>
      <c r="S2032" t="s">
        <v>10026</v>
      </c>
      <c r="T2032" s="296" t="str">
        <f>IF(INDEX('Page 2 - Team Information'!$K$14:$AP$184,Y2032,X2032)="","",INDEX('Page 2 - Team Information'!$K$14:$AP$184,Y2032,X2032)&amp;"-06-30")</f>
        <v/>
      </c>
      <c r="X2032" s="334">
        <v>11</v>
      </c>
      <c r="Y2032" s="334">
        <v>103</v>
      </c>
    </row>
    <row r="2033" spans="1:25" x14ac:dyDescent="0.25">
      <c r="A2033" t="str">
        <f>'Page 1 - General Information'!$G$12</f>
        <v>114069103</v>
      </c>
      <c r="B2033" t="str">
        <f>'Page 1 - General Information'!$G$16</f>
        <v>6980</v>
      </c>
      <c r="C2033" s="333" t="s">
        <v>14207</v>
      </c>
      <c r="N2033" t="s">
        <v>8505</v>
      </c>
      <c r="O2033" s="300"/>
      <c r="Q2033"/>
      <c r="R2033" s="23" t="s">
        <v>14197</v>
      </c>
      <c r="S2033" t="s">
        <v>10027</v>
      </c>
      <c r="T2033" s="296" t="str">
        <f>IF(INDEX('Page 2 - Team Information'!$K$14:$AP$184,Y2033,X2033)="","",INDEX('Page 2 - Team Information'!$K$14:$AP$184,Y2033,X2033)&amp;"-06-30")</f>
        <v/>
      </c>
      <c r="X2033" s="334">
        <v>12</v>
      </c>
      <c r="Y2033" s="334">
        <v>103</v>
      </c>
    </row>
    <row r="2034" spans="1:25" x14ac:dyDescent="0.25">
      <c r="A2034" t="str">
        <f>'Page 1 - General Information'!$G$12</f>
        <v>114069103</v>
      </c>
      <c r="B2034" t="str">
        <f>'Page 1 - General Information'!$G$16</f>
        <v>6980</v>
      </c>
      <c r="C2034" s="333" t="s">
        <v>14207</v>
      </c>
      <c r="N2034" t="s">
        <v>8024</v>
      </c>
      <c r="O2034" s="296">
        <f>INDEX('Page 2 - Team Information'!$K$14:$AP$184,Y2034,X2034)</f>
        <v>0</v>
      </c>
      <c r="Q2034"/>
      <c r="S2034" t="s">
        <v>10028</v>
      </c>
      <c r="X2034" s="334">
        <v>14</v>
      </c>
      <c r="Y2034" s="334">
        <v>103</v>
      </c>
    </row>
    <row r="2035" spans="1:25" x14ac:dyDescent="0.25">
      <c r="A2035" t="str">
        <f>'Page 1 - General Information'!$G$12</f>
        <v>114069103</v>
      </c>
      <c r="B2035" t="str">
        <f>'Page 1 - General Information'!$G$16</f>
        <v>6980</v>
      </c>
      <c r="C2035" s="333" t="s">
        <v>14207</v>
      </c>
      <c r="N2035" t="s">
        <v>8024</v>
      </c>
      <c r="O2035" s="296">
        <f>INDEX('Page 2 - Team Information'!$K$14:$AP$184,Y2035,X2035)</f>
        <v>0</v>
      </c>
      <c r="Q2035"/>
      <c r="S2035" t="s">
        <v>10029</v>
      </c>
      <c r="X2035" s="334">
        <v>15</v>
      </c>
      <c r="Y2035" s="334">
        <v>103</v>
      </c>
    </row>
    <row r="2036" spans="1:25" x14ac:dyDescent="0.25">
      <c r="A2036" t="str">
        <f>'Page 1 - General Information'!$G$12</f>
        <v>114069103</v>
      </c>
      <c r="B2036" t="str">
        <f>'Page 1 - General Information'!$G$16</f>
        <v>6980</v>
      </c>
      <c r="C2036" s="333" t="s">
        <v>14207</v>
      </c>
      <c r="N2036" t="s">
        <v>8024</v>
      </c>
      <c r="O2036" s="296">
        <f>INDEX('Page 2 - Team Information'!$K$14:$AP$184,Y2036,X2036)</f>
        <v>0</v>
      </c>
      <c r="Q2036"/>
      <c r="S2036" t="s">
        <v>10030</v>
      </c>
      <c r="X2036" s="334">
        <v>16</v>
      </c>
      <c r="Y2036" s="334">
        <v>103</v>
      </c>
    </row>
    <row r="2037" spans="1:25" x14ac:dyDescent="0.25">
      <c r="A2037" t="str">
        <f>'Page 1 - General Information'!$G$12</f>
        <v>114069103</v>
      </c>
      <c r="B2037" t="str">
        <f>'Page 1 - General Information'!$G$16</f>
        <v>6980</v>
      </c>
      <c r="C2037" s="333" t="s">
        <v>14207</v>
      </c>
      <c r="N2037" t="s">
        <v>8024</v>
      </c>
      <c r="O2037" s="296">
        <f>INDEX('Page 2 - Team Information'!$K$14:$AP$184,Y2037,X2037)</f>
        <v>0</v>
      </c>
      <c r="Q2037"/>
      <c r="S2037" t="s">
        <v>10031</v>
      </c>
      <c r="X2037" s="334">
        <v>17</v>
      </c>
      <c r="Y2037" s="334">
        <v>103</v>
      </c>
    </row>
    <row r="2038" spans="1:25" x14ac:dyDescent="0.25">
      <c r="A2038" t="str">
        <f>'Page 1 - General Information'!$G$12</f>
        <v>114069103</v>
      </c>
      <c r="B2038" t="str">
        <f>'Page 1 - General Information'!$G$16</f>
        <v>6980</v>
      </c>
      <c r="C2038" s="333" t="s">
        <v>14207</v>
      </c>
      <c r="N2038" t="s">
        <v>8024</v>
      </c>
      <c r="O2038" s="296">
        <f>INDEX('Page 2 - Team Information'!$K$14:$AP$184,Y2038,X2038)</f>
        <v>0</v>
      </c>
      <c r="Q2038"/>
      <c r="S2038" t="s">
        <v>10032</v>
      </c>
      <c r="X2038" s="334">
        <v>19</v>
      </c>
      <c r="Y2038" s="334">
        <v>103</v>
      </c>
    </row>
    <row r="2039" spans="1:25" x14ac:dyDescent="0.25">
      <c r="A2039" t="str">
        <f>'Page 1 - General Information'!$G$12</f>
        <v>114069103</v>
      </c>
      <c r="B2039" t="str">
        <f>'Page 1 - General Information'!$G$16</f>
        <v>6980</v>
      </c>
      <c r="C2039" s="333" t="s">
        <v>14207</v>
      </c>
      <c r="N2039" t="s">
        <v>8024</v>
      </c>
      <c r="O2039" s="296">
        <f>INDEX('Page 2 - Team Information'!$K$14:$AP$184,Y2039,X2039)</f>
        <v>0</v>
      </c>
      <c r="Q2039"/>
      <c r="S2039" t="s">
        <v>10033</v>
      </c>
      <c r="X2039" s="334">
        <v>20</v>
      </c>
      <c r="Y2039" s="334">
        <v>103</v>
      </c>
    </row>
    <row r="2040" spans="1:25" x14ac:dyDescent="0.25">
      <c r="A2040" t="str">
        <f>'Page 1 - General Information'!$G$12</f>
        <v>114069103</v>
      </c>
      <c r="B2040" t="str">
        <f>'Page 1 - General Information'!$G$16</f>
        <v>6980</v>
      </c>
      <c r="C2040" s="333" t="s">
        <v>14207</v>
      </c>
      <c r="N2040" t="s">
        <v>8024</v>
      </c>
      <c r="O2040" s="296">
        <f>INDEX('Page 2 - Team Information'!$K$14:$AP$184,Y2040,X2040)</f>
        <v>0</v>
      </c>
      <c r="Q2040"/>
      <c r="S2040" t="s">
        <v>10034</v>
      </c>
      <c r="X2040" s="334">
        <v>21</v>
      </c>
      <c r="Y2040" s="334">
        <v>103</v>
      </c>
    </row>
    <row r="2041" spans="1:25" x14ac:dyDescent="0.25">
      <c r="A2041" t="str">
        <f>'Page 1 - General Information'!$G$12</f>
        <v>114069103</v>
      </c>
      <c r="B2041" t="str">
        <f>'Page 1 - General Information'!$G$16</f>
        <v>6980</v>
      </c>
      <c r="C2041" s="333" t="s">
        <v>14207</v>
      </c>
      <c r="N2041" t="s">
        <v>8024</v>
      </c>
      <c r="O2041" s="296">
        <f>INDEX('Page 2 - Team Information'!$K$14:$AP$184,Y2041,X2041)</f>
        <v>0</v>
      </c>
      <c r="Q2041"/>
      <c r="S2041" t="s">
        <v>10035</v>
      </c>
      <c r="X2041" s="334">
        <v>22</v>
      </c>
      <c r="Y2041" s="334">
        <v>103</v>
      </c>
    </row>
    <row r="2042" spans="1:25" x14ac:dyDescent="0.25">
      <c r="A2042" t="str">
        <f>'Page 1 - General Information'!$G$12</f>
        <v>114069103</v>
      </c>
      <c r="B2042" t="str">
        <f>'Page 1 - General Information'!$G$16</f>
        <v>6980</v>
      </c>
      <c r="C2042" s="333" t="s">
        <v>14207</v>
      </c>
      <c r="N2042" t="s">
        <v>8505</v>
      </c>
      <c r="O2042" s="300"/>
      <c r="Q2042"/>
      <c r="R2042" s="300" t="s">
        <v>14197</v>
      </c>
      <c r="S2042" t="s">
        <v>10036</v>
      </c>
      <c r="V2042" s="296">
        <f>INDEX('Page 2 - Team Information'!$K$14:$AP$184,Y2042,X2042)</f>
        <v>0</v>
      </c>
      <c r="X2042" s="334">
        <v>5</v>
      </c>
      <c r="Y2042" s="334">
        <v>104</v>
      </c>
    </row>
    <row r="2043" spans="1:25" x14ac:dyDescent="0.25">
      <c r="A2043" t="str">
        <f>'Page 1 - General Information'!$G$12</f>
        <v>114069103</v>
      </c>
      <c r="B2043" t="str">
        <f>'Page 1 - General Information'!$G$16</f>
        <v>6980</v>
      </c>
      <c r="C2043" s="333" t="s">
        <v>14207</v>
      </c>
      <c r="N2043" t="s">
        <v>8505</v>
      </c>
      <c r="O2043" s="300"/>
      <c r="Q2043"/>
      <c r="R2043" s="300" t="s">
        <v>14197</v>
      </c>
      <c r="S2043" t="s">
        <v>10037</v>
      </c>
      <c r="V2043" s="296">
        <f>INDEX('Page 2 - Team Information'!$K$14:$AP$184,Y2043,X2043)</f>
        <v>0</v>
      </c>
      <c r="X2043" s="334">
        <v>6</v>
      </c>
      <c r="Y2043" s="334">
        <v>104</v>
      </c>
    </row>
    <row r="2044" spans="1:25" x14ac:dyDescent="0.25">
      <c r="A2044" t="str">
        <f>'Page 1 - General Information'!$G$12</f>
        <v>114069103</v>
      </c>
      <c r="B2044" t="str">
        <f>'Page 1 - General Information'!$G$16</f>
        <v>6980</v>
      </c>
      <c r="C2044" s="333" t="s">
        <v>14207</v>
      </c>
      <c r="N2044" t="s">
        <v>8505</v>
      </c>
      <c r="O2044" s="300"/>
      <c r="Q2044"/>
      <c r="R2044" s="300" t="s">
        <v>14197</v>
      </c>
      <c r="S2044" t="s">
        <v>10038</v>
      </c>
      <c r="V2044" s="296">
        <f>INDEX('Page 2 - Team Information'!$K$14:$AP$184,Y2044,X2044)</f>
        <v>0</v>
      </c>
      <c r="X2044" s="334">
        <v>7</v>
      </c>
      <c r="Y2044" s="334">
        <v>104</v>
      </c>
    </row>
    <row r="2045" spans="1:25" x14ac:dyDescent="0.25">
      <c r="A2045" t="str">
        <f>'Page 1 - General Information'!$G$12</f>
        <v>114069103</v>
      </c>
      <c r="B2045" t="str">
        <f>'Page 1 - General Information'!$G$16</f>
        <v>6980</v>
      </c>
      <c r="C2045" s="333" t="s">
        <v>14207</v>
      </c>
      <c r="N2045" t="s">
        <v>8505</v>
      </c>
      <c r="O2045" s="300"/>
      <c r="Q2045"/>
      <c r="R2045" s="23" t="s">
        <v>14197</v>
      </c>
      <c r="S2045" t="s">
        <v>10039</v>
      </c>
      <c r="T2045" s="296" t="str">
        <f>IF(INDEX('Page 2 - Team Information'!$K$14:$AP$184,Y2045,X2045)="","",INDEX('Page 2 - Team Information'!$K$14:$AP$184,Y2045,X2045)&amp;"-06-30")</f>
        <v/>
      </c>
      <c r="X2045" s="334">
        <v>9</v>
      </c>
      <c r="Y2045" s="334">
        <v>104</v>
      </c>
    </row>
    <row r="2046" spans="1:25" x14ac:dyDescent="0.25">
      <c r="A2046" t="str">
        <f>'Page 1 - General Information'!$G$12</f>
        <v>114069103</v>
      </c>
      <c r="B2046" t="str">
        <f>'Page 1 - General Information'!$G$16</f>
        <v>6980</v>
      </c>
      <c r="C2046" s="333" t="s">
        <v>14207</v>
      </c>
      <c r="N2046" t="s">
        <v>8505</v>
      </c>
      <c r="O2046" s="300"/>
      <c r="Q2046"/>
      <c r="R2046" s="23" t="s">
        <v>14197</v>
      </c>
      <c r="S2046" t="s">
        <v>10040</v>
      </c>
      <c r="T2046" s="296" t="str">
        <f>IF(INDEX('Page 2 - Team Information'!$K$14:$AP$184,Y2046,X2046)="","",INDEX('Page 2 - Team Information'!$K$14:$AP$184,Y2046,X2046)&amp;"-06-30")</f>
        <v/>
      </c>
      <c r="X2046" s="334">
        <v>10</v>
      </c>
      <c r="Y2046" s="334">
        <v>104</v>
      </c>
    </row>
    <row r="2047" spans="1:25" x14ac:dyDescent="0.25">
      <c r="A2047" t="str">
        <f>'Page 1 - General Information'!$G$12</f>
        <v>114069103</v>
      </c>
      <c r="B2047" t="str">
        <f>'Page 1 - General Information'!$G$16</f>
        <v>6980</v>
      </c>
      <c r="C2047" s="333" t="s">
        <v>14207</v>
      </c>
      <c r="N2047" t="s">
        <v>8505</v>
      </c>
      <c r="O2047" s="300"/>
      <c r="Q2047"/>
      <c r="R2047" s="23" t="s">
        <v>14197</v>
      </c>
      <c r="S2047" t="s">
        <v>10041</v>
      </c>
      <c r="T2047" s="296" t="str">
        <f>IF(INDEX('Page 2 - Team Information'!$K$14:$AP$184,Y2047,X2047)="","",INDEX('Page 2 - Team Information'!$K$14:$AP$184,Y2047,X2047)&amp;"-06-30")</f>
        <v/>
      </c>
      <c r="X2047" s="334">
        <v>11</v>
      </c>
      <c r="Y2047" s="334">
        <v>104</v>
      </c>
    </row>
    <row r="2048" spans="1:25" x14ac:dyDescent="0.25">
      <c r="A2048" t="str">
        <f>'Page 1 - General Information'!$G$12</f>
        <v>114069103</v>
      </c>
      <c r="B2048" t="str">
        <f>'Page 1 - General Information'!$G$16</f>
        <v>6980</v>
      </c>
      <c r="C2048" s="333" t="s">
        <v>14207</v>
      </c>
      <c r="N2048" t="s">
        <v>8505</v>
      </c>
      <c r="O2048" s="300"/>
      <c r="Q2048"/>
      <c r="R2048" s="23" t="s">
        <v>14197</v>
      </c>
      <c r="S2048" t="s">
        <v>10042</v>
      </c>
      <c r="T2048" s="296" t="str">
        <f>IF(INDEX('Page 2 - Team Information'!$K$14:$AP$184,Y2048,X2048)="","",INDEX('Page 2 - Team Information'!$K$14:$AP$184,Y2048,X2048)&amp;"-06-30")</f>
        <v/>
      </c>
      <c r="X2048" s="334">
        <v>12</v>
      </c>
      <c r="Y2048" s="334">
        <v>104</v>
      </c>
    </row>
    <row r="2049" spans="1:25" x14ac:dyDescent="0.25">
      <c r="A2049" t="str">
        <f>'Page 1 - General Information'!$G$12</f>
        <v>114069103</v>
      </c>
      <c r="B2049" t="str">
        <f>'Page 1 - General Information'!$G$16</f>
        <v>6980</v>
      </c>
      <c r="C2049" s="333" t="s">
        <v>14207</v>
      </c>
      <c r="N2049" t="s">
        <v>8024</v>
      </c>
      <c r="O2049" s="296">
        <f>INDEX('Page 2 - Team Information'!$K$14:$AP$184,Y2049,X2049)</f>
        <v>0</v>
      </c>
      <c r="Q2049"/>
      <c r="S2049" t="s">
        <v>10043</v>
      </c>
      <c r="X2049" s="334">
        <v>14</v>
      </c>
      <c r="Y2049" s="334">
        <v>104</v>
      </c>
    </row>
    <row r="2050" spans="1:25" x14ac:dyDescent="0.25">
      <c r="A2050" t="str">
        <f>'Page 1 - General Information'!$G$12</f>
        <v>114069103</v>
      </c>
      <c r="B2050" t="str">
        <f>'Page 1 - General Information'!$G$16</f>
        <v>6980</v>
      </c>
      <c r="C2050" s="333" t="s">
        <v>14207</v>
      </c>
      <c r="N2050" t="s">
        <v>8024</v>
      </c>
      <c r="O2050" s="296">
        <f>INDEX('Page 2 - Team Information'!$K$14:$AP$184,Y2050,X2050)</f>
        <v>0</v>
      </c>
      <c r="Q2050"/>
      <c r="S2050" t="s">
        <v>10044</v>
      </c>
      <c r="X2050" s="334">
        <v>15</v>
      </c>
      <c r="Y2050" s="334">
        <v>104</v>
      </c>
    </row>
    <row r="2051" spans="1:25" x14ac:dyDescent="0.25">
      <c r="A2051" t="str">
        <f>'Page 1 - General Information'!$G$12</f>
        <v>114069103</v>
      </c>
      <c r="B2051" t="str">
        <f>'Page 1 - General Information'!$G$16</f>
        <v>6980</v>
      </c>
      <c r="C2051" s="333" t="s">
        <v>14207</v>
      </c>
      <c r="N2051" t="s">
        <v>8024</v>
      </c>
      <c r="O2051" s="296">
        <f>INDEX('Page 2 - Team Information'!$K$14:$AP$184,Y2051,X2051)</f>
        <v>0</v>
      </c>
      <c r="Q2051"/>
      <c r="S2051" t="s">
        <v>10045</v>
      </c>
      <c r="X2051" s="334">
        <v>16</v>
      </c>
      <c r="Y2051" s="334">
        <v>104</v>
      </c>
    </row>
    <row r="2052" spans="1:25" x14ac:dyDescent="0.25">
      <c r="A2052" t="str">
        <f>'Page 1 - General Information'!$G$12</f>
        <v>114069103</v>
      </c>
      <c r="B2052" t="str">
        <f>'Page 1 - General Information'!$G$16</f>
        <v>6980</v>
      </c>
      <c r="C2052" s="333" t="s">
        <v>14207</v>
      </c>
      <c r="N2052" t="s">
        <v>8024</v>
      </c>
      <c r="O2052" s="296">
        <f>INDEX('Page 2 - Team Information'!$K$14:$AP$184,Y2052,X2052)</f>
        <v>0</v>
      </c>
      <c r="Q2052"/>
      <c r="S2052" t="s">
        <v>10046</v>
      </c>
      <c r="X2052" s="334">
        <v>17</v>
      </c>
      <c r="Y2052" s="334">
        <v>104</v>
      </c>
    </row>
    <row r="2053" spans="1:25" x14ac:dyDescent="0.25">
      <c r="A2053" t="str">
        <f>'Page 1 - General Information'!$G$12</f>
        <v>114069103</v>
      </c>
      <c r="B2053" t="str">
        <f>'Page 1 - General Information'!$G$16</f>
        <v>6980</v>
      </c>
      <c r="C2053" s="333" t="s">
        <v>14207</v>
      </c>
      <c r="N2053" t="s">
        <v>8024</v>
      </c>
      <c r="O2053" s="296">
        <f>INDEX('Page 2 - Team Information'!$K$14:$AP$184,Y2053,X2053)</f>
        <v>0</v>
      </c>
      <c r="Q2053"/>
      <c r="S2053" t="s">
        <v>10047</v>
      </c>
      <c r="X2053" s="334">
        <v>19</v>
      </c>
      <c r="Y2053" s="334">
        <v>104</v>
      </c>
    </row>
    <row r="2054" spans="1:25" x14ac:dyDescent="0.25">
      <c r="A2054" t="str">
        <f>'Page 1 - General Information'!$G$12</f>
        <v>114069103</v>
      </c>
      <c r="B2054" t="str">
        <f>'Page 1 - General Information'!$G$16</f>
        <v>6980</v>
      </c>
      <c r="C2054" s="333" t="s">
        <v>14207</v>
      </c>
      <c r="N2054" t="s">
        <v>8024</v>
      </c>
      <c r="O2054" s="296">
        <f>INDEX('Page 2 - Team Information'!$K$14:$AP$184,Y2054,X2054)</f>
        <v>0</v>
      </c>
      <c r="Q2054"/>
      <c r="S2054" t="s">
        <v>10048</v>
      </c>
      <c r="X2054" s="334">
        <v>20</v>
      </c>
      <c r="Y2054" s="334">
        <v>104</v>
      </c>
    </row>
    <row r="2055" spans="1:25" x14ac:dyDescent="0.25">
      <c r="A2055" t="str">
        <f>'Page 1 - General Information'!$G$12</f>
        <v>114069103</v>
      </c>
      <c r="B2055" t="str">
        <f>'Page 1 - General Information'!$G$16</f>
        <v>6980</v>
      </c>
      <c r="C2055" s="333" t="s">
        <v>14207</v>
      </c>
      <c r="N2055" t="s">
        <v>8024</v>
      </c>
      <c r="O2055" s="296">
        <f>INDEX('Page 2 - Team Information'!$K$14:$AP$184,Y2055,X2055)</f>
        <v>0</v>
      </c>
      <c r="Q2055"/>
      <c r="S2055" t="s">
        <v>10049</v>
      </c>
      <c r="X2055" s="334">
        <v>21</v>
      </c>
      <c r="Y2055" s="334">
        <v>104</v>
      </c>
    </row>
    <row r="2056" spans="1:25" x14ac:dyDescent="0.25">
      <c r="A2056" t="str">
        <f>'Page 1 - General Information'!$G$12</f>
        <v>114069103</v>
      </c>
      <c r="B2056" t="str">
        <f>'Page 1 - General Information'!$G$16</f>
        <v>6980</v>
      </c>
      <c r="C2056" s="333" t="s">
        <v>14207</v>
      </c>
      <c r="N2056" t="s">
        <v>8024</v>
      </c>
      <c r="O2056" s="296">
        <f>INDEX('Page 2 - Team Information'!$K$14:$AP$184,Y2056,X2056)</f>
        <v>0</v>
      </c>
      <c r="Q2056"/>
      <c r="S2056" t="s">
        <v>10050</v>
      </c>
      <c r="X2056" s="334">
        <v>22</v>
      </c>
      <c r="Y2056" s="334">
        <v>104</v>
      </c>
    </row>
    <row r="2057" spans="1:25" x14ac:dyDescent="0.25">
      <c r="A2057" t="str">
        <f>'Page 1 - General Information'!$G$12</f>
        <v>114069103</v>
      </c>
      <c r="B2057" t="str">
        <f>'Page 1 - General Information'!$G$16</f>
        <v>6980</v>
      </c>
      <c r="C2057" s="333" t="s">
        <v>14207</v>
      </c>
      <c r="N2057" t="s">
        <v>8505</v>
      </c>
      <c r="O2057" s="300"/>
      <c r="Q2057"/>
      <c r="R2057" s="300" t="s">
        <v>14197</v>
      </c>
      <c r="S2057" t="s">
        <v>10051</v>
      </c>
      <c r="V2057" s="296">
        <f>INDEX('Page 2 - Team Information'!$K$14:$AP$184,Y2057,X2057)</f>
        <v>0</v>
      </c>
      <c r="X2057" s="334">
        <v>5</v>
      </c>
      <c r="Y2057" s="334">
        <v>105</v>
      </c>
    </row>
    <row r="2058" spans="1:25" x14ac:dyDescent="0.25">
      <c r="A2058" t="str">
        <f>'Page 1 - General Information'!$G$12</f>
        <v>114069103</v>
      </c>
      <c r="B2058" t="str">
        <f>'Page 1 - General Information'!$G$16</f>
        <v>6980</v>
      </c>
      <c r="C2058" s="333" t="s">
        <v>14207</v>
      </c>
      <c r="N2058" t="s">
        <v>8505</v>
      </c>
      <c r="O2058" s="300"/>
      <c r="Q2058"/>
      <c r="R2058" s="300" t="s">
        <v>14197</v>
      </c>
      <c r="S2058" t="s">
        <v>10052</v>
      </c>
      <c r="V2058" s="296">
        <f>INDEX('Page 2 - Team Information'!$K$14:$AP$184,Y2058,X2058)</f>
        <v>0</v>
      </c>
      <c r="X2058" s="334">
        <v>6</v>
      </c>
      <c r="Y2058" s="334">
        <v>105</v>
      </c>
    </row>
    <row r="2059" spans="1:25" x14ac:dyDescent="0.25">
      <c r="A2059" t="str">
        <f>'Page 1 - General Information'!$G$12</f>
        <v>114069103</v>
      </c>
      <c r="B2059" t="str">
        <f>'Page 1 - General Information'!$G$16</f>
        <v>6980</v>
      </c>
      <c r="C2059" s="333" t="s">
        <v>14207</v>
      </c>
      <c r="N2059" t="s">
        <v>8505</v>
      </c>
      <c r="O2059" s="300"/>
      <c r="Q2059"/>
      <c r="R2059" s="300" t="s">
        <v>14197</v>
      </c>
      <c r="S2059" t="s">
        <v>10053</v>
      </c>
      <c r="V2059" s="296" t="str">
        <f>INDEX('Page 2 - Team Information'!$K$14:$AP$184,Y2059,X2059)</f>
        <v xml:space="preserve">Yes </v>
      </c>
      <c r="X2059" s="334">
        <v>7</v>
      </c>
      <c r="Y2059" s="334">
        <v>105</v>
      </c>
    </row>
    <row r="2060" spans="1:25" x14ac:dyDescent="0.25">
      <c r="A2060" t="str">
        <f>'Page 1 - General Information'!$G$12</f>
        <v>114069103</v>
      </c>
      <c r="B2060" t="str">
        <f>'Page 1 - General Information'!$G$16</f>
        <v>6980</v>
      </c>
      <c r="C2060" s="333" t="s">
        <v>14207</v>
      </c>
      <c r="N2060" t="s">
        <v>8505</v>
      </c>
      <c r="O2060" s="300"/>
      <c r="Q2060"/>
      <c r="R2060" s="23" t="s">
        <v>14197</v>
      </c>
      <c r="S2060" t="s">
        <v>10054</v>
      </c>
      <c r="T2060" s="296" t="str">
        <f>IF(INDEX('Page 2 - Team Information'!$K$14:$AP$184,Y2060,X2060)="","",INDEX('Page 2 - Team Information'!$K$14:$AP$184,Y2060,X2060)&amp;"-06-30")</f>
        <v>2009-06-30</v>
      </c>
      <c r="X2060" s="334">
        <v>9</v>
      </c>
      <c r="Y2060" s="334">
        <v>105</v>
      </c>
    </row>
    <row r="2061" spans="1:25" x14ac:dyDescent="0.25">
      <c r="A2061" t="str">
        <f>'Page 1 - General Information'!$G$12</f>
        <v>114069103</v>
      </c>
      <c r="B2061" t="str">
        <f>'Page 1 - General Information'!$G$16</f>
        <v>6980</v>
      </c>
      <c r="C2061" s="333" t="s">
        <v>14207</v>
      </c>
      <c r="N2061" t="s">
        <v>8505</v>
      </c>
      <c r="O2061" s="300"/>
      <c r="Q2061"/>
      <c r="R2061" s="23" t="s">
        <v>14197</v>
      </c>
      <c r="S2061" t="s">
        <v>10055</v>
      </c>
      <c r="T2061" s="296" t="str">
        <f>IF(INDEX('Page 2 - Team Information'!$K$14:$AP$184,Y2061,X2061)="","",INDEX('Page 2 - Team Information'!$K$14:$AP$184,Y2061,X2061)&amp;"-06-30")</f>
        <v/>
      </c>
      <c r="X2061" s="334">
        <v>10</v>
      </c>
      <c r="Y2061" s="334">
        <v>105</v>
      </c>
    </row>
    <row r="2062" spans="1:25" x14ac:dyDescent="0.25">
      <c r="A2062" t="str">
        <f>'Page 1 - General Information'!$G$12</f>
        <v>114069103</v>
      </c>
      <c r="B2062" t="str">
        <f>'Page 1 - General Information'!$G$16</f>
        <v>6980</v>
      </c>
      <c r="C2062" s="333" t="s">
        <v>14207</v>
      </c>
      <c r="N2062" t="s">
        <v>8505</v>
      </c>
      <c r="O2062" s="300"/>
      <c r="Q2062"/>
      <c r="R2062" s="23" t="s">
        <v>14197</v>
      </c>
      <c r="S2062" t="s">
        <v>10056</v>
      </c>
      <c r="T2062" s="296" t="str">
        <f>IF(INDEX('Page 2 - Team Information'!$K$14:$AP$184,Y2062,X2062)="","",INDEX('Page 2 - Team Information'!$K$14:$AP$184,Y2062,X2062)&amp;"-06-30")</f>
        <v/>
      </c>
      <c r="X2062" s="334">
        <v>11</v>
      </c>
      <c r="Y2062" s="334">
        <v>105</v>
      </c>
    </row>
    <row r="2063" spans="1:25" x14ac:dyDescent="0.25">
      <c r="A2063" t="str">
        <f>'Page 1 - General Information'!$G$12</f>
        <v>114069103</v>
      </c>
      <c r="B2063" t="str">
        <f>'Page 1 - General Information'!$G$16</f>
        <v>6980</v>
      </c>
      <c r="C2063" s="333" t="s">
        <v>14207</v>
      </c>
      <c r="N2063" t="s">
        <v>8505</v>
      </c>
      <c r="O2063" s="300"/>
      <c r="Q2063"/>
      <c r="R2063" s="23" t="s">
        <v>14197</v>
      </c>
      <c r="S2063" t="s">
        <v>10057</v>
      </c>
      <c r="T2063" s="296" t="str">
        <f>IF(INDEX('Page 2 - Team Information'!$K$14:$AP$184,Y2063,X2063)="","",INDEX('Page 2 - Team Information'!$K$14:$AP$184,Y2063,X2063)&amp;"-06-30")</f>
        <v/>
      </c>
      <c r="X2063" s="334">
        <v>12</v>
      </c>
      <c r="Y2063" s="334">
        <v>105</v>
      </c>
    </row>
    <row r="2064" spans="1:25" x14ac:dyDescent="0.25">
      <c r="A2064" t="str">
        <f>'Page 1 - General Information'!$G$12</f>
        <v>114069103</v>
      </c>
      <c r="B2064" t="str">
        <f>'Page 1 - General Information'!$G$16</f>
        <v>6980</v>
      </c>
      <c r="C2064" s="333" t="s">
        <v>14207</v>
      </c>
      <c r="N2064" t="s">
        <v>8024</v>
      </c>
      <c r="O2064" s="296">
        <f>INDEX('Page 2 - Team Information'!$K$14:$AP$184,Y2064,X2064)</f>
        <v>0</v>
      </c>
      <c r="Q2064"/>
      <c r="S2064" t="s">
        <v>10058</v>
      </c>
      <c r="X2064" s="334">
        <v>14</v>
      </c>
      <c r="Y2064" s="334">
        <v>105</v>
      </c>
    </row>
    <row r="2065" spans="1:25" x14ac:dyDescent="0.25">
      <c r="A2065" t="str">
        <f>'Page 1 - General Information'!$G$12</f>
        <v>114069103</v>
      </c>
      <c r="B2065" t="str">
        <f>'Page 1 - General Information'!$G$16</f>
        <v>6980</v>
      </c>
      <c r="C2065" s="333" t="s">
        <v>14207</v>
      </c>
      <c r="N2065" t="s">
        <v>8024</v>
      </c>
      <c r="O2065" s="296">
        <f>INDEX('Page 2 - Team Information'!$K$14:$AP$184,Y2065,X2065)</f>
        <v>0</v>
      </c>
      <c r="Q2065"/>
      <c r="S2065" t="s">
        <v>10059</v>
      </c>
      <c r="X2065" s="334">
        <v>15</v>
      </c>
      <c r="Y2065" s="334">
        <v>105</v>
      </c>
    </row>
    <row r="2066" spans="1:25" x14ac:dyDescent="0.25">
      <c r="A2066" t="str">
        <f>'Page 1 - General Information'!$G$12</f>
        <v>114069103</v>
      </c>
      <c r="B2066" t="str">
        <f>'Page 1 - General Information'!$G$16</f>
        <v>6980</v>
      </c>
      <c r="C2066" s="333" t="s">
        <v>14207</v>
      </c>
      <c r="N2066" t="s">
        <v>8024</v>
      </c>
      <c r="O2066" s="296">
        <f>INDEX('Page 2 - Team Information'!$K$14:$AP$184,Y2066,X2066)</f>
        <v>21</v>
      </c>
      <c r="Q2066"/>
      <c r="S2066" t="s">
        <v>10060</v>
      </c>
      <c r="X2066" s="334">
        <v>16</v>
      </c>
      <c r="Y2066" s="334">
        <v>105</v>
      </c>
    </row>
    <row r="2067" spans="1:25" x14ac:dyDescent="0.25">
      <c r="A2067" t="str">
        <f>'Page 1 - General Information'!$G$12</f>
        <v>114069103</v>
      </c>
      <c r="B2067" t="str">
        <f>'Page 1 - General Information'!$G$16</f>
        <v>6980</v>
      </c>
      <c r="C2067" s="333" t="s">
        <v>14207</v>
      </c>
      <c r="N2067" t="s">
        <v>8024</v>
      </c>
      <c r="O2067" s="296">
        <f>INDEX('Page 2 - Team Information'!$K$14:$AP$184,Y2067,X2067)</f>
        <v>21</v>
      </c>
      <c r="Q2067"/>
      <c r="S2067" t="s">
        <v>10061</v>
      </c>
      <c r="X2067" s="334">
        <v>17</v>
      </c>
      <c r="Y2067" s="334">
        <v>105</v>
      </c>
    </row>
    <row r="2068" spans="1:25" x14ac:dyDescent="0.25">
      <c r="A2068" t="str">
        <f>'Page 1 - General Information'!$G$12</f>
        <v>114069103</v>
      </c>
      <c r="B2068" t="str">
        <f>'Page 1 - General Information'!$G$16</f>
        <v>6980</v>
      </c>
      <c r="C2068" s="333" t="s">
        <v>14207</v>
      </c>
      <c r="N2068" t="s">
        <v>8024</v>
      </c>
      <c r="O2068" s="296">
        <f>INDEX('Page 2 - Team Information'!$K$14:$AP$184,Y2068,X2068)</f>
        <v>0</v>
      </c>
      <c r="Q2068"/>
      <c r="S2068" t="s">
        <v>10062</v>
      </c>
      <c r="X2068" s="334">
        <v>19</v>
      </c>
      <c r="Y2068" s="334">
        <v>105</v>
      </c>
    </row>
    <row r="2069" spans="1:25" x14ac:dyDescent="0.25">
      <c r="A2069" t="str">
        <f>'Page 1 - General Information'!$G$12</f>
        <v>114069103</v>
      </c>
      <c r="B2069" t="str">
        <f>'Page 1 - General Information'!$G$16</f>
        <v>6980</v>
      </c>
      <c r="C2069" s="333" t="s">
        <v>14207</v>
      </c>
      <c r="N2069" t="s">
        <v>8024</v>
      </c>
      <c r="O2069" s="296">
        <f>INDEX('Page 2 - Team Information'!$K$14:$AP$184,Y2069,X2069)</f>
        <v>0</v>
      </c>
      <c r="Q2069"/>
      <c r="S2069" t="s">
        <v>10063</v>
      </c>
      <c r="X2069" s="334">
        <v>20</v>
      </c>
      <c r="Y2069" s="334">
        <v>105</v>
      </c>
    </row>
    <row r="2070" spans="1:25" x14ac:dyDescent="0.25">
      <c r="A2070" t="str">
        <f>'Page 1 - General Information'!$G$12</f>
        <v>114069103</v>
      </c>
      <c r="B2070" t="str">
        <f>'Page 1 - General Information'!$G$16</f>
        <v>6980</v>
      </c>
      <c r="C2070" s="333" t="s">
        <v>14207</v>
      </c>
      <c r="N2070" t="s">
        <v>8024</v>
      </c>
      <c r="O2070" s="296">
        <f>INDEX('Page 2 - Team Information'!$K$14:$AP$184,Y2070,X2070)</f>
        <v>21</v>
      </c>
      <c r="Q2070"/>
      <c r="S2070" t="s">
        <v>10064</v>
      </c>
      <c r="X2070" s="334">
        <v>21</v>
      </c>
      <c r="Y2070" s="334">
        <v>105</v>
      </c>
    </row>
    <row r="2071" spans="1:25" x14ac:dyDescent="0.25">
      <c r="A2071" t="str">
        <f>'Page 1 - General Information'!$G$12</f>
        <v>114069103</v>
      </c>
      <c r="B2071" t="str">
        <f>'Page 1 - General Information'!$G$16</f>
        <v>6980</v>
      </c>
      <c r="C2071" s="333" t="s">
        <v>14207</v>
      </c>
      <c r="N2071" t="s">
        <v>8024</v>
      </c>
      <c r="O2071" s="296">
        <f>INDEX('Page 2 - Team Information'!$K$14:$AP$184,Y2071,X2071)</f>
        <v>21</v>
      </c>
      <c r="Q2071"/>
      <c r="S2071" t="s">
        <v>10065</v>
      </c>
      <c r="X2071" s="334">
        <v>22</v>
      </c>
      <c r="Y2071" s="334">
        <v>105</v>
      </c>
    </row>
    <row r="2072" spans="1:25" x14ac:dyDescent="0.25">
      <c r="A2072" t="str">
        <f>'Page 1 - General Information'!$G$12</f>
        <v>114069103</v>
      </c>
      <c r="B2072" t="str">
        <f>'Page 1 - General Information'!$G$16</f>
        <v>6980</v>
      </c>
      <c r="C2072" s="333" t="s">
        <v>14207</v>
      </c>
      <c r="N2072" t="s">
        <v>8505</v>
      </c>
      <c r="O2072" s="300"/>
      <c r="Q2072"/>
      <c r="R2072" s="300" t="s">
        <v>14197</v>
      </c>
      <c r="S2072" t="s">
        <v>10066</v>
      </c>
      <c r="V2072" s="296">
        <f>INDEX('Page 2 - Team Information'!$K$14:$AP$184,Y2072,X2072)</f>
        <v>0</v>
      </c>
      <c r="X2072" s="334">
        <v>5</v>
      </c>
      <c r="Y2072" s="334">
        <v>106</v>
      </c>
    </row>
    <row r="2073" spans="1:25" x14ac:dyDescent="0.25">
      <c r="A2073" t="str">
        <f>'Page 1 - General Information'!$G$12</f>
        <v>114069103</v>
      </c>
      <c r="B2073" t="str">
        <f>'Page 1 - General Information'!$G$16</f>
        <v>6980</v>
      </c>
      <c r="C2073" s="333" t="s">
        <v>14207</v>
      </c>
      <c r="N2073" t="s">
        <v>8505</v>
      </c>
      <c r="O2073" s="300"/>
      <c r="Q2073"/>
      <c r="R2073" s="300" t="s">
        <v>14197</v>
      </c>
      <c r="S2073" t="s">
        <v>10067</v>
      </c>
      <c r="V2073" s="296">
        <f>INDEX('Page 2 - Team Information'!$K$14:$AP$184,Y2073,X2073)</f>
        <v>0</v>
      </c>
      <c r="X2073" s="334">
        <v>6</v>
      </c>
      <c r="Y2073" s="334">
        <v>106</v>
      </c>
    </row>
    <row r="2074" spans="1:25" x14ac:dyDescent="0.25">
      <c r="A2074" t="str">
        <f>'Page 1 - General Information'!$G$12</f>
        <v>114069103</v>
      </c>
      <c r="B2074" t="str">
        <f>'Page 1 - General Information'!$G$16</f>
        <v>6980</v>
      </c>
      <c r="C2074" s="333" t="s">
        <v>14207</v>
      </c>
      <c r="N2074" t="s">
        <v>8505</v>
      </c>
      <c r="O2074" s="300"/>
      <c r="Q2074"/>
      <c r="R2074" s="300" t="s">
        <v>14197</v>
      </c>
      <c r="S2074" t="s">
        <v>10068</v>
      </c>
      <c r="V2074" s="296">
        <f>INDEX('Page 2 - Team Information'!$K$14:$AP$184,Y2074,X2074)</f>
        <v>0</v>
      </c>
      <c r="X2074" s="334">
        <v>7</v>
      </c>
      <c r="Y2074" s="334">
        <v>106</v>
      </c>
    </row>
    <row r="2075" spans="1:25" x14ac:dyDescent="0.25">
      <c r="A2075" t="str">
        <f>'Page 1 - General Information'!$G$12</f>
        <v>114069103</v>
      </c>
      <c r="B2075" t="str">
        <f>'Page 1 - General Information'!$G$16</f>
        <v>6980</v>
      </c>
      <c r="C2075" s="333" t="s">
        <v>14207</v>
      </c>
      <c r="N2075" t="s">
        <v>8505</v>
      </c>
      <c r="O2075" s="300"/>
      <c r="Q2075"/>
      <c r="R2075" s="23" t="s">
        <v>14197</v>
      </c>
      <c r="S2075" t="s">
        <v>10069</v>
      </c>
      <c r="T2075" s="296" t="str">
        <f>IF(INDEX('Page 2 - Team Information'!$K$14:$AP$184,Y2075,X2075)="","",INDEX('Page 2 - Team Information'!$K$14:$AP$184,Y2075,X2075)&amp;"-06-30")</f>
        <v/>
      </c>
      <c r="X2075" s="334">
        <v>9</v>
      </c>
      <c r="Y2075" s="334">
        <v>106</v>
      </c>
    </row>
    <row r="2076" spans="1:25" x14ac:dyDescent="0.25">
      <c r="A2076" t="str">
        <f>'Page 1 - General Information'!$G$12</f>
        <v>114069103</v>
      </c>
      <c r="B2076" t="str">
        <f>'Page 1 - General Information'!$G$16</f>
        <v>6980</v>
      </c>
      <c r="C2076" s="333" t="s">
        <v>14207</v>
      </c>
      <c r="N2076" t="s">
        <v>8505</v>
      </c>
      <c r="O2076" s="300"/>
      <c r="Q2076"/>
      <c r="R2076" s="23" t="s">
        <v>14197</v>
      </c>
      <c r="S2076" t="s">
        <v>10070</v>
      </c>
      <c r="T2076" s="296" t="str">
        <f>IF(INDEX('Page 2 - Team Information'!$K$14:$AP$184,Y2076,X2076)="","",INDEX('Page 2 - Team Information'!$K$14:$AP$184,Y2076,X2076)&amp;"-06-30")</f>
        <v/>
      </c>
      <c r="X2076" s="334">
        <v>10</v>
      </c>
      <c r="Y2076" s="334">
        <v>106</v>
      </c>
    </row>
    <row r="2077" spans="1:25" x14ac:dyDescent="0.25">
      <c r="A2077" t="str">
        <f>'Page 1 - General Information'!$G$12</f>
        <v>114069103</v>
      </c>
      <c r="B2077" t="str">
        <f>'Page 1 - General Information'!$G$16</f>
        <v>6980</v>
      </c>
      <c r="C2077" s="333" t="s">
        <v>14207</v>
      </c>
      <c r="N2077" t="s">
        <v>8505</v>
      </c>
      <c r="O2077" s="300"/>
      <c r="Q2077"/>
      <c r="R2077" s="23" t="s">
        <v>14197</v>
      </c>
      <c r="S2077" t="s">
        <v>10071</v>
      </c>
      <c r="T2077" s="296" t="str">
        <f>IF(INDEX('Page 2 - Team Information'!$K$14:$AP$184,Y2077,X2077)="","",INDEX('Page 2 - Team Information'!$K$14:$AP$184,Y2077,X2077)&amp;"-06-30")</f>
        <v/>
      </c>
      <c r="X2077" s="334">
        <v>11</v>
      </c>
      <c r="Y2077" s="334">
        <v>106</v>
      </c>
    </row>
    <row r="2078" spans="1:25" x14ac:dyDescent="0.25">
      <c r="A2078" t="str">
        <f>'Page 1 - General Information'!$G$12</f>
        <v>114069103</v>
      </c>
      <c r="B2078" t="str">
        <f>'Page 1 - General Information'!$G$16</f>
        <v>6980</v>
      </c>
      <c r="C2078" s="333" t="s">
        <v>14207</v>
      </c>
      <c r="N2078" t="s">
        <v>8505</v>
      </c>
      <c r="O2078" s="300"/>
      <c r="Q2078"/>
      <c r="R2078" s="23" t="s">
        <v>14197</v>
      </c>
      <c r="S2078" t="s">
        <v>10072</v>
      </c>
      <c r="T2078" s="296" t="str">
        <f>IF(INDEX('Page 2 - Team Information'!$K$14:$AP$184,Y2078,X2078)="","",INDEX('Page 2 - Team Information'!$K$14:$AP$184,Y2078,X2078)&amp;"-06-30")</f>
        <v/>
      </c>
      <c r="X2078" s="334">
        <v>12</v>
      </c>
      <c r="Y2078" s="334">
        <v>106</v>
      </c>
    </row>
    <row r="2079" spans="1:25" x14ac:dyDescent="0.25">
      <c r="A2079" t="str">
        <f>'Page 1 - General Information'!$G$12</f>
        <v>114069103</v>
      </c>
      <c r="B2079" t="str">
        <f>'Page 1 - General Information'!$G$16</f>
        <v>6980</v>
      </c>
      <c r="C2079" s="333" t="s">
        <v>14207</v>
      </c>
      <c r="N2079" t="s">
        <v>8024</v>
      </c>
      <c r="O2079" s="296">
        <f>INDEX('Page 2 - Team Information'!$K$14:$AP$184,Y2079,X2079)</f>
        <v>0</v>
      </c>
      <c r="Q2079"/>
      <c r="S2079" t="s">
        <v>10073</v>
      </c>
      <c r="X2079" s="334">
        <v>14</v>
      </c>
      <c r="Y2079" s="334">
        <v>106</v>
      </c>
    </row>
    <row r="2080" spans="1:25" x14ac:dyDescent="0.25">
      <c r="A2080" t="str">
        <f>'Page 1 - General Information'!$G$12</f>
        <v>114069103</v>
      </c>
      <c r="B2080" t="str">
        <f>'Page 1 - General Information'!$G$16</f>
        <v>6980</v>
      </c>
      <c r="C2080" s="333" t="s">
        <v>14207</v>
      </c>
      <c r="N2080" t="s">
        <v>8024</v>
      </c>
      <c r="O2080" s="296">
        <f>INDEX('Page 2 - Team Information'!$K$14:$AP$184,Y2080,X2080)</f>
        <v>0</v>
      </c>
      <c r="Q2080"/>
      <c r="S2080" t="s">
        <v>10074</v>
      </c>
      <c r="X2080" s="334">
        <v>15</v>
      </c>
      <c r="Y2080" s="334">
        <v>106</v>
      </c>
    </row>
    <row r="2081" spans="1:25" x14ac:dyDescent="0.25">
      <c r="A2081" t="str">
        <f>'Page 1 - General Information'!$G$12</f>
        <v>114069103</v>
      </c>
      <c r="B2081" t="str">
        <f>'Page 1 - General Information'!$G$16</f>
        <v>6980</v>
      </c>
      <c r="C2081" s="333" t="s">
        <v>14207</v>
      </c>
      <c r="N2081" t="s">
        <v>8024</v>
      </c>
      <c r="O2081" s="296">
        <f>INDEX('Page 2 - Team Information'!$K$14:$AP$184,Y2081,X2081)</f>
        <v>0</v>
      </c>
      <c r="Q2081"/>
      <c r="S2081" t="s">
        <v>10075</v>
      </c>
      <c r="X2081" s="334">
        <v>16</v>
      </c>
      <c r="Y2081" s="334">
        <v>106</v>
      </c>
    </row>
    <row r="2082" spans="1:25" x14ac:dyDescent="0.25">
      <c r="A2082" t="str">
        <f>'Page 1 - General Information'!$G$12</f>
        <v>114069103</v>
      </c>
      <c r="B2082" t="str">
        <f>'Page 1 - General Information'!$G$16</f>
        <v>6980</v>
      </c>
      <c r="C2082" s="333" t="s">
        <v>14207</v>
      </c>
      <c r="N2082" t="s">
        <v>8024</v>
      </c>
      <c r="O2082" s="296">
        <f>INDEX('Page 2 - Team Information'!$K$14:$AP$184,Y2082,X2082)</f>
        <v>0</v>
      </c>
      <c r="Q2082"/>
      <c r="S2082" t="s">
        <v>10076</v>
      </c>
      <c r="X2082" s="334">
        <v>17</v>
      </c>
      <c r="Y2082" s="334">
        <v>106</v>
      </c>
    </row>
    <row r="2083" spans="1:25" x14ac:dyDescent="0.25">
      <c r="A2083" t="str">
        <f>'Page 1 - General Information'!$G$12</f>
        <v>114069103</v>
      </c>
      <c r="B2083" t="str">
        <f>'Page 1 - General Information'!$G$16</f>
        <v>6980</v>
      </c>
      <c r="C2083" s="333" t="s">
        <v>14207</v>
      </c>
      <c r="N2083" t="s">
        <v>8024</v>
      </c>
      <c r="O2083" s="296">
        <f>INDEX('Page 2 - Team Information'!$K$14:$AP$184,Y2083,X2083)</f>
        <v>0</v>
      </c>
      <c r="Q2083"/>
      <c r="S2083" t="s">
        <v>10077</v>
      </c>
      <c r="X2083" s="334">
        <v>19</v>
      </c>
      <c r="Y2083" s="334">
        <v>106</v>
      </c>
    </row>
    <row r="2084" spans="1:25" x14ac:dyDescent="0.25">
      <c r="A2084" t="str">
        <f>'Page 1 - General Information'!$G$12</f>
        <v>114069103</v>
      </c>
      <c r="B2084" t="str">
        <f>'Page 1 - General Information'!$G$16</f>
        <v>6980</v>
      </c>
      <c r="C2084" s="333" t="s">
        <v>14207</v>
      </c>
      <c r="N2084" t="s">
        <v>8024</v>
      </c>
      <c r="O2084" s="296">
        <f>INDEX('Page 2 - Team Information'!$K$14:$AP$184,Y2084,X2084)</f>
        <v>0</v>
      </c>
      <c r="Q2084"/>
      <c r="S2084" t="s">
        <v>10078</v>
      </c>
      <c r="X2084" s="334">
        <v>20</v>
      </c>
      <c r="Y2084" s="334">
        <v>106</v>
      </c>
    </row>
    <row r="2085" spans="1:25" x14ac:dyDescent="0.25">
      <c r="A2085" t="str">
        <f>'Page 1 - General Information'!$G$12</f>
        <v>114069103</v>
      </c>
      <c r="B2085" t="str">
        <f>'Page 1 - General Information'!$G$16</f>
        <v>6980</v>
      </c>
      <c r="C2085" s="333" t="s">
        <v>14207</v>
      </c>
      <c r="N2085" t="s">
        <v>8024</v>
      </c>
      <c r="O2085" s="296">
        <f>INDEX('Page 2 - Team Information'!$K$14:$AP$184,Y2085,X2085)</f>
        <v>0</v>
      </c>
      <c r="Q2085"/>
      <c r="S2085" t="s">
        <v>10079</v>
      </c>
      <c r="X2085" s="334">
        <v>21</v>
      </c>
      <c r="Y2085" s="334">
        <v>106</v>
      </c>
    </row>
    <row r="2086" spans="1:25" x14ac:dyDescent="0.25">
      <c r="A2086" t="str">
        <f>'Page 1 - General Information'!$G$12</f>
        <v>114069103</v>
      </c>
      <c r="B2086" t="str">
        <f>'Page 1 - General Information'!$G$16</f>
        <v>6980</v>
      </c>
      <c r="C2086" s="333" t="s">
        <v>14207</v>
      </c>
      <c r="N2086" t="s">
        <v>8024</v>
      </c>
      <c r="O2086" s="296">
        <f>INDEX('Page 2 - Team Information'!$K$14:$AP$184,Y2086,X2086)</f>
        <v>0</v>
      </c>
      <c r="Q2086"/>
      <c r="S2086" t="s">
        <v>10080</v>
      </c>
      <c r="X2086" s="334">
        <v>22</v>
      </c>
      <c r="Y2086" s="334">
        <v>106</v>
      </c>
    </row>
    <row r="2087" spans="1:25" x14ac:dyDescent="0.25">
      <c r="A2087" t="str">
        <f>'Page 1 - General Information'!$G$12</f>
        <v>114069103</v>
      </c>
      <c r="B2087" t="str">
        <f>'Page 1 - General Information'!$G$16</f>
        <v>6980</v>
      </c>
      <c r="C2087" s="333" t="s">
        <v>14207</v>
      </c>
      <c r="N2087" t="s">
        <v>8505</v>
      </c>
      <c r="O2087" s="300"/>
      <c r="Q2087"/>
      <c r="R2087" s="300" t="s">
        <v>14197</v>
      </c>
      <c r="S2087" t="s">
        <v>10081</v>
      </c>
      <c r="V2087" s="296" t="str">
        <f>INDEX('Page 2 - Team Information'!$K$14:$AP$184,Y2087,X2087)</f>
        <v xml:space="preserve">Yes </v>
      </c>
      <c r="X2087" s="334">
        <v>5</v>
      </c>
      <c r="Y2087" s="334">
        <v>107</v>
      </c>
    </row>
    <row r="2088" spans="1:25" x14ac:dyDescent="0.25">
      <c r="A2088" t="str">
        <f>'Page 1 - General Information'!$G$12</f>
        <v>114069103</v>
      </c>
      <c r="B2088" t="str">
        <f>'Page 1 - General Information'!$G$16</f>
        <v>6980</v>
      </c>
      <c r="C2088" s="333" t="s">
        <v>14207</v>
      </c>
      <c r="N2088" t="s">
        <v>8505</v>
      </c>
      <c r="O2088" s="300"/>
      <c r="Q2088"/>
      <c r="R2088" s="300" t="s">
        <v>14197</v>
      </c>
      <c r="S2088" t="s">
        <v>10082</v>
      </c>
      <c r="V2088" s="296">
        <f>INDEX('Page 2 - Team Information'!$K$14:$AP$184,Y2088,X2088)</f>
        <v>0</v>
      </c>
      <c r="X2088" s="334">
        <v>6</v>
      </c>
      <c r="Y2088" s="334">
        <v>107</v>
      </c>
    </row>
    <row r="2089" spans="1:25" x14ac:dyDescent="0.25">
      <c r="A2089" t="str">
        <f>'Page 1 - General Information'!$G$12</f>
        <v>114069103</v>
      </c>
      <c r="B2089" t="str">
        <f>'Page 1 - General Information'!$G$16</f>
        <v>6980</v>
      </c>
      <c r="C2089" s="333" t="s">
        <v>14207</v>
      </c>
      <c r="N2089" t="s">
        <v>8505</v>
      </c>
      <c r="O2089" s="300"/>
      <c r="Q2089"/>
      <c r="R2089" s="300" t="s">
        <v>14197</v>
      </c>
      <c r="S2089" t="s">
        <v>10083</v>
      </c>
      <c r="V2089" s="296">
        <f>INDEX('Page 2 - Team Information'!$K$14:$AP$184,Y2089,X2089)</f>
        <v>0</v>
      </c>
      <c r="X2089" s="334">
        <v>7</v>
      </c>
      <c r="Y2089" s="334">
        <v>107</v>
      </c>
    </row>
    <row r="2090" spans="1:25" x14ac:dyDescent="0.25">
      <c r="A2090" t="str">
        <f>'Page 1 - General Information'!$G$12</f>
        <v>114069103</v>
      </c>
      <c r="B2090" t="str">
        <f>'Page 1 - General Information'!$G$16</f>
        <v>6980</v>
      </c>
      <c r="C2090" s="333" t="s">
        <v>14207</v>
      </c>
      <c r="N2090" t="s">
        <v>8505</v>
      </c>
      <c r="O2090" s="300"/>
      <c r="Q2090"/>
      <c r="R2090" s="23" t="s">
        <v>14197</v>
      </c>
      <c r="S2090" t="s">
        <v>10084</v>
      </c>
      <c r="T2090" s="296" t="str">
        <f>IF(INDEX('Page 2 - Team Information'!$K$14:$AP$184,Y2090,X2090)="","",INDEX('Page 2 - Team Information'!$K$14:$AP$184,Y2090,X2090)&amp;"-06-30")</f>
        <v>1989-06-30</v>
      </c>
      <c r="X2090" s="334">
        <v>9</v>
      </c>
      <c r="Y2090" s="334">
        <v>107</v>
      </c>
    </row>
    <row r="2091" spans="1:25" x14ac:dyDescent="0.25">
      <c r="A2091" t="str">
        <f>'Page 1 - General Information'!$G$12</f>
        <v>114069103</v>
      </c>
      <c r="B2091" t="str">
        <f>'Page 1 - General Information'!$G$16</f>
        <v>6980</v>
      </c>
      <c r="C2091" s="333" t="s">
        <v>14207</v>
      </c>
      <c r="N2091" t="s">
        <v>8505</v>
      </c>
      <c r="O2091" s="300"/>
      <c r="Q2091"/>
      <c r="R2091" s="23" t="s">
        <v>14197</v>
      </c>
      <c r="S2091" t="s">
        <v>10085</v>
      </c>
      <c r="T2091" s="296" t="str">
        <f>IF(INDEX('Page 2 - Team Information'!$K$14:$AP$184,Y2091,X2091)="","",INDEX('Page 2 - Team Information'!$K$14:$AP$184,Y2091,X2091)&amp;"-06-30")</f>
        <v/>
      </c>
      <c r="X2091" s="334">
        <v>10</v>
      </c>
      <c r="Y2091" s="334">
        <v>107</v>
      </c>
    </row>
    <row r="2092" spans="1:25" x14ac:dyDescent="0.25">
      <c r="A2092" t="str">
        <f>'Page 1 - General Information'!$G$12</f>
        <v>114069103</v>
      </c>
      <c r="B2092" t="str">
        <f>'Page 1 - General Information'!$G$16</f>
        <v>6980</v>
      </c>
      <c r="C2092" s="333" t="s">
        <v>14207</v>
      </c>
      <c r="N2092" t="s">
        <v>8505</v>
      </c>
      <c r="O2092" s="300"/>
      <c r="Q2092"/>
      <c r="R2092" s="23" t="s">
        <v>14197</v>
      </c>
      <c r="S2092" t="s">
        <v>10086</v>
      </c>
      <c r="T2092" s="296" t="str">
        <f>IF(INDEX('Page 2 - Team Information'!$K$14:$AP$184,Y2092,X2092)="","",INDEX('Page 2 - Team Information'!$K$14:$AP$184,Y2092,X2092)&amp;"-06-30")</f>
        <v/>
      </c>
      <c r="X2092" s="334">
        <v>11</v>
      </c>
      <c r="Y2092" s="334">
        <v>107</v>
      </c>
    </row>
    <row r="2093" spans="1:25" x14ac:dyDescent="0.25">
      <c r="A2093" t="str">
        <f>'Page 1 - General Information'!$G$12</f>
        <v>114069103</v>
      </c>
      <c r="B2093" t="str">
        <f>'Page 1 - General Information'!$G$16</f>
        <v>6980</v>
      </c>
      <c r="C2093" s="333" t="s">
        <v>14207</v>
      </c>
      <c r="N2093" t="s">
        <v>8505</v>
      </c>
      <c r="O2093" s="300"/>
      <c r="Q2093"/>
      <c r="R2093" s="23" t="s">
        <v>14197</v>
      </c>
      <c r="S2093" t="s">
        <v>10087</v>
      </c>
      <c r="T2093" s="296" t="str">
        <f>IF(INDEX('Page 2 - Team Information'!$K$14:$AP$184,Y2093,X2093)="","",INDEX('Page 2 - Team Information'!$K$14:$AP$184,Y2093,X2093)&amp;"-06-30")</f>
        <v/>
      </c>
      <c r="X2093" s="334">
        <v>12</v>
      </c>
      <c r="Y2093" s="334">
        <v>107</v>
      </c>
    </row>
    <row r="2094" spans="1:25" x14ac:dyDescent="0.25">
      <c r="A2094" t="str">
        <f>'Page 1 - General Information'!$G$12</f>
        <v>114069103</v>
      </c>
      <c r="B2094" t="str">
        <f>'Page 1 - General Information'!$G$16</f>
        <v>6980</v>
      </c>
      <c r="C2094" s="333" t="s">
        <v>14207</v>
      </c>
      <c r="N2094" t="s">
        <v>8024</v>
      </c>
      <c r="O2094" s="296">
        <f>INDEX('Page 2 - Team Information'!$K$14:$AP$184,Y2094,X2094)</f>
        <v>20</v>
      </c>
      <c r="Q2094"/>
      <c r="S2094" t="s">
        <v>10088</v>
      </c>
      <c r="X2094" s="334">
        <v>14</v>
      </c>
      <c r="Y2094" s="334">
        <v>107</v>
      </c>
    </row>
    <row r="2095" spans="1:25" x14ac:dyDescent="0.25">
      <c r="A2095" t="str">
        <f>'Page 1 - General Information'!$G$12</f>
        <v>114069103</v>
      </c>
      <c r="B2095" t="str">
        <f>'Page 1 - General Information'!$G$16</f>
        <v>6980</v>
      </c>
      <c r="C2095" s="333" t="s">
        <v>14207</v>
      </c>
      <c r="N2095" t="s">
        <v>8024</v>
      </c>
      <c r="O2095" s="296">
        <f>INDEX('Page 2 - Team Information'!$K$14:$AP$184,Y2095,X2095)</f>
        <v>0</v>
      </c>
      <c r="Q2095"/>
      <c r="S2095" t="s">
        <v>10089</v>
      </c>
      <c r="X2095" s="334">
        <v>15</v>
      </c>
      <c r="Y2095" s="334">
        <v>107</v>
      </c>
    </row>
    <row r="2096" spans="1:25" x14ac:dyDescent="0.25">
      <c r="A2096" t="str">
        <f>'Page 1 - General Information'!$G$12</f>
        <v>114069103</v>
      </c>
      <c r="B2096" t="str">
        <f>'Page 1 - General Information'!$G$16</f>
        <v>6980</v>
      </c>
      <c r="C2096" s="333" t="s">
        <v>14207</v>
      </c>
      <c r="N2096" t="s">
        <v>8024</v>
      </c>
      <c r="O2096" s="296">
        <f>INDEX('Page 2 - Team Information'!$K$14:$AP$184,Y2096,X2096)</f>
        <v>0</v>
      </c>
      <c r="Q2096"/>
      <c r="S2096" t="s">
        <v>10090</v>
      </c>
      <c r="X2096" s="334">
        <v>16</v>
      </c>
      <c r="Y2096" s="334">
        <v>107</v>
      </c>
    </row>
    <row r="2097" spans="1:25" x14ac:dyDescent="0.25">
      <c r="A2097" t="str">
        <f>'Page 1 - General Information'!$G$12</f>
        <v>114069103</v>
      </c>
      <c r="B2097" t="str">
        <f>'Page 1 - General Information'!$G$16</f>
        <v>6980</v>
      </c>
      <c r="C2097" s="333" t="s">
        <v>14207</v>
      </c>
      <c r="N2097" t="s">
        <v>8024</v>
      </c>
      <c r="O2097" s="296">
        <f>INDEX('Page 2 - Team Information'!$K$14:$AP$184,Y2097,X2097)</f>
        <v>20</v>
      </c>
      <c r="Q2097"/>
      <c r="S2097" t="s">
        <v>10091</v>
      </c>
      <c r="X2097" s="334">
        <v>17</v>
      </c>
      <c r="Y2097" s="334">
        <v>107</v>
      </c>
    </row>
    <row r="2098" spans="1:25" x14ac:dyDescent="0.25">
      <c r="A2098" t="str">
        <f>'Page 1 - General Information'!$G$12</f>
        <v>114069103</v>
      </c>
      <c r="B2098" t="str">
        <f>'Page 1 - General Information'!$G$16</f>
        <v>6980</v>
      </c>
      <c r="C2098" s="333" t="s">
        <v>14207</v>
      </c>
      <c r="N2098" t="s">
        <v>8024</v>
      </c>
      <c r="O2098" s="296">
        <f>INDEX('Page 2 - Team Information'!$K$14:$AP$184,Y2098,X2098)</f>
        <v>20</v>
      </c>
      <c r="Q2098"/>
      <c r="S2098" t="s">
        <v>10092</v>
      </c>
      <c r="X2098" s="334">
        <v>19</v>
      </c>
      <c r="Y2098" s="334">
        <v>107</v>
      </c>
    </row>
    <row r="2099" spans="1:25" x14ac:dyDescent="0.25">
      <c r="A2099" t="str">
        <f>'Page 1 - General Information'!$G$12</f>
        <v>114069103</v>
      </c>
      <c r="B2099" t="str">
        <f>'Page 1 - General Information'!$G$16</f>
        <v>6980</v>
      </c>
      <c r="C2099" s="333" t="s">
        <v>14207</v>
      </c>
      <c r="N2099" t="s">
        <v>8024</v>
      </c>
      <c r="O2099" s="296">
        <f>INDEX('Page 2 - Team Information'!$K$14:$AP$184,Y2099,X2099)</f>
        <v>0</v>
      </c>
      <c r="Q2099"/>
      <c r="S2099" t="s">
        <v>10093</v>
      </c>
      <c r="X2099" s="334">
        <v>20</v>
      </c>
      <c r="Y2099" s="334">
        <v>107</v>
      </c>
    </row>
    <row r="2100" spans="1:25" x14ac:dyDescent="0.25">
      <c r="A2100" t="str">
        <f>'Page 1 - General Information'!$G$12</f>
        <v>114069103</v>
      </c>
      <c r="B2100" t="str">
        <f>'Page 1 - General Information'!$G$16</f>
        <v>6980</v>
      </c>
      <c r="C2100" s="333" t="s">
        <v>14207</v>
      </c>
      <c r="N2100" t="s">
        <v>8024</v>
      </c>
      <c r="O2100" s="296">
        <f>INDEX('Page 2 - Team Information'!$K$14:$AP$184,Y2100,X2100)</f>
        <v>0</v>
      </c>
      <c r="Q2100"/>
      <c r="S2100" t="s">
        <v>10094</v>
      </c>
      <c r="X2100" s="334">
        <v>21</v>
      </c>
      <c r="Y2100" s="334">
        <v>107</v>
      </c>
    </row>
    <row r="2101" spans="1:25" x14ac:dyDescent="0.25">
      <c r="A2101" t="str">
        <f>'Page 1 - General Information'!$G$12</f>
        <v>114069103</v>
      </c>
      <c r="B2101" t="str">
        <f>'Page 1 - General Information'!$G$16</f>
        <v>6980</v>
      </c>
      <c r="C2101" s="333" t="s">
        <v>14207</v>
      </c>
      <c r="N2101" t="s">
        <v>8024</v>
      </c>
      <c r="O2101" s="296">
        <f>INDEX('Page 2 - Team Information'!$K$14:$AP$184,Y2101,X2101)</f>
        <v>20</v>
      </c>
      <c r="Q2101"/>
      <c r="S2101" t="s">
        <v>10095</v>
      </c>
      <c r="X2101" s="334">
        <v>22</v>
      </c>
      <c r="Y2101" s="334">
        <v>107</v>
      </c>
    </row>
    <row r="2102" spans="1:25" x14ac:dyDescent="0.25">
      <c r="A2102" t="str">
        <f>'Page 1 - General Information'!$G$12</f>
        <v>114069103</v>
      </c>
      <c r="B2102" t="str">
        <f>'Page 1 - General Information'!$G$16</f>
        <v>6980</v>
      </c>
      <c r="C2102" s="333" t="s">
        <v>14207</v>
      </c>
      <c r="N2102" t="s">
        <v>8505</v>
      </c>
      <c r="O2102" s="300"/>
      <c r="Q2102"/>
      <c r="R2102" s="300" t="s">
        <v>14197</v>
      </c>
      <c r="S2102" t="s">
        <v>14042</v>
      </c>
      <c r="V2102" s="296">
        <f>INDEX('Page 2 - Team Information'!$K$14:$AP$184,Y2102,X2102)</f>
        <v>0</v>
      </c>
      <c r="X2102" s="334">
        <v>5</v>
      </c>
      <c r="Y2102" s="334">
        <v>108</v>
      </c>
    </row>
    <row r="2103" spans="1:25" x14ac:dyDescent="0.25">
      <c r="A2103" t="str">
        <f>'Page 1 - General Information'!$G$12</f>
        <v>114069103</v>
      </c>
      <c r="B2103" t="str">
        <f>'Page 1 - General Information'!$G$16</f>
        <v>6980</v>
      </c>
      <c r="C2103" s="333" t="s">
        <v>14207</v>
      </c>
      <c r="N2103" t="s">
        <v>8505</v>
      </c>
      <c r="O2103" s="300"/>
      <c r="Q2103"/>
      <c r="R2103" s="300" t="s">
        <v>14197</v>
      </c>
      <c r="S2103" t="s">
        <v>14043</v>
      </c>
      <c r="V2103" s="296">
        <f>INDEX('Page 2 - Team Information'!$K$14:$AP$184,Y2103,X2103)</f>
        <v>0</v>
      </c>
      <c r="X2103" s="334">
        <v>6</v>
      </c>
      <c r="Y2103" s="334">
        <v>108</v>
      </c>
    </row>
    <row r="2104" spans="1:25" x14ac:dyDescent="0.25">
      <c r="A2104" t="str">
        <f>'Page 1 - General Information'!$G$12</f>
        <v>114069103</v>
      </c>
      <c r="B2104" t="str">
        <f>'Page 1 - General Information'!$G$16</f>
        <v>6980</v>
      </c>
      <c r="C2104" s="333" t="s">
        <v>14207</v>
      </c>
      <c r="N2104" t="s">
        <v>8505</v>
      </c>
      <c r="O2104" s="300"/>
      <c r="Q2104"/>
      <c r="R2104" s="300" t="s">
        <v>14197</v>
      </c>
      <c r="S2104" t="s">
        <v>14044</v>
      </c>
      <c r="V2104" s="296" t="str">
        <f>INDEX('Page 2 - Team Information'!$K$14:$AP$184,Y2104,X2104)</f>
        <v xml:space="preserve">Yes </v>
      </c>
      <c r="X2104" s="334">
        <v>7</v>
      </c>
      <c r="Y2104" s="334">
        <v>108</v>
      </c>
    </row>
    <row r="2105" spans="1:25" x14ac:dyDescent="0.25">
      <c r="A2105" t="str">
        <f>'Page 1 - General Information'!$G$12</f>
        <v>114069103</v>
      </c>
      <c r="B2105" t="str">
        <f>'Page 1 - General Information'!$G$16</f>
        <v>6980</v>
      </c>
      <c r="C2105" s="333" t="s">
        <v>14207</v>
      </c>
      <c r="N2105" t="s">
        <v>8505</v>
      </c>
      <c r="O2105" s="300"/>
      <c r="Q2105"/>
      <c r="R2105" s="23" t="s">
        <v>14197</v>
      </c>
      <c r="S2105" t="s">
        <v>14045</v>
      </c>
      <c r="T2105" s="296" t="str">
        <f>IF(INDEX('Page 2 - Team Information'!$K$14:$AP$184,Y2105,X2105)="","",INDEX('Page 2 - Team Information'!$K$14:$AP$184,Y2105,X2105)&amp;"-06-30")</f>
        <v>1957-06-30</v>
      </c>
      <c r="X2105" s="334">
        <v>9</v>
      </c>
      <c r="Y2105" s="334">
        <v>108</v>
      </c>
    </row>
    <row r="2106" spans="1:25" x14ac:dyDescent="0.25">
      <c r="A2106" t="str">
        <f>'Page 1 - General Information'!$G$12</f>
        <v>114069103</v>
      </c>
      <c r="B2106" t="str">
        <f>'Page 1 - General Information'!$G$16</f>
        <v>6980</v>
      </c>
      <c r="C2106" s="333" t="s">
        <v>14207</v>
      </c>
      <c r="N2106" t="s">
        <v>8505</v>
      </c>
      <c r="O2106" s="300"/>
      <c r="Q2106"/>
      <c r="R2106" s="23" t="s">
        <v>14197</v>
      </c>
      <c r="S2106" t="s">
        <v>14046</v>
      </c>
      <c r="T2106" s="296" t="str">
        <f>IF(INDEX('Page 2 - Team Information'!$K$14:$AP$184,Y2106,X2106)="","",INDEX('Page 2 - Team Information'!$K$14:$AP$184,Y2106,X2106)&amp;"-06-30")</f>
        <v/>
      </c>
      <c r="X2106" s="334">
        <v>10</v>
      </c>
      <c r="Y2106" s="334">
        <v>108</v>
      </c>
    </row>
    <row r="2107" spans="1:25" x14ac:dyDescent="0.25">
      <c r="A2107" t="str">
        <f>'Page 1 - General Information'!$G$12</f>
        <v>114069103</v>
      </c>
      <c r="B2107" t="str">
        <f>'Page 1 - General Information'!$G$16</f>
        <v>6980</v>
      </c>
      <c r="C2107" s="333" t="s">
        <v>14207</v>
      </c>
      <c r="N2107" t="s">
        <v>8505</v>
      </c>
      <c r="O2107" s="300"/>
      <c r="Q2107"/>
      <c r="R2107" s="23" t="s">
        <v>14197</v>
      </c>
      <c r="S2107" t="s">
        <v>14047</v>
      </c>
      <c r="T2107" s="296" t="str">
        <f>IF(INDEX('Page 2 - Team Information'!$K$14:$AP$184,Y2107,X2107)="","",INDEX('Page 2 - Team Information'!$K$14:$AP$184,Y2107,X2107)&amp;"-06-30")</f>
        <v/>
      </c>
      <c r="X2107" s="334">
        <v>11</v>
      </c>
      <c r="Y2107" s="334">
        <v>108</v>
      </c>
    </row>
    <row r="2108" spans="1:25" x14ac:dyDescent="0.25">
      <c r="A2108" t="str">
        <f>'Page 1 - General Information'!$G$12</f>
        <v>114069103</v>
      </c>
      <c r="B2108" t="str">
        <f>'Page 1 - General Information'!$G$16</f>
        <v>6980</v>
      </c>
      <c r="C2108" s="333" t="s">
        <v>14207</v>
      </c>
      <c r="N2108" t="s">
        <v>8505</v>
      </c>
      <c r="O2108" s="300"/>
      <c r="Q2108"/>
      <c r="R2108" s="23" t="s">
        <v>14197</v>
      </c>
      <c r="S2108" t="s">
        <v>14048</v>
      </c>
      <c r="T2108" s="296" t="str">
        <f>IF(INDEX('Page 2 - Team Information'!$K$14:$AP$184,Y2108,X2108)="","",INDEX('Page 2 - Team Information'!$K$14:$AP$184,Y2108,X2108)&amp;"-06-30")</f>
        <v/>
      </c>
      <c r="X2108" s="334">
        <v>12</v>
      </c>
      <c r="Y2108" s="334">
        <v>108</v>
      </c>
    </row>
    <row r="2109" spans="1:25" x14ac:dyDescent="0.25">
      <c r="A2109" t="str">
        <f>'Page 1 - General Information'!$G$12</f>
        <v>114069103</v>
      </c>
      <c r="B2109" t="str">
        <f>'Page 1 - General Information'!$G$16</f>
        <v>6980</v>
      </c>
      <c r="C2109" s="333" t="s">
        <v>14207</v>
      </c>
      <c r="N2109" t="s">
        <v>8024</v>
      </c>
      <c r="O2109" s="296">
        <f>INDEX('Page 2 - Team Information'!$K$14:$AP$184,Y2109,X2109)</f>
        <v>0</v>
      </c>
      <c r="Q2109"/>
      <c r="S2109" t="s">
        <v>14049</v>
      </c>
      <c r="X2109" s="334">
        <v>14</v>
      </c>
      <c r="Y2109" s="334">
        <v>108</v>
      </c>
    </row>
    <row r="2110" spans="1:25" x14ac:dyDescent="0.25">
      <c r="A2110" t="str">
        <f>'Page 1 - General Information'!$G$12</f>
        <v>114069103</v>
      </c>
      <c r="B2110" t="str">
        <f>'Page 1 - General Information'!$G$16</f>
        <v>6980</v>
      </c>
      <c r="C2110" s="333" t="s">
        <v>14207</v>
      </c>
      <c r="N2110" t="s">
        <v>8024</v>
      </c>
      <c r="O2110" s="296">
        <f>INDEX('Page 2 - Team Information'!$K$14:$AP$184,Y2110,X2110)</f>
        <v>0</v>
      </c>
      <c r="Q2110"/>
      <c r="S2110" t="s">
        <v>14050</v>
      </c>
      <c r="X2110" s="334">
        <v>15</v>
      </c>
      <c r="Y2110" s="334">
        <v>108</v>
      </c>
    </row>
    <row r="2111" spans="1:25" x14ac:dyDescent="0.25">
      <c r="A2111" t="str">
        <f>'Page 1 - General Information'!$G$12</f>
        <v>114069103</v>
      </c>
      <c r="B2111" t="str">
        <f>'Page 1 - General Information'!$G$16</f>
        <v>6980</v>
      </c>
      <c r="C2111" s="333" t="s">
        <v>14207</v>
      </c>
      <c r="N2111" t="s">
        <v>8024</v>
      </c>
      <c r="O2111" s="296">
        <f>INDEX('Page 2 - Team Information'!$K$14:$AP$184,Y2111,X2111)</f>
        <v>15</v>
      </c>
      <c r="Q2111"/>
      <c r="S2111" t="s">
        <v>14051</v>
      </c>
      <c r="X2111" s="334">
        <v>16</v>
      </c>
      <c r="Y2111" s="334">
        <v>108</v>
      </c>
    </row>
    <row r="2112" spans="1:25" x14ac:dyDescent="0.25">
      <c r="A2112" t="str">
        <f>'Page 1 - General Information'!$G$12</f>
        <v>114069103</v>
      </c>
      <c r="B2112" t="str">
        <f>'Page 1 - General Information'!$G$16</f>
        <v>6980</v>
      </c>
      <c r="C2112" s="333" t="s">
        <v>14207</v>
      </c>
      <c r="N2112" t="s">
        <v>8024</v>
      </c>
      <c r="O2112" s="296">
        <f>INDEX('Page 2 - Team Information'!$K$14:$AP$184,Y2112,X2112)</f>
        <v>15</v>
      </c>
      <c r="Q2112"/>
      <c r="S2112" t="s">
        <v>14052</v>
      </c>
      <c r="X2112" s="334">
        <v>17</v>
      </c>
      <c r="Y2112" s="334">
        <v>108</v>
      </c>
    </row>
    <row r="2113" spans="1:25" x14ac:dyDescent="0.25">
      <c r="A2113" t="str">
        <f>'Page 1 - General Information'!$G$12</f>
        <v>114069103</v>
      </c>
      <c r="B2113" t="str">
        <f>'Page 1 - General Information'!$G$16</f>
        <v>6980</v>
      </c>
      <c r="C2113" s="333" t="s">
        <v>14207</v>
      </c>
      <c r="N2113" t="s">
        <v>8024</v>
      </c>
      <c r="O2113" s="296">
        <f>INDEX('Page 2 - Team Information'!$K$14:$AP$184,Y2113,X2113)</f>
        <v>0</v>
      </c>
      <c r="Q2113"/>
      <c r="S2113" t="s">
        <v>14053</v>
      </c>
      <c r="X2113" s="334">
        <v>19</v>
      </c>
      <c r="Y2113" s="334">
        <v>108</v>
      </c>
    </row>
    <row r="2114" spans="1:25" x14ac:dyDescent="0.25">
      <c r="A2114" t="str">
        <f>'Page 1 - General Information'!$G$12</f>
        <v>114069103</v>
      </c>
      <c r="B2114" t="str">
        <f>'Page 1 - General Information'!$G$16</f>
        <v>6980</v>
      </c>
      <c r="C2114" s="333" t="s">
        <v>14207</v>
      </c>
      <c r="N2114" t="s">
        <v>8024</v>
      </c>
      <c r="O2114" s="296">
        <f>INDEX('Page 2 - Team Information'!$K$14:$AP$184,Y2114,X2114)</f>
        <v>0</v>
      </c>
      <c r="Q2114"/>
      <c r="S2114" t="s">
        <v>14054</v>
      </c>
      <c r="X2114" s="334">
        <v>20</v>
      </c>
      <c r="Y2114" s="334">
        <v>108</v>
      </c>
    </row>
    <row r="2115" spans="1:25" x14ac:dyDescent="0.25">
      <c r="A2115" t="str">
        <f>'Page 1 - General Information'!$G$12</f>
        <v>114069103</v>
      </c>
      <c r="B2115" t="str">
        <f>'Page 1 - General Information'!$G$16</f>
        <v>6980</v>
      </c>
      <c r="C2115" s="333" t="s">
        <v>14207</v>
      </c>
      <c r="N2115" t="s">
        <v>8024</v>
      </c>
      <c r="O2115" s="296">
        <f>INDEX('Page 2 - Team Information'!$K$14:$AP$184,Y2115,X2115)</f>
        <v>15</v>
      </c>
      <c r="Q2115"/>
      <c r="S2115" t="s">
        <v>14055</v>
      </c>
      <c r="X2115" s="334">
        <v>21</v>
      </c>
      <c r="Y2115" s="334">
        <v>108</v>
      </c>
    </row>
    <row r="2116" spans="1:25" x14ac:dyDescent="0.25">
      <c r="A2116" t="str">
        <f>'Page 1 - General Information'!$G$12</f>
        <v>114069103</v>
      </c>
      <c r="B2116" t="str">
        <f>'Page 1 - General Information'!$G$16</f>
        <v>6980</v>
      </c>
      <c r="C2116" s="333" t="s">
        <v>14207</v>
      </c>
      <c r="N2116" t="s">
        <v>8024</v>
      </c>
      <c r="O2116" s="296">
        <f>INDEX('Page 2 - Team Information'!$K$14:$AP$184,Y2116,X2116)</f>
        <v>15</v>
      </c>
      <c r="Q2116"/>
      <c r="S2116" t="s">
        <v>14056</v>
      </c>
      <c r="X2116" s="334">
        <v>22</v>
      </c>
      <c r="Y2116" s="334">
        <v>108</v>
      </c>
    </row>
    <row r="2117" spans="1:25" x14ac:dyDescent="0.25">
      <c r="A2117" t="str">
        <f>'Page 1 - General Information'!$G$12</f>
        <v>114069103</v>
      </c>
      <c r="B2117" t="str">
        <f>'Page 1 - General Information'!$G$16</f>
        <v>6980</v>
      </c>
      <c r="C2117" s="333" t="s">
        <v>14207</v>
      </c>
      <c r="N2117" t="s">
        <v>8505</v>
      </c>
      <c r="O2117" s="300"/>
      <c r="Q2117"/>
      <c r="R2117" s="300" t="s">
        <v>14197</v>
      </c>
      <c r="S2117" t="s">
        <v>10096</v>
      </c>
      <c r="V2117" s="296">
        <f>INDEX('Page 2 - Team Information'!$K$14:$AP$184,Y2117,X2117)</f>
        <v>0</v>
      </c>
      <c r="X2117" s="334">
        <v>5</v>
      </c>
      <c r="Y2117" s="334">
        <v>109</v>
      </c>
    </row>
    <row r="2118" spans="1:25" x14ac:dyDescent="0.25">
      <c r="A2118" t="str">
        <f>'Page 1 - General Information'!$G$12</f>
        <v>114069103</v>
      </c>
      <c r="B2118" t="str">
        <f>'Page 1 - General Information'!$G$16</f>
        <v>6980</v>
      </c>
      <c r="C2118" s="333" t="s">
        <v>14207</v>
      </c>
      <c r="N2118" t="s">
        <v>8505</v>
      </c>
      <c r="O2118" s="300"/>
      <c r="Q2118"/>
      <c r="R2118" s="300" t="s">
        <v>14197</v>
      </c>
      <c r="S2118" t="s">
        <v>10097</v>
      </c>
      <c r="V2118" s="296">
        <f>INDEX('Page 2 - Team Information'!$K$14:$AP$184,Y2118,X2118)</f>
        <v>0</v>
      </c>
      <c r="X2118" s="334">
        <v>6</v>
      </c>
      <c r="Y2118" s="334">
        <v>109</v>
      </c>
    </row>
    <row r="2119" spans="1:25" x14ac:dyDescent="0.25">
      <c r="A2119" t="str">
        <f>'Page 1 - General Information'!$G$12</f>
        <v>114069103</v>
      </c>
      <c r="B2119" t="str">
        <f>'Page 1 - General Information'!$G$16</f>
        <v>6980</v>
      </c>
      <c r="C2119" s="333" t="s">
        <v>14207</v>
      </c>
      <c r="N2119" t="s">
        <v>8505</v>
      </c>
      <c r="O2119" s="300"/>
      <c r="Q2119"/>
      <c r="R2119" s="300" t="s">
        <v>14197</v>
      </c>
      <c r="S2119" t="s">
        <v>10098</v>
      </c>
      <c r="V2119" s="296">
        <f>INDEX('Page 2 - Team Information'!$K$14:$AP$184,Y2119,X2119)</f>
        <v>0</v>
      </c>
      <c r="X2119" s="334">
        <v>7</v>
      </c>
      <c r="Y2119" s="334">
        <v>109</v>
      </c>
    </row>
    <row r="2120" spans="1:25" x14ac:dyDescent="0.25">
      <c r="A2120" t="str">
        <f>'Page 1 - General Information'!$G$12</f>
        <v>114069103</v>
      </c>
      <c r="B2120" t="str">
        <f>'Page 1 - General Information'!$G$16</f>
        <v>6980</v>
      </c>
      <c r="C2120" s="333" t="s">
        <v>14207</v>
      </c>
      <c r="N2120" t="s">
        <v>8505</v>
      </c>
      <c r="O2120" s="300"/>
      <c r="Q2120"/>
      <c r="R2120" s="23" t="s">
        <v>14197</v>
      </c>
      <c r="S2120" t="s">
        <v>10099</v>
      </c>
      <c r="T2120" s="296" t="str">
        <f>IF(INDEX('Page 2 - Team Information'!$K$14:$AP$184,Y2120,X2120)="","",INDEX('Page 2 - Team Information'!$K$14:$AP$184,Y2120,X2120)&amp;"-06-30")</f>
        <v/>
      </c>
      <c r="X2120" s="334">
        <v>9</v>
      </c>
      <c r="Y2120" s="334">
        <v>109</v>
      </c>
    </row>
    <row r="2121" spans="1:25" x14ac:dyDescent="0.25">
      <c r="A2121" t="str">
        <f>'Page 1 - General Information'!$G$12</f>
        <v>114069103</v>
      </c>
      <c r="B2121" t="str">
        <f>'Page 1 - General Information'!$G$16</f>
        <v>6980</v>
      </c>
      <c r="C2121" s="333" t="s">
        <v>14207</v>
      </c>
      <c r="N2121" t="s">
        <v>8505</v>
      </c>
      <c r="O2121" s="300"/>
      <c r="Q2121"/>
      <c r="R2121" s="23" t="s">
        <v>14197</v>
      </c>
      <c r="S2121" t="s">
        <v>10100</v>
      </c>
      <c r="T2121" s="296" t="str">
        <f>IF(INDEX('Page 2 - Team Information'!$K$14:$AP$184,Y2121,X2121)="","",INDEX('Page 2 - Team Information'!$K$14:$AP$184,Y2121,X2121)&amp;"-06-30")</f>
        <v/>
      </c>
      <c r="X2121" s="334">
        <v>10</v>
      </c>
      <c r="Y2121" s="334">
        <v>109</v>
      </c>
    </row>
    <row r="2122" spans="1:25" x14ac:dyDescent="0.25">
      <c r="A2122" t="str">
        <f>'Page 1 - General Information'!$G$12</f>
        <v>114069103</v>
      </c>
      <c r="B2122" t="str">
        <f>'Page 1 - General Information'!$G$16</f>
        <v>6980</v>
      </c>
      <c r="C2122" s="333" t="s">
        <v>14207</v>
      </c>
      <c r="N2122" t="s">
        <v>8505</v>
      </c>
      <c r="O2122" s="300"/>
      <c r="Q2122"/>
      <c r="R2122" s="23" t="s">
        <v>14197</v>
      </c>
      <c r="S2122" t="s">
        <v>10101</v>
      </c>
      <c r="T2122" s="296" t="str">
        <f>IF(INDEX('Page 2 - Team Information'!$K$14:$AP$184,Y2122,X2122)="","",INDEX('Page 2 - Team Information'!$K$14:$AP$184,Y2122,X2122)&amp;"-06-30")</f>
        <v/>
      </c>
      <c r="X2122" s="334">
        <v>11</v>
      </c>
      <c r="Y2122" s="334">
        <v>109</v>
      </c>
    </row>
    <row r="2123" spans="1:25" x14ac:dyDescent="0.25">
      <c r="A2123" t="str">
        <f>'Page 1 - General Information'!$G$12</f>
        <v>114069103</v>
      </c>
      <c r="B2123" t="str">
        <f>'Page 1 - General Information'!$G$16</f>
        <v>6980</v>
      </c>
      <c r="C2123" s="333" t="s">
        <v>14207</v>
      </c>
      <c r="N2123" t="s">
        <v>8505</v>
      </c>
      <c r="O2123" s="300"/>
      <c r="Q2123"/>
      <c r="R2123" s="23" t="s">
        <v>14197</v>
      </c>
      <c r="S2123" t="s">
        <v>10102</v>
      </c>
      <c r="T2123" s="296" t="str">
        <f>IF(INDEX('Page 2 - Team Information'!$K$14:$AP$184,Y2123,X2123)="","",INDEX('Page 2 - Team Information'!$K$14:$AP$184,Y2123,X2123)&amp;"-06-30")</f>
        <v/>
      </c>
      <c r="X2123" s="334">
        <v>12</v>
      </c>
      <c r="Y2123" s="334">
        <v>109</v>
      </c>
    </row>
    <row r="2124" spans="1:25" x14ac:dyDescent="0.25">
      <c r="A2124" t="str">
        <f>'Page 1 - General Information'!$G$12</f>
        <v>114069103</v>
      </c>
      <c r="B2124" t="str">
        <f>'Page 1 - General Information'!$G$16</f>
        <v>6980</v>
      </c>
      <c r="C2124" s="333" t="s">
        <v>14207</v>
      </c>
      <c r="N2124" t="s">
        <v>8024</v>
      </c>
      <c r="O2124" s="296">
        <f>INDEX('Page 2 - Team Information'!$K$14:$AP$184,Y2124,X2124)</f>
        <v>0</v>
      </c>
      <c r="Q2124"/>
      <c r="S2124" t="s">
        <v>10103</v>
      </c>
      <c r="X2124" s="334">
        <v>14</v>
      </c>
      <c r="Y2124" s="334">
        <v>109</v>
      </c>
    </row>
    <row r="2125" spans="1:25" x14ac:dyDescent="0.25">
      <c r="A2125" t="str">
        <f>'Page 1 - General Information'!$G$12</f>
        <v>114069103</v>
      </c>
      <c r="B2125" t="str">
        <f>'Page 1 - General Information'!$G$16</f>
        <v>6980</v>
      </c>
      <c r="C2125" s="333" t="s">
        <v>14207</v>
      </c>
      <c r="N2125" t="s">
        <v>8024</v>
      </c>
      <c r="O2125" s="296">
        <f>INDEX('Page 2 - Team Information'!$K$14:$AP$184,Y2125,X2125)</f>
        <v>0</v>
      </c>
      <c r="Q2125"/>
      <c r="S2125" t="s">
        <v>10104</v>
      </c>
      <c r="X2125" s="334">
        <v>15</v>
      </c>
      <c r="Y2125" s="334">
        <v>109</v>
      </c>
    </row>
    <row r="2126" spans="1:25" x14ac:dyDescent="0.25">
      <c r="A2126" t="str">
        <f>'Page 1 - General Information'!$G$12</f>
        <v>114069103</v>
      </c>
      <c r="B2126" t="str">
        <f>'Page 1 - General Information'!$G$16</f>
        <v>6980</v>
      </c>
      <c r="C2126" s="333" t="s">
        <v>14207</v>
      </c>
      <c r="N2126" t="s">
        <v>8024</v>
      </c>
      <c r="O2126" s="296">
        <f>INDEX('Page 2 - Team Information'!$K$14:$AP$184,Y2126,X2126)</f>
        <v>0</v>
      </c>
      <c r="Q2126"/>
      <c r="S2126" t="s">
        <v>10105</v>
      </c>
      <c r="X2126" s="334">
        <v>16</v>
      </c>
      <c r="Y2126" s="334">
        <v>109</v>
      </c>
    </row>
    <row r="2127" spans="1:25" x14ac:dyDescent="0.25">
      <c r="A2127" t="str">
        <f>'Page 1 - General Information'!$G$12</f>
        <v>114069103</v>
      </c>
      <c r="B2127" t="str">
        <f>'Page 1 - General Information'!$G$16</f>
        <v>6980</v>
      </c>
      <c r="C2127" s="333" t="s">
        <v>14207</v>
      </c>
      <c r="N2127" t="s">
        <v>8024</v>
      </c>
      <c r="O2127" s="296">
        <f>INDEX('Page 2 - Team Information'!$K$14:$AP$184,Y2127,X2127)</f>
        <v>0</v>
      </c>
      <c r="Q2127"/>
      <c r="S2127" t="s">
        <v>10106</v>
      </c>
      <c r="X2127" s="334">
        <v>17</v>
      </c>
      <c r="Y2127" s="334">
        <v>109</v>
      </c>
    </row>
    <row r="2128" spans="1:25" x14ac:dyDescent="0.25">
      <c r="A2128" t="str">
        <f>'Page 1 - General Information'!$G$12</f>
        <v>114069103</v>
      </c>
      <c r="B2128" t="str">
        <f>'Page 1 - General Information'!$G$16</f>
        <v>6980</v>
      </c>
      <c r="C2128" s="333" t="s">
        <v>14207</v>
      </c>
      <c r="N2128" t="s">
        <v>8024</v>
      </c>
      <c r="O2128" s="296">
        <f>INDEX('Page 2 - Team Information'!$K$14:$AP$184,Y2128,X2128)</f>
        <v>0</v>
      </c>
      <c r="Q2128"/>
      <c r="S2128" t="s">
        <v>10107</v>
      </c>
      <c r="X2128" s="334">
        <v>19</v>
      </c>
      <c r="Y2128" s="334">
        <v>109</v>
      </c>
    </row>
    <row r="2129" spans="1:25" x14ac:dyDescent="0.25">
      <c r="A2129" t="str">
        <f>'Page 1 - General Information'!$G$12</f>
        <v>114069103</v>
      </c>
      <c r="B2129" t="str">
        <f>'Page 1 - General Information'!$G$16</f>
        <v>6980</v>
      </c>
      <c r="C2129" s="333" t="s">
        <v>14207</v>
      </c>
      <c r="N2129" t="s">
        <v>8024</v>
      </c>
      <c r="O2129" s="296">
        <f>INDEX('Page 2 - Team Information'!$K$14:$AP$184,Y2129,X2129)</f>
        <v>0</v>
      </c>
      <c r="Q2129"/>
      <c r="S2129" t="s">
        <v>10108</v>
      </c>
      <c r="X2129" s="334">
        <v>20</v>
      </c>
      <c r="Y2129" s="334">
        <v>109</v>
      </c>
    </row>
    <row r="2130" spans="1:25" x14ac:dyDescent="0.25">
      <c r="A2130" t="str">
        <f>'Page 1 - General Information'!$G$12</f>
        <v>114069103</v>
      </c>
      <c r="B2130" t="str">
        <f>'Page 1 - General Information'!$G$16</f>
        <v>6980</v>
      </c>
      <c r="C2130" s="333" t="s">
        <v>14207</v>
      </c>
      <c r="N2130" t="s">
        <v>8024</v>
      </c>
      <c r="O2130" s="296">
        <f>INDEX('Page 2 - Team Information'!$K$14:$AP$184,Y2130,X2130)</f>
        <v>0</v>
      </c>
      <c r="Q2130"/>
      <c r="S2130" t="s">
        <v>10109</v>
      </c>
      <c r="X2130" s="334">
        <v>21</v>
      </c>
      <c r="Y2130" s="334">
        <v>109</v>
      </c>
    </row>
    <row r="2131" spans="1:25" x14ac:dyDescent="0.25">
      <c r="A2131" t="str">
        <f>'Page 1 - General Information'!$G$12</f>
        <v>114069103</v>
      </c>
      <c r="B2131" t="str">
        <f>'Page 1 - General Information'!$G$16</f>
        <v>6980</v>
      </c>
      <c r="C2131" s="333" t="s">
        <v>14207</v>
      </c>
      <c r="N2131" t="s">
        <v>8024</v>
      </c>
      <c r="O2131" s="296">
        <f>INDEX('Page 2 - Team Information'!$K$14:$AP$184,Y2131,X2131)</f>
        <v>0</v>
      </c>
      <c r="Q2131"/>
      <c r="S2131" t="s">
        <v>10110</v>
      </c>
      <c r="X2131" s="334">
        <v>22</v>
      </c>
      <c r="Y2131" s="334">
        <v>109</v>
      </c>
    </row>
    <row r="2132" spans="1:25" x14ac:dyDescent="0.25">
      <c r="A2132" t="str">
        <f>'Page 1 - General Information'!$G$12</f>
        <v>114069103</v>
      </c>
      <c r="B2132" t="str">
        <f>'Page 1 - General Information'!$G$16</f>
        <v>6980</v>
      </c>
      <c r="C2132" s="333" t="s">
        <v>14207</v>
      </c>
      <c r="N2132" t="s">
        <v>8505</v>
      </c>
      <c r="O2132" s="300"/>
      <c r="Q2132"/>
      <c r="R2132" s="300" t="s">
        <v>14197</v>
      </c>
      <c r="S2132" t="s">
        <v>10111</v>
      </c>
      <c r="V2132" s="296">
        <f>INDEX('Page 2 - Team Information'!$K$14:$AP$184,Y2132,X2132)</f>
        <v>0</v>
      </c>
      <c r="X2132" s="334">
        <v>5</v>
      </c>
      <c r="Y2132" s="334">
        <v>110</v>
      </c>
    </row>
    <row r="2133" spans="1:25" x14ac:dyDescent="0.25">
      <c r="A2133" t="str">
        <f>'Page 1 - General Information'!$G$12</f>
        <v>114069103</v>
      </c>
      <c r="B2133" t="str">
        <f>'Page 1 - General Information'!$G$16</f>
        <v>6980</v>
      </c>
      <c r="C2133" s="333" t="s">
        <v>14207</v>
      </c>
      <c r="N2133" t="s">
        <v>8505</v>
      </c>
      <c r="O2133" s="300"/>
      <c r="Q2133"/>
      <c r="R2133" s="300" t="s">
        <v>14197</v>
      </c>
      <c r="S2133" t="s">
        <v>10112</v>
      </c>
      <c r="V2133" s="296">
        <f>INDEX('Page 2 - Team Information'!$K$14:$AP$184,Y2133,X2133)</f>
        <v>0</v>
      </c>
      <c r="X2133" s="334">
        <v>6</v>
      </c>
      <c r="Y2133" s="334">
        <v>110</v>
      </c>
    </row>
    <row r="2134" spans="1:25" x14ac:dyDescent="0.25">
      <c r="A2134" t="str">
        <f>'Page 1 - General Information'!$G$12</f>
        <v>114069103</v>
      </c>
      <c r="B2134" t="str">
        <f>'Page 1 - General Information'!$G$16</f>
        <v>6980</v>
      </c>
      <c r="C2134" s="333" t="s">
        <v>14207</v>
      </c>
      <c r="N2134" t="s">
        <v>8505</v>
      </c>
      <c r="O2134" s="300"/>
      <c r="Q2134"/>
      <c r="R2134" s="300" t="s">
        <v>14197</v>
      </c>
      <c r="S2134" t="s">
        <v>10113</v>
      </c>
      <c r="V2134" s="296">
        <f>INDEX('Page 2 - Team Information'!$K$14:$AP$184,Y2134,X2134)</f>
        <v>0</v>
      </c>
      <c r="X2134" s="334">
        <v>7</v>
      </c>
      <c r="Y2134" s="334">
        <v>110</v>
      </c>
    </row>
    <row r="2135" spans="1:25" x14ac:dyDescent="0.25">
      <c r="A2135" t="str">
        <f>'Page 1 - General Information'!$G$12</f>
        <v>114069103</v>
      </c>
      <c r="B2135" t="str">
        <f>'Page 1 - General Information'!$G$16</f>
        <v>6980</v>
      </c>
      <c r="C2135" s="333" t="s">
        <v>14207</v>
      </c>
      <c r="N2135" t="s">
        <v>8505</v>
      </c>
      <c r="O2135" s="300"/>
      <c r="Q2135"/>
      <c r="R2135" s="23" t="s">
        <v>14197</v>
      </c>
      <c r="S2135" t="s">
        <v>10114</v>
      </c>
      <c r="T2135" s="296" t="str">
        <f>IF(INDEX('Page 2 - Team Information'!$K$14:$AP$184,Y2135,X2135)="","",INDEX('Page 2 - Team Information'!$K$14:$AP$184,Y2135,X2135)&amp;"-06-30")</f>
        <v/>
      </c>
      <c r="X2135" s="334">
        <v>9</v>
      </c>
      <c r="Y2135" s="334">
        <v>110</v>
      </c>
    </row>
    <row r="2136" spans="1:25" x14ac:dyDescent="0.25">
      <c r="A2136" t="str">
        <f>'Page 1 - General Information'!$G$12</f>
        <v>114069103</v>
      </c>
      <c r="B2136" t="str">
        <f>'Page 1 - General Information'!$G$16</f>
        <v>6980</v>
      </c>
      <c r="C2136" s="333" t="s">
        <v>14207</v>
      </c>
      <c r="N2136" t="s">
        <v>8505</v>
      </c>
      <c r="O2136" s="300"/>
      <c r="Q2136"/>
      <c r="R2136" s="23" t="s">
        <v>14197</v>
      </c>
      <c r="S2136" t="s">
        <v>10115</v>
      </c>
      <c r="T2136" s="296" t="str">
        <f>IF(INDEX('Page 2 - Team Information'!$K$14:$AP$184,Y2136,X2136)="","",INDEX('Page 2 - Team Information'!$K$14:$AP$184,Y2136,X2136)&amp;"-06-30")</f>
        <v/>
      </c>
      <c r="X2136" s="334">
        <v>10</v>
      </c>
      <c r="Y2136" s="334">
        <v>110</v>
      </c>
    </row>
    <row r="2137" spans="1:25" x14ac:dyDescent="0.25">
      <c r="A2137" t="str">
        <f>'Page 1 - General Information'!$G$12</f>
        <v>114069103</v>
      </c>
      <c r="B2137" t="str">
        <f>'Page 1 - General Information'!$G$16</f>
        <v>6980</v>
      </c>
      <c r="C2137" s="333" t="s">
        <v>14207</v>
      </c>
      <c r="N2137" t="s">
        <v>8505</v>
      </c>
      <c r="O2137" s="300"/>
      <c r="Q2137"/>
      <c r="R2137" s="23" t="s">
        <v>14197</v>
      </c>
      <c r="S2137" t="s">
        <v>10116</v>
      </c>
      <c r="T2137" s="296" t="str">
        <f>IF(INDEX('Page 2 - Team Information'!$K$14:$AP$184,Y2137,X2137)="","",INDEX('Page 2 - Team Information'!$K$14:$AP$184,Y2137,X2137)&amp;"-06-30")</f>
        <v/>
      </c>
      <c r="X2137" s="334">
        <v>11</v>
      </c>
      <c r="Y2137" s="334">
        <v>110</v>
      </c>
    </row>
    <row r="2138" spans="1:25" x14ac:dyDescent="0.25">
      <c r="A2138" t="str">
        <f>'Page 1 - General Information'!$G$12</f>
        <v>114069103</v>
      </c>
      <c r="B2138" t="str">
        <f>'Page 1 - General Information'!$G$16</f>
        <v>6980</v>
      </c>
      <c r="C2138" s="333" t="s">
        <v>14207</v>
      </c>
      <c r="N2138" t="s">
        <v>8505</v>
      </c>
      <c r="O2138" s="300"/>
      <c r="Q2138"/>
      <c r="R2138" s="23" t="s">
        <v>14197</v>
      </c>
      <c r="S2138" t="s">
        <v>10117</v>
      </c>
      <c r="T2138" s="296" t="str">
        <f>IF(INDEX('Page 2 - Team Information'!$K$14:$AP$184,Y2138,X2138)="","",INDEX('Page 2 - Team Information'!$K$14:$AP$184,Y2138,X2138)&amp;"-06-30")</f>
        <v/>
      </c>
      <c r="X2138" s="334">
        <v>12</v>
      </c>
      <c r="Y2138" s="334">
        <v>110</v>
      </c>
    </row>
    <row r="2139" spans="1:25" x14ac:dyDescent="0.25">
      <c r="A2139" t="str">
        <f>'Page 1 - General Information'!$G$12</f>
        <v>114069103</v>
      </c>
      <c r="B2139" t="str">
        <f>'Page 1 - General Information'!$G$16</f>
        <v>6980</v>
      </c>
      <c r="C2139" s="333" t="s">
        <v>14207</v>
      </c>
      <c r="N2139" t="s">
        <v>8024</v>
      </c>
      <c r="O2139" s="296">
        <f>INDEX('Page 2 - Team Information'!$K$14:$AP$184,Y2139,X2139)</f>
        <v>0</v>
      </c>
      <c r="Q2139"/>
      <c r="S2139" t="s">
        <v>10118</v>
      </c>
      <c r="X2139" s="334">
        <v>14</v>
      </c>
      <c r="Y2139" s="334">
        <v>110</v>
      </c>
    </row>
    <row r="2140" spans="1:25" x14ac:dyDescent="0.25">
      <c r="A2140" t="str">
        <f>'Page 1 - General Information'!$G$12</f>
        <v>114069103</v>
      </c>
      <c r="B2140" t="str">
        <f>'Page 1 - General Information'!$G$16</f>
        <v>6980</v>
      </c>
      <c r="C2140" s="333" t="s">
        <v>14207</v>
      </c>
      <c r="N2140" t="s">
        <v>8024</v>
      </c>
      <c r="O2140" s="296">
        <f>INDEX('Page 2 - Team Information'!$K$14:$AP$184,Y2140,X2140)</f>
        <v>0</v>
      </c>
      <c r="Q2140"/>
      <c r="S2140" t="s">
        <v>10119</v>
      </c>
      <c r="X2140" s="334">
        <v>15</v>
      </c>
      <c r="Y2140" s="334">
        <v>110</v>
      </c>
    </row>
    <row r="2141" spans="1:25" x14ac:dyDescent="0.25">
      <c r="A2141" t="str">
        <f>'Page 1 - General Information'!$G$12</f>
        <v>114069103</v>
      </c>
      <c r="B2141" t="str">
        <f>'Page 1 - General Information'!$G$16</f>
        <v>6980</v>
      </c>
      <c r="C2141" s="333" t="s">
        <v>14207</v>
      </c>
      <c r="N2141" t="s">
        <v>8024</v>
      </c>
      <c r="O2141" s="296">
        <f>INDEX('Page 2 - Team Information'!$K$14:$AP$184,Y2141,X2141)</f>
        <v>0</v>
      </c>
      <c r="Q2141"/>
      <c r="S2141" t="s">
        <v>10120</v>
      </c>
      <c r="X2141" s="334">
        <v>16</v>
      </c>
      <c r="Y2141" s="334">
        <v>110</v>
      </c>
    </row>
    <row r="2142" spans="1:25" x14ac:dyDescent="0.25">
      <c r="A2142" t="str">
        <f>'Page 1 - General Information'!$G$12</f>
        <v>114069103</v>
      </c>
      <c r="B2142" t="str">
        <f>'Page 1 - General Information'!$G$16</f>
        <v>6980</v>
      </c>
      <c r="C2142" s="333" t="s">
        <v>14207</v>
      </c>
      <c r="N2142" t="s">
        <v>8024</v>
      </c>
      <c r="O2142" s="296">
        <f>INDEX('Page 2 - Team Information'!$K$14:$AP$184,Y2142,X2142)</f>
        <v>0</v>
      </c>
      <c r="Q2142"/>
      <c r="S2142" t="s">
        <v>10121</v>
      </c>
      <c r="X2142" s="334">
        <v>17</v>
      </c>
      <c r="Y2142" s="334">
        <v>110</v>
      </c>
    </row>
    <row r="2143" spans="1:25" x14ac:dyDescent="0.25">
      <c r="A2143" t="str">
        <f>'Page 1 - General Information'!$G$12</f>
        <v>114069103</v>
      </c>
      <c r="B2143" t="str">
        <f>'Page 1 - General Information'!$G$16</f>
        <v>6980</v>
      </c>
      <c r="C2143" s="333" t="s">
        <v>14207</v>
      </c>
      <c r="N2143" t="s">
        <v>8024</v>
      </c>
      <c r="O2143" s="296">
        <f>INDEX('Page 2 - Team Information'!$K$14:$AP$184,Y2143,X2143)</f>
        <v>0</v>
      </c>
      <c r="Q2143"/>
      <c r="S2143" t="s">
        <v>10122</v>
      </c>
      <c r="X2143" s="334">
        <v>19</v>
      </c>
      <c r="Y2143" s="334">
        <v>110</v>
      </c>
    </row>
    <row r="2144" spans="1:25" x14ac:dyDescent="0.25">
      <c r="A2144" t="str">
        <f>'Page 1 - General Information'!$G$12</f>
        <v>114069103</v>
      </c>
      <c r="B2144" t="str">
        <f>'Page 1 - General Information'!$G$16</f>
        <v>6980</v>
      </c>
      <c r="C2144" s="333" t="s">
        <v>14207</v>
      </c>
      <c r="N2144" t="s">
        <v>8024</v>
      </c>
      <c r="O2144" s="296">
        <f>INDEX('Page 2 - Team Information'!$K$14:$AP$184,Y2144,X2144)</f>
        <v>0</v>
      </c>
      <c r="Q2144"/>
      <c r="S2144" t="s">
        <v>10123</v>
      </c>
      <c r="X2144" s="334">
        <v>20</v>
      </c>
      <c r="Y2144" s="334">
        <v>110</v>
      </c>
    </row>
    <row r="2145" spans="1:25" x14ac:dyDescent="0.25">
      <c r="A2145" t="str">
        <f>'Page 1 - General Information'!$G$12</f>
        <v>114069103</v>
      </c>
      <c r="B2145" t="str">
        <f>'Page 1 - General Information'!$G$16</f>
        <v>6980</v>
      </c>
      <c r="C2145" s="333" t="s">
        <v>14207</v>
      </c>
      <c r="N2145" t="s">
        <v>8024</v>
      </c>
      <c r="O2145" s="296">
        <f>INDEX('Page 2 - Team Information'!$K$14:$AP$184,Y2145,X2145)</f>
        <v>0</v>
      </c>
      <c r="Q2145"/>
      <c r="S2145" t="s">
        <v>10124</v>
      </c>
      <c r="X2145" s="334">
        <v>21</v>
      </c>
      <c r="Y2145" s="334">
        <v>110</v>
      </c>
    </row>
    <row r="2146" spans="1:25" x14ac:dyDescent="0.25">
      <c r="A2146" t="str">
        <f>'Page 1 - General Information'!$G$12</f>
        <v>114069103</v>
      </c>
      <c r="B2146" t="str">
        <f>'Page 1 - General Information'!$G$16</f>
        <v>6980</v>
      </c>
      <c r="C2146" s="333" t="s">
        <v>14207</v>
      </c>
      <c r="N2146" t="s">
        <v>8024</v>
      </c>
      <c r="O2146" s="296">
        <f>INDEX('Page 2 - Team Information'!$K$14:$AP$184,Y2146,X2146)</f>
        <v>0</v>
      </c>
      <c r="Q2146"/>
      <c r="S2146" t="s">
        <v>10125</v>
      </c>
      <c r="X2146" s="334">
        <v>22</v>
      </c>
      <c r="Y2146" s="334">
        <v>110</v>
      </c>
    </row>
    <row r="2147" spans="1:25" x14ac:dyDescent="0.25">
      <c r="A2147" t="str">
        <f>'Page 1 - General Information'!$G$12</f>
        <v>114069103</v>
      </c>
      <c r="B2147" t="str">
        <f>'Page 1 - General Information'!$G$16</f>
        <v>6980</v>
      </c>
      <c r="C2147" s="333" t="s">
        <v>14207</v>
      </c>
      <c r="N2147" t="s">
        <v>8505</v>
      </c>
      <c r="O2147" s="300"/>
      <c r="Q2147"/>
      <c r="R2147" s="300" t="s">
        <v>14197</v>
      </c>
      <c r="S2147" t="s">
        <v>10126</v>
      </c>
      <c r="V2147" s="296">
        <f>INDEX('Page 2 - Team Information'!$K$14:$AP$184,Y2147,X2147)</f>
        <v>0</v>
      </c>
      <c r="X2147" s="334">
        <v>5</v>
      </c>
      <c r="Y2147" s="334">
        <v>111</v>
      </c>
    </row>
    <row r="2148" spans="1:25" x14ac:dyDescent="0.25">
      <c r="A2148" t="str">
        <f>'Page 1 - General Information'!$G$12</f>
        <v>114069103</v>
      </c>
      <c r="B2148" t="str">
        <f>'Page 1 - General Information'!$G$16</f>
        <v>6980</v>
      </c>
      <c r="C2148" s="333" t="s">
        <v>14207</v>
      </c>
      <c r="N2148" t="s">
        <v>8505</v>
      </c>
      <c r="O2148" s="300"/>
      <c r="Q2148"/>
      <c r="R2148" s="300" t="s">
        <v>14197</v>
      </c>
      <c r="S2148" t="s">
        <v>10127</v>
      </c>
      <c r="V2148" s="296">
        <f>INDEX('Page 2 - Team Information'!$K$14:$AP$184,Y2148,X2148)</f>
        <v>0</v>
      </c>
      <c r="X2148" s="334">
        <v>6</v>
      </c>
      <c r="Y2148" s="334">
        <v>111</v>
      </c>
    </row>
    <row r="2149" spans="1:25" x14ac:dyDescent="0.25">
      <c r="A2149" t="str">
        <f>'Page 1 - General Information'!$G$12</f>
        <v>114069103</v>
      </c>
      <c r="B2149" t="str">
        <f>'Page 1 - General Information'!$G$16</f>
        <v>6980</v>
      </c>
      <c r="C2149" s="333" t="s">
        <v>14207</v>
      </c>
      <c r="N2149" t="s">
        <v>8505</v>
      </c>
      <c r="O2149" s="300"/>
      <c r="Q2149"/>
      <c r="R2149" s="300" t="s">
        <v>14197</v>
      </c>
      <c r="S2149" t="s">
        <v>10128</v>
      </c>
      <c r="V2149" s="296">
        <f>INDEX('Page 2 - Team Information'!$K$14:$AP$184,Y2149,X2149)</f>
        <v>0</v>
      </c>
      <c r="X2149" s="334">
        <v>7</v>
      </c>
      <c r="Y2149" s="334">
        <v>111</v>
      </c>
    </row>
    <row r="2150" spans="1:25" x14ac:dyDescent="0.25">
      <c r="A2150" t="str">
        <f>'Page 1 - General Information'!$G$12</f>
        <v>114069103</v>
      </c>
      <c r="B2150" t="str">
        <f>'Page 1 - General Information'!$G$16</f>
        <v>6980</v>
      </c>
      <c r="C2150" s="333" t="s">
        <v>14207</v>
      </c>
      <c r="N2150" t="s">
        <v>8505</v>
      </c>
      <c r="O2150" s="300"/>
      <c r="Q2150"/>
      <c r="R2150" s="23" t="s">
        <v>14197</v>
      </c>
      <c r="S2150" t="s">
        <v>10129</v>
      </c>
      <c r="T2150" s="296" t="str">
        <f>IF(INDEX('Page 2 - Team Information'!$K$14:$AP$184,Y2150,X2150)="","",INDEX('Page 2 - Team Information'!$K$14:$AP$184,Y2150,X2150)&amp;"-06-30")</f>
        <v/>
      </c>
      <c r="X2150" s="334">
        <v>9</v>
      </c>
      <c r="Y2150" s="334">
        <v>111</v>
      </c>
    </row>
    <row r="2151" spans="1:25" x14ac:dyDescent="0.25">
      <c r="A2151" t="str">
        <f>'Page 1 - General Information'!$G$12</f>
        <v>114069103</v>
      </c>
      <c r="B2151" t="str">
        <f>'Page 1 - General Information'!$G$16</f>
        <v>6980</v>
      </c>
      <c r="C2151" s="333" t="s">
        <v>14207</v>
      </c>
      <c r="N2151" t="s">
        <v>8505</v>
      </c>
      <c r="O2151" s="300"/>
      <c r="Q2151"/>
      <c r="R2151" s="23" t="s">
        <v>14197</v>
      </c>
      <c r="S2151" t="s">
        <v>10130</v>
      </c>
      <c r="T2151" s="296" t="str">
        <f>IF(INDEX('Page 2 - Team Information'!$K$14:$AP$184,Y2151,X2151)="","",INDEX('Page 2 - Team Information'!$K$14:$AP$184,Y2151,X2151)&amp;"-06-30")</f>
        <v/>
      </c>
      <c r="X2151" s="334">
        <v>10</v>
      </c>
      <c r="Y2151" s="334">
        <v>111</v>
      </c>
    </row>
    <row r="2152" spans="1:25" x14ac:dyDescent="0.25">
      <c r="A2152" t="str">
        <f>'Page 1 - General Information'!$G$12</f>
        <v>114069103</v>
      </c>
      <c r="B2152" t="str">
        <f>'Page 1 - General Information'!$G$16</f>
        <v>6980</v>
      </c>
      <c r="C2152" s="333" t="s">
        <v>14207</v>
      </c>
      <c r="N2152" t="s">
        <v>8505</v>
      </c>
      <c r="O2152" s="300"/>
      <c r="Q2152"/>
      <c r="R2152" s="23" t="s">
        <v>14197</v>
      </c>
      <c r="S2152" t="s">
        <v>10131</v>
      </c>
      <c r="T2152" s="296" t="str">
        <f>IF(INDEX('Page 2 - Team Information'!$K$14:$AP$184,Y2152,X2152)="","",INDEX('Page 2 - Team Information'!$K$14:$AP$184,Y2152,X2152)&amp;"-06-30")</f>
        <v/>
      </c>
      <c r="X2152" s="334">
        <v>11</v>
      </c>
      <c r="Y2152" s="334">
        <v>111</v>
      </c>
    </row>
    <row r="2153" spans="1:25" x14ac:dyDescent="0.25">
      <c r="A2153" t="str">
        <f>'Page 1 - General Information'!$G$12</f>
        <v>114069103</v>
      </c>
      <c r="B2153" t="str">
        <f>'Page 1 - General Information'!$G$16</f>
        <v>6980</v>
      </c>
      <c r="C2153" s="333" t="s">
        <v>14207</v>
      </c>
      <c r="N2153" t="s">
        <v>8505</v>
      </c>
      <c r="O2153" s="300"/>
      <c r="Q2153"/>
      <c r="R2153" s="23" t="s">
        <v>14197</v>
      </c>
      <c r="S2153" t="s">
        <v>10132</v>
      </c>
      <c r="T2153" s="296" t="str">
        <f>IF(INDEX('Page 2 - Team Information'!$K$14:$AP$184,Y2153,X2153)="","",INDEX('Page 2 - Team Information'!$K$14:$AP$184,Y2153,X2153)&amp;"-06-30")</f>
        <v/>
      </c>
      <c r="X2153" s="334">
        <v>12</v>
      </c>
      <c r="Y2153" s="334">
        <v>111</v>
      </c>
    </row>
    <row r="2154" spans="1:25" x14ac:dyDescent="0.25">
      <c r="A2154" t="str">
        <f>'Page 1 - General Information'!$G$12</f>
        <v>114069103</v>
      </c>
      <c r="B2154" t="str">
        <f>'Page 1 - General Information'!$G$16</f>
        <v>6980</v>
      </c>
      <c r="C2154" s="333" t="s">
        <v>14207</v>
      </c>
      <c r="N2154" t="s">
        <v>8024</v>
      </c>
      <c r="O2154" s="296">
        <f>INDEX('Page 2 - Team Information'!$K$14:$AP$184,Y2154,X2154)</f>
        <v>0</v>
      </c>
      <c r="Q2154"/>
      <c r="S2154" t="s">
        <v>10133</v>
      </c>
      <c r="X2154" s="334">
        <v>14</v>
      </c>
      <c r="Y2154" s="334">
        <v>111</v>
      </c>
    </row>
    <row r="2155" spans="1:25" x14ac:dyDescent="0.25">
      <c r="A2155" t="str">
        <f>'Page 1 - General Information'!$G$12</f>
        <v>114069103</v>
      </c>
      <c r="B2155" t="str">
        <f>'Page 1 - General Information'!$G$16</f>
        <v>6980</v>
      </c>
      <c r="C2155" s="333" t="s">
        <v>14207</v>
      </c>
      <c r="N2155" t="s">
        <v>8024</v>
      </c>
      <c r="O2155" s="296">
        <f>INDEX('Page 2 - Team Information'!$K$14:$AP$184,Y2155,X2155)</f>
        <v>0</v>
      </c>
      <c r="Q2155"/>
      <c r="S2155" t="s">
        <v>10134</v>
      </c>
      <c r="X2155" s="334">
        <v>15</v>
      </c>
      <c r="Y2155" s="334">
        <v>111</v>
      </c>
    </row>
    <row r="2156" spans="1:25" x14ac:dyDescent="0.25">
      <c r="A2156" t="str">
        <f>'Page 1 - General Information'!$G$12</f>
        <v>114069103</v>
      </c>
      <c r="B2156" t="str">
        <f>'Page 1 - General Information'!$G$16</f>
        <v>6980</v>
      </c>
      <c r="C2156" s="333" t="s">
        <v>14207</v>
      </c>
      <c r="N2156" t="s">
        <v>8024</v>
      </c>
      <c r="O2156" s="296">
        <f>INDEX('Page 2 - Team Information'!$K$14:$AP$184,Y2156,X2156)</f>
        <v>0</v>
      </c>
      <c r="Q2156"/>
      <c r="S2156" t="s">
        <v>10135</v>
      </c>
      <c r="X2156" s="334">
        <v>16</v>
      </c>
      <c r="Y2156" s="334">
        <v>111</v>
      </c>
    </row>
    <row r="2157" spans="1:25" x14ac:dyDescent="0.25">
      <c r="A2157" t="str">
        <f>'Page 1 - General Information'!$G$12</f>
        <v>114069103</v>
      </c>
      <c r="B2157" t="str">
        <f>'Page 1 - General Information'!$G$16</f>
        <v>6980</v>
      </c>
      <c r="C2157" s="333" t="s">
        <v>14207</v>
      </c>
      <c r="N2157" t="s">
        <v>8024</v>
      </c>
      <c r="O2157" s="296">
        <f>INDEX('Page 2 - Team Information'!$K$14:$AP$184,Y2157,X2157)</f>
        <v>0</v>
      </c>
      <c r="Q2157"/>
      <c r="S2157" t="s">
        <v>10136</v>
      </c>
      <c r="X2157" s="334">
        <v>17</v>
      </c>
      <c r="Y2157" s="334">
        <v>111</v>
      </c>
    </row>
    <row r="2158" spans="1:25" x14ac:dyDescent="0.25">
      <c r="A2158" t="str">
        <f>'Page 1 - General Information'!$G$12</f>
        <v>114069103</v>
      </c>
      <c r="B2158" t="str">
        <f>'Page 1 - General Information'!$G$16</f>
        <v>6980</v>
      </c>
      <c r="C2158" s="333" t="s">
        <v>14207</v>
      </c>
      <c r="N2158" t="s">
        <v>8024</v>
      </c>
      <c r="O2158" s="296">
        <f>INDEX('Page 2 - Team Information'!$K$14:$AP$184,Y2158,X2158)</f>
        <v>0</v>
      </c>
      <c r="Q2158"/>
      <c r="S2158" t="s">
        <v>10137</v>
      </c>
      <c r="X2158" s="334">
        <v>19</v>
      </c>
      <c r="Y2158" s="334">
        <v>111</v>
      </c>
    </row>
    <row r="2159" spans="1:25" x14ac:dyDescent="0.25">
      <c r="A2159" t="str">
        <f>'Page 1 - General Information'!$G$12</f>
        <v>114069103</v>
      </c>
      <c r="B2159" t="str">
        <f>'Page 1 - General Information'!$G$16</f>
        <v>6980</v>
      </c>
      <c r="C2159" s="333" t="s">
        <v>14207</v>
      </c>
      <c r="N2159" t="s">
        <v>8024</v>
      </c>
      <c r="O2159" s="296">
        <f>INDEX('Page 2 - Team Information'!$K$14:$AP$184,Y2159,X2159)</f>
        <v>0</v>
      </c>
      <c r="Q2159"/>
      <c r="S2159" t="s">
        <v>10138</v>
      </c>
      <c r="X2159" s="334">
        <v>20</v>
      </c>
      <c r="Y2159" s="334">
        <v>111</v>
      </c>
    </row>
    <row r="2160" spans="1:25" x14ac:dyDescent="0.25">
      <c r="A2160" t="str">
        <f>'Page 1 - General Information'!$G$12</f>
        <v>114069103</v>
      </c>
      <c r="B2160" t="str">
        <f>'Page 1 - General Information'!$G$16</f>
        <v>6980</v>
      </c>
      <c r="C2160" s="333" t="s">
        <v>14207</v>
      </c>
      <c r="N2160" t="s">
        <v>8024</v>
      </c>
      <c r="O2160" s="296">
        <f>INDEX('Page 2 - Team Information'!$K$14:$AP$184,Y2160,X2160)</f>
        <v>0</v>
      </c>
      <c r="Q2160"/>
      <c r="S2160" t="s">
        <v>10139</v>
      </c>
      <c r="X2160" s="334">
        <v>21</v>
      </c>
      <c r="Y2160" s="334">
        <v>111</v>
      </c>
    </row>
    <row r="2161" spans="1:25" x14ac:dyDescent="0.25">
      <c r="A2161" t="str">
        <f>'Page 1 - General Information'!$G$12</f>
        <v>114069103</v>
      </c>
      <c r="B2161" t="str">
        <f>'Page 1 - General Information'!$G$16</f>
        <v>6980</v>
      </c>
      <c r="C2161" s="333" t="s">
        <v>14207</v>
      </c>
      <c r="N2161" t="s">
        <v>8024</v>
      </c>
      <c r="O2161" s="296">
        <f>INDEX('Page 2 - Team Information'!$K$14:$AP$184,Y2161,X2161)</f>
        <v>0</v>
      </c>
      <c r="Q2161"/>
      <c r="S2161" t="s">
        <v>10140</v>
      </c>
      <c r="X2161" s="334">
        <v>22</v>
      </c>
      <c r="Y2161" s="334">
        <v>111</v>
      </c>
    </row>
    <row r="2162" spans="1:25" x14ac:dyDescent="0.25">
      <c r="A2162" t="str">
        <f>'Page 1 - General Information'!$G$12</f>
        <v>114069103</v>
      </c>
      <c r="B2162" t="str">
        <f>'Page 1 - General Information'!$G$16</f>
        <v>6980</v>
      </c>
      <c r="C2162" s="333" t="s">
        <v>14207</v>
      </c>
      <c r="N2162" t="s">
        <v>8505</v>
      </c>
      <c r="O2162" s="300"/>
      <c r="Q2162"/>
      <c r="R2162" s="300" t="s">
        <v>14197</v>
      </c>
      <c r="S2162" t="s">
        <v>10141</v>
      </c>
      <c r="V2162" s="296">
        <f>INDEX('Page 2 - Team Information'!$K$14:$AP$184,Y2162,X2162)</f>
        <v>0</v>
      </c>
      <c r="X2162" s="334">
        <v>5</v>
      </c>
      <c r="Y2162" s="334">
        <v>112</v>
      </c>
    </row>
    <row r="2163" spans="1:25" x14ac:dyDescent="0.25">
      <c r="A2163" t="str">
        <f>'Page 1 - General Information'!$G$12</f>
        <v>114069103</v>
      </c>
      <c r="B2163" t="str">
        <f>'Page 1 - General Information'!$G$16</f>
        <v>6980</v>
      </c>
      <c r="C2163" s="333" t="s">
        <v>14207</v>
      </c>
      <c r="N2163" t="s">
        <v>8505</v>
      </c>
      <c r="O2163" s="300"/>
      <c r="Q2163"/>
      <c r="R2163" s="300" t="s">
        <v>14197</v>
      </c>
      <c r="S2163" t="s">
        <v>10142</v>
      </c>
      <c r="V2163" s="296">
        <f>INDEX('Page 2 - Team Information'!$K$14:$AP$184,Y2163,X2163)</f>
        <v>0</v>
      </c>
      <c r="X2163" s="334">
        <v>6</v>
      </c>
      <c r="Y2163" s="334">
        <v>112</v>
      </c>
    </row>
    <row r="2164" spans="1:25" x14ac:dyDescent="0.25">
      <c r="A2164" t="str">
        <f>'Page 1 - General Information'!$G$12</f>
        <v>114069103</v>
      </c>
      <c r="B2164" t="str">
        <f>'Page 1 - General Information'!$G$16</f>
        <v>6980</v>
      </c>
      <c r="C2164" s="333" t="s">
        <v>14207</v>
      </c>
      <c r="N2164" t="s">
        <v>8505</v>
      </c>
      <c r="O2164" s="300"/>
      <c r="Q2164"/>
      <c r="R2164" s="300" t="s">
        <v>14197</v>
      </c>
      <c r="S2164" t="s">
        <v>10143</v>
      </c>
      <c r="V2164" s="296">
        <f>INDEX('Page 2 - Team Information'!$K$14:$AP$184,Y2164,X2164)</f>
        <v>0</v>
      </c>
      <c r="X2164" s="334">
        <v>7</v>
      </c>
      <c r="Y2164" s="334">
        <v>112</v>
      </c>
    </row>
    <row r="2165" spans="1:25" x14ac:dyDescent="0.25">
      <c r="A2165" t="str">
        <f>'Page 1 - General Information'!$G$12</f>
        <v>114069103</v>
      </c>
      <c r="B2165" t="str">
        <f>'Page 1 - General Information'!$G$16</f>
        <v>6980</v>
      </c>
      <c r="C2165" s="333" t="s">
        <v>14207</v>
      </c>
      <c r="N2165" t="s">
        <v>8505</v>
      </c>
      <c r="O2165" s="300"/>
      <c r="Q2165"/>
      <c r="R2165" s="23" t="s">
        <v>14197</v>
      </c>
      <c r="S2165" t="s">
        <v>10144</v>
      </c>
      <c r="T2165" s="296" t="str">
        <f>IF(INDEX('Page 2 - Team Information'!$K$14:$AP$184,Y2165,X2165)="","",INDEX('Page 2 - Team Information'!$K$14:$AP$184,Y2165,X2165)&amp;"-06-30")</f>
        <v/>
      </c>
      <c r="X2165" s="334">
        <v>9</v>
      </c>
      <c r="Y2165" s="334">
        <v>112</v>
      </c>
    </row>
    <row r="2166" spans="1:25" x14ac:dyDescent="0.25">
      <c r="A2166" t="str">
        <f>'Page 1 - General Information'!$G$12</f>
        <v>114069103</v>
      </c>
      <c r="B2166" t="str">
        <f>'Page 1 - General Information'!$G$16</f>
        <v>6980</v>
      </c>
      <c r="C2166" s="333" t="s">
        <v>14207</v>
      </c>
      <c r="N2166" t="s">
        <v>8505</v>
      </c>
      <c r="O2166" s="300"/>
      <c r="Q2166"/>
      <c r="R2166" s="23" t="s">
        <v>14197</v>
      </c>
      <c r="S2166" t="s">
        <v>10145</v>
      </c>
      <c r="T2166" s="296" t="str">
        <f>IF(INDEX('Page 2 - Team Information'!$K$14:$AP$184,Y2166,X2166)="","",INDEX('Page 2 - Team Information'!$K$14:$AP$184,Y2166,X2166)&amp;"-06-30")</f>
        <v/>
      </c>
      <c r="X2166" s="334">
        <v>10</v>
      </c>
      <c r="Y2166" s="334">
        <v>112</v>
      </c>
    </row>
    <row r="2167" spans="1:25" x14ac:dyDescent="0.25">
      <c r="A2167" t="str">
        <f>'Page 1 - General Information'!$G$12</f>
        <v>114069103</v>
      </c>
      <c r="B2167" t="str">
        <f>'Page 1 - General Information'!$G$16</f>
        <v>6980</v>
      </c>
      <c r="C2167" s="333" t="s">
        <v>14207</v>
      </c>
      <c r="N2167" t="s">
        <v>8505</v>
      </c>
      <c r="O2167" s="300"/>
      <c r="Q2167"/>
      <c r="R2167" s="23" t="s">
        <v>14197</v>
      </c>
      <c r="S2167" t="s">
        <v>10146</v>
      </c>
      <c r="T2167" s="296" t="str">
        <f>IF(INDEX('Page 2 - Team Information'!$K$14:$AP$184,Y2167,X2167)="","",INDEX('Page 2 - Team Information'!$K$14:$AP$184,Y2167,X2167)&amp;"-06-30")</f>
        <v/>
      </c>
      <c r="X2167" s="334">
        <v>11</v>
      </c>
      <c r="Y2167" s="334">
        <v>112</v>
      </c>
    </row>
    <row r="2168" spans="1:25" x14ac:dyDescent="0.25">
      <c r="A2168" t="str">
        <f>'Page 1 - General Information'!$G$12</f>
        <v>114069103</v>
      </c>
      <c r="B2168" t="str">
        <f>'Page 1 - General Information'!$G$16</f>
        <v>6980</v>
      </c>
      <c r="C2168" s="333" t="s">
        <v>14207</v>
      </c>
      <c r="N2168" t="s">
        <v>8505</v>
      </c>
      <c r="O2168" s="300"/>
      <c r="Q2168"/>
      <c r="R2168" s="23" t="s">
        <v>14197</v>
      </c>
      <c r="S2168" t="s">
        <v>10147</v>
      </c>
      <c r="T2168" s="296" t="str">
        <f>IF(INDEX('Page 2 - Team Information'!$K$14:$AP$184,Y2168,X2168)="","",INDEX('Page 2 - Team Information'!$K$14:$AP$184,Y2168,X2168)&amp;"-06-30")</f>
        <v/>
      </c>
      <c r="X2168" s="334">
        <v>12</v>
      </c>
      <c r="Y2168" s="334">
        <v>112</v>
      </c>
    </row>
    <row r="2169" spans="1:25" x14ac:dyDescent="0.25">
      <c r="A2169" t="str">
        <f>'Page 1 - General Information'!$G$12</f>
        <v>114069103</v>
      </c>
      <c r="B2169" t="str">
        <f>'Page 1 - General Information'!$G$16</f>
        <v>6980</v>
      </c>
      <c r="C2169" s="333" t="s">
        <v>14207</v>
      </c>
      <c r="N2169" t="s">
        <v>8024</v>
      </c>
      <c r="O2169" s="296">
        <f>INDEX('Page 2 - Team Information'!$K$14:$AP$184,Y2169,X2169)</f>
        <v>0</v>
      </c>
      <c r="Q2169"/>
      <c r="S2169" t="s">
        <v>10148</v>
      </c>
      <c r="X2169" s="334">
        <v>14</v>
      </c>
      <c r="Y2169" s="334">
        <v>112</v>
      </c>
    </row>
    <row r="2170" spans="1:25" x14ac:dyDescent="0.25">
      <c r="A2170" t="str">
        <f>'Page 1 - General Information'!$G$12</f>
        <v>114069103</v>
      </c>
      <c r="B2170" t="str">
        <f>'Page 1 - General Information'!$G$16</f>
        <v>6980</v>
      </c>
      <c r="C2170" s="333" t="s">
        <v>14207</v>
      </c>
      <c r="N2170" t="s">
        <v>8024</v>
      </c>
      <c r="O2170" s="296">
        <f>INDEX('Page 2 - Team Information'!$K$14:$AP$184,Y2170,X2170)</f>
        <v>0</v>
      </c>
      <c r="Q2170"/>
      <c r="S2170" t="s">
        <v>10149</v>
      </c>
      <c r="X2170" s="334">
        <v>15</v>
      </c>
      <c r="Y2170" s="334">
        <v>112</v>
      </c>
    </row>
    <row r="2171" spans="1:25" x14ac:dyDescent="0.25">
      <c r="A2171" t="str">
        <f>'Page 1 - General Information'!$G$12</f>
        <v>114069103</v>
      </c>
      <c r="B2171" t="str">
        <f>'Page 1 - General Information'!$G$16</f>
        <v>6980</v>
      </c>
      <c r="C2171" s="333" t="s">
        <v>14207</v>
      </c>
      <c r="N2171" t="s">
        <v>8024</v>
      </c>
      <c r="O2171" s="296">
        <f>INDEX('Page 2 - Team Information'!$K$14:$AP$184,Y2171,X2171)</f>
        <v>0</v>
      </c>
      <c r="Q2171"/>
      <c r="S2171" t="s">
        <v>10150</v>
      </c>
      <c r="X2171" s="334">
        <v>16</v>
      </c>
      <c r="Y2171" s="334">
        <v>112</v>
      </c>
    </row>
    <row r="2172" spans="1:25" x14ac:dyDescent="0.25">
      <c r="A2172" t="str">
        <f>'Page 1 - General Information'!$G$12</f>
        <v>114069103</v>
      </c>
      <c r="B2172" t="str">
        <f>'Page 1 - General Information'!$G$16</f>
        <v>6980</v>
      </c>
      <c r="C2172" s="333" t="s">
        <v>14207</v>
      </c>
      <c r="N2172" t="s">
        <v>8024</v>
      </c>
      <c r="O2172" s="296">
        <f>INDEX('Page 2 - Team Information'!$K$14:$AP$184,Y2172,X2172)</f>
        <v>0</v>
      </c>
      <c r="Q2172"/>
      <c r="S2172" t="s">
        <v>10151</v>
      </c>
      <c r="X2172" s="334">
        <v>17</v>
      </c>
      <c r="Y2172" s="334">
        <v>112</v>
      </c>
    </row>
    <row r="2173" spans="1:25" x14ac:dyDescent="0.25">
      <c r="A2173" t="str">
        <f>'Page 1 - General Information'!$G$12</f>
        <v>114069103</v>
      </c>
      <c r="B2173" t="str">
        <f>'Page 1 - General Information'!$G$16</f>
        <v>6980</v>
      </c>
      <c r="C2173" s="333" t="s">
        <v>14207</v>
      </c>
      <c r="N2173" t="s">
        <v>8024</v>
      </c>
      <c r="O2173" s="296">
        <f>INDEX('Page 2 - Team Information'!$K$14:$AP$184,Y2173,X2173)</f>
        <v>0</v>
      </c>
      <c r="Q2173"/>
      <c r="S2173" t="s">
        <v>10152</v>
      </c>
      <c r="X2173" s="334">
        <v>19</v>
      </c>
      <c r="Y2173" s="334">
        <v>112</v>
      </c>
    </row>
    <row r="2174" spans="1:25" x14ac:dyDescent="0.25">
      <c r="A2174" t="str">
        <f>'Page 1 - General Information'!$G$12</f>
        <v>114069103</v>
      </c>
      <c r="B2174" t="str">
        <f>'Page 1 - General Information'!$G$16</f>
        <v>6980</v>
      </c>
      <c r="C2174" s="333" t="s">
        <v>14207</v>
      </c>
      <c r="N2174" t="s">
        <v>8024</v>
      </c>
      <c r="O2174" s="296">
        <f>INDEX('Page 2 - Team Information'!$K$14:$AP$184,Y2174,X2174)</f>
        <v>0</v>
      </c>
      <c r="Q2174"/>
      <c r="S2174" t="s">
        <v>10153</v>
      </c>
      <c r="X2174" s="334">
        <v>20</v>
      </c>
      <c r="Y2174" s="334">
        <v>112</v>
      </c>
    </row>
    <row r="2175" spans="1:25" x14ac:dyDescent="0.25">
      <c r="A2175" t="str">
        <f>'Page 1 - General Information'!$G$12</f>
        <v>114069103</v>
      </c>
      <c r="B2175" t="str">
        <f>'Page 1 - General Information'!$G$16</f>
        <v>6980</v>
      </c>
      <c r="C2175" s="333" t="s">
        <v>14207</v>
      </c>
      <c r="N2175" t="s">
        <v>8024</v>
      </c>
      <c r="O2175" s="296">
        <f>INDEX('Page 2 - Team Information'!$K$14:$AP$184,Y2175,X2175)</f>
        <v>0</v>
      </c>
      <c r="Q2175"/>
      <c r="S2175" t="s">
        <v>10154</v>
      </c>
      <c r="X2175" s="334">
        <v>21</v>
      </c>
      <c r="Y2175" s="334">
        <v>112</v>
      </c>
    </row>
    <row r="2176" spans="1:25" x14ac:dyDescent="0.25">
      <c r="A2176" t="str">
        <f>'Page 1 - General Information'!$G$12</f>
        <v>114069103</v>
      </c>
      <c r="B2176" t="str">
        <f>'Page 1 - General Information'!$G$16</f>
        <v>6980</v>
      </c>
      <c r="C2176" s="333" t="s">
        <v>14207</v>
      </c>
      <c r="N2176" t="s">
        <v>8024</v>
      </c>
      <c r="O2176" s="296">
        <f>INDEX('Page 2 - Team Information'!$K$14:$AP$184,Y2176,X2176)</f>
        <v>0</v>
      </c>
      <c r="Q2176"/>
      <c r="S2176" t="s">
        <v>10155</v>
      </c>
      <c r="X2176" s="334">
        <v>22</v>
      </c>
      <c r="Y2176" s="334">
        <v>112</v>
      </c>
    </row>
    <row r="2177" spans="1:25" x14ac:dyDescent="0.25">
      <c r="A2177" t="str">
        <f>'Page 1 - General Information'!$G$12</f>
        <v>114069103</v>
      </c>
      <c r="B2177" t="str">
        <f>'Page 1 - General Information'!$G$16</f>
        <v>6980</v>
      </c>
      <c r="C2177" s="333" t="s">
        <v>14207</v>
      </c>
      <c r="N2177" t="s">
        <v>8505</v>
      </c>
      <c r="O2177" s="300"/>
      <c r="Q2177"/>
      <c r="R2177" s="300" t="s">
        <v>14197</v>
      </c>
      <c r="S2177" t="s">
        <v>10156</v>
      </c>
      <c r="V2177" s="296" t="str">
        <f>INDEX('Page 2 - Team Information'!$K$14:$AP$184,Y2177,X2177)</f>
        <v xml:space="preserve">Yes </v>
      </c>
      <c r="X2177" s="334">
        <v>5</v>
      </c>
      <c r="Y2177" s="334">
        <v>113</v>
      </c>
    </row>
    <row r="2178" spans="1:25" x14ac:dyDescent="0.25">
      <c r="A2178" t="str">
        <f>'Page 1 - General Information'!$G$12</f>
        <v>114069103</v>
      </c>
      <c r="B2178" t="str">
        <f>'Page 1 - General Information'!$G$16</f>
        <v>6980</v>
      </c>
      <c r="C2178" s="333" t="s">
        <v>14207</v>
      </c>
      <c r="N2178" t="s">
        <v>8505</v>
      </c>
      <c r="O2178" s="300"/>
      <c r="Q2178"/>
      <c r="R2178" s="300" t="s">
        <v>14197</v>
      </c>
      <c r="S2178" t="s">
        <v>10157</v>
      </c>
      <c r="V2178" s="296">
        <f>INDEX('Page 2 - Team Information'!$K$14:$AP$184,Y2178,X2178)</f>
        <v>0</v>
      </c>
      <c r="X2178" s="334">
        <v>6</v>
      </c>
      <c r="Y2178" s="334">
        <v>113</v>
      </c>
    </row>
    <row r="2179" spans="1:25" x14ac:dyDescent="0.25">
      <c r="A2179" t="str">
        <f>'Page 1 - General Information'!$G$12</f>
        <v>114069103</v>
      </c>
      <c r="B2179" t="str">
        <f>'Page 1 - General Information'!$G$16</f>
        <v>6980</v>
      </c>
      <c r="C2179" s="333" t="s">
        <v>14207</v>
      </c>
      <c r="N2179" t="s">
        <v>8505</v>
      </c>
      <c r="O2179" s="300"/>
      <c r="Q2179"/>
      <c r="R2179" s="300" t="s">
        <v>14197</v>
      </c>
      <c r="S2179" t="s">
        <v>10158</v>
      </c>
      <c r="V2179" s="296">
        <f>INDEX('Page 2 - Team Information'!$K$14:$AP$184,Y2179,X2179)</f>
        <v>0</v>
      </c>
      <c r="X2179" s="334">
        <v>7</v>
      </c>
      <c r="Y2179" s="334">
        <v>113</v>
      </c>
    </row>
    <row r="2180" spans="1:25" x14ac:dyDescent="0.25">
      <c r="A2180" t="str">
        <f>'Page 1 - General Information'!$G$12</f>
        <v>114069103</v>
      </c>
      <c r="B2180" t="str">
        <f>'Page 1 - General Information'!$G$16</f>
        <v>6980</v>
      </c>
      <c r="C2180" s="333" t="s">
        <v>14207</v>
      </c>
      <c r="N2180" t="s">
        <v>8505</v>
      </c>
      <c r="O2180" s="300"/>
      <c r="Q2180"/>
      <c r="R2180" s="23" t="s">
        <v>14197</v>
      </c>
      <c r="S2180" t="s">
        <v>10159</v>
      </c>
      <c r="T2180" s="296" t="str">
        <f>IF(INDEX('Page 2 - Team Information'!$K$14:$AP$184,Y2180,X2180)="","",INDEX('Page 2 - Team Information'!$K$14:$AP$184,Y2180,X2180)&amp;"-06-30")</f>
        <v>1994-06-30</v>
      </c>
      <c r="X2180" s="334">
        <v>9</v>
      </c>
      <c r="Y2180" s="334">
        <v>113</v>
      </c>
    </row>
    <row r="2181" spans="1:25" x14ac:dyDescent="0.25">
      <c r="A2181" t="str">
        <f>'Page 1 - General Information'!$G$12</f>
        <v>114069103</v>
      </c>
      <c r="B2181" t="str">
        <f>'Page 1 - General Information'!$G$16</f>
        <v>6980</v>
      </c>
      <c r="C2181" s="333" t="s">
        <v>14207</v>
      </c>
      <c r="N2181" t="s">
        <v>8505</v>
      </c>
      <c r="O2181" s="300"/>
      <c r="Q2181"/>
      <c r="R2181" s="23" t="s">
        <v>14197</v>
      </c>
      <c r="S2181" t="s">
        <v>10160</v>
      </c>
      <c r="T2181" s="296" t="str">
        <f>IF(INDEX('Page 2 - Team Information'!$K$14:$AP$184,Y2181,X2181)="","",INDEX('Page 2 - Team Information'!$K$14:$AP$184,Y2181,X2181)&amp;"-06-30")</f>
        <v/>
      </c>
      <c r="X2181" s="334">
        <v>10</v>
      </c>
      <c r="Y2181" s="334">
        <v>113</v>
      </c>
    </row>
    <row r="2182" spans="1:25" x14ac:dyDescent="0.25">
      <c r="A2182" t="str">
        <f>'Page 1 - General Information'!$G$12</f>
        <v>114069103</v>
      </c>
      <c r="B2182" t="str">
        <f>'Page 1 - General Information'!$G$16</f>
        <v>6980</v>
      </c>
      <c r="C2182" s="333" t="s">
        <v>14207</v>
      </c>
      <c r="N2182" t="s">
        <v>8505</v>
      </c>
      <c r="O2182" s="300"/>
      <c r="Q2182"/>
      <c r="R2182" s="23" t="s">
        <v>14197</v>
      </c>
      <c r="S2182" t="s">
        <v>10161</v>
      </c>
      <c r="T2182" s="296" t="str">
        <f>IF(INDEX('Page 2 - Team Information'!$K$14:$AP$184,Y2182,X2182)="","",INDEX('Page 2 - Team Information'!$K$14:$AP$184,Y2182,X2182)&amp;"-06-30")</f>
        <v/>
      </c>
      <c r="X2182" s="334">
        <v>11</v>
      </c>
      <c r="Y2182" s="334">
        <v>113</v>
      </c>
    </row>
    <row r="2183" spans="1:25" x14ac:dyDescent="0.25">
      <c r="A2183" t="str">
        <f>'Page 1 - General Information'!$G$12</f>
        <v>114069103</v>
      </c>
      <c r="B2183" t="str">
        <f>'Page 1 - General Information'!$G$16</f>
        <v>6980</v>
      </c>
      <c r="C2183" s="333" t="s">
        <v>14207</v>
      </c>
      <c r="N2183" t="s">
        <v>8505</v>
      </c>
      <c r="O2183" s="300"/>
      <c r="Q2183"/>
      <c r="R2183" s="23" t="s">
        <v>14197</v>
      </c>
      <c r="S2183" t="s">
        <v>10162</v>
      </c>
      <c r="T2183" s="296" t="str">
        <f>IF(INDEX('Page 2 - Team Information'!$K$14:$AP$184,Y2183,X2183)="","",INDEX('Page 2 - Team Information'!$K$14:$AP$184,Y2183,X2183)&amp;"-06-30")</f>
        <v/>
      </c>
      <c r="X2183" s="334">
        <v>12</v>
      </c>
      <c r="Y2183" s="334">
        <v>113</v>
      </c>
    </row>
    <row r="2184" spans="1:25" x14ac:dyDescent="0.25">
      <c r="A2184" t="str">
        <f>'Page 1 - General Information'!$G$12</f>
        <v>114069103</v>
      </c>
      <c r="B2184" t="str">
        <f>'Page 1 - General Information'!$G$16</f>
        <v>6980</v>
      </c>
      <c r="C2184" s="333" t="s">
        <v>14207</v>
      </c>
      <c r="N2184" t="s">
        <v>8024</v>
      </c>
      <c r="O2184" s="296">
        <f>INDEX('Page 2 - Team Information'!$K$14:$AP$184,Y2184,X2184)</f>
        <v>18</v>
      </c>
      <c r="Q2184"/>
      <c r="S2184" t="s">
        <v>10163</v>
      </c>
      <c r="X2184" s="334">
        <v>14</v>
      </c>
      <c r="Y2184" s="334">
        <v>113</v>
      </c>
    </row>
    <row r="2185" spans="1:25" x14ac:dyDescent="0.25">
      <c r="A2185" t="str">
        <f>'Page 1 - General Information'!$G$12</f>
        <v>114069103</v>
      </c>
      <c r="B2185" t="str">
        <f>'Page 1 - General Information'!$G$16</f>
        <v>6980</v>
      </c>
      <c r="C2185" s="333" t="s">
        <v>14207</v>
      </c>
      <c r="N2185" t="s">
        <v>8024</v>
      </c>
      <c r="O2185" s="296">
        <f>INDEX('Page 2 - Team Information'!$K$14:$AP$184,Y2185,X2185)</f>
        <v>0</v>
      </c>
      <c r="Q2185"/>
      <c r="S2185" t="s">
        <v>10164</v>
      </c>
      <c r="X2185" s="334">
        <v>15</v>
      </c>
      <c r="Y2185" s="334">
        <v>113</v>
      </c>
    </row>
    <row r="2186" spans="1:25" x14ac:dyDescent="0.25">
      <c r="A2186" t="str">
        <f>'Page 1 - General Information'!$G$12</f>
        <v>114069103</v>
      </c>
      <c r="B2186" t="str">
        <f>'Page 1 - General Information'!$G$16</f>
        <v>6980</v>
      </c>
      <c r="C2186" s="333" t="s">
        <v>14207</v>
      </c>
      <c r="N2186" t="s">
        <v>8024</v>
      </c>
      <c r="O2186" s="296">
        <f>INDEX('Page 2 - Team Information'!$K$14:$AP$184,Y2186,X2186)</f>
        <v>0</v>
      </c>
      <c r="Q2186"/>
      <c r="S2186" t="s">
        <v>10165</v>
      </c>
      <c r="X2186" s="334">
        <v>16</v>
      </c>
      <c r="Y2186" s="334">
        <v>113</v>
      </c>
    </row>
    <row r="2187" spans="1:25" x14ac:dyDescent="0.25">
      <c r="A2187" t="str">
        <f>'Page 1 - General Information'!$G$12</f>
        <v>114069103</v>
      </c>
      <c r="B2187" t="str">
        <f>'Page 1 - General Information'!$G$16</f>
        <v>6980</v>
      </c>
      <c r="C2187" s="333" t="s">
        <v>14207</v>
      </c>
      <c r="N2187" t="s">
        <v>8024</v>
      </c>
      <c r="O2187" s="296">
        <f>INDEX('Page 2 - Team Information'!$K$14:$AP$184,Y2187,X2187)</f>
        <v>18</v>
      </c>
      <c r="Q2187"/>
      <c r="S2187" t="s">
        <v>10166</v>
      </c>
      <c r="X2187" s="334">
        <v>17</v>
      </c>
      <c r="Y2187" s="334">
        <v>113</v>
      </c>
    </row>
    <row r="2188" spans="1:25" x14ac:dyDescent="0.25">
      <c r="A2188" t="str">
        <f>'Page 1 - General Information'!$G$12</f>
        <v>114069103</v>
      </c>
      <c r="B2188" t="str">
        <f>'Page 1 - General Information'!$G$16</f>
        <v>6980</v>
      </c>
      <c r="C2188" s="333" t="s">
        <v>14207</v>
      </c>
      <c r="N2188" t="s">
        <v>8024</v>
      </c>
      <c r="O2188" s="296">
        <f>INDEX('Page 2 - Team Information'!$K$14:$AP$184,Y2188,X2188)</f>
        <v>18</v>
      </c>
      <c r="Q2188"/>
      <c r="S2188" t="s">
        <v>10167</v>
      </c>
      <c r="X2188" s="334">
        <v>19</v>
      </c>
      <c r="Y2188" s="334">
        <v>113</v>
      </c>
    </row>
    <row r="2189" spans="1:25" x14ac:dyDescent="0.25">
      <c r="A2189" t="str">
        <f>'Page 1 - General Information'!$G$12</f>
        <v>114069103</v>
      </c>
      <c r="B2189" t="str">
        <f>'Page 1 - General Information'!$G$16</f>
        <v>6980</v>
      </c>
      <c r="C2189" s="333" t="s">
        <v>14207</v>
      </c>
      <c r="N2189" t="s">
        <v>8024</v>
      </c>
      <c r="O2189" s="296">
        <f>INDEX('Page 2 - Team Information'!$K$14:$AP$184,Y2189,X2189)</f>
        <v>0</v>
      </c>
      <c r="Q2189"/>
      <c r="S2189" t="s">
        <v>10168</v>
      </c>
      <c r="X2189" s="334">
        <v>20</v>
      </c>
      <c r="Y2189" s="334">
        <v>113</v>
      </c>
    </row>
    <row r="2190" spans="1:25" x14ac:dyDescent="0.25">
      <c r="A2190" t="str">
        <f>'Page 1 - General Information'!$G$12</f>
        <v>114069103</v>
      </c>
      <c r="B2190" t="str">
        <f>'Page 1 - General Information'!$G$16</f>
        <v>6980</v>
      </c>
      <c r="C2190" s="333" t="s">
        <v>14207</v>
      </c>
      <c r="N2190" t="s">
        <v>8024</v>
      </c>
      <c r="O2190" s="296">
        <f>INDEX('Page 2 - Team Information'!$K$14:$AP$184,Y2190,X2190)</f>
        <v>0</v>
      </c>
      <c r="Q2190"/>
      <c r="S2190" t="s">
        <v>10169</v>
      </c>
      <c r="X2190" s="334">
        <v>21</v>
      </c>
      <c r="Y2190" s="334">
        <v>113</v>
      </c>
    </row>
    <row r="2191" spans="1:25" x14ac:dyDescent="0.25">
      <c r="A2191" t="str">
        <f>'Page 1 - General Information'!$G$12</f>
        <v>114069103</v>
      </c>
      <c r="B2191" t="str">
        <f>'Page 1 - General Information'!$G$16</f>
        <v>6980</v>
      </c>
      <c r="C2191" s="333" t="s">
        <v>14207</v>
      </c>
      <c r="N2191" t="s">
        <v>8024</v>
      </c>
      <c r="O2191" s="296">
        <f>INDEX('Page 2 - Team Information'!$K$14:$AP$184,Y2191,X2191)</f>
        <v>18</v>
      </c>
      <c r="Q2191"/>
      <c r="S2191" t="s">
        <v>10170</v>
      </c>
      <c r="X2191" s="334">
        <v>22</v>
      </c>
      <c r="Y2191" s="334">
        <v>113</v>
      </c>
    </row>
    <row r="2192" spans="1:25" x14ac:dyDescent="0.25">
      <c r="A2192" t="str">
        <f>'Page 1 - General Information'!$G$12</f>
        <v>114069103</v>
      </c>
      <c r="B2192" t="str">
        <f>'Page 1 - General Information'!$G$16</f>
        <v>6980</v>
      </c>
      <c r="C2192" s="333" t="s">
        <v>14207</v>
      </c>
      <c r="N2192" t="s">
        <v>8505</v>
      </c>
      <c r="O2192" s="300"/>
      <c r="Q2192"/>
      <c r="R2192" s="300" t="s">
        <v>14197</v>
      </c>
      <c r="S2192" t="s">
        <v>10171</v>
      </c>
      <c r="V2192" s="296" t="str">
        <f>INDEX('Page 2 - Team Information'!$K$14:$AP$184,Y2192,X2192)</f>
        <v xml:space="preserve">Yes </v>
      </c>
      <c r="X2192" s="334">
        <v>5</v>
      </c>
      <c r="Y2192" s="334">
        <v>114</v>
      </c>
    </row>
    <row r="2193" spans="1:25" x14ac:dyDescent="0.25">
      <c r="A2193" t="str">
        <f>'Page 1 - General Information'!$G$12</f>
        <v>114069103</v>
      </c>
      <c r="B2193" t="str">
        <f>'Page 1 - General Information'!$G$16</f>
        <v>6980</v>
      </c>
      <c r="C2193" s="333" t="s">
        <v>14207</v>
      </c>
      <c r="N2193" t="s">
        <v>8505</v>
      </c>
      <c r="O2193" s="300"/>
      <c r="Q2193"/>
      <c r="R2193" s="300" t="s">
        <v>14197</v>
      </c>
      <c r="S2193" t="s">
        <v>10172</v>
      </c>
      <c r="V2193" s="296">
        <f>INDEX('Page 2 - Team Information'!$K$14:$AP$184,Y2193,X2193)</f>
        <v>0</v>
      </c>
      <c r="X2193" s="334">
        <v>6</v>
      </c>
      <c r="Y2193" s="334">
        <v>114</v>
      </c>
    </row>
    <row r="2194" spans="1:25" x14ac:dyDescent="0.25">
      <c r="A2194" t="str">
        <f>'Page 1 - General Information'!$G$12</f>
        <v>114069103</v>
      </c>
      <c r="B2194" t="str">
        <f>'Page 1 - General Information'!$G$16</f>
        <v>6980</v>
      </c>
      <c r="C2194" s="333" t="s">
        <v>14207</v>
      </c>
      <c r="N2194" t="s">
        <v>8505</v>
      </c>
      <c r="O2194" s="300"/>
      <c r="Q2194"/>
      <c r="R2194" s="300" t="s">
        <v>14197</v>
      </c>
      <c r="S2194" t="s">
        <v>10173</v>
      </c>
      <c r="V2194" s="296">
        <f>INDEX('Page 2 - Team Information'!$K$14:$AP$184,Y2194,X2194)</f>
        <v>0</v>
      </c>
      <c r="X2194" s="334">
        <v>7</v>
      </c>
      <c r="Y2194" s="334">
        <v>114</v>
      </c>
    </row>
    <row r="2195" spans="1:25" x14ac:dyDescent="0.25">
      <c r="A2195" t="str">
        <f>'Page 1 - General Information'!$G$12</f>
        <v>114069103</v>
      </c>
      <c r="B2195" t="str">
        <f>'Page 1 - General Information'!$G$16</f>
        <v>6980</v>
      </c>
      <c r="C2195" s="333" t="s">
        <v>14207</v>
      </c>
      <c r="N2195" t="s">
        <v>8505</v>
      </c>
      <c r="O2195" s="300"/>
      <c r="Q2195"/>
      <c r="R2195" s="23" t="s">
        <v>14197</v>
      </c>
      <c r="S2195" t="s">
        <v>10174</v>
      </c>
      <c r="T2195" s="296" t="str">
        <f>IF(INDEX('Page 2 - Team Information'!$K$14:$AP$184,Y2195,X2195)="","",INDEX('Page 2 - Team Information'!$K$14:$AP$184,Y2195,X2195)&amp;"-06-30")</f>
        <v>1979-06-30</v>
      </c>
      <c r="X2195" s="334">
        <v>9</v>
      </c>
      <c r="Y2195" s="334">
        <v>114</v>
      </c>
    </row>
    <row r="2196" spans="1:25" x14ac:dyDescent="0.25">
      <c r="A2196" t="str">
        <f>'Page 1 - General Information'!$G$12</f>
        <v>114069103</v>
      </c>
      <c r="B2196" t="str">
        <f>'Page 1 - General Information'!$G$16</f>
        <v>6980</v>
      </c>
      <c r="C2196" s="333" t="s">
        <v>14207</v>
      </c>
      <c r="N2196" t="s">
        <v>8505</v>
      </c>
      <c r="O2196" s="300"/>
      <c r="Q2196"/>
      <c r="R2196" s="23" t="s">
        <v>14197</v>
      </c>
      <c r="S2196" t="s">
        <v>10175</v>
      </c>
      <c r="T2196" s="296" t="str">
        <f>IF(INDEX('Page 2 - Team Information'!$K$14:$AP$184,Y2196,X2196)="","",INDEX('Page 2 - Team Information'!$K$14:$AP$184,Y2196,X2196)&amp;"-06-30")</f>
        <v/>
      </c>
      <c r="X2196" s="334">
        <v>10</v>
      </c>
      <c r="Y2196" s="334">
        <v>114</v>
      </c>
    </row>
    <row r="2197" spans="1:25" x14ac:dyDescent="0.25">
      <c r="A2197" t="str">
        <f>'Page 1 - General Information'!$G$12</f>
        <v>114069103</v>
      </c>
      <c r="B2197" t="str">
        <f>'Page 1 - General Information'!$G$16</f>
        <v>6980</v>
      </c>
      <c r="C2197" s="333" t="s">
        <v>14207</v>
      </c>
      <c r="N2197" t="s">
        <v>8505</v>
      </c>
      <c r="O2197" s="300"/>
      <c r="Q2197"/>
      <c r="R2197" s="23" t="s">
        <v>14197</v>
      </c>
      <c r="S2197" t="s">
        <v>10176</v>
      </c>
      <c r="T2197" s="296" t="str">
        <f>IF(INDEX('Page 2 - Team Information'!$K$14:$AP$184,Y2197,X2197)="","",INDEX('Page 2 - Team Information'!$K$14:$AP$184,Y2197,X2197)&amp;"-06-30")</f>
        <v/>
      </c>
      <c r="X2197" s="334">
        <v>11</v>
      </c>
      <c r="Y2197" s="334">
        <v>114</v>
      </c>
    </row>
    <row r="2198" spans="1:25" x14ac:dyDescent="0.25">
      <c r="A2198" t="str">
        <f>'Page 1 - General Information'!$G$12</f>
        <v>114069103</v>
      </c>
      <c r="B2198" t="str">
        <f>'Page 1 - General Information'!$G$16</f>
        <v>6980</v>
      </c>
      <c r="C2198" s="333" t="s">
        <v>14207</v>
      </c>
      <c r="N2198" t="s">
        <v>8505</v>
      </c>
      <c r="O2198" s="300"/>
      <c r="Q2198"/>
      <c r="R2198" s="23" t="s">
        <v>14197</v>
      </c>
      <c r="S2198" t="s">
        <v>10177</v>
      </c>
      <c r="T2198" s="296" t="str">
        <f>IF(INDEX('Page 2 - Team Information'!$K$14:$AP$184,Y2198,X2198)="","",INDEX('Page 2 - Team Information'!$K$14:$AP$184,Y2198,X2198)&amp;"-06-30")</f>
        <v/>
      </c>
      <c r="X2198" s="334">
        <v>12</v>
      </c>
      <c r="Y2198" s="334">
        <v>114</v>
      </c>
    </row>
    <row r="2199" spans="1:25" x14ac:dyDescent="0.25">
      <c r="A2199" t="str">
        <f>'Page 1 - General Information'!$G$12</f>
        <v>114069103</v>
      </c>
      <c r="B2199" t="str">
        <f>'Page 1 - General Information'!$G$16</f>
        <v>6980</v>
      </c>
      <c r="C2199" s="333" t="s">
        <v>14207</v>
      </c>
      <c r="N2199" t="s">
        <v>8024</v>
      </c>
      <c r="O2199" s="296">
        <f>INDEX('Page 2 - Team Information'!$K$14:$AP$184,Y2199,X2199)</f>
        <v>18</v>
      </c>
      <c r="Q2199"/>
      <c r="S2199" t="s">
        <v>10178</v>
      </c>
      <c r="X2199" s="334">
        <v>14</v>
      </c>
      <c r="Y2199" s="334">
        <v>114</v>
      </c>
    </row>
    <row r="2200" spans="1:25" x14ac:dyDescent="0.25">
      <c r="A2200" t="str">
        <f>'Page 1 - General Information'!$G$12</f>
        <v>114069103</v>
      </c>
      <c r="B2200" t="str">
        <f>'Page 1 - General Information'!$G$16</f>
        <v>6980</v>
      </c>
      <c r="C2200" s="333" t="s">
        <v>14207</v>
      </c>
      <c r="N2200" t="s">
        <v>8024</v>
      </c>
      <c r="O2200" s="296">
        <f>INDEX('Page 2 - Team Information'!$K$14:$AP$184,Y2200,X2200)</f>
        <v>0</v>
      </c>
      <c r="Q2200"/>
      <c r="S2200" t="s">
        <v>10179</v>
      </c>
      <c r="X2200" s="334">
        <v>15</v>
      </c>
      <c r="Y2200" s="334">
        <v>114</v>
      </c>
    </row>
    <row r="2201" spans="1:25" x14ac:dyDescent="0.25">
      <c r="A2201" t="str">
        <f>'Page 1 - General Information'!$G$12</f>
        <v>114069103</v>
      </c>
      <c r="B2201" t="str">
        <f>'Page 1 - General Information'!$G$16</f>
        <v>6980</v>
      </c>
      <c r="C2201" s="333" t="s">
        <v>14207</v>
      </c>
      <c r="N2201" t="s">
        <v>8024</v>
      </c>
      <c r="O2201" s="296">
        <f>INDEX('Page 2 - Team Information'!$K$14:$AP$184,Y2201,X2201)</f>
        <v>0</v>
      </c>
      <c r="Q2201"/>
      <c r="S2201" t="s">
        <v>10180</v>
      </c>
      <c r="X2201" s="334">
        <v>16</v>
      </c>
      <c r="Y2201" s="334">
        <v>114</v>
      </c>
    </row>
    <row r="2202" spans="1:25" x14ac:dyDescent="0.25">
      <c r="A2202" t="str">
        <f>'Page 1 - General Information'!$G$12</f>
        <v>114069103</v>
      </c>
      <c r="B2202" t="str">
        <f>'Page 1 - General Information'!$G$16</f>
        <v>6980</v>
      </c>
      <c r="C2202" s="333" t="s">
        <v>14207</v>
      </c>
      <c r="N2202" t="s">
        <v>8024</v>
      </c>
      <c r="O2202" s="296">
        <f>INDEX('Page 2 - Team Information'!$K$14:$AP$184,Y2202,X2202)</f>
        <v>18</v>
      </c>
      <c r="Q2202"/>
      <c r="S2202" t="s">
        <v>10181</v>
      </c>
      <c r="X2202" s="334">
        <v>17</v>
      </c>
      <c r="Y2202" s="334">
        <v>114</v>
      </c>
    </row>
    <row r="2203" spans="1:25" x14ac:dyDescent="0.25">
      <c r="A2203" t="str">
        <f>'Page 1 - General Information'!$G$12</f>
        <v>114069103</v>
      </c>
      <c r="B2203" t="str">
        <f>'Page 1 - General Information'!$G$16</f>
        <v>6980</v>
      </c>
      <c r="C2203" s="333" t="s">
        <v>14207</v>
      </c>
      <c r="N2203" t="s">
        <v>8024</v>
      </c>
      <c r="O2203" s="296">
        <f>INDEX('Page 2 - Team Information'!$K$14:$AP$184,Y2203,X2203)</f>
        <v>18</v>
      </c>
      <c r="Q2203"/>
      <c r="S2203" t="s">
        <v>10182</v>
      </c>
      <c r="X2203" s="334">
        <v>19</v>
      </c>
      <c r="Y2203" s="334">
        <v>114</v>
      </c>
    </row>
    <row r="2204" spans="1:25" x14ac:dyDescent="0.25">
      <c r="A2204" t="str">
        <f>'Page 1 - General Information'!$G$12</f>
        <v>114069103</v>
      </c>
      <c r="B2204" t="str">
        <f>'Page 1 - General Information'!$G$16</f>
        <v>6980</v>
      </c>
      <c r="C2204" s="333" t="s">
        <v>14207</v>
      </c>
      <c r="N2204" t="s">
        <v>8024</v>
      </c>
      <c r="O2204" s="296">
        <f>INDEX('Page 2 - Team Information'!$K$14:$AP$184,Y2204,X2204)</f>
        <v>0</v>
      </c>
      <c r="Q2204"/>
      <c r="S2204" t="s">
        <v>10183</v>
      </c>
      <c r="X2204" s="334">
        <v>20</v>
      </c>
      <c r="Y2204" s="334">
        <v>114</v>
      </c>
    </row>
    <row r="2205" spans="1:25" x14ac:dyDescent="0.25">
      <c r="A2205" t="str">
        <f>'Page 1 - General Information'!$G$12</f>
        <v>114069103</v>
      </c>
      <c r="B2205" t="str">
        <f>'Page 1 - General Information'!$G$16</f>
        <v>6980</v>
      </c>
      <c r="C2205" s="333" t="s">
        <v>14207</v>
      </c>
      <c r="N2205" t="s">
        <v>8024</v>
      </c>
      <c r="O2205" s="296">
        <f>INDEX('Page 2 - Team Information'!$K$14:$AP$184,Y2205,X2205)</f>
        <v>0</v>
      </c>
      <c r="Q2205"/>
      <c r="S2205" t="s">
        <v>10184</v>
      </c>
      <c r="X2205" s="334">
        <v>21</v>
      </c>
      <c r="Y2205" s="334">
        <v>114</v>
      </c>
    </row>
    <row r="2206" spans="1:25" x14ac:dyDescent="0.25">
      <c r="A2206" t="str">
        <f>'Page 1 - General Information'!$G$12</f>
        <v>114069103</v>
      </c>
      <c r="B2206" t="str">
        <f>'Page 1 - General Information'!$G$16</f>
        <v>6980</v>
      </c>
      <c r="C2206" s="333" t="s">
        <v>14207</v>
      </c>
      <c r="N2206" t="s">
        <v>8024</v>
      </c>
      <c r="O2206" s="296">
        <f>INDEX('Page 2 - Team Information'!$K$14:$AP$184,Y2206,X2206)</f>
        <v>18</v>
      </c>
      <c r="Q2206"/>
      <c r="S2206" t="s">
        <v>10185</v>
      </c>
      <c r="X2206" s="334">
        <v>22</v>
      </c>
      <c r="Y2206" s="334">
        <v>114</v>
      </c>
    </row>
    <row r="2207" spans="1:25" x14ac:dyDescent="0.25">
      <c r="A2207" t="str">
        <f>'Page 1 - General Information'!$G$12</f>
        <v>114069103</v>
      </c>
      <c r="B2207" t="str">
        <f>'Page 1 - General Information'!$G$16</f>
        <v>6980</v>
      </c>
      <c r="C2207" s="333" t="s">
        <v>14207</v>
      </c>
      <c r="N2207" t="s">
        <v>8505</v>
      </c>
      <c r="O2207" s="300"/>
      <c r="Q2207"/>
      <c r="R2207" s="300" t="s">
        <v>14197</v>
      </c>
      <c r="S2207" t="s">
        <v>10186</v>
      </c>
      <c r="V2207" s="296">
        <f>INDEX('Page 2 - Team Information'!$K$14:$AP$184,Y2207,X2207)</f>
        <v>0</v>
      </c>
      <c r="X2207" s="334">
        <v>5</v>
      </c>
      <c r="Y2207" s="334">
        <v>115</v>
      </c>
    </row>
    <row r="2208" spans="1:25" x14ac:dyDescent="0.25">
      <c r="A2208" t="str">
        <f>'Page 1 - General Information'!$G$12</f>
        <v>114069103</v>
      </c>
      <c r="B2208" t="str">
        <f>'Page 1 - General Information'!$G$16</f>
        <v>6980</v>
      </c>
      <c r="C2208" s="333" t="s">
        <v>14207</v>
      </c>
      <c r="N2208" t="s">
        <v>8505</v>
      </c>
      <c r="O2208" s="300"/>
      <c r="Q2208"/>
      <c r="R2208" s="300" t="s">
        <v>14197</v>
      </c>
      <c r="S2208" t="s">
        <v>10187</v>
      </c>
      <c r="V2208" s="296" t="str">
        <f>INDEX('Page 2 - Team Information'!$K$14:$AP$184,Y2208,X2208)</f>
        <v xml:space="preserve">Yes </v>
      </c>
      <c r="X2208" s="334">
        <v>6</v>
      </c>
      <c r="Y2208" s="334">
        <v>115</v>
      </c>
    </row>
    <row r="2209" spans="1:25" x14ac:dyDescent="0.25">
      <c r="A2209" t="str">
        <f>'Page 1 - General Information'!$G$12</f>
        <v>114069103</v>
      </c>
      <c r="B2209" t="str">
        <f>'Page 1 - General Information'!$G$16</f>
        <v>6980</v>
      </c>
      <c r="C2209" s="333" t="s">
        <v>14207</v>
      </c>
      <c r="N2209" t="s">
        <v>8505</v>
      </c>
      <c r="O2209" s="300"/>
      <c r="Q2209"/>
      <c r="R2209" s="300" t="s">
        <v>14197</v>
      </c>
      <c r="S2209" t="s">
        <v>10188</v>
      </c>
      <c r="V2209" s="296">
        <f>INDEX('Page 2 - Team Information'!$K$14:$AP$184,Y2209,X2209)</f>
        <v>0</v>
      </c>
      <c r="X2209" s="334">
        <v>7</v>
      </c>
      <c r="Y2209" s="334">
        <v>115</v>
      </c>
    </row>
    <row r="2210" spans="1:25" x14ac:dyDescent="0.25">
      <c r="A2210" t="str">
        <f>'Page 1 - General Information'!$G$12</f>
        <v>114069103</v>
      </c>
      <c r="B2210" t="str">
        <f>'Page 1 - General Information'!$G$16</f>
        <v>6980</v>
      </c>
      <c r="C2210" s="333" t="s">
        <v>14207</v>
      </c>
      <c r="N2210" t="s">
        <v>8505</v>
      </c>
      <c r="O2210" s="300"/>
      <c r="Q2210"/>
      <c r="R2210" s="23" t="s">
        <v>14197</v>
      </c>
      <c r="S2210" t="s">
        <v>10189</v>
      </c>
      <c r="T2210" s="296" t="str">
        <f>IF(INDEX('Page 2 - Team Information'!$K$14:$AP$184,Y2210,X2210)="","",INDEX('Page 2 - Team Information'!$K$14:$AP$184,Y2210,X2210)&amp;"-06-30")</f>
        <v>1946-06-30</v>
      </c>
      <c r="X2210" s="334">
        <v>9</v>
      </c>
      <c r="Y2210" s="334">
        <v>115</v>
      </c>
    </row>
    <row r="2211" spans="1:25" x14ac:dyDescent="0.25">
      <c r="A2211" t="str">
        <f>'Page 1 - General Information'!$G$12</f>
        <v>114069103</v>
      </c>
      <c r="B2211" t="str">
        <f>'Page 1 - General Information'!$G$16</f>
        <v>6980</v>
      </c>
      <c r="C2211" s="333" t="s">
        <v>14207</v>
      </c>
      <c r="N2211" t="s">
        <v>8505</v>
      </c>
      <c r="O2211" s="300"/>
      <c r="Q2211"/>
      <c r="R2211" s="23" t="s">
        <v>14197</v>
      </c>
      <c r="S2211" t="s">
        <v>10190</v>
      </c>
      <c r="T2211" s="296" t="str">
        <f>IF(INDEX('Page 2 - Team Information'!$K$14:$AP$184,Y2211,X2211)="","",INDEX('Page 2 - Team Information'!$K$14:$AP$184,Y2211,X2211)&amp;"-06-30")</f>
        <v/>
      </c>
      <c r="X2211" s="334">
        <v>10</v>
      </c>
      <c r="Y2211" s="334">
        <v>115</v>
      </c>
    </row>
    <row r="2212" spans="1:25" x14ac:dyDescent="0.25">
      <c r="A2212" t="str">
        <f>'Page 1 - General Information'!$G$12</f>
        <v>114069103</v>
      </c>
      <c r="B2212" t="str">
        <f>'Page 1 - General Information'!$G$16</f>
        <v>6980</v>
      </c>
      <c r="C2212" s="333" t="s">
        <v>14207</v>
      </c>
      <c r="N2212" t="s">
        <v>8505</v>
      </c>
      <c r="O2212" s="300"/>
      <c r="Q2212"/>
      <c r="R2212" s="23" t="s">
        <v>14197</v>
      </c>
      <c r="S2212" t="s">
        <v>10191</v>
      </c>
      <c r="T2212" s="296" t="str">
        <f>IF(INDEX('Page 2 - Team Information'!$K$14:$AP$184,Y2212,X2212)="","",INDEX('Page 2 - Team Information'!$K$14:$AP$184,Y2212,X2212)&amp;"-06-30")</f>
        <v/>
      </c>
      <c r="X2212" s="334">
        <v>11</v>
      </c>
      <c r="Y2212" s="334">
        <v>115</v>
      </c>
    </row>
    <row r="2213" spans="1:25" x14ac:dyDescent="0.25">
      <c r="A2213" t="str">
        <f>'Page 1 - General Information'!$G$12</f>
        <v>114069103</v>
      </c>
      <c r="B2213" t="str">
        <f>'Page 1 - General Information'!$G$16</f>
        <v>6980</v>
      </c>
      <c r="C2213" s="333" t="s">
        <v>14207</v>
      </c>
      <c r="N2213" t="s">
        <v>8505</v>
      </c>
      <c r="O2213" s="300"/>
      <c r="Q2213"/>
      <c r="R2213" s="23" t="s">
        <v>14197</v>
      </c>
      <c r="S2213" t="s">
        <v>10192</v>
      </c>
      <c r="T2213" s="296" t="str">
        <f>IF(INDEX('Page 2 - Team Information'!$K$14:$AP$184,Y2213,X2213)="","",INDEX('Page 2 - Team Information'!$K$14:$AP$184,Y2213,X2213)&amp;"-06-30")</f>
        <v/>
      </c>
      <c r="X2213" s="334">
        <v>12</v>
      </c>
      <c r="Y2213" s="334">
        <v>115</v>
      </c>
    </row>
    <row r="2214" spans="1:25" x14ac:dyDescent="0.25">
      <c r="A2214" t="str">
        <f>'Page 1 - General Information'!$G$12</f>
        <v>114069103</v>
      </c>
      <c r="B2214" t="str">
        <f>'Page 1 - General Information'!$G$16</f>
        <v>6980</v>
      </c>
      <c r="C2214" s="333" t="s">
        <v>14207</v>
      </c>
      <c r="N2214" t="s">
        <v>8024</v>
      </c>
      <c r="O2214" s="296">
        <f>INDEX('Page 2 - Team Information'!$K$14:$AP$184,Y2214,X2214)</f>
        <v>0</v>
      </c>
      <c r="Q2214"/>
      <c r="S2214" t="s">
        <v>10193</v>
      </c>
      <c r="X2214" s="334">
        <v>14</v>
      </c>
      <c r="Y2214" s="334">
        <v>115</v>
      </c>
    </row>
    <row r="2215" spans="1:25" x14ac:dyDescent="0.25">
      <c r="A2215" t="str">
        <f>'Page 1 - General Information'!$G$12</f>
        <v>114069103</v>
      </c>
      <c r="B2215" t="str">
        <f>'Page 1 - General Information'!$G$16</f>
        <v>6980</v>
      </c>
      <c r="C2215" s="333" t="s">
        <v>14207</v>
      </c>
      <c r="N2215" t="s">
        <v>8024</v>
      </c>
      <c r="O2215" s="296">
        <f>INDEX('Page 2 - Team Information'!$K$14:$AP$184,Y2215,X2215)</f>
        <v>18</v>
      </c>
      <c r="Q2215"/>
      <c r="S2215" t="s">
        <v>10194</v>
      </c>
      <c r="X2215" s="334">
        <v>15</v>
      </c>
      <c r="Y2215" s="334">
        <v>115</v>
      </c>
    </row>
    <row r="2216" spans="1:25" x14ac:dyDescent="0.25">
      <c r="A2216" t="str">
        <f>'Page 1 - General Information'!$G$12</f>
        <v>114069103</v>
      </c>
      <c r="B2216" t="str">
        <f>'Page 1 - General Information'!$G$16</f>
        <v>6980</v>
      </c>
      <c r="C2216" s="333" t="s">
        <v>14207</v>
      </c>
      <c r="N2216" t="s">
        <v>8024</v>
      </c>
      <c r="O2216" s="296">
        <f>INDEX('Page 2 - Team Information'!$K$14:$AP$184,Y2216,X2216)</f>
        <v>0</v>
      </c>
      <c r="Q2216"/>
      <c r="S2216" t="s">
        <v>10195</v>
      </c>
      <c r="X2216" s="334">
        <v>16</v>
      </c>
      <c r="Y2216" s="334">
        <v>115</v>
      </c>
    </row>
    <row r="2217" spans="1:25" x14ac:dyDescent="0.25">
      <c r="A2217" t="str">
        <f>'Page 1 - General Information'!$G$12</f>
        <v>114069103</v>
      </c>
      <c r="B2217" t="str">
        <f>'Page 1 - General Information'!$G$16</f>
        <v>6980</v>
      </c>
      <c r="C2217" s="333" t="s">
        <v>14207</v>
      </c>
      <c r="N2217" t="s">
        <v>8024</v>
      </c>
      <c r="O2217" s="296">
        <f>INDEX('Page 2 - Team Information'!$K$14:$AP$184,Y2217,X2217)</f>
        <v>18</v>
      </c>
      <c r="Q2217"/>
      <c r="S2217" t="s">
        <v>10196</v>
      </c>
      <c r="X2217" s="334">
        <v>17</v>
      </c>
      <c r="Y2217" s="334">
        <v>115</v>
      </c>
    </row>
    <row r="2218" spans="1:25" x14ac:dyDescent="0.25">
      <c r="A2218" t="str">
        <f>'Page 1 - General Information'!$G$12</f>
        <v>114069103</v>
      </c>
      <c r="B2218" t="str">
        <f>'Page 1 - General Information'!$G$16</f>
        <v>6980</v>
      </c>
      <c r="C2218" s="333" t="s">
        <v>14207</v>
      </c>
      <c r="N2218" t="s">
        <v>8024</v>
      </c>
      <c r="O2218" s="296">
        <f>INDEX('Page 2 - Team Information'!$K$14:$AP$184,Y2218,X2218)</f>
        <v>0</v>
      </c>
      <c r="Q2218"/>
      <c r="S2218" t="s">
        <v>10197</v>
      </c>
      <c r="X2218" s="334">
        <v>19</v>
      </c>
      <c r="Y2218" s="334">
        <v>115</v>
      </c>
    </row>
    <row r="2219" spans="1:25" x14ac:dyDescent="0.25">
      <c r="A2219" t="str">
        <f>'Page 1 - General Information'!$G$12</f>
        <v>114069103</v>
      </c>
      <c r="B2219" t="str">
        <f>'Page 1 - General Information'!$G$16</f>
        <v>6980</v>
      </c>
      <c r="C2219" s="333" t="s">
        <v>14207</v>
      </c>
      <c r="N2219" t="s">
        <v>8024</v>
      </c>
      <c r="O2219" s="296">
        <f>INDEX('Page 2 - Team Information'!$K$14:$AP$184,Y2219,X2219)</f>
        <v>18</v>
      </c>
      <c r="Q2219"/>
      <c r="S2219" t="s">
        <v>10198</v>
      </c>
      <c r="X2219" s="334">
        <v>20</v>
      </c>
      <c r="Y2219" s="334">
        <v>115</v>
      </c>
    </row>
    <row r="2220" spans="1:25" x14ac:dyDescent="0.25">
      <c r="A2220" t="str">
        <f>'Page 1 - General Information'!$G$12</f>
        <v>114069103</v>
      </c>
      <c r="B2220" t="str">
        <f>'Page 1 - General Information'!$G$16</f>
        <v>6980</v>
      </c>
      <c r="C2220" s="333" t="s">
        <v>14207</v>
      </c>
      <c r="N2220" t="s">
        <v>8024</v>
      </c>
      <c r="O2220" s="296">
        <f>INDEX('Page 2 - Team Information'!$K$14:$AP$184,Y2220,X2220)</f>
        <v>0</v>
      </c>
      <c r="Q2220"/>
      <c r="S2220" t="s">
        <v>10199</v>
      </c>
      <c r="X2220" s="334">
        <v>21</v>
      </c>
      <c r="Y2220" s="334">
        <v>115</v>
      </c>
    </row>
    <row r="2221" spans="1:25" x14ac:dyDescent="0.25">
      <c r="A2221" t="str">
        <f>'Page 1 - General Information'!$G$12</f>
        <v>114069103</v>
      </c>
      <c r="B2221" t="str">
        <f>'Page 1 - General Information'!$G$16</f>
        <v>6980</v>
      </c>
      <c r="C2221" s="333" t="s">
        <v>14207</v>
      </c>
      <c r="N2221" t="s">
        <v>8024</v>
      </c>
      <c r="O2221" s="296">
        <f>INDEX('Page 2 - Team Information'!$K$14:$AP$184,Y2221,X2221)</f>
        <v>18</v>
      </c>
      <c r="Q2221"/>
      <c r="S2221" t="s">
        <v>10200</v>
      </c>
      <c r="X2221" s="334">
        <v>22</v>
      </c>
      <c r="Y2221" s="334">
        <v>115</v>
      </c>
    </row>
    <row r="2222" spans="1:25" x14ac:dyDescent="0.25">
      <c r="A2222" t="str">
        <f>'Page 1 - General Information'!$G$12</f>
        <v>114069103</v>
      </c>
      <c r="B2222" t="str">
        <f>'Page 1 - General Information'!$G$16</f>
        <v>6980</v>
      </c>
      <c r="C2222" s="333" t="s">
        <v>14207</v>
      </c>
      <c r="N2222" t="s">
        <v>8505</v>
      </c>
      <c r="O2222" s="300"/>
      <c r="Q2222"/>
      <c r="R2222" s="300" t="s">
        <v>14197</v>
      </c>
      <c r="S2222" t="s">
        <v>10201</v>
      </c>
      <c r="V2222" s="296">
        <f>INDEX('Page 2 - Team Information'!$K$14:$AP$184,Y2222,X2222)</f>
        <v>0</v>
      </c>
      <c r="X2222" s="334">
        <v>5</v>
      </c>
      <c r="Y2222" s="334">
        <v>116</v>
      </c>
    </row>
    <row r="2223" spans="1:25" x14ac:dyDescent="0.25">
      <c r="A2223" t="str">
        <f>'Page 1 - General Information'!$G$12</f>
        <v>114069103</v>
      </c>
      <c r="B2223" t="str">
        <f>'Page 1 - General Information'!$G$16</f>
        <v>6980</v>
      </c>
      <c r="C2223" s="333" t="s">
        <v>14207</v>
      </c>
      <c r="N2223" t="s">
        <v>8505</v>
      </c>
      <c r="O2223" s="300"/>
      <c r="Q2223"/>
      <c r="R2223" s="300" t="s">
        <v>14197</v>
      </c>
      <c r="S2223" t="s">
        <v>10202</v>
      </c>
      <c r="V2223" s="296">
        <f>INDEX('Page 2 - Team Information'!$K$14:$AP$184,Y2223,X2223)</f>
        <v>0</v>
      </c>
      <c r="X2223" s="334">
        <v>6</v>
      </c>
      <c r="Y2223" s="334">
        <v>116</v>
      </c>
    </row>
    <row r="2224" spans="1:25" x14ac:dyDescent="0.25">
      <c r="A2224" t="str">
        <f>'Page 1 - General Information'!$G$12</f>
        <v>114069103</v>
      </c>
      <c r="B2224" t="str">
        <f>'Page 1 - General Information'!$G$16</f>
        <v>6980</v>
      </c>
      <c r="C2224" s="333" t="s">
        <v>14207</v>
      </c>
      <c r="N2224" t="s">
        <v>8505</v>
      </c>
      <c r="O2224" s="300"/>
      <c r="Q2224"/>
      <c r="R2224" s="300" t="s">
        <v>14197</v>
      </c>
      <c r="S2224" t="s">
        <v>10203</v>
      </c>
      <c r="V2224" s="296">
        <f>INDEX('Page 2 - Team Information'!$K$14:$AP$184,Y2224,X2224)</f>
        <v>0</v>
      </c>
      <c r="X2224" s="334">
        <v>7</v>
      </c>
      <c r="Y2224" s="334">
        <v>116</v>
      </c>
    </row>
    <row r="2225" spans="1:25" x14ac:dyDescent="0.25">
      <c r="A2225" t="str">
        <f>'Page 1 - General Information'!$G$12</f>
        <v>114069103</v>
      </c>
      <c r="B2225" t="str">
        <f>'Page 1 - General Information'!$G$16</f>
        <v>6980</v>
      </c>
      <c r="C2225" s="333" t="s">
        <v>14207</v>
      </c>
      <c r="N2225" t="s">
        <v>8505</v>
      </c>
      <c r="O2225" s="300"/>
      <c r="Q2225"/>
      <c r="R2225" s="23" t="s">
        <v>14197</v>
      </c>
      <c r="S2225" t="s">
        <v>10204</v>
      </c>
      <c r="T2225" s="296" t="str">
        <f>IF(INDEX('Page 2 - Team Information'!$K$14:$AP$184,Y2225,X2225)="","",INDEX('Page 2 - Team Information'!$K$14:$AP$184,Y2225,X2225)&amp;"-06-30")</f>
        <v/>
      </c>
      <c r="X2225" s="334">
        <v>9</v>
      </c>
      <c r="Y2225" s="334">
        <v>116</v>
      </c>
    </row>
    <row r="2226" spans="1:25" x14ac:dyDescent="0.25">
      <c r="A2226" t="str">
        <f>'Page 1 - General Information'!$G$12</f>
        <v>114069103</v>
      </c>
      <c r="B2226" t="str">
        <f>'Page 1 - General Information'!$G$16</f>
        <v>6980</v>
      </c>
      <c r="C2226" s="333" t="s">
        <v>14207</v>
      </c>
      <c r="N2226" t="s">
        <v>8505</v>
      </c>
      <c r="O2226" s="300"/>
      <c r="Q2226"/>
      <c r="R2226" s="23" t="s">
        <v>14197</v>
      </c>
      <c r="S2226" t="s">
        <v>10205</v>
      </c>
      <c r="T2226" s="296" t="str">
        <f>IF(INDEX('Page 2 - Team Information'!$K$14:$AP$184,Y2226,X2226)="","",INDEX('Page 2 - Team Information'!$K$14:$AP$184,Y2226,X2226)&amp;"-06-30")</f>
        <v/>
      </c>
      <c r="X2226" s="334">
        <v>10</v>
      </c>
      <c r="Y2226" s="334">
        <v>116</v>
      </c>
    </row>
    <row r="2227" spans="1:25" x14ac:dyDescent="0.25">
      <c r="A2227" t="str">
        <f>'Page 1 - General Information'!$G$12</f>
        <v>114069103</v>
      </c>
      <c r="B2227" t="str">
        <f>'Page 1 - General Information'!$G$16</f>
        <v>6980</v>
      </c>
      <c r="C2227" s="333" t="s">
        <v>14207</v>
      </c>
      <c r="N2227" t="s">
        <v>8505</v>
      </c>
      <c r="O2227" s="300"/>
      <c r="Q2227"/>
      <c r="R2227" s="23" t="s">
        <v>14197</v>
      </c>
      <c r="S2227" t="s">
        <v>10206</v>
      </c>
      <c r="T2227" s="296" t="str">
        <f>IF(INDEX('Page 2 - Team Information'!$K$14:$AP$184,Y2227,X2227)="","",INDEX('Page 2 - Team Information'!$K$14:$AP$184,Y2227,X2227)&amp;"-06-30")</f>
        <v/>
      </c>
      <c r="X2227" s="334">
        <v>11</v>
      </c>
      <c r="Y2227" s="334">
        <v>116</v>
      </c>
    </row>
    <row r="2228" spans="1:25" x14ac:dyDescent="0.25">
      <c r="A2228" t="str">
        <f>'Page 1 - General Information'!$G$12</f>
        <v>114069103</v>
      </c>
      <c r="B2228" t="str">
        <f>'Page 1 - General Information'!$G$16</f>
        <v>6980</v>
      </c>
      <c r="C2228" s="333" t="s">
        <v>14207</v>
      </c>
      <c r="N2228" t="s">
        <v>8505</v>
      </c>
      <c r="O2228" s="300"/>
      <c r="Q2228"/>
      <c r="R2228" s="23" t="s">
        <v>14197</v>
      </c>
      <c r="S2228" t="s">
        <v>10207</v>
      </c>
      <c r="T2228" s="296" t="str">
        <f>IF(INDEX('Page 2 - Team Information'!$K$14:$AP$184,Y2228,X2228)="","",INDEX('Page 2 - Team Information'!$K$14:$AP$184,Y2228,X2228)&amp;"-06-30")</f>
        <v/>
      </c>
      <c r="X2228" s="334">
        <v>12</v>
      </c>
      <c r="Y2228" s="334">
        <v>116</v>
      </c>
    </row>
    <row r="2229" spans="1:25" x14ac:dyDescent="0.25">
      <c r="A2229" t="str">
        <f>'Page 1 - General Information'!$G$12</f>
        <v>114069103</v>
      </c>
      <c r="B2229" t="str">
        <f>'Page 1 - General Information'!$G$16</f>
        <v>6980</v>
      </c>
      <c r="C2229" s="333" t="s">
        <v>14207</v>
      </c>
      <c r="N2229" t="s">
        <v>8024</v>
      </c>
      <c r="O2229" s="296">
        <f>INDEX('Page 2 - Team Information'!$K$14:$AP$184,Y2229,X2229)</f>
        <v>0</v>
      </c>
      <c r="Q2229"/>
      <c r="S2229" t="s">
        <v>10208</v>
      </c>
      <c r="X2229" s="334">
        <v>14</v>
      </c>
      <c r="Y2229" s="334">
        <v>116</v>
      </c>
    </row>
    <row r="2230" spans="1:25" x14ac:dyDescent="0.25">
      <c r="A2230" t="str">
        <f>'Page 1 - General Information'!$G$12</f>
        <v>114069103</v>
      </c>
      <c r="B2230" t="str">
        <f>'Page 1 - General Information'!$G$16</f>
        <v>6980</v>
      </c>
      <c r="C2230" s="333" t="s">
        <v>14207</v>
      </c>
      <c r="N2230" t="s">
        <v>8024</v>
      </c>
      <c r="O2230" s="296">
        <f>INDEX('Page 2 - Team Information'!$K$14:$AP$184,Y2230,X2230)</f>
        <v>0</v>
      </c>
      <c r="Q2230"/>
      <c r="S2230" t="s">
        <v>10209</v>
      </c>
      <c r="X2230" s="334">
        <v>15</v>
      </c>
      <c r="Y2230" s="334">
        <v>116</v>
      </c>
    </row>
    <row r="2231" spans="1:25" x14ac:dyDescent="0.25">
      <c r="A2231" t="str">
        <f>'Page 1 - General Information'!$G$12</f>
        <v>114069103</v>
      </c>
      <c r="B2231" t="str">
        <f>'Page 1 - General Information'!$G$16</f>
        <v>6980</v>
      </c>
      <c r="C2231" s="333" t="s">
        <v>14207</v>
      </c>
      <c r="N2231" t="s">
        <v>8024</v>
      </c>
      <c r="O2231" s="296">
        <f>INDEX('Page 2 - Team Information'!$K$14:$AP$184,Y2231,X2231)</f>
        <v>0</v>
      </c>
      <c r="Q2231"/>
      <c r="S2231" t="s">
        <v>10210</v>
      </c>
      <c r="X2231" s="334">
        <v>16</v>
      </c>
      <c r="Y2231" s="334">
        <v>116</v>
      </c>
    </row>
    <row r="2232" spans="1:25" x14ac:dyDescent="0.25">
      <c r="A2232" t="str">
        <f>'Page 1 - General Information'!$G$12</f>
        <v>114069103</v>
      </c>
      <c r="B2232" t="str">
        <f>'Page 1 - General Information'!$G$16</f>
        <v>6980</v>
      </c>
      <c r="C2232" s="333" t="s">
        <v>14207</v>
      </c>
      <c r="N2232" t="s">
        <v>8024</v>
      </c>
      <c r="O2232" s="296">
        <f>INDEX('Page 2 - Team Information'!$K$14:$AP$184,Y2232,X2232)</f>
        <v>0</v>
      </c>
      <c r="Q2232"/>
      <c r="S2232" t="s">
        <v>10211</v>
      </c>
      <c r="X2232" s="334">
        <v>17</v>
      </c>
      <c r="Y2232" s="334">
        <v>116</v>
      </c>
    </row>
    <row r="2233" spans="1:25" x14ac:dyDescent="0.25">
      <c r="A2233" t="str">
        <f>'Page 1 - General Information'!$G$12</f>
        <v>114069103</v>
      </c>
      <c r="B2233" t="str">
        <f>'Page 1 - General Information'!$G$16</f>
        <v>6980</v>
      </c>
      <c r="C2233" s="333" t="s">
        <v>14207</v>
      </c>
      <c r="N2233" t="s">
        <v>8024</v>
      </c>
      <c r="O2233" s="296">
        <f>INDEX('Page 2 - Team Information'!$K$14:$AP$184,Y2233,X2233)</f>
        <v>0</v>
      </c>
      <c r="Q2233"/>
      <c r="S2233" t="s">
        <v>10212</v>
      </c>
      <c r="X2233" s="334">
        <v>19</v>
      </c>
      <c r="Y2233" s="334">
        <v>116</v>
      </c>
    </row>
    <row r="2234" spans="1:25" x14ac:dyDescent="0.25">
      <c r="A2234" t="str">
        <f>'Page 1 - General Information'!$G$12</f>
        <v>114069103</v>
      </c>
      <c r="B2234" t="str">
        <f>'Page 1 - General Information'!$G$16</f>
        <v>6980</v>
      </c>
      <c r="C2234" s="333" t="s">
        <v>14207</v>
      </c>
      <c r="N2234" t="s">
        <v>8024</v>
      </c>
      <c r="O2234" s="296">
        <f>INDEX('Page 2 - Team Information'!$K$14:$AP$184,Y2234,X2234)</f>
        <v>0</v>
      </c>
      <c r="Q2234"/>
      <c r="S2234" t="s">
        <v>10213</v>
      </c>
      <c r="X2234" s="334">
        <v>20</v>
      </c>
      <c r="Y2234" s="334">
        <v>116</v>
      </c>
    </row>
    <row r="2235" spans="1:25" x14ac:dyDescent="0.25">
      <c r="A2235" t="str">
        <f>'Page 1 - General Information'!$G$12</f>
        <v>114069103</v>
      </c>
      <c r="B2235" t="str">
        <f>'Page 1 - General Information'!$G$16</f>
        <v>6980</v>
      </c>
      <c r="C2235" s="333" t="s">
        <v>14207</v>
      </c>
      <c r="N2235" t="s">
        <v>8024</v>
      </c>
      <c r="O2235" s="296">
        <f>INDEX('Page 2 - Team Information'!$K$14:$AP$184,Y2235,X2235)</f>
        <v>0</v>
      </c>
      <c r="Q2235"/>
      <c r="S2235" t="s">
        <v>10214</v>
      </c>
      <c r="X2235" s="334">
        <v>21</v>
      </c>
      <c r="Y2235" s="334">
        <v>116</v>
      </c>
    </row>
    <row r="2236" spans="1:25" x14ac:dyDescent="0.25">
      <c r="A2236" t="str">
        <f>'Page 1 - General Information'!$G$12</f>
        <v>114069103</v>
      </c>
      <c r="B2236" t="str">
        <f>'Page 1 - General Information'!$G$16</f>
        <v>6980</v>
      </c>
      <c r="C2236" s="333" t="s">
        <v>14207</v>
      </c>
      <c r="N2236" t="s">
        <v>8024</v>
      </c>
      <c r="O2236" s="296">
        <f>INDEX('Page 2 - Team Information'!$K$14:$AP$184,Y2236,X2236)</f>
        <v>0</v>
      </c>
      <c r="Q2236"/>
      <c r="S2236" t="s">
        <v>10215</v>
      </c>
      <c r="X2236" s="334">
        <v>22</v>
      </c>
      <c r="Y2236" s="334">
        <v>116</v>
      </c>
    </row>
    <row r="2237" spans="1:25" x14ac:dyDescent="0.25">
      <c r="A2237" t="str">
        <f>'Page 1 - General Information'!$G$12</f>
        <v>114069103</v>
      </c>
      <c r="B2237" t="str">
        <f>'Page 1 - General Information'!$G$16</f>
        <v>6980</v>
      </c>
      <c r="C2237" s="333" t="s">
        <v>14207</v>
      </c>
      <c r="N2237" t="s">
        <v>8505</v>
      </c>
      <c r="O2237" s="300"/>
      <c r="Q2237"/>
      <c r="R2237" s="300" t="s">
        <v>14197</v>
      </c>
      <c r="S2237" t="s">
        <v>10216</v>
      </c>
      <c r="V2237" s="296">
        <f>INDEX('Page 2 - Team Information'!$K$14:$AP$184,Y2237,X2237)</f>
        <v>0</v>
      </c>
      <c r="X2237" s="334">
        <v>5</v>
      </c>
      <c r="Y2237" s="334">
        <v>117</v>
      </c>
    </row>
    <row r="2238" spans="1:25" x14ac:dyDescent="0.25">
      <c r="A2238" t="str">
        <f>'Page 1 - General Information'!$G$12</f>
        <v>114069103</v>
      </c>
      <c r="B2238" t="str">
        <f>'Page 1 - General Information'!$G$16</f>
        <v>6980</v>
      </c>
      <c r="C2238" s="333" t="s">
        <v>14207</v>
      </c>
      <c r="N2238" t="s">
        <v>8505</v>
      </c>
      <c r="O2238" s="300"/>
      <c r="Q2238"/>
      <c r="R2238" s="300" t="s">
        <v>14197</v>
      </c>
      <c r="S2238" t="s">
        <v>10217</v>
      </c>
      <c r="V2238" s="296">
        <f>INDEX('Page 2 - Team Information'!$K$14:$AP$184,Y2238,X2238)</f>
        <v>0</v>
      </c>
      <c r="X2238" s="334">
        <v>6</v>
      </c>
      <c r="Y2238" s="334">
        <v>117</v>
      </c>
    </row>
    <row r="2239" spans="1:25" x14ac:dyDescent="0.25">
      <c r="A2239" t="str">
        <f>'Page 1 - General Information'!$G$12</f>
        <v>114069103</v>
      </c>
      <c r="B2239" t="str">
        <f>'Page 1 - General Information'!$G$16</f>
        <v>6980</v>
      </c>
      <c r="C2239" s="333" t="s">
        <v>14207</v>
      </c>
      <c r="N2239" t="s">
        <v>8505</v>
      </c>
      <c r="O2239" s="300"/>
      <c r="Q2239"/>
      <c r="R2239" s="300" t="s">
        <v>14197</v>
      </c>
      <c r="S2239" t="s">
        <v>10218</v>
      </c>
      <c r="V2239" s="296">
        <f>INDEX('Page 2 - Team Information'!$K$14:$AP$184,Y2239,X2239)</f>
        <v>0</v>
      </c>
      <c r="X2239" s="334">
        <v>7</v>
      </c>
      <c r="Y2239" s="334">
        <v>117</v>
      </c>
    </row>
    <row r="2240" spans="1:25" x14ac:dyDescent="0.25">
      <c r="A2240" t="str">
        <f>'Page 1 - General Information'!$G$12</f>
        <v>114069103</v>
      </c>
      <c r="B2240" t="str">
        <f>'Page 1 - General Information'!$G$16</f>
        <v>6980</v>
      </c>
      <c r="C2240" s="333" t="s">
        <v>14207</v>
      </c>
      <c r="N2240" t="s">
        <v>8505</v>
      </c>
      <c r="O2240" s="300"/>
      <c r="Q2240"/>
      <c r="R2240" s="23" t="s">
        <v>14197</v>
      </c>
      <c r="S2240" t="s">
        <v>10219</v>
      </c>
      <c r="T2240" s="296" t="str">
        <f>IF(INDEX('Page 2 - Team Information'!$K$14:$AP$184,Y2240,X2240)="","",INDEX('Page 2 - Team Information'!$K$14:$AP$184,Y2240,X2240)&amp;"-06-30")</f>
        <v/>
      </c>
      <c r="X2240" s="334">
        <v>9</v>
      </c>
      <c r="Y2240" s="334">
        <v>117</v>
      </c>
    </row>
    <row r="2241" spans="1:25" x14ac:dyDescent="0.25">
      <c r="A2241" t="str">
        <f>'Page 1 - General Information'!$G$12</f>
        <v>114069103</v>
      </c>
      <c r="B2241" t="str">
        <f>'Page 1 - General Information'!$G$16</f>
        <v>6980</v>
      </c>
      <c r="C2241" s="333" t="s">
        <v>14207</v>
      </c>
      <c r="N2241" t="s">
        <v>8505</v>
      </c>
      <c r="O2241" s="300"/>
      <c r="Q2241"/>
      <c r="R2241" s="23" t="s">
        <v>14197</v>
      </c>
      <c r="S2241" t="s">
        <v>10220</v>
      </c>
      <c r="T2241" s="296" t="str">
        <f>IF(INDEX('Page 2 - Team Information'!$K$14:$AP$184,Y2241,X2241)="","",INDEX('Page 2 - Team Information'!$K$14:$AP$184,Y2241,X2241)&amp;"-06-30")</f>
        <v/>
      </c>
      <c r="X2241" s="334">
        <v>10</v>
      </c>
      <c r="Y2241" s="334">
        <v>117</v>
      </c>
    </row>
    <row r="2242" spans="1:25" x14ac:dyDescent="0.25">
      <c r="A2242" t="str">
        <f>'Page 1 - General Information'!$G$12</f>
        <v>114069103</v>
      </c>
      <c r="B2242" t="str">
        <f>'Page 1 - General Information'!$G$16</f>
        <v>6980</v>
      </c>
      <c r="C2242" s="333" t="s">
        <v>14207</v>
      </c>
      <c r="N2242" t="s">
        <v>8505</v>
      </c>
      <c r="O2242" s="300"/>
      <c r="Q2242"/>
      <c r="R2242" s="23" t="s">
        <v>14197</v>
      </c>
      <c r="S2242" t="s">
        <v>10221</v>
      </c>
      <c r="T2242" s="296" t="str">
        <f>IF(INDEX('Page 2 - Team Information'!$K$14:$AP$184,Y2242,X2242)="","",INDEX('Page 2 - Team Information'!$K$14:$AP$184,Y2242,X2242)&amp;"-06-30")</f>
        <v/>
      </c>
      <c r="X2242" s="334">
        <v>11</v>
      </c>
      <c r="Y2242" s="334">
        <v>117</v>
      </c>
    </row>
    <row r="2243" spans="1:25" x14ac:dyDescent="0.25">
      <c r="A2243" t="str">
        <f>'Page 1 - General Information'!$G$12</f>
        <v>114069103</v>
      </c>
      <c r="B2243" t="str">
        <f>'Page 1 - General Information'!$G$16</f>
        <v>6980</v>
      </c>
      <c r="C2243" s="333" t="s">
        <v>14207</v>
      </c>
      <c r="N2243" t="s">
        <v>8505</v>
      </c>
      <c r="O2243" s="300"/>
      <c r="Q2243"/>
      <c r="R2243" s="23" t="s">
        <v>14197</v>
      </c>
      <c r="S2243" t="s">
        <v>10222</v>
      </c>
      <c r="T2243" s="296" t="str">
        <f>IF(INDEX('Page 2 - Team Information'!$K$14:$AP$184,Y2243,X2243)="","",INDEX('Page 2 - Team Information'!$K$14:$AP$184,Y2243,X2243)&amp;"-06-30")</f>
        <v/>
      </c>
      <c r="X2243" s="334">
        <v>12</v>
      </c>
      <c r="Y2243" s="334">
        <v>117</v>
      </c>
    </row>
    <row r="2244" spans="1:25" x14ac:dyDescent="0.25">
      <c r="A2244" t="str">
        <f>'Page 1 - General Information'!$G$12</f>
        <v>114069103</v>
      </c>
      <c r="B2244" t="str">
        <f>'Page 1 - General Information'!$G$16</f>
        <v>6980</v>
      </c>
      <c r="C2244" s="333" t="s">
        <v>14207</v>
      </c>
      <c r="N2244" t="s">
        <v>8024</v>
      </c>
      <c r="O2244" s="296">
        <f>INDEX('Page 2 - Team Information'!$K$14:$AP$184,Y2244,X2244)</f>
        <v>0</v>
      </c>
      <c r="Q2244"/>
      <c r="S2244" t="s">
        <v>10223</v>
      </c>
      <c r="X2244" s="334">
        <v>14</v>
      </c>
      <c r="Y2244" s="334">
        <v>117</v>
      </c>
    </row>
    <row r="2245" spans="1:25" x14ac:dyDescent="0.25">
      <c r="A2245" t="str">
        <f>'Page 1 - General Information'!$G$12</f>
        <v>114069103</v>
      </c>
      <c r="B2245" t="str">
        <f>'Page 1 - General Information'!$G$16</f>
        <v>6980</v>
      </c>
      <c r="C2245" s="333" t="s">
        <v>14207</v>
      </c>
      <c r="N2245" t="s">
        <v>8024</v>
      </c>
      <c r="O2245" s="296">
        <f>INDEX('Page 2 - Team Information'!$K$14:$AP$184,Y2245,X2245)</f>
        <v>0</v>
      </c>
      <c r="Q2245"/>
      <c r="S2245" t="s">
        <v>10224</v>
      </c>
      <c r="X2245" s="334">
        <v>15</v>
      </c>
      <c r="Y2245" s="334">
        <v>117</v>
      </c>
    </row>
    <row r="2246" spans="1:25" x14ac:dyDescent="0.25">
      <c r="A2246" t="str">
        <f>'Page 1 - General Information'!$G$12</f>
        <v>114069103</v>
      </c>
      <c r="B2246" t="str">
        <f>'Page 1 - General Information'!$G$16</f>
        <v>6980</v>
      </c>
      <c r="C2246" s="333" t="s">
        <v>14207</v>
      </c>
      <c r="N2246" t="s">
        <v>8024</v>
      </c>
      <c r="O2246" s="296">
        <f>INDEX('Page 2 - Team Information'!$K$14:$AP$184,Y2246,X2246)</f>
        <v>0</v>
      </c>
      <c r="Q2246"/>
      <c r="S2246" t="s">
        <v>10225</v>
      </c>
      <c r="X2246" s="334">
        <v>16</v>
      </c>
      <c r="Y2246" s="334">
        <v>117</v>
      </c>
    </row>
    <row r="2247" spans="1:25" x14ac:dyDescent="0.25">
      <c r="A2247" t="str">
        <f>'Page 1 - General Information'!$G$12</f>
        <v>114069103</v>
      </c>
      <c r="B2247" t="str">
        <f>'Page 1 - General Information'!$G$16</f>
        <v>6980</v>
      </c>
      <c r="C2247" s="333" t="s">
        <v>14207</v>
      </c>
      <c r="N2247" t="s">
        <v>8024</v>
      </c>
      <c r="O2247" s="296">
        <f>INDEX('Page 2 - Team Information'!$K$14:$AP$184,Y2247,X2247)</f>
        <v>0</v>
      </c>
      <c r="Q2247"/>
      <c r="S2247" t="s">
        <v>10226</v>
      </c>
      <c r="X2247" s="334">
        <v>17</v>
      </c>
      <c r="Y2247" s="334">
        <v>117</v>
      </c>
    </row>
    <row r="2248" spans="1:25" x14ac:dyDescent="0.25">
      <c r="A2248" t="str">
        <f>'Page 1 - General Information'!$G$12</f>
        <v>114069103</v>
      </c>
      <c r="B2248" t="str">
        <f>'Page 1 - General Information'!$G$16</f>
        <v>6980</v>
      </c>
      <c r="C2248" s="333" t="s">
        <v>14207</v>
      </c>
      <c r="N2248" t="s">
        <v>8024</v>
      </c>
      <c r="O2248" s="296">
        <f>INDEX('Page 2 - Team Information'!$K$14:$AP$184,Y2248,X2248)</f>
        <v>0</v>
      </c>
      <c r="Q2248"/>
      <c r="S2248" t="s">
        <v>10227</v>
      </c>
      <c r="X2248" s="334">
        <v>19</v>
      </c>
      <c r="Y2248" s="334">
        <v>117</v>
      </c>
    </row>
    <row r="2249" spans="1:25" x14ac:dyDescent="0.25">
      <c r="A2249" t="str">
        <f>'Page 1 - General Information'!$G$12</f>
        <v>114069103</v>
      </c>
      <c r="B2249" t="str">
        <f>'Page 1 - General Information'!$G$16</f>
        <v>6980</v>
      </c>
      <c r="C2249" s="333" t="s">
        <v>14207</v>
      </c>
      <c r="N2249" t="s">
        <v>8024</v>
      </c>
      <c r="O2249" s="296">
        <f>INDEX('Page 2 - Team Information'!$K$14:$AP$184,Y2249,X2249)</f>
        <v>0</v>
      </c>
      <c r="Q2249"/>
      <c r="S2249" t="s">
        <v>10228</v>
      </c>
      <c r="X2249" s="334">
        <v>20</v>
      </c>
      <c r="Y2249" s="334">
        <v>117</v>
      </c>
    </row>
    <row r="2250" spans="1:25" x14ac:dyDescent="0.25">
      <c r="A2250" t="str">
        <f>'Page 1 - General Information'!$G$12</f>
        <v>114069103</v>
      </c>
      <c r="B2250" t="str">
        <f>'Page 1 - General Information'!$G$16</f>
        <v>6980</v>
      </c>
      <c r="C2250" s="333" t="s">
        <v>14207</v>
      </c>
      <c r="N2250" t="s">
        <v>8024</v>
      </c>
      <c r="O2250" s="296">
        <f>INDEX('Page 2 - Team Information'!$K$14:$AP$184,Y2250,X2250)</f>
        <v>0</v>
      </c>
      <c r="Q2250"/>
      <c r="S2250" t="s">
        <v>10229</v>
      </c>
      <c r="X2250" s="334">
        <v>21</v>
      </c>
      <c r="Y2250" s="334">
        <v>117</v>
      </c>
    </row>
    <row r="2251" spans="1:25" x14ac:dyDescent="0.25">
      <c r="A2251" t="str">
        <f>'Page 1 - General Information'!$G$12</f>
        <v>114069103</v>
      </c>
      <c r="B2251" t="str">
        <f>'Page 1 - General Information'!$G$16</f>
        <v>6980</v>
      </c>
      <c r="C2251" s="333" t="s">
        <v>14207</v>
      </c>
      <c r="N2251" t="s">
        <v>8024</v>
      </c>
      <c r="O2251" s="296">
        <f>INDEX('Page 2 - Team Information'!$K$14:$AP$184,Y2251,X2251)</f>
        <v>0</v>
      </c>
      <c r="Q2251"/>
      <c r="S2251" t="s">
        <v>10230</v>
      </c>
      <c r="X2251" s="334">
        <v>22</v>
      </c>
      <c r="Y2251" s="334">
        <v>117</v>
      </c>
    </row>
    <row r="2252" spans="1:25" x14ac:dyDescent="0.25">
      <c r="A2252" t="str">
        <f>'Page 1 - General Information'!$G$12</f>
        <v>114069103</v>
      </c>
      <c r="B2252" t="str">
        <f>'Page 1 - General Information'!$G$16</f>
        <v>6980</v>
      </c>
      <c r="C2252" s="333" t="s">
        <v>14207</v>
      </c>
      <c r="N2252" t="s">
        <v>8505</v>
      </c>
      <c r="O2252" s="300"/>
      <c r="Q2252"/>
      <c r="R2252" s="300" t="s">
        <v>14197</v>
      </c>
      <c r="S2252" t="s">
        <v>10231</v>
      </c>
      <c r="V2252" s="296">
        <f>INDEX('Page 2 - Team Information'!$K$14:$AP$184,Y2252,X2252)</f>
        <v>0</v>
      </c>
      <c r="X2252" s="334">
        <v>5</v>
      </c>
      <c r="Y2252" s="334">
        <v>118</v>
      </c>
    </row>
    <row r="2253" spans="1:25" x14ac:dyDescent="0.25">
      <c r="A2253" t="str">
        <f>'Page 1 - General Information'!$G$12</f>
        <v>114069103</v>
      </c>
      <c r="B2253" t="str">
        <f>'Page 1 - General Information'!$G$16</f>
        <v>6980</v>
      </c>
      <c r="C2253" s="333" t="s">
        <v>14207</v>
      </c>
      <c r="N2253" t="s">
        <v>8505</v>
      </c>
      <c r="O2253" s="300"/>
      <c r="Q2253"/>
      <c r="R2253" s="300" t="s">
        <v>14197</v>
      </c>
      <c r="S2253" t="s">
        <v>10232</v>
      </c>
      <c r="V2253" s="296">
        <f>INDEX('Page 2 - Team Information'!$K$14:$AP$184,Y2253,X2253)</f>
        <v>0</v>
      </c>
      <c r="X2253" s="334">
        <v>6</v>
      </c>
      <c r="Y2253" s="334">
        <v>118</v>
      </c>
    </row>
    <row r="2254" spans="1:25" x14ac:dyDescent="0.25">
      <c r="A2254" t="str">
        <f>'Page 1 - General Information'!$G$12</f>
        <v>114069103</v>
      </c>
      <c r="B2254" t="str">
        <f>'Page 1 - General Information'!$G$16</f>
        <v>6980</v>
      </c>
      <c r="C2254" s="333" t="s">
        <v>14207</v>
      </c>
      <c r="N2254" t="s">
        <v>8505</v>
      </c>
      <c r="O2254" s="300"/>
      <c r="Q2254"/>
      <c r="R2254" s="300" t="s">
        <v>14197</v>
      </c>
      <c r="S2254" t="s">
        <v>10233</v>
      </c>
      <c r="V2254" s="296">
        <f>INDEX('Page 2 - Team Information'!$K$14:$AP$184,Y2254,X2254)</f>
        <v>0</v>
      </c>
      <c r="X2254" s="334">
        <v>7</v>
      </c>
      <c r="Y2254" s="334">
        <v>118</v>
      </c>
    </row>
    <row r="2255" spans="1:25" x14ac:dyDescent="0.25">
      <c r="A2255" t="str">
        <f>'Page 1 - General Information'!$G$12</f>
        <v>114069103</v>
      </c>
      <c r="B2255" t="str">
        <f>'Page 1 - General Information'!$G$16</f>
        <v>6980</v>
      </c>
      <c r="C2255" s="333" t="s">
        <v>14207</v>
      </c>
      <c r="N2255" t="s">
        <v>8505</v>
      </c>
      <c r="O2255" s="300"/>
      <c r="Q2255"/>
      <c r="R2255" s="23" t="s">
        <v>14197</v>
      </c>
      <c r="S2255" t="s">
        <v>10234</v>
      </c>
      <c r="T2255" s="296" t="str">
        <f>IF(INDEX('Page 2 - Team Information'!$K$14:$AP$184,Y2255,X2255)="","",INDEX('Page 2 - Team Information'!$K$14:$AP$184,Y2255,X2255)&amp;"-06-30")</f>
        <v/>
      </c>
      <c r="X2255" s="334">
        <v>9</v>
      </c>
      <c r="Y2255" s="334">
        <v>118</v>
      </c>
    </row>
    <row r="2256" spans="1:25" x14ac:dyDescent="0.25">
      <c r="A2256" t="str">
        <f>'Page 1 - General Information'!$G$12</f>
        <v>114069103</v>
      </c>
      <c r="B2256" t="str">
        <f>'Page 1 - General Information'!$G$16</f>
        <v>6980</v>
      </c>
      <c r="C2256" s="333" t="s">
        <v>14207</v>
      </c>
      <c r="N2256" t="s">
        <v>8505</v>
      </c>
      <c r="O2256" s="300"/>
      <c r="Q2256"/>
      <c r="R2256" s="23" t="s">
        <v>14197</v>
      </c>
      <c r="S2256" t="s">
        <v>10235</v>
      </c>
      <c r="T2256" s="296" t="str">
        <f>IF(INDEX('Page 2 - Team Information'!$K$14:$AP$184,Y2256,X2256)="","",INDEX('Page 2 - Team Information'!$K$14:$AP$184,Y2256,X2256)&amp;"-06-30")</f>
        <v/>
      </c>
      <c r="X2256" s="334">
        <v>10</v>
      </c>
      <c r="Y2256" s="334">
        <v>118</v>
      </c>
    </row>
    <row r="2257" spans="1:25" x14ac:dyDescent="0.25">
      <c r="A2257" t="str">
        <f>'Page 1 - General Information'!$G$12</f>
        <v>114069103</v>
      </c>
      <c r="B2257" t="str">
        <f>'Page 1 - General Information'!$G$16</f>
        <v>6980</v>
      </c>
      <c r="C2257" s="333" t="s">
        <v>14207</v>
      </c>
      <c r="N2257" t="s">
        <v>8505</v>
      </c>
      <c r="O2257" s="300"/>
      <c r="Q2257"/>
      <c r="R2257" s="23" t="s">
        <v>14197</v>
      </c>
      <c r="S2257" t="s">
        <v>10236</v>
      </c>
      <c r="T2257" s="296" t="str">
        <f>IF(INDEX('Page 2 - Team Information'!$K$14:$AP$184,Y2257,X2257)="","",INDEX('Page 2 - Team Information'!$K$14:$AP$184,Y2257,X2257)&amp;"-06-30")</f>
        <v/>
      </c>
      <c r="X2257" s="334">
        <v>11</v>
      </c>
      <c r="Y2257" s="334">
        <v>118</v>
      </c>
    </row>
    <row r="2258" spans="1:25" x14ac:dyDescent="0.25">
      <c r="A2258" t="str">
        <f>'Page 1 - General Information'!$G$12</f>
        <v>114069103</v>
      </c>
      <c r="B2258" t="str">
        <f>'Page 1 - General Information'!$G$16</f>
        <v>6980</v>
      </c>
      <c r="C2258" s="333" t="s">
        <v>14207</v>
      </c>
      <c r="N2258" t="s">
        <v>8505</v>
      </c>
      <c r="O2258" s="300"/>
      <c r="Q2258"/>
      <c r="R2258" s="23" t="s">
        <v>14197</v>
      </c>
      <c r="S2258" t="s">
        <v>10237</v>
      </c>
      <c r="T2258" s="296" t="str">
        <f>IF(INDEX('Page 2 - Team Information'!$K$14:$AP$184,Y2258,X2258)="","",INDEX('Page 2 - Team Information'!$K$14:$AP$184,Y2258,X2258)&amp;"-06-30")</f>
        <v/>
      </c>
      <c r="X2258" s="334">
        <v>12</v>
      </c>
      <c r="Y2258" s="334">
        <v>118</v>
      </c>
    </row>
    <row r="2259" spans="1:25" x14ac:dyDescent="0.25">
      <c r="A2259" t="str">
        <f>'Page 1 - General Information'!$G$12</f>
        <v>114069103</v>
      </c>
      <c r="B2259" t="str">
        <f>'Page 1 - General Information'!$G$16</f>
        <v>6980</v>
      </c>
      <c r="C2259" s="333" t="s">
        <v>14207</v>
      </c>
      <c r="N2259" t="s">
        <v>8024</v>
      </c>
      <c r="O2259" s="296">
        <f>INDEX('Page 2 - Team Information'!$K$14:$AP$184,Y2259,X2259)</f>
        <v>0</v>
      </c>
      <c r="Q2259"/>
      <c r="S2259" t="s">
        <v>10238</v>
      </c>
      <c r="X2259" s="334">
        <v>14</v>
      </c>
      <c r="Y2259" s="334">
        <v>118</v>
      </c>
    </row>
    <row r="2260" spans="1:25" x14ac:dyDescent="0.25">
      <c r="A2260" t="str">
        <f>'Page 1 - General Information'!$G$12</f>
        <v>114069103</v>
      </c>
      <c r="B2260" t="str">
        <f>'Page 1 - General Information'!$G$16</f>
        <v>6980</v>
      </c>
      <c r="C2260" s="333" t="s">
        <v>14207</v>
      </c>
      <c r="N2260" t="s">
        <v>8024</v>
      </c>
      <c r="O2260" s="296">
        <f>INDEX('Page 2 - Team Information'!$K$14:$AP$184,Y2260,X2260)</f>
        <v>0</v>
      </c>
      <c r="Q2260"/>
      <c r="S2260" t="s">
        <v>10239</v>
      </c>
      <c r="X2260" s="334">
        <v>15</v>
      </c>
      <c r="Y2260" s="334">
        <v>118</v>
      </c>
    </row>
    <row r="2261" spans="1:25" x14ac:dyDescent="0.25">
      <c r="A2261" t="str">
        <f>'Page 1 - General Information'!$G$12</f>
        <v>114069103</v>
      </c>
      <c r="B2261" t="str">
        <f>'Page 1 - General Information'!$G$16</f>
        <v>6980</v>
      </c>
      <c r="C2261" s="333" t="s">
        <v>14207</v>
      </c>
      <c r="N2261" t="s">
        <v>8024</v>
      </c>
      <c r="O2261" s="296">
        <f>INDEX('Page 2 - Team Information'!$K$14:$AP$184,Y2261,X2261)</f>
        <v>0</v>
      </c>
      <c r="Q2261"/>
      <c r="S2261" t="s">
        <v>10240</v>
      </c>
      <c r="X2261" s="334">
        <v>16</v>
      </c>
      <c r="Y2261" s="334">
        <v>118</v>
      </c>
    </row>
    <row r="2262" spans="1:25" x14ac:dyDescent="0.25">
      <c r="A2262" t="str">
        <f>'Page 1 - General Information'!$G$12</f>
        <v>114069103</v>
      </c>
      <c r="B2262" t="str">
        <f>'Page 1 - General Information'!$G$16</f>
        <v>6980</v>
      </c>
      <c r="C2262" s="333" t="s">
        <v>14207</v>
      </c>
      <c r="N2262" t="s">
        <v>8024</v>
      </c>
      <c r="O2262" s="296">
        <f>INDEX('Page 2 - Team Information'!$K$14:$AP$184,Y2262,X2262)</f>
        <v>0</v>
      </c>
      <c r="Q2262"/>
      <c r="S2262" t="s">
        <v>10241</v>
      </c>
      <c r="X2262" s="334">
        <v>17</v>
      </c>
      <c r="Y2262" s="334">
        <v>118</v>
      </c>
    </row>
    <row r="2263" spans="1:25" x14ac:dyDescent="0.25">
      <c r="A2263" t="str">
        <f>'Page 1 - General Information'!$G$12</f>
        <v>114069103</v>
      </c>
      <c r="B2263" t="str">
        <f>'Page 1 - General Information'!$G$16</f>
        <v>6980</v>
      </c>
      <c r="C2263" s="333" t="s">
        <v>14207</v>
      </c>
      <c r="N2263" t="s">
        <v>8024</v>
      </c>
      <c r="O2263" s="296">
        <f>INDEX('Page 2 - Team Information'!$K$14:$AP$184,Y2263,X2263)</f>
        <v>0</v>
      </c>
      <c r="Q2263"/>
      <c r="S2263" t="s">
        <v>10242</v>
      </c>
      <c r="X2263" s="334">
        <v>19</v>
      </c>
      <c r="Y2263" s="334">
        <v>118</v>
      </c>
    </row>
    <row r="2264" spans="1:25" x14ac:dyDescent="0.25">
      <c r="A2264" t="str">
        <f>'Page 1 - General Information'!$G$12</f>
        <v>114069103</v>
      </c>
      <c r="B2264" t="str">
        <f>'Page 1 - General Information'!$G$16</f>
        <v>6980</v>
      </c>
      <c r="C2264" s="333" t="s">
        <v>14207</v>
      </c>
      <c r="N2264" t="s">
        <v>8024</v>
      </c>
      <c r="O2264" s="296">
        <f>INDEX('Page 2 - Team Information'!$K$14:$AP$184,Y2264,X2264)</f>
        <v>0</v>
      </c>
      <c r="Q2264"/>
      <c r="S2264" t="s">
        <v>10243</v>
      </c>
      <c r="X2264" s="334">
        <v>20</v>
      </c>
      <c r="Y2264" s="334">
        <v>118</v>
      </c>
    </row>
    <row r="2265" spans="1:25" x14ac:dyDescent="0.25">
      <c r="A2265" t="str">
        <f>'Page 1 - General Information'!$G$12</f>
        <v>114069103</v>
      </c>
      <c r="B2265" t="str">
        <f>'Page 1 - General Information'!$G$16</f>
        <v>6980</v>
      </c>
      <c r="C2265" s="333" t="s">
        <v>14207</v>
      </c>
      <c r="N2265" t="s">
        <v>8024</v>
      </c>
      <c r="O2265" s="296">
        <f>INDEX('Page 2 - Team Information'!$K$14:$AP$184,Y2265,X2265)</f>
        <v>0</v>
      </c>
      <c r="Q2265"/>
      <c r="S2265" t="s">
        <v>10244</v>
      </c>
      <c r="X2265" s="334">
        <v>21</v>
      </c>
      <c r="Y2265" s="334">
        <v>118</v>
      </c>
    </row>
    <row r="2266" spans="1:25" x14ac:dyDescent="0.25">
      <c r="A2266" t="str">
        <f>'Page 1 - General Information'!$G$12</f>
        <v>114069103</v>
      </c>
      <c r="B2266" t="str">
        <f>'Page 1 - General Information'!$G$16</f>
        <v>6980</v>
      </c>
      <c r="C2266" s="333" t="s">
        <v>14207</v>
      </c>
      <c r="N2266" t="s">
        <v>8024</v>
      </c>
      <c r="O2266" s="296">
        <f>INDEX('Page 2 - Team Information'!$K$14:$AP$184,Y2266,X2266)</f>
        <v>0</v>
      </c>
      <c r="Q2266"/>
      <c r="S2266" t="s">
        <v>10245</v>
      </c>
      <c r="X2266" s="334">
        <v>22</v>
      </c>
      <c r="Y2266" s="334">
        <v>118</v>
      </c>
    </row>
    <row r="2267" spans="1:25" x14ac:dyDescent="0.25">
      <c r="A2267" t="str">
        <f>'Page 1 - General Information'!$G$12</f>
        <v>114069103</v>
      </c>
      <c r="B2267" t="str">
        <f>'Page 1 - General Information'!$G$16</f>
        <v>6980</v>
      </c>
      <c r="C2267" s="333" t="s">
        <v>14207</v>
      </c>
      <c r="N2267" t="s">
        <v>8505</v>
      </c>
      <c r="O2267" s="300"/>
      <c r="Q2267"/>
      <c r="R2267" s="300" t="s">
        <v>14197</v>
      </c>
      <c r="S2267" t="s">
        <v>10246</v>
      </c>
      <c r="V2267" s="296">
        <f>INDEX('Page 2 - Team Information'!$K$14:$AP$184,Y2267,X2267)</f>
        <v>0</v>
      </c>
      <c r="X2267" s="334">
        <v>5</v>
      </c>
      <c r="Y2267" s="334">
        <v>119</v>
      </c>
    </row>
    <row r="2268" spans="1:25" x14ac:dyDescent="0.25">
      <c r="A2268" t="str">
        <f>'Page 1 - General Information'!$G$12</f>
        <v>114069103</v>
      </c>
      <c r="B2268" t="str">
        <f>'Page 1 - General Information'!$G$16</f>
        <v>6980</v>
      </c>
      <c r="C2268" s="333" t="s">
        <v>14207</v>
      </c>
      <c r="N2268" t="s">
        <v>8505</v>
      </c>
      <c r="O2268" s="300"/>
      <c r="Q2268"/>
      <c r="R2268" s="300" t="s">
        <v>14197</v>
      </c>
      <c r="S2268" t="s">
        <v>10247</v>
      </c>
      <c r="V2268" s="296">
        <f>INDEX('Page 2 - Team Information'!$K$14:$AP$184,Y2268,X2268)</f>
        <v>0</v>
      </c>
      <c r="X2268" s="334">
        <v>6</v>
      </c>
      <c r="Y2268" s="334">
        <v>119</v>
      </c>
    </row>
    <row r="2269" spans="1:25" x14ac:dyDescent="0.25">
      <c r="A2269" t="str">
        <f>'Page 1 - General Information'!$G$12</f>
        <v>114069103</v>
      </c>
      <c r="B2269" t="str">
        <f>'Page 1 - General Information'!$G$16</f>
        <v>6980</v>
      </c>
      <c r="C2269" s="333" t="s">
        <v>14207</v>
      </c>
      <c r="N2269" t="s">
        <v>8505</v>
      </c>
      <c r="O2269" s="300"/>
      <c r="Q2269"/>
      <c r="R2269" s="300" t="s">
        <v>14197</v>
      </c>
      <c r="S2269" t="s">
        <v>10248</v>
      </c>
      <c r="V2269" s="296">
        <f>INDEX('Page 2 - Team Information'!$K$14:$AP$184,Y2269,X2269)</f>
        <v>0</v>
      </c>
      <c r="X2269" s="334">
        <v>7</v>
      </c>
      <c r="Y2269" s="334">
        <v>119</v>
      </c>
    </row>
    <row r="2270" spans="1:25" x14ac:dyDescent="0.25">
      <c r="A2270" t="str">
        <f>'Page 1 - General Information'!$G$12</f>
        <v>114069103</v>
      </c>
      <c r="B2270" t="str">
        <f>'Page 1 - General Information'!$G$16</f>
        <v>6980</v>
      </c>
      <c r="C2270" s="333" t="s">
        <v>14207</v>
      </c>
      <c r="N2270" t="s">
        <v>8505</v>
      </c>
      <c r="O2270" s="300"/>
      <c r="Q2270"/>
      <c r="R2270" s="23" t="s">
        <v>14197</v>
      </c>
      <c r="S2270" t="s">
        <v>10249</v>
      </c>
      <c r="T2270" s="296" t="str">
        <f>IF(INDEX('Page 2 - Team Information'!$K$14:$AP$184,Y2270,X2270)="","",INDEX('Page 2 - Team Information'!$K$14:$AP$184,Y2270,X2270)&amp;"-06-30")</f>
        <v/>
      </c>
      <c r="X2270" s="334">
        <v>9</v>
      </c>
      <c r="Y2270" s="334">
        <v>119</v>
      </c>
    </row>
    <row r="2271" spans="1:25" x14ac:dyDescent="0.25">
      <c r="A2271" t="str">
        <f>'Page 1 - General Information'!$G$12</f>
        <v>114069103</v>
      </c>
      <c r="B2271" t="str">
        <f>'Page 1 - General Information'!$G$16</f>
        <v>6980</v>
      </c>
      <c r="C2271" s="333" t="s">
        <v>14207</v>
      </c>
      <c r="N2271" t="s">
        <v>8505</v>
      </c>
      <c r="O2271" s="300"/>
      <c r="Q2271"/>
      <c r="R2271" s="23" t="s">
        <v>14197</v>
      </c>
      <c r="S2271" t="s">
        <v>10250</v>
      </c>
      <c r="T2271" s="296" t="str">
        <f>IF(INDEX('Page 2 - Team Information'!$K$14:$AP$184,Y2271,X2271)="","",INDEX('Page 2 - Team Information'!$K$14:$AP$184,Y2271,X2271)&amp;"-06-30")</f>
        <v/>
      </c>
      <c r="X2271" s="334">
        <v>10</v>
      </c>
      <c r="Y2271" s="334">
        <v>119</v>
      </c>
    </row>
    <row r="2272" spans="1:25" x14ac:dyDescent="0.25">
      <c r="A2272" t="str">
        <f>'Page 1 - General Information'!$G$12</f>
        <v>114069103</v>
      </c>
      <c r="B2272" t="str">
        <f>'Page 1 - General Information'!$G$16</f>
        <v>6980</v>
      </c>
      <c r="C2272" s="333" t="s">
        <v>14207</v>
      </c>
      <c r="N2272" t="s">
        <v>8505</v>
      </c>
      <c r="O2272" s="300"/>
      <c r="Q2272"/>
      <c r="R2272" s="23" t="s">
        <v>14197</v>
      </c>
      <c r="S2272" t="s">
        <v>10251</v>
      </c>
      <c r="T2272" s="296" t="str">
        <f>IF(INDEX('Page 2 - Team Information'!$K$14:$AP$184,Y2272,X2272)="","",INDEX('Page 2 - Team Information'!$K$14:$AP$184,Y2272,X2272)&amp;"-06-30")</f>
        <v/>
      </c>
      <c r="X2272" s="334">
        <v>11</v>
      </c>
      <c r="Y2272" s="334">
        <v>119</v>
      </c>
    </row>
    <row r="2273" spans="1:25" x14ac:dyDescent="0.25">
      <c r="A2273" t="str">
        <f>'Page 1 - General Information'!$G$12</f>
        <v>114069103</v>
      </c>
      <c r="B2273" t="str">
        <f>'Page 1 - General Information'!$G$16</f>
        <v>6980</v>
      </c>
      <c r="C2273" s="333" t="s">
        <v>14207</v>
      </c>
      <c r="N2273" t="s">
        <v>8505</v>
      </c>
      <c r="O2273" s="300"/>
      <c r="Q2273"/>
      <c r="R2273" s="23" t="s">
        <v>14197</v>
      </c>
      <c r="S2273" t="s">
        <v>10252</v>
      </c>
      <c r="T2273" s="296" t="str">
        <f>IF(INDEX('Page 2 - Team Information'!$K$14:$AP$184,Y2273,X2273)="","",INDEX('Page 2 - Team Information'!$K$14:$AP$184,Y2273,X2273)&amp;"-06-30")</f>
        <v/>
      </c>
      <c r="X2273" s="334">
        <v>12</v>
      </c>
      <c r="Y2273" s="334">
        <v>119</v>
      </c>
    </row>
    <row r="2274" spans="1:25" x14ac:dyDescent="0.25">
      <c r="A2274" t="str">
        <f>'Page 1 - General Information'!$G$12</f>
        <v>114069103</v>
      </c>
      <c r="B2274" t="str">
        <f>'Page 1 - General Information'!$G$16</f>
        <v>6980</v>
      </c>
      <c r="C2274" s="333" t="s">
        <v>14207</v>
      </c>
      <c r="N2274" t="s">
        <v>8024</v>
      </c>
      <c r="O2274" s="296">
        <f>INDEX('Page 2 - Team Information'!$K$14:$AP$184,Y2274,X2274)</f>
        <v>0</v>
      </c>
      <c r="Q2274"/>
      <c r="S2274" t="s">
        <v>10253</v>
      </c>
      <c r="X2274" s="334">
        <v>14</v>
      </c>
      <c r="Y2274" s="334">
        <v>119</v>
      </c>
    </row>
    <row r="2275" spans="1:25" x14ac:dyDescent="0.25">
      <c r="A2275" t="str">
        <f>'Page 1 - General Information'!$G$12</f>
        <v>114069103</v>
      </c>
      <c r="B2275" t="str">
        <f>'Page 1 - General Information'!$G$16</f>
        <v>6980</v>
      </c>
      <c r="C2275" s="333" t="s">
        <v>14207</v>
      </c>
      <c r="N2275" t="s">
        <v>8024</v>
      </c>
      <c r="O2275" s="296">
        <f>INDEX('Page 2 - Team Information'!$K$14:$AP$184,Y2275,X2275)</f>
        <v>0</v>
      </c>
      <c r="Q2275"/>
      <c r="S2275" t="s">
        <v>10254</v>
      </c>
      <c r="X2275" s="334">
        <v>15</v>
      </c>
      <c r="Y2275" s="334">
        <v>119</v>
      </c>
    </row>
    <row r="2276" spans="1:25" x14ac:dyDescent="0.25">
      <c r="A2276" t="str">
        <f>'Page 1 - General Information'!$G$12</f>
        <v>114069103</v>
      </c>
      <c r="B2276" t="str">
        <f>'Page 1 - General Information'!$G$16</f>
        <v>6980</v>
      </c>
      <c r="C2276" s="333" t="s">
        <v>14207</v>
      </c>
      <c r="N2276" t="s">
        <v>8024</v>
      </c>
      <c r="O2276" s="296">
        <f>INDEX('Page 2 - Team Information'!$K$14:$AP$184,Y2276,X2276)</f>
        <v>0</v>
      </c>
      <c r="Q2276"/>
      <c r="S2276" t="s">
        <v>10255</v>
      </c>
      <c r="X2276" s="334">
        <v>16</v>
      </c>
      <c r="Y2276" s="334">
        <v>119</v>
      </c>
    </row>
    <row r="2277" spans="1:25" x14ac:dyDescent="0.25">
      <c r="A2277" t="str">
        <f>'Page 1 - General Information'!$G$12</f>
        <v>114069103</v>
      </c>
      <c r="B2277" t="str">
        <f>'Page 1 - General Information'!$G$16</f>
        <v>6980</v>
      </c>
      <c r="C2277" s="333" t="s">
        <v>14207</v>
      </c>
      <c r="N2277" t="s">
        <v>8024</v>
      </c>
      <c r="O2277" s="296">
        <f>INDEX('Page 2 - Team Information'!$K$14:$AP$184,Y2277,X2277)</f>
        <v>0</v>
      </c>
      <c r="Q2277"/>
      <c r="S2277" t="s">
        <v>10256</v>
      </c>
      <c r="X2277" s="334">
        <v>17</v>
      </c>
      <c r="Y2277" s="334">
        <v>119</v>
      </c>
    </row>
    <row r="2278" spans="1:25" x14ac:dyDescent="0.25">
      <c r="A2278" t="str">
        <f>'Page 1 - General Information'!$G$12</f>
        <v>114069103</v>
      </c>
      <c r="B2278" t="str">
        <f>'Page 1 - General Information'!$G$16</f>
        <v>6980</v>
      </c>
      <c r="C2278" s="333" t="s">
        <v>14207</v>
      </c>
      <c r="N2278" t="s">
        <v>8024</v>
      </c>
      <c r="O2278" s="296">
        <f>INDEX('Page 2 - Team Information'!$K$14:$AP$184,Y2278,X2278)</f>
        <v>0</v>
      </c>
      <c r="Q2278"/>
      <c r="S2278" t="s">
        <v>10257</v>
      </c>
      <c r="X2278" s="334">
        <v>19</v>
      </c>
      <c r="Y2278" s="334">
        <v>119</v>
      </c>
    </row>
    <row r="2279" spans="1:25" x14ac:dyDescent="0.25">
      <c r="A2279" t="str">
        <f>'Page 1 - General Information'!$G$12</f>
        <v>114069103</v>
      </c>
      <c r="B2279" t="str">
        <f>'Page 1 - General Information'!$G$16</f>
        <v>6980</v>
      </c>
      <c r="C2279" s="333" t="s">
        <v>14207</v>
      </c>
      <c r="N2279" t="s">
        <v>8024</v>
      </c>
      <c r="O2279" s="296">
        <f>INDEX('Page 2 - Team Information'!$K$14:$AP$184,Y2279,X2279)</f>
        <v>0</v>
      </c>
      <c r="Q2279"/>
      <c r="S2279" t="s">
        <v>10258</v>
      </c>
      <c r="X2279" s="334">
        <v>20</v>
      </c>
      <c r="Y2279" s="334">
        <v>119</v>
      </c>
    </row>
    <row r="2280" spans="1:25" x14ac:dyDescent="0.25">
      <c r="A2280" t="str">
        <f>'Page 1 - General Information'!$G$12</f>
        <v>114069103</v>
      </c>
      <c r="B2280" t="str">
        <f>'Page 1 - General Information'!$G$16</f>
        <v>6980</v>
      </c>
      <c r="C2280" s="333" t="s">
        <v>14207</v>
      </c>
      <c r="N2280" t="s">
        <v>8024</v>
      </c>
      <c r="O2280" s="296">
        <f>INDEX('Page 2 - Team Information'!$K$14:$AP$184,Y2280,X2280)</f>
        <v>0</v>
      </c>
      <c r="Q2280"/>
      <c r="S2280" t="s">
        <v>10259</v>
      </c>
      <c r="X2280" s="334">
        <v>21</v>
      </c>
      <c r="Y2280" s="334">
        <v>119</v>
      </c>
    </row>
    <row r="2281" spans="1:25" x14ac:dyDescent="0.25">
      <c r="A2281" t="str">
        <f>'Page 1 - General Information'!$G$12</f>
        <v>114069103</v>
      </c>
      <c r="B2281" t="str">
        <f>'Page 1 - General Information'!$G$16</f>
        <v>6980</v>
      </c>
      <c r="C2281" s="333" t="s">
        <v>14207</v>
      </c>
      <c r="N2281" t="s">
        <v>8024</v>
      </c>
      <c r="O2281" s="296">
        <f>INDEX('Page 2 - Team Information'!$K$14:$AP$184,Y2281,X2281)</f>
        <v>0</v>
      </c>
      <c r="Q2281"/>
      <c r="S2281" t="s">
        <v>10260</v>
      </c>
      <c r="X2281" s="334">
        <v>22</v>
      </c>
      <c r="Y2281" s="334">
        <v>119</v>
      </c>
    </row>
    <row r="2282" spans="1:25" x14ac:dyDescent="0.25">
      <c r="A2282" t="str">
        <f>'Page 1 - General Information'!$G$12</f>
        <v>114069103</v>
      </c>
      <c r="B2282" t="str">
        <f>'Page 1 - General Information'!$G$16</f>
        <v>6980</v>
      </c>
      <c r="C2282" s="333" t="s">
        <v>14207</v>
      </c>
      <c r="N2282" t="s">
        <v>8505</v>
      </c>
      <c r="O2282" s="300"/>
      <c r="Q2282"/>
      <c r="R2282" s="300" t="s">
        <v>14197</v>
      </c>
      <c r="S2282" t="s">
        <v>10261</v>
      </c>
      <c r="V2282" s="296">
        <f>INDEX('Page 2 - Team Information'!$K$14:$AP$184,Y2282,X2282)</f>
        <v>0</v>
      </c>
      <c r="X2282" s="334">
        <v>5</v>
      </c>
      <c r="Y2282" s="334">
        <v>120</v>
      </c>
    </row>
    <row r="2283" spans="1:25" x14ac:dyDescent="0.25">
      <c r="A2283" t="str">
        <f>'Page 1 - General Information'!$G$12</f>
        <v>114069103</v>
      </c>
      <c r="B2283" t="str">
        <f>'Page 1 - General Information'!$G$16</f>
        <v>6980</v>
      </c>
      <c r="C2283" s="333" t="s">
        <v>14207</v>
      </c>
      <c r="N2283" t="s">
        <v>8505</v>
      </c>
      <c r="O2283" s="300"/>
      <c r="Q2283"/>
      <c r="R2283" s="300" t="s">
        <v>14197</v>
      </c>
      <c r="S2283" t="s">
        <v>10262</v>
      </c>
      <c r="V2283" s="296">
        <f>INDEX('Page 2 - Team Information'!$K$14:$AP$184,Y2283,X2283)</f>
        <v>0</v>
      </c>
      <c r="X2283" s="334">
        <v>6</v>
      </c>
      <c r="Y2283" s="334">
        <v>120</v>
      </c>
    </row>
    <row r="2284" spans="1:25" x14ac:dyDescent="0.25">
      <c r="A2284" t="str">
        <f>'Page 1 - General Information'!$G$12</f>
        <v>114069103</v>
      </c>
      <c r="B2284" t="str">
        <f>'Page 1 - General Information'!$G$16</f>
        <v>6980</v>
      </c>
      <c r="C2284" s="333" t="s">
        <v>14207</v>
      </c>
      <c r="N2284" t="s">
        <v>8505</v>
      </c>
      <c r="O2284" s="300"/>
      <c r="Q2284"/>
      <c r="R2284" s="300" t="s">
        <v>14197</v>
      </c>
      <c r="S2284" t="s">
        <v>10263</v>
      </c>
      <c r="V2284" s="296">
        <f>INDEX('Page 2 - Team Information'!$K$14:$AP$184,Y2284,X2284)</f>
        <v>0</v>
      </c>
      <c r="X2284" s="334">
        <v>7</v>
      </c>
      <c r="Y2284" s="334">
        <v>120</v>
      </c>
    </row>
    <row r="2285" spans="1:25" x14ac:dyDescent="0.25">
      <c r="A2285" t="str">
        <f>'Page 1 - General Information'!$G$12</f>
        <v>114069103</v>
      </c>
      <c r="B2285" t="str">
        <f>'Page 1 - General Information'!$G$16</f>
        <v>6980</v>
      </c>
      <c r="C2285" s="333" t="s">
        <v>14207</v>
      </c>
      <c r="N2285" t="s">
        <v>8505</v>
      </c>
      <c r="O2285" s="300"/>
      <c r="Q2285"/>
      <c r="R2285" s="23" t="s">
        <v>14197</v>
      </c>
      <c r="S2285" t="s">
        <v>10264</v>
      </c>
      <c r="T2285" s="296" t="str">
        <f>IF(INDEX('Page 2 - Team Information'!$K$14:$AP$184,Y2285,X2285)="","",INDEX('Page 2 - Team Information'!$K$14:$AP$184,Y2285,X2285)&amp;"-06-30")</f>
        <v/>
      </c>
      <c r="X2285" s="334">
        <v>9</v>
      </c>
      <c r="Y2285" s="334">
        <v>120</v>
      </c>
    </row>
    <row r="2286" spans="1:25" x14ac:dyDescent="0.25">
      <c r="A2286" t="str">
        <f>'Page 1 - General Information'!$G$12</f>
        <v>114069103</v>
      </c>
      <c r="B2286" t="str">
        <f>'Page 1 - General Information'!$G$16</f>
        <v>6980</v>
      </c>
      <c r="C2286" s="333" t="s">
        <v>14207</v>
      </c>
      <c r="N2286" t="s">
        <v>8505</v>
      </c>
      <c r="O2286" s="300"/>
      <c r="Q2286"/>
      <c r="R2286" s="23" t="s">
        <v>14197</v>
      </c>
      <c r="S2286" t="s">
        <v>10265</v>
      </c>
      <c r="T2286" s="296" t="str">
        <f>IF(INDEX('Page 2 - Team Information'!$K$14:$AP$184,Y2286,X2286)="","",INDEX('Page 2 - Team Information'!$K$14:$AP$184,Y2286,X2286)&amp;"-06-30")</f>
        <v/>
      </c>
      <c r="X2286" s="334">
        <v>10</v>
      </c>
      <c r="Y2286" s="334">
        <v>120</v>
      </c>
    </row>
    <row r="2287" spans="1:25" x14ac:dyDescent="0.25">
      <c r="A2287" t="str">
        <f>'Page 1 - General Information'!$G$12</f>
        <v>114069103</v>
      </c>
      <c r="B2287" t="str">
        <f>'Page 1 - General Information'!$G$16</f>
        <v>6980</v>
      </c>
      <c r="C2287" s="333" t="s">
        <v>14207</v>
      </c>
      <c r="N2287" t="s">
        <v>8505</v>
      </c>
      <c r="O2287" s="300"/>
      <c r="Q2287"/>
      <c r="R2287" s="23" t="s">
        <v>14197</v>
      </c>
      <c r="S2287" t="s">
        <v>10266</v>
      </c>
      <c r="T2287" s="296" t="str">
        <f>IF(INDEX('Page 2 - Team Information'!$K$14:$AP$184,Y2287,X2287)="","",INDEX('Page 2 - Team Information'!$K$14:$AP$184,Y2287,X2287)&amp;"-06-30")</f>
        <v/>
      </c>
      <c r="X2287" s="334">
        <v>11</v>
      </c>
      <c r="Y2287" s="334">
        <v>120</v>
      </c>
    </row>
    <row r="2288" spans="1:25" x14ac:dyDescent="0.25">
      <c r="A2288" t="str">
        <f>'Page 1 - General Information'!$G$12</f>
        <v>114069103</v>
      </c>
      <c r="B2288" t="str">
        <f>'Page 1 - General Information'!$G$16</f>
        <v>6980</v>
      </c>
      <c r="C2288" s="333" t="s">
        <v>14207</v>
      </c>
      <c r="N2288" t="s">
        <v>8505</v>
      </c>
      <c r="O2288" s="300"/>
      <c r="Q2288"/>
      <c r="R2288" s="23" t="s">
        <v>14197</v>
      </c>
      <c r="S2288" t="s">
        <v>10267</v>
      </c>
      <c r="T2288" s="296" t="str">
        <f>IF(INDEX('Page 2 - Team Information'!$K$14:$AP$184,Y2288,X2288)="","",INDEX('Page 2 - Team Information'!$K$14:$AP$184,Y2288,X2288)&amp;"-06-30")</f>
        <v/>
      </c>
      <c r="X2288" s="334">
        <v>12</v>
      </c>
      <c r="Y2288" s="334">
        <v>120</v>
      </c>
    </row>
    <row r="2289" spans="1:25" x14ac:dyDescent="0.25">
      <c r="A2289" t="str">
        <f>'Page 1 - General Information'!$G$12</f>
        <v>114069103</v>
      </c>
      <c r="B2289" t="str">
        <f>'Page 1 - General Information'!$G$16</f>
        <v>6980</v>
      </c>
      <c r="C2289" s="333" t="s">
        <v>14207</v>
      </c>
      <c r="N2289" t="s">
        <v>8024</v>
      </c>
      <c r="O2289" s="296">
        <f>INDEX('Page 2 - Team Information'!$K$14:$AP$184,Y2289,X2289)</f>
        <v>0</v>
      </c>
      <c r="Q2289"/>
      <c r="S2289" t="s">
        <v>10268</v>
      </c>
      <c r="X2289" s="334">
        <v>14</v>
      </c>
      <c r="Y2289" s="334">
        <v>120</v>
      </c>
    </row>
    <row r="2290" spans="1:25" x14ac:dyDescent="0.25">
      <c r="A2290" t="str">
        <f>'Page 1 - General Information'!$G$12</f>
        <v>114069103</v>
      </c>
      <c r="B2290" t="str">
        <f>'Page 1 - General Information'!$G$16</f>
        <v>6980</v>
      </c>
      <c r="C2290" s="333" t="s">
        <v>14207</v>
      </c>
      <c r="N2290" t="s">
        <v>8024</v>
      </c>
      <c r="O2290" s="296">
        <f>INDEX('Page 2 - Team Information'!$K$14:$AP$184,Y2290,X2290)</f>
        <v>0</v>
      </c>
      <c r="Q2290"/>
      <c r="S2290" t="s">
        <v>10269</v>
      </c>
      <c r="X2290" s="334">
        <v>15</v>
      </c>
      <c r="Y2290" s="334">
        <v>120</v>
      </c>
    </row>
    <row r="2291" spans="1:25" x14ac:dyDescent="0.25">
      <c r="A2291" t="str">
        <f>'Page 1 - General Information'!$G$12</f>
        <v>114069103</v>
      </c>
      <c r="B2291" t="str">
        <f>'Page 1 - General Information'!$G$16</f>
        <v>6980</v>
      </c>
      <c r="C2291" s="333" t="s">
        <v>14207</v>
      </c>
      <c r="N2291" t="s">
        <v>8024</v>
      </c>
      <c r="O2291" s="296">
        <f>INDEX('Page 2 - Team Information'!$K$14:$AP$184,Y2291,X2291)</f>
        <v>0</v>
      </c>
      <c r="Q2291"/>
      <c r="S2291" t="s">
        <v>10270</v>
      </c>
      <c r="X2291" s="334">
        <v>16</v>
      </c>
      <c r="Y2291" s="334">
        <v>120</v>
      </c>
    </row>
    <row r="2292" spans="1:25" x14ac:dyDescent="0.25">
      <c r="A2292" t="str">
        <f>'Page 1 - General Information'!$G$12</f>
        <v>114069103</v>
      </c>
      <c r="B2292" t="str">
        <f>'Page 1 - General Information'!$G$16</f>
        <v>6980</v>
      </c>
      <c r="C2292" s="333" t="s">
        <v>14207</v>
      </c>
      <c r="N2292" t="s">
        <v>8024</v>
      </c>
      <c r="O2292" s="296">
        <f>INDEX('Page 2 - Team Information'!$K$14:$AP$184,Y2292,X2292)</f>
        <v>0</v>
      </c>
      <c r="Q2292"/>
      <c r="S2292" t="s">
        <v>10271</v>
      </c>
      <c r="X2292" s="334">
        <v>17</v>
      </c>
      <c r="Y2292" s="334">
        <v>120</v>
      </c>
    </row>
    <row r="2293" spans="1:25" x14ac:dyDescent="0.25">
      <c r="A2293" t="str">
        <f>'Page 1 - General Information'!$G$12</f>
        <v>114069103</v>
      </c>
      <c r="B2293" t="str">
        <f>'Page 1 - General Information'!$G$16</f>
        <v>6980</v>
      </c>
      <c r="C2293" s="333" t="s">
        <v>14207</v>
      </c>
      <c r="N2293" t="s">
        <v>8024</v>
      </c>
      <c r="O2293" s="296">
        <f>INDEX('Page 2 - Team Information'!$K$14:$AP$184,Y2293,X2293)</f>
        <v>0</v>
      </c>
      <c r="Q2293"/>
      <c r="S2293" t="s">
        <v>10272</v>
      </c>
      <c r="X2293" s="334">
        <v>19</v>
      </c>
      <c r="Y2293" s="334">
        <v>120</v>
      </c>
    </row>
    <row r="2294" spans="1:25" x14ac:dyDescent="0.25">
      <c r="A2294" t="str">
        <f>'Page 1 - General Information'!$G$12</f>
        <v>114069103</v>
      </c>
      <c r="B2294" t="str">
        <f>'Page 1 - General Information'!$G$16</f>
        <v>6980</v>
      </c>
      <c r="C2294" s="333" t="s">
        <v>14207</v>
      </c>
      <c r="N2294" t="s">
        <v>8024</v>
      </c>
      <c r="O2294" s="296">
        <f>INDEX('Page 2 - Team Information'!$K$14:$AP$184,Y2294,X2294)</f>
        <v>0</v>
      </c>
      <c r="Q2294"/>
      <c r="S2294" t="s">
        <v>10273</v>
      </c>
      <c r="X2294" s="334">
        <v>20</v>
      </c>
      <c r="Y2294" s="334">
        <v>120</v>
      </c>
    </row>
    <row r="2295" spans="1:25" x14ac:dyDescent="0.25">
      <c r="A2295" t="str">
        <f>'Page 1 - General Information'!$G$12</f>
        <v>114069103</v>
      </c>
      <c r="B2295" t="str">
        <f>'Page 1 - General Information'!$G$16</f>
        <v>6980</v>
      </c>
      <c r="C2295" s="333" t="s">
        <v>14207</v>
      </c>
      <c r="N2295" t="s">
        <v>8024</v>
      </c>
      <c r="O2295" s="296">
        <f>INDEX('Page 2 - Team Information'!$K$14:$AP$184,Y2295,X2295)</f>
        <v>0</v>
      </c>
      <c r="Q2295"/>
      <c r="S2295" t="s">
        <v>10274</v>
      </c>
      <c r="X2295" s="334">
        <v>21</v>
      </c>
      <c r="Y2295" s="334">
        <v>120</v>
      </c>
    </row>
    <row r="2296" spans="1:25" x14ac:dyDescent="0.25">
      <c r="A2296" t="str">
        <f>'Page 1 - General Information'!$G$12</f>
        <v>114069103</v>
      </c>
      <c r="B2296" t="str">
        <f>'Page 1 - General Information'!$G$16</f>
        <v>6980</v>
      </c>
      <c r="C2296" s="333" t="s">
        <v>14207</v>
      </c>
      <c r="N2296" t="s">
        <v>8024</v>
      </c>
      <c r="O2296" s="296">
        <f>INDEX('Page 2 - Team Information'!$K$14:$AP$184,Y2296,X2296)</f>
        <v>0</v>
      </c>
      <c r="Q2296"/>
      <c r="S2296" t="s">
        <v>10275</v>
      </c>
      <c r="X2296" s="334">
        <v>22</v>
      </c>
      <c r="Y2296" s="334">
        <v>120</v>
      </c>
    </row>
    <row r="2297" spans="1:25" x14ac:dyDescent="0.25">
      <c r="A2297" t="str">
        <f>'Page 1 - General Information'!$G$12</f>
        <v>114069103</v>
      </c>
      <c r="B2297" t="str">
        <f>'Page 1 - General Information'!$G$16</f>
        <v>6980</v>
      </c>
      <c r="C2297" s="333" t="s">
        <v>14207</v>
      </c>
      <c r="N2297" t="s">
        <v>8505</v>
      </c>
      <c r="O2297" s="300"/>
      <c r="Q2297"/>
      <c r="R2297" s="300" t="s">
        <v>14197</v>
      </c>
      <c r="S2297" t="s">
        <v>10276</v>
      </c>
      <c r="V2297" s="296">
        <f>INDEX('Page 2 - Team Information'!$K$14:$AP$184,Y2297,X2297)</f>
        <v>0</v>
      </c>
      <c r="X2297" s="334">
        <v>5</v>
      </c>
      <c r="Y2297" s="334">
        <v>121</v>
      </c>
    </row>
    <row r="2298" spans="1:25" x14ac:dyDescent="0.25">
      <c r="A2298" t="str">
        <f>'Page 1 - General Information'!$G$12</f>
        <v>114069103</v>
      </c>
      <c r="B2298" t="str">
        <f>'Page 1 - General Information'!$G$16</f>
        <v>6980</v>
      </c>
      <c r="C2298" s="333" t="s">
        <v>14207</v>
      </c>
      <c r="N2298" t="s">
        <v>8505</v>
      </c>
      <c r="O2298" s="300"/>
      <c r="Q2298"/>
      <c r="R2298" s="300" t="s">
        <v>14197</v>
      </c>
      <c r="S2298" t="s">
        <v>10277</v>
      </c>
      <c r="V2298" s="296">
        <f>INDEX('Page 2 - Team Information'!$K$14:$AP$184,Y2298,X2298)</f>
        <v>0</v>
      </c>
      <c r="X2298" s="334">
        <v>6</v>
      </c>
      <c r="Y2298" s="334">
        <v>121</v>
      </c>
    </row>
    <row r="2299" spans="1:25" x14ac:dyDescent="0.25">
      <c r="A2299" t="str">
        <f>'Page 1 - General Information'!$G$12</f>
        <v>114069103</v>
      </c>
      <c r="B2299" t="str">
        <f>'Page 1 - General Information'!$G$16</f>
        <v>6980</v>
      </c>
      <c r="C2299" s="333" t="s">
        <v>14207</v>
      </c>
      <c r="N2299" t="s">
        <v>8505</v>
      </c>
      <c r="O2299" s="300"/>
      <c r="Q2299"/>
      <c r="R2299" s="300" t="s">
        <v>14197</v>
      </c>
      <c r="S2299" t="s">
        <v>10278</v>
      </c>
      <c r="V2299" s="296">
        <f>INDEX('Page 2 - Team Information'!$K$14:$AP$184,Y2299,X2299)</f>
        <v>0</v>
      </c>
      <c r="X2299" s="334">
        <v>7</v>
      </c>
      <c r="Y2299" s="334">
        <v>121</v>
      </c>
    </row>
    <row r="2300" spans="1:25" x14ac:dyDescent="0.25">
      <c r="A2300" t="str">
        <f>'Page 1 - General Information'!$G$12</f>
        <v>114069103</v>
      </c>
      <c r="B2300" t="str">
        <f>'Page 1 - General Information'!$G$16</f>
        <v>6980</v>
      </c>
      <c r="C2300" s="333" t="s">
        <v>14207</v>
      </c>
      <c r="N2300" t="s">
        <v>8505</v>
      </c>
      <c r="O2300" s="300"/>
      <c r="Q2300"/>
      <c r="R2300" s="23" t="s">
        <v>14197</v>
      </c>
      <c r="S2300" t="s">
        <v>10279</v>
      </c>
      <c r="T2300" s="296" t="str">
        <f>IF(INDEX('Page 2 - Team Information'!$K$14:$AP$184,Y2300,X2300)="","",INDEX('Page 2 - Team Information'!$K$14:$AP$184,Y2300,X2300)&amp;"-06-30")</f>
        <v/>
      </c>
      <c r="X2300" s="334">
        <v>9</v>
      </c>
      <c r="Y2300" s="334">
        <v>121</v>
      </c>
    </row>
    <row r="2301" spans="1:25" x14ac:dyDescent="0.25">
      <c r="A2301" t="str">
        <f>'Page 1 - General Information'!$G$12</f>
        <v>114069103</v>
      </c>
      <c r="B2301" t="str">
        <f>'Page 1 - General Information'!$G$16</f>
        <v>6980</v>
      </c>
      <c r="C2301" s="333" t="s">
        <v>14207</v>
      </c>
      <c r="N2301" t="s">
        <v>8505</v>
      </c>
      <c r="O2301" s="300"/>
      <c r="Q2301"/>
      <c r="R2301" s="23" t="s">
        <v>14197</v>
      </c>
      <c r="S2301" t="s">
        <v>10280</v>
      </c>
      <c r="T2301" s="296" t="str">
        <f>IF(INDEX('Page 2 - Team Information'!$K$14:$AP$184,Y2301,X2301)="","",INDEX('Page 2 - Team Information'!$K$14:$AP$184,Y2301,X2301)&amp;"-06-30")</f>
        <v/>
      </c>
      <c r="X2301" s="334">
        <v>10</v>
      </c>
      <c r="Y2301" s="334">
        <v>121</v>
      </c>
    </row>
    <row r="2302" spans="1:25" x14ac:dyDescent="0.25">
      <c r="A2302" t="str">
        <f>'Page 1 - General Information'!$G$12</f>
        <v>114069103</v>
      </c>
      <c r="B2302" t="str">
        <f>'Page 1 - General Information'!$G$16</f>
        <v>6980</v>
      </c>
      <c r="C2302" s="333" t="s">
        <v>14207</v>
      </c>
      <c r="N2302" t="s">
        <v>8505</v>
      </c>
      <c r="O2302" s="300"/>
      <c r="Q2302"/>
      <c r="R2302" s="23" t="s">
        <v>14197</v>
      </c>
      <c r="S2302" t="s">
        <v>10281</v>
      </c>
      <c r="T2302" s="296" t="str">
        <f>IF(INDEX('Page 2 - Team Information'!$K$14:$AP$184,Y2302,X2302)="","",INDEX('Page 2 - Team Information'!$K$14:$AP$184,Y2302,X2302)&amp;"-06-30")</f>
        <v/>
      </c>
      <c r="X2302" s="334">
        <v>11</v>
      </c>
      <c r="Y2302" s="334">
        <v>121</v>
      </c>
    </row>
    <row r="2303" spans="1:25" x14ac:dyDescent="0.25">
      <c r="A2303" t="str">
        <f>'Page 1 - General Information'!$G$12</f>
        <v>114069103</v>
      </c>
      <c r="B2303" t="str">
        <f>'Page 1 - General Information'!$G$16</f>
        <v>6980</v>
      </c>
      <c r="C2303" s="333" t="s">
        <v>14207</v>
      </c>
      <c r="N2303" t="s">
        <v>8505</v>
      </c>
      <c r="O2303" s="300"/>
      <c r="Q2303"/>
      <c r="R2303" s="23" t="s">
        <v>14197</v>
      </c>
      <c r="S2303" t="s">
        <v>10282</v>
      </c>
      <c r="T2303" s="296" t="str">
        <f>IF(INDEX('Page 2 - Team Information'!$K$14:$AP$184,Y2303,X2303)="","",INDEX('Page 2 - Team Information'!$K$14:$AP$184,Y2303,X2303)&amp;"-06-30")</f>
        <v/>
      </c>
      <c r="X2303" s="334">
        <v>12</v>
      </c>
      <c r="Y2303" s="334">
        <v>121</v>
      </c>
    </row>
    <row r="2304" spans="1:25" x14ac:dyDescent="0.25">
      <c r="A2304" t="str">
        <f>'Page 1 - General Information'!$G$12</f>
        <v>114069103</v>
      </c>
      <c r="B2304" t="str">
        <f>'Page 1 - General Information'!$G$16</f>
        <v>6980</v>
      </c>
      <c r="C2304" s="333" t="s">
        <v>14207</v>
      </c>
      <c r="N2304" t="s">
        <v>8024</v>
      </c>
      <c r="O2304" s="296">
        <f>INDEX('Page 2 - Team Information'!$K$14:$AP$184,Y2304,X2304)</f>
        <v>0</v>
      </c>
      <c r="Q2304"/>
      <c r="S2304" t="s">
        <v>10283</v>
      </c>
      <c r="X2304" s="334">
        <v>14</v>
      </c>
      <c r="Y2304" s="334">
        <v>121</v>
      </c>
    </row>
    <row r="2305" spans="1:25" x14ac:dyDescent="0.25">
      <c r="A2305" t="str">
        <f>'Page 1 - General Information'!$G$12</f>
        <v>114069103</v>
      </c>
      <c r="B2305" t="str">
        <f>'Page 1 - General Information'!$G$16</f>
        <v>6980</v>
      </c>
      <c r="C2305" s="333" t="s">
        <v>14207</v>
      </c>
      <c r="N2305" t="s">
        <v>8024</v>
      </c>
      <c r="O2305" s="296">
        <f>INDEX('Page 2 - Team Information'!$K$14:$AP$184,Y2305,X2305)</f>
        <v>0</v>
      </c>
      <c r="Q2305"/>
      <c r="S2305" t="s">
        <v>10284</v>
      </c>
      <c r="X2305" s="334">
        <v>15</v>
      </c>
      <c r="Y2305" s="334">
        <v>121</v>
      </c>
    </row>
    <row r="2306" spans="1:25" x14ac:dyDescent="0.25">
      <c r="A2306" t="str">
        <f>'Page 1 - General Information'!$G$12</f>
        <v>114069103</v>
      </c>
      <c r="B2306" t="str">
        <f>'Page 1 - General Information'!$G$16</f>
        <v>6980</v>
      </c>
      <c r="C2306" s="333" t="s">
        <v>14207</v>
      </c>
      <c r="N2306" t="s">
        <v>8024</v>
      </c>
      <c r="O2306" s="296">
        <f>INDEX('Page 2 - Team Information'!$K$14:$AP$184,Y2306,X2306)</f>
        <v>0</v>
      </c>
      <c r="Q2306"/>
      <c r="S2306" t="s">
        <v>10285</v>
      </c>
      <c r="X2306" s="334">
        <v>16</v>
      </c>
      <c r="Y2306" s="334">
        <v>121</v>
      </c>
    </row>
    <row r="2307" spans="1:25" x14ac:dyDescent="0.25">
      <c r="A2307" t="str">
        <f>'Page 1 - General Information'!$G$12</f>
        <v>114069103</v>
      </c>
      <c r="B2307" t="str">
        <f>'Page 1 - General Information'!$G$16</f>
        <v>6980</v>
      </c>
      <c r="C2307" s="333" t="s">
        <v>14207</v>
      </c>
      <c r="N2307" t="s">
        <v>8024</v>
      </c>
      <c r="O2307" s="296">
        <f>INDEX('Page 2 - Team Information'!$K$14:$AP$184,Y2307,X2307)</f>
        <v>0</v>
      </c>
      <c r="Q2307"/>
      <c r="S2307" t="s">
        <v>10286</v>
      </c>
      <c r="X2307" s="334">
        <v>17</v>
      </c>
      <c r="Y2307" s="334">
        <v>121</v>
      </c>
    </row>
    <row r="2308" spans="1:25" x14ac:dyDescent="0.25">
      <c r="A2308" t="str">
        <f>'Page 1 - General Information'!$G$12</f>
        <v>114069103</v>
      </c>
      <c r="B2308" t="str">
        <f>'Page 1 - General Information'!$G$16</f>
        <v>6980</v>
      </c>
      <c r="C2308" s="333" t="s">
        <v>14207</v>
      </c>
      <c r="N2308" t="s">
        <v>8024</v>
      </c>
      <c r="O2308" s="296">
        <f>INDEX('Page 2 - Team Information'!$K$14:$AP$184,Y2308,X2308)</f>
        <v>0</v>
      </c>
      <c r="Q2308"/>
      <c r="S2308" t="s">
        <v>10287</v>
      </c>
      <c r="X2308" s="334">
        <v>19</v>
      </c>
      <c r="Y2308" s="334">
        <v>121</v>
      </c>
    </row>
    <row r="2309" spans="1:25" x14ac:dyDescent="0.25">
      <c r="A2309" t="str">
        <f>'Page 1 - General Information'!$G$12</f>
        <v>114069103</v>
      </c>
      <c r="B2309" t="str">
        <f>'Page 1 - General Information'!$G$16</f>
        <v>6980</v>
      </c>
      <c r="C2309" s="333" t="s">
        <v>14207</v>
      </c>
      <c r="N2309" t="s">
        <v>8024</v>
      </c>
      <c r="O2309" s="296">
        <f>INDEX('Page 2 - Team Information'!$K$14:$AP$184,Y2309,X2309)</f>
        <v>0</v>
      </c>
      <c r="Q2309"/>
      <c r="S2309" t="s">
        <v>10288</v>
      </c>
      <c r="X2309" s="334">
        <v>20</v>
      </c>
      <c r="Y2309" s="334">
        <v>121</v>
      </c>
    </row>
    <row r="2310" spans="1:25" x14ac:dyDescent="0.25">
      <c r="A2310" t="str">
        <f>'Page 1 - General Information'!$G$12</f>
        <v>114069103</v>
      </c>
      <c r="B2310" t="str">
        <f>'Page 1 - General Information'!$G$16</f>
        <v>6980</v>
      </c>
      <c r="C2310" s="333" t="s">
        <v>14207</v>
      </c>
      <c r="N2310" t="s">
        <v>8024</v>
      </c>
      <c r="O2310" s="296">
        <f>INDEX('Page 2 - Team Information'!$K$14:$AP$184,Y2310,X2310)</f>
        <v>0</v>
      </c>
      <c r="Q2310"/>
      <c r="S2310" t="s">
        <v>10289</v>
      </c>
      <c r="X2310" s="334">
        <v>21</v>
      </c>
      <c r="Y2310" s="334">
        <v>121</v>
      </c>
    </row>
    <row r="2311" spans="1:25" x14ac:dyDescent="0.25">
      <c r="A2311" t="str">
        <f>'Page 1 - General Information'!$G$12</f>
        <v>114069103</v>
      </c>
      <c r="B2311" t="str">
        <f>'Page 1 - General Information'!$G$16</f>
        <v>6980</v>
      </c>
      <c r="C2311" s="333" t="s">
        <v>14207</v>
      </c>
      <c r="N2311" t="s">
        <v>8024</v>
      </c>
      <c r="O2311" s="296">
        <f>INDEX('Page 2 - Team Information'!$K$14:$AP$184,Y2311,X2311)</f>
        <v>0</v>
      </c>
      <c r="Q2311"/>
      <c r="S2311" t="s">
        <v>10290</v>
      </c>
      <c r="X2311" s="334">
        <v>22</v>
      </c>
      <c r="Y2311" s="334">
        <v>121</v>
      </c>
    </row>
    <row r="2312" spans="1:25" x14ac:dyDescent="0.25">
      <c r="A2312" t="str">
        <f>'Page 1 - General Information'!$G$12</f>
        <v>114069103</v>
      </c>
      <c r="B2312" t="str">
        <f>'Page 1 - General Information'!$G$16</f>
        <v>6980</v>
      </c>
      <c r="C2312" s="333" t="s">
        <v>14207</v>
      </c>
      <c r="N2312" t="s">
        <v>8505</v>
      </c>
      <c r="O2312" s="300"/>
      <c r="Q2312"/>
      <c r="R2312" s="300" t="s">
        <v>14197</v>
      </c>
      <c r="S2312" t="s">
        <v>10291</v>
      </c>
      <c r="V2312" s="296">
        <f>INDEX('Page 2 - Team Information'!$K$14:$AP$184,Y2312,X2312)</f>
        <v>0</v>
      </c>
      <c r="X2312" s="334">
        <v>5</v>
      </c>
      <c r="Y2312" s="334">
        <v>122</v>
      </c>
    </row>
    <row r="2313" spans="1:25" x14ac:dyDescent="0.25">
      <c r="A2313" t="str">
        <f>'Page 1 - General Information'!$G$12</f>
        <v>114069103</v>
      </c>
      <c r="B2313" t="str">
        <f>'Page 1 - General Information'!$G$16</f>
        <v>6980</v>
      </c>
      <c r="C2313" s="333" t="s">
        <v>14207</v>
      </c>
      <c r="N2313" t="s">
        <v>8505</v>
      </c>
      <c r="O2313" s="300"/>
      <c r="Q2313"/>
      <c r="R2313" s="300" t="s">
        <v>14197</v>
      </c>
      <c r="S2313" t="s">
        <v>10292</v>
      </c>
      <c r="V2313" s="296">
        <f>INDEX('Page 2 - Team Information'!$K$14:$AP$184,Y2313,X2313)</f>
        <v>0</v>
      </c>
      <c r="X2313" s="334">
        <v>6</v>
      </c>
      <c r="Y2313" s="334">
        <v>122</v>
      </c>
    </row>
    <row r="2314" spans="1:25" x14ac:dyDescent="0.25">
      <c r="A2314" t="str">
        <f>'Page 1 - General Information'!$G$12</f>
        <v>114069103</v>
      </c>
      <c r="B2314" t="str">
        <f>'Page 1 - General Information'!$G$16</f>
        <v>6980</v>
      </c>
      <c r="C2314" s="333" t="s">
        <v>14207</v>
      </c>
      <c r="N2314" t="s">
        <v>8505</v>
      </c>
      <c r="O2314" s="300"/>
      <c r="Q2314"/>
      <c r="R2314" s="300" t="s">
        <v>14197</v>
      </c>
      <c r="S2314" t="s">
        <v>10293</v>
      </c>
      <c r="V2314" s="296">
        <f>INDEX('Page 2 - Team Information'!$K$14:$AP$184,Y2314,X2314)</f>
        <v>0</v>
      </c>
      <c r="X2314" s="334">
        <v>7</v>
      </c>
      <c r="Y2314" s="334">
        <v>122</v>
      </c>
    </row>
    <row r="2315" spans="1:25" x14ac:dyDescent="0.25">
      <c r="A2315" t="str">
        <f>'Page 1 - General Information'!$G$12</f>
        <v>114069103</v>
      </c>
      <c r="B2315" t="str">
        <f>'Page 1 - General Information'!$G$16</f>
        <v>6980</v>
      </c>
      <c r="C2315" s="333" t="s">
        <v>14207</v>
      </c>
      <c r="N2315" t="s">
        <v>8505</v>
      </c>
      <c r="O2315" s="300"/>
      <c r="Q2315"/>
      <c r="R2315" s="23" t="s">
        <v>14197</v>
      </c>
      <c r="S2315" t="s">
        <v>10294</v>
      </c>
      <c r="T2315" s="296" t="str">
        <f>IF(INDEX('Page 2 - Team Information'!$K$14:$AP$184,Y2315,X2315)="","",INDEX('Page 2 - Team Information'!$K$14:$AP$184,Y2315,X2315)&amp;"-06-30")</f>
        <v/>
      </c>
      <c r="X2315" s="334">
        <v>9</v>
      </c>
      <c r="Y2315" s="334">
        <v>122</v>
      </c>
    </row>
    <row r="2316" spans="1:25" x14ac:dyDescent="0.25">
      <c r="A2316" t="str">
        <f>'Page 1 - General Information'!$G$12</f>
        <v>114069103</v>
      </c>
      <c r="B2316" t="str">
        <f>'Page 1 - General Information'!$G$16</f>
        <v>6980</v>
      </c>
      <c r="C2316" s="333" t="s">
        <v>14207</v>
      </c>
      <c r="N2316" t="s">
        <v>8505</v>
      </c>
      <c r="O2316" s="300"/>
      <c r="Q2316"/>
      <c r="R2316" s="23" t="s">
        <v>14197</v>
      </c>
      <c r="S2316" t="s">
        <v>10295</v>
      </c>
      <c r="T2316" s="296" t="str">
        <f>IF(INDEX('Page 2 - Team Information'!$K$14:$AP$184,Y2316,X2316)="","",INDEX('Page 2 - Team Information'!$K$14:$AP$184,Y2316,X2316)&amp;"-06-30")</f>
        <v/>
      </c>
      <c r="X2316" s="334">
        <v>10</v>
      </c>
      <c r="Y2316" s="334">
        <v>122</v>
      </c>
    </row>
    <row r="2317" spans="1:25" x14ac:dyDescent="0.25">
      <c r="A2317" t="str">
        <f>'Page 1 - General Information'!$G$12</f>
        <v>114069103</v>
      </c>
      <c r="B2317" t="str">
        <f>'Page 1 - General Information'!$G$16</f>
        <v>6980</v>
      </c>
      <c r="C2317" s="333" t="s">
        <v>14207</v>
      </c>
      <c r="N2317" t="s">
        <v>8505</v>
      </c>
      <c r="O2317" s="300"/>
      <c r="Q2317"/>
      <c r="R2317" s="23" t="s">
        <v>14197</v>
      </c>
      <c r="S2317" t="s">
        <v>10296</v>
      </c>
      <c r="T2317" s="296" t="str">
        <f>IF(INDEX('Page 2 - Team Information'!$K$14:$AP$184,Y2317,X2317)="","",INDEX('Page 2 - Team Information'!$K$14:$AP$184,Y2317,X2317)&amp;"-06-30")</f>
        <v/>
      </c>
      <c r="X2317" s="334">
        <v>11</v>
      </c>
      <c r="Y2317" s="334">
        <v>122</v>
      </c>
    </row>
    <row r="2318" spans="1:25" x14ac:dyDescent="0.25">
      <c r="A2318" t="str">
        <f>'Page 1 - General Information'!$G$12</f>
        <v>114069103</v>
      </c>
      <c r="B2318" t="str">
        <f>'Page 1 - General Information'!$G$16</f>
        <v>6980</v>
      </c>
      <c r="C2318" s="333" t="s">
        <v>14207</v>
      </c>
      <c r="N2318" t="s">
        <v>8505</v>
      </c>
      <c r="O2318" s="300"/>
      <c r="Q2318"/>
      <c r="R2318" s="23" t="s">
        <v>14197</v>
      </c>
      <c r="S2318" t="s">
        <v>10297</v>
      </c>
      <c r="T2318" s="296" t="str">
        <f>IF(INDEX('Page 2 - Team Information'!$K$14:$AP$184,Y2318,X2318)="","",INDEX('Page 2 - Team Information'!$K$14:$AP$184,Y2318,X2318)&amp;"-06-30")</f>
        <v/>
      </c>
      <c r="X2318" s="334">
        <v>12</v>
      </c>
      <c r="Y2318" s="334">
        <v>122</v>
      </c>
    </row>
    <row r="2319" spans="1:25" x14ac:dyDescent="0.25">
      <c r="A2319" t="str">
        <f>'Page 1 - General Information'!$G$12</f>
        <v>114069103</v>
      </c>
      <c r="B2319" t="str">
        <f>'Page 1 - General Information'!$G$16</f>
        <v>6980</v>
      </c>
      <c r="C2319" s="333" t="s">
        <v>14207</v>
      </c>
      <c r="N2319" t="s">
        <v>8024</v>
      </c>
      <c r="O2319" s="296">
        <f>INDEX('Page 2 - Team Information'!$K$14:$AP$184,Y2319,X2319)</f>
        <v>0</v>
      </c>
      <c r="Q2319"/>
      <c r="S2319" t="s">
        <v>10298</v>
      </c>
      <c r="X2319" s="334">
        <v>14</v>
      </c>
      <c r="Y2319" s="334">
        <v>122</v>
      </c>
    </row>
    <row r="2320" spans="1:25" x14ac:dyDescent="0.25">
      <c r="A2320" t="str">
        <f>'Page 1 - General Information'!$G$12</f>
        <v>114069103</v>
      </c>
      <c r="B2320" t="str">
        <f>'Page 1 - General Information'!$G$16</f>
        <v>6980</v>
      </c>
      <c r="C2320" s="333" t="s">
        <v>14207</v>
      </c>
      <c r="N2320" t="s">
        <v>8024</v>
      </c>
      <c r="O2320" s="296">
        <f>INDEX('Page 2 - Team Information'!$K$14:$AP$184,Y2320,X2320)</f>
        <v>0</v>
      </c>
      <c r="Q2320"/>
      <c r="S2320" t="s">
        <v>10299</v>
      </c>
      <c r="X2320" s="334">
        <v>15</v>
      </c>
      <c r="Y2320" s="334">
        <v>122</v>
      </c>
    </row>
    <row r="2321" spans="1:25" x14ac:dyDescent="0.25">
      <c r="A2321" t="str">
        <f>'Page 1 - General Information'!$G$12</f>
        <v>114069103</v>
      </c>
      <c r="B2321" t="str">
        <f>'Page 1 - General Information'!$G$16</f>
        <v>6980</v>
      </c>
      <c r="C2321" s="333" t="s">
        <v>14207</v>
      </c>
      <c r="N2321" t="s">
        <v>8024</v>
      </c>
      <c r="O2321" s="296">
        <f>INDEX('Page 2 - Team Information'!$K$14:$AP$184,Y2321,X2321)</f>
        <v>0</v>
      </c>
      <c r="Q2321"/>
      <c r="S2321" t="s">
        <v>10300</v>
      </c>
      <c r="X2321" s="334">
        <v>16</v>
      </c>
      <c r="Y2321" s="334">
        <v>122</v>
      </c>
    </row>
    <row r="2322" spans="1:25" x14ac:dyDescent="0.25">
      <c r="A2322" t="str">
        <f>'Page 1 - General Information'!$G$12</f>
        <v>114069103</v>
      </c>
      <c r="B2322" t="str">
        <f>'Page 1 - General Information'!$G$16</f>
        <v>6980</v>
      </c>
      <c r="C2322" s="333" t="s">
        <v>14207</v>
      </c>
      <c r="N2322" t="s">
        <v>8024</v>
      </c>
      <c r="O2322" s="296">
        <f>INDEX('Page 2 - Team Information'!$K$14:$AP$184,Y2322,X2322)</f>
        <v>0</v>
      </c>
      <c r="Q2322"/>
      <c r="S2322" t="s">
        <v>10301</v>
      </c>
      <c r="X2322" s="334">
        <v>17</v>
      </c>
      <c r="Y2322" s="334">
        <v>122</v>
      </c>
    </row>
    <row r="2323" spans="1:25" x14ac:dyDescent="0.25">
      <c r="A2323" t="str">
        <f>'Page 1 - General Information'!$G$12</f>
        <v>114069103</v>
      </c>
      <c r="B2323" t="str">
        <f>'Page 1 - General Information'!$G$16</f>
        <v>6980</v>
      </c>
      <c r="C2323" s="333" t="s">
        <v>14207</v>
      </c>
      <c r="N2323" t="s">
        <v>8024</v>
      </c>
      <c r="O2323" s="296">
        <f>INDEX('Page 2 - Team Information'!$K$14:$AP$184,Y2323,X2323)</f>
        <v>0</v>
      </c>
      <c r="Q2323"/>
      <c r="S2323" t="s">
        <v>10302</v>
      </c>
      <c r="X2323" s="334">
        <v>19</v>
      </c>
      <c r="Y2323" s="334">
        <v>122</v>
      </c>
    </row>
    <row r="2324" spans="1:25" x14ac:dyDescent="0.25">
      <c r="A2324" t="str">
        <f>'Page 1 - General Information'!$G$12</f>
        <v>114069103</v>
      </c>
      <c r="B2324" t="str">
        <f>'Page 1 - General Information'!$G$16</f>
        <v>6980</v>
      </c>
      <c r="C2324" s="333" t="s">
        <v>14207</v>
      </c>
      <c r="N2324" t="s">
        <v>8024</v>
      </c>
      <c r="O2324" s="296">
        <f>INDEX('Page 2 - Team Information'!$K$14:$AP$184,Y2324,X2324)</f>
        <v>0</v>
      </c>
      <c r="Q2324"/>
      <c r="S2324" t="s">
        <v>10303</v>
      </c>
      <c r="X2324" s="334">
        <v>20</v>
      </c>
      <c r="Y2324" s="334">
        <v>122</v>
      </c>
    </row>
    <row r="2325" spans="1:25" x14ac:dyDescent="0.25">
      <c r="A2325" t="str">
        <f>'Page 1 - General Information'!$G$12</f>
        <v>114069103</v>
      </c>
      <c r="B2325" t="str">
        <f>'Page 1 - General Information'!$G$16</f>
        <v>6980</v>
      </c>
      <c r="C2325" s="333" t="s">
        <v>14207</v>
      </c>
      <c r="N2325" t="s">
        <v>8024</v>
      </c>
      <c r="O2325" s="296">
        <f>INDEX('Page 2 - Team Information'!$K$14:$AP$184,Y2325,X2325)</f>
        <v>0</v>
      </c>
      <c r="Q2325"/>
      <c r="S2325" t="s">
        <v>10304</v>
      </c>
      <c r="X2325" s="334">
        <v>21</v>
      </c>
      <c r="Y2325" s="334">
        <v>122</v>
      </c>
    </row>
    <row r="2326" spans="1:25" x14ac:dyDescent="0.25">
      <c r="A2326" t="str">
        <f>'Page 1 - General Information'!$G$12</f>
        <v>114069103</v>
      </c>
      <c r="B2326" t="str">
        <f>'Page 1 - General Information'!$G$16</f>
        <v>6980</v>
      </c>
      <c r="C2326" s="333" t="s">
        <v>14207</v>
      </c>
      <c r="N2326" t="s">
        <v>8024</v>
      </c>
      <c r="O2326" s="296">
        <f>INDEX('Page 2 - Team Information'!$K$14:$AP$184,Y2326,X2326)</f>
        <v>0</v>
      </c>
      <c r="Q2326"/>
      <c r="S2326" t="s">
        <v>10305</v>
      </c>
      <c r="X2326" s="334">
        <v>22</v>
      </c>
      <c r="Y2326" s="334">
        <v>122</v>
      </c>
    </row>
    <row r="2327" spans="1:25" x14ac:dyDescent="0.25">
      <c r="A2327" t="str">
        <f>'Page 1 - General Information'!$G$12</f>
        <v>114069103</v>
      </c>
      <c r="B2327" t="str">
        <f>'Page 1 - General Information'!$G$16</f>
        <v>6980</v>
      </c>
      <c r="C2327" s="333" t="s">
        <v>14207</v>
      </c>
      <c r="N2327" t="s">
        <v>8505</v>
      </c>
      <c r="O2327" s="300"/>
      <c r="Q2327"/>
      <c r="R2327" s="300" t="s">
        <v>14197</v>
      </c>
      <c r="S2327" t="s">
        <v>10306</v>
      </c>
      <c r="V2327" s="296">
        <f>INDEX('Page 2 - Team Information'!$K$14:$AP$184,Y2327,X2327)</f>
        <v>0</v>
      </c>
      <c r="X2327" s="334">
        <v>5</v>
      </c>
      <c r="Y2327" s="334">
        <v>123</v>
      </c>
    </row>
    <row r="2328" spans="1:25" x14ac:dyDescent="0.25">
      <c r="A2328" t="str">
        <f>'Page 1 - General Information'!$G$12</f>
        <v>114069103</v>
      </c>
      <c r="B2328" t="str">
        <f>'Page 1 - General Information'!$G$16</f>
        <v>6980</v>
      </c>
      <c r="C2328" s="333" t="s">
        <v>14207</v>
      </c>
      <c r="N2328" t="s">
        <v>8505</v>
      </c>
      <c r="O2328" s="300"/>
      <c r="Q2328"/>
      <c r="R2328" s="300" t="s">
        <v>14197</v>
      </c>
      <c r="S2328" t="s">
        <v>10307</v>
      </c>
      <c r="V2328" s="296">
        <f>INDEX('Page 2 - Team Information'!$K$14:$AP$184,Y2328,X2328)</f>
        <v>0</v>
      </c>
      <c r="X2328" s="334">
        <v>6</v>
      </c>
      <c r="Y2328" s="334">
        <v>123</v>
      </c>
    </row>
    <row r="2329" spans="1:25" x14ac:dyDescent="0.25">
      <c r="A2329" t="str">
        <f>'Page 1 - General Information'!$G$12</f>
        <v>114069103</v>
      </c>
      <c r="B2329" t="str">
        <f>'Page 1 - General Information'!$G$16</f>
        <v>6980</v>
      </c>
      <c r="C2329" s="333" t="s">
        <v>14207</v>
      </c>
      <c r="N2329" t="s">
        <v>8505</v>
      </c>
      <c r="O2329" s="300"/>
      <c r="Q2329"/>
      <c r="R2329" s="300" t="s">
        <v>14197</v>
      </c>
      <c r="S2329" t="s">
        <v>10308</v>
      </c>
      <c r="V2329" s="296">
        <f>INDEX('Page 2 - Team Information'!$K$14:$AP$184,Y2329,X2329)</f>
        <v>0</v>
      </c>
      <c r="X2329" s="334">
        <v>7</v>
      </c>
      <c r="Y2329" s="334">
        <v>123</v>
      </c>
    </row>
    <row r="2330" spans="1:25" x14ac:dyDescent="0.25">
      <c r="A2330" t="str">
        <f>'Page 1 - General Information'!$G$12</f>
        <v>114069103</v>
      </c>
      <c r="B2330" t="str">
        <f>'Page 1 - General Information'!$G$16</f>
        <v>6980</v>
      </c>
      <c r="C2330" s="333" t="s">
        <v>14207</v>
      </c>
      <c r="N2330" t="s">
        <v>8505</v>
      </c>
      <c r="O2330" s="300"/>
      <c r="Q2330"/>
      <c r="R2330" s="23" t="s">
        <v>14197</v>
      </c>
      <c r="S2330" t="s">
        <v>10309</v>
      </c>
      <c r="T2330" s="296" t="str">
        <f>IF(INDEX('Page 2 - Team Information'!$K$14:$AP$184,Y2330,X2330)="","",INDEX('Page 2 - Team Information'!$K$14:$AP$184,Y2330,X2330)&amp;"-06-30")</f>
        <v/>
      </c>
      <c r="X2330" s="334">
        <v>9</v>
      </c>
      <c r="Y2330" s="334">
        <v>123</v>
      </c>
    </row>
    <row r="2331" spans="1:25" x14ac:dyDescent="0.25">
      <c r="A2331" t="str">
        <f>'Page 1 - General Information'!$G$12</f>
        <v>114069103</v>
      </c>
      <c r="B2331" t="str">
        <f>'Page 1 - General Information'!$G$16</f>
        <v>6980</v>
      </c>
      <c r="C2331" s="333" t="s">
        <v>14207</v>
      </c>
      <c r="N2331" t="s">
        <v>8505</v>
      </c>
      <c r="O2331" s="300"/>
      <c r="Q2331"/>
      <c r="R2331" s="23" t="s">
        <v>14197</v>
      </c>
      <c r="S2331" t="s">
        <v>10310</v>
      </c>
      <c r="T2331" s="296" t="str">
        <f>IF(INDEX('Page 2 - Team Information'!$K$14:$AP$184,Y2331,X2331)="","",INDEX('Page 2 - Team Information'!$K$14:$AP$184,Y2331,X2331)&amp;"-06-30")</f>
        <v/>
      </c>
      <c r="X2331" s="334">
        <v>10</v>
      </c>
      <c r="Y2331" s="334">
        <v>123</v>
      </c>
    </row>
    <row r="2332" spans="1:25" x14ac:dyDescent="0.25">
      <c r="A2332" t="str">
        <f>'Page 1 - General Information'!$G$12</f>
        <v>114069103</v>
      </c>
      <c r="B2332" t="str">
        <f>'Page 1 - General Information'!$G$16</f>
        <v>6980</v>
      </c>
      <c r="C2332" s="333" t="s">
        <v>14207</v>
      </c>
      <c r="N2332" t="s">
        <v>8505</v>
      </c>
      <c r="O2332" s="300"/>
      <c r="Q2332"/>
      <c r="R2332" s="23" t="s">
        <v>14197</v>
      </c>
      <c r="S2332" t="s">
        <v>10311</v>
      </c>
      <c r="T2332" s="296" t="str">
        <f>IF(INDEX('Page 2 - Team Information'!$K$14:$AP$184,Y2332,X2332)="","",INDEX('Page 2 - Team Information'!$K$14:$AP$184,Y2332,X2332)&amp;"-06-30")</f>
        <v/>
      </c>
      <c r="X2332" s="334">
        <v>11</v>
      </c>
      <c r="Y2332" s="334">
        <v>123</v>
      </c>
    </row>
    <row r="2333" spans="1:25" x14ac:dyDescent="0.25">
      <c r="A2333" t="str">
        <f>'Page 1 - General Information'!$G$12</f>
        <v>114069103</v>
      </c>
      <c r="B2333" t="str">
        <f>'Page 1 - General Information'!$G$16</f>
        <v>6980</v>
      </c>
      <c r="C2333" s="333" t="s">
        <v>14207</v>
      </c>
      <c r="N2333" t="s">
        <v>8505</v>
      </c>
      <c r="O2333" s="300"/>
      <c r="Q2333"/>
      <c r="R2333" s="23" t="s">
        <v>14197</v>
      </c>
      <c r="S2333" t="s">
        <v>10312</v>
      </c>
      <c r="T2333" s="296" t="str">
        <f>IF(INDEX('Page 2 - Team Information'!$K$14:$AP$184,Y2333,X2333)="","",INDEX('Page 2 - Team Information'!$K$14:$AP$184,Y2333,X2333)&amp;"-06-30")</f>
        <v/>
      </c>
      <c r="X2333" s="334">
        <v>12</v>
      </c>
      <c r="Y2333" s="334">
        <v>123</v>
      </c>
    </row>
    <row r="2334" spans="1:25" x14ac:dyDescent="0.25">
      <c r="A2334" t="str">
        <f>'Page 1 - General Information'!$G$12</f>
        <v>114069103</v>
      </c>
      <c r="B2334" t="str">
        <f>'Page 1 - General Information'!$G$16</f>
        <v>6980</v>
      </c>
      <c r="C2334" s="333" t="s">
        <v>14207</v>
      </c>
      <c r="N2334" t="s">
        <v>8024</v>
      </c>
      <c r="O2334" s="296">
        <f>INDEX('Page 2 - Team Information'!$K$14:$AP$184,Y2334,X2334)</f>
        <v>0</v>
      </c>
      <c r="Q2334"/>
      <c r="S2334" t="s">
        <v>10313</v>
      </c>
      <c r="X2334" s="334">
        <v>14</v>
      </c>
      <c r="Y2334" s="334">
        <v>123</v>
      </c>
    </row>
    <row r="2335" spans="1:25" x14ac:dyDescent="0.25">
      <c r="A2335" t="str">
        <f>'Page 1 - General Information'!$G$12</f>
        <v>114069103</v>
      </c>
      <c r="B2335" t="str">
        <f>'Page 1 - General Information'!$G$16</f>
        <v>6980</v>
      </c>
      <c r="C2335" s="333" t="s">
        <v>14207</v>
      </c>
      <c r="N2335" t="s">
        <v>8024</v>
      </c>
      <c r="O2335" s="296">
        <f>INDEX('Page 2 - Team Information'!$K$14:$AP$184,Y2335,X2335)</f>
        <v>0</v>
      </c>
      <c r="Q2335"/>
      <c r="S2335" t="s">
        <v>10314</v>
      </c>
      <c r="X2335" s="334">
        <v>15</v>
      </c>
      <c r="Y2335" s="334">
        <v>123</v>
      </c>
    </row>
    <row r="2336" spans="1:25" x14ac:dyDescent="0.25">
      <c r="A2336" t="str">
        <f>'Page 1 - General Information'!$G$12</f>
        <v>114069103</v>
      </c>
      <c r="B2336" t="str">
        <f>'Page 1 - General Information'!$G$16</f>
        <v>6980</v>
      </c>
      <c r="C2336" s="333" t="s">
        <v>14207</v>
      </c>
      <c r="N2336" t="s">
        <v>8024</v>
      </c>
      <c r="O2336" s="296">
        <f>INDEX('Page 2 - Team Information'!$K$14:$AP$184,Y2336,X2336)</f>
        <v>0</v>
      </c>
      <c r="Q2336"/>
      <c r="S2336" t="s">
        <v>10315</v>
      </c>
      <c r="X2336" s="334">
        <v>16</v>
      </c>
      <c r="Y2336" s="334">
        <v>123</v>
      </c>
    </row>
    <row r="2337" spans="1:25" x14ac:dyDescent="0.25">
      <c r="A2337" t="str">
        <f>'Page 1 - General Information'!$G$12</f>
        <v>114069103</v>
      </c>
      <c r="B2337" t="str">
        <f>'Page 1 - General Information'!$G$16</f>
        <v>6980</v>
      </c>
      <c r="C2337" s="333" t="s">
        <v>14207</v>
      </c>
      <c r="N2337" t="s">
        <v>8024</v>
      </c>
      <c r="O2337" s="296">
        <f>INDEX('Page 2 - Team Information'!$K$14:$AP$184,Y2337,X2337)</f>
        <v>0</v>
      </c>
      <c r="Q2337"/>
      <c r="S2337" t="s">
        <v>10316</v>
      </c>
      <c r="X2337" s="334">
        <v>17</v>
      </c>
      <c r="Y2337" s="334">
        <v>123</v>
      </c>
    </row>
    <row r="2338" spans="1:25" x14ac:dyDescent="0.25">
      <c r="A2338" t="str">
        <f>'Page 1 - General Information'!$G$12</f>
        <v>114069103</v>
      </c>
      <c r="B2338" t="str">
        <f>'Page 1 - General Information'!$G$16</f>
        <v>6980</v>
      </c>
      <c r="C2338" s="333" t="s">
        <v>14207</v>
      </c>
      <c r="N2338" t="s">
        <v>8024</v>
      </c>
      <c r="O2338" s="296">
        <f>INDEX('Page 2 - Team Information'!$K$14:$AP$184,Y2338,X2338)</f>
        <v>0</v>
      </c>
      <c r="Q2338"/>
      <c r="S2338" t="s">
        <v>10317</v>
      </c>
      <c r="X2338" s="334">
        <v>19</v>
      </c>
      <c r="Y2338" s="334">
        <v>123</v>
      </c>
    </row>
    <row r="2339" spans="1:25" x14ac:dyDescent="0.25">
      <c r="A2339" t="str">
        <f>'Page 1 - General Information'!$G$12</f>
        <v>114069103</v>
      </c>
      <c r="B2339" t="str">
        <f>'Page 1 - General Information'!$G$16</f>
        <v>6980</v>
      </c>
      <c r="C2339" s="333" t="s">
        <v>14207</v>
      </c>
      <c r="N2339" t="s">
        <v>8024</v>
      </c>
      <c r="O2339" s="296">
        <f>INDEX('Page 2 - Team Information'!$K$14:$AP$184,Y2339,X2339)</f>
        <v>0</v>
      </c>
      <c r="Q2339"/>
      <c r="S2339" t="s">
        <v>10318</v>
      </c>
      <c r="X2339" s="334">
        <v>20</v>
      </c>
      <c r="Y2339" s="334">
        <v>123</v>
      </c>
    </row>
    <row r="2340" spans="1:25" x14ac:dyDescent="0.25">
      <c r="A2340" t="str">
        <f>'Page 1 - General Information'!$G$12</f>
        <v>114069103</v>
      </c>
      <c r="B2340" t="str">
        <f>'Page 1 - General Information'!$G$16</f>
        <v>6980</v>
      </c>
      <c r="C2340" s="333" t="s">
        <v>14207</v>
      </c>
      <c r="N2340" t="s">
        <v>8024</v>
      </c>
      <c r="O2340" s="296">
        <f>INDEX('Page 2 - Team Information'!$K$14:$AP$184,Y2340,X2340)</f>
        <v>0</v>
      </c>
      <c r="Q2340"/>
      <c r="S2340" t="s">
        <v>10319</v>
      </c>
      <c r="X2340" s="334">
        <v>21</v>
      </c>
      <c r="Y2340" s="334">
        <v>123</v>
      </c>
    </row>
    <row r="2341" spans="1:25" x14ac:dyDescent="0.25">
      <c r="A2341" t="str">
        <f>'Page 1 - General Information'!$G$12</f>
        <v>114069103</v>
      </c>
      <c r="B2341" t="str">
        <f>'Page 1 - General Information'!$G$16</f>
        <v>6980</v>
      </c>
      <c r="C2341" s="333" t="s">
        <v>14207</v>
      </c>
      <c r="N2341" t="s">
        <v>8024</v>
      </c>
      <c r="O2341" s="296">
        <f>INDEX('Page 2 - Team Information'!$K$14:$AP$184,Y2341,X2341)</f>
        <v>0</v>
      </c>
      <c r="Q2341"/>
      <c r="S2341" t="s">
        <v>10320</v>
      </c>
      <c r="X2341" s="334">
        <v>22</v>
      </c>
      <c r="Y2341" s="334">
        <v>123</v>
      </c>
    </row>
    <row r="2342" spans="1:25" x14ac:dyDescent="0.25">
      <c r="A2342" t="str">
        <f>'Page 1 - General Information'!$G$12</f>
        <v>114069103</v>
      </c>
      <c r="B2342" t="str">
        <f>'Page 1 - General Information'!$G$16</f>
        <v>6980</v>
      </c>
      <c r="C2342" s="333" t="s">
        <v>14207</v>
      </c>
      <c r="N2342" t="s">
        <v>8505</v>
      </c>
      <c r="O2342" s="300"/>
      <c r="Q2342"/>
      <c r="R2342" s="300" t="s">
        <v>14197</v>
      </c>
      <c r="S2342" t="s">
        <v>10321</v>
      </c>
      <c r="V2342" s="296">
        <f>INDEX('Page 2 - Team Information'!$K$14:$AP$184,Y2342,X2342)</f>
        <v>0</v>
      </c>
      <c r="X2342" s="334">
        <v>5</v>
      </c>
      <c r="Y2342" s="334">
        <v>124</v>
      </c>
    </row>
    <row r="2343" spans="1:25" x14ac:dyDescent="0.25">
      <c r="A2343" t="str">
        <f>'Page 1 - General Information'!$G$12</f>
        <v>114069103</v>
      </c>
      <c r="B2343" t="str">
        <f>'Page 1 - General Information'!$G$16</f>
        <v>6980</v>
      </c>
      <c r="C2343" s="333" t="s">
        <v>14207</v>
      </c>
      <c r="N2343" t="s">
        <v>8505</v>
      </c>
      <c r="O2343" s="300"/>
      <c r="Q2343"/>
      <c r="R2343" s="300" t="s">
        <v>14197</v>
      </c>
      <c r="S2343" t="s">
        <v>10322</v>
      </c>
      <c r="V2343" s="296">
        <f>INDEX('Page 2 - Team Information'!$K$14:$AP$184,Y2343,X2343)</f>
        <v>0</v>
      </c>
      <c r="X2343" s="334">
        <v>6</v>
      </c>
      <c r="Y2343" s="334">
        <v>124</v>
      </c>
    </row>
    <row r="2344" spans="1:25" x14ac:dyDescent="0.25">
      <c r="A2344" t="str">
        <f>'Page 1 - General Information'!$G$12</f>
        <v>114069103</v>
      </c>
      <c r="B2344" t="str">
        <f>'Page 1 - General Information'!$G$16</f>
        <v>6980</v>
      </c>
      <c r="C2344" s="333" t="s">
        <v>14207</v>
      </c>
      <c r="N2344" t="s">
        <v>8505</v>
      </c>
      <c r="O2344" s="300"/>
      <c r="Q2344"/>
      <c r="R2344" s="300" t="s">
        <v>14197</v>
      </c>
      <c r="S2344" t="s">
        <v>10323</v>
      </c>
      <c r="V2344" s="296">
        <f>INDEX('Page 2 - Team Information'!$K$14:$AP$184,Y2344,X2344)</f>
        <v>0</v>
      </c>
      <c r="X2344" s="334">
        <v>7</v>
      </c>
      <c r="Y2344" s="334">
        <v>124</v>
      </c>
    </row>
    <row r="2345" spans="1:25" x14ac:dyDescent="0.25">
      <c r="A2345" t="str">
        <f>'Page 1 - General Information'!$G$12</f>
        <v>114069103</v>
      </c>
      <c r="B2345" t="str">
        <f>'Page 1 - General Information'!$G$16</f>
        <v>6980</v>
      </c>
      <c r="C2345" s="333" t="s">
        <v>14207</v>
      </c>
      <c r="N2345" t="s">
        <v>8505</v>
      </c>
      <c r="O2345" s="300"/>
      <c r="Q2345"/>
      <c r="R2345" s="23" t="s">
        <v>14197</v>
      </c>
      <c r="S2345" t="s">
        <v>10324</v>
      </c>
      <c r="T2345" s="296" t="str">
        <f>IF(INDEX('Page 2 - Team Information'!$K$14:$AP$184,Y2345,X2345)="","",INDEX('Page 2 - Team Information'!$K$14:$AP$184,Y2345,X2345)&amp;"-06-30")</f>
        <v/>
      </c>
      <c r="X2345" s="334">
        <v>9</v>
      </c>
      <c r="Y2345" s="334">
        <v>124</v>
      </c>
    </row>
    <row r="2346" spans="1:25" x14ac:dyDescent="0.25">
      <c r="A2346" t="str">
        <f>'Page 1 - General Information'!$G$12</f>
        <v>114069103</v>
      </c>
      <c r="B2346" t="str">
        <f>'Page 1 - General Information'!$G$16</f>
        <v>6980</v>
      </c>
      <c r="C2346" s="333" t="s">
        <v>14207</v>
      </c>
      <c r="N2346" t="s">
        <v>8505</v>
      </c>
      <c r="O2346" s="300"/>
      <c r="Q2346"/>
      <c r="R2346" s="23" t="s">
        <v>14197</v>
      </c>
      <c r="S2346" t="s">
        <v>10325</v>
      </c>
      <c r="T2346" s="296" t="str">
        <f>IF(INDEX('Page 2 - Team Information'!$K$14:$AP$184,Y2346,X2346)="","",INDEX('Page 2 - Team Information'!$K$14:$AP$184,Y2346,X2346)&amp;"-06-30")</f>
        <v/>
      </c>
      <c r="X2346" s="334">
        <v>10</v>
      </c>
      <c r="Y2346" s="334">
        <v>124</v>
      </c>
    </row>
    <row r="2347" spans="1:25" x14ac:dyDescent="0.25">
      <c r="A2347" t="str">
        <f>'Page 1 - General Information'!$G$12</f>
        <v>114069103</v>
      </c>
      <c r="B2347" t="str">
        <f>'Page 1 - General Information'!$G$16</f>
        <v>6980</v>
      </c>
      <c r="C2347" s="333" t="s">
        <v>14207</v>
      </c>
      <c r="N2347" t="s">
        <v>8505</v>
      </c>
      <c r="O2347" s="300"/>
      <c r="Q2347"/>
      <c r="R2347" s="23" t="s">
        <v>14197</v>
      </c>
      <c r="S2347" t="s">
        <v>10326</v>
      </c>
      <c r="T2347" s="296" t="str">
        <f>IF(INDEX('Page 2 - Team Information'!$K$14:$AP$184,Y2347,X2347)="","",INDEX('Page 2 - Team Information'!$K$14:$AP$184,Y2347,X2347)&amp;"-06-30")</f>
        <v/>
      </c>
      <c r="X2347" s="334">
        <v>11</v>
      </c>
      <c r="Y2347" s="334">
        <v>124</v>
      </c>
    </row>
    <row r="2348" spans="1:25" x14ac:dyDescent="0.25">
      <c r="A2348" t="str">
        <f>'Page 1 - General Information'!$G$12</f>
        <v>114069103</v>
      </c>
      <c r="B2348" t="str">
        <f>'Page 1 - General Information'!$G$16</f>
        <v>6980</v>
      </c>
      <c r="C2348" s="333" t="s">
        <v>14207</v>
      </c>
      <c r="N2348" t="s">
        <v>8505</v>
      </c>
      <c r="O2348" s="300"/>
      <c r="Q2348"/>
      <c r="R2348" s="23" t="s">
        <v>14197</v>
      </c>
      <c r="S2348" t="s">
        <v>10327</v>
      </c>
      <c r="T2348" s="296" t="str">
        <f>IF(INDEX('Page 2 - Team Information'!$K$14:$AP$184,Y2348,X2348)="","",INDEX('Page 2 - Team Information'!$K$14:$AP$184,Y2348,X2348)&amp;"-06-30")</f>
        <v/>
      </c>
      <c r="X2348" s="334">
        <v>12</v>
      </c>
      <c r="Y2348" s="334">
        <v>124</v>
      </c>
    </row>
    <row r="2349" spans="1:25" x14ac:dyDescent="0.25">
      <c r="A2349" t="str">
        <f>'Page 1 - General Information'!$G$12</f>
        <v>114069103</v>
      </c>
      <c r="B2349" t="str">
        <f>'Page 1 - General Information'!$G$16</f>
        <v>6980</v>
      </c>
      <c r="C2349" s="333" t="s">
        <v>14207</v>
      </c>
      <c r="N2349" t="s">
        <v>8024</v>
      </c>
      <c r="O2349" s="296">
        <f>INDEX('Page 2 - Team Information'!$K$14:$AP$184,Y2349,X2349)</f>
        <v>0</v>
      </c>
      <c r="Q2349"/>
      <c r="S2349" t="s">
        <v>10328</v>
      </c>
      <c r="X2349" s="334">
        <v>14</v>
      </c>
      <c r="Y2349" s="334">
        <v>124</v>
      </c>
    </row>
    <row r="2350" spans="1:25" x14ac:dyDescent="0.25">
      <c r="A2350" t="str">
        <f>'Page 1 - General Information'!$G$12</f>
        <v>114069103</v>
      </c>
      <c r="B2350" t="str">
        <f>'Page 1 - General Information'!$G$16</f>
        <v>6980</v>
      </c>
      <c r="C2350" s="333" t="s">
        <v>14207</v>
      </c>
      <c r="N2350" t="s">
        <v>8024</v>
      </c>
      <c r="O2350" s="296">
        <f>INDEX('Page 2 - Team Information'!$K$14:$AP$184,Y2350,X2350)</f>
        <v>0</v>
      </c>
      <c r="Q2350"/>
      <c r="S2350" t="s">
        <v>10329</v>
      </c>
      <c r="X2350" s="334">
        <v>15</v>
      </c>
      <c r="Y2350" s="334">
        <v>124</v>
      </c>
    </row>
    <row r="2351" spans="1:25" x14ac:dyDescent="0.25">
      <c r="A2351" t="str">
        <f>'Page 1 - General Information'!$G$12</f>
        <v>114069103</v>
      </c>
      <c r="B2351" t="str">
        <f>'Page 1 - General Information'!$G$16</f>
        <v>6980</v>
      </c>
      <c r="C2351" s="333" t="s">
        <v>14207</v>
      </c>
      <c r="N2351" t="s">
        <v>8024</v>
      </c>
      <c r="O2351" s="296">
        <f>INDEX('Page 2 - Team Information'!$K$14:$AP$184,Y2351,X2351)</f>
        <v>0</v>
      </c>
      <c r="Q2351"/>
      <c r="S2351" t="s">
        <v>10330</v>
      </c>
      <c r="X2351" s="334">
        <v>16</v>
      </c>
      <c r="Y2351" s="334">
        <v>124</v>
      </c>
    </row>
    <row r="2352" spans="1:25" x14ac:dyDescent="0.25">
      <c r="A2352" t="str">
        <f>'Page 1 - General Information'!$G$12</f>
        <v>114069103</v>
      </c>
      <c r="B2352" t="str">
        <f>'Page 1 - General Information'!$G$16</f>
        <v>6980</v>
      </c>
      <c r="C2352" s="333" t="s">
        <v>14207</v>
      </c>
      <c r="N2352" t="s">
        <v>8024</v>
      </c>
      <c r="O2352" s="296">
        <f>INDEX('Page 2 - Team Information'!$K$14:$AP$184,Y2352,X2352)</f>
        <v>0</v>
      </c>
      <c r="Q2352"/>
      <c r="S2352" t="s">
        <v>10331</v>
      </c>
      <c r="X2352" s="334">
        <v>17</v>
      </c>
      <c r="Y2352" s="334">
        <v>124</v>
      </c>
    </row>
    <row r="2353" spans="1:25" x14ac:dyDescent="0.25">
      <c r="A2353" t="str">
        <f>'Page 1 - General Information'!$G$12</f>
        <v>114069103</v>
      </c>
      <c r="B2353" t="str">
        <f>'Page 1 - General Information'!$G$16</f>
        <v>6980</v>
      </c>
      <c r="C2353" s="333" t="s">
        <v>14207</v>
      </c>
      <c r="N2353" t="s">
        <v>8024</v>
      </c>
      <c r="O2353" s="296">
        <f>INDEX('Page 2 - Team Information'!$K$14:$AP$184,Y2353,X2353)</f>
        <v>0</v>
      </c>
      <c r="Q2353"/>
      <c r="S2353" t="s">
        <v>10332</v>
      </c>
      <c r="X2353" s="334">
        <v>19</v>
      </c>
      <c r="Y2353" s="334">
        <v>124</v>
      </c>
    </row>
    <row r="2354" spans="1:25" x14ac:dyDescent="0.25">
      <c r="A2354" t="str">
        <f>'Page 1 - General Information'!$G$12</f>
        <v>114069103</v>
      </c>
      <c r="B2354" t="str">
        <f>'Page 1 - General Information'!$G$16</f>
        <v>6980</v>
      </c>
      <c r="C2354" s="333" t="s">
        <v>14207</v>
      </c>
      <c r="N2354" t="s">
        <v>8024</v>
      </c>
      <c r="O2354" s="296">
        <f>INDEX('Page 2 - Team Information'!$K$14:$AP$184,Y2354,X2354)</f>
        <v>0</v>
      </c>
      <c r="Q2354"/>
      <c r="S2354" t="s">
        <v>10333</v>
      </c>
      <c r="X2354" s="334">
        <v>20</v>
      </c>
      <c r="Y2354" s="334">
        <v>124</v>
      </c>
    </row>
    <row r="2355" spans="1:25" x14ac:dyDescent="0.25">
      <c r="A2355" t="str">
        <f>'Page 1 - General Information'!$G$12</f>
        <v>114069103</v>
      </c>
      <c r="B2355" t="str">
        <f>'Page 1 - General Information'!$G$16</f>
        <v>6980</v>
      </c>
      <c r="C2355" s="333" t="s">
        <v>14207</v>
      </c>
      <c r="N2355" t="s">
        <v>8024</v>
      </c>
      <c r="O2355" s="296">
        <f>INDEX('Page 2 - Team Information'!$K$14:$AP$184,Y2355,X2355)</f>
        <v>0</v>
      </c>
      <c r="Q2355"/>
      <c r="S2355" t="s">
        <v>10334</v>
      </c>
      <c r="X2355" s="334">
        <v>21</v>
      </c>
      <c r="Y2355" s="334">
        <v>124</v>
      </c>
    </row>
    <row r="2356" spans="1:25" x14ac:dyDescent="0.25">
      <c r="A2356" t="str">
        <f>'Page 1 - General Information'!$G$12</f>
        <v>114069103</v>
      </c>
      <c r="B2356" t="str">
        <f>'Page 1 - General Information'!$G$16</f>
        <v>6980</v>
      </c>
      <c r="C2356" s="333" t="s">
        <v>14207</v>
      </c>
      <c r="N2356" t="s">
        <v>8024</v>
      </c>
      <c r="O2356" s="296">
        <f>INDEX('Page 2 - Team Information'!$K$14:$AP$184,Y2356,X2356)</f>
        <v>0</v>
      </c>
      <c r="Q2356"/>
      <c r="S2356" t="s">
        <v>10335</v>
      </c>
      <c r="X2356" s="334">
        <v>22</v>
      </c>
      <c r="Y2356" s="334">
        <v>124</v>
      </c>
    </row>
    <row r="2357" spans="1:25" x14ac:dyDescent="0.25">
      <c r="A2357" t="str">
        <f>'Page 1 - General Information'!$G$12</f>
        <v>114069103</v>
      </c>
      <c r="B2357" t="str">
        <f>'Page 1 - General Information'!$G$16</f>
        <v>6980</v>
      </c>
      <c r="C2357" s="333" t="s">
        <v>14207</v>
      </c>
      <c r="N2357" t="s">
        <v>8505</v>
      </c>
      <c r="O2357" s="300"/>
      <c r="Q2357"/>
      <c r="R2357" s="300" t="s">
        <v>14197</v>
      </c>
      <c r="S2357" t="s">
        <v>14057</v>
      </c>
      <c r="V2357" s="296">
        <f>INDEX('Page 2 - Team Information'!$K$14:$AP$184,Y2357,X2357)</f>
        <v>0</v>
      </c>
      <c r="X2357" s="334">
        <v>5</v>
      </c>
      <c r="Y2357" s="334">
        <v>125</v>
      </c>
    </row>
    <row r="2358" spans="1:25" x14ac:dyDescent="0.25">
      <c r="A2358" t="str">
        <f>'Page 1 - General Information'!$G$12</f>
        <v>114069103</v>
      </c>
      <c r="B2358" t="str">
        <f>'Page 1 - General Information'!$G$16</f>
        <v>6980</v>
      </c>
      <c r="C2358" s="333" t="s">
        <v>14207</v>
      </c>
      <c r="N2358" t="s">
        <v>8505</v>
      </c>
      <c r="O2358" s="300"/>
      <c r="Q2358"/>
      <c r="R2358" s="300" t="s">
        <v>14197</v>
      </c>
      <c r="S2358" t="s">
        <v>14058</v>
      </c>
      <c r="V2358" s="296">
        <f>INDEX('Page 2 - Team Information'!$K$14:$AP$184,Y2358,X2358)</f>
        <v>0</v>
      </c>
      <c r="X2358" s="334">
        <v>6</v>
      </c>
      <c r="Y2358" s="334">
        <v>125</v>
      </c>
    </row>
    <row r="2359" spans="1:25" x14ac:dyDescent="0.25">
      <c r="A2359" t="str">
        <f>'Page 1 - General Information'!$G$12</f>
        <v>114069103</v>
      </c>
      <c r="B2359" t="str">
        <f>'Page 1 - General Information'!$G$16</f>
        <v>6980</v>
      </c>
      <c r="C2359" s="333" t="s">
        <v>14207</v>
      </c>
      <c r="N2359" t="s">
        <v>8505</v>
      </c>
      <c r="O2359" s="300"/>
      <c r="Q2359"/>
      <c r="R2359" s="300" t="s">
        <v>14197</v>
      </c>
      <c r="S2359" t="s">
        <v>14059</v>
      </c>
      <c r="V2359" s="296">
        <f>INDEX('Page 2 - Team Information'!$K$14:$AP$184,Y2359,X2359)</f>
        <v>0</v>
      </c>
      <c r="X2359" s="334">
        <v>7</v>
      </c>
      <c r="Y2359" s="334">
        <v>125</v>
      </c>
    </row>
    <row r="2360" spans="1:25" x14ac:dyDescent="0.25">
      <c r="A2360" t="str">
        <f>'Page 1 - General Information'!$G$12</f>
        <v>114069103</v>
      </c>
      <c r="B2360" t="str">
        <f>'Page 1 - General Information'!$G$16</f>
        <v>6980</v>
      </c>
      <c r="C2360" s="333" t="s">
        <v>14207</v>
      </c>
      <c r="N2360" t="s">
        <v>8505</v>
      </c>
      <c r="O2360" s="300"/>
      <c r="Q2360"/>
      <c r="R2360" s="23" t="s">
        <v>14197</v>
      </c>
      <c r="S2360" t="s">
        <v>14060</v>
      </c>
      <c r="T2360" s="296" t="str">
        <f>IF(INDEX('Page 2 - Team Information'!$K$14:$AP$184,Y2360,X2360)="","",INDEX('Page 2 - Team Information'!$K$14:$AP$184,Y2360,X2360)&amp;"-06-30")</f>
        <v/>
      </c>
      <c r="X2360" s="334">
        <v>9</v>
      </c>
      <c r="Y2360" s="334">
        <v>125</v>
      </c>
    </row>
    <row r="2361" spans="1:25" x14ac:dyDescent="0.25">
      <c r="A2361" t="str">
        <f>'Page 1 - General Information'!$G$12</f>
        <v>114069103</v>
      </c>
      <c r="B2361" t="str">
        <f>'Page 1 - General Information'!$G$16</f>
        <v>6980</v>
      </c>
      <c r="C2361" s="333" t="s">
        <v>14207</v>
      </c>
      <c r="N2361" t="s">
        <v>8505</v>
      </c>
      <c r="O2361" s="300"/>
      <c r="Q2361"/>
      <c r="R2361" s="23" t="s">
        <v>14197</v>
      </c>
      <c r="S2361" t="s">
        <v>14061</v>
      </c>
      <c r="T2361" s="296" t="str">
        <f>IF(INDEX('Page 2 - Team Information'!$K$14:$AP$184,Y2361,X2361)="","",INDEX('Page 2 - Team Information'!$K$14:$AP$184,Y2361,X2361)&amp;"-06-30")</f>
        <v/>
      </c>
      <c r="X2361" s="334">
        <v>10</v>
      </c>
      <c r="Y2361" s="334">
        <v>125</v>
      </c>
    </row>
    <row r="2362" spans="1:25" x14ac:dyDescent="0.25">
      <c r="A2362" t="str">
        <f>'Page 1 - General Information'!$G$12</f>
        <v>114069103</v>
      </c>
      <c r="B2362" t="str">
        <f>'Page 1 - General Information'!$G$16</f>
        <v>6980</v>
      </c>
      <c r="C2362" s="333" t="s">
        <v>14207</v>
      </c>
      <c r="N2362" t="s">
        <v>8505</v>
      </c>
      <c r="O2362" s="300"/>
      <c r="Q2362"/>
      <c r="R2362" s="23" t="s">
        <v>14197</v>
      </c>
      <c r="S2362" t="s">
        <v>14062</v>
      </c>
      <c r="T2362" s="296" t="str">
        <f>IF(INDEX('Page 2 - Team Information'!$K$14:$AP$184,Y2362,X2362)="","",INDEX('Page 2 - Team Information'!$K$14:$AP$184,Y2362,X2362)&amp;"-06-30")</f>
        <v/>
      </c>
      <c r="X2362" s="334">
        <v>11</v>
      </c>
      <c r="Y2362" s="334">
        <v>125</v>
      </c>
    </row>
    <row r="2363" spans="1:25" x14ac:dyDescent="0.25">
      <c r="A2363" t="str">
        <f>'Page 1 - General Information'!$G$12</f>
        <v>114069103</v>
      </c>
      <c r="B2363" t="str">
        <f>'Page 1 - General Information'!$G$16</f>
        <v>6980</v>
      </c>
      <c r="C2363" s="333" t="s">
        <v>14207</v>
      </c>
      <c r="N2363" t="s">
        <v>8505</v>
      </c>
      <c r="O2363" s="300"/>
      <c r="Q2363"/>
      <c r="R2363" s="23" t="s">
        <v>14197</v>
      </c>
      <c r="S2363" t="s">
        <v>14063</v>
      </c>
      <c r="T2363" s="296" t="str">
        <f>IF(INDEX('Page 2 - Team Information'!$K$14:$AP$184,Y2363,X2363)="","",INDEX('Page 2 - Team Information'!$K$14:$AP$184,Y2363,X2363)&amp;"-06-30")</f>
        <v/>
      </c>
      <c r="X2363" s="334">
        <v>12</v>
      </c>
      <c r="Y2363" s="334">
        <v>125</v>
      </c>
    </row>
    <row r="2364" spans="1:25" x14ac:dyDescent="0.25">
      <c r="A2364" t="str">
        <f>'Page 1 - General Information'!$G$12</f>
        <v>114069103</v>
      </c>
      <c r="B2364" t="str">
        <f>'Page 1 - General Information'!$G$16</f>
        <v>6980</v>
      </c>
      <c r="C2364" s="333" t="s">
        <v>14207</v>
      </c>
      <c r="N2364" t="s">
        <v>8024</v>
      </c>
      <c r="O2364" s="296">
        <f>INDEX('Page 2 - Team Information'!$K$14:$AP$184,Y2364,X2364)</f>
        <v>0</v>
      </c>
      <c r="Q2364"/>
      <c r="S2364" t="s">
        <v>14064</v>
      </c>
      <c r="X2364" s="334">
        <v>14</v>
      </c>
      <c r="Y2364" s="334">
        <v>125</v>
      </c>
    </row>
    <row r="2365" spans="1:25" x14ac:dyDescent="0.25">
      <c r="A2365" t="str">
        <f>'Page 1 - General Information'!$G$12</f>
        <v>114069103</v>
      </c>
      <c r="B2365" t="str">
        <f>'Page 1 - General Information'!$G$16</f>
        <v>6980</v>
      </c>
      <c r="C2365" s="333" t="s">
        <v>14207</v>
      </c>
      <c r="N2365" t="s">
        <v>8024</v>
      </c>
      <c r="O2365" s="296">
        <f>INDEX('Page 2 - Team Information'!$K$14:$AP$184,Y2365,X2365)</f>
        <v>0</v>
      </c>
      <c r="Q2365"/>
      <c r="S2365" t="s">
        <v>14065</v>
      </c>
      <c r="X2365" s="334">
        <v>15</v>
      </c>
      <c r="Y2365" s="334">
        <v>125</v>
      </c>
    </row>
    <row r="2366" spans="1:25" x14ac:dyDescent="0.25">
      <c r="A2366" t="str">
        <f>'Page 1 - General Information'!$G$12</f>
        <v>114069103</v>
      </c>
      <c r="B2366" t="str">
        <f>'Page 1 - General Information'!$G$16</f>
        <v>6980</v>
      </c>
      <c r="C2366" s="333" t="s">
        <v>14207</v>
      </c>
      <c r="N2366" t="s">
        <v>8024</v>
      </c>
      <c r="O2366" s="296">
        <f>INDEX('Page 2 - Team Information'!$K$14:$AP$184,Y2366,X2366)</f>
        <v>0</v>
      </c>
      <c r="Q2366"/>
      <c r="S2366" t="s">
        <v>14066</v>
      </c>
      <c r="X2366" s="334">
        <v>16</v>
      </c>
      <c r="Y2366" s="334">
        <v>125</v>
      </c>
    </row>
    <row r="2367" spans="1:25" x14ac:dyDescent="0.25">
      <c r="A2367" t="str">
        <f>'Page 1 - General Information'!$G$12</f>
        <v>114069103</v>
      </c>
      <c r="B2367" t="str">
        <f>'Page 1 - General Information'!$G$16</f>
        <v>6980</v>
      </c>
      <c r="C2367" s="333" t="s">
        <v>14207</v>
      </c>
      <c r="N2367" t="s">
        <v>8024</v>
      </c>
      <c r="O2367" s="296">
        <f>INDEX('Page 2 - Team Information'!$K$14:$AP$184,Y2367,X2367)</f>
        <v>0</v>
      </c>
      <c r="Q2367"/>
      <c r="S2367" t="s">
        <v>14067</v>
      </c>
      <c r="X2367" s="334">
        <v>17</v>
      </c>
      <c r="Y2367" s="334">
        <v>125</v>
      </c>
    </row>
    <row r="2368" spans="1:25" x14ac:dyDescent="0.25">
      <c r="A2368" t="str">
        <f>'Page 1 - General Information'!$G$12</f>
        <v>114069103</v>
      </c>
      <c r="B2368" t="str">
        <f>'Page 1 - General Information'!$G$16</f>
        <v>6980</v>
      </c>
      <c r="C2368" s="333" t="s">
        <v>14207</v>
      </c>
      <c r="N2368" t="s">
        <v>8024</v>
      </c>
      <c r="O2368" s="296">
        <f>INDEX('Page 2 - Team Information'!$K$14:$AP$184,Y2368,X2368)</f>
        <v>0</v>
      </c>
      <c r="Q2368"/>
      <c r="S2368" t="s">
        <v>14068</v>
      </c>
      <c r="X2368" s="334">
        <v>19</v>
      </c>
      <c r="Y2368" s="334">
        <v>125</v>
      </c>
    </row>
    <row r="2369" spans="1:25" x14ac:dyDescent="0.25">
      <c r="A2369" t="str">
        <f>'Page 1 - General Information'!$G$12</f>
        <v>114069103</v>
      </c>
      <c r="B2369" t="str">
        <f>'Page 1 - General Information'!$G$16</f>
        <v>6980</v>
      </c>
      <c r="C2369" s="333" t="s">
        <v>14207</v>
      </c>
      <c r="N2369" t="s">
        <v>8024</v>
      </c>
      <c r="O2369" s="296">
        <f>INDEX('Page 2 - Team Information'!$K$14:$AP$184,Y2369,X2369)</f>
        <v>0</v>
      </c>
      <c r="Q2369"/>
      <c r="S2369" t="s">
        <v>14069</v>
      </c>
      <c r="X2369" s="334">
        <v>20</v>
      </c>
      <c r="Y2369" s="334">
        <v>125</v>
      </c>
    </row>
    <row r="2370" spans="1:25" x14ac:dyDescent="0.25">
      <c r="A2370" t="str">
        <f>'Page 1 - General Information'!$G$12</f>
        <v>114069103</v>
      </c>
      <c r="B2370" t="str">
        <f>'Page 1 - General Information'!$G$16</f>
        <v>6980</v>
      </c>
      <c r="C2370" s="333" t="s">
        <v>14207</v>
      </c>
      <c r="N2370" t="s">
        <v>8024</v>
      </c>
      <c r="O2370" s="296">
        <f>INDEX('Page 2 - Team Information'!$K$14:$AP$184,Y2370,X2370)</f>
        <v>0</v>
      </c>
      <c r="Q2370"/>
      <c r="S2370" t="s">
        <v>14070</v>
      </c>
      <c r="X2370" s="334">
        <v>21</v>
      </c>
      <c r="Y2370" s="334">
        <v>125</v>
      </c>
    </row>
    <row r="2371" spans="1:25" x14ac:dyDescent="0.25">
      <c r="A2371" t="str">
        <f>'Page 1 - General Information'!$G$12</f>
        <v>114069103</v>
      </c>
      <c r="B2371" t="str">
        <f>'Page 1 - General Information'!$G$16</f>
        <v>6980</v>
      </c>
      <c r="C2371" s="333" t="s">
        <v>14207</v>
      </c>
      <c r="N2371" t="s">
        <v>8024</v>
      </c>
      <c r="O2371" s="296">
        <f>INDEX('Page 2 - Team Information'!$K$14:$AP$184,Y2371,X2371)</f>
        <v>0</v>
      </c>
      <c r="Q2371"/>
      <c r="S2371" t="s">
        <v>14071</v>
      </c>
      <c r="X2371" s="334">
        <v>22</v>
      </c>
      <c r="Y2371" s="334">
        <v>125</v>
      </c>
    </row>
    <row r="2372" spans="1:25" x14ac:dyDescent="0.25">
      <c r="A2372" t="str">
        <f>'Page 1 - General Information'!$G$12</f>
        <v>114069103</v>
      </c>
      <c r="B2372" t="str">
        <f>'Page 1 - General Information'!$G$16</f>
        <v>6980</v>
      </c>
      <c r="C2372" s="333" t="s">
        <v>14207</v>
      </c>
      <c r="N2372" t="s">
        <v>8505</v>
      </c>
      <c r="O2372" s="300"/>
      <c r="Q2372"/>
      <c r="R2372" s="300" t="s">
        <v>14197</v>
      </c>
      <c r="S2372" t="s">
        <v>10336</v>
      </c>
      <c r="V2372" s="296">
        <f>INDEX('Page 2 - Team Information'!$K$14:$AP$184,Y2372,X2372)</f>
        <v>0</v>
      </c>
      <c r="X2372" s="334">
        <v>5</v>
      </c>
      <c r="Y2372" s="334">
        <v>126</v>
      </c>
    </row>
    <row r="2373" spans="1:25" x14ac:dyDescent="0.25">
      <c r="A2373" t="str">
        <f>'Page 1 - General Information'!$G$12</f>
        <v>114069103</v>
      </c>
      <c r="B2373" t="str">
        <f>'Page 1 - General Information'!$G$16</f>
        <v>6980</v>
      </c>
      <c r="C2373" s="333" t="s">
        <v>14207</v>
      </c>
      <c r="N2373" t="s">
        <v>8505</v>
      </c>
      <c r="O2373" s="300"/>
      <c r="Q2373"/>
      <c r="R2373" s="300" t="s">
        <v>14197</v>
      </c>
      <c r="S2373" t="s">
        <v>10337</v>
      </c>
      <c r="V2373" s="296">
        <f>INDEX('Page 2 - Team Information'!$K$14:$AP$184,Y2373,X2373)</f>
        <v>0</v>
      </c>
      <c r="X2373" s="334">
        <v>6</v>
      </c>
      <c r="Y2373" s="334">
        <v>126</v>
      </c>
    </row>
    <row r="2374" spans="1:25" x14ac:dyDescent="0.25">
      <c r="A2374" t="str">
        <f>'Page 1 - General Information'!$G$12</f>
        <v>114069103</v>
      </c>
      <c r="B2374" t="str">
        <f>'Page 1 - General Information'!$G$16</f>
        <v>6980</v>
      </c>
      <c r="C2374" s="333" t="s">
        <v>14207</v>
      </c>
      <c r="N2374" t="s">
        <v>8505</v>
      </c>
      <c r="O2374" s="300"/>
      <c r="Q2374"/>
      <c r="R2374" s="300" t="s">
        <v>14197</v>
      </c>
      <c r="S2374" t="s">
        <v>10338</v>
      </c>
      <c r="V2374" s="296">
        <f>INDEX('Page 2 - Team Information'!$K$14:$AP$184,Y2374,X2374)</f>
        <v>0</v>
      </c>
      <c r="X2374" s="334">
        <v>7</v>
      </c>
      <c r="Y2374" s="334">
        <v>126</v>
      </c>
    </row>
    <row r="2375" spans="1:25" x14ac:dyDescent="0.25">
      <c r="A2375" t="str">
        <f>'Page 1 - General Information'!$G$12</f>
        <v>114069103</v>
      </c>
      <c r="B2375" t="str">
        <f>'Page 1 - General Information'!$G$16</f>
        <v>6980</v>
      </c>
      <c r="C2375" s="333" t="s">
        <v>14207</v>
      </c>
      <c r="N2375" t="s">
        <v>8505</v>
      </c>
      <c r="O2375" s="300"/>
      <c r="Q2375"/>
      <c r="R2375" s="23" t="s">
        <v>14197</v>
      </c>
      <c r="S2375" t="s">
        <v>10339</v>
      </c>
      <c r="T2375" s="296" t="str">
        <f>IF(INDEX('Page 2 - Team Information'!$K$14:$AP$184,Y2375,X2375)="","",INDEX('Page 2 - Team Information'!$K$14:$AP$184,Y2375,X2375)&amp;"-06-30")</f>
        <v/>
      </c>
      <c r="X2375" s="334">
        <v>9</v>
      </c>
      <c r="Y2375" s="334">
        <v>126</v>
      </c>
    </row>
    <row r="2376" spans="1:25" x14ac:dyDescent="0.25">
      <c r="A2376" t="str">
        <f>'Page 1 - General Information'!$G$12</f>
        <v>114069103</v>
      </c>
      <c r="B2376" t="str">
        <f>'Page 1 - General Information'!$G$16</f>
        <v>6980</v>
      </c>
      <c r="C2376" s="333" t="s">
        <v>14207</v>
      </c>
      <c r="N2376" t="s">
        <v>8505</v>
      </c>
      <c r="O2376" s="300"/>
      <c r="Q2376"/>
      <c r="R2376" s="23" t="s">
        <v>14197</v>
      </c>
      <c r="S2376" t="s">
        <v>10340</v>
      </c>
      <c r="T2376" s="296" t="str">
        <f>IF(INDEX('Page 2 - Team Information'!$K$14:$AP$184,Y2376,X2376)="","",INDEX('Page 2 - Team Information'!$K$14:$AP$184,Y2376,X2376)&amp;"-06-30")</f>
        <v/>
      </c>
      <c r="X2376" s="334">
        <v>10</v>
      </c>
      <c r="Y2376" s="334">
        <v>126</v>
      </c>
    </row>
    <row r="2377" spans="1:25" x14ac:dyDescent="0.25">
      <c r="A2377" t="str">
        <f>'Page 1 - General Information'!$G$12</f>
        <v>114069103</v>
      </c>
      <c r="B2377" t="str">
        <f>'Page 1 - General Information'!$G$16</f>
        <v>6980</v>
      </c>
      <c r="C2377" s="333" t="s">
        <v>14207</v>
      </c>
      <c r="N2377" t="s">
        <v>8505</v>
      </c>
      <c r="O2377" s="300"/>
      <c r="Q2377"/>
      <c r="R2377" s="23" t="s">
        <v>14197</v>
      </c>
      <c r="S2377" t="s">
        <v>10341</v>
      </c>
      <c r="T2377" s="296" t="str">
        <f>IF(INDEX('Page 2 - Team Information'!$K$14:$AP$184,Y2377,X2377)="","",INDEX('Page 2 - Team Information'!$K$14:$AP$184,Y2377,X2377)&amp;"-06-30")</f>
        <v/>
      </c>
      <c r="X2377" s="334">
        <v>11</v>
      </c>
      <c r="Y2377" s="334">
        <v>126</v>
      </c>
    </row>
    <row r="2378" spans="1:25" x14ac:dyDescent="0.25">
      <c r="A2378" t="str">
        <f>'Page 1 - General Information'!$G$12</f>
        <v>114069103</v>
      </c>
      <c r="B2378" t="str">
        <f>'Page 1 - General Information'!$G$16</f>
        <v>6980</v>
      </c>
      <c r="C2378" s="333" t="s">
        <v>14207</v>
      </c>
      <c r="N2378" t="s">
        <v>8505</v>
      </c>
      <c r="O2378" s="300"/>
      <c r="Q2378"/>
      <c r="R2378" s="23" t="s">
        <v>14197</v>
      </c>
      <c r="S2378" t="s">
        <v>10342</v>
      </c>
      <c r="T2378" s="296" t="str">
        <f>IF(INDEX('Page 2 - Team Information'!$K$14:$AP$184,Y2378,X2378)="","",INDEX('Page 2 - Team Information'!$K$14:$AP$184,Y2378,X2378)&amp;"-06-30")</f>
        <v/>
      </c>
      <c r="X2378" s="334">
        <v>12</v>
      </c>
      <c r="Y2378" s="334">
        <v>126</v>
      </c>
    </row>
    <row r="2379" spans="1:25" x14ac:dyDescent="0.25">
      <c r="A2379" t="str">
        <f>'Page 1 - General Information'!$G$12</f>
        <v>114069103</v>
      </c>
      <c r="B2379" t="str">
        <f>'Page 1 - General Information'!$G$16</f>
        <v>6980</v>
      </c>
      <c r="C2379" s="333" t="s">
        <v>14207</v>
      </c>
      <c r="N2379" t="s">
        <v>8024</v>
      </c>
      <c r="O2379" s="296">
        <f>INDEX('Page 2 - Team Information'!$K$14:$AP$184,Y2379,X2379)</f>
        <v>0</v>
      </c>
      <c r="Q2379"/>
      <c r="S2379" t="s">
        <v>10343</v>
      </c>
      <c r="X2379" s="334">
        <v>14</v>
      </c>
      <c r="Y2379" s="334">
        <v>126</v>
      </c>
    </row>
    <row r="2380" spans="1:25" x14ac:dyDescent="0.25">
      <c r="A2380" t="str">
        <f>'Page 1 - General Information'!$G$12</f>
        <v>114069103</v>
      </c>
      <c r="B2380" t="str">
        <f>'Page 1 - General Information'!$G$16</f>
        <v>6980</v>
      </c>
      <c r="C2380" s="333" t="s">
        <v>14207</v>
      </c>
      <c r="N2380" t="s">
        <v>8024</v>
      </c>
      <c r="O2380" s="296">
        <f>INDEX('Page 2 - Team Information'!$K$14:$AP$184,Y2380,X2380)</f>
        <v>0</v>
      </c>
      <c r="Q2380"/>
      <c r="S2380" t="s">
        <v>10344</v>
      </c>
      <c r="X2380" s="334">
        <v>15</v>
      </c>
      <c r="Y2380" s="334">
        <v>126</v>
      </c>
    </row>
    <row r="2381" spans="1:25" x14ac:dyDescent="0.25">
      <c r="A2381" t="str">
        <f>'Page 1 - General Information'!$G$12</f>
        <v>114069103</v>
      </c>
      <c r="B2381" t="str">
        <f>'Page 1 - General Information'!$G$16</f>
        <v>6980</v>
      </c>
      <c r="C2381" s="333" t="s">
        <v>14207</v>
      </c>
      <c r="N2381" t="s">
        <v>8024</v>
      </c>
      <c r="O2381" s="296">
        <f>INDEX('Page 2 - Team Information'!$K$14:$AP$184,Y2381,X2381)</f>
        <v>0</v>
      </c>
      <c r="Q2381"/>
      <c r="S2381" t="s">
        <v>10345</v>
      </c>
      <c r="X2381" s="334">
        <v>16</v>
      </c>
      <c r="Y2381" s="334">
        <v>126</v>
      </c>
    </row>
    <row r="2382" spans="1:25" x14ac:dyDescent="0.25">
      <c r="A2382" t="str">
        <f>'Page 1 - General Information'!$G$12</f>
        <v>114069103</v>
      </c>
      <c r="B2382" t="str">
        <f>'Page 1 - General Information'!$G$16</f>
        <v>6980</v>
      </c>
      <c r="C2382" s="333" t="s">
        <v>14207</v>
      </c>
      <c r="N2382" t="s">
        <v>8024</v>
      </c>
      <c r="O2382" s="296">
        <f>INDEX('Page 2 - Team Information'!$K$14:$AP$184,Y2382,X2382)</f>
        <v>0</v>
      </c>
      <c r="Q2382"/>
      <c r="S2382" t="s">
        <v>10346</v>
      </c>
      <c r="X2382" s="334">
        <v>17</v>
      </c>
      <c r="Y2382" s="334">
        <v>126</v>
      </c>
    </row>
    <row r="2383" spans="1:25" x14ac:dyDescent="0.25">
      <c r="A2383" t="str">
        <f>'Page 1 - General Information'!$G$12</f>
        <v>114069103</v>
      </c>
      <c r="B2383" t="str">
        <f>'Page 1 - General Information'!$G$16</f>
        <v>6980</v>
      </c>
      <c r="C2383" s="333" t="s">
        <v>14207</v>
      </c>
      <c r="N2383" t="s">
        <v>8024</v>
      </c>
      <c r="O2383" s="296">
        <f>INDEX('Page 2 - Team Information'!$K$14:$AP$184,Y2383,X2383)</f>
        <v>0</v>
      </c>
      <c r="Q2383"/>
      <c r="S2383" t="s">
        <v>10347</v>
      </c>
      <c r="X2383" s="334">
        <v>19</v>
      </c>
      <c r="Y2383" s="334">
        <v>126</v>
      </c>
    </row>
    <row r="2384" spans="1:25" x14ac:dyDescent="0.25">
      <c r="A2384" t="str">
        <f>'Page 1 - General Information'!$G$12</f>
        <v>114069103</v>
      </c>
      <c r="B2384" t="str">
        <f>'Page 1 - General Information'!$G$16</f>
        <v>6980</v>
      </c>
      <c r="C2384" s="333" t="s">
        <v>14207</v>
      </c>
      <c r="N2384" t="s">
        <v>8024</v>
      </c>
      <c r="O2384" s="296">
        <f>INDEX('Page 2 - Team Information'!$K$14:$AP$184,Y2384,X2384)</f>
        <v>0</v>
      </c>
      <c r="Q2384"/>
      <c r="S2384" t="s">
        <v>10348</v>
      </c>
      <c r="X2384" s="334">
        <v>20</v>
      </c>
      <c r="Y2384" s="334">
        <v>126</v>
      </c>
    </row>
    <row r="2385" spans="1:25" x14ac:dyDescent="0.25">
      <c r="A2385" t="str">
        <f>'Page 1 - General Information'!$G$12</f>
        <v>114069103</v>
      </c>
      <c r="B2385" t="str">
        <f>'Page 1 - General Information'!$G$16</f>
        <v>6980</v>
      </c>
      <c r="C2385" s="333" t="s">
        <v>14207</v>
      </c>
      <c r="N2385" t="s">
        <v>8024</v>
      </c>
      <c r="O2385" s="296">
        <f>INDEX('Page 2 - Team Information'!$K$14:$AP$184,Y2385,X2385)</f>
        <v>0</v>
      </c>
      <c r="Q2385"/>
      <c r="S2385" t="s">
        <v>10349</v>
      </c>
      <c r="X2385" s="334">
        <v>21</v>
      </c>
      <c r="Y2385" s="334">
        <v>126</v>
      </c>
    </row>
    <row r="2386" spans="1:25" x14ac:dyDescent="0.25">
      <c r="A2386" t="str">
        <f>'Page 1 - General Information'!$G$12</f>
        <v>114069103</v>
      </c>
      <c r="B2386" t="str">
        <f>'Page 1 - General Information'!$G$16</f>
        <v>6980</v>
      </c>
      <c r="C2386" s="333" t="s">
        <v>14207</v>
      </c>
      <c r="N2386" t="s">
        <v>8024</v>
      </c>
      <c r="O2386" s="296">
        <f>INDEX('Page 2 - Team Information'!$K$14:$AP$184,Y2386,X2386)</f>
        <v>0</v>
      </c>
      <c r="Q2386"/>
      <c r="S2386" t="s">
        <v>10350</v>
      </c>
      <c r="X2386" s="334">
        <v>22</v>
      </c>
      <c r="Y2386" s="334">
        <v>126</v>
      </c>
    </row>
    <row r="2387" spans="1:25" x14ac:dyDescent="0.25">
      <c r="A2387" t="str">
        <f>'Page 1 - General Information'!$G$12</f>
        <v>114069103</v>
      </c>
      <c r="B2387" t="str">
        <f>'Page 1 - General Information'!$G$16</f>
        <v>6980</v>
      </c>
      <c r="C2387" s="333" t="s">
        <v>14207</v>
      </c>
      <c r="N2387" t="s">
        <v>8505</v>
      </c>
      <c r="O2387" s="300"/>
      <c r="Q2387"/>
      <c r="R2387" s="300" t="s">
        <v>14197</v>
      </c>
      <c r="S2387" t="s">
        <v>10351</v>
      </c>
      <c r="V2387" s="296">
        <f>INDEX('Page 2 - Team Information'!$K$14:$AP$184,Y2387,X2387)</f>
        <v>0</v>
      </c>
      <c r="X2387" s="334">
        <v>5</v>
      </c>
      <c r="Y2387" s="334">
        <v>127</v>
      </c>
    </row>
    <row r="2388" spans="1:25" x14ac:dyDescent="0.25">
      <c r="A2388" t="str">
        <f>'Page 1 - General Information'!$G$12</f>
        <v>114069103</v>
      </c>
      <c r="B2388" t="str">
        <f>'Page 1 - General Information'!$G$16</f>
        <v>6980</v>
      </c>
      <c r="C2388" s="333" t="s">
        <v>14207</v>
      </c>
      <c r="N2388" t="s">
        <v>8505</v>
      </c>
      <c r="O2388" s="300"/>
      <c r="Q2388"/>
      <c r="R2388" s="300" t="s">
        <v>14197</v>
      </c>
      <c r="S2388" t="s">
        <v>10352</v>
      </c>
      <c r="V2388" s="296">
        <f>INDEX('Page 2 - Team Information'!$K$14:$AP$184,Y2388,X2388)</f>
        <v>0</v>
      </c>
      <c r="X2388" s="334">
        <v>6</v>
      </c>
      <c r="Y2388" s="334">
        <v>127</v>
      </c>
    </row>
    <row r="2389" spans="1:25" x14ac:dyDescent="0.25">
      <c r="A2389" t="str">
        <f>'Page 1 - General Information'!$G$12</f>
        <v>114069103</v>
      </c>
      <c r="B2389" t="str">
        <f>'Page 1 - General Information'!$G$16</f>
        <v>6980</v>
      </c>
      <c r="C2389" s="333" t="s">
        <v>14207</v>
      </c>
      <c r="N2389" t="s">
        <v>8505</v>
      </c>
      <c r="O2389" s="300"/>
      <c r="Q2389"/>
      <c r="R2389" s="300" t="s">
        <v>14197</v>
      </c>
      <c r="S2389" t="s">
        <v>10353</v>
      </c>
      <c r="V2389" s="296">
        <f>INDEX('Page 2 - Team Information'!$K$14:$AP$184,Y2389,X2389)</f>
        <v>0</v>
      </c>
      <c r="X2389" s="334">
        <v>7</v>
      </c>
      <c r="Y2389" s="334">
        <v>127</v>
      </c>
    </row>
    <row r="2390" spans="1:25" x14ac:dyDescent="0.25">
      <c r="A2390" t="str">
        <f>'Page 1 - General Information'!$G$12</f>
        <v>114069103</v>
      </c>
      <c r="B2390" t="str">
        <f>'Page 1 - General Information'!$G$16</f>
        <v>6980</v>
      </c>
      <c r="C2390" s="333" t="s">
        <v>14207</v>
      </c>
      <c r="N2390" t="s">
        <v>8505</v>
      </c>
      <c r="O2390" s="300"/>
      <c r="Q2390"/>
      <c r="R2390" s="23" t="s">
        <v>14197</v>
      </c>
      <c r="S2390" t="s">
        <v>10354</v>
      </c>
      <c r="T2390" s="296" t="str">
        <f>IF(INDEX('Page 2 - Team Information'!$K$14:$AP$184,Y2390,X2390)="","",INDEX('Page 2 - Team Information'!$K$14:$AP$184,Y2390,X2390)&amp;"-06-30")</f>
        <v/>
      </c>
      <c r="X2390" s="334">
        <v>9</v>
      </c>
      <c r="Y2390" s="334">
        <v>127</v>
      </c>
    </row>
    <row r="2391" spans="1:25" x14ac:dyDescent="0.25">
      <c r="A2391" t="str">
        <f>'Page 1 - General Information'!$G$12</f>
        <v>114069103</v>
      </c>
      <c r="B2391" t="str">
        <f>'Page 1 - General Information'!$G$16</f>
        <v>6980</v>
      </c>
      <c r="C2391" s="333" t="s">
        <v>14207</v>
      </c>
      <c r="N2391" t="s">
        <v>8505</v>
      </c>
      <c r="O2391" s="300"/>
      <c r="Q2391"/>
      <c r="R2391" s="23" t="s">
        <v>14197</v>
      </c>
      <c r="S2391" t="s">
        <v>10355</v>
      </c>
      <c r="T2391" s="296" t="str">
        <f>IF(INDEX('Page 2 - Team Information'!$K$14:$AP$184,Y2391,X2391)="","",INDEX('Page 2 - Team Information'!$K$14:$AP$184,Y2391,X2391)&amp;"-06-30")</f>
        <v/>
      </c>
      <c r="X2391" s="334">
        <v>10</v>
      </c>
      <c r="Y2391" s="334">
        <v>127</v>
      </c>
    </row>
    <row r="2392" spans="1:25" x14ac:dyDescent="0.25">
      <c r="A2392" t="str">
        <f>'Page 1 - General Information'!$G$12</f>
        <v>114069103</v>
      </c>
      <c r="B2392" t="str">
        <f>'Page 1 - General Information'!$G$16</f>
        <v>6980</v>
      </c>
      <c r="C2392" s="333" t="s">
        <v>14207</v>
      </c>
      <c r="N2392" t="s">
        <v>8505</v>
      </c>
      <c r="O2392" s="300"/>
      <c r="Q2392"/>
      <c r="R2392" s="23" t="s">
        <v>14197</v>
      </c>
      <c r="S2392" t="s">
        <v>10356</v>
      </c>
      <c r="T2392" s="296" t="str">
        <f>IF(INDEX('Page 2 - Team Information'!$K$14:$AP$184,Y2392,X2392)="","",INDEX('Page 2 - Team Information'!$K$14:$AP$184,Y2392,X2392)&amp;"-06-30")</f>
        <v/>
      </c>
      <c r="X2392" s="334">
        <v>11</v>
      </c>
      <c r="Y2392" s="334">
        <v>127</v>
      </c>
    </row>
    <row r="2393" spans="1:25" x14ac:dyDescent="0.25">
      <c r="A2393" t="str">
        <f>'Page 1 - General Information'!$G$12</f>
        <v>114069103</v>
      </c>
      <c r="B2393" t="str">
        <f>'Page 1 - General Information'!$G$16</f>
        <v>6980</v>
      </c>
      <c r="C2393" s="333" t="s">
        <v>14207</v>
      </c>
      <c r="N2393" t="s">
        <v>8505</v>
      </c>
      <c r="O2393" s="300"/>
      <c r="Q2393"/>
      <c r="R2393" s="23" t="s">
        <v>14197</v>
      </c>
      <c r="S2393" t="s">
        <v>10357</v>
      </c>
      <c r="T2393" s="296" t="str">
        <f>IF(INDEX('Page 2 - Team Information'!$K$14:$AP$184,Y2393,X2393)="","",INDEX('Page 2 - Team Information'!$K$14:$AP$184,Y2393,X2393)&amp;"-06-30")</f>
        <v/>
      </c>
      <c r="X2393" s="334">
        <v>12</v>
      </c>
      <c r="Y2393" s="334">
        <v>127</v>
      </c>
    </row>
    <row r="2394" spans="1:25" x14ac:dyDescent="0.25">
      <c r="A2394" t="str">
        <f>'Page 1 - General Information'!$G$12</f>
        <v>114069103</v>
      </c>
      <c r="B2394" t="str">
        <f>'Page 1 - General Information'!$G$16</f>
        <v>6980</v>
      </c>
      <c r="C2394" s="333" t="s">
        <v>14207</v>
      </c>
      <c r="N2394" t="s">
        <v>8024</v>
      </c>
      <c r="O2394" s="296">
        <f>INDEX('Page 2 - Team Information'!$K$14:$AP$184,Y2394,X2394)</f>
        <v>0</v>
      </c>
      <c r="Q2394"/>
      <c r="S2394" t="s">
        <v>10358</v>
      </c>
      <c r="X2394" s="334">
        <v>14</v>
      </c>
      <c r="Y2394" s="334">
        <v>127</v>
      </c>
    </row>
    <row r="2395" spans="1:25" x14ac:dyDescent="0.25">
      <c r="A2395" t="str">
        <f>'Page 1 - General Information'!$G$12</f>
        <v>114069103</v>
      </c>
      <c r="B2395" t="str">
        <f>'Page 1 - General Information'!$G$16</f>
        <v>6980</v>
      </c>
      <c r="C2395" s="333" t="s">
        <v>14207</v>
      </c>
      <c r="N2395" t="s">
        <v>8024</v>
      </c>
      <c r="O2395" s="296">
        <f>INDEX('Page 2 - Team Information'!$K$14:$AP$184,Y2395,X2395)</f>
        <v>0</v>
      </c>
      <c r="Q2395"/>
      <c r="S2395" t="s">
        <v>10359</v>
      </c>
      <c r="X2395" s="334">
        <v>15</v>
      </c>
      <c r="Y2395" s="334">
        <v>127</v>
      </c>
    </row>
    <row r="2396" spans="1:25" x14ac:dyDescent="0.25">
      <c r="A2396" t="str">
        <f>'Page 1 - General Information'!$G$12</f>
        <v>114069103</v>
      </c>
      <c r="B2396" t="str">
        <f>'Page 1 - General Information'!$G$16</f>
        <v>6980</v>
      </c>
      <c r="C2396" s="333" t="s">
        <v>14207</v>
      </c>
      <c r="N2396" t="s">
        <v>8024</v>
      </c>
      <c r="O2396" s="296">
        <f>INDEX('Page 2 - Team Information'!$K$14:$AP$184,Y2396,X2396)</f>
        <v>0</v>
      </c>
      <c r="Q2396"/>
      <c r="S2396" t="s">
        <v>10360</v>
      </c>
      <c r="X2396" s="334">
        <v>16</v>
      </c>
      <c r="Y2396" s="334">
        <v>127</v>
      </c>
    </row>
    <row r="2397" spans="1:25" x14ac:dyDescent="0.25">
      <c r="A2397" t="str">
        <f>'Page 1 - General Information'!$G$12</f>
        <v>114069103</v>
      </c>
      <c r="B2397" t="str">
        <f>'Page 1 - General Information'!$G$16</f>
        <v>6980</v>
      </c>
      <c r="C2397" s="333" t="s">
        <v>14207</v>
      </c>
      <c r="N2397" t="s">
        <v>8024</v>
      </c>
      <c r="O2397" s="296">
        <f>INDEX('Page 2 - Team Information'!$K$14:$AP$184,Y2397,X2397)</f>
        <v>0</v>
      </c>
      <c r="Q2397"/>
      <c r="S2397" t="s">
        <v>10361</v>
      </c>
      <c r="X2397" s="334">
        <v>17</v>
      </c>
      <c r="Y2397" s="334">
        <v>127</v>
      </c>
    </row>
    <row r="2398" spans="1:25" x14ac:dyDescent="0.25">
      <c r="A2398" t="str">
        <f>'Page 1 - General Information'!$G$12</f>
        <v>114069103</v>
      </c>
      <c r="B2398" t="str">
        <f>'Page 1 - General Information'!$G$16</f>
        <v>6980</v>
      </c>
      <c r="C2398" s="333" t="s">
        <v>14207</v>
      </c>
      <c r="N2398" t="s">
        <v>8024</v>
      </c>
      <c r="O2398" s="296">
        <f>INDEX('Page 2 - Team Information'!$K$14:$AP$184,Y2398,X2398)</f>
        <v>0</v>
      </c>
      <c r="Q2398"/>
      <c r="S2398" t="s">
        <v>10362</v>
      </c>
      <c r="X2398" s="334">
        <v>19</v>
      </c>
      <c r="Y2398" s="334">
        <v>127</v>
      </c>
    </row>
    <row r="2399" spans="1:25" x14ac:dyDescent="0.25">
      <c r="A2399" t="str">
        <f>'Page 1 - General Information'!$G$12</f>
        <v>114069103</v>
      </c>
      <c r="B2399" t="str">
        <f>'Page 1 - General Information'!$G$16</f>
        <v>6980</v>
      </c>
      <c r="C2399" s="333" t="s">
        <v>14207</v>
      </c>
      <c r="N2399" t="s">
        <v>8024</v>
      </c>
      <c r="O2399" s="296">
        <f>INDEX('Page 2 - Team Information'!$K$14:$AP$184,Y2399,X2399)</f>
        <v>0</v>
      </c>
      <c r="Q2399"/>
      <c r="S2399" t="s">
        <v>10363</v>
      </c>
      <c r="X2399" s="334">
        <v>20</v>
      </c>
      <c r="Y2399" s="334">
        <v>127</v>
      </c>
    </row>
    <row r="2400" spans="1:25" x14ac:dyDescent="0.25">
      <c r="A2400" t="str">
        <f>'Page 1 - General Information'!$G$12</f>
        <v>114069103</v>
      </c>
      <c r="B2400" t="str">
        <f>'Page 1 - General Information'!$G$16</f>
        <v>6980</v>
      </c>
      <c r="C2400" s="333" t="s">
        <v>14207</v>
      </c>
      <c r="N2400" t="s">
        <v>8024</v>
      </c>
      <c r="O2400" s="296">
        <f>INDEX('Page 2 - Team Information'!$K$14:$AP$184,Y2400,X2400)</f>
        <v>0</v>
      </c>
      <c r="Q2400"/>
      <c r="S2400" t="s">
        <v>10364</v>
      </c>
      <c r="X2400" s="334">
        <v>21</v>
      </c>
      <c r="Y2400" s="334">
        <v>127</v>
      </c>
    </row>
    <row r="2401" spans="1:25" x14ac:dyDescent="0.25">
      <c r="A2401" t="str">
        <f>'Page 1 - General Information'!$G$12</f>
        <v>114069103</v>
      </c>
      <c r="B2401" t="str">
        <f>'Page 1 - General Information'!$G$16</f>
        <v>6980</v>
      </c>
      <c r="C2401" s="333" t="s">
        <v>14207</v>
      </c>
      <c r="N2401" t="s">
        <v>8024</v>
      </c>
      <c r="O2401" s="296">
        <f>INDEX('Page 2 - Team Information'!$K$14:$AP$184,Y2401,X2401)</f>
        <v>0</v>
      </c>
      <c r="Q2401"/>
      <c r="S2401" t="s">
        <v>10365</v>
      </c>
      <c r="X2401" s="334">
        <v>22</v>
      </c>
      <c r="Y2401" s="334">
        <v>127</v>
      </c>
    </row>
    <row r="2402" spans="1:25" x14ac:dyDescent="0.25">
      <c r="A2402" t="str">
        <f>'Page 1 - General Information'!$G$12</f>
        <v>114069103</v>
      </c>
      <c r="B2402" t="str">
        <f>'Page 1 - General Information'!$G$16</f>
        <v>6980</v>
      </c>
      <c r="C2402" s="333" t="s">
        <v>14207</v>
      </c>
      <c r="N2402" t="s">
        <v>8505</v>
      </c>
      <c r="O2402" s="300"/>
      <c r="Q2402"/>
      <c r="R2402" s="300" t="s">
        <v>14197</v>
      </c>
      <c r="S2402" t="s">
        <v>10366</v>
      </c>
      <c r="V2402" s="296">
        <f>INDEX('Page 2 - Team Information'!$K$14:$AP$184,Y2402,X2402)</f>
        <v>0</v>
      </c>
      <c r="X2402" s="334">
        <v>5</v>
      </c>
      <c r="Y2402" s="334">
        <v>128</v>
      </c>
    </row>
    <row r="2403" spans="1:25" x14ac:dyDescent="0.25">
      <c r="A2403" t="str">
        <f>'Page 1 - General Information'!$G$12</f>
        <v>114069103</v>
      </c>
      <c r="B2403" t="str">
        <f>'Page 1 - General Information'!$G$16</f>
        <v>6980</v>
      </c>
      <c r="C2403" s="333" t="s">
        <v>14207</v>
      </c>
      <c r="N2403" t="s">
        <v>8505</v>
      </c>
      <c r="O2403" s="300"/>
      <c r="Q2403"/>
      <c r="R2403" s="300" t="s">
        <v>14197</v>
      </c>
      <c r="S2403" t="s">
        <v>10367</v>
      </c>
      <c r="V2403" s="296">
        <f>INDEX('Page 2 - Team Information'!$K$14:$AP$184,Y2403,X2403)</f>
        <v>0</v>
      </c>
      <c r="X2403" s="334">
        <v>6</v>
      </c>
      <c r="Y2403" s="334">
        <v>128</v>
      </c>
    </row>
    <row r="2404" spans="1:25" x14ac:dyDescent="0.25">
      <c r="A2404" t="str">
        <f>'Page 1 - General Information'!$G$12</f>
        <v>114069103</v>
      </c>
      <c r="B2404" t="str">
        <f>'Page 1 - General Information'!$G$16</f>
        <v>6980</v>
      </c>
      <c r="C2404" s="333" t="s">
        <v>14207</v>
      </c>
      <c r="N2404" t="s">
        <v>8505</v>
      </c>
      <c r="O2404" s="300"/>
      <c r="Q2404"/>
      <c r="R2404" s="300" t="s">
        <v>14197</v>
      </c>
      <c r="S2404" t="s">
        <v>10368</v>
      </c>
      <c r="V2404" s="296">
        <f>INDEX('Page 2 - Team Information'!$K$14:$AP$184,Y2404,X2404)</f>
        <v>0</v>
      </c>
      <c r="X2404" s="334">
        <v>7</v>
      </c>
      <c r="Y2404" s="334">
        <v>128</v>
      </c>
    </row>
    <row r="2405" spans="1:25" x14ac:dyDescent="0.25">
      <c r="A2405" t="str">
        <f>'Page 1 - General Information'!$G$12</f>
        <v>114069103</v>
      </c>
      <c r="B2405" t="str">
        <f>'Page 1 - General Information'!$G$16</f>
        <v>6980</v>
      </c>
      <c r="C2405" s="333" t="s">
        <v>14207</v>
      </c>
      <c r="N2405" t="s">
        <v>8505</v>
      </c>
      <c r="O2405" s="300"/>
      <c r="Q2405"/>
      <c r="R2405" s="23" t="s">
        <v>14197</v>
      </c>
      <c r="S2405" t="s">
        <v>10369</v>
      </c>
      <c r="T2405" s="296" t="str">
        <f>IF(INDEX('Page 2 - Team Information'!$K$14:$AP$184,Y2405,X2405)="","",INDEX('Page 2 - Team Information'!$K$14:$AP$184,Y2405,X2405)&amp;"-06-30")</f>
        <v/>
      </c>
      <c r="X2405" s="334">
        <v>9</v>
      </c>
      <c r="Y2405" s="334">
        <v>128</v>
      </c>
    </row>
    <row r="2406" spans="1:25" x14ac:dyDescent="0.25">
      <c r="A2406" t="str">
        <f>'Page 1 - General Information'!$G$12</f>
        <v>114069103</v>
      </c>
      <c r="B2406" t="str">
        <f>'Page 1 - General Information'!$G$16</f>
        <v>6980</v>
      </c>
      <c r="C2406" s="333" t="s">
        <v>14207</v>
      </c>
      <c r="N2406" t="s">
        <v>8505</v>
      </c>
      <c r="O2406" s="300"/>
      <c r="Q2406"/>
      <c r="R2406" s="23" t="s">
        <v>14197</v>
      </c>
      <c r="S2406" t="s">
        <v>10370</v>
      </c>
      <c r="T2406" s="296" t="str">
        <f>IF(INDEX('Page 2 - Team Information'!$K$14:$AP$184,Y2406,X2406)="","",INDEX('Page 2 - Team Information'!$K$14:$AP$184,Y2406,X2406)&amp;"-06-30")</f>
        <v/>
      </c>
      <c r="X2406" s="334">
        <v>10</v>
      </c>
      <c r="Y2406" s="334">
        <v>128</v>
      </c>
    </row>
    <row r="2407" spans="1:25" x14ac:dyDescent="0.25">
      <c r="A2407" t="str">
        <f>'Page 1 - General Information'!$G$12</f>
        <v>114069103</v>
      </c>
      <c r="B2407" t="str">
        <f>'Page 1 - General Information'!$G$16</f>
        <v>6980</v>
      </c>
      <c r="C2407" s="333" t="s">
        <v>14207</v>
      </c>
      <c r="N2407" t="s">
        <v>8505</v>
      </c>
      <c r="O2407" s="300"/>
      <c r="Q2407"/>
      <c r="R2407" s="23" t="s">
        <v>14197</v>
      </c>
      <c r="S2407" t="s">
        <v>10371</v>
      </c>
      <c r="T2407" s="296" t="str">
        <f>IF(INDEX('Page 2 - Team Information'!$K$14:$AP$184,Y2407,X2407)="","",INDEX('Page 2 - Team Information'!$K$14:$AP$184,Y2407,X2407)&amp;"-06-30")</f>
        <v/>
      </c>
      <c r="X2407" s="334">
        <v>11</v>
      </c>
      <c r="Y2407" s="334">
        <v>128</v>
      </c>
    </row>
    <row r="2408" spans="1:25" x14ac:dyDescent="0.25">
      <c r="A2408" t="str">
        <f>'Page 1 - General Information'!$G$12</f>
        <v>114069103</v>
      </c>
      <c r="B2408" t="str">
        <f>'Page 1 - General Information'!$G$16</f>
        <v>6980</v>
      </c>
      <c r="C2408" s="333" t="s">
        <v>14207</v>
      </c>
      <c r="N2408" t="s">
        <v>8505</v>
      </c>
      <c r="O2408" s="300"/>
      <c r="Q2408"/>
      <c r="R2408" s="23" t="s">
        <v>14197</v>
      </c>
      <c r="S2408" t="s">
        <v>10372</v>
      </c>
      <c r="T2408" s="296" t="str">
        <f>IF(INDEX('Page 2 - Team Information'!$K$14:$AP$184,Y2408,X2408)="","",INDEX('Page 2 - Team Information'!$K$14:$AP$184,Y2408,X2408)&amp;"-06-30")</f>
        <v/>
      </c>
      <c r="X2408" s="334">
        <v>12</v>
      </c>
      <c r="Y2408" s="334">
        <v>128</v>
      </c>
    </row>
    <row r="2409" spans="1:25" x14ac:dyDescent="0.25">
      <c r="A2409" t="str">
        <f>'Page 1 - General Information'!$G$12</f>
        <v>114069103</v>
      </c>
      <c r="B2409" t="str">
        <f>'Page 1 - General Information'!$G$16</f>
        <v>6980</v>
      </c>
      <c r="C2409" s="333" t="s">
        <v>14207</v>
      </c>
      <c r="N2409" t="s">
        <v>8024</v>
      </c>
      <c r="O2409" s="296">
        <f>INDEX('Page 2 - Team Information'!$K$14:$AP$184,Y2409,X2409)</f>
        <v>0</v>
      </c>
      <c r="Q2409"/>
      <c r="S2409" t="s">
        <v>10373</v>
      </c>
      <c r="X2409" s="334">
        <v>14</v>
      </c>
      <c r="Y2409" s="334">
        <v>128</v>
      </c>
    </row>
    <row r="2410" spans="1:25" x14ac:dyDescent="0.25">
      <c r="A2410" t="str">
        <f>'Page 1 - General Information'!$G$12</f>
        <v>114069103</v>
      </c>
      <c r="B2410" t="str">
        <f>'Page 1 - General Information'!$G$16</f>
        <v>6980</v>
      </c>
      <c r="C2410" s="333" t="s">
        <v>14207</v>
      </c>
      <c r="N2410" t="s">
        <v>8024</v>
      </c>
      <c r="O2410" s="296">
        <f>INDEX('Page 2 - Team Information'!$K$14:$AP$184,Y2410,X2410)</f>
        <v>0</v>
      </c>
      <c r="Q2410"/>
      <c r="S2410" t="s">
        <v>10374</v>
      </c>
      <c r="X2410" s="334">
        <v>15</v>
      </c>
      <c r="Y2410" s="334">
        <v>128</v>
      </c>
    </row>
    <row r="2411" spans="1:25" x14ac:dyDescent="0.25">
      <c r="A2411" t="str">
        <f>'Page 1 - General Information'!$G$12</f>
        <v>114069103</v>
      </c>
      <c r="B2411" t="str">
        <f>'Page 1 - General Information'!$G$16</f>
        <v>6980</v>
      </c>
      <c r="C2411" s="333" t="s">
        <v>14207</v>
      </c>
      <c r="N2411" t="s">
        <v>8024</v>
      </c>
      <c r="O2411" s="296">
        <f>INDEX('Page 2 - Team Information'!$K$14:$AP$184,Y2411,X2411)</f>
        <v>0</v>
      </c>
      <c r="Q2411"/>
      <c r="S2411" t="s">
        <v>10375</v>
      </c>
      <c r="X2411" s="334">
        <v>16</v>
      </c>
      <c r="Y2411" s="334">
        <v>128</v>
      </c>
    </row>
    <row r="2412" spans="1:25" x14ac:dyDescent="0.25">
      <c r="A2412" t="str">
        <f>'Page 1 - General Information'!$G$12</f>
        <v>114069103</v>
      </c>
      <c r="B2412" t="str">
        <f>'Page 1 - General Information'!$G$16</f>
        <v>6980</v>
      </c>
      <c r="C2412" s="333" t="s">
        <v>14207</v>
      </c>
      <c r="N2412" t="s">
        <v>8024</v>
      </c>
      <c r="O2412" s="296">
        <f>INDEX('Page 2 - Team Information'!$K$14:$AP$184,Y2412,X2412)</f>
        <v>0</v>
      </c>
      <c r="Q2412"/>
      <c r="S2412" t="s">
        <v>10376</v>
      </c>
      <c r="X2412" s="334">
        <v>17</v>
      </c>
      <c r="Y2412" s="334">
        <v>128</v>
      </c>
    </row>
    <row r="2413" spans="1:25" x14ac:dyDescent="0.25">
      <c r="A2413" t="str">
        <f>'Page 1 - General Information'!$G$12</f>
        <v>114069103</v>
      </c>
      <c r="B2413" t="str">
        <f>'Page 1 - General Information'!$G$16</f>
        <v>6980</v>
      </c>
      <c r="C2413" s="333" t="s">
        <v>14207</v>
      </c>
      <c r="N2413" t="s">
        <v>8024</v>
      </c>
      <c r="O2413" s="296">
        <f>INDEX('Page 2 - Team Information'!$K$14:$AP$184,Y2413,X2413)</f>
        <v>0</v>
      </c>
      <c r="Q2413"/>
      <c r="S2413" t="s">
        <v>10377</v>
      </c>
      <c r="X2413" s="334">
        <v>19</v>
      </c>
      <c r="Y2413" s="334">
        <v>128</v>
      </c>
    </row>
    <row r="2414" spans="1:25" x14ac:dyDescent="0.25">
      <c r="A2414" t="str">
        <f>'Page 1 - General Information'!$G$12</f>
        <v>114069103</v>
      </c>
      <c r="B2414" t="str">
        <f>'Page 1 - General Information'!$G$16</f>
        <v>6980</v>
      </c>
      <c r="C2414" s="333" t="s">
        <v>14207</v>
      </c>
      <c r="N2414" t="s">
        <v>8024</v>
      </c>
      <c r="O2414" s="296">
        <f>INDEX('Page 2 - Team Information'!$K$14:$AP$184,Y2414,X2414)</f>
        <v>0</v>
      </c>
      <c r="Q2414"/>
      <c r="S2414" t="s">
        <v>10378</v>
      </c>
      <c r="X2414" s="334">
        <v>20</v>
      </c>
      <c r="Y2414" s="334">
        <v>128</v>
      </c>
    </row>
    <row r="2415" spans="1:25" x14ac:dyDescent="0.25">
      <c r="A2415" t="str">
        <f>'Page 1 - General Information'!$G$12</f>
        <v>114069103</v>
      </c>
      <c r="B2415" t="str">
        <f>'Page 1 - General Information'!$G$16</f>
        <v>6980</v>
      </c>
      <c r="C2415" s="333" t="s">
        <v>14207</v>
      </c>
      <c r="N2415" t="s">
        <v>8024</v>
      </c>
      <c r="O2415" s="296">
        <f>INDEX('Page 2 - Team Information'!$K$14:$AP$184,Y2415,X2415)</f>
        <v>0</v>
      </c>
      <c r="Q2415"/>
      <c r="S2415" t="s">
        <v>10379</v>
      </c>
      <c r="X2415" s="334">
        <v>21</v>
      </c>
      <c r="Y2415" s="334">
        <v>128</v>
      </c>
    </row>
    <row r="2416" spans="1:25" x14ac:dyDescent="0.25">
      <c r="A2416" t="str">
        <f>'Page 1 - General Information'!$G$12</f>
        <v>114069103</v>
      </c>
      <c r="B2416" t="str">
        <f>'Page 1 - General Information'!$G$16</f>
        <v>6980</v>
      </c>
      <c r="C2416" s="333" t="s">
        <v>14207</v>
      </c>
      <c r="N2416" t="s">
        <v>8024</v>
      </c>
      <c r="O2416" s="296">
        <f>INDEX('Page 2 - Team Information'!$K$14:$AP$184,Y2416,X2416)</f>
        <v>0</v>
      </c>
      <c r="Q2416"/>
      <c r="S2416" t="s">
        <v>10380</v>
      </c>
      <c r="X2416" s="334">
        <v>22</v>
      </c>
      <c r="Y2416" s="334">
        <v>128</v>
      </c>
    </row>
    <row r="2417" spans="1:25" x14ac:dyDescent="0.25">
      <c r="A2417" t="str">
        <f>'Page 1 - General Information'!$G$12</f>
        <v>114069103</v>
      </c>
      <c r="B2417" t="str">
        <f>'Page 1 - General Information'!$G$16</f>
        <v>6980</v>
      </c>
      <c r="C2417" s="333" t="s">
        <v>14207</v>
      </c>
      <c r="N2417" t="s">
        <v>8505</v>
      </c>
      <c r="O2417" s="300"/>
      <c r="Q2417"/>
      <c r="R2417" s="300" t="s">
        <v>14197</v>
      </c>
      <c r="S2417" t="s">
        <v>10381</v>
      </c>
      <c r="V2417" s="296">
        <f>INDEX('Page 2 - Team Information'!$K$14:$AP$184,Y2417,X2417)</f>
        <v>0</v>
      </c>
      <c r="X2417" s="334">
        <v>5</v>
      </c>
      <c r="Y2417" s="334">
        <v>129</v>
      </c>
    </row>
    <row r="2418" spans="1:25" x14ac:dyDescent="0.25">
      <c r="A2418" t="str">
        <f>'Page 1 - General Information'!$G$12</f>
        <v>114069103</v>
      </c>
      <c r="B2418" t="str">
        <f>'Page 1 - General Information'!$G$16</f>
        <v>6980</v>
      </c>
      <c r="C2418" s="333" t="s">
        <v>14207</v>
      </c>
      <c r="N2418" t="s">
        <v>8505</v>
      </c>
      <c r="O2418" s="300"/>
      <c r="Q2418"/>
      <c r="R2418" s="300" t="s">
        <v>14197</v>
      </c>
      <c r="S2418" t="s">
        <v>10382</v>
      </c>
      <c r="V2418" s="296">
        <f>INDEX('Page 2 - Team Information'!$K$14:$AP$184,Y2418,X2418)</f>
        <v>0</v>
      </c>
      <c r="X2418" s="334">
        <v>6</v>
      </c>
      <c r="Y2418" s="334">
        <v>129</v>
      </c>
    </row>
    <row r="2419" spans="1:25" x14ac:dyDescent="0.25">
      <c r="A2419" t="str">
        <f>'Page 1 - General Information'!$G$12</f>
        <v>114069103</v>
      </c>
      <c r="B2419" t="str">
        <f>'Page 1 - General Information'!$G$16</f>
        <v>6980</v>
      </c>
      <c r="C2419" s="333" t="s">
        <v>14207</v>
      </c>
      <c r="N2419" t="s">
        <v>8505</v>
      </c>
      <c r="O2419" s="300"/>
      <c r="Q2419"/>
      <c r="R2419" s="300" t="s">
        <v>14197</v>
      </c>
      <c r="S2419" t="s">
        <v>10383</v>
      </c>
      <c r="V2419" s="296" t="str">
        <f>INDEX('Page 2 - Team Information'!$K$14:$AP$184,Y2419,X2419)</f>
        <v xml:space="preserve">Yes </v>
      </c>
      <c r="X2419" s="334">
        <v>7</v>
      </c>
      <c r="Y2419" s="334">
        <v>129</v>
      </c>
    </row>
    <row r="2420" spans="1:25" x14ac:dyDescent="0.25">
      <c r="A2420" t="str">
        <f>'Page 1 - General Information'!$G$12</f>
        <v>114069103</v>
      </c>
      <c r="B2420" t="str">
        <f>'Page 1 - General Information'!$G$16</f>
        <v>6980</v>
      </c>
      <c r="C2420" s="333" t="s">
        <v>14207</v>
      </c>
      <c r="N2420" t="s">
        <v>8505</v>
      </c>
      <c r="O2420" s="300"/>
      <c r="Q2420"/>
      <c r="R2420" s="23" t="s">
        <v>14197</v>
      </c>
      <c r="S2420" t="s">
        <v>10384</v>
      </c>
      <c r="T2420" s="296" t="str">
        <f>IF(INDEX('Page 2 - Team Information'!$K$14:$AP$184,Y2420,X2420)="","",INDEX('Page 2 - Team Information'!$K$14:$AP$184,Y2420,X2420)&amp;"-06-30")</f>
        <v>1968-06-30</v>
      </c>
      <c r="X2420" s="334">
        <v>9</v>
      </c>
      <c r="Y2420" s="334">
        <v>129</v>
      </c>
    </row>
    <row r="2421" spans="1:25" x14ac:dyDescent="0.25">
      <c r="A2421" t="str">
        <f>'Page 1 - General Information'!$G$12</f>
        <v>114069103</v>
      </c>
      <c r="B2421" t="str">
        <f>'Page 1 - General Information'!$G$16</f>
        <v>6980</v>
      </c>
      <c r="C2421" s="333" t="s">
        <v>14207</v>
      </c>
      <c r="N2421" t="s">
        <v>8505</v>
      </c>
      <c r="O2421" s="300"/>
      <c r="Q2421"/>
      <c r="R2421" s="23" t="s">
        <v>14197</v>
      </c>
      <c r="S2421" t="s">
        <v>10385</v>
      </c>
      <c r="T2421" s="296" t="str">
        <f>IF(INDEX('Page 2 - Team Information'!$K$14:$AP$184,Y2421,X2421)="","",INDEX('Page 2 - Team Information'!$K$14:$AP$184,Y2421,X2421)&amp;"-06-30")</f>
        <v/>
      </c>
      <c r="X2421" s="334">
        <v>10</v>
      </c>
      <c r="Y2421" s="334">
        <v>129</v>
      </c>
    </row>
    <row r="2422" spans="1:25" x14ac:dyDescent="0.25">
      <c r="A2422" t="str">
        <f>'Page 1 - General Information'!$G$12</f>
        <v>114069103</v>
      </c>
      <c r="B2422" t="str">
        <f>'Page 1 - General Information'!$G$16</f>
        <v>6980</v>
      </c>
      <c r="C2422" s="333" t="s">
        <v>14207</v>
      </c>
      <c r="N2422" t="s">
        <v>8505</v>
      </c>
      <c r="O2422" s="300"/>
      <c r="Q2422"/>
      <c r="R2422" s="23" t="s">
        <v>14197</v>
      </c>
      <c r="S2422" t="s">
        <v>10386</v>
      </c>
      <c r="T2422" s="296" t="str">
        <f>IF(INDEX('Page 2 - Team Information'!$K$14:$AP$184,Y2422,X2422)="","",INDEX('Page 2 - Team Information'!$K$14:$AP$184,Y2422,X2422)&amp;"-06-30")</f>
        <v/>
      </c>
      <c r="X2422" s="334">
        <v>11</v>
      </c>
      <c r="Y2422" s="334">
        <v>129</v>
      </c>
    </row>
    <row r="2423" spans="1:25" x14ac:dyDescent="0.25">
      <c r="A2423" t="str">
        <f>'Page 1 - General Information'!$G$12</f>
        <v>114069103</v>
      </c>
      <c r="B2423" t="str">
        <f>'Page 1 - General Information'!$G$16</f>
        <v>6980</v>
      </c>
      <c r="C2423" s="333" t="s">
        <v>14207</v>
      </c>
      <c r="N2423" t="s">
        <v>8505</v>
      </c>
      <c r="O2423" s="300"/>
      <c r="Q2423"/>
      <c r="R2423" s="23" t="s">
        <v>14197</v>
      </c>
      <c r="S2423" t="s">
        <v>10387</v>
      </c>
      <c r="T2423" s="296" t="str">
        <f>IF(INDEX('Page 2 - Team Information'!$K$14:$AP$184,Y2423,X2423)="","",INDEX('Page 2 - Team Information'!$K$14:$AP$184,Y2423,X2423)&amp;"-06-30")</f>
        <v/>
      </c>
      <c r="X2423" s="334">
        <v>12</v>
      </c>
      <c r="Y2423" s="334">
        <v>129</v>
      </c>
    </row>
    <row r="2424" spans="1:25" x14ac:dyDescent="0.25">
      <c r="A2424" t="str">
        <f>'Page 1 - General Information'!$G$12</f>
        <v>114069103</v>
      </c>
      <c r="B2424" t="str">
        <f>'Page 1 - General Information'!$G$16</f>
        <v>6980</v>
      </c>
      <c r="C2424" s="333" t="s">
        <v>14207</v>
      </c>
      <c r="N2424" t="s">
        <v>8024</v>
      </c>
      <c r="O2424" s="296">
        <f>INDEX('Page 2 - Team Information'!$K$14:$AP$184,Y2424,X2424)</f>
        <v>0</v>
      </c>
      <c r="Q2424"/>
      <c r="S2424" t="s">
        <v>10388</v>
      </c>
      <c r="X2424" s="334">
        <v>14</v>
      </c>
      <c r="Y2424" s="334">
        <v>129</v>
      </c>
    </row>
    <row r="2425" spans="1:25" x14ac:dyDescent="0.25">
      <c r="A2425" t="str">
        <f>'Page 1 - General Information'!$G$12</f>
        <v>114069103</v>
      </c>
      <c r="B2425" t="str">
        <f>'Page 1 - General Information'!$G$16</f>
        <v>6980</v>
      </c>
      <c r="C2425" s="333" t="s">
        <v>14207</v>
      </c>
      <c r="N2425" t="s">
        <v>8024</v>
      </c>
      <c r="O2425" s="296">
        <f>INDEX('Page 2 - Team Information'!$K$14:$AP$184,Y2425,X2425)</f>
        <v>0</v>
      </c>
      <c r="Q2425"/>
      <c r="S2425" t="s">
        <v>10389</v>
      </c>
      <c r="X2425" s="334">
        <v>15</v>
      </c>
      <c r="Y2425" s="334">
        <v>129</v>
      </c>
    </row>
    <row r="2426" spans="1:25" x14ac:dyDescent="0.25">
      <c r="A2426" t="str">
        <f>'Page 1 - General Information'!$G$12</f>
        <v>114069103</v>
      </c>
      <c r="B2426" t="str">
        <f>'Page 1 - General Information'!$G$16</f>
        <v>6980</v>
      </c>
      <c r="C2426" s="333" t="s">
        <v>14207</v>
      </c>
      <c r="N2426" t="s">
        <v>8024</v>
      </c>
      <c r="O2426" s="296">
        <f>INDEX('Page 2 - Team Information'!$K$14:$AP$184,Y2426,X2426)</f>
        <v>10</v>
      </c>
      <c r="Q2426"/>
      <c r="S2426" t="s">
        <v>10390</v>
      </c>
      <c r="X2426" s="334">
        <v>16</v>
      </c>
      <c r="Y2426" s="334">
        <v>129</v>
      </c>
    </row>
    <row r="2427" spans="1:25" x14ac:dyDescent="0.25">
      <c r="A2427" t="str">
        <f>'Page 1 - General Information'!$G$12</f>
        <v>114069103</v>
      </c>
      <c r="B2427" t="str">
        <f>'Page 1 - General Information'!$G$16</f>
        <v>6980</v>
      </c>
      <c r="C2427" s="333" t="s">
        <v>14207</v>
      </c>
      <c r="N2427" t="s">
        <v>8024</v>
      </c>
      <c r="O2427" s="296">
        <f>INDEX('Page 2 - Team Information'!$K$14:$AP$184,Y2427,X2427)</f>
        <v>10</v>
      </c>
      <c r="Q2427"/>
      <c r="S2427" t="s">
        <v>10391</v>
      </c>
      <c r="X2427" s="334">
        <v>17</v>
      </c>
      <c r="Y2427" s="334">
        <v>129</v>
      </c>
    </row>
    <row r="2428" spans="1:25" x14ac:dyDescent="0.25">
      <c r="A2428" t="str">
        <f>'Page 1 - General Information'!$G$12</f>
        <v>114069103</v>
      </c>
      <c r="B2428" t="str">
        <f>'Page 1 - General Information'!$G$16</f>
        <v>6980</v>
      </c>
      <c r="C2428" s="333" t="s">
        <v>14207</v>
      </c>
      <c r="N2428" t="s">
        <v>8024</v>
      </c>
      <c r="O2428" s="296">
        <f>INDEX('Page 2 - Team Information'!$K$14:$AP$184,Y2428,X2428)</f>
        <v>0</v>
      </c>
      <c r="Q2428"/>
      <c r="S2428" t="s">
        <v>10392</v>
      </c>
      <c r="X2428" s="334">
        <v>19</v>
      </c>
      <c r="Y2428" s="334">
        <v>129</v>
      </c>
    </row>
    <row r="2429" spans="1:25" x14ac:dyDescent="0.25">
      <c r="A2429" t="str">
        <f>'Page 1 - General Information'!$G$12</f>
        <v>114069103</v>
      </c>
      <c r="B2429" t="str">
        <f>'Page 1 - General Information'!$G$16</f>
        <v>6980</v>
      </c>
      <c r="C2429" s="333" t="s">
        <v>14207</v>
      </c>
      <c r="N2429" t="s">
        <v>8024</v>
      </c>
      <c r="O2429" s="296">
        <f>INDEX('Page 2 - Team Information'!$K$14:$AP$184,Y2429,X2429)</f>
        <v>0</v>
      </c>
      <c r="Q2429"/>
      <c r="S2429" t="s">
        <v>10393</v>
      </c>
      <c r="X2429" s="334">
        <v>20</v>
      </c>
      <c r="Y2429" s="334">
        <v>129</v>
      </c>
    </row>
    <row r="2430" spans="1:25" x14ac:dyDescent="0.25">
      <c r="A2430" t="str">
        <f>'Page 1 - General Information'!$G$12</f>
        <v>114069103</v>
      </c>
      <c r="B2430" t="str">
        <f>'Page 1 - General Information'!$G$16</f>
        <v>6980</v>
      </c>
      <c r="C2430" s="333" t="s">
        <v>14207</v>
      </c>
      <c r="N2430" t="s">
        <v>8024</v>
      </c>
      <c r="O2430" s="296">
        <f>INDEX('Page 2 - Team Information'!$K$14:$AP$184,Y2430,X2430)</f>
        <v>10</v>
      </c>
      <c r="Q2430"/>
      <c r="S2430" t="s">
        <v>10394</v>
      </c>
      <c r="X2430" s="334">
        <v>21</v>
      </c>
      <c r="Y2430" s="334">
        <v>129</v>
      </c>
    </row>
    <row r="2431" spans="1:25" x14ac:dyDescent="0.25">
      <c r="A2431" t="str">
        <f>'Page 1 - General Information'!$G$12</f>
        <v>114069103</v>
      </c>
      <c r="B2431" t="str">
        <f>'Page 1 - General Information'!$G$16</f>
        <v>6980</v>
      </c>
      <c r="C2431" s="333" t="s">
        <v>14207</v>
      </c>
      <c r="N2431" t="s">
        <v>8024</v>
      </c>
      <c r="O2431" s="296">
        <f>INDEX('Page 2 - Team Information'!$K$14:$AP$184,Y2431,X2431)</f>
        <v>10</v>
      </c>
      <c r="Q2431"/>
      <c r="S2431" t="s">
        <v>10395</v>
      </c>
      <c r="X2431" s="334">
        <v>22</v>
      </c>
      <c r="Y2431" s="334">
        <v>129</v>
      </c>
    </row>
    <row r="2432" spans="1:25" x14ac:dyDescent="0.25">
      <c r="A2432" t="str">
        <f>'Page 1 - General Information'!$G$12</f>
        <v>114069103</v>
      </c>
      <c r="B2432" t="str">
        <f>'Page 1 - General Information'!$G$16</f>
        <v>6980</v>
      </c>
      <c r="C2432" s="333" t="s">
        <v>14207</v>
      </c>
      <c r="N2432" t="s">
        <v>8505</v>
      </c>
      <c r="O2432" s="300"/>
      <c r="Q2432"/>
      <c r="R2432" s="300" t="s">
        <v>14197</v>
      </c>
      <c r="S2432" t="s">
        <v>10396</v>
      </c>
      <c r="V2432" s="296">
        <f>INDEX('Page 2 - Team Information'!$K$14:$AP$184,Y2432,X2432)</f>
        <v>0</v>
      </c>
      <c r="X2432" s="334">
        <v>5</v>
      </c>
      <c r="Y2432" s="334">
        <v>130</v>
      </c>
    </row>
    <row r="2433" spans="1:25" x14ac:dyDescent="0.25">
      <c r="A2433" t="str">
        <f>'Page 1 - General Information'!$G$12</f>
        <v>114069103</v>
      </c>
      <c r="B2433" t="str">
        <f>'Page 1 - General Information'!$G$16</f>
        <v>6980</v>
      </c>
      <c r="C2433" s="333" t="s">
        <v>14207</v>
      </c>
      <c r="N2433" t="s">
        <v>8505</v>
      </c>
      <c r="O2433" s="300"/>
      <c r="Q2433"/>
      <c r="R2433" s="300" t="s">
        <v>14197</v>
      </c>
      <c r="S2433" t="s">
        <v>10397</v>
      </c>
      <c r="V2433" s="296">
        <f>INDEX('Page 2 - Team Information'!$K$14:$AP$184,Y2433,X2433)</f>
        <v>0</v>
      </c>
      <c r="X2433" s="334">
        <v>6</v>
      </c>
      <c r="Y2433" s="334">
        <v>130</v>
      </c>
    </row>
    <row r="2434" spans="1:25" x14ac:dyDescent="0.25">
      <c r="A2434" t="str">
        <f>'Page 1 - General Information'!$G$12</f>
        <v>114069103</v>
      </c>
      <c r="B2434" t="str">
        <f>'Page 1 - General Information'!$G$16</f>
        <v>6980</v>
      </c>
      <c r="C2434" s="333" t="s">
        <v>14207</v>
      </c>
      <c r="N2434" t="s">
        <v>8505</v>
      </c>
      <c r="O2434" s="300"/>
      <c r="Q2434"/>
      <c r="R2434" s="300" t="s">
        <v>14197</v>
      </c>
      <c r="S2434" t="s">
        <v>10398</v>
      </c>
      <c r="V2434" s="296">
        <f>INDEX('Page 2 - Team Information'!$K$14:$AP$184,Y2434,X2434)</f>
        <v>0</v>
      </c>
      <c r="X2434" s="334">
        <v>7</v>
      </c>
      <c r="Y2434" s="334">
        <v>130</v>
      </c>
    </row>
    <row r="2435" spans="1:25" x14ac:dyDescent="0.25">
      <c r="A2435" t="str">
        <f>'Page 1 - General Information'!$G$12</f>
        <v>114069103</v>
      </c>
      <c r="B2435" t="str">
        <f>'Page 1 - General Information'!$G$16</f>
        <v>6980</v>
      </c>
      <c r="C2435" s="333" t="s">
        <v>14207</v>
      </c>
      <c r="N2435" t="s">
        <v>8505</v>
      </c>
      <c r="O2435" s="300"/>
      <c r="Q2435"/>
      <c r="R2435" s="23" t="s">
        <v>14197</v>
      </c>
      <c r="S2435" t="s">
        <v>10399</v>
      </c>
      <c r="T2435" s="296" t="str">
        <f>IF(INDEX('Page 2 - Team Information'!$K$14:$AP$184,Y2435,X2435)="","",INDEX('Page 2 - Team Information'!$K$14:$AP$184,Y2435,X2435)&amp;"-06-30")</f>
        <v/>
      </c>
      <c r="X2435" s="334">
        <v>9</v>
      </c>
      <c r="Y2435" s="334">
        <v>130</v>
      </c>
    </row>
    <row r="2436" spans="1:25" x14ac:dyDescent="0.25">
      <c r="A2436" t="str">
        <f>'Page 1 - General Information'!$G$12</f>
        <v>114069103</v>
      </c>
      <c r="B2436" t="str">
        <f>'Page 1 - General Information'!$G$16</f>
        <v>6980</v>
      </c>
      <c r="C2436" s="333" t="s">
        <v>14207</v>
      </c>
      <c r="N2436" t="s">
        <v>8505</v>
      </c>
      <c r="O2436" s="300"/>
      <c r="Q2436"/>
      <c r="R2436" s="23" t="s">
        <v>14197</v>
      </c>
      <c r="S2436" t="s">
        <v>10400</v>
      </c>
      <c r="T2436" s="296" t="str">
        <f>IF(INDEX('Page 2 - Team Information'!$K$14:$AP$184,Y2436,X2436)="","",INDEX('Page 2 - Team Information'!$K$14:$AP$184,Y2436,X2436)&amp;"-06-30")</f>
        <v/>
      </c>
      <c r="X2436" s="334">
        <v>10</v>
      </c>
      <c r="Y2436" s="334">
        <v>130</v>
      </c>
    </row>
    <row r="2437" spans="1:25" x14ac:dyDescent="0.25">
      <c r="A2437" t="str">
        <f>'Page 1 - General Information'!$G$12</f>
        <v>114069103</v>
      </c>
      <c r="B2437" t="str">
        <f>'Page 1 - General Information'!$G$16</f>
        <v>6980</v>
      </c>
      <c r="C2437" s="333" t="s">
        <v>14207</v>
      </c>
      <c r="N2437" t="s">
        <v>8505</v>
      </c>
      <c r="O2437" s="300"/>
      <c r="Q2437"/>
      <c r="R2437" s="23" t="s">
        <v>14197</v>
      </c>
      <c r="S2437" t="s">
        <v>10401</v>
      </c>
      <c r="T2437" s="296" t="str">
        <f>IF(INDEX('Page 2 - Team Information'!$K$14:$AP$184,Y2437,X2437)="","",INDEX('Page 2 - Team Information'!$K$14:$AP$184,Y2437,X2437)&amp;"-06-30")</f>
        <v/>
      </c>
      <c r="X2437" s="334">
        <v>11</v>
      </c>
      <c r="Y2437" s="334">
        <v>130</v>
      </c>
    </row>
    <row r="2438" spans="1:25" x14ac:dyDescent="0.25">
      <c r="A2438" t="str">
        <f>'Page 1 - General Information'!$G$12</f>
        <v>114069103</v>
      </c>
      <c r="B2438" t="str">
        <f>'Page 1 - General Information'!$G$16</f>
        <v>6980</v>
      </c>
      <c r="C2438" s="333" t="s">
        <v>14207</v>
      </c>
      <c r="N2438" t="s">
        <v>8505</v>
      </c>
      <c r="O2438" s="300"/>
      <c r="Q2438"/>
      <c r="R2438" s="23" t="s">
        <v>14197</v>
      </c>
      <c r="S2438" t="s">
        <v>10402</v>
      </c>
      <c r="T2438" s="296" t="str">
        <f>IF(INDEX('Page 2 - Team Information'!$K$14:$AP$184,Y2438,X2438)="","",INDEX('Page 2 - Team Information'!$K$14:$AP$184,Y2438,X2438)&amp;"-06-30")</f>
        <v/>
      </c>
      <c r="X2438" s="334">
        <v>12</v>
      </c>
      <c r="Y2438" s="334">
        <v>130</v>
      </c>
    </row>
    <row r="2439" spans="1:25" x14ac:dyDescent="0.25">
      <c r="A2439" t="str">
        <f>'Page 1 - General Information'!$G$12</f>
        <v>114069103</v>
      </c>
      <c r="B2439" t="str">
        <f>'Page 1 - General Information'!$G$16</f>
        <v>6980</v>
      </c>
      <c r="C2439" s="333" t="s">
        <v>14207</v>
      </c>
      <c r="N2439" t="s">
        <v>8024</v>
      </c>
      <c r="O2439" s="296">
        <f>INDEX('Page 2 - Team Information'!$K$14:$AP$184,Y2439,X2439)</f>
        <v>0</v>
      </c>
      <c r="Q2439"/>
      <c r="S2439" t="s">
        <v>10403</v>
      </c>
      <c r="X2439" s="334">
        <v>14</v>
      </c>
      <c r="Y2439" s="334">
        <v>130</v>
      </c>
    </row>
    <row r="2440" spans="1:25" x14ac:dyDescent="0.25">
      <c r="A2440" t="str">
        <f>'Page 1 - General Information'!$G$12</f>
        <v>114069103</v>
      </c>
      <c r="B2440" t="str">
        <f>'Page 1 - General Information'!$G$16</f>
        <v>6980</v>
      </c>
      <c r="C2440" s="333" t="s">
        <v>14207</v>
      </c>
      <c r="N2440" t="s">
        <v>8024</v>
      </c>
      <c r="O2440" s="296">
        <f>INDEX('Page 2 - Team Information'!$K$14:$AP$184,Y2440,X2440)</f>
        <v>0</v>
      </c>
      <c r="Q2440"/>
      <c r="S2440" t="s">
        <v>10404</v>
      </c>
      <c r="X2440" s="334">
        <v>15</v>
      </c>
      <c r="Y2440" s="334">
        <v>130</v>
      </c>
    </row>
    <row r="2441" spans="1:25" x14ac:dyDescent="0.25">
      <c r="A2441" t="str">
        <f>'Page 1 - General Information'!$G$12</f>
        <v>114069103</v>
      </c>
      <c r="B2441" t="str">
        <f>'Page 1 - General Information'!$G$16</f>
        <v>6980</v>
      </c>
      <c r="C2441" s="333" t="s">
        <v>14207</v>
      </c>
      <c r="N2441" t="s">
        <v>8024</v>
      </c>
      <c r="O2441" s="296">
        <f>INDEX('Page 2 - Team Information'!$K$14:$AP$184,Y2441,X2441)</f>
        <v>0</v>
      </c>
      <c r="Q2441"/>
      <c r="S2441" t="s">
        <v>10405</v>
      </c>
      <c r="X2441" s="334">
        <v>16</v>
      </c>
      <c r="Y2441" s="334">
        <v>130</v>
      </c>
    </row>
    <row r="2442" spans="1:25" x14ac:dyDescent="0.25">
      <c r="A2442" t="str">
        <f>'Page 1 - General Information'!$G$12</f>
        <v>114069103</v>
      </c>
      <c r="B2442" t="str">
        <f>'Page 1 - General Information'!$G$16</f>
        <v>6980</v>
      </c>
      <c r="C2442" s="333" t="s">
        <v>14207</v>
      </c>
      <c r="N2442" t="s">
        <v>8024</v>
      </c>
      <c r="O2442" s="296">
        <f>INDEX('Page 2 - Team Information'!$K$14:$AP$184,Y2442,X2442)</f>
        <v>0</v>
      </c>
      <c r="Q2442"/>
      <c r="S2442" t="s">
        <v>10406</v>
      </c>
      <c r="X2442" s="334">
        <v>17</v>
      </c>
      <c r="Y2442" s="334">
        <v>130</v>
      </c>
    </row>
    <row r="2443" spans="1:25" x14ac:dyDescent="0.25">
      <c r="A2443" t="str">
        <f>'Page 1 - General Information'!$G$12</f>
        <v>114069103</v>
      </c>
      <c r="B2443" t="str">
        <f>'Page 1 - General Information'!$G$16</f>
        <v>6980</v>
      </c>
      <c r="C2443" s="333" t="s">
        <v>14207</v>
      </c>
      <c r="N2443" t="s">
        <v>8024</v>
      </c>
      <c r="O2443" s="296">
        <f>INDEX('Page 2 - Team Information'!$K$14:$AP$184,Y2443,X2443)</f>
        <v>0</v>
      </c>
      <c r="Q2443"/>
      <c r="S2443" t="s">
        <v>10407</v>
      </c>
      <c r="X2443" s="334">
        <v>19</v>
      </c>
      <c r="Y2443" s="334">
        <v>130</v>
      </c>
    </row>
    <row r="2444" spans="1:25" x14ac:dyDescent="0.25">
      <c r="A2444" t="str">
        <f>'Page 1 - General Information'!$G$12</f>
        <v>114069103</v>
      </c>
      <c r="B2444" t="str">
        <f>'Page 1 - General Information'!$G$16</f>
        <v>6980</v>
      </c>
      <c r="C2444" s="333" t="s">
        <v>14207</v>
      </c>
      <c r="N2444" t="s">
        <v>8024</v>
      </c>
      <c r="O2444" s="296">
        <f>INDEX('Page 2 - Team Information'!$K$14:$AP$184,Y2444,X2444)</f>
        <v>0</v>
      </c>
      <c r="Q2444"/>
      <c r="S2444" t="s">
        <v>10408</v>
      </c>
      <c r="X2444" s="334">
        <v>20</v>
      </c>
      <c r="Y2444" s="334">
        <v>130</v>
      </c>
    </row>
    <row r="2445" spans="1:25" x14ac:dyDescent="0.25">
      <c r="A2445" t="str">
        <f>'Page 1 - General Information'!$G$12</f>
        <v>114069103</v>
      </c>
      <c r="B2445" t="str">
        <f>'Page 1 - General Information'!$G$16</f>
        <v>6980</v>
      </c>
      <c r="C2445" s="333" t="s">
        <v>14207</v>
      </c>
      <c r="N2445" t="s">
        <v>8024</v>
      </c>
      <c r="O2445" s="296">
        <f>INDEX('Page 2 - Team Information'!$K$14:$AP$184,Y2445,X2445)</f>
        <v>0</v>
      </c>
      <c r="Q2445"/>
      <c r="S2445" t="s">
        <v>10409</v>
      </c>
      <c r="X2445" s="334">
        <v>21</v>
      </c>
      <c r="Y2445" s="334">
        <v>130</v>
      </c>
    </row>
    <row r="2446" spans="1:25" x14ac:dyDescent="0.25">
      <c r="A2446" t="str">
        <f>'Page 1 - General Information'!$G$12</f>
        <v>114069103</v>
      </c>
      <c r="B2446" t="str">
        <f>'Page 1 - General Information'!$G$16</f>
        <v>6980</v>
      </c>
      <c r="C2446" s="333" t="s">
        <v>14207</v>
      </c>
      <c r="N2446" t="s">
        <v>8024</v>
      </c>
      <c r="O2446" s="296">
        <f>INDEX('Page 2 - Team Information'!$K$14:$AP$184,Y2446,X2446)</f>
        <v>0</v>
      </c>
      <c r="Q2446"/>
      <c r="S2446" t="s">
        <v>10410</v>
      </c>
      <c r="X2446" s="334">
        <v>22</v>
      </c>
      <c r="Y2446" s="334">
        <v>130</v>
      </c>
    </row>
    <row r="2447" spans="1:25" x14ac:dyDescent="0.25">
      <c r="A2447" t="str">
        <f>'Page 1 - General Information'!$G$12</f>
        <v>114069103</v>
      </c>
      <c r="B2447" t="str">
        <f>'Page 1 - General Information'!$G$16</f>
        <v>6980</v>
      </c>
      <c r="C2447" s="333" t="s">
        <v>14207</v>
      </c>
      <c r="N2447" t="s">
        <v>8505</v>
      </c>
      <c r="O2447" s="300"/>
      <c r="Q2447"/>
      <c r="R2447" s="300" t="s">
        <v>14197</v>
      </c>
      <c r="S2447" t="s">
        <v>10411</v>
      </c>
      <c r="V2447" s="296">
        <f>INDEX('Page 2 - Team Information'!$K$14:$AP$184,Y2447,X2447)</f>
        <v>0</v>
      </c>
      <c r="X2447" s="334">
        <v>5</v>
      </c>
      <c r="Y2447" s="334">
        <v>131</v>
      </c>
    </row>
    <row r="2448" spans="1:25" x14ac:dyDescent="0.25">
      <c r="A2448" t="str">
        <f>'Page 1 - General Information'!$G$12</f>
        <v>114069103</v>
      </c>
      <c r="B2448" t="str">
        <f>'Page 1 - General Information'!$G$16</f>
        <v>6980</v>
      </c>
      <c r="C2448" s="333" t="s">
        <v>14207</v>
      </c>
      <c r="N2448" t="s">
        <v>8505</v>
      </c>
      <c r="O2448" s="300"/>
      <c r="Q2448"/>
      <c r="R2448" s="300" t="s">
        <v>14197</v>
      </c>
      <c r="S2448" t="s">
        <v>10412</v>
      </c>
      <c r="V2448" s="296">
        <f>INDEX('Page 2 - Team Information'!$K$14:$AP$184,Y2448,X2448)</f>
        <v>0</v>
      </c>
      <c r="X2448" s="334">
        <v>6</v>
      </c>
      <c r="Y2448" s="334">
        <v>131</v>
      </c>
    </row>
    <row r="2449" spans="1:25" x14ac:dyDescent="0.25">
      <c r="A2449" t="str">
        <f>'Page 1 - General Information'!$G$12</f>
        <v>114069103</v>
      </c>
      <c r="B2449" t="str">
        <f>'Page 1 - General Information'!$G$16</f>
        <v>6980</v>
      </c>
      <c r="C2449" s="333" t="s">
        <v>14207</v>
      </c>
      <c r="N2449" t="s">
        <v>8505</v>
      </c>
      <c r="O2449" s="300"/>
      <c r="Q2449"/>
      <c r="R2449" s="300" t="s">
        <v>14197</v>
      </c>
      <c r="S2449" t="s">
        <v>10413</v>
      </c>
      <c r="V2449" s="296">
        <f>INDEX('Page 2 - Team Information'!$K$14:$AP$184,Y2449,X2449)</f>
        <v>0</v>
      </c>
      <c r="X2449" s="334">
        <v>7</v>
      </c>
      <c r="Y2449" s="334">
        <v>131</v>
      </c>
    </row>
    <row r="2450" spans="1:25" x14ac:dyDescent="0.25">
      <c r="A2450" t="str">
        <f>'Page 1 - General Information'!$G$12</f>
        <v>114069103</v>
      </c>
      <c r="B2450" t="str">
        <f>'Page 1 - General Information'!$G$16</f>
        <v>6980</v>
      </c>
      <c r="C2450" s="333" t="s">
        <v>14207</v>
      </c>
      <c r="N2450" t="s">
        <v>8505</v>
      </c>
      <c r="O2450" s="300"/>
      <c r="Q2450"/>
      <c r="R2450" s="23" t="s">
        <v>14197</v>
      </c>
      <c r="S2450" t="s">
        <v>10414</v>
      </c>
      <c r="T2450" s="296" t="str">
        <f>IF(INDEX('Page 2 - Team Information'!$K$14:$AP$184,Y2450,X2450)="","",INDEX('Page 2 - Team Information'!$K$14:$AP$184,Y2450,X2450)&amp;"-06-30")</f>
        <v/>
      </c>
      <c r="X2450" s="334">
        <v>9</v>
      </c>
      <c r="Y2450" s="334">
        <v>131</v>
      </c>
    </row>
    <row r="2451" spans="1:25" x14ac:dyDescent="0.25">
      <c r="A2451" t="str">
        <f>'Page 1 - General Information'!$G$12</f>
        <v>114069103</v>
      </c>
      <c r="B2451" t="str">
        <f>'Page 1 - General Information'!$G$16</f>
        <v>6980</v>
      </c>
      <c r="C2451" s="333" t="s">
        <v>14207</v>
      </c>
      <c r="N2451" t="s">
        <v>8505</v>
      </c>
      <c r="O2451" s="300"/>
      <c r="Q2451"/>
      <c r="R2451" s="23" t="s">
        <v>14197</v>
      </c>
      <c r="S2451" t="s">
        <v>10415</v>
      </c>
      <c r="T2451" s="296" t="str">
        <f>IF(INDEX('Page 2 - Team Information'!$K$14:$AP$184,Y2451,X2451)="","",INDEX('Page 2 - Team Information'!$K$14:$AP$184,Y2451,X2451)&amp;"-06-30")</f>
        <v/>
      </c>
      <c r="X2451" s="334">
        <v>10</v>
      </c>
      <c r="Y2451" s="334">
        <v>131</v>
      </c>
    </row>
    <row r="2452" spans="1:25" x14ac:dyDescent="0.25">
      <c r="A2452" t="str">
        <f>'Page 1 - General Information'!$G$12</f>
        <v>114069103</v>
      </c>
      <c r="B2452" t="str">
        <f>'Page 1 - General Information'!$G$16</f>
        <v>6980</v>
      </c>
      <c r="C2452" s="333" t="s">
        <v>14207</v>
      </c>
      <c r="N2452" t="s">
        <v>8505</v>
      </c>
      <c r="O2452" s="300"/>
      <c r="Q2452"/>
      <c r="R2452" s="23" t="s">
        <v>14197</v>
      </c>
      <c r="S2452" t="s">
        <v>10416</v>
      </c>
      <c r="T2452" s="296" t="str">
        <f>IF(INDEX('Page 2 - Team Information'!$K$14:$AP$184,Y2452,X2452)="","",INDEX('Page 2 - Team Information'!$K$14:$AP$184,Y2452,X2452)&amp;"-06-30")</f>
        <v/>
      </c>
      <c r="X2452" s="334">
        <v>11</v>
      </c>
      <c r="Y2452" s="334">
        <v>131</v>
      </c>
    </row>
    <row r="2453" spans="1:25" x14ac:dyDescent="0.25">
      <c r="A2453" t="str">
        <f>'Page 1 - General Information'!$G$12</f>
        <v>114069103</v>
      </c>
      <c r="B2453" t="str">
        <f>'Page 1 - General Information'!$G$16</f>
        <v>6980</v>
      </c>
      <c r="C2453" s="333" t="s">
        <v>14207</v>
      </c>
      <c r="N2453" t="s">
        <v>8505</v>
      </c>
      <c r="O2453" s="300"/>
      <c r="Q2453"/>
      <c r="R2453" s="23" t="s">
        <v>14197</v>
      </c>
      <c r="S2453" t="s">
        <v>10417</v>
      </c>
      <c r="T2453" s="296" t="str">
        <f>IF(INDEX('Page 2 - Team Information'!$K$14:$AP$184,Y2453,X2453)="","",INDEX('Page 2 - Team Information'!$K$14:$AP$184,Y2453,X2453)&amp;"-06-30")</f>
        <v/>
      </c>
      <c r="X2453" s="334">
        <v>12</v>
      </c>
      <c r="Y2453" s="334">
        <v>131</v>
      </c>
    </row>
    <row r="2454" spans="1:25" x14ac:dyDescent="0.25">
      <c r="A2454" t="str">
        <f>'Page 1 - General Information'!$G$12</f>
        <v>114069103</v>
      </c>
      <c r="B2454" t="str">
        <f>'Page 1 - General Information'!$G$16</f>
        <v>6980</v>
      </c>
      <c r="C2454" s="333" t="s">
        <v>14207</v>
      </c>
      <c r="N2454" t="s">
        <v>8024</v>
      </c>
      <c r="O2454" s="296">
        <f>INDEX('Page 2 - Team Information'!$K$14:$AP$184,Y2454,X2454)</f>
        <v>0</v>
      </c>
      <c r="Q2454"/>
      <c r="S2454" t="s">
        <v>10418</v>
      </c>
      <c r="X2454" s="334">
        <v>14</v>
      </c>
      <c r="Y2454" s="334">
        <v>131</v>
      </c>
    </row>
    <row r="2455" spans="1:25" x14ac:dyDescent="0.25">
      <c r="A2455" t="str">
        <f>'Page 1 - General Information'!$G$12</f>
        <v>114069103</v>
      </c>
      <c r="B2455" t="str">
        <f>'Page 1 - General Information'!$G$16</f>
        <v>6980</v>
      </c>
      <c r="C2455" s="333" t="s">
        <v>14207</v>
      </c>
      <c r="N2455" t="s">
        <v>8024</v>
      </c>
      <c r="O2455" s="296">
        <f>INDEX('Page 2 - Team Information'!$K$14:$AP$184,Y2455,X2455)</f>
        <v>0</v>
      </c>
      <c r="Q2455"/>
      <c r="S2455" t="s">
        <v>10419</v>
      </c>
      <c r="X2455" s="334">
        <v>15</v>
      </c>
      <c r="Y2455" s="334">
        <v>131</v>
      </c>
    </row>
    <row r="2456" spans="1:25" x14ac:dyDescent="0.25">
      <c r="A2456" t="str">
        <f>'Page 1 - General Information'!$G$12</f>
        <v>114069103</v>
      </c>
      <c r="B2456" t="str">
        <f>'Page 1 - General Information'!$G$16</f>
        <v>6980</v>
      </c>
      <c r="C2456" s="333" t="s">
        <v>14207</v>
      </c>
      <c r="N2456" t="s">
        <v>8024</v>
      </c>
      <c r="O2456" s="296">
        <f>INDEX('Page 2 - Team Information'!$K$14:$AP$184,Y2456,X2456)</f>
        <v>0</v>
      </c>
      <c r="Q2456"/>
      <c r="S2456" t="s">
        <v>10420</v>
      </c>
      <c r="X2456" s="334">
        <v>16</v>
      </c>
      <c r="Y2456" s="334">
        <v>131</v>
      </c>
    </row>
    <row r="2457" spans="1:25" x14ac:dyDescent="0.25">
      <c r="A2457" t="str">
        <f>'Page 1 - General Information'!$G$12</f>
        <v>114069103</v>
      </c>
      <c r="B2457" t="str">
        <f>'Page 1 - General Information'!$G$16</f>
        <v>6980</v>
      </c>
      <c r="C2457" s="333" t="s">
        <v>14207</v>
      </c>
      <c r="N2457" t="s">
        <v>8024</v>
      </c>
      <c r="O2457" s="296">
        <f>INDEX('Page 2 - Team Information'!$K$14:$AP$184,Y2457,X2457)</f>
        <v>0</v>
      </c>
      <c r="Q2457"/>
      <c r="S2457" t="s">
        <v>10421</v>
      </c>
      <c r="X2457" s="334">
        <v>17</v>
      </c>
      <c r="Y2457" s="334">
        <v>131</v>
      </c>
    </row>
    <row r="2458" spans="1:25" x14ac:dyDescent="0.25">
      <c r="A2458" t="str">
        <f>'Page 1 - General Information'!$G$12</f>
        <v>114069103</v>
      </c>
      <c r="B2458" t="str">
        <f>'Page 1 - General Information'!$G$16</f>
        <v>6980</v>
      </c>
      <c r="C2458" s="333" t="s">
        <v>14207</v>
      </c>
      <c r="N2458" t="s">
        <v>8024</v>
      </c>
      <c r="O2458" s="296">
        <f>INDEX('Page 2 - Team Information'!$K$14:$AP$184,Y2458,X2458)</f>
        <v>0</v>
      </c>
      <c r="Q2458"/>
      <c r="S2458" t="s">
        <v>10422</v>
      </c>
      <c r="X2458" s="334">
        <v>19</v>
      </c>
      <c r="Y2458" s="334">
        <v>131</v>
      </c>
    </row>
    <row r="2459" spans="1:25" x14ac:dyDescent="0.25">
      <c r="A2459" t="str">
        <f>'Page 1 - General Information'!$G$12</f>
        <v>114069103</v>
      </c>
      <c r="B2459" t="str">
        <f>'Page 1 - General Information'!$G$16</f>
        <v>6980</v>
      </c>
      <c r="C2459" s="333" t="s">
        <v>14207</v>
      </c>
      <c r="N2459" t="s">
        <v>8024</v>
      </c>
      <c r="O2459" s="296">
        <f>INDEX('Page 2 - Team Information'!$K$14:$AP$184,Y2459,X2459)</f>
        <v>0</v>
      </c>
      <c r="Q2459"/>
      <c r="S2459" t="s">
        <v>10423</v>
      </c>
      <c r="X2459" s="334">
        <v>20</v>
      </c>
      <c r="Y2459" s="334">
        <v>131</v>
      </c>
    </row>
    <row r="2460" spans="1:25" x14ac:dyDescent="0.25">
      <c r="A2460" t="str">
        <f>'Page 1 - General Information'!$G$12</f>
        <v>114069103</v>
      </c>
      <c r="B2460" t="str">
        <f>'Page 1 - General Information'!$G$16</f>
        <v>6980</v>
      </c>
      <c r="C2460" s="333" t="s">
        <v>14207</v>
      </c>
      <c r="N2460" t="s">
        <v>8024</v>
      </c>
      <c r="O2460" s="296">
        <f>INDEX('Page 2 - Team Information'!$K$14:$AP$184,Y2460,X2460)</f>
        <v>0</v>
      </c>
      <c r="Q2460"/>
      <c r="S2460" t="s">
        <v>10424</v>
      </c>
      <c r="X2460" s="334">
        <v>21</v>
      </c>
      <c r="Y2460" s="334">
        <v>131</v>
      </c>
    </row>
    <row r="2461" spans="1:25" x14ac:dyDescent="0.25">
      <c r="A2461" t="str">
        <f>'Page 1 - General Information'!$G$12</f>
        <v>114069103</v>
      </c>
      <c r="B2461" t="str">
        <f>'Page 1 - General Information'!$G$16</f>
        <v>6980</v>
      </c>
      <c r="C2461" s="333" t="s">
        <v>14207</v>
      </c>
      <c r="N2461" t="s">
        <v>8024</v>
      </c>
      <c r="O2461" s="296">
        <f>INDEX('Page 2 - Team Information'!$K$14:$AP$184,Y2461,X2461)</f>
        <v>0</v>
      </c>
      <c r="Q2461"/>
      <c r="S2461" t="s">
        <v>10425</v>
      </c>
      <c r="X2461" s="334">
        <v>22</v>
      </c>
      <c r="Y2461" s="334">
        <v>131</v>
      </c>
    </row>
    <row r="2462" spans="1:25" x14ac:dyDescent="0.25">
      <c r="A2462" t="str">
        <f>'Page 1 - General Information'!$G$12</f>
        <v>114069103</v>
      </c>
      <c r="B2462" t="str">
        <f>'Page 1 - General Information'!$G$16</f>
        <v>6980</v>
      </c>
      <c r="C2462" s="333" t="s">
        <v>14207</v>
      </c>
      <c r="N2462" t="s">
        <v>8505</v>
      </c>
      <c r="O2462" s="300"/>
      <c r="Q2462"/>
      <c r="R2462" s="300" t="s">
        <v>14197</v>
      </c>
      <c r="S2462" t="s">
        <v>10426</v>
      </c>
      <c r="V2462" s="296">
        <f>INDEX('Page 2 - Team Information'!$K$14:$AP$184,Y2462,X2462)</f>
        <v>0</v>
      </c>
      <c r="X2462" s="334">
        <v>5</v>
      </c>
      <c r="Y2462" s="334">
        <v>132</v>
      </c>
    </row>
    <row r="2463" spans="1:25" x14ac:dyDescent="0.25">
      <c r="A2463" t="str">
        <f>'Page 1 - General Information'!$G$12</f>
        <v>114069103</v>
      </c>
      <c r="B2463" t="str">
        <f>'Page 1 - General Information'!$G$16</f>
        <v>6980</v>
      </c>
      <c r="C2463" s="333" t="s">
        <v>14207</v>
      </c>
      <c r="N2463" t="s">
        <v>8505</v>
      </c>
      <c r="O2463" s="300"/>
      <c r="Q2463"/>
      <c r="R2463" s="300" t="s">
        <v>14197</v>
      </c>
      <c r="S2463" t="s">
        <v>10427</v>
      </c>
      <c r="V2463" s="296" t="str">
        <f>INDEX('Page 2 - Team Information'!$K$14:$AP$184,Y2463,X2463)</f>
        <v xml:space="preserve">Yes </v>
      </c>
      <c r="X2463" s="334">
        <v>6</v>
      </c>
      <c r="Y2463" s="334">
        <v>132</v>
      </c>
    </row>
    <row r="2464" spans="1:25" x14ac:dyDescent="0.25">
      <c r="A2464" t="str">
        <f>'Page 1 - General Information'!$G$12</f>
        <v>114069103</v>
      </c>
      <c r="B2464" t="str">
        <f>'Page 1 - General Information'!$G$16</f>
        <v>6980</v>
      </c>
      <c r="C2464" s="333" t="s">
        <v>14207</v>
      </c>
      <c r="N2464" t="s">
        <v>8505</v>
      </c>
      <c r="O2464" s="300"/>
      <c r="Q2464"/>
      <c r="R2464" s="300" t="s">
        <v>14197</v>
      </c>
      <c r="S2464" t="s">
        <v>10428</v>
      </c>
      <c r="V2464" s="296">
        <f>INDEX('Page 2 - Team Information'!$K$14:$AP$184,Y2464,X2464)</f>
        <v>0</v>
      </c>
      <c r="X2464" s="334">
        <v>7</v>
      </c>
      <c r="Y2464" s="334">
        <v>132</v>
      </c>
    </row>
    <row r="2465" spans="1:25" x14ac:dyDescent="0.25">
      <c r="A2465" t="str">
        <f>'Page 1 - General Information'!$G$12</f>
        <v>114069103</v>
      </c>
      <c r="B2465" t="str">
        <f>'Page 1 - General Information'!$G$16</f>
        <v>6980</v>
      </c>
      <c r="C2465" s="333" t="s">
        <v>14207</v>
      </c>
      <c r="N2465" t="s">
        <v>8505</v>
      </c>
      <c r="O2465" s="300"/>
      <c r="Q2465"/>
      <c r="R2465" s="23" t="s">
        <v>14197</v>
      </c>
      <c r="S2465" t="s">
        <v>10429</v>
      </c>
      <c r="T2465" s="296" t="str">
        <f>IF(INDEX('Page 2 - Team Information'!$K$14:$AP$184,Y2465,X2465)="","",INDEX('Page 2 - Team Information'!$K$14:$AP$184,Y2465,X2465)&amp;"-06-30")</f>
        <v>1946-06-30</v>
      </c>
      <c r="X2465" s="334">
        <v>9</v>
      </c>
      <c r="Y2465" s="334">
        <v>132</v>
      </c>
    </row>
    <row r="2466" spans="1:25" x14ac:dyDescent="0.25">
      <c r="A2466" t="str">
        <f>'Page 1 - General Information'!$G$12</f>
        <v>114069103</v>
      </c>
      <c r="B2466" t="str">
        <f>'Page 1 - General Information'!$G$16</f>
        <v>6980</v>
      </c>
      <c r="C2466" s="333" t="s">
        <v>14207</v>
      </c>
      <c r="N2466" t="s">
        <v>8505</v>
      </c>
      <c r="O2466" s="300"/>
      <c r="Q2466"/>
      <c r="R2466" s="23" t="s">
        <v>14197</v>
      </c>
      <c r="S2466" t="s">
        <v>10430</v>
      </c>
      <c r="T2466" s="296" t="str">
        <f>IF(INDEX('Page 2 - Team Information'!$K$14:$AP$184,Y2466,X2466)="","",INDEX('Page 2 - Team Information'!$K$14:$AP$184,Y2466,X2466)&amp;"-06-30")</f>
        <v/>
      </c>
      <c r="X2466" s="334">
        <v>10</v>
      </c>
      <c r="Y2466" s="334">
        <v>132</v>
      </c>
    </row>
    <row r="2467" spans="1:25" x14ac:dyDescent="0.25">
      <c r="A2467" t="str">
        <f>'Page 1 - General Information'!$G$12</f>
        <v>114069103</v>
      </c>
      <c r="B2467" t="str">
        <f>'Page 1 - General Information'!$G$16</f>
        <v>6980</v>
      </c>
      <c r="C2467" s="333" t="s">
        <v>14207</v>
      </c>
      <c r="N2467" t="s">
        <v>8505</v>
      </c>
      <c r="O2467" s="300"/>
      <c r="Q2467"/>
      <c r="R2467" s="23" t="s">
        <v>14197</v>
      </c>
      <c r="S2467" t="s">
        <v>10431</v>
      </c>
      <c r="T2467" s="296" t="str">
        <f>IF(INDEX('Page 2 - Team Information'!$K$14:$AP$184,Y2467,X2467)="","",INDEX('Page 2 - Team Information'!$K$14:$AP$184,Y2467,X2467)&amp;"-06-30")</f>
        <v/>
      </c>
      <c r="X2467" s="334">
        <v>11</v>
      </c>
      <c r="Y2467" s="334">
        <v>132</v>
      </c>
    </row>
    <row r="2468" spans="1:25" x14ac:dyDescent="0.25">
      <c r="A2468" t="str">
        <f>'Page 1 - General Information'!$G$12</f>
        <v>114069103</v>
      </c>
      <c r="B2468" t="str">
        <f>'Page 1 - General Information'!$G$16</f>
        <v>6980</v>
      </c>
      <c r="C2468" s="333" t="s">
        <v>14207</v>
      </c>
      <c r="N2468" t="s">
        <v>8505</v>
      </c>
      <c r="O2468" s="300"/>
      <c r="Q2468"/>
      <c r="R2468" s="23" t="s">
        <v>14197</v>
      </c>
      <c r="S2468" t="s">
        <v>10432</v>
      </c>
      <c r="T2468" s="296" t="str">
        <f>IF(INDEX('Page 2 - Team Information'!$K$14:$AP$184,Y2468,X2468)="","",INDEX('Page 2 - Team Information'!$K$14:$AP$184,Y2468,X2468)&amp;"-06-30")</f>
        <v/>
      </c>
      <c r="X2468" s="334">
        <v>12</v>
      </c>
      <c r="Y2468" s="334">
        <v>132</v>
      </c>
    </row>
    <row r="2469" spans="1:25" x14ac:dyDescent="0.25">
      <c r="A2469" t="str">
        <f>'Page 1 - General Information'!$G$12</f>
        <v>114069103</v>
      </c>
      <c r="B2469" t="str">
        <f>'Page 1 - General Information'!$G$16</f>
        <v>6980</v>
      </c>
      <c r="C2469" s="333" t="s">
        <v>14207</v>
      </c>
      <c r="N2469" t="s">
        <v>8024</v>
      </c>
      <c r="O2469" s="296">
        <f>INDEX('Page 2 - Team Information'!$K$14:$AP$184,Y2469,X2469)</f>
        <v>0</v>
      </c>
      <c r="Q2469"/>
      <c r="S2469" t="s">
        <v>10433</v>
      </c>
      <c r="X2469" s="334">
        <v>14</v>
      </c>
      <c r="Y2469" s="334">
        <v>132</v>
      </c>
    </row>
    <row r="2470" spans="1:25" x14ac:dyDescent="0.25">
      <c r="A2470" t="str">
        <f>'Page 1 - General Information'!$G$12</f>
        <v>114069103</v>
      </c>
      <c r="B2470" t="str">
        <f>'Page 1 - General Information'!$G$16</f>
        <v>6980</v>
      </c>
      <c r="C2470" s="333" t="s">
        <v>14207</v>
      </c>
      <c r="N2470" t="s">
        <v>8024</v>
      </c>
      <c r="O2470" s="296">
        <f>INDEX('Page 2 - Team Information'!$K$14:$AP$184,Y2470,X2470)</f>
        <v>30</v>
      </c>
      <c r="Q2470"/>
      <c r="S2470" t="s">
        <v>10434</v>
      </c>
      <c r="X2470" s="334">
        <v>15</v>
      </c>
      <c r="Y2470" s="334">
        <v>132</v>
      </c>
    </row>
    <row r="2471" spans="1:25" x14ac:dyDescent="0.25">
      <c r="A2471" t="str">
        <f>'Page 1 - General Information'!$G$12</f>
        <v>114069103</v>
      </c>
      <c r="B2471" t="str">
        <f>'Page 1 - General Information'!$G$16</f>
        <v>6980</v>
      </c>
      <c r="C2471" s="333" t="s">
        <v>14207</v>
      </c>
      <c r="N2471" t="s">
        <v>8024</v>
      </c>
      <c r="O2471" s="296">
        <f>INDEX('Page 2 - Team Information'!$K$14:$AP$184,Y2471,X2471)</f>
        <v>0</v>
      </c>
      <c r="Q2471"/>
      <c r="S2471" t="s">
        <v>10435</v>
      </c>
      <c r="X2471" s="334">
        <v>16</v>
      </c>
      <c r="Y2471" s="334">
        <v>132</v>
      </c>
    </row>
    <row r="2472" spans="1:25" x14ac:dyDescent="0.25">
      <c r="A2472" t="str">
        <f>'Page 1 - General Information'!$G$12</f>
        <v>114069103</v>
      </c>
      <c r="B2472" t="str">
        <f>'Page 1 - General Information'!$G$16</f>
        <v>6980</v>
      </c>
      <c r="C2472" s="333" t="s">
        <v>14207</v>
      </c>
      <c r="N2472" t="s">
        <v>8024</v>
      </c>
      <c r="O2472" s="296">
        <f>INDEX('Page 2 - Team Information'!$K$14:$AP$184,Y2472,X2472)</f>
        <v>30</v>
      </c>
      <c r="Q2472"/>
      <c r="S2472" t="s">
        <v>10436</v>
      </c>
      <c r="X2472" s="334">
        <v>17</v>
      </c>
      <c r="Y2472" s="334">
        <v>132</v>
      </c>
    </row>
    <row r="2473" spans="1:25" x14ac:dyDescent="0.25">
      <c r="A2473" t="str">
        <f>'Page 1 - General Information'!$G$12</f>
        <v>114069103</v>
      </c>
      <c r="B2473" t="str">
        <f>'Page 1 - General Information'!$G$16</f>
        <v>6980</v>
      </c>
      <c r="C2473" s="333" t="s">
        <v>14207</v>
      </c>
      <c r="N2473" t="s">
        <v>8024</v>
      </c>
      <c r="O2473" s="296">
        <f>INDEX('Page 2 - Team Information'!$K$14:$AP$184,Y2473,X2473)</f>
        <v>0</v>
      </c>
      <c r="Q2473"/>
      <c r="S2473" t="s">
        <v>10437</v>
      </c>
      <c r="X2473" s="334">
        <v>19</v>
      </c>
      <c r="Y2473" s="334">
        <v>132</v>
      </c>
    </row>
    <row r="2474" spans="1:25" x14ac:dyDescent="0.25">
      <c r="A2474" t="str">
        <f>'Page 1 - General Information'!$G$12</f>
        <v>114069103</v>
      </c>
      <c r="B2474" t="str">
        <f>'Page 1 - General Information'!$G$16</f>
        <v>6980</v>
      </c>
      <c r="C2474" s="333" t="s">
        <v>14207</v>
      </c>
      <c r="N2474" t="s">
        <v>8024</v>
      </c>
      <c r="O2474" s="296">
        <f>INDEX('Page 2 - Team Information'!$K$14:$AP$184,Y2474,X2474)</f>
        <v>30</v>
      </c>
      <c r="Q2474"/>
      <c r="S2474" t="s">
        <v>10438</v>
      </c>
      <c r="X2474" s="334">
        <v>20</v>
      </c>
      <c r="Y2474" s="334">
        <v>132</v>
      </c>
    </row>
    <row r="2475" spans="1:25" x14ac:dyDescent="0.25">
      <c r="A2475" t="str">
        <f>'Page 1 - General Information'!$G$12</f>
        <v>114069103</v>
      </c>
      <c r="B2475" t="str">
        <f>'Page 1 - General Information'!$G$16</f>
        <v>6980</v>
      </c>
      <c r="C2475" s="333" t="s">
        <v>14207</v>
      </c>
      <c r="N2475" t="s">
        <v>8024</v>
      </c>
      <c r="O2475" s="296">
        <f>INDEX('Page 2 - Team Information'!$K$14:$AP$184,Y2475,X2475)</f>
        <v>0</v>
      </c>
      <c r="Q2475"/>
      <c r="S2475" t="s">
        <v>10439</v>
      </c>
      <c r="X2475" s="334">
        <v>21</v>
      </c>
      <c r="Y2475" s="334">
        <v>132</v>
      </c>
    </row>
    <row r="2476" spans="1:25" x14ac:dyDescent="0.25">
      <c r="A2476" t="str">
        <f>'Page 1 - General Information'!$G$12</f>
        <v>114069103</v>
      </c>
      <c r="B2476" t="str">
        <f>'Page 1 - General Information'!$G$16</f>
        <v>6980</v>
      </c>
      <c r="C2476" s="333" t="s">
        <v>14207</v>
      </c>
      <c r="N2476" t="s">
        <v>8024</v>
      </c>
      <c r="O2476" s="296">
        <f>INDEX('Page 2 - Team Information'!$K$14:$AP$184,Y2476,X2476)</f>
        <v>30</v>
      </c>
      <c r="Q2476"/>
      <c r="S2476" t="s">
        <v>10440</v>
      </c>
      <c r="X2476" s="334">
        <v>22</v>
      </c>
      <c r="Y2476" s="334">
        <v>132</v>
      </c>
    </row>
    <row r="2477" spans="1:25" x14ac:dyDescent="0.25">
      <c r="A2477" t="str">
        <f>'Page 1 - General Information'!$G$12</f>
        <v>114069103</v>
      </c>
      <c r="B2477" t="str">
        <f>'Page 1 - General Information'!$G$16</f>
        <v>6980</v>
      </c>
      <c r="C2477" s="333" t="s">
        <v>14207</v>
      </c>
      <c r="N2477" t="s">
        <v>8505</v>
      </c>
      <c r="O2477" s="300"/>
      <c r="Q2477"/>
      <c r="R2477" s="300" t="s">
        <v>14197</v>
      </c>
      <c r="S2477" t="s">
        <v>10441</v>
      </c>
      <c r="V2477" s="296">
        <f>INDEX('Page 2 - Team Information'!$K$14:$AP$184,Y2477,X2477)</f>
        <v>0</v>
      </c>
      <c r="X2477" s="334">
        <v>5</v>
      </c>
      <c r="Y2477" s="334">
        <v>133</v>
      </c>
    </row>
    <row r="2478" spans="1:25" x14ac:dyDescent="0.25">
      <c r="A2478" t="str">
        <f>'Page 1 - General Information'!$G$12</f>
        <v>114069103</v>
      </c>
      <c r="B2478" t="str">
        <f>'Page 1 - General Information'!$G$16</f>
        <v>6980</v>
      </c>
      <c r="C2478" s="333" t="s">
        <v>14207</v>
      </c>
      <c r="N2478" t="s">
        <v>8505</v>
      </c>
      <c r="O2478" s="300"/>
      <c r="Q2478"/>
      <c r="R2478" s="300" t="s">
        <v>14197</v>
      </c>
      <c r="S2478" t="s">
        <v>10442</v>
      </c>
      <c r="V2478" s="296">
        <f>INDEX('Page 2 - Team Information'!$K$14:$AP$184,Y2478,X2478)</f>
        <v>0</v>
      </c>
      <c r="X2478" s="334">
        <v>6</v>
      </c>
      <c r="Y2478" s="334">
        <v>133</v>
      </c>
    </row>
    <row r="2479" spans="1:25" x14ac:dyDescent="0.25">
      <c r="A2479" t="str">
        <f>'Page 1 - General Information'!$G$12</f>
        <v>114069103</v>
      </c>
      <c r="B2479" t="str">
        <f>'Page 1 - General Information'!$G$16</f>
        <v>6980</v>
      </c>
      <c r="C2479" s="333" t="s">
        <v>14207</v>
      </c>
      <c r="N2479" t="s">
        <v>8505</v>
      </c>
      <c r="O2479" s="300"/>
      <c r="Q2479"/>
      <c r="R2479" s="300" t="s">
        <v>14197</v>
      </c>
      <c r="S2479" t="s">
        <v>10443</v>
      </c>
      <c r="V2479" s="296">
        <f>INDEX('Page 2 - Team Information'!$K$14:$AP$184,Y2479,X2479)</f>
        <v>0</v>
      </c>
      <c r="X2479" s="334">
        <v>7</v>
      </c>
      <c r="Y2479" s="334">
        <v>133</v>
      </c>
    </row>
    <row r="2480" spans="1:25" x14ac:dyDescent="0.25">
      <c r="A2480" t="str">
        <f>'Page 1 - General Information'!$G$12</f>
        <v>114069103</v>
      </c>
      <c r="B2480" t="str">
        <f>'Page 1 - General Information'!$G$16</f>
        <v>6980</v>
      </c>
      <c r="C2480" s="333" t="s">
        <v>14207</v>
      </c>
      <c r="N2480" t="s">
        <v>8505</v>
      </c>
      <c r="O2480" s="300"/>
      <c r="Q2480"/>
      <c r="R2480" s="23" t="s">
        <v>14197</v>
      </c>
      <c r="S2480" t="s">
        <v>10444</v>
      </c>
      <c r="T2480" s="296" t="str">
        <f>IF(INDEX('Page 2 - Team Information'!$K$14:$AP$184,Y2480,X2480)="","",INDEX('Page 2 - Team Information'!$K$14:$AP$184,Y2480,X2480)&amp;"-06-30")</f>
        <v/>
      </c>
      <c r="X2480" s="334">
        <v>9</v>
      </c>
      <c r="Y2480" s="334">
        <v>133</v>
      </c>
    </row>
    <row r="2481" spans="1:25" x14ac:dyDescent="0.25">
      <c r="A2481" t="str">
        <f>'Page 1 - General Information'!$G$12</f>
        <v>114069103</v>
      </c>
      <c r="B2481" t="str">
        <f>'Page 1 - General Information'!$G$16</f>
        <v>6980</v>
      </c>
      <c r="C2481" s="333" t="s">
        <v>14207</v>
      </c>
      <c r="N2481" t="s">
        <v>8505</v>
      </c>
      <c r="O2481" s="300"/>
      <c r="Q2481"/>
      <c r="R2481" s="23" t="s">
        <v>14197</v>
      </c>
      <c r="S2481" t="s">
        <v>10445</v>
      </c>
      <c r="T2481" s="296" t="str">
        <f>IF(INDEX('Page 2 - Team Information'!$K$14:$AP$184,Y2481,X2481)="","",INDEX('Page 2 - Team Information'!$K$14:$AP$184,Y2481,X2481)&amp;"-06-30")</f>
        <v/>
      </c>
      <c r="X2481" s="334">
        <v>10</v>
      </c>
      <c r="Y2481" s="334">
        <v>133</v>
      </c>
    </row>
    <row r="2482" spans="1:25" x14ac:dyDescent="0.25">
      <c r="A2482" t="str">
        <f>'Page 1 - General Information'!$G$12</f>
        <v>114069103</v>
      </c>
      <c r="B2482" t="str">
        <f>'Page 1 - General Information'!$G$16</f>
        <v>6980</v>
      </c>
      <c r="C2482" s="333" t="s">
        <v>14207</v>
      </c>
      <c r="N2482" t="s">
        <v>8505</v>
      </c>
      <c r="O2482" s="300"/>
      <c r="Q2482"/>
      <c r="R2482" s="23" t="s">
        <v>14197</v>
      </c>
      <c r="S2482" t="s">
        <v>10446</v>
      </c>
      <c r="T2482" s="296" t="str">
        <f>IF(INDEX('Page 2 - Team Information'!$K$14:$AP$184,Y2482,X2482)="","",INDEX('Page 2 - Team Information'!$K$14:$AP$184,Y2482,X2482)&amp;"-06-30")</f>
        <v/>
      </c>
      <c r="X2482" s="334">
        <v>11</v>
      </c>
      <c r="Y2482" s="334">
        <v>133</v>
      </c>
    </row>
    <row r="2483" spans="1:25" x14ac:dyDescent="0.25">
      <c r="A2483" t="str">
        <f>'Page 1 - General Information'!$G$12</f>
        <v>114069103</v>
      </c>
      <c r="B2483" t="str">
        <f>'Page 1 - General Information'!$G$16</f>
        <v>6980</v>
      </c>
      <c r="C2483" s="333" t="s">
        <v>14207</v>
      </c>
      <c r="N2483" t="s">
        <v>8505</v>
      </c>
      <c r="O2483" s="300"/>
      <c r="Q2483"/>
      <c r="R2483" s="23" t="s">
        <v>14197</v>
      </c>
      <c r="S2483" t="s">
        <v>10447</v>
      </c>
      <c r="T2483" s="296" t="str">
        <f>IF(INDEX('Page 2 - Team Information'!$K$14:$AP$184,Y2483,X2483)="","",INDEX('Page 2 - Team Information'!$K$14:$AP$184,Y2483,X2483)&amp;"-06-30")</f>
        <v/>
      </c>
      <c r="X2483" s="334">
        <v>12</v>
      </c>
      <c r="Y2483" s="334">
        <v>133</v>
      </c>
    </row>
    <row r="2484" spans="1:25" x14ac:dyDescent="0.25">
      <c r="A2484" t="str">
        <f>'Page 1 - General Information'!$G$12</f>
        <v>114069103</v>
      </c>
      <c r="B2484" t="str">
        <f>'Page 1 - General Information'!$G$16</f>
        <v>6980</v>
      </c>
      <c r="C2484" s="333" t="s">
        <v>14207</v>
      </c>
      <c r="N2484" t="s">
        <v>8024</v>
      </c>
      <c r="O2484" s="296">
        <f>INDEX('Page 2 - Team Information'!$K$14:$AP$184,Y2484,X2484)</f>
        <v>0</v>
      </c>
      <c r="Q2484"/>
      <c r="S2484" t="s">
        <v>10448</v>
      </c>
      <c r="X2484" s="334">
        <v>14</v>
      </c>
      <c r="Y2484" s="334">
        <v>133</v>
      </c>
    </row>
    <row r="2485" spans="1:25" x14ac:dyDescent="0.25">
      <c r="A2485" t="str">
        <f>'Page 1 - General Information'!$G$12</f>
        <v>114069103</v>
      </c>
      <c r="B2485" t="str">
        <f>'Page 1 - General Information'!$G$16</f>
        <v>6980</v>
      </c>
      <c r="C2485" s="333" t="s">
        <v>14207</v>
      </c>
      <c r="N2485" t="s">
        <v>8024</v>
      </c>
      <c r="O2485" s="296">
        <f>INDEX('Page 2 - Team Information'!$K$14:$AP$184,Y2485,X2485)</f>
        <v>0</v>
      </c>
      <c r="Q2485"/>
      <c r="S2485" t="s">
        <v>10449</v>
      </c>
      <c r="X2485" s="334">
        <v>15</v>
      </c>
      <c r="Y2485" s="334">
        <v>133</v>
      </c>
    </row>
    <row r="2486" spans="1:25" x14ac:dyDescent="0.25">
      <c r="A2486" t="str">
        <f>'Page 1 - General Information'!$G$12</f>
        <v>114069103</v>
      </c>
      <c r="B2486" t="str">
        <f>'Page 1 - General Information'!$G$16</f>
        <v>6980</v>
      </c>
      <c r="C2486" s="333" t="s">
        <v>14207</v>
      </c>
      <c r="N2486" t="s">
        <v>8024</v>
      </c>
      <c r="O2486" s="296">
        <f>INDEX('Page 2 - Team Information'!$K$14:$AP$184,Y2486,X2486)</f>
        <v>0</v>
      </c>
      <c r="Q2486"/>
      <c r="S2486" t="s">
        <v>10450</v>
      </c>
      <c r="X2486" s="334">
        <v>16</v>
      </c>
      <c r="Y2486" s="334">
        <v>133</v>
      </c>
    </row>
    <row r="2487" spans="1:25" x14ac:dyDescent="0.25">
      <c r="A2487" t="str">
        <f>'Page 1 - General Information'!$G$12</f>
        <v>114069103</v>
      </c>
      <c r="B2487" t="str">
        <f>'Page 1 - General Information'!$G$16</f>
        <v>6980</v>
      </c>
      <c r="C2487" s="333" t="s">
        <v>14207</v>
      </c>
      <c r="N2487" t="s">
        <v>8024</v>
      </c>
      <c r="O2487" s="296">
        <f>INDEX('Page 2 - Team Information'!$K$14:$AP$184,Y2487,X2487)</f>
        <v>0</v>
      </c>
      <c r="Q2487"/>
      <c r="S2487" t="s">
        <v>10451</v>
      </c>
      <c r="X2487" s="334">
        <v>17</v>
      </c>
      <c r="Y2487" s="334">
        <v>133</v>
      </c>
    </row>
    <row r="2488" spans="1:25" x14ac:dyDescent="0.25">
      <c r="A2488" t="str">
        <f>'Page 1 - General Information'!$G$12</f>
        <v>114069103</v>
      </c>
      <c r="B2488" t="str">
        <f>'Page 1 - General Information'!$G$16</f>
        <v>6980</v>
      </c>
      <c r="C2488" s="333" t="s">
        <v>14207</v>
      </c>
      <c r="N2488" t="s">
        <v>8024</v>
      </c>
      <c r="O2488" s="296">
        <f>INDEX('Page 2 - Team Information'!$K$14:$AP$184,Y2488,X2488)</f>
        <v>0</v>
      </c>
      <c r="Q2488"/>
      <c r="S2488" t="s">
        <v>10452</v>
      </c>
      <c r="X2488" s="334">
        <v>19</v>
      </c>
      <c r="Y2488" s="334">
        <v>133</v>
      </c>
    </row>
    <row r="2489" spans="1:25" x14ac:dyDescent="0.25">
      <c r="A2489" t="str">
        <f>'Page 1 - General Information'!$G$12</f>
        <v>114069103</v>
      </c>
      <c r="B2489" t="str">
        <f>'Page 1 - General Information'!$G$16</f>
        <v>6980</v>
      </c>
      <c r="C2489" s="333" t="s">
        <v>14207</v>
      </c>
      <c r="N2489" t="s">
        <v>8024</v>
      </c>
      <c r="O2489" s="296">
        <f>INDEX('Page 2 - Team Information'!$K$14:$AP$184,Y2489,X2489)</f>
        <v>0</v>
      </c>
      <c r="Q2489"/>
      <c r="S2489" t="s">
        <v>10453</v>
      </c>
      <c r="X2489" s="334">
        <v>20</v>
      </c>
      <c r="Y2489" s="334">
        <v>133</v>
      </c>
    </row>
    <row r="2490" spans="1:25" x14ac:dyDescent="0.25">
      <c r="A2490" t="str">
        <f>'Page 1 - General Information'!$G$12</f>
        <v>114069103</v>
      </c>
      <c r="B2490" t="str">
        <f>'Page 1 - General Information'!$G$16</f>
        <v>6980</v>
      </c>
      <c r="C2490" s="333" t="s">
        <v>14207</v>
      </c>
      <c r="N2490" t="s">
        <v>8024</v>
      </c>
      <c r="O2490" s="296">
        <f>INDEX('Page 2 - Team Information'!$K$14:$AP$184,Y2490,X2490)</f>
        <v>0</v>
      </c>
      <c r="Q2490"/>
      <c r="S2490" t="s">
        <v>10454</v>
      </c>
      <c r="X2490" s="334">
        <v>21</v>
      </c>
      <c r="Y2490" s="334">
        <v>133</v>
      </c>
    </row>
    <row r="2491" spans="1:25" x14ac:dyDescent="0.25">
      <c r="A2491" t="str">
        <f>'Page 1 - General Information'!$G$12</f>
        <v>114069103</v>
      </c>
      <c r="B2491" t="str">
        <f>'Page 1 - General Information'!$G$16</f>
        <v>6980</v>
      </c>
      <c r="C2491" s="333" t="s">
        <v>14207</v>
      </c>
      <c r="N2491" t="s">
        <v>8024</v>
      </c>
      <c r="O2491" s="296">
        <f>INDEX('Page 2 - Team Information'!$K$14:$AP$184,Y2491,X2491)</f>
        <v>0</v>
      </c>
      <c r="Q2491"/>
      <c r="S2491" t="s">
        <v>10455</v>
      </c>
      <c r="X2491" s="334">
        <v>22</v>
      </c>
      <c r="Y2491" s="334">
        <v>133</v>
      </c>
    </row>
    <row r="2492" spans="1:25" x14ac:dyDescent="0.25">
      <c r="A2492" t="str">
        <f>'Page 1 - General Information'!$G$12</f>
        <v>114069103</v>
      </c>
      <c r="B2492" t="str">
        <f>'Page 1 - General Information'!$G$16</f>
        <v>6980</v>
      </c>
      <c r="C2492" s="333" t="s">
        <v>14207</v>
      </c>
      <c r="N2492" t="s">
        <v>8505</v>
      </c>
      <c r="O2492" s="300"/>
      <c r="Q2492"/>
      <c r="R2492" s="300" t="s">
        <v>14197</v>
      </c>
      <c r="S2492" t="s">
        <v>10456</v>
      </c>
      <c r="V2492" s="296">
        <f>INDEX('Page 2 - Team Information'!$K$14:$AP$184,Y2492,X2492)</f>
        <v>0</v>
      </c>
      <c r="X2492" s="334">
        <v>5</v>
      </c>
      <c r="Y2492" s="334">
        <v>134</v>
      </c>
    </row>
    <row r="2493" spans="1:25" x14ac:dyDescent="0.25">
      <c r="A2493" t="str">
        <f>'Page 1 - General Information'!$G$12</f>
        <v>114069103</v>
      </c>
      <c r="B2493" t="str">
        <f>'Page 1 - General Information'!$G$16</f>
        <v>6980</v>
      </c>
      <c r="C2493" s="333" t="s">
        <v>14207</v>
      </c>
      <c r="N2493" t="s">
        <v>8505</v>
      </c>
      <c r="O2493" s="300"/>
      <c r="Q2493"/>
      <c r="R2493" s="300" t="s">
        <v>14197</v>
      </c>
      <c r="S2493" t="s">
        <v>10457</v>
      </c>
      <c r="V2493" s="296" t="str">
        <f>INDEX('Page 2 - Team Information'!$K$14:$AP$184,Y2493,X2493)</f>
        <v xml:space="preserve">Yes </v>
      </c>
      <c r="X2493" s="334">
        <v>6</v>
      </c>
      <c r="Y2493" s="334">
        <v>134</v>
      </c>
    </row>
    <row r="2494" spans="1:25" x14ac:dyDescent="0.25">
      <c r="A2494" t="str">
        <f>'Page 1 - General Information'!$G$12</f>
        <v>114069103</v>
      </c>
      <c r="B2494" t="str">
        <f>'Page 1 - General Information'!$G$16</f>
        <v>6980</v>
      </c>
      <c r="C2494" s="333" t="s">
        <v>14207</v>
      </c>
      <c r="N2494" t="s">
        <v>8505</v>
      </c>
      <c r="O2494" s="300"/>
      <c r="Q2494"/>
      <c r="R2494" s="300" t="s">
        <v>14197</v>
      </c>
      <c r="S2494" t="s">
        <v>10458</v>
      </c>
      <c r="V2494" s="296">
        <f>INDEX('Page 2 - Team Information'!$K$14:$AP$184,Y2494,X2494)</f>
        <v>0</v>
      </c>
      <c r="X2494" s="334">
        <v>7</v>
      </c>
      <c r="Y2494" s="334">
        <v>134</v>
      </c>
    </row>
    <row r="2495" spans="1:25" x14ac:dyDescent="0.25">
      <c r="A2495" t="str">
        <f>'Page 1 - General Information'!$G$12</f>
        <v>114069103</v>
      </c>
      <c r="B2495" t="str">
        <f>'Page 1 - General Information'!$G$16</f>
        <v>6980</v>
      </c>
      <c r="C2495" s="333" t="s">
        <v>14207</v>
      </c>
      <c r="N2495" t="s">
        <v>8505</v>
      </c>
      <c r="O2495" s="300"/>
      <c r="Q2495"/>
      <c r="R2495" s="23" t="s">
        <v>14197</v>
      </c>
      <c r="S2495" t="s">
        <v>10459</v>
      </c>
      <c r="T2495" s="296" t="str">
        <f>IF(INDEX('Page 2 - Team Information'!$K$14:$AP$184,Y2495,X2495)="","",INDEX('Page 2 - Team Information'!$K$14:$AP$184,Y2495,X2495)&amp;"-06-30")</f>
        <v>2004-06-30</v>
      </c>
      <c r="X2495" s="334">
        <v>9</v>
      </c>
      <c r="Y2495" s="334">
        <v>134</v>
      </c>
    </row>
    <row r="2496" spans="1:25" x14ac:dyDescent="0.25">
      <c r="A2496" t="str">
        <f>'Page 1 - General Information'!$G$12</f>
        <v>114069103</v>
      </c>
      <c r="B2496" t="str">
        <f>'Page 1 - General Information'!$G$16</f>
        <v>6980</v>
      </c>
      <c r="C2496" s="333" t="s">
        <v>14207</v>
      </c>
      <c r="N2496" t="s">
        <v>8505</v>
      </c>
      <c r="O2496" s="300"/>
      <c r="Q2496"/>
      <c r="R2496" s="23" t="s">
        <v>14197</v>
      </c>
      <c r="S2496" t="s">
        <v>10460</v>
      </c>
      <c r="T2496" s="296" t="str">
        <f>IF(INDEX('Page 2 - Team Information'!$K$14:$AP$184,Y2496,X2496)="","",INDEX('Page 2 - Team Information'!$K$14:$AP$184,Y2496,X2496)&amp;"-06-30")</f>
        <v/>
      </c>
      <c r="X2496" s="334">
        <v>10</v>
      </c>
      <c r="Y2496" s="334">
        <v>134</v>
      </c>
    </row>
    <row r="2497" spans="1:25" x14ac:dyDescent="0.25">
      <c r="A2497" t="str">
        <f>'Page 1 - General Information'!$G$12</f>
        <v>114069103</v>
      </c>
      <c r="B2497" t="str">
        <f>'Page 1 - General Information'!$G$16</f>
        <v>6980</v>
      </c>
      <c r="C2497" s="333" t="s">
        <v>14207</v>
      </c>
      <c r="N2497" t="s">
        <v>8505</v>
      </c>
      <c r="O2497" s="300"/>
      <c r="Q2497"/>
      <c r="R2497" s="23" t="s">
        <v>14197</v>
      </c>
      <c r="S2497" t="s">
        <v>10461</v>
      </c>
      <c r="T2497" s="296" t="str">
        <f>IF(INDEX('Page 2 - Team Information'!$K$14:$AP$184,Y2497,X2497)="","",INDEX('Page 2 - Team Information'!$K$14:$AP$184,Y2497,X2497)&amp;"-06-30")</f>
        <v/>
      </c>
      <c r="X2497" s="334">
        <v>11</v>
      </c>
      <c r="Y2497" s="334">
        <v>134</v>
      </c>
    </row>
    <row r="2498" spans="1:25" x14ac:dyDescent="0.25">
      <c r="A2498" t="str">
        <f>'Page 1 - General Information'!$G$12</f>
        <v>114069103</v>
      </c>
      <c r="B2498" t="str">
        <f>'Page 1 - General Information'!$G$16</f>
        <v>6980</v>
      </c>
      <c r="C2498" s="333" t="s">
        <v>14207</v>
      </c>
      <c r="N2498" t="s">
        <v>8505</v>
      </c>
      <c r="O2498" s="300"/>
      <c r="Q2498"/>
      <c r="R2498" s="23" t="s">
        <v>14197</v>
      </c>
      <c r="S2498" t="s">
        <v>10462</v>
      </c>
      <c r="T2498" s="296" t="str">
        <f>IF(INDEX('Page 2 - Team Information'!$K$14:$AP$184,Y2498,X2498)="","",INDEX('Page 2 - Team Information'!$K$14:$AP$184,Y2498,X2498)&amp;"-06-30")</f>
        <v/>
      </c>
      <c r="X2498" s="334">
        <v>12</v>
      </c>
      <c r="Y2498" s="334">
        <v>134</v>
      </c>
    </row>
    <row r="2499" spans="1:25" x14ac:dyDescent="0.25">
      <c r="A2499" t="str">
        <f>'Page 1 - General Information'!$G$12</f>
        <v>114069103</v>
      </c>
      <c r="B2499" t="str">
        <f>'Page 1 - General Information'!$G$16</f>
        <v>6980</v>
      </c>
      <c r="C2499" s="333" t="s">
        <v>14207</v>
      </c>
      <c r="N2499" t="s">
        <v>8024</v>
      </c>
      <c r="O2499" s="296">
        <f>INDEX('Page 2 - Team Information'!$K$14:$AP$184,Y2499,X2499)</f>
        <v>0</v>
      </c>
      <c r="Q2499"/>
      <c r="S2499" t="s">
        <v>10463</v>
      </c>
      <c r="X2499" s="334">
        <v>14</v>
      </c>
      <c r="Y2499" s="334">
        <v>134</v>
      </c>
    </row>
    <row r="2500" spans="1:25" x14ac:dyDescent="0.25">
      <c r="A2500" t="str">
        <f>'Page 1 - General Information'!$G$12</f>
        <v>114069103</v>
      </c>
      <c r="B2500" t="str">
        <f>'Page 1 - General Information'!$G$16</f>
        <v>6980</v>
      </c>
      <c r="C2500" s="333" t="s">
        <v>14207</v>
      </c>
      <c r="N2500" t="s">
        <v>8024</v>
      </c>
      <c r="O2500" s="296">
        <f>INDEX('Page 2 - Team Information'!$K$14:$AP$184,Y2500,X2500)</f>
        <v>5</v>
      </c>
      <c r="Q2500"/>
      <c r="S2500" t="s">
        <v>10464</v>
      </c>
      <c r="X2500" s="334">
        <v>15</v>
      </c>
      <c r="Y2500" s="334">
        <v>134</v>
      </c>
    </row>
    <row r="2501" spans="1:25" x14ac:dyDescent="0.25">
      <c r="A2501" t="str">
        <f>'Page 1 - General Information'!$G$12</f>
        <v>114069103</v>
      </c>
      <c r="B2501" t="str">
        <f>'Page 1 - General Information'!$G$16</f>
        <v>6980</v>
      </c>
      <c r="C2501" s="333" t="s">
        <v>14207</v>
      </c>
      <c r="N2501" t="s">
        <v>8024</v>
      </c>
      <c r="O2501" s="296">
        <f>INDEX('Page 2 - Team Information'!$K$14:$AP$184,Y2501,X2501)</f>
        <v>0</v>
      </c>
      <c r="Q2501"/>
      <c r="S2501" t="s">
        <v>10465</v>
      </c>
      <c r="X2501" s="334">
        <v>16</v>
      </c>
      <c r="Y2501" s="334">
        <v>134</v>
      </c>
    </row>
    <row r="2502" spans="1:25" x14ac:dyDescent="0.25">
      <c r="A2502" t="str">
        <f>'Page 1 - General Information'!$G$12</f>
        <v>114069103</v>
      </c>
      <c r="B2502" t="str">
        <f>'Page 1 - General Information'!$G$16</f>
        <v>6980</v>
      </c>
      <c r="C2502" s="333" t="s">
        <v>14207</v>
      </c>
      <c r="N2502" t="s">
        <v>8024</v>
      </c>
      <c r="O2502" s="296">
        <f>INDEX('Page 2 - Team Information'!$K$14:$AP$184,Y2502,X2502)</f>
        <v>5</v>
      </c>
      <c r="Q2502"/>
      <c r="S2502" t="s">
        <v>10466</v>
      </c>
      <c r="X2502" s="334">
        <v>17</v>
      </c>
      <c r="Y2502" s="334">
        <v>134</v>
      </c>
    </row>
    <row r="2503" spans="1:25" x14ac:dyDescent="0.25">
      <c r="A2503" t="str">
        <f>'Page 1 - General Information'!$G$12</f>
        <v>114069103</v>
      </c>
      <c r="B2503" t="str">
        <f>'Page 1 - General Information'!$G$16</f>
        <v>6980</v>
      </c>
      <c r="C2503" s="333" t="s">
        <v>14207</v>
      </c>
      <c r="N2503" t="s">
        <v>8024</v>
      </c>
      <c r="O2503" s="296">
        <f>INDEX('Page 2 - Team Information'!$K$14:$AP$184,Y2503,X2503)</f>
        <v>0</v>
      </c>
      <c r="Q2503"/>
      <c r="S2503" t="s">
        <v>10467</v>
      </c>
      <c r="X2503" s="334">
        <v>19</v>
      </c>
      <c r="Y2503" s="334">
        <v>134</v>
      </c>
    </row>
    <row r="2504" spans="1:25" x14ac:dyDescent="0.25">
      <c r="A2504" t="str">
        <f>'Page 1 - General Information'!$G$12</f>
        <v>114069103</v>
      </c>
      <c r="B2504" t="str">
        <f>'Page 1 - General Information'!$G$16</f>
        <v>6980</v>
      </c>
      <c r="C2504" s="333" t="s">
        <v>14207</v>
      </c>
      <c r="N2504" t="s">
        <v>8024</v>
      </c>
      <c r="O2504" s="296">
        <f>INDEX('Page 2 - Team Information'!$K$14:$AP$184,Y2504,X2504)</f>
        <v>5</v>
      </c>
      <c r="Q2504"/>
      <c r="S2504" t="s">
        <v>10468</v>
      </c>
      <c r="X2504" s="334">
        <v>20</v>
      </c>
      <c r="Y2504" s="334">
        <v>134</v>
      </c>
    </row>
    <row r="2505" spans="1:25" x14ac:dyDescent="0.25">
      <c r="A2505" t="str">
        <f>'Page 1 - General Information'!$G$12</f>
        <v>114069103</v>
      </c>
      <c r="B2505" t="str">
        <f>'Page 1 - General Information'!$G$16</f>
        <v>6980</v>
      </c>
      <c r="C2505" s="333" t="s">
        <v>14207</v>
      </c>
      <c r="N2505" t="s">
        <v>8024</v>
      </c>
      <c r="O2505" s="296">
        <f>INDEX('Page 2 - Team Information'!$K$14:$AP$184,Y2505,X2505)</f>
        <v>0</v>
      </c>
      <c r="Q2505"/>
      <c r="S2505" t="s">
        <v>10469</v>
      </c>
      <c r="X2505" s="334">
        <v>21</v>
      </c>
      <c r="Y2505" s="334">
        <v>134</v>
      </c>
    </row>
    <row r="2506" spans="1:25" x14ac:dyDescent="0.25">
      <c r="A2506" t="str">
        <f>'Page 1 - General Information'!$G$12</f>
        <v>114069103</v>
      </c>
      <c r="B2506" t="str">
        <f>'Page 1 - General Information'!$G$16</f>
        <v>6980</v>
      </c>
      <c r="C2506" s="333" t="s">
        <v>14207</v>
      </c>
      <c r="N2506" t="s">
        <v>8024</v>
      </c>
      <c r="O2506" s="296">
        <f>INDEX('Page 2 - Team Information'!$K$14:$AP$184,Y2506,X2506)</f>
        <v>5</v>
      </c>
      <c r="Q2506"/>
      <c r="S2506" t="s">
        <v>10470</v>
      </c>
      <c r="X2506" s="334">
        <v>22</v>
      </c>
      <c r="Y2506" s="334">
        <v>134</v>
      </c>
    </row>
    <row r="2507" spans="1:25" x14ac:dyDescent="0.25">
      <c r="A2507" t="str">
        <f>'Page 1 - General Information'!$G$12</f>
        <v>114069103</v>
      </c>
      <c r="B2507" t="str">
        <f>'Page 1 - General Information'!$G$16</f>
        <v>6980</v>
      </c>
      <c r="C2507" s="333" t="s">
        <v>14207</v>
      </c>
      <c r="N2507" t="s">
        <v>8505</v>
      </c>
      <c r="O2507" s="300"/>
      <c r="Q2507"/>
      <c r="R2507" s="300" t="s">
        <v>14197</v>
      </c>
      <c r="S2507" t="s">
        <v>10471</v>
      </c>
      <c r="V2507" s="296" t="str">
        <f>INDEX('Page 2 - Team Information'!$K$14:$AP$184,Y2507,X2507)</f>
        <v xml:space="preserve">Yes </v>
      </c>
      <c r="X2507" s="334">
        <v>5</v>
      </c>
      <c r="Y2507" s="334">
        <v>135</v>
      </c>
    </row>
    <row r="2508" spans="1:25" x14ac:dyDescent="0.25">
      <c r="A2508" t="str">
        <f>'Page 1 - General Information'!$G$12</f>
        <v>114069103</v>
      </c>
      <c r="B2508" t="str">
        <f>'Page 1 - General Information'!$G$16</f>
        <v>6980</v>
      </c>
      <c r="C2508" s="333" t="s">
        <v>14207</v>
      </c>
      <c r="N2508" t="s">
        <v>8505</v>
      </c>
      <c r="O2508" s="300"/>
      <c r="Q2508"/>
      <c r="R2508" s="300" t="s">
        <v>14197</v>
      </c>
      <c r="S2508" t="s">
        <v>10472</v>
      </c>
      <c r="V2508" s="296">
        <f>INDEX('Page 2 - Team Information'!$K$14:$AP$184,Y2508,X2508)</f>
        <v>0</v>
      </c>
      <c r="X2508" s="334">
        <v>6</v>
      </c>
      <c r="Y2508" s="334">
        <v>135</v>
      </c>
    </row>
    <row r="2509" spans="1:25" x14ac:dyDescent="0.25">
      <c r="A2509" t="str">
        <f>'Page 1 - General Information'!$G$12</f>
        <v>114069103</v>
      </c>
      <c r="B2509" t="str">
        <f>'Page 1 - General Information'!$G$16</f>
        <v>6980</v>
      </c>
      <c r="C2509" s="333" t="s">
        <v>14207</v>
      </c>
      <c r="N2509" t="s">
        <v>8505</v>
      </c>
      <c r="O2509" s="300"/>
      <c r="Q2509"/>
      <c r="R2509" s="300" t="s">
        <v>14197</v>
      </c>
      <c r="S2509" t="s">
        <v>10473</v>
      </c>
      <c r="V2509" s="296">
        <f>INDEX('Page 2 - Team Information'!$K$14:$AP$184,Y2509,X2509)</f>
        <v>0</v>
      </c>
      <c r="X2509" s="334">
        <v>7</v>
      </c>
      <c r="Y2509" s="334">
        <v>135</v>
      </c>
    </row>
    <row r="2510" spans="1:25" x14ac:dyDescent="0.25">
      <c r="A2510" t="str">
        <f>'Page 1 - General Information'!$G$12</f>
        <v>114069103</v>
      </c>
      <c r="B2510" t="str">
        <f>'Page 1 - General Information'!$G$16</f>
        <v>6980</v>
      </c>
      <c r="C2510" s="333" t="s">
        <v>14207</v>
      </c>
      <c r="N2510" t="s">
        <v>8505</v>
      </c>
      <c r="O2510" s="300"/>
      <c r="Q2510"/>
      <c r="R2510" s="23" t="s">
        <v>14197</v>
      </c>
      <c r="S2510" t="s">
        <v>10474</v>
      </c>
      <c r="T2510" s="296" t="str">
        <f>IF(INDEX('Page 2 - Team Information'!$K$14:$AP$184,Y2510,X2510)="","",INDEX('Page 2 - Team Information'!$K$14:$AP$184,Y2510,X2510)&amp;"-06-30")</f>
        <v>1979-06-30</v>
      </c>
      <c r="X2510" s="334">
        <v>9</v>
      </c>
      <c r="Y2510" s="334">
        <v>135</v>
      </c>
    </row>
    <row r="2511" spans="1:25" x14ac:dyDescent="0.25">
      <c r="A2511" t="str">
        <f>'Page 1 - General Information'!$G$12</f>
        <v>114069103</v>
      </c>
      <c r="B2511" t="str">
        <f>'Page 1 - General Information'!$G$16</f>
        <v>6980</v>
      </c>
      <c r="C2511" s="333" t="s">
        <v>14207</v>
      </c>
      <c r="N2511" t="s">
        <v>8505</v>
      </c>
      <c r="O2511" s="300"/>
      <c r="Q2511"/>
      <c r="R2511" s="23" t="s">
        <v>14197</v>
      </c>
      <c r="S2511" t="s">
        <v>10475</v>
      </c>
      <c r="T2511" s="296" t="str">
        <f>IF(INDEX('Page 2 - Team Information'!$K$14:$AP$184,Y2511,X2511)="","",INDEX('Page 2 - Team Information'!$K$14:$AP$184,Y2511,X2511)&amp;"-06-30")</f>
        <v/>
      </c>
      <c r="X2511" s="334">
        <v>10</v>
      </c>
      <c r="Y2511" s="334">
        <v>135</v>
      </c>
    </row>
    <row r="2512" spans="1:25" x14ac:dyDescent="0.25">
      <c r="A2512" t="str">
        <f>'Page 1 - General Information'!$G$12</f>
        <v>114069103</v>
      </c>
      <c r="B2512" t="str">
        <f>'Page 1 - General Information'!$G$16</f>
        <v>6980</v>
      </c>
      <c r="C2512" s="333" t="s">
        <v>14207</v>
      </c>
      <c r="N2512" t="s">
        <v>8505</v>
      </c>
      <c r="O2512" s="300"/>
      <c r="Q2512"/>
      <c r="R2512" s="23" t="s">
        <v>14197</v>
      </c>
      <c r="S2512" t="s">
        <v>10476</v>
      </c>
      <c r="T2512" s="296" t="str">
        <f>IF(INDEX('Page 2 - Team Information'!$K$14:$AP$184,Y2512,X2512)="","",INDEX('Page 2 - Team Information'!$K$14:$AP$184,Y2512,X2512)&amp;"-06-30")</f>
        <v/>
      </c>
      <c r="X2512" s="334">
        <v>11</v>
      </c>
      <c r="Y2512" s="334">
        <v>135</v>
      </c>
    </row>
    <row r="2513" spans="1:25" x14ac:dyDescent="0.25">
      <c r="A2513" t="str">
        <f>'Page 1 - General Information'!$G$12</f>
        <v>114069103</v>
      </c>
      <c r="B2513" t="str">
        <f>'Page 1 - General Information'!$G$16</f>
        <v>6980</v>
      </c>
      <c r="C2513" s="333" t="s">
        <v>14207</v>
      </c>
      <c r="N2513" t="s">
        <v>8505</v>
      </c>
      <c r="O2513" s="300"/>
      <c r="Q2513"/>
      <c r="R2513" s="23" t="s">
        <v>14197</v>
      </c>
      <c r="S2513" t="s">
        <v>10477</v>
      </c>
      <c r="T2513" s="296" t="str">
        <f>IF(INDEX('Page 2 - Team Information'!$K$14:$AP$184,Y2513,X2513)="","",INDEX('Page 2 - Team Information'!$K$14:$AP$184,Y2513,X2513)&amp;"-06-30")</f>
        <v/>
      </c>
      <c r="X2513" s="334">
        <v>12</v>
      </c>
      <c r="Y2513" s="334">
        <v>135</v>
      </c>
    </row>
    <row r="2514" spans="1:25" x14ac:dyDescent="0.25">
      <c r="A2514" t="str">
        <f>'Page 1 - General Information'!$G$12</f>
        <v>114069103</v>
      </c>
      <c r="B2514" t="str">
        <f>'Page 1 - General Information'!$G$16</f>
        <v>6980</v>
      </c>
      <c r="C2514" s="333" t="s">
        <v>14207</v>
      </c>
      <c r="N2514" t="s">
        <v>8024</v>
      </c>
      <c r="O2514" s="296">
        <f>INDEX('Page 2 - Team Information'!$K$14:$AP$184,Y2514,X2514)</f>
        <v>8</v>
      </c>
      <c r="Q2514"/>
      <c r="S2514" t="s">
        <v>10478</v>
      </c>
      <c r="X2514" s="334">
        <v>14</v>
      </c>
      <c r="Y2514" s="334">
        <v>135</v>
      </c>
    </row>
    <row r="2515" spans="1:25" x14ac:dyDescent="0.25">
      <c r="A2515" t="str">
        <f>'Page 1 - General Information'!$G$12</f>
        <v>114069103</v>
      </c>
      <c r="B2515" t="str">
        <f>'Page 1 - General Information'!$G$16</f>
        <v>6980</v>
      </c>
      <c r="C2515" s="333" t="s">
        <v>14207</v>
      </c>
      <c r="N2515" t="s">
        <v>8024</v>
      </c>
      <c r="O2515" s="296">
        <f>INDEX('Page 2 - Team Information'!$K$14:$AP$184,Y2515,X2515)</f>
        <v>0</v>
      </c>
      <c r="Q2515"/>
      <c r="S2515" t="s">
        <v>10479</v>
      </c>
      <c r="X2515" s="334">
        <v>15</v>
      </c>
      <c r="Y2515" s="334">
        <v>135</v>
      </c>
    </row>
    <row r="2516" spans="1:25" x14ac:dyDescent="0.25">
      <c r="A2516" t="str">
        <f>'Page 1 - General Information'!$G$12</f>
        <v>114069103</v>
      </c>
      <c r="B2516" t="str">
        <f>'Page 1 - General Information'!$G$16</f>
        <v>6980</v>
      </c>
      <c r="C2516" s="333" t="s">
        <v>14207</v>
      </c>
      <c r="N2516" t="s">
        <v>8024</v>
      </c>
      <c r="O2516" s="296">
        <f>INDEX('Page 2 - Team Information'!$K$14:$AP$184,Y2516,X2516)</f>
        <v>0</v>
      </c>
      <c r="Q2516"/>
      <c r="S2516" t="s">
        <v>10480</v>
      </c>
      <c r="X2516" s="334">
        <v>16</v>
      </c>
      <c r="Y2516" s="334">
        <v>135</v>
      </c>
    </row>
    <row r="2517" spans="1:25" x14ac:dyDescent="0.25">
      <c r="A2517" t="str">
        <f>'Page 1 - General Information'!$G$12</f>
        <v>114069103</v>
      </c>
      <c r="B2517" t="str">
        <f>'Page 1 - General Information'!$G$16</f>
        <v>6980</v>
      </c>
      <c r="C2517" s="333" t="s">
        <v>14207</v>
      </c>
      <c r="N2517" t="s">
        <v>8024</v>
      </c>
      <c r="O2517" s="296">
        <f>INDEX('Page 2 - Team Information'!$K$14:$AP$184,Y2517,X2517)</f>
        <v>8</v>
      </c>
      <c r="Q2517"/>
      <c r="S2517" t="s">
        <v>10481</v>
      </c>
      <c r="X2517" s="334">
        <v>17</v>
      </c>
      <c r="Y2517" s="334">
        <v>135</v>
      </c>
    </row>
    <row r="2518" spans="1:25" x14ac:dyDescent="0.25">
      <c r="A2518" t="str">
        <f>'Page 1 - General Information'!$G$12</f>
        <v>114069103</v>
      </c>
      <c r="B2518" t="str">
        <f>'Page 1 - General Information'!$G$16</f>
        <v>6980</v>
      </c>
      <c r="C2518" s="333" t="s">
        <v>14207</v>
      </c>
      <c r="N2518" t="s">
        <v>8024</v>
      </c>
      <c r="O2518" s="296">
        <f>INDEX('Page 2 - Team Information'!$K$14:$AP$184,Y2518,X2518)</f>
        <v>8</v>
      </c>
      <c r="Q2518"/>
      <c r="S2518" t="s">
        <v>10482</v>
      </c>
      <c r="X2518" s="334">
        <v>19</v>
      </c>
      <c r="Y2518" s="334">
        <v>135</v>
      </c>
    </row>
    <row r="2519" spans="1:25" x14ac:dyDescent="0.25">
      <c r="A2519" t="str">
        <f>'Page 1 - General Information'!$G$12</f>
        <v>114069103</v>
      </c>
      <c r="B2519" t="str">
        <f>'Page 1 - General Information'!$G$16</f>
        <v>6980</v>
      </c>
      <c r="C2519" s="333" t="s">
        <v>14207</v>
      </c>
      <c r="N2519" t="s">
        <v>8024</v>
      </c>
      <c r="O2519" s="296">
        <f>INDEX('Page 2 - Team Information'!$K$14:$AP$184,Y2519,X2519)</f>
        <v>0</v>
      </c>
      <c r="Q2519"/>
      <c r="S2519" t="s">
        <v>10483</v>
      </c>
      <c r="X2519" s="334">
        <v>20</v>
      </c>
      <c r="Y2519" s="334">
        <v>135</v>
      </c>
    </row>
    <row r="2520" spans="1:25" x14ac:dyDescent="0.25">
      <c r="A2520" t="str">
        <f>'Page 1 - General Information'!$G$12</f>
        <v>114069103</v>
      </c>
      <c r="B2520" t="str">
        <f>'Page 1 - General Information'!$G$16</f>
        <v>6980</v>
      </c>
      <c r="C2520" s="333" t="s">
        <v>14207</v>
      </c>
      <c r="N2520" t="s">
        <v>8024</v>
      </c>
      <c r="O2520" s="296">
        <f>INDEX('Page 2 - Team Information'!$K$14:$AP$184,Y2520,X2520)</f>
        <v>0</v>
      </c>
      <c r="Q2520"/>
      <c r="S2520" t="s">
        <v>10484</v>
      </c>
      <c r="X2520" s="334">
        <v>21</v>
      </c>
      <c r="Y2520" s="334">
        <v>135</v>
      </c>
    </row>
    <row r="2521" spans="1:25" x14ac:dyDescent="0.25">
      <c r="A2521" t="str">
        <f>'Page 1 - General Information'!$G$12</f>
        <v>114069103</v>
      </c>
      <c r="B2521" t="str">
        <f>'Page 1 - General Information'!$G$16</f>
        <v>6980</v>
      </c>
      <c r="C2521" s="333" t="s">
        <v>14207</v>
      </c>
      <c r="N2521" t="s">
        <v>8024</v>
      </c>
      <c r="O2521" s="296">
        <f>INDEX('Page 2 - Team Information'!$K$14:$AP$184,Y2521,X2521)</f>
        <v>8</v>
      </c>
      <c r="Q2521"/>
      <c r="S2521" t="s">
        <v>10485</v>
      </c>
      <c r="X2521" s="334">
        <v>22</v>
      </c>
      <c r="Y2521" s="334">
        <v>135</v>
      </c>
    </row>
    <row r="2522" spans="1:25" x14ac:dyDescent="0.25">
      <c r="A2522" t="str">
        <f>'Page 1 - General Information'!$G$12</f>
        <v>114069103</v>
      </c>
      <c r="B2522" t="str">
        <f>'Page 1 - General Information'!$G$16</f>
        <v>6980</v>
      </c>
      <c r="C2522" s="333" t="s">
        <v>14207</v>
      </c>
      <c r="N2522" t="s">
        <v>8505</v>
      </c>
      <c r="O2522" s="300"/>
      <c r="Q2522"/>
      <c r="R2522" s="300" t="s">
        <v>14197</v>
      </c>
      <c r="S2522" t="s">
        <v>10486</v>
      </c>
      <c r="V2522" s="296" t="str">
        <f>INDEX('Page 2 - Team Information'!$K$14:$AP$184,Y2522,X2522)</f>
        <v xml:space="preserve">Yes </v>
      </c>
      <c r="X2522" s="334">
        <v>5</v>
      </c>
      <c r="Y2522" s="334">
        <v>136</v>
      </c>
    </row>
    <row r="2523" spans="1:25" x14ac:dyDescent="0.25">
      <c r="A2523" t="str">
        <f>'Page 1 - General Information'!$G$12</f>
        <v>114069103</v>
      </c>
      <c r="B2523" t="str">
        <f>'Page 1 - General Information'!$G$16</f>
        <v>6980</v>
      </c>
      <c r="C2523" s="333" t="s">
        <v>14207</v>
      </c>
      <c r="N2523" t="s">
        <v>8505</v>
      </c>
      <c r="O2523" s="300"/>
      <c r="Q2523"/>
      <c r="R2523" s="300" t="s">
        <v>14197</v>
      </c>
      <c r="S2523" t="s">
        <v>10487</v>
      </c>
      <c r="V2523" s="296">
        <f>INDEX('Page 2 - Team Information'!$K$14:$AP$184,Y2523,X2523)</f>
        <v>0</v>
      </c>
      <c r="X2523" s="334">
        <v>6</v>
      </c>
      <c r="Y2523" s="334">
        <v>136</v>
      </c>
    </row>
    <row r="2524" spans="1:25" x14ac:dyDescent="0.25">
      <c r="A2524" t="str">
        <f>'Page 1 - General Information'!$G$12</f>
        <v>114069103</v>
      </c>
      <c r="B2524" t="str">
        <f>'Page 1 - General Information'!$G$16</f>
        <v>6980</v>
      </c>
      <c r="C2524" s="333" t="s">
        <v>14207</v>
      </c>
      <c r="N2524" t="s">
        <v>8505</v>
      </c>
      <c r="O2524" s="300"/>
      <c r="Q2524"/>
      <c r="R2524" s="300" t="s">
        <v>14197</v>
      </c>
      <c r="S2524" t="s">
        <v>10488</v>
      </c>
      <c r="V2524" s="296">
        <f>INDEX('Page 2 - Team Information'!$K$14:$AP$184,Y2524,X2524)</f>
        <v>0</v>
      </c>
      <c r="X2524" s="334">
        <v>7</v>
      </c>
      <c r="Y2524" s="334">
        <v>136</v>
      </c>
    </row>
    <row r="2525" spans="1:25" x14ac:dyDescent="0.25">
      <c r="A2525" t="str">
        <f>'Page 1 - General Information'!$G$12</f>
        <v>114069103</v>
      </c>
      <c r="B2525" t="str">
        <f>'Page 1 - General Information'!$G$16</f>
        <v>6980</v>
      </c>
      <c r="C2525" s="333" t="s">
        <v>14207</v>
      </c>
      <c r="N2525" t="s">
        <v>8505</v>
      </c>
      <c r="O2525" s="300"/>
      <c r="Q2525"/>
      <c r="R2525" s="23" t="s">
        <v>14197</v>
      </c>
      <c r="S2525" t="s">
        <v>10489</v>
      </c>
      <c r="T2525" s="296" t="str">
        <f>IF(INDEX('Page 2 - Team Information'!$K$14:$AP$184,Y2525,X2525)="","",INDEX('Page 2 - Team Information'!$K$14:$AP$184,Y2525,X2525)&amp;"-06-30")</f>
        <v>1948-06-30</v>
      </c>
      <c r="X2525" s="334">
        <v>9</v>
      </c>
      <c r="Y2525" s="334">
        <v>136</v>
      </c>
    </row>
    <row r="2526" spans="1:25" x14ac:dyDescent="0.25">
      <c r="A2526" t="str">
        <f>'Page 1 - General Information'!$G$12</f>
        <v>114069103</v>
      </c>
      <c r="B2526" t="str">
        <f>'Page 1 - General Information'!$G$16</f>
        <v>6980</v>
      </c>
      <c r="C2526" s="333" t="s">
        <v>14207</v>
      </c>
      <c r="N2526" t="s">
        <v>8505</v>
      </c>
      <c r="O2526" s="300"/>
      <c r="Q2526"/>
      <c r="R2526" s="23" t="s">
        <v>14197</v>
      </c>
      <c r="S2526" t="s">
        <v>10490</v>
      </c>
      <c r="T2526" s="296" t="str">
        <f>IF(INDEX('Page 2 - Team Information'!$K$14:$AP$184,Y2526,X2526)="","",INDEX('Page 2 - Team Information'!$K$14:$AP$184,Y2526,X2526)&amp;"-06-30")</f>
        <v/>
      </c>
      <c r="X2526" s="334">
        <v>10</v>
      </c>
      <c r="Y2526" s="334">
        <v>136</v>
      </c>
    </row>
    <row r="2527" spans="1:25" x14ac:dyDescent="0.25">
      <c r="A2527" t="str">
        <f>'Page 1 - General Information'!$G$12</f>
        <v>114069103</v>
      </c>
      <c r="B2527" t="str">
        <f>'Page 1 - General Information'!$G$16</f>
        <v>6980</v>
      </c>
      <c r="C2527" s="333" t="s">
        <v>14207</v>
      </c>
      <c r="N2527" t="s">
        <v>8505</v>
      </c>
      <c r="O2527" s="300"/>
      <c r="Q2527"/>
      <c r="R2527" s="23" t="s">
        <v>14197</v>
      </c>
      <c r="S2527" t="s">
        <v>10491</v>
      </c>
      <c r="T2527" s="296" t="str">
        <f>IF(INDEX('Page 2 - Team Information'!$K$14:$AP$184,Y2527,X2527)="","",INDEX('Page 2 - Team Information'!$K$14:$AP$184,Y2527,X2527)&amp;"-06-30")</f>
        <v/>
      </c>
      <c r="X2527" s="334">
        <v>11</v>
      </c>
      <c r="Y2527" s="334">
        <v>136</v>
      </c>
    </row>
    <row r="2528" spans="1:25" x14ac:dyDescent="0.25">
      <c r="A2528" t="str">
        <f>'Page 1 - General Information'!$G$12</f>
        <v>114069103</v>
      </c>
      <c r="B2528" t="str">
        <f>'Page 1 - General Information'!$G$16</f>
        <v>6980</v>
      </c>
      <c r="C2528" s="333" t="s">
        <v>14207</v>
      </c>
      <c r="N2528" t="s">
        <v>8505</v>
      </c>
      <c r="O2528" s="300"/>
      <c r="Q2528"/>
      <c r="R2528" s="23" t="s">
        <v>14197</v>
      </c>
      <c r="S2528" t="s">
        <v>10492</v>
      </c>
      <c r="T2528" s="296" t="str">
        <f>IF(INDEX('Page 2 - Team Information'!$K$14:$AP$184,Y2528,X2528)="","",INDEX('Page 2 - Team Information'!$K$14:$AP$184,Y2528,X2528)&amp;"-06-30")</f>
        <v/>
      </c>
      <c r="X2528" s="334">
        <v>12</v>
      </c>
      <c r="Y2528" s="334">
        <v>136</v>
      </c>
    </row>
    <row r="2529" spans="1:25" x14ac:dyDescent="0.25">
      <c r="A2529" t="str">
        <f>'Page 1 - General Information'!$G$12</f>
        <v>114069103</v>
      </c>
      <c r="B2529" t="str">
        <f>'Page 1 - General Information'!$G$16</f>
        <v>6980</v>
      </c>
      <c r="C2529" s="333" t="s">
        <v>14207</v>
      </c>
      <c r="N2529" t="s">
        <v>8024</v>
      </c>
      <c r="O2529" s="296">
        <f>INDEX('Page 2 - Team Information'!$K$14:$AP$184,Y2529,X2529)</f>
        <v>12</v>
      </c>
      <c r="Q2529"/>
      <c r="S2529" t="s">
        <v>10493</v>
      </c>
      <c r="X2529" s="334">
        <v>14</v>
      </c>
      <c r="Y2529" s="334">
        <v>136</v>
      </c>
    </row>
    <row r="2530" spans="1:25" x14ac:dyDescent="0.25">
      <c r="A2530" t="str">
        <f>'Page 1 - General Information'!$G$12</f>
        <v>114069103</v>
      </c>
      <c r="B2530" t="str">
        <f>'Page 1 - General Information'!$G$16</f>
        <v>6980</v>
      </c>
      <c r="C2530" s="333" t="s">
        <v>14207</v>
      </c>
      <c r="N2530" t="s">
        <v>8024</v>
      </c>
      <c r="O2530" s="296">
        <f>INDEX('Page 2 - Team Information'!$K$14:$AP$184,Y2530,X2530)</f>
        <v>0</v>
      </c>
      <c r="Q2530"/>
      <c r="S2530" t="s">
        <v>10494</v>
      </c>
      <c r="X2530" s="334">
        <v>15</v>
      </c>
      <c r="Y2530" s="334">
        <v>136</v>
      </c>
    </row>
    <row r="2531" spans="1:25" x14ac:dyDescent="0.25">
      <c r="A2531" t="str">
        <f>'Page 1 - General Information'!$G$12</f>
        <v>114069103</v>
      </c>
      <c r="B2531" t="str">
        <f>'Page 1 - General Information'!$G$16</f>
        <v>6980</v>
      </c>
      <c r="C2531" s="333" t="s">
        <v>14207</v>
      </c>
      <c r="N2531" t="s">
        <v>8024</v>
      </c>
      <c r="O2531" s="296">
        <f>INDEX('Page 2 - Team Information'!$K$14:$AP$184,Y2531,X2531)</f>
        <v>0</v>
      </c>
      <c r="Q2531"/>
      <c r="S2531" t="s">
        <v>10495</v>
      </c>
      <c r="X2531" s="334">
        <v>16</v>
      </c>
      <c r="Y2531" s="334">
        <v>136</v>
      </c>
    </row>
    <row r="2532" spans="1:25" x14ac:dyDescent="0.25">
      <c r="A2532" t="str">
        <f>'Page 1 - General Information'!$G$12</f>
        <v>114069103</v>
      </c>
      <c r="B2532" t="str">
        <f>'Page 1 - General Information'!$G$16</f>
        <v>6980</v>
      </c>
      <c r="C2532" s="333" t="s">
        <v>14207</v>
      </c>
      <c r="N2532" t="s">
        <v>8024</v>
      </c>
      <c r="O2532" s="296">
        <f>INDEX('Page 2 - Team Information'!$K$14:$AP$184,Y2532,X2532)</f>
        <v>12</v>
      </c>
      <c r="Q2532"/>
      <c r="S2532" t="s">
        <v>10496</v>
      </c>
      <c r="X2532" s="334">
        <v>17</v>
      </c>
      <c r="Y2532" s="334">
        <v>136</v>
      </c>
    </row>
    <row r="2533" spans="1:25" x14ac:dyDescent="0.25">
      <c r="A2533" t="str">
        <f>'Page 1 - General Information'!$G$12</f>
        <v>114069103</v>
      </c>
      <c r="B2533" t="str">
        <f>'Page 1 - General Information'!$G$16</f>
        <v>6980</v>
      </c>
      <c r="C2533" s="333" t="s">
        <v>14207</v>
      </c>
      <c r="N2533" t="s">
        <v>8024</v>
      </c>
      <c r="O2533" s="296">
        <f>INDEX('Page 2 - Team Information'!$K$14:$AP$184,Y2533,X2533)</f>
        <v>12</v>
      </c>
      <c r="Q2533"/>
      <c r="S2533" t="s">
        <v>10497</v>
      </c>
      <c r="X2533" s="334">
        <v>19</v>
      </c>
      <c r="Y2533" s="334">
        <v>136</v>
      </c>
    </row>
    <row r="2534" spans="1:25" x14ac:dyDescent="0.25">
      <c r="A2534" t="str">
        <f>'Page 1 - General Information'!$G$12</f>
        <v>114069103</v>
      </c>
      <c r="B2534" t="str">
        <f>'Page 1 - General Information'!$G$16</f>
        <v>6980</v>
      </c>
      <c r="C2534" s="333" t="s">
        <v>14207</v>
      </c>
      <c r="N2534" t="s">
        <v>8024</v>
      </c>
      <c r="O2534" s="296">
        <f>INDEX('Page 2 - Team Information'!$K$14:$AP$184,Y2534,X2534)</f>
        <v>0</v>
      </c>
      <c r="Q2534"/>
      <c r="S2534" t="s">
        <v>10498</v>
      </c>
      <c r="X2534" s="334">
        <v>20</v>
      </c>
      <c r="Y2534" s="334">
        <v>136</v>
      </c>
    </row>
    <row r="2535" spans="1:25" x14ac:dyDescent="0.25">
      <c r="A2535" t="str">
        <f>'Page 1 - General Information'!$G$12</f>
        <v>114069103</v>
      </c>
      <c r="B2535" t="str">
        <f>'Page 1 - General Information'!$G$16</f>
        <v>6980</v>
      </c>
      <c r="C2535" s="333" t="s">
        <v>14207</v>
      </c>
      <c r="N2535" t="s">
        <v>8024</v>
      </c>
      <c r="O2535" s="296">
        <f>INDEX('Page 2 - Team Information'!$K$14:$AP$184,Y2535,X2535)</f>
        <v>0</v>
      </c>
      <c r="Q2535"/>
      <c r="S2535" t="s">
        <v>10499</v>
      </c>
      <c r="X2535" s="334">
        <v>21</v>
      </c>
      <c r="Y2535" s="334">
        <v>136</v>
      </c>
    </row>
    <row r="2536" spans="1:25" x14ac:dyDescent="0.25">
      <c r="A2536" t="str">
        <f>'Page 1 - General Information'!$G$12</f>
        <v>114069103</v>
      </c>
      <c r="B2536" t="str">
        <f>'Page 1 - General Information'!$G$16</f>
        <v>6980</v>
      </c>
      <c r="C2536" s="333" t="s">
        <v>14207</v>
      </c>
      <c r="N2536" t="s">
        <v>8024</v>
      </c>
      <c r="O2536" s="296">
        <f>INDEX('Page 2 - Team Information'!$K$14:$AP$184,Y2536,X2536)</f>
        <v>12</v>
      </c>
      <c r="Q2536"/>
      <c r="S2536" t="s">
        <v>10500</v>
      </c>
      <c r="X2536" s="334">
        <v>22</v>
      </c>
      <c r="Y2536" s="334">
        <v>136</v>
      </c>
    </row>
    <row r="2537" spans="1:25" x14ac:dyDescent="0.25">
      <c r="A2537" t="str">
        <f>'Page 1 - General Information'!$G$12</f>
        <v>114069103</v>
      </c>
      <c r="B2537" t="str">
        <f>'Page 1 - General Information'!$G$16</f>
        <v>6980</v>
      </c>
      <c r="C2537" s="333" t="s">
        <v>14207</v>
      </c>
      <c r="N2537" t="s">
        <v>8505</v>
      </c>
      <c r="O2537" s="300"/>
      <c r="Q2537"/>
      <c r="R2537" s="300" t="s">
        <v>14197</v>
      </c>
      <c r="S2537" t="s">
        <v>10501</v>
      </c>
      <c r="V2537" s="296">
        <f>INDEX('Page 2 - Team Information'!$K$14:$AP$184,Y2537,X2537)</f>
        <v>0</v>
      </c>
      <c r="X2537" s="334">
        <v>5</v>
      </c>
      <c r="Y2537" s="334">
        <v>137</v>
      </c>
    </row>
    <row r="2538" spans="1:25" x14ac:dyDescent="0.25">
      <c r="A2538" t="str">
        <f>'Page 1 - General Information'!$G$12</f>
        <v>114069103</v>
      </c>
      <c r="B2538" t="str">
        <f>'Page 1 - General Information'!$G$16</f>
        <v>6980</v>
      </c>
      <c r="C2538" s="333" t="s">
        <v>14207</v>
      </c>
      <c r="N2538" t="s">
        <v>8505</v>
      </c>
      <c r="O2538" s="300"/>
      <c r="Q2538"/>
      <c r="R2538" s="300" t="s">
        <v>14197</v>
      </c>
      <c r="S2538" t="s">
        <v>10502</v>
      </c>
      <c r="V2538" s="296">
        <f>INDEX('Page 2 - Team Information'!$K$14:$AP$184,Y2538,X2538)</f>
        <v>0</v>
      </c>
      <c r="X2538" s="334">
        <v>6</v>
      </c>
      <c r="Y2538" s="334">
        <v>137</v>
      </c>
    </row>
    <row r="2539" spans="1:25" x14ac:dyDescent="0.25">
      <c r="A2539" t="str">
        <f>'Page 1 - General Information'!$G$12</f>
        <v>114069103</v>
      </c>
      <c r="B2539" t="str">
        <f>'Page 1 - General Information'!$G$16</f>
        <v>6980</v>
      </c>
      <c r="C2539" s="333" t="s">
        <v>14207</v>
      </c>
      <c r="N2539" t="s">
        <v>8505</v>
      </c>
      <c r="O2539" s="300"/>
      <c r="Q2539"/>
      <c r="R2539" s="300" t="s">
        <v>14197</v>
      </c>
      <c r="S2539" t="s">
        <v>10503</v>
      </c>
      <c r="V2539" s="296">
        <f>INDEX('Page 2 - Team Information'!$K$14:$AP$184,Y2539,X2539)</f>
        <v>0</v>
      </c>
      <c r="X2539" s="334">
        <v>7</v>
      </c>
      <c r="Y2539" s="334">
        <v>137</v>
      </c>
    </row>
    <row r="2540" spans="1:25" x14ac:dyDescent="0.25">
      <c r="A2540" t="str">
        <f>'Page 1 - General Information'!$G$12</f>
        <v>114069103</v>
      </c>
      <c r="B2540" t="str">
        <f>'Page 1 - General Information'!$G$16</f>
        <v>6980</v>
      </c>
      <c r="C2540" s="333" t="s">
        <v>14207</v>
      </c>
      <c r="N2540" t="s">
        <v>8505</v>
      </c>
      <c r="O2540" s="300"/>
      <c r="Q2540"/>
      <c r="R2540" s="23" t="s">
        <v>14197</v>
      </c>
      <c r="S2540" t="s">
        <v>10504</v>
      </c>
      <c r="T2540" s="296" t="str">
        <f>IF(INDEX('Page 2 - Team Information'!$K$14:$AP$184,Y2540,X2540)="","",INDEX('Page 2 - Team Information'!$K$14:$AP$184,Y2540,X2540)&amp;"-06-30")</f>
        <v/>
      </c>
      <c r="X2540" s="334">
        <v>9</v>
      </c>
      <c r="Y2540" s="334">
        <v>137</v>
      </c>
    </row>
    <row r="2541" spans="1:25" x14ac:dyDescent="0.25">
      <c r="A2541" t="str">
        <f>'Page 1 - General Information'!$G$12</f>
        <v>114069103</v>
      </c>
      <c r="B2541" t="str">
        <f>'Page 1 - General Information'!$G$16</f>
        <v>6980</v>
      </c>
      <c r="C2541" s="333" t="s">
        <v>14207</v>
      </c>
      <c r="N2541" t="s">
        <v>8505</v>
      </c>
      <c r="O2541" s="300"/>
      <c r="Q2541"/>
      <c r="R2541" s="23" t="s">
        <v>14197</v>
      </c>
      <c r="S2541" t="s">
        <v>10505</v>
      </c>
      <c r="T2541" s="296" t="str">
        <f>IF(INDEX('Page 2 - Team Information'!$K$14:$AP$184,Y2541,X2541)="","",INDEX('Page 2 - Team Information'!$K$14:$AP$184,Y2541,X2541)&amp;"-06-30")</f>
        <v/>
      </c>
      <c r="X2541" s="334">
        <v>10</v>
      </c>
      <c r="Y2541" s="334">
        <v>137</v>
      </c>
    </row>
    <row r="2542" spans="1:25" x14ac:dyDescent="0.25">
      <c r="A2542" t="str">
        <f>'Page 1 - General Information'!$G$12</f>
        <v>114069103</v>
      </c>
      <c r="B2542" t="str">
        <f>'Page 1 - General Information'!$G$16</f>
        <v>6980</v>
      </c>
      <c r="C2542" s="333" t="s">
        <v>14207</v>
      </c>
      <c r="N2542" t="s">
        <v>8505</v>
      </c>
      <c r="O2542" s="300"/>
      <c r="Q2542"/>
      <c r="R2542" s="23" t="s">
        <v>14197</v>
      </c>
      <c r="S2542" t="s">
        <v>10506</v>
      </c>
      <c r="T2542" s="296" t="str">
        <f>IF(INDEX('Page 2 - Team Information'!$K$14:$AP$184,Y2542,X2542)="","",INDEX('Page 2 - Team Information'!$K$14:$AP$184,Y2542,X2542)&amp;"-06-30")</f>
        <v/>
      </c>
      <c r="X2542" s="334">
        <v>11</v>
      </c>
      <c r="Y2542" s="334">
        <v>137</v>
      </c>
    </row>
    <row r="2543" spans="1:25" x14ac:dyDescent="0.25">
      <c r="A2543" t="str">
        <f>'Page 1 - General Information'!$G$12</f>
        <v>114069103</v>
      </c>
      <c r="B2543" t="str">
        <f>'Page 1 - General Information'!$G$16</f>
        <v>6980</v>
      </c>
      <c r="C2543" s="333" t="s">
        <v>14207</v>
      </c>
      <c r="N2543" t="s">
        <v>8505</v>
      </c>
      <c r="O2543" s="300"/>
      <c r="Q2543"/>
      <c r="R2543" s="23" t="s">
        <v>14197</v>
      </c>
      <c r="S2543" t="s">
        <v>10507</v>
      </c>
      <c r="T2543" s="296" t="str">
        <f>IF(INDEX('Page 2 - Team Information'!$K$14:$AP$184,Y2543,X2543)="","",INDEX('Page 2 - Team Information'!$K$14:$AP$184,Y2543,X2543)&amp;"-06-30")</f>
        <v/>
      </c>
      <c r="X2543" s="334">
        <v>12</v>
      </c>
      <c r="Y2543" s="334">
        <v>137</v>
      </c>
    </row>
    <row r="2544" spans="1:25" x14ac:dyDescent="0.25">
      <c r="A2544" t="str">
        <f>'Page 1 - General Information'!$G$12</f>
        <v>114069103</v>
      </c>
      <c r="B2544" t="str">
        <f>'Page 1 - General Information'!$G$16</f>
        <v>6980</v>
      </c>
      <c r="C2544" s="333" t="s">
        <v>14207</v>
      </c>
      <c r="N2544" t="s">
        <v>8024</v>
      </c>
      <c r="O2544" s="296">
        <f>INDEX('Page 2 - Team Information'!$K$14:$AP$184,Y2544,X2544)</f>
        <v>0</v>
      </c>
      <c r="Q2544"/>
      <c r="S2544" t="s">
        <v>10508</v>
      </c>
      <c r="X2544" s="334">
        <v>14</v>
      </c>
      <c r="Y2544" s="334">
        <v>137</v>
      </c>
    </row>
    <row r="2545" spans="1:25" x14ac:dyDescent="0.25">
      <c r="A2545" t="str">
        <f>'Page 1 - General Information'!$G$12</f>
        <v>114069103</v>
      </c>
      <c r="B2545" t="str">
        <f>'Page 1 - General Information'!$G$16</f>
        <v>6980</v>
      </c>
      <c r="C2545" s="333" t="s">
        <v>14207</v>
      </c>
      <c r="N2545" t="s">
        <v>8024</v>
      </c>
      <c r="O2545" s="296">
        <f>INDEX('Page 2 - Team Information'!$K$14:$AP$184,Y2545,X2545)</f>
        <v>0</v>
      </c>
      <c r="Q2545"/>
      <c r="S2545" t="s">
        <v>10509</v>
      </c>
      <c r="X2545" s="334">
        <v>15</v>
      </c>
      <c r="Y2545" s="334">
        <v>137</v>
      </c>
    </row>
    <row r="2546" spans="1:25" x14ac:dyDescent="0.25">
      <c r="A2546" t="str">
        <f>'Page 1 - General Information'!$G$12</f>
        <v>114069103</v>
      </c>
      <c r="B2546" t="str">
        <f>'Page 1 - General Information'!$G$16</f>
        <v>6980</v>
      </c>
      <c r="C2546" s="333" t="s">
        <v>14207</v>
      </c>
      <c r="N2546" t="s">
        <v>8024</v>
      </c>
      <c r="O2546" s="296">
        <f>INDEX('Page 2 - Team Information'!$K$14:$AP$184,Y2546,X2546)</f>
        <v>0</v>
      </c>
      <c r="Q2546"/>
      <c r="S2546" t="s">
        <v>10510</v>
      </c>
      <c r="X2546" s="334">
        <v>16</v>
      </c>
      <c r="Y2546" s="334">
        <v>137</v>
      </c>
    </row>
    <row r="2547" spans="1:25" x14ac:dyDescent="0.25">
      <c r="A2547" t="str">
        <f>'Page 1 - General Information'!$G$12</f>
        <v>114069103</v>
      </c>
      <c r="B2547" t="str">
        <f>'Page 1 - General Information'!$G$16</f>
        <v>6980</v>
      </c>
      <c r="C2547" s="333" t="s">
        <v>14207</v>
      </c>
      <c r="N2547" t="s">
        <v>8024</v>
      </c>
      <c r="O2547" s="296">
        <f>INDEX('Page 2 - Team Information'!$K$14:$AP$184,Y2547,X2547)</f>
        <v>0</v>
      </c>
      <c r="Q2547"/>
      <c r="S2547" t="s">
        <v>10511</v>
      </c>
      <c r="X2547" s="334">
        <v>17</v>
      </c>
      <c r="Y2547" s="334">
        <v>137</v>
      </c>
    </row>
    <row r="2548" spans="1:25" x14ac:dyDescent="0.25">
      <c r="A2548" t="str">
        <f>'Page 1 - General Information'!$G$12</f>
        <v>114069103</v>
      </c>
      <c r="B2548" t="str">
        <f>'Page 1 - General Information'!$G$16</f>
        <v>6980</v>
      </c>
      <c r="C2548" s="333" t="s">
        <v>14207</v>
      </c>
      <c r="N2548" t="s">
        <v>8024</v>
      </c>
      <c r="O2548" s="296">
        <f>INDEX('Page 2 - Team Information'!$K$14:$AP$184,Y2548,X2548)</f>
        <v>0</v>
      </c>
      <c r="Q2548"/>
      <c r="S2548" t="s">
        <v>10512</v>
      </c>
      <c r="X2548" s="334">
        <v>19</v>
      </c>
      <c r="Y2548" s="334">
        <v>137</v>
      </c>
    </row>
    <row r="2549" spans="1:25" x14ac:dyDescent="0.25">
      <c r="A2549" t="str">
        <f>'Page 1 - General Information'!$G$12</f>
        <v>114069103</v>
      </c>
      <c r="B2549" t="str">
        <f>'Page 1 - General Information'!$G$16</f>
        <v>6980</v>
      </c>
      <c r="C2549" s="333" t="s">
        <v>14207</v>
      </c>
      <c r="N2549" t="s">
        <v>8024</v>
      </c>
      <c r="O2549" s="296">
        <f>INDEX('Page 2 - Team Information'!$K$14:$AP$184,Y2549,X2549)</f>
        <v>0</v>
      </c>
      <c r="Q2549"/>
      <c r="S2549" t="s">
        <v>10513</v>
      </c>
      <c r="X2549" s="334">
        <v>20</v>
      </c>
      <c r="Y2549" s="334">
        <v>137</v>
      </c>
    </row>
    <row r="2550" spans="1:25" x14ac:dyDescent="0.25">
      <c r="A2550" t="str">
        <f>'Page 1 - General Information'!$G$12</f>
        <v>114069103</v>
      </c>
      <c r="B2550" t="str">
        <f>'Page 1 - General Information'!$G$16</f>
        <v>6980</v>
      </c>
      <c r="C2550" s="333" t="s">
        <v>14207</v>
      </c>
      <c r="N2550" t="s">
        <v>8024</v>
      </c>
      <c r="O2550" s="296">
        <f>INDEX('Page 2 - Team Information'!$K$14:$AP$184,Y2550,X2550)</f>
        <v>0</v>
      </c>
      <c r="Q2550"/>
      <c r="S2550" t="s">
        <v>10514</v>
      </c>
      <c r="X2550" s="334">
        <v>21</v>
      </c>
      <c r="Y2550" s="334">
        <v>137</v>
      </c>
    </row>
    <row r="2551" spans="1:25" x14ac:dyDescent="0.25">
      <c r="A2551" t="str">
        <f>'Page 1 - General Information'!$G$12</f>
        <v>114069103</v>
      </c>
      <c r="B2551" t="str">
        <f>'Page 1 - General Information'!$G$16</f>
        <v>6980</v>
      </c>
      <c r="C2551" s="333" t="s">
        <v>14207</v>
      </c>
      <c r="N2551" t="s">
        <v>8024</v>
      </c>
      <c r="O2551" s="296">
        <f>INDEX('Page 2 - Team Information'!$K$14:$AP$184,Y2551,X2551)</f>
        <v>0</v>
      </c>
      <c r="Q2551"/>
      <c r="S2551" t="s">
        <v>10515</v>
      </c>
      <c r="X2551" s="334">
        <v>22</v>
      </c>
      <c r="Y2551" s="334">
        <v>137</v>
      </c>
    </row>
    <row r="2552" spans="1:25" x14ac:dyDescent="0.25">
      <c r="A2552" t="str">
        <f>'Page 1 - General Information'!$G$12</f>
        <v>114069103</v>
      </c>
      <c r="B2552" t="str">
        <f>'Page 1 - General Information'!$G$16</f>
        <v>6980</v>
      </c>
      <c r="C2552" s="333" t="s">
        <v>14207</v>
      </c>
      <c r="N2552" t="s">
        <v>8505</v>
      </c>
      <c r="O2552" s="300"/>
      <c r="Q2552"/>
      <c r="R2552" s="300" t="s">
        <v>14197</v>
      </c>
      <c r="S2552" t="s">
        <v>10516</v>
      </c>
      <c r="V2552" s="296">
        <f>INDEX('Page 2 - Team Information'!$K$14:$AP$184,Y2552,X2552)</f>
        <v>0</v>
      </c>
      <c r="X2552" s="334">
        <v>5</v>
      </c>
      <c r="Y2552" s="334">
        <v>138</v>
      </c>
    </row>
    <row r="2553" spans="1:25" x14ac:dyDescent="0.25">
      <c r="A2553" t="str">
        <f>'Page 1 - General Information'!$G$12</f>
        <v>114069103</v>
      </c>
      <c r="B2553" t="str">
        <f>'Page 1 - General Information'!$G$16</f>
        <v>6980</v>
      </c>
      <c r="C2553" s="333" t="s">
        <v>14207</v>
      </c>
      <c r="N2553" t="s">
        <v>8505</v>
      </c>
      <c r="O2553" s="300"/>
      <c r="Q2553"/>
      <c r="R2553" s="300" t="s">
        <v>14197</v>
      </c>
      <c r="S2553" t="s">
        <v>10517</v>
      </c>
      <c r="V2553" s="296">
        <f>INDEX('Page 2 - Team Information'!$K$14:$AP$184,Y2553,X2553)</f>
        <v>0</v>
      </c>
      <c r="X2553" s="334">
        <v>6</v>
      </c>
      <c r="Y2553" s="334">
        <v>138</v>
      </c>
    </row>
    <row r="2554" spans="1:25" x14ac:dyDescent="0.25">
      <c r="A2554" t="str">
        <f>'Page 1 - General Information'!$G$12</f>
        <v>114069103</v>
      </c>
      <c r="B2554" t="str">
        <f>'Page 1 - General Information'!$G$16</f>
        <v>6980</v>
      </c>
      <c r="C2554" s="333" t="s">
        <v>14207</v>
      </c>
      <c r="N2554" t="s">
        <v>8505</v>
      </c>
      <c r="O2554" s="300"/>
      <c r="Q2554"/>
      <c r="R2554" s="300" t="s">
        <v>14197</v>
      </c>
      <c r="S2554" t="s">
        <v>10518</v>
      </c>
      <c r="V2554" s="296">
        <f>INDEX('Page 2 - Team Information'!$K$14:$AP$184,Y2554,X2554)</f>
        <v>0</v>
      </c>
      <c r="X2554" s="334">
        <v>7</v>
      </c>
      <c r="Y2554" s="334">
        <v>138</v>
      </c>
    </row>
    <row r="2555" spans="1:25" x14ac:dyDescent="0.25">
      <c r="A2555" t="str">
        <f>'Page 1 - General Information'!$G$12</f>
        <v>114069103</v>
      </c>
      <c r="B2555" t="str">
        <f>'Page 1 - General Information'!$G$16</f>
        <v>6980</v>
      </c>
      <c r="C2555" s="333" t="s">
        <v>14207</v>
      </c>
      <c r="N2555" t="s">
        <v>8505</v>
      </c>
      <c r="O2555" s="300"/>
      <c r="Q2555"/>
      <c r="R2555" s="23" t="s">
        <v>14197</v>
      </c>
      <c r="S2555" t="s">
        <v>10519</v>
      </c>
      <c r="T2555" s="296" t="str">
        <f>IF(INDEX('Page 2 - Team Information'!$K$14:$AP$184,Y2555,X2555)="","",INDEX('Page 2 - Team Information'!$K$14:$AP$184,Y2555,X2555)&amp;"-06-30")</f>
        <v/>
      </c>
      <c r="X2555" s="334">
        <v>9</v>
      </c>
      <c r="Y2555" s="334">
        <v>138</v>
      </c>
    </row>
    <row r="2556" spans="1:25" x14ac:dyDescent="0.25">
      <c r="A2556" t="str">
        <f>'Page 1 - General Information'!$G$12</f>
        <v>114069103</v>
      </c>
      <c r="B2556" t="str">
        <f>'Page 1 - General Information'!$G$16</f>
        <v>6980</v>
      </c>
      <c r="C2556" s="333" t="s">
        <v>14207</v>
      </c>
      <c r="N2556" t="s">
        <v>8505</v>
      </c>
      <c r="O2556" s="300"/>
      <c r="Q2556"/>
      <c r="R2556" s="23" t="s">
        <v>14197</v>
      </c>
      <c r="S2556" t="s">
        <v>10520</v>
      </c>
      <c r="T2556" s="296" t="str">
        <f>IF(INDEX('Page 2 - Team Information'!$K$14:$AP$184,Y2556,X2556)="","",INDEX('Page 2 - Team Information'!$K$14:$AP$184,Y2556,X2556)&amp;"-06-30")</f>
        <v/>
      </c>
      <c r="X2556" s="334">
        <v>10</v>
      </c>
      <c r="Y2556" s="334">
        <v>138</v>
      </c>
    </row>
    <row r="2557" spans="1:25" x14ac:dyDescent="0.25">
      <c r="A2557" t="str">
        <f>'Page 1 - General Information'!$G$12</f>
        <v>114069103</v>
      </c>
      <c r="B2557" t="str">
        <f>'Page 1 - General Information'!$G$16</f>
        <v>6980</v>
      </c>
      <c r="C2557" s="333" t="s">
        <v>14207</v>
      </c>
      <c r="N2557" t="s">
        <v>8505</v>
      </c>
      <c r="O2557" s="300"/>
      <c r="Q2557"/>
      <c r="R2557" s="23" t="s">
        <v>14197</v>
      </c>
      <c r="S2557" t="s">
        <v>10521</v>
      </c>
      <c r="T2557" s="296" t="str">
        <f>IF(INDEX('Page 2 - Team Information'!$K$14:$AP$184,Y2557,X2557)="","",INDEX('Page 2 - Team Information'!$K$14:$AP$184,Y2557,X2557)&amp;"-06-30")</f>
        <v/>
      </c>
      <c r="X2557" s="334">
        <v>11</v>
      </c>
      <c r="Y2557" s="334">
        <v>138</v>
      </c>
    </row>
    <row r="2558" spans="1:25" x14ac:dyDescent="0.25">
      <c r="A2558" t="str">
        <f>'Page 1 - General Information'!$G$12</f>
        <v>114069103</v>
      </c>
      <c r="B2558" t="str">
        <f>'Page 1 - General Information'!$G$16</f>
        <v>6980</v>
      </c>
      <c r="C2558" s="333" t="s">
        <v>14207</v>
      </c>
      <c r="N2558" t="s">
        <v>8505</v>
      </c>
      <c r="O2558" s="300"/>
      <c r="Q2558"/>
      <c r="R2558" s="23" t="s">
        <v>14197</v>
      </c>
      <c r="S2558" t="s">
        <v>10522</v>
      </c>
      <c r="T2558" s="296" t="str">
        <f>IF(INDEX('Page 2 - Team Information'!$K$14:$AP$184,Y2558,X2558)="","",INDEX('Page 2 - Team Information'!$K$14:$AP$184,Y2558,X2558)&amp;"-06-30")</f>
        <v/>
      </c>
      <c r="X2558" s="334">
        <v>12</v>
      </c>
      <c r="Y2558" s="334">
        <v>138</v>
      </c>
    </row>
    <row r="2559" spans="1:25" x14ac:dyDescent="0.25">
      <c r="A2559" t="str">
        <f>'Page 1 - General Information'!$G$12</f>
        <v>114069103</v>
      </c>
      <c r="B2559" t="str">
        <f>'Page 1 - General Information'!$G$16</f>
        <v>6980</v>
      </c>
      <c r="C2559" s="333" t="s">
        <v>14207</v>
      </c>
      <c r="N2559" t="s">
        <v>8024</v>
      </c>
      <c r="O2559" s="296">
        <f>INDEX('Page 2 - Team Information'!$K$14:$AP$184,Y2559,X2559)</f>
        <v>0</v>
      </c>
      <c r="Q2559"/>
      <c r="S2559" t="s">
        <v>10523</v>
      </c>
      <c r="X2559" s="334">
        <v>14</v>
      </c>
      <c r="Y2559" s="334">
        <v>138</v>
      </c>
    </row>
    <row r="2560" spans="1:25" x14ac:dyDescent="0.25">
      <c r="A2560" t="str">
        <f>'Page 1 - General Information'!$G$12</f>
        <v>114069103</v>
      </c>
      <c r="B2560" t="str">
        <f>'Page 1 - General Information'!$G$16</f>
        <v>6980</v>
      </c>
      <c r="C2560" s="333" t="s">
        <v>14207</v>
      </c>
      <c r="N2560" t="s">
        <v>8024</v>
      </c>
      <c r="O2560" s="296">
        <f>INDEX('Page 2 - Team Information'!$K$14:$AP$184,Y2560,X2560)</f>
        <v>0</v>
      </c>
      <c r="Q2560"/>
      <c r="S2560" t="s">
        <v>10524</v>
      </c>
      <c r="X2560" s="334">
        <v>15</v>
      </c>
      <c r="Y2560" s="334">
        <v>138</v>
      </c>
    </row>
    <row r="2561" spans="1:25" x14ac:dyDescent="0.25">
      <c r="A2561" t="str">
        <f>'Page 1 - General Information'!$G$12</f>
        <v>114069103</v>
      </c>
      <c r="B2561" t="str">
        <f>'Page 1 - General Information'!$G$16</f>
        <v>6980</v>
      </c>
      <c r="C2561" s="333" t="s">
        <v>14207</v>
      </c>
      <c r="N2561" t="s">
        <v>8024</v>
      </c>
      <c r="O2561" s="296">
        <f>INDEX('Page 2 - Team Information'!$K$14:$AP$184,Y2561,X2561)</f>
        <v>0</v>
      </c>
      <c r="Q2561"/>
      <c r="S2561" t="s">
        <v>10525</v>
      </c>
      <c r="X2561" s="334">
        <v>16</v>
      </c>
      <c r="Y2561" s="334">
        <v>138</v>
      </c>
    </row>
    <row r="2562" spans="1:25" x14ac:dyDescent="0.25">
      <c r="A2562" t="str">
        <f>'Page 1 - General Information'!$G$12</f>
        <v>114069103</v>
      </c>
      <c r="B2562" t="str">
        <f>'Page 1 - General Information'!$G$16</f>
        <v>6980</v>
      </c>
      <c r="C2562" s="333" t="s">
        <v>14207</v>
      </c>
      <c r="N2562" t="s">
        <v>8024</v>
      </c>
      <c r="O2562" s="296">
        <f>INDEX('Page 2 - Team Information'!$K$14:$AP$184,Y2562,X2562)</f>
        <v>0</v>
      </c>
      <c r="Q2562"/>
      <c r="S2562" t="s">
        <v>10526</v>
      </c>
      <c r="X2562" s="334">
        <v>17</v>
      </c>
      <c r="Y2562" s="334">
        <v>138</v>
      </c>
    </row>
    <row r="2563" spans="1:25" x14ac:dyDescent="0.25">
      <c r="A2563" t="str">
        <f>'Page 1 - General Information'!$G$12</f>
        <v>114069103</v>
      </c>
      <c r="B2563" t="str">
        <f>'Page 1 - General Information'!$G$16</f>
        <v>6980</v>
      </c>
      <c r="C2563" s="333" t="s">
        <v>14207</v>
      </c>
      <c r="N2563" t="s">
        <v>8024</v>
      </c>
      <c r="O2563" s="296">
        <f>INDEX('Page 2 - Team Information'!$K$14:$AP$184,Y2563,X2563)</f>
        <v>0</v>
      </c>
      <c r="Q2563"/>
      <c r="S2563" t="s">
        <v>10527</v>
      </c>
      <c r="X2563" s="334">
        <v>19</v>
      </c>
      <c r="Y2563" s="334">
        <v>138</v>
      </c>
    </row>
    <row r="2564" spans="1:25" x14ac:dyDescent="0.25">
      <c r="A2564" t="str">
        <f>'Page 1 - General Information'!$G$12</f>
        <v>114069103</v>
      </c>
      <c r="B2564" t="str">
        <f>'Page 1 - General Information'!$G$16</f>
        <v>6980</v>
      </c>
      <c r="C2564" s="333" t="s">
        <v>14207</v>
      </c>
      <c r="N2564" t="s">
        <v>8024</v>
      </c>
      <c r="O2564" s="296">
        <f>INDEX('Page 2 - Team Information'!$K$14:$AP$184,Y2564,X2564)</f>
        <v>0</v>
      </c>
      <c r="Q2564"/>
      <c r="S2564" t="s">
        <v>10528</v>
      </c>
      <c r="X2564" s="334">
        <v>20</v>
      </c>
      <c r="Y2564" s="334">
        <v>138</v>
      </c>
    </row>
    <row r="2565" spans="1:25" x14ac:dyDescent="0.25">
      <c r="A2565" t="str">
        <f>'Page 1 - General Information'!$G$12</f>
        <v>114069103</v>
      </c>
      <c r="B2565" t="str">
        <f>'Page 1 - General Information'!$G$16</f>
        <v>6980</v>
      </c>
      <c r="C2565" s="333" t="s">
        <v>14207</v>
      </c>
      <c r="N2565" t="s">
        <v>8024</v>
      </c>
      <c r="O2565" s="296">
        <f>INDEX('Page 2 - Team Information'!$K$14:$AP$184,Y2565,X2565)</f>
        <v>0</v>
      </c>
      <c r="Q2565"/>
      <c r="S2565" t="s">
        <v>10529</v>
      </c>
      <c r="X2565" s="334">
        <v>21</v>
      </c>
      <c r="Y2565" s="334">
        <v>138</v>
      </c>
    </row>
    <row r="2566" spans="1:25" x14ac:dyDescent="0.25">
      <c r="A2566" t="str">
        <f>'Page 1 - General Information'!$G$12</f>
        <v>114069103</v>
      </c>
      <c r="B2566" t="str">
        <f>'Page 1 - General Information'!$G$16</f>
        <v>6980</v>
      </c>
      <c r="C2566" s="333" t="s">
        <v>14207</v>
      </c>
      <c r="N2566" t="s">
        <v>8024</v>
      </c>
      <c r="O2566" s="296">
        <f>INDEX('Page 2 - Team Information'!$K$14:$AP$184,Y2566,X2566)</f>
        <v>0</v>
      </c>
      <c r="Q2566"/>
      <c r="S2566" t="s">
        <v>10530</v>
      </c>
      <c r="X2566" s="334">
        <v>22</v>
      </c>
      <c r="Y2566" s="334">
        <v>138</v>
      </c>
    </row>
    <row r="2567" spans="1:25" x14ac:dyDescent="0.25">
      <c r="A2567" t="str">
        <f>'Page 1 - General Information'!$G$12</f>
        <v>114069103</v>
      </c>
      <c r="B2567" t="str">
        <f>'Page 1 - General Information'!$G$16</f>
        <v>6980</v>
      </c>
      <c r="C2567" s="333" t="s">
        <v>14207</v>
      </c>
      <c r="N2567" t="s">
        <v>8505</v>
      </c>
      <c r="O2567" s="300"/>
      <c r="Q2567"/>
      <c r="R2567" s="300" t="s">
        <v>14197</v>
      </c>
      <c r="S2567" t="s">
        <v>10531</v>
      </c>
      <c r="V2567" s="296">
        <f>INDEX('Page 2 - Team Information'!$K$14:$AP$184,Y2567,X2567)</f>
        <v>0</v>
      </c>
      <c r="X2567" s="334">
        <v>5</v>
      </c>
      <c r="Y2567" s="334">
        <v>139</v>
      </c>
    </row>
    <row r="2568" spans="1:25" x14ac:dyDescent="0.25">
      <c r="A2568" t="str">
        <f>'Page 1 - General Information'!$G$12</f>
        <v>114069103</v>
      </c>
      <c r="B2568" t="str">
        <f>'Page 1 - General Information'!$G$16</f>
        <v>6980</v>
      </c>
      <c r="C2568" s="333" t="s">
        <v>14207</v>
      </c>
      <c r="N2568" t="s">
        <v>8505</v>
      </c>
      <c r="O2568" s="300"/>
      <c r="Q2568"/>
      <c r="R2568" s="300" t="s">
        <v>14197</v>
      </c>
      <c r="S2568" t="s">
        <v>10532</v>
      </c>
      <c r="V2568" s="296">
        <f>INDEX('Page 2 - Team Information'!$K$14:$AP$184,Y2568,X2568)</f>
        <v>0</v>
      </c>
      <c r="X2568" s="334">
        <v>6</v>
      </c>
      <c r="Y2568" s="334">
        <v>139</v>
      </c>
    </row>
    <row r="2569" spans="1:25" x14ac:dyDescent="0.25">
      <c r="A2569" t="str">
        <f>'Page 1 - General Information'!$G$12</f>
        <v>114069103</v>
      </c>
      <c r="B2569" t="str">
        <f>'Page 1 - General Information'!$G$16</f>
        <v>6980</v>
      </c>
      <c r="C2569" s="333" t="s">
        <v>14207</v>
      </c>
      <c r="N2569" t="s">
        <v>8505</v>
      </c>
      <c r="O2569" s="300"/>
      <c r="Q2569"/>
      <c r="R2569" s="300" t="s">
        <v>14197</v>
      </c>
      <c r="S2569" t="s">
        <v>10533</v>
      </c>
      <c r="V2569" s="296">
        <f>INDEX('Page 2 - Team Information'!$K$14:$AP$184,Y2569,X2569)</f>
        <v>0</v>
      </c>
      <c r="X2569" s="334">
        <v>7</v>
      </c>
      <c r="Y2569" s="334">
        <v>139</v>
      </c>
    </row>
    <row r="2570" spans="1:25" x14ac:dyDescent="0.25">
      <c r="A2570" t="str">
        <f>'Page 1 - General Information'!$G$12</f>
        <v>114069103</v>
      </c>
      <c r="B2570" t="str">
        <f>'Page 1 - General Information'!$G$16</f>
        <v>6980</v>
      </c>
      <c r="C2570" s="333" t="s">
        <v>14207</v>
      </c>
      <c r="N2570" t="s">
        <v>8505</v>
      </c>
      <c r="O2570" s="300"/>
      <c r="Q2570"/>
      <c r="R2570" s="23" t="s">
        <v>14197</v>
      </c>
      <c r="S2570" t="s">
        <v>10534</v>
      </c>
      <c r="T2570" s="296" t="str">
        <f>IF(INDEX('Page 2 - Team Information'!$K$14:$AP$184,Y2570,X2570)="","",INDEX('Page 2 - Team Information'!$K$14:$AP$184,Y2570,X2570)&amp;"-06-30")</f>
        <v/>
      </c>
      <c r="X2570" s="334">
        <v>9</v>
      </c>
      <c r="Y2570" s="334">
        <v>139</v>
      </c>
    </row>
    <row r="2571" spans="1:25" x14ac:dyDescent="0.25">
      <c r="A2571" t="str">
        <f>'Page 1 - General Information'!$G$12</f>
        <v>114069103</v>
      </c>
      <c r="B2571" t="str">
        <f>'Page 1 - General Information'!$G$16</f>
        <v>6980</v>
      </c>
      <c r="C2571" s="333" t="s">
        <v>14207</v>
      </c>
      <c r="N2571" t="s">
        <v>8505</v>
      </c>
      <c r="O2571" s="300"/>
      <c r="Q2571"/>
      <c r="R2571" s="23" t="s">
        <v>14197</v>
      </c>
      <c r="S2571" t="s">
        <v>10535</v>
      </c>
      <c r="T2571" s="296" t="str">
        <f>IF(INDEX('Page 2 - Team Information'!$K$14:$AP$184,Y2571,X2571)="","",INDEX('Page 2 - Team Information'!$K$14:$AP$184,Y2571,X2571)&amp;"-06-30")</f>
        <v/>
      </c>
      <c r="X2571" s="334">
        <v>10</v>
      </c>
      <c r="Y2571" s="334">
        <v>139</v>
      </c>
    </row>
    <row r="2572" spans="1:25" x14ac:dyDescent="0.25">
      <c r="A2572" t="str">
        <f>'Page 1 - General Information'!$G$12</f>
        <v>114069103</v>
      </c>
      <c r="B2572" t="str">
        <f>'Page 1 - General Information'!$G$16</f>
        <v>6980</v>
      </c>
      <c r="C2572" s="333" t="s">
        <v>14207</v>
      </c>
      <c r="N2572" t="s">
        <v>8505</v>
      </c>
      <c r="O2572" s="300"/>
      <c r="Q2572"/>
      <c r="R2572" s="23" t="s">
        <v>14197</v>
      </c>
      <c r="S2572" t="s">
        <v>10536</v>
      </c>
      <c r="T2572" s="296" t="str">
        <f>IF(INDEX('Page 2 - Team Information'!$K$14:$AP$184,Y2572,X2572)="","",INDEX('Page 2 - Team Information'!$K$14:$AP$184,Y2572,X2572)&amp;"-06-30")</f>
        <v/>
      </c>
      <c r="X2572" s="334">
        <v>11</v>
      </c>
      <c r="Y2572" s="334">
        <v>139</v>
      </c>
    </row>
    <row r="2573" spans="1:25" x14ac:dyDescent="0.25">
      <c r="A2573" t="str">
        <f>'Page 1 - General Information'!$G$12</f>
        <v>114069103</v>
      </c>
      <c r="B2573" t="str">
        <f>'Page 1 - General Information'!$G$16</f>
        <v>6980</v>
      </c>
      <c r="C2573" s="333" t="s">
        <v>14207</v>
      </c>
      <c r="N2573" t="s">
        <v>8505</v>
      </c>
      <c r="O2573" s="300"/>
      <c r="Q2573"/>
      <c r="R2573" s="23" t="s">
        <v>14197</v>
      </c>
      <c r="S2573" t="s">
        <v>10537</v>
      </c>
      <c r="T2573" s="296" t="str">
        <f>IF(INDEX('Page 2 - Team Information'!$K$14:$AP$184,Y2573,X2573)="","",INDEX('Page 2 - Team Information'!$K$14:$AP$184,Y2573,X2573)&amp;"-06-30")</f>
        <v/>
      </c>
      <c r="X2573" s="334">
        <v>12</v>
      </c>
      <c r="Y2573" s="334">
        <v>139</v>
      </c>
    </row>
    <row r="2574" spans="1:25" x14ac:dyDescent="0.25">
      <c r="A2574" t="str">
        <f>'Page 1 - General Information'!$G$12</f>
        <v>114069103</v>
      </c>
      <c r="B2574" t="str">
        <f>'Page 1 - General Information'!$G$16</f>
        <v>6980</v>
      </c>
      <c r="C2574" s="333" t="s">
        <v>14207</v>
      </c>
      <c r="N2574" t="s">
        <v>8024</v>
      </c>
      <c r="O2574" s="296">
        <f>INDEX('Page 2 - Team Information'!$K$14:$AP$184,Y2574,X2574)</f>
        <v>0</v>
      </c>
      <c r="Q2574"/>
      <c r="S2574" t="s">
        <v>10538</v>
      </c>
      <c r="X2574" s="334">
        <v>14</v>
      </c>
      <c r="Y2574" s="334">
        <v>139</v>
      </c>
    </row>
    <row r="2575" spans="1:25" x14ac:dyDescent="0.25">
      <c r="A2575" t="str">
        <f>'Page 1 - General Information'!$G$12</f>
        <v>114069103</v>
      </c>
      <c r="B2575" t="str">
        <f>'Page 1 - General Information'!$G$16</f>
        <v>6980</v>
      </c>
      <c r="C2575" s="333" t="s">
        <v>14207</v>
      </c>
      <c r="N2575" t="s">
        <v>8024</v>
      </c>
      <c r="O2575" s="296">
        <f>INDEX('Page 2 - Team Information'!$K$14:$AP$184,Y2575,X2575)</f>
        <v>0</v>
      </c>
      <c r="Q2575"/>
      <c r="S2575" t="s">
        <v>10539</v>
      </c>
      <c r="X2575" s="334">
        <v>15</v>
      </c>
      <c r="Y2575" s="334">
        <v>139</v>
      </c>
    </row>
    <row r="2576" spans="1:25" x14ac:dyDescent="0.25">
      <c r="A2576" t="str">
        <f>'Page 1 - General Information'!$G$12</f>
        <v>114069103</v>
      </c>
      <c r="B2576" t="str">
        <f>'Page 1 - General Information'!$G$16</f>
        <v>6980</v>
      </c>
      <c r="C2576" s="333" t="s">
        <v>14207</v>
      </c>
      <c r="N2576" t="s">
        <v>8024</v>
      </c>
      <c r="O2576" s="296">
        <f>INDEX('Page 2 - Team Information'!$K$14:$AP$184,Y2576,X2576)</f>
        <v>0</v>
      </c>
      <c r="Q2576"/>
      <c r="S2576" t="s">
        <v>10540</v>
      </c>
      <c r="X2576" s="334">
        <v>16</v>
      </c>
      <c r="Y2576" s="334">
        <v>139</v>
      </c>
    </row>
    <row r="2577" spans="1:25" x14ac:dyDescent="0.25">
      <c r="A2577" t="str">
        <f>'Page 1 - General Information'!$G$12</f>
        <v>114069103</v>
      </c>
      <c r="B2577" t="str">
        <f>'Page 1 - General Information'!$G$16</f>
        <v>6980</v>
      </c>
      <c r="C2577" s="333" t="s">
        <v>14207</v>
      </c>
      <c r="N2577" t="s">
        <v>8024</v>
      </c>
      <c r="O2577" s="296">
        <f>INDEX('Page 2 - Team Information'!$K$14:$AP$184,Y2577,X2577)</f>
        <v>0</v>
      </c>
      <c r="Q2577"/>
      <c r="S2577" t="s">
        <v>10541</v>
      </c>
      <c r="X2577" s="334">
        <v>17</v>
      </c>
      <c r="Y2577" s="334">
        <v>139</v>
      </c>
    </row>
    <row r="2578" spans="1:25" x14ac:dyDescent="0.25">
      <c r="A2578" t="str">
        <f>'Page 1 - General Information'!$G$12</f>
        <v>114069103</v>
      </c>
      <c r="B2578" t="str">
        <f>'Page 1 - General Information'!$G$16</f>
        <v>6980</v>
      </c>
      <c r="C2578" s="333" t="s">
        <v>14207</v>
      </c>
      <c r="N2578" t="s">
        <v>8024</v>
      </c>
      <c r="O2578" s="296">
        <f>INDEX('Page 2 - Team Information'!$K$14:$AP$184,Y2578,X2578)</f>
        <v>0</v>
      </c>
      <c r="Q2578"/>
      <c r="S2578" t="s">
        <v>10542</v>
      </c>
      <c r="X2578" s="334">
        <v>19</v>
      </c>
      <c r="Y2578" s="334">
        <v>139</v>
      </c>
    </row>
    <row r="2579" spans="1:25" x14ac:dyDescent="0.25">
      <c r="A2579" t="str">
        <f>'Page 1 - General Information'!$G$12</f>
        <v>114069103</v>
      </c>
      <c r="B2579" t="str">
        <f>'Page 1 - General Information'!$G$16</f>
        <v>6980</v>
      </c>
      <c r="C2579" s="333" t="s">
        <v>14207</v>
      </c>
      <c r="N2579" t="s">
        <v>8024</v>
      </c>
      <c r="O2579" s="296">
        <f>INDEX('Page 2 - Team Information'!$K$14:$AP$184,Y2579,X2579)</f>
        <v>0</v>
      </c>
      <c r="Q2579"/>
      <c r="S2579" t="s">
        <v>10543</v>
      </c>
      <c r="X2579" s="334">
        <v>20</v>
      </c>
      <c r="Y2579" s="334">
        <v>139</v>
      </c>
    </row>
    <row r="2580" spans="1:25" x14ac:dyDescent="0.25">
      <c r="A2580" t="str">
        <f>'Page 1 - General Information'!$G$12</f>
        <v>114069103</v>
      </c>
      <c r="B2580" t="str">
        <f>'Page 1 - General Information'!$G$16</f>
        <v>6980</v>
      </c>
      <c r="C2580" s="333" t="s">
        <v>14207</v>
      </c>
      <c r="N2580" t="s">
        <v>8024</v>
      </c>
      <c r="O2580" s="296">
        <f>INDEX('Page 2 - Team Information'!$K$14:$AP$184,Y2580,X2580)</f>
        <v>0</v>
      </c>
      <c r="Q2580"/>
      <c r="S2580" t="s">
        <v>10544</v>
      </c>
      <c r="X2580" s="334">
        <v>21</v>
      </c>
      <c r="Y2580" s="334">
        <v>139</v>
      </c>
    </row>
    <row r="2581" spans="1:25" x14ac:dyDescent="0.25">
      <c r="A2581" t="str">
        <f>'Page 1 - General Information'!$G$12</f>
        <v>114069103</v>
      </c>
      <c r="B2581" t="str">
        <f>'Page 1 - General Information'!$G$16</f>
        <v>6980</v>
      </c>
      <c r="C2581" s="333" t="s">
        <v>14207</v>
      </c>
      <c r="N2581" t="s">
        <v>8024</v>
      </c>
      <c r="O2581" s="296">
        <f>INDEX('Page 2 - Team Information'!$K$14:$AP$184,Y2581,X2581)</f>
        <v>0</v>
      </c>
      <c r="Q2581"/>
      <c r="S2581" t="s">
        <v>10545</v>
      </c>
      <c r="X2581" s="334">
        <v>22</v>
      </c>
      <c r="Y2581" s="334">
        <v>139</v>
      </c>
    </row>
    <row r="2582" spans="1:25" x14ac:dyDescent="0.25">
      <c r="A2582" t="str">
        <f>'Page 1 - General Information'!$G$12</f>
        <v>114069103</v>
      </c>
      <c r="B2582" t="str">
        <f>'Page 1 - General Information'!$G$16</f>
        <v>6980</v>
      </c>
      <c r="C2582" s="333" t="s">
        <v>14207</v>
      </c>
      <c r="N2582" t="s">
        <v>8505</v>
      </c>
      <c r="O2582" s="300"/>
      <c r="Q2582"/>
      <c r="R2582" s="300" t="s">
        <v>14197</v>
      </c>
      <c r="S2582" t="s">
        <v>10546</v>
      </c>
      <c r="V2582" s="296">
        <f>INDEX('Page 2 - Team Information'!$K$14:$AP$184,Y2582,X2582)</f>
        <v>0</v>
      </c>
      <c r="X2582" s="334">
        <v>5</v>
      </c>
      <c r="Y2582" s="334">
        <v>140</v>
      </c>
    </row>
    <row r="2583" spans="1:25" x14ac:dyDescent="0.25">
      <c r="A2583" t="str">
        <f>'Page 1 - General Information'!$G$12</f>
        <v>114069103</v>
      </c>
      <c r="B2583" t="str">
        <f>'Page 1 - General Information'!$G$16</f>
        <v>6980</v>
      </c>
      <c r="C2583" s="333" t="s">
        <v>14207</v>
      </c>
      <c r="N2583" t="s">
        <v>8505</v>
      </c>
      <c r="O2583" s="300"/>
      <c r="Q2583"/>
      <c r="R2583" s="300" t="s">
        <v>14197</v>
      </c>
      <c r="S2583" t="s">
        <v>10547</v>
      </c>
      <c r="V2583" s="296">
        <f>INDEX('Page 2 - Team Information'!$K$14:$AP$184,Y2583,X2583)</f>
        <v>0</v>
      </c>
      <c r="X2583" s="334">
        <v>6</v>
      </c>
      <c r="Y2583" s="334">
        <v>140</v>
      </c>
    </row>
    <row r="2584" spans="1:25" x14ac:dyDescent="0.25">
      <c r="A2584" t="str">
        <f>'Page 1 - General Information'!$G$12</f>
        <v>114069103</v>
      </c>
      <c r="B2584" t="str">
        <f>'Page 1 - General Information'!$G$16</f>
        <v>6980</v>
      </c>
      <c r="C2584" s="333" t="s">
        <v>14207</v>
      </c>
      <c r="N2584" t="s">
        <v>8505</v>
      </c>
      <c r="O2584" s="300"/>
      <c r="Q2584"/>
      <c r="R2584" s="300" t="s">
        <v>14197</v>
      </c>
      <c r="S2584" t="s">
        <v>10548</v>
      </c>
      <c r="V2584" s="296">
        <f>INDEX('Page 2 - Team Information'!$K$14:$AP$184,Y2584,X2584)</f>
        <v>0</v>
      </c>
      <c r="X2584" s="334">
        <v>7</v>
      </c>
      <c r="Y2584" s="334">
        <v>140</v>
      </c>
    </row>
    <row r="2585" spans="1:25" x14ac:dyDescent="0.25">
      <c r="A2585" t="str">
        <f>'Page 1 - General Information'!$G$12</f>
        <v>114069103</v>
      </c>
      <c r="B2585" t="str">
        <f>'Page 1 - General Information'!$G$16</f>
        <v>6980</v>
      </c>
      <c r="C2585" s="333" t="s">
        <v>14207</v>
      </c>
      <c r="N2585" t="s">
        <v>8505</v>
      </c>
      <c r="O2585" s="300"/>
      <c r="Q2585"/>
      <c r="R2585" s="23" t="s">
        <v>14197</v>
      </c>
      <c r="S2585" t="s">
        <v>10549</v>
      </c>
      <c r="T2585" s="296" t="str">
        <f>IF(INDEX('Page 2 - Team Information'!$K$14:$AP$184,Y2585,X2585)="","",INDEX('Page 2 - Team Information'!$K$14:$AP$184,Y2585,X2585)&amp;"-06-30")</f>
        <v/>
      </c>
      <c r="X2585" s="334">
        <v>9</v>
      </c>
      <c r="Y2585" s="334">
        <v>140</v>
      </c>
    </row>
    <row r="2586" spans="1:25" x14ac:dyDescent="0.25">
      <c r="A2586" t="str">
        <f>'Page 1 - General Information'!$G$12</f>
        <v>114069103</v>
      </c>
      <c r="B2586" t="str">
        <f>'Page 1 - General Information'!$G$16</f>
        <v>6980</v>
      </c>
      <c r="C2586" s="333" t="s">
        <v>14207</v>
      </c>
      <c r="N2586" t="s">
        <v>8505</v>
      </c>
      <c r="O2586" s="300"/>
      <c r="Q2586"/>
      <c r="R2586" s="23" t="s">
        <v>14197</v>
      </c>
      <c r="S2586" t="s">
        <v>10550</v>
      </c>
      <c r="T2586" s="296" t="str">
        <f>IF(INDEX('Page 2 - Team Information'!$K$14:$AP$184,Y2586,X2586)="","",INDEX('Page 2 - Team Information'!$K$14:$AP$184,Y2586,X2586)&amp;"-06-30")</f>
        <v/>
      </c>
      <c r="X2586" s="334">
        <v>10</v>
      </c>
      <c r="Y2586" s="334">
        <v>140</v>
      </c>
    </row>
    <row r="2587" spans="1:25" x14ac:dyDescent="0.25">
      <c r="A2587" t="str">
        <f>'Page 1 - General Information'!$G$12</f>
        <v>114069103</v>
      </c>
      <c r="B2587" t="str">
        <f>'Page 1 - General Information'!$G$16</f>
        <v>6980</v>
      </c>
      <c r="C2587" s="333" t="s">
        <v>14207</v>
      </c>
      <c r="N2587" t="s">
        <v>8505</v>
      </c>
      <c r="O2587" s="300"/>
      <c r="Q2587"/>
      <c r="R2587" s="23" t="s">
        <v>14197</v>
      </c>
      <c r="S2587" t="s">
        <v>10551</v>
      </c>
      <c r="T2587" s="296" t="str">
        <f>IF(INDEX('Page 2 - Team Information'!$K$14:$AP$184,Y2587,X2587)="","",INDEX('Page 2 - Team Information'!$K$14:$AP$184,Y2587,X2587)&amp;"-06-30")</f>
        <v/>
      </c>
      <c r="X2587" s="334">
        <v>11</v>
      </c>
      <c r="Y2587" s="334">
        <v>140</v>
      </c>
    </row>
    <row r="2588" spans="1:25" x14ac:dyDescent="0.25">
      <c r="A2588" t="str">
        <f>'Page 1 - General Information'!$G$12</f>
        <v>114069103</v>
      </c>
      <c r="B2588" t="str">
        <f>'Page 1 - General Information'!$G$16</f>
        <v>6980</v>
      </c>
      <c r="C2588" s="333" t="s">
        <v>14207</v>
      </c>
      <c r="N2588" t="s">
        <v>8505</v>
      </c>
      <c r="O2588" s="300"/>
      <c r="Q2588"/>
      <c r="R2588" s="23" t="s">
        <v>14197</v>
      </c>
      <c r="S2588" t="s">
        <v>10552</v>
      </c>
      <c r="T2588" s="296" t="str">
        <f>IF(INDEX('Page 2 - Team Information'!$K$14:$AP$184,Y2588,X2588)="","",INDEX('Page 2 - Team Information'!$K$14:$AP$184,Y2588,X2588)&amp;"-06-30")</f>
        <v/>
      </c>
      <c r="X2588" s="334">
        <v>12</v>
      </c>
      <c r="Y2588" s="334">
        <v>140</v>
      </c>
    </row>
    <row r="2589" spans="1:25" x14ac:dyDescent="0.25">
      <c r="A2589" t="str">
        <f>'Page 1 - General Information'!$G$12</f>
        <v>114069103</v>
      </c>
      <c r="B2589" t="str">
        <f>'Page 1 - General Information'!$G$16</f>
        <v>6980</v>
      </c>
      <c r="C2589" s="333" t="s">
        <v>14207</v>
      </c>
      <c r="N2589" t="s">
        <v>8024</v>
      </c>
      <c r="O2589" s="296">
        <f>INDEX('Page 2 - Team Information'!$K$14:$AP$184,Y2589,X2589)</f>
        <v>0</v>
      </c>
      <c r="Q2589"/>
      <c r="S2589" t="s">
        <v>10553</v>
      </c>
      <c r="X2589" s="334">
        <v>14</v>
      </c>
      <c r="Y2589" s="334">
        <v>140</v>
      </c>
    </row>
    <row r="2590" spans="1:25" x14ac:dyDescent="0.25">
      <c r="A2590" t="str">
        <f>'Page 1 - General Information'!$G$12</f>
        <v>114069103</v>
      </c>
      <c r="B2590" t="str">
        <f>'Page 1 - General Information'!$G$16</f>
        <v>6980</v>
      </c>
      <c r="C2590" s="333" t="s">
        <v>14207</v>
      </c>
      <c r="N2590" t="s">
        <v>8024</v>
      </c>
      <c r="O2590" s="296">
        <f>INDEX('Page 2 - Team Information'!$K$14:$AP$184,Y2590,X2590)</f>
        <v>0</v>
      </c>
      <c r="Q2590"/>
      <c r="S2590" t="s">
        <v>10554</v>
      </c>
      <c r="X2590" s="334">
        <v>15</v>
      </c>
      <c r="Y2590" s="334">
        <v>140</v>
      </c>
    </row>
    <row r="2591" spans="1:25" x14ac:dyDescent="0.25">
      <c r="A2591" t="str">
        <f>'Page 1 - General Information'!$G$12</f>
        <v>114069103</v>
      </c>
      <c r="B2591" t="str">
        <f>'Page 1 - General Information'!$G$16</f>
        <v>6980</v>
      </c>
      <c r="C2591" s="333" t="s">
        <v>14207</v>
      </c>
      <c r="N2591" t="s">
        <v>8024</v>
      </c>
      <c r="O2591" s="296">
        <f>INDEX('Page 2 - Team Information'!$K$14:$AP$184,Y2591,X2591)</f>
        <v>0</v>
      </c>
      <c r="Q2591"/>
      <c r="S2591" t="s">
        <v>10555</v>
      </c>
      <c r="X2591" s="334">
        <v>16</v>
      </c>
      <c r="Y2591" s="334">
        <v>140</v>
      </c>
    </row>
    <row r="2592" spans="1:25" x14ac:dyDescent="0.25">
      <c r="A2592" t="str">
        <f>'Page 1 - General Information'!$G$12</f>
        <v>114069103</v>
      </c>
      <c r="B2592" t="str">
        <f>'Page 1 - General Information'!$G$16</f>
        <v>6980</v>
      </c>
      <c r="C2592" s="333" t="s">
        <v>14207</v>
      </c>
      <c r="N2592" t="s">
        <v>8024</v>
      </c>
      <c r="O2592" s="296">
        <f>INDEX('Page 2 - Team Information'!$K$14:$AP$184,Y2592,X2592)</f>
        <v>0</v>
      </c>
      <c r="Q2592"/>
      <c r="S2592" t="s">
        <v>10556</v>
      </c>
      <c r="X2592" s="334">
        <v>17</v>
      </c>
      <c r="Y2592" s="334">
        <v>140</v>
      </c>
    </row>
    <row r="2593" spans="1:25" x14ac:dyDescent="0.25">
      <c r="A2593" t="str">
        <f>'Page 1 - General Information'!$G$12</f>
        <v>114069103</v>
      </c>
      <c r="B2593" t="str">
        <f>'Page 1 - General Information'!$G$16</f>
        <v>6980</v>
      </c>
      <c r="C2593" s="333" t="s">
        <v>14207</v>
      </c>
      <c r="N2593" t="s">
        <v>8024</v>
      </c>
      <c r="O2593" s="296">
        <f>INDEX('Page 2 - Team Information'!$K$14:$AP$184,Y2593,X2593)</f>
        <v>0</v>
      </c>
      <c r="Q2593"/>
      <c r="S2593" t="s">
        <v>10557</v>
      </c>
      <c r="X2593" s="334">
        <v>19</v>
      </c>
      <c r="Y2593" s="334">
        <v>140</v>
      </c>
    </row>
    <row r="2594" spans="1:25" x14ac:dyDescent="0.25">
      <c r="A2594" t="str">
        <f>'Page 1 - General Information'!$G$12</f>
        <v>114069103</v>
      </c>
      <c r="B2594" t="str">
        <f>'Page 1 - General Information'!$G$16</f>
        <v>6980</v>
      </c>
      <c r="C2594" s="333" t="s">
        <v>14207</v>
      </c>
      <c r="N2594" t="s">
        <v>8024</v>
      </c>
      <c r="O2594" s="296">
        <f>INDEX('Page 2 - Team Information'!$K$14:$AP$184,Y2594,X2594)</f>
        <v>0</v>
      </c>
      <c r="Q2594"/>
      <c r="S2594" t="s">
        <v>10558</v>
      </c>
      <c r="X2594" s="334">
        <v>20</v>
      </c>
      <c r="Y2594" s="334">
        <v>140</v>
      </c>
    </row>
    <row r="2595" spans="1:25" x14ac:dyDescent="0.25">
      <c r="A2595" t="str">
        <f>'Page 1 - General Information'!$G$12</f>
        <v>114069103</v>
      </c>
      <c r="B2595" t="str">
        <f>'Page 1 - General Information'!$G$16</f>
        <v>6980</v>
      </c>
      <c r="C2595" s="333" t="s">
        <v>14207</v>
      </c>
      <c r="N2595" t="s">
        <v>8024</v>
      </c>
      <c r="O2595" s="296">
        <f>INDEX('Page 2 - Team Information'!$K$14:$AP$184,Y2595,X2595)</f>
        <v>0</v>
      </c>
      <c r="Q2595"/>
      <c r="S2595" t="s">
        <v>10559</v>
      </c>
      <c r="X2595" s="334">
        <v>21</v>
      </c>
      <c r="Y2595" s="334">
        <v>140</v>
      </c>
    </row>
    <row r="2596" spans="1:25" x14ac:dyDescent="0.25">
      <c r="A2596" t="str">
        <f>'Page 1 - General Information'!$G$12</f>
        <v>114069103</v>
      </c>
      <c r="B2596" t="str">
        <f>'Page 1 - General Information'!$G$16</f>
        <v>6980</v>
      </c>
      <c r="C2596" s="333" t="s">
        <v>14207</v>
      </c>
      <c r="N2596" t="s">
        <v>8024</v>
      </c>
      <c r="O2596" s="296">
        <f>INDEX('Page 2 - Team Information'!$K$14:$AP$184,Y2596,X2596)</f>
        <v>0</v>
      </c>
      <c r="Q2596"/>
      <c r="S2596" t="s">
        <v>10560</v>
      </c>
      <c r="X2596" s="334">
        <v>22</v>
      </c>
      <c r="Y2596" s="334">
        <v>140</v>
      </c>
    </row>
    <row r="2597" spans="1:25" x14ac:dyDescent="0.25">
      <c r="A2597" t="str">
        <f>'Page 1 - General Information'!$G$12</f>
        <v>114069103</v>
      </c>
      <c r="B2597" t="str">
        <f>'Page 1 - General Information'!$G$16</f>
        <v>6980</v>
      </c>
      <c r="C2597" s="333" t="s">
        <v>14207</v>
      </c>
      <c r="N2597" t="s">
        <v>8505</v>
      </c>
      <c r="O2597" s="300"/>
      <c r="Q2597"/>
      <c r="R2597" s="300" t="s">
        <v>14197</v>
      </c>
      <c r="S2597" t="s">
        <v>10561</v>
      </c>
      <c r="V2597" s="296" t="str">
        <f>INDEX('Page 2 - Team Information'!$K$14:$AP$184,Y2597,X2597)</f>
        <v xml:space="preserve">Yes </v>
      </c>
      <c r="X2597" s="334">
        <v>5</v>
      </c>
      <c r="Y2597" s="334">
        <v>141</v>
      </c>
    </row>
    <row r="2598" spans="1:25" x14ac:dyDescent="0.25">
      <c r="A2598" t="str">
        <f>'Page 1 - General Information'!$G$12</f>
        <v>114069103</v>
      </c>
      <c r="B2598" t="str">
        <f>'Page 1 - General Information'!$G$16</f>
        <v>6980</v>
      </c>
      <c r="C2598" s="333" t="s">
        <v>14207</v>
      </c>
      <c r="N2598" t="s">
        <v>8505</v>
      </c>
      <c r="O2598" s="300"/>
      <c r="Q2598"/>
      <c r="R2598" s="300" t="s">
        <v>14197</v>
      </c>
      <c r="S2598" t="s">
        <v>10562</v>
      </c>
      <c r="V2598" s="296">
        <f>INDEX('Page 2 - Team Information'!$K$14:$AP$184,Y2598,X2598)</f>
        <v>0</v>
      </c>
      <c r="X2598" s="334">
        <v>6</v>
      </c>
      <c r="Y2598" s="334">
        <v>141</v>
      </c>
    </row>
    <row r="2599" spans="1:25" x14ac:dyDescent="0.25">
      <c r="A2599" t="str">
        <f>'Page 1 - General Information'!$G$12</f>
        <v>114069103</v>
      </c>
      <c r="B2599" t="str">
        <f>'Page 1 - General Information'!$G$16</f>
        <v>6980</v>
      </c>
      <c r="C2599" s="333" t="s">
        <v>14207</v>
      </c>
      <c r="N2599" t="s">
        <v>8505</v>
      </c>
      <c r="O2599" s="300"/>
      <c r="Q2599"/>
      <c r="R2599" s="300" t="s">
        <v>14197</v>
      </c>
      <c r="S2599" t="s">
        <v>10563</v>
      </c>
      <c r="V2599" s="296">
        <f>INDEX('Page 2 - Team Information'!$K$14:$AP$184,Y2599,X2599)</f>
        <v>0</v>
      </c>
      <c r="X2599" s="334">
        <v>7</v>
      </c>
      <c r="Y2599" s="334">
        <v>141</v>
      </c>
    </row>
    <row r="2600" spans="1:25" x14ac:dyDescent="0.25">
      <c r="A2600" t="str">
        <f>'Page 1 - General Information'!$G$12</f>
        <v>114069103</v>
      </c>
      <c r="B2600" t="str">
        <f>'Page 1 - General Information'!$G$16</f>
        <v>6980</v>
      </c>
      <c r="C2600" s="333" t="s">
        <v>14207</v>
      </c>
      <c r="N2600" t="s">
        <v>8505</v>
      </c>
      <c r="O2600" s="300"/>
      <c r="Q2600"/>
      <c r="R2600" s="23" t="s">
        <v>14197</v>
      </c>
      <c r="S2600" t="s">
        <v>10564</v>
      </c>
      <c r="T2600" s="296" t="str">
        <f>IF(INDEX('Page 2 - Team Information'!$K$14:$AP$184,Y2600,X2600)="","",INDEX('Page 2 - Team Information'!$K$14:$AP$184,Y2600,X2600)&amp;"-06-30")</f>
        <v>1989-06-30</v>
      </c>
      <c r="X2600" s="334">
        <v>9</v>
      </c>
      <c r="Y2600" s="334">
        <v>141</v>
      </c>
    </row>
    <row r="2601" spans="1:25" x14ac:dyDescent="0.25">
      <c r="A2601" t="str">
        <f>'Page 1 - General Information'!$G$12</f>
        <v>114069103</v>
      </c>
      <c r="B2601" t="str">
        <f>'Page 1 - General Information'!$G$16</f>
        <v>6980</v>
      </c>
      <c r="C2601" s="333" t="s">
        <v>14207</v>
      </c>
      <c r="N2601" t="s">
        <v>8505</v>
      </c>
      <c r="O2601" s="300"/>
      <c r="Q2601"/>
      <c r="R2601" s="23" t="s">
        <v>14197</v>
      </c>
      <c r="S2601" t="s">
        <v>10565</v>
      </c>
      <c r="T2601" s="296" t="str">
        <f>IF(INDEX('Page 2 - Team Information'!$K$14:$AP$184,Y2601,X2601)="","",INDEX('Page 2 - Team Information'!$K$14:$AP$184,Y2601,X2601)&amp;"-06-30")</f>
        <v/>
      </c>
      <c r="X2601" s="334">
        <v>10</v>
      </c>
      <c r="Y2601" s="334">
        <v>141</v>
      </c>
    </row>
    <row r="2602" spans="1:25" x14ac:dyDescent="0.25">
      <c r="A2602" t="str">
        <f>'Page 1 - General Information'!$G$12</f>
        <v>114069103</v>
      </c>
      <c r="B2602" t="str">
        <f>'Page 1 - General Information'!$G$16</f>
        <v>6980</v>
      </c>
      <c r="C2602" s="333" t="s">
        <v>14207</v>
      </c>
      <c r="N2602" t="s">
        <v>8505</v>
      </c>
      <c r="O2602" s="300"/>
      <c r="Q2602"/>
      <c r="R2602" s="23" t="s">
        <v>14197</v>
      </c>
      <c r="S2602" t="s">
        <v>10566</v>
      </c>
      <c r="T2602" s="296" t="str">
        <f>IF(INDEX('Page 2 - Team Information'!$K$14:$AP$184,Y2602,X2602)="","",INDEX('Page 2 - Team Information'!$K$14:$AP$184,Y2602,X2602)&amp;"-06-30")</f>
        <v/>
      </c>
      <c r="X2602" s="334">
        <v>11</v>
      </c>
      <c r="Y2602" s="334">
        <v>141</v>
      </c>
    </row>
    <row r="2603" spans="1:25" x14ac:dyDescent="0.25">
      <c r="A2603" t="str">
        <f>'Page 1 - General Information'!$G$12</f>
        <v>114069103</v>
      </c>
      <c r="B2603" t="str">
        <f>'Page 1 - General Information'!$G$16</f>
        <v>6980</v>
      </c>
      <c r="C2603" s="333" t="s">
        <v>14207</v>
      </c>
      <c r="N2603" t="s">
        <v>8505</v>
      </c>
      <c r="O2603" s="300"/>
      <c r="Q2603"/>
      <c r="R2603" s="23" t="s">
        <v>14197</v>
      </c>
      <c r="S2603" t="s">
        <v>10567</v>
      </c>
      <c r="T2603" s="296" t="str">
        <f>IF(INDEX('Page 2 - Team Information'!$K$14:$AP$184,Y2603,X2603)="","",INDEX('Page 2 - Team Information'!$K$14:$AP$184,Y2603,X2603)&amp;"-06-30")</f>
        <v/>
      </c>
      <c r="X2603" s="334">
        <v>12</v>
      </c>
      <c r="Y2603" s="334">
        <v>141</v>
      </c>
    </row>
    <row r="2604" spans="1:25" x14ac:dyDescent="0.25">
      <c r="A2604" t="str">
        <f>'Page 1 - General Information'!$G$12</f>
        <v>114069103</v>
      </c>
      <c r="B2604" t="str">
        <f>'Page 1 - General Information'!$G$16</f>
        <v>6980</v>
      </c>
      <c r="C2604" s="333" t="s">
        <v>14207</v>
      </c>
      <c r="N2604" t="s">
        <v>8024</v>
      </c>
      <c r="O2604" s="296">
        <f>INDEX('Page 2 - Team Information'!$K$14:$AP$184,Y2604,X2604)</f>
        <v>28</v>
      </c>
      <c r="Q2604"/>
      <c r="S2604" t="s">
        <v>10568</v>
      </c>
      <c r="X2604" s="334">
        <v>14</v>
      </c>
      <c r="Y2604" s="334">
        <v>141</v>
      </c>
    </row>
    <row r="2605" spans="1:25" x14ac:dyDescent="0.25">
      <c r="A2605" t="str">
        <f>'Page 1 - General Information'!$G$12</f>
        <v>114069103</v>
      </c>
      <c r="B2605" t="str">
        <f>'Page 1 - General Information'!$G$16</f>
        <v>6980</v>
      </c>
      <c r="C2605" s="333" t="s">
        <v>14207</v>
      </c>
      <c r="N2605" t="s">
        <v>8024</v>
      </c>
      <c r="O2605" s="296">
        <f>INDEX('Page 2 - Team Information'!$K$14:$AP$184,Y2605,X2605)</f>
        <v>0</v>
      </c>
      <c r="Q2605"/>
      <c r="S2605" t="s">
        <v>10569</v>
      </c>
      <c r="X2605" s="334">
        <v>15</v>
      </c>
      <c r="Y2605" s="334">
        <v>141</v>
      </c>
    </row>
    <row r="2606" spans="1:25" x14ac:dyDescent="0.25">
      <c r="A2606" t="str">
        <f>'Page 1 - General Information'!$G$12</f>
        <v>114069103</v>
      </c>
      <c r="B2606" t="str">
        <f>'Page 1 - General Information'!$G$16</f>
        <v>6980</v>
      </c>
      <c r="C2606" s="333" t="s">
        <v>14207</v>
      </c>
      <c r="N2606" t="s">
        <v>8024</v>
      </c>
      <c r="O2606" s="296">
        <f>INDEX('Page 2 - Team Information'!$K$14:$AP$184,Y2606,X2606)</f>
        <v>0</v>
      </c>
      <c r="Q2606"/>
      <c r="S2606" t="s">
        <v>10570</v>
      </c>
      <c r="X2606" s="334">
        <v>16</v>
      </c>
      <c r="Y2606" s="334">
        <v>141</v>
      </c>
    </row>
    <row r="2607" spans="1:25" x14ac:dyDescent="0.25">
      <c r="A2607" t="str">
        <f>'Page 1 - General Information'!$G$12</f>
        <v>114069103</v>
      </c>
      <c r="B2607" t="str">
        <f>'Page 1 - General Information'!$G$16</f>
        <v>6980</v>
      </c>
      <c r="C2607" s="333" t="s">
        <v>14207</v>
      </c>
      <c r="N2607" t="s">
        <v>8024</v>
      </c>
      <c r="O2607" s="296">
        <f>INDEX('Page 2 - Team Information'!$K$14:$AP$184,Y2607,X2607)</f>
        <v>28</v>
      </c>
      <c r="Q2607"/>
      <c r="S2607" t="s">
        <v>10571</v>
      </c>
      <c r="X2607" s="334">
        <v>17</v>
      </c>
      <c r="Y2607" s="334">
        <v>141</v>
      </c>
    </row>
    <row r="2608" spans="1:25" x14ac:dyDescent="0.25">
      <c r="A2608" t="str">
        <f>'Page 1 - General Information'!$G$12</f>
        <v>114069103</v>
      </c>
      <c r="B2608" t="str">
        <f>'Page 1 - General Information'!$G$16</f>
        <v>6980</v>
      </c>
      <c r="C2608" s="333" t="s">
        <v>14207</v>
      </c>
      <c r="N2608" t="s">
        <v>8024</v>
      </c>
      <c r="O2608" s="296">
        <f>INDEX('Page 2 - Team Information'!$K$14:$AP$184,Y2608,X2608)</f>
        <v>28</v>
      </c>
      <c r="Q2608"/>
      <c r="S2608" t="s">
        <v>10572</v>
      </c>
      <c r="X2608" s="334">
        <v>19</v>
      </c>
      <c r="Y2608" s="334">
        <v>141</v>
      </c>
    </row>
    <row r="2609" spans="1:25" x14ac:dyDescent="0.25">
      <c r="A2609" t="str">
        <f>'Page 1 - General Information'!$G$12</f>
        <v>114069103</v>
      </c>
      <c r="B2609" t="str">
        <f>'Page 1 - General Information'!$G$16</f>
        <v>6980</v>
      </c>
      <c r="C2609" s="333" t="s">
        <v>14207</v>
      </c>
      <c r="N2609" t="s">
        <v>8024</v>
      </c>
      <c r="O2609" s="296">
        <f>INDEX('Page 2 - Team Information'!$K$14:$AP$184,Y2609,X2609)</f>
        <v>0</v>
      </c>
      <c r="Q2609"/>
      <c r="S2609" t="s">
        <v>10573</v>
      </c>
      <c r="X2609" s="334">
        <v>20</v>
      </c>
      <c r="Y2609" s="334">
        <v>141</v>
      </c>
    </row>
    <row r="2610" spans="1:25" x14ac:dyDescent="0.25">
      <c r="A2610" t="str">
        <f>'Page 1 - General Information'!$G$12</f>
        <v>114069103</v>
      </c>
      <c r="B2610" t="str">
        <f>'Page 1 - General Information'!$G$16</f>
        <v>6980</v>
      </c>
      <c r="C2610" s="333" t="s">
        <v>14207</v>
      </c>
      <c r="N2610" t="s">
        <v>8024</v>
      </c>
      <c r="O2610" s="296">
        <f>INDEX('Page 2 - Team Information'!$K$14:$AP$184,Y2610,X2610)</f>
        <v>0</v>
      </c>
      <c r="Q2610"/>
      <c r="S2610" t="s">
        <v>10574</v>
      </c>
      <c r="X2610" s="334">
        <v>21</v>
      </c>
      <c r="Y2610" s="334">
        <v>141</v>
      </c>
    </row>
    <row r="2611" spans="1:25" x14ac:dyDescent="0.25">
      <c r="A2611" t="str">
        <f>'Page 1 - General Information'!$G$12</f>
        <v>114069103</v>
      </c>
      <c r="B2611" t="str">
        <f>'Page 1 - General Information'!$G$16</f>
        <v>6980</v>
      </c>
      <c r="C2611" s="333" t="s">
        <v>14207</v>
      </c>
      <c r="N2611" t="s">
        <v>8024</v>
      </c>
      <c r="O2611" s="296">
        <f>INDEX('Page 2 - Team Information'!$K$14:$AP$184,Y2611,X2611)</f>
        <v>28</v>
      </c>
      <c r="Q2611"/>
      <c r="S2611" t="s">
        <v>10575</v>
      </c>
      <c r="X2611" s="334">
        <v>22</v>
      </c>
      <c r="Y2611" s="334">
        <v>141</v>
      </c>
    </row>
    <row r="2612" spans="1:25" x14ac:dyDescent="0.25">
      <c r="A2612" t="str">
        <f>'Page 1 - General Information'!$G$12</f>
        <v>114069103</v>
      </c>
      <c r="B2612" t="str">
        <f>'Page 1 - General Information'!$G$16</f>
        <v>6980</v>
      </c>
      <c r="C2612" s="333" t="s">
        <v>14207</v>
      </c>
      <c r="N2612" t="s">
        <v>8505</v>
      </c>
      <c r="O2612" s="300"/>
      <c r="Q2612"/>
      <c r="R2612" s="300" t="s">
        <v>14197</v>
      </c>
      <c r="S2612" t="s">
        <v>14072</v>
      </c>
      <c r="V2612" s="296">
        <f>INDEX('Page 2 - Team Information'!$K$14:$AP$184,Y2612,X2612)</f>
        <v>0</v>
      </c>
      <c r="X2612" s="334">
        <v>5</v>
      </c>
      <c r="Y2612" s="334">
        <v>142</v>
      </c>
    </row>
    <row r="2613" spans="1:25" x14ac:dyDescent="0.25">
      <c r="A2613" t="str">
        <f>'Page 1 - General Information'!$G$12</f>
        <v>114069103</v>
      </c>
      <c r="B2613" t="str">
        <f>'Page 1 - General Information'!$G$16</f>
        <v>6980</v>
      </c>
      <c r="C2613" s="333" t="s">
        <v>14207</v>
      </c>
      <c r="N2613" t="s">
        <v>8505</v>
      </c>
      <c r="O2613" s="300"/>
      <c r="Q2613"/>
      <c r="R2613" s="300" t="s">
        <v>14197</v>
      </c>
      <c r="S2613" t="s">
        <v>14073</v>
      </c>
      <c r="V2613" s="296">
        <f>INDEX('Page 2 - Team Information'!$K$14:$AP$184,Y2613,X2613)</f>
        <v>0</v>
      </c>
      <c r="X2613" s="334">
        <v>6</v>
      </c>
      <c r="Y2613" s="334">
        <v>142</v>
      </c>
    </row>
    <row r="2614" spans="1:25" x14ac:dyDescent="0.25">
      <c r="A2614" t="str">
        <f>'Page 1 - General Information'!$G$12</f>
        <v>114069103</v>
      </c>
      <c r="B2614" t="str">
        <f>'Page 1 - General Information'!$G$16</f>
        <v>6980</v>
      </c>
      <c r="C2614" s="333" t="s">
        <v>14207</v>
      </c>
      <c r="N2614" t="s">
        <v>8505</v>
      </c>
      <c r="O2614" s="300"/>
      <c r="Q2614"/>
      <c r="R2614" s="300" t="s">
        <v>14197</v>
      </c>
      <c r="S2614" t="s">
        <v>14074</v>
      </c>
      <c r="V2614" s="296" t="str">
        <f>INDEX('Page 2 - Team Information'!$K$14:$AP$184,Y2614,X2614)</f>
        <v xml:space="preserve">Yes </v>
      </c>
      <c r="X2614" s="334">
        <v>7</v>
      </c>
      <c r="Y2614" s="334">
        <v>142</v>
      </c>
    </row>
    <row r="2615" spans="1:25" x14ac:dyDescent="0.25">
      <c r="A2615" t="str">
        <f>'Page 1 - General Information'!$G$12</f>
        <v>114069103</v>
      </c>
      <c r="B2615" t="str">
        <f>'Page 1 - General Information'!$G$16</f>
        <v>6980</v>
      </c>
      <c r="C2615" s="333" t="s">
        <v>14207</v>
      </c>
      <c r="N2615" t="s">
        <v>8505</v>
      </c>
      <c r="O2615" s="300"/>
      <c r="Q2615"/>
      <c r="R2615" s="23" t="s">
        <v>14197</v>
      </c>
      <c r="S2615" t="s">
        <v>14075</v>
      </c>
      <c r="T2615" s="296" t="str">
        <f>IF(INDEX('Page 2 - Team Information'!$K$14:$AP$184,Y2615,X2615)="","",INDEX('Page 2 - Team Information'!$K$14:$AP$184,Y2615,X2615)&amp;"-06-30")</f>
        <v>1957-06-30</v>
      </c>
      <c r="X2615" s="334">
        <v>9</v>
      </c>
      <c r="Y2615" s="334">
        <v>142</v>
      </c>
    </row>
    <row r="2616" spans="1:25" x14ac:dyDescent="0.25">
      <c r="A2616" t="str">
        <f>'Page 1 - General Information'!$G$12</f>
        <v>114069103</v>
      </c>
      <c r="B2616" t="str">
        <f>'Page 1 - General Information'!$G$16</f>
        <v>6980</v>
      </c>
      <c r="C2616" s="333" t="s">
        <v>14207</v>
      </c>
      <c r="N2616" t="s">
        <v>8505</v>
      </c>
      <c r="O2616" s="300"/>
      <c r="Q2616"/>
      <c r="R2616" s="23" t="s">
        <v>14197</v>
      </c>
      <c r="S2616" t="s">
        <v>14076</v>
      </c>
      <c r="T2616" s="296" t="str">
        <f>IF(INDEX('Page 2 - Team Information'!$K$14:$AP$184,Y2616,X2616)="","",INDEX('Page 2 - Team Information'!$K$14:$AP$184,Y2616,X2616)&amp;"-06-30")</f>
        <v/>
      </c>
      <c r="X2616" s="334">
        <v>10</v>
      </c>
      <c r="Y2616" s="334">
        <v>142</v>
      </c>
    </row>
    <row r="2617" spans="1:25" x14ac:dyDescent="0.25">
      <c r="A2617" t="str">
        <f>'Page 1 - General Information'!$G$12</f>
        <v>114069103</v>
      </c>
      <c r="B2617" t="str">
        <f>'Page 1 - General Information'!$G$16</f>
        <v>6980</v>
      </c>
      <c r="C2617" s="333" t="s">
        <v>14207</v>
      </c>
      <c r="N2617" t="s">
        <v>8505</v>
      </c>
      <c r="O2617" s="300"/>
      <c r="Q2617"/>
      <c r="R2617" s="23" t="s">
        <v>14197</v>
      </c>
      <c r="S2617" t="s">
        <v>14077</v>
      </c>
      <c r="T2617" s="296" t="str">
        <f>IF(INDEX('Page 2 - Team Information'!$K$14:$AP$184,Y2617,X2617)="","",INDEX('Page 2 - Team Information'!$K$14:$AP$184,Y2617,X2617)&amp;"-06-30")</f>
        <v/>
      </c>
      <c r="X2617" s="334">
        <v>11</v>
      </c>
      <c r="Y2617" s="334">
        <v>142</v>
      </c>
    </row>
    <row r="2618" spans="1:25" x14ac:dyDescent="0.25">
      <c r="A2618" t="str">
        <f>'Page 1 - General Information'!$G$12</f>
        <v>114069103</v>
      </c>
      <c r="B2618" t="str">
        <f>'Page 1 - General Information'!$G$16</f>
        <v>6980</v>
      </c>
      <c r="C2618" s="333" t="s">
        <v>14207</v>
      </c>
      <c r="N2618" t="s">
        <v>8505</v>
      </c>
      <c r="O2618" s="300"/>
      <c r="Q2618"/>
      <c r="R2618" s="23" t="s">
        <v>14197</v>
      </c>
      <c r="S2618" t="s">
        <v>14078</v>
      </c>
      <c r="T2618" s="296" t="str">
        <f>IF(INDEX('Page 2 - Team Information'!$K$14:$AP$184,Y2618,X2618)="","",INDEX('Page 2 - Team Information'!$K$14:$AP$184,Y2618,X2618)&amp;"-06-30")</f>
        <v/>
      </c>
      <c r="X2618" s="334">
        <v>12</v>
      </c>
      <c r="Y2618" s="334">
        <v>142</v>
      </c>
    </row>
    <row r="2619" spans="1:25" x14ac:dyDescent="0.25">
      <c r="A2619" t="str">
        <f>'Page 1 - General Information'!$G$12</f>
        <v>114069103</v>
      </c>
      <c r="B2619" t="str">
        <f>'Page 1 - General Information'!$G$16</f>
        <v>6980</v>
      </c>
      <c r="C2619" s="333" t="s">
        <v>14207</v>
      </c>
      <c r="N2619" t="s">
        <v>8024</v>
      </c>
      <c r="O2619" s="296">
        <f>INDEX('Page 2 - Team Information'!$K$14:$AP$184,Y2619,X2619)</f>
        <v>0</v>
      </c>
      <c r="Q2619"/>
      <c r="S2619" t="s">
        <v>14079</v>
      </c>
      <c r="X2619" s="334">
        <v>14</v>
      </c>
      <c r="Y2619" s="334">
        <v>142</v>
      </c>
    </row>
    <row r="2620" spans="1:25" x14ac:dyDescent="0.25">
      <c r="A2620" t="str">
        <f>'Page 1 - General Information'!$G$12</f>
        <v>114069103</v>
      </c>
      <c r="B2620" t="str">
        <f>'Page 1 - General Information'!$G$16</f>
        <v>6980</v>
      </c>
      <c r="C2620" s="333" t="s">
        <v>14207</v>
      </c>
      <c r="N2620" t="s">
        <v>8024</v>
      </c>
      <c r="O2620" s="296">
        <f>INDEX('Page 2 - Team Information'!$K$14:$AP$184,Y2620,X2620)</f>
        <v>0</v>
      </c>
      <c r="Q2620"/>
      <c r="S2620" t="s">
        <v>14080</v>
      </c>
      <c r="X2620" s="334">
        <v>15</v>
      </c>
      <c r="Y2620" s="334">
        <v>142</v>
      </c>
    </row>
    <row r="2621" spans="1:25" x14ac:dyDescent="0.25">
      <c r="A2621" t="str">
        <f>'Page 1 - General Information'!$G$12</f>
        <v>114069103</v>
      </c>
      <c r="B2621" t="str">
        <f>'Page 1 - General Information'!$G$16</f>
        <v>6980</v>
      </c>
      <c r="C2621" s="333" t="s">
        <v>14207</v>
      </c>
      <c r="N2621" t="s">
        <v>8024</v>
      </c>
      <c r="O2621" s="296">
        <f>INDEX('Page 2 - Team Information'!$K$14:$AP$184,Y2621,X2621)</f>
        <v>21</v>
      </c>
      <c r="Q2621"/>
      <c r="S2621" t="s">
        <v>14081</v>
      </c>
      <c r="X2621" s="334">
        <v>16</v>
      </c>
      <c r="Y2621" s="334">
        <v>142</v>
      </c>
    </row>
    <row r="2622" spans="1:25" x14ac:dyDescent="0.25">
      <c r="A2622" t="str">
        <f>'Page 1 - General Information'!$G$12</f>
        <v>114069103</v>
      </c>
      <c r="B2622" t="str">
        <f>'Page 1 - General Information'!$G$16</f>
        <v>6980</v>
      </c>
      <c r="C2622" s="333" t="s">
        <v>14207</v>
      </c>
      <c r="N2622" t="s">
        <v>8024</v>
      </c>
      <c r="O2622" s="296">
        <f>INDEX('Page 2 - Team Information'!$K$14:$AP$184,Y2622,X2622)</f>
        <v>21</v>
      </c>
      <c r="Q2622"/>
      <c r="S2622" t="s">
        <v>14082</v>
      </c>
      <c r="X2622" s="334">
        <v>17</v>
      </c>
      <c r="Y2622" s="334">
        <v>142</v>
      </c>
    </row>
    <row r="2623" spans="1:25" x14ac:dyDescent="0.25">
      <c r="A2623" t="str">
        <f>'Page 1 - General Information'!$G$12</f>
        <v>114069103</v>
      </c>
      <c r="B2623" t="str">
        <f>'Page 1 - General Information'!$G$16</f>
        <v>6980</v>
      </c>
      <c r="C2623" s="333" t="s">
        <v>14207</v>
      </c>
      <c r="N2623" t="s">
        <v>8024</v>
      </c>
      <c r="O2623" s="296">
        <f>INDEX('Page 2 - Team Information'!$K$14:$AP$184,Y2623,X2623)</f>
        <v>0</v>
      </c>
      <c r="Q2623"/>
      <c r="S2623" t="s">
        <v>14083</v>
      </c>
      <c r="X2623" s="334">
        <v>19</v>
      </c>
      <c r="Y2623" s="334">
        <v>142</v>
      </c>
    </row>
    <row r="2624" spans="1:25" x14ac:dyDescent="0.25">
      <c r="A2624" t="str">
        <f>'Page 1 - General Information'!$G$12</f>
        <v>114069103</v>
      </c>
      <c r="B2624" t="str">
        <f>'Page 1 - General Information'!$G$16</f>
        <v>6980</v>
      </c>
      <c r="C2624" s="333" t="s">
        <v>14207</v>
      </c>
      <c r="N2624" t="s">
        <v>8024</v>
      </c>
      <c r="O2624" s="296">
        <f>INDEX('Page 2 - Team Information'!$K$14:$AP$184,Y2624,X2624)</f>
        <v>0</v>
      </c>
      <c r="Q2624"/>
      <c r="S2624" t="s">
        <v>14084</v>
      </c>
      <c r="X2624" s="334">
        <v>20</v>
      </c>
      <c r="Y2624" s="334">
        <v>142</v>
      </c>
    </row>
    <row r="2625" spans="1:25" x14ac:dyDescent="0.25">
      <c r="A2625" t="str">
        <f>'Page 1 - General Information'!$G$12</f>
        <v>114069103</v>
      </c>
      <c r="B2625" t="str">
        <f>'Page 1 - General Information'!$G$16</f>
        <v>6980</v>
      </c>
      <c r="C2625" s="333" t="s">
        <v>14207</v>
      </c>
      <c r="N2625" t="s">
        <v>8024</v>
      </c>
      <c r="O2625" s="296">
        <f>INDEX('Page 2 - Team Information'!$K$14:$AP$184,Y2625,X2625)</f>
        <v>21</v>
      </c>
      <c r="Q2625"/>
      <c r="S2625" t="s">
        <v>14085</v>
      </c>
      <c r="X2625" s="334">
        <v>21</v>
      </c>
      <c r="Y2625" s="334">
        <v>142</v>
      </c>
    </row>
    <row r="2626" spans="1:25" x14ac:dyDescent="0.25">
      <c r="A2626" t="str">
        <f>'Page 1 - General Information'!$G$12</f>
        <v>114069103</v>
      </c>
      <c r="B2626" t="str">
        <f>'Page 1 - General Information'!$G$16</f>
        <v>6980</v>
      </c>
      <c r="C2626" s="333" t="s">
        <v>14207</v>
      </c>
      <c r="N2626" t="s">
        <v>8024</v>
      </c>
      <c r="O2626" s="296">
        <f>INDEX('Page 2 - Team Information'!$K$14:$AP$184,Y2626,X2626)</f>
        <v>21</v>
      </c>
      <c r="Q2626"/>
      <c r="S2626" t="s">
        <v>14086</v>
      </c>
      <c r="X2626" s="334">
        <v>22</v>
      </c>
      <c r="Y2626" s="334">
        <v>142</v>
      </c>
    </row>
    <row r="2627" spans="1:25" x14ac:dyDescent="0.25">
      <c r="A2627" t="str">
        <f>'Page 1 - General Information'!$G$12</f>
        <v>114069103</v>
      </c>
      <c r="B2627" t="str">
        <f>'Page 1 - General Information'!$G$16</f>
        <v>6980</v>
      </c>
      <c r="C2627" s="333" t="s">
        <v>14207</v>
      </c>
      <c r="N2627" t="s">
        <v>8505</v>
      </c>
      <c r="O2627" s="300"/>
      <c r="Q2627"/>
      <c r="R2627" s="300" t="s">
        <v>14197</v>
      </c>
      <c r="S2627" t="s">
        <v>10576</v>
      </c>
      <c r="V2627" s="296">
        <f>INDEX('Page 2 - Team Information'!$K$14:$AP$184,Y2627,X2627)</f>
        <v>0</v>
      </c>
      <c r="X2627" s="334">
        <v>5</v>
      </c>
      <c r="Y2627" s="334">
        <v>143</v>
      </c>
    </row>
    <row r="2628" spans="1:25" x14ac:dyDescent="0.25">
      <c r="A2628" t="str">
        <f>'Page 1 - General Information'!$G$12</f>
        <v>114069103</v>
      </c>
      <c r="B2628" t="str">
        <f>'Page 1 - General Information'!$G$16</f>
        <v>6980</v>
      </c>
      <c r="C2628" s="333" t="s">
        <v>14207</v>
      </c>
      <c r="N2628" t="s">
        <v>8505</v>
      </c>
      <c r="O2628" s="300"/>
      <c r="Q2628"/>
      <c r="R2628" s="300" t="s">
        <v>14197</v>
      </c>
      <c r="S2628" t="s">
        <v>10577</v>
      </c>
      <c r="V2628" s="296">
        <f>INDEX('Page 2 - Team Information'!$K$14:$AP$184,Y2628,X2628)</f>
        <v>0</v>
      </c>
      <c r="X2628" s="334">
        <v>6</v>
      </c>
      <c r="Y2628" s="334">
        <v>143</v>
      </c>
    </row>
    <row r="2629" spans="1:25" x14ac:dyDescent="0.25">
      <c r="A2629" t="str">
        <f>'Page 1 - General Information'!$G$12</f>
        <v>114069103</v>
      </c>
      <c r="B2629" t="str">
        <f>'Page 1 - General Information'!$G$16</f>
        <v>6980</v>
      </c>
      <c r="C2629" s="333" t="s">
        <v>14207</v>
      </c>
      <c r="N2629" t="s">
        <v>8505</v>
      </c>
      <c r="O2629" s="300"/>
      <c r="Q2629"/>
      <c r="R2629" s="300" t="s">
        <v>14197</v>
      </c>
      <c r="S2629" t="s">
        <v>10578</v>
      </c>
      <c r="V2629" s="296">
        <f>INDEX('Page 2 - Team Information'!$K$14:$AP$184,Y2629,X2629)</f>
        <v>0</v>
      </c>
      <c r="X2629" s="334">
        <v>7</v>
      </c>
      <c r="Y2629" s="334">
        <v>143</v>
      </c>
    </row>
    <row r="2630" spans="1:25" x14ac:dyDescent="0.25">
      <c r="A2630" t="str">
        <f>'Page 1 - General Information'!$G$12</f>
        <v>114069103</v>
      </c>
      <c r="B2630" t="str">
        <f>'Page 1 - General Information'!$G$16</f>
        <v>6980</v>
      </c>
      <c r="C2630" s="333" t="s">
        <v>14207</v>
      </c>
      <c r="N2630" t="s">
        <v>8505</v>
      </c>
      <c r="O2630" s="300"/>
      <c r="Q2630"/>
      <c r="R2630" s="23" t="s">
        <v>14197</v>
      </c>
      <c r="S2630" t="s">
        <v>10579</v>
      </c>
      <c r="T2630" s="296" t="str">
        <f>IF(INDEX('Page 2 - Team Information'!$K$14:$AP$184,Y2630,X2630)="","",INDEX('Page 2 - Team Information'!$K$14:$AP$184,Y2630,X2630)&amp;"-06-30")</f>
        <v/>
      </c>
      <c r="X2630" s="334">
        <v>9</v>
      </c>
      <c r="Y2630" s="334">
        <v>143</v>
      </c>
    </row>
    <row r="2631" spans="1:25" x14ac:dyDescent="0.25">
      <c r="A2631" t="str">
        <f>'Page 1 - General Information'!$G$12</f>
        <v>114069103</v>
      </c>
      <c r="B2631" t="str">
        <f>'Page 1 - General Information'!$G$16</f>
        <v>6980</v>
      </c>
      <c r="C2631" s="333" t="s">
        <v>14207</v>
      </c>
      <c r="N2631" t="s">
        <v>8505</v>
      </c>
      <c r="O2631" s="300"/>
      <c r="Q2631"/>
      <c r="R2631" s="23" t="s">
        <v>14197</v>
      </c>
      <c r="S2631" t="s">
        <v>10580</v>
      </c>
      <c r="T2631" s="296" t="str">
        <f>IF(INDEX('Page 2 - Team Information'!$K$14:$AP$184,Y2631,X2631)="","",INDEX('Page 2 - Team Information'!$K$14:$AP$184,Y2631,X2631)&amp;"-06-30")</f>
        <v/>
      </c>
      <c r="X2631" s="334">
        <v>10</v>
      </c>
      <c r="Y2631" s="334">
        <v>143</v>
      </c>
    </row>
    <row r="2632" spans="1:25" x14ac:dyDescent="0.25">
      <c r="A2632" t="str">
        <f>'Page 1 - General Information'!$G$12</f>
        <v>114069103</v>
      </c>
      <c r="B2632" t="str">
        <f>'Page 1 - General Information'!$G$16</f>
        <v>6980</v>
      </c>
      <c r="C2632" s="333" t="s">
        <v>14207</v>
      </c>
      <c r="N2632" t="s">
        <v>8505</v>
      </c>
      <c r="O2632" s="300"/>
      <c r="Q2632"/>
      <c r="R2632" s="23" t="s">
        <v>14197</v>
      </c>
      <c r="S2632" t="s">
        <v>10581</v>
      </c>
      <c r="T2632" s="296" t="str">
        <f>IF(INDEX('Page 2 - Team Information'!$K$14:$AP$184,Y2632,X2632)="","",INDEX('Page 2 - Team Information'!$K$14:$AP$184,Y2632,X2632)&amp;"-06-30")</f>
        <v/>
      </c>
      <c r="X2632" s="334">
        <v>11</v>
      </c>
      <c r="Y2632" s="334">
        <v>143</v>
      </c>
    </row>
    <row r="2633" spans="1:25" x14ac:dyDescent="0.25">
      <c r="A2633" t="str">
        <f>'Page 1 - General Information'!$G$12</f>
        <v>114069103</v>
      </c>
      <c r="B2633" t="str">
        <f>'Page 1 - General Information'!$G$16</f>
        <v>6980</v>
      </c>
      <c r="C2633" s="333" t="s">
        <v>14207</v>
      </c>
      <c r="N2633" t="s">
        <v>8505</v>
      </c>
      <c r="O2633" s="300"/>
      <c r="Q2633"/>
      <c r="R2633" s="23" t="s">
        <v>14197</v>
      </c>
      <c r="S2633" t="s">
        <v>10582</v>
      </c>
      <c r="T2633" s="296" t="str">
        <f>IF(INDEX('Page 2 - Team Information'!$K$14:$AP$184,Y2633,X2633)="","",INDEX('Page 2 - Team Information'!$K$14:$AP$184,Y2633,X2633)&amp;"-06-30")</f>
        <v/>
      </c>
      <c r="X2633" s="334">
        <v>12</v>
      </c>
      <c r="Y2633" s="334">
        <v>143</v>
      </c>
    </row>
    <row r="2634" spans="1:25" x14ac:dyDescent="0.25">
      <c r="A2634" t="str">
        <f>'Page 1 - General Information'!$G$12</f>
        <v>114069103</v>
      </c>
      <c r="B2634" t="str">
        <f>'Page 1 - General Information'!$G$16</f>
        <v>6980</v>
      </c>
      <c r="C2634" s="333" t="s">
        <v>14207</v>
      </c>
      <c r="N2634" t="s">
        <v>8024</v>
      </c>
      <c r="O2634" s="296">
        <f>INDEX('Page 2 - Team Information'!$K$14:$AP$184,Y2634,X2634)</f>
        <v>0</v>
      </c>
      <c r="Q2634"/>
      <c r="S2634" t="s">
        <v>10583</v>
      </c>
      <c r="X2634" s="334">
        <v>14</v>
      </c>
      <c r="Y2634" s="334">
        <v>143</v>
      </c>
    </row>
    <row r="2635" spans="1:25" x14ac:dyDescent="0.25">
      <c r="A2635" t="str">
        <f>'Page 1 - General Information'!$G$12</f>
        <v>114069103</v>
      </c>
      <c r="B2635" t="str">
        <f>'Page 1 - General Information'!$G$16</f>
        <v>6980</v>
      </c>
      <c r="C2635" s="333" t="s">
        <v>14207</v>
      </c>
      <c r="N2635" t="s">
        <v>8024</v>
      </c>
      <c r="O2635" s="296">
        <f>INDEX('Page 2 - Team Information'!$K$14:$AP$184,Y2635,X2635)</f>
        <v>0</v>
      </c>
      <c r="Q2635"/>
      <c r="S2635" t="s">
        <v>10584</v>
      </c>
      <c r="X2635" s="334">
        <v>15</v>
      </c>
      <c r="Y2635" s="334">
        <v>143</v>
      </c>
    </row>
    <row r="2636" spans="1:25" x14ac:dyDescent="0.25">
      <c r="A2636" t="str">
        <f>'Page 1 - General Information'!$G$12</f>
        <v>114069103</v>
      </c>
      <c r="B2636" t="str">
        <f>'Page 1 - General Information'!$G$16</f>
        <v>6980</v>
      </c>
      <c r="C2636" s="333" t="s">
        <v>14207</v>
      </c>
      <c r="N2636" t="s">
        <v>8024</v>
      </c>
      <c r="O2636" s="296">
        <f>INDEX('Page 2 - Team Information'!$K$14:$AP$184,Y2636,X2636)</f>
        <v>0</v>
      </c>
      <c r="Q2636"/>
      <c r="S2636" t="s">
        <v>10585</v>
      </c>
      <c r="X2636" s="334">
        <v>16</v>
      </c>
      <c r="Y2636" s="334">
        <v>143</v>
      </c>
    </row>
    <row r="2637" spans="1:25" x14ac:dyDescent="0.25">
      <c r="A2637" t="str">
        <f>'Page 1 - General Information'!$G$12</f>
        <v>114069103</v>
      </c>
      <c r="B2637" t="str">
        <f>'Page 1 - General Information'!$G$16</f>
        <v>6980</v>
      </c>
      <c r="C2637" s="333" t="s">
        <v>14207</v>
      </c>
      <c r="N2637" t="s">
        <v>8024</v>
      </c>
      <c r="O2637" s="296">
        <f>INDEX('Page 2 - Team Information'!$K$14:$AP$184,Y2637,X2637)</f>
        <v>0</v>
      </c>
      <c r="Q2637"/>
      <c r="S2637" t="s">
        <v>10586</v>
      </c>
      <c r="X2637" s="334">
        <v>17</v>
      </c>
      <c r="Y2637" s="334">
        <v>143</v>
      </c>
    </row>
    <row r="2638" spans="1:25" x14ac:dyDescent="0.25">
      <c r="A2638" t="str">
        <f>'Page 1 - General Information'!$G$12</f>
        <v>114069103</v>
      </c>
      <c r="B2638" t="str">
        <f>'Page 1 - General Information'!$G$16</f>
        <v>6980</v>
      </c>
      <c r="C2638" s="333" t="s">
        <v>14207</v>
      </c>
      <c r="N2638" t="s">
        <v>8024</v>
      </c>
      <c r="O2638" s="296">
        <f>INDEX('Page 2 - Team Information'!$K$14:$AP$184,Y2638,X2638)</f>
        <v>0</v>
      </c>
      <c r="Q2638"/>
      <c r="S2638" t="s">
        <v>10587</v>
      </c>
      <c r="X2638" s="334">
        <v>19</v>
      </c>
      <c r="Y2638" s="334">
        <v>143</v>
      </c>
    </row>
    <row r="2639" spans="1:25" x14ac:dyDescent="0.25">
      <c r="A2639" t="str">
        <f>'Page 1 - General Information'!$G$12</f>
        <v>114069103</v>
      </c>
      <c r="B2639" t="str">
        <f>'Page 1 - General Information'!$G$16</f>
        <v>6980</v>
      </c>
      <c r="C2639" s="333" t="s">
        <v>14207</v>
      </c>
      <c r="N2639" t="s">
        <v>8024</v>
      </c>
      <c r="O2639" s="296">
        <f>INDEX('Page 2 - Team Information'!$K$14:$AP$184,Y2639,X2639)</f>
        <v>0</v>
      </c>
      <c r="Q2639"/>
      <c r="S2639" t="s">
        <v>10588</v>
      </c>
      <c r="X2639" s="334">
        <v>20</v>
      </c>
      <c r="Y2639" s="334">
        <v>143</v>
      </c>
    </row>
    <row r="2640" spans="1:25" x14ac:dyDescent="0.25">
      <c r="A2640" t="str">
        <f>'Page 1 - General Information'!$G$12</f>
        <v>114069103</v>
      </c>
      <c r="B2640" t="str">
        <f>'Page 1 - General Information'!$G$16</f>
        <v>6980</v>
      </c>
      <c r="C2640" s="333" t="s">
        <v>14207</v>
      </c>
      <c r="N2640" t="s">
        <v>8024</v>
      </c>
      <c r="O2640" s="296">
        <f>INDEX('Page 2 - Team Information'!$K$14:$AP$184,Y2640,X2640)</f>
        <v>0</v>
      </c>
      <c r="Q2640"/>
      <c r="S2640" t="s">
        <v>10589</v>
      </c>
      <c r="X2640" s="334">
        <v>21</v>
      </c>
      <c r="Y2640" s="334">
        <v>143</v>
      </c>
    </row>
    <row r="2641" spans="1:25" x14ac:dyDescent="0.25">
      <c r="A2641" t="str">
        <f>'Page 1 - General Information'!$G$12</f>
        <v>114069103</v>
      </c>
      <c r="B2641" t="str">
        <f>'Page 1 - General Information'!$G$16</f>
        <v>6980</v>
      </c>
      <c r="C2641" s="333" t="s">
        <v>14207</v>
      </c>
      <c r="N2641" t="s">
        <v>8024</v>
      </c>
      <c r="O2641" s="296">
        <f>INDEX('Page 2 - Team Information'!$K$14:$AP$184,Y2641,X2641)</f>
        <v>0</v>
      </c>
      <c r="Q2641"/>
      <c r="S2641" t="s">
        <v>10590</v>
      </c>
      <c r="X2641" s="334">
        <v>22</v>
      </c>
      <c r="Y2641" s="334">
        <v>143</v>
      </c>
    </row>
    <row r="2642" spans="1:25" x14ac:dyDescent="0.25">
      <c r="A2642" t="str">
        <f>'Page 1 - General Information'!$G$12</f>
        <v>114069103</v>
      </c>
      <c r="B2642" t="str">
        <f>'Page 1 - General Information'!$G$16</f>
        <v>6980</v>
      </c>
      <c r="C2642" s="333" t="s">
        <v>14207</v>
      </c>
      <c r="N2642" t="s">
        <v>8505</v>
      </c>
      <c r="O2642" s="300"/>
      <c r="Q2642"/>
      <c r="R2642" s="300" t="s">
        <v>14197</v>
      </c>
      <c r="S2642" t="s">
        <v>10591</v>
      </c>
      <c r="V2642" s="296">
        <f>INDEX('Page 2 - Team Information'!$K$14:$AP$184,Y2642,X2642)</f>
        <v>0</v>
      </c>
      <c r="X2642" s="334">
        <v>5</v>
      </c>
      <c r="Y2642" s="334">
        <v>144</v>
      </c>
    </row>
    <row r="2643" spans="1:25" x14ac:dyDescent="0.25">
      <c r="A2643" t="str">
        <f>'Page 1 - General Information'!$G$12</f>
        <v>114069103</v>
      </c>
      <c r="B2643" t="str">
        <f>'Page 1 - General Information'!$G$16</f>
        <v>6980</v>
      </c>
      <c r="C2643" s="333" t="s">
        <v>14207</v>
      </c>
      <c r="N2643" t="s">
        <v>8505</v>
      </c>
      <c r="O2643" s="300"/>
      <c r="Q2643"/>
      <c r="R2643" s="300" t="s">
        <v>14197</v>
      </c>
      <c r="S2643" t="s">
        <v>10592</v>
      </c>
      <c r="V2643" s="296">
        <f>INDEX('Page 2 - Team Information'!$K$14:$AP$184,Y2643,X2643)</f>
        <v>0</v>
      </c>
      <c r="X2643" s="334">
        <v>6</v>
      </c>
      <c r="Y2643" s="334">
        <v>144</v>
      </c>
    </row>
    <row r="2644" spans="1:25" x14ac:dyDescent="0.25">
      <c r="A2644" t="str">
        <f>'Page 1 - General Information'!$G$12</f>
        <v>114069103</v>
      </c>
      <c r="B2644" t="str">
        <f>'Page 1 - General Information'!$G$16</f>
        <v>6980</v>
      </c>
      <c r="C2644" s="333" t="s">
        <v>14207</v>
      </c>
      <c r="N2644" t="s">
        <v>8505</v>
      </c>
      <c r="O2644" s="300"/>
      <c r="Q2644"/>
      <c r="R2644" s="300" t="s">
        <v>14197</v>
      </c>
      <c r="S2644" t="s">
        <v>10593</v>
      </c>
      <c r="V2644" s="296">
        <f>INDEX('Page 2 - Team Information'!$K$14:$AP$184,Y2644,X2644)</f>
        <v>0</v>
      </c>
      <c r="X2644" s="334">
        <v>7</v>
      </c>
      <c r="Y2644" s="334">
        <v>144</v>
      </c>
    </row>
    <row r="2645" spans="1:25" x14ac:dyDescent="0.25">
      <c r="A2645" t="str">
        <f>'Page 1 - General Information'!$G$12</f>
        <v>114069103</v>
      </c>
      <c r="B2645" t="str">
        <f>'Page 1 - General Information'!$G$16</f>
        <v>6980</v>
      </c>
      <c r="C2645" s="333" t="s">
        <v>14207</v>
      </c>
      <c r="N2645" t="s">
        <v>8505</v>
      </c>
      <c r="O2645" s="300"/>
      <c r="Q2645"/>
      <c r="R2645" s="23" t="s">
        <v>14197</v>
      </c>
      <c r="S2645" t="s">
        <v>10594</v>
      </c>
      <c r="T2645" s="296" t="str">
        <f>IF(INDEX('Page 2 - Team Information'!$K$14:$AP$184,Y2645,X2645)="","",INDEX('Page 2 - Team Information'!$K$14:$AP$184,Y2645,X2645)&amp;"-06-30")</f>
        <v/>
      </c>
      <c r="X2645" s="334">
        <v>9</v>
      </c>
      <c r="Y2645" s="334">
        <v>144</v>
      </c>
    </row>
    <row r="2646" spans="1:25" x14ac:dyDescent="0.25">
      <c r="A2646" t="str">
        <f>'Page 1 - General Information'!$G$12</f>
        <v>114069103</v>
      </c>
      <c r="B2646" t="str">
        <f>'Page 1 - General Information'!$G$16</f>
        <v>6980</v>
      </c>
      <c r="C2646" s="333" t="s">
        <v>14207</v>
      </c>
      <c r="N2646" t="s">
        <v>8505</v>
      </c>
      <c r="O2646" s="300"/>
      <c r="Q2646"/>
      <c r="R2646" s="23" t="s">
        <v>14197</v>
      </c>
      <c r="S2646" t="s">
        <v>10595</v>
      </c>
      <c r="T2646" s="296" t="str">
        <f>IF(INDEX('Page 2 - Team Information'!$K$14:$AP$184,Y2646,X2646)="","",INDEX('Page 2 - Team Information'!$K$14:$AP$184,Y2646,X2646)&amp;"-06-30")</f>
        <v/>
      </c>
      <c r="X2646" s="334">
        <v>10</v>
      </c>
      <c r="Y2646" s="334">
        <v>144</v>
      </c>
    </row>
    <row r="2647" spans="1:25" x14ac:dyDescent="0.25">
      <c r="A2647" t="str">
        <f>'Page 1 - General Information'!$G$12</f>
        <v>114069103</v>
      </c>
      <c r="B2647" t="str">
        <f>'Page 1 - General Information'!$G$16</f>
        <v>6980</v>
      </c>
      <c r="C2647" s="333" t="s">
        <v>14207</v>
      </c>
      <c r="N2647" t="s">
        <v>8505</v>
      </c>
      <c r="O2647" s="300"/>
      <c r="Q2647"/>
      <c r="R2647" s="23" t="s">
        <v>14197</v>
      </c>
      <c r="S2647" t="s">
        <v>10596</v>
      </c>
      <c r="T2647" s="296" t="str">
        <f>IF(INDEX('Page 2 - Team Information'!$K$14:$AP$184,Y2647,X2647)="","",INDEX('Page 2 - Team Information'!$K$14:$AP$184,Y2647,X2647)&amp;"-06-30")</f>
        <v/>
      </c>
      <c r="X2647" s="334">
        <v>11</v>
      </c>
      <c r="Y2647" s="334">
        <v>144</v>
      </c>
    </row>
    <row r="2648" spans="1:25" x14ac:dyDescent="0.25">
      <c r="A2648" t="str">
        <f>'Page 1 - General Information'!$G$12</f>
        <v>114069103</v>
      </c>
      <c r="B2648" t="str">
        <f>'Page 1 - General Information'!$G$16</f>
        <v>6980</v>
      </c>
      <c r="C2648" s="333" t="s">
        <v>14207</v>
      </c>
      <c r="N2648" t="s">
        <v>8505</v>
      </c>
      <c r="O2648" s="300"/>
      <c r="Q2648"/>
      <c r="R2648" s="23" t="s">
        <v>14197</v>
      </c>
      <c r="S2648" t="s">
        <v>10597</v>
      </c>
      <c r="T2648" s="296" t="str">
        <f>IF(INDEX('Page 2 - Team Information'!$K$14:$AP$184,Y2648,X2648)="","",INDEX('Page 2 - Team Information'!$K$14:$AP$184,Y2648,X2648)&amp;"-06-30")</f>
        <v/>
      </c>
      <c r="X2648" s="334">
        <v>12</v>
      </c>
      <c r="Y2648" s="334">
        <v>144</v>
      </c>
    </row>
    <row r="2649" spans="1:25" x14ac:dyDescent="0.25">
      <c r="A2649" t="str">
        <f>'Page 1 - General Information'!$G$12</f>
        <v>114069103</v>
      </c>
      <c r="B2649" t="str">
        <f>'Page 1 - General Information'!$G$16</f>
        <v>6980</v>
      </c>
      <c r="C2649" s="333" t="s">
        <v>14207</v>
      </c>
      <c r="N2649" t="s">
        <v>8024</v>
      </c>
      <c r="O2649" s="296">
        <f>INDEX('Page 2 - Team Information'!$K$14:$AP$184,Y2649,X2649)</f>
        <v>0</v>
      </c>
      <c r="Q2649"/>
      <c r="S2649" t="s">
        <v>10598</v>
      </c>
      <c r="X2649" s="334">
        <v>14</v>
      </c>
      <c r="Y2649" s="334">
        <v>144</v>
      </c>
    </row>
    <row r="2650" spans="1:25" x14ac:dyDescent="0.25">
      <c r="A2650" t="str">
        <f>'Page 1 - General Information'!$G$12</f>
        <v>114069103</v>
      </c>
      <c r="B2650" t="str">
        <f>'Page 1 - General Information'!$G$16</f>
        <v>6980</v>
      </c>
      <c r="C2650" s="333" t="s">
        <v>14207</v>
      </c>
      <c r="N2650" t="s">
        <v>8024</v>
      </c>
      <c r="O2650" s="296">
        <f>INDEX('Page 2 - Team Information'!$K$14:$AP$184,Y2650,X2650)</f>
        <v>0</v>
      </c>
      <c r="Q2650"/>
      <c r="S2650" t="s">
        <v>10599</v>
      </c>
      <c r="X2650" s="334">
        <v>15</v>
      </c>
      <c r="Y2650" s="334">
        <v>144</v>
      </c>
    </row>
    <row r="2651" spans="1:25" x14ac:dyDescent="0.25">
      <c r="A2651" t="str">
        <f>'Page 1 - General Information'!$G$12</f>
        <v>114069103</v>
      </c>
      <c r="B2651" t="str">
        <f>'Page 1 - General Information'!$G$16</f>
        <v>6980</v>
      </c>
      <c r="C2651" s="333" t="s">
        <v>14207</v>
      </c>
      <c r="N2651" t="s">
        <v>8024</v>
      </c>
      <c r="O2651" s="296">
        <f>INDEX('Page 2 - Team Information'!$K$14:$AP$184,Y2651,X2651)</f>
        <v>0</v>
      </c>
      <c r="Q2651"/>
      <c r="S2651" t="s">
        <v>10600</v>
      </c>
      <c r="X2651" s="334">
        <v>16</v>
      </c>
      <c r="Y2651" s="334">
        <v>144</v>
      </c>
    </row>
    <row r="2652" spans="1:25" x14ac:dyDescent="0.25">
      <c r="A2652" t="str">
        <f>'Page 1 - General Information'!$G$12</f>
        <v>114069103</v>
      </c>
      <c r="B2652" t="str">
        <f>'Page 1 - General Information'!$G$16</f>
        <v>6980</v>
      </c>
      <c r="C2652" s="333" t="s">
        <v>14207</v>
      </c>
      <c r="N2652" t="s">
        <v>8024</v>
      </c>
      <c r="O2652" s="296">
        <f>INDEX('Page 2 - Team Information'!$K$14:$AP$184,Y2652,X2652)</f>
        <v>0</v>
      </c>
      <c r="Q2652"/>
      <c r="S2652" t="s">
        <v>10601</v>
      </c>
      <c r="X2652" s="334">
        <v>17</v>
      </c>
      <c r="Y2652" s="334">
        <v>144</v>
      </c>
    </row>
    <row r="2653" spans="1:25" x14ac:dyDescent="0.25">
      <c r="A2653" t="str">
        <f>'Page 1 - General Information'!$G$12</f>
        <v>114069103</v>
      </c>
      <c r="B2653" t="str">
        <f>'Page 1 - General Information'!$G$16</f>
        <v>6980</v>
      </c>
      <c r="C2653" s="333" t="s">
        <v>14207</v>
      </c>
      <c r="N2653" t="s">
        <v>8024</v>
      </c>
      <c r="O2653" s="296">
        <f>INDEX('Page 2 - Team Information'!$K$14:$AP$184,Y2653,X2653)</f>
        <v>0</v>
      </c>
      <c r="Q2653"/>
      <c r="S2653" t="s">
        <v>10602</v>
      </c>
      <c r="X2653" s="334">
        <v>19</v>
      </c>
      <c r="Y2653" s="334">
        <v>144</v>
      </c>
    </row>
    <row r="2654" spans="1:25" x14ac:dyDescent="0.25">
      <c r="A2654" t="str">
        <f>'Page 1 - General Information'!$G$12</f>
        <v>114069103</v>
      </c>
      <c r="B2654" t="str">
        <f>'Page 1 - General Information'!$G$16</f>
        <v>6980</v>
      </c>
      <c r="C2654" s="333" t="s">
        <v>14207</v>
      </c>
      <c r="N2654" t="s">
        <v>8024</v>
      </c>
      <c r="O2654" s="296">
        <f>INDEX('Page 2 - Team Information'!$K$14:$AP$184,Y2654,X2654)</f>
        <v>0</v>
      </c>
      <c r="Q2654"/>
      <c r="S2654" t="s">
        <v>10603</v>
      </c>
      <c r="X2654" s="334">
        <v>20</v>
      </c>
      <c r="Y2654" s="334">
        <v>144</v>
      </c>
    </row>
    <row r="2655" spans="1:25" x14ac:dyDescent="0.25">
      <c r="A2655" t="str">
        <f>'Page 1 - General Information'!$G$12</f>
        <v>114069103</v>
      </c>
      <c r="B2655" t="str">
        <f>'Page 1 - General Information'!$G$16</f>
        <v>6980</v>
      </c>
      <c r="C2655" s="333" t="s">
        <v>14207</v>
      </c>
      <c r="N2655" t="s">
        <v>8024</v>
      </c>
      <c r="O2655" s="296">
        <f>INDEX('Page 2 - Team Information'!$K$14:$AP$184,Y2655,X2655)</f>
        <v>0</v>
      </c>
      <c r="Q2655"/>
      <c r="S2655" t="s">
        <v>10604</v>
      </c>
      <c r="X2655" s="334">
        <v>21</v>
      </c>
      <c r="Y2655" s="334">
        <v>144</v>
      </c>
    </row>
    <row r="2656" spans="1:25" x14ac:dyDescent="0.25">
      <c r="A2656" t="str">
        <f>'Page 1 - General Information'!$G$12</f>
        <v>114069103</v>
      </c>
      <c r="B2656" t="str">
        <f>'Page 1 - General Information'!$G$16</f>
        <v>6980</v>
      </c>
      <c r="C2656" s="333" t="s">
        <v>14207</v>
      </c>
      <c r="N2656" t="s">
        <v>8024</v>
      </c>
      <c r="O2656" s="296">
        <f>INDEX('Page 2 - Team Information'!$K$14:$AP$184,Y2656,X2656)</f>
        <v>0</v>
      </c>
      <c r="Q2656"/>
      <c r="S2656" t="s">
        <v>10605</v>
      </c>
      <c r="X2656" s="334">
        <v>22</v>
      </c>
      <c r="Y2656" s="334">
        <v>144</v>
      </c>
    </row>
    <row r="2657" spans="1:25" x14ac:dyDescent="0.25">
      <c r="A2657" t="str">
        <f>'Page 1 - General Information'!$G$12</f>
        <v>114069103</v>
      </c>
      <c r="B2657" t="str">
        <f>'Page 1 - General Information'!$G$16</f>
        <v>6980</v>
      </c>
      <c r="C2657" s="333" t="s">
        <v>14207</v>
      </c>
      <c r="N2657" t="s">
        <v>8505</v>
      </c>
      <c r="O2657" s="300"/>
      <c r="Q2657"/>
      <c r="R2657" s="300" t="s">
        <v>14197</v>
      </c>
      <c r="S2657" t="s">
        <v>10606</v>
      </c>
      <c r="V2657" s="296">
        <f>INDEX('Page 2 - Team Information'!$K$14:$AP$184,Y2657,X2657)</f>
        <v>0</v>
      </c>
      <c r="X2657" s="334">
        <v>5</v>
      </c>
      <c r="Y2657" s="334">
        <v>145</v>
      </c>
    </row>
    <row r="2658" spans="1:25" x14ac:dyDescent="0.25">
      <c r="A2658" t="str">
        <f>'Page 1 - General Information'!$G$12</f>
        <v>114069103</v>
      </c>
      <c r="B2658" t="str">
        <f>'Page 1 - General Information'!$G$16</f>
        <v>6980</v>
      </c>
      <c r="C2658" s="333" t="s">
        <v>14207</v>
      </c>
      <c r="N2658" t="s">
        <v>8505</v>
      </c>
      <c r="O2658" s="300"/>
      <c r="Q2658"/>
      <c r="R2658" s="300" t="s">
        <v>14197</v>
      </c>
      <c r="S2658" t="s">
        <v>10607</v>
      </c>
      <c r="V2658" s="296">
        <f>INDEX('Page 2 - Team Information'!$K$14:$AP$184,Y2658,X2658)</f>
        <v>0</v>
      </c>
      <c r="X2658" s="334">
        <v>6</v>
      </c>
      <c r="Y2658" s="334">
        <v>145</v>
      </c>
    </row>
    <row r="2659" spans="1:25" x14ac:dyDescent="0.25">
      <c r="A2659" t="str">
        <f>'Page 1 - General Information'!$G$12</f>
        <v>114069103</v>
      </c>
      <c r="B2659" t="str">
        <f>'Page 1 - General Information'!$G$16</f>
        <v>6980</v>
      </c>
      <c r="C2659" s="333" t="s">
        <v>14207</v>
      </c>
      <c r="N2659" t="s">
        <v>8505</v>
      </c>
      <c r="O2659" s="300"/>
      <c r="Q2659"/>
      <c r="R2659" s="300" t="s">
        <v>14197</v>
      </c>
      <c r="S2659" t="s">
        <v>10608</v>
      </c>
      <c r="V2659" s="296">
        <f>INDEX('Page 2 - Team Information'!$K$14:$AP$184,Y2659,X2659)</f>
        <v>0</v>
      </c>
      <c r="X2659" s="334">
        <v>7</v>
      </c>
      <c r="Y2659" s="334">
        <v>145</v>
      </c>
    </row>
    <row r="2660" spans="1:25" x14ac:dyDescent="0.25">
      <c r="A2660" t="str">
        <f>'Page 1 - General Information'!$G$12</f>
        <v>114069103</v>
      </c>
      <c r="B2660" t="str">
        <f>'Page 1 - General Information'!$G$16</f>
        <v>6980</v>
      </c>
      <c r="C2660" s="333" t="s">
        <v>14207</v>
      </c>
      <c r="N2660" t="s">
        <v>8505</v>
      </c>
      <c r="O2660" s="300"/>
      <c r="Q2660"/>
      <c r="R2660" s="23" t="s">
        <v>14197</v>
      </c>
      <c r="S2660" t="s">
        <v>10609</v>
      </c>
      <c r="T2660" s="296" t="str">
        <f>IF(INDEX('Page 2 - Team Information'!$K$14:$AP$184,Y2660,X2660)="","",INDEX('Page 2 - Team Information'!$K$14:$AP$184,Y2660,X2660)&amp;"-06-30")</f>
        <v/>
      </c>
      <c r="X2660" s="334">
        <v>9</v>
      </c>
      <c r="Y2660" s="334">
        <v>145</v>
      </c>
    </row>
    <row r="2661" spans="1:25" x14ac:dyDescent="0.25">
      <c r="A2661" t="str">
        <f>'Page 1 - General Information'!$G$12</f>
        <v>114069103</v>
      </c>
      <c r="B2661" t="str">
        <f>'Page 1 - General Information'!$G$16</f>
        <v>6980</v>
      </c>
      <c r="C2661" s="333" t="s">
        <v>14207</v>
      </c>
      <c r="N2661" t="s">
        <v>8505</v>
      </c>
      <c r="O2661" s="300"/>
      <c r="Q2661"/>
      <c r="R2661" s="23" t="s">
        <v>14197</v>
      </c>
      <c r="S2661" t="s">
        <v>10610</v>
      </c>
      <c r="T2661" s="296" t="str">
        <f>IF(INDEX('Page 2 - Team Information'!$K$14:$AP$184,Y2661,X2661)="","",INDEX('Page 2 - Team Information'!$K$14:$AP$184,Y2661,X2661)&amp;"-06-30")</f>
        <v/>
      </c>
      <c r="X2661" s="334">
        <v>10</v>
      </c>
      <c r="Y2661" s="334">
        <v>145</v>
      </c>
    </row>
    <row r="2662" spans="1:25" x14ac:dyDescent="0.25">
      <c r="A2662" t="str">
        <f>'Page 1 - General Information'!$G$12</f>
        <v>114069103</v>
      </c>
      <c r="B2662" t="str">
        <f>'Page 1 - General Information'!$G$16</f>
        <v>6980</v>
      </c>
      <c r="C2662" s="333" t="s">
        <v>14207</v>
      </c>
      <c r="N2662" t="s">
        <v>8505</v>
      </c>
      <c r="O2662" s="300"/>
      <c r="Q2662"/>
      <c r="R2662" s="23" t="s">
        <v>14197</v>
      </c>
      <c r="S2662" t="s">
        <v>10611</v>
      </c>
      <c r="T2662" s="296" t="str">
        <f>IF(INDEX('Page 2 - Team Information'!$K$14:$AP$184,Y2662,X2662)="","",INDEX('Page 2 - Team Information'!$K$14:$AP$184,Y2662,X2662)&amp;"-06-30")</f>
        <v/>
      </c>
      <c r="X2662" s="334">
        <v>11</v>
      </c>
      <c r="Y2662" s="334">
        <v>145</v>
      </c>
    </row>
    <row r="2663" spans="1:25" x14ac:dyDescent="0.25">
      <c r="A2663" t="str">
        <f>'Page 1 - General Information'!$G$12</f>
        <v>114069103</v>
      </c>
      <c r="B2663" t="str">
        <f>'Page 1 - General Information'!$G$16</f>
        <v>6980</v>
      </c>
      <c r="C2663" s="333" t="s">
        <v>14207</v>
      </c>
      <c r="N2663" t="s">
        <v>8505</v>
      </c>
      <c r="O2663" s="300"/>
      <c r="Q2663"/>
      <c r="R2663" s="23" t="s">
        <v>14197</v>
      </c>
      <c r="S2663" t="s">
        <v>10612</v>
      </c>
      <c r="T2663" s="296" t="str">
        <f>IF(INDEX('Page 2 - Team Information'!$K$14:$AP$184,Y2663,X2663)="","",INDEX('Page 2 - Team Information'!$K$14:$AP$184,Y2663,X2663)&amp;"-06-30")</f>
        <v/>
      </c>
      <c r="X2663" s="334">
        <v>12</v>
      </c>
      <c r="Y2663" s="334">
        <v>145</v>
      </c>
    </row>
    <row r="2664" spans="1:25" x14ac:dyDescent="0.25">
      <c r="A2664" t="str">
        <f>'Page 1 - General Information'!$G$12</f>
        <v>114069103</v>
      </c>
      <c r="B2664" t="str">
        <f>'Page 1 - General Information'!$G$16</f>
        <v>6980</v>
      </c>
      <c r="C2664" s="333" t="s">
        <v>14207</v>
      </c>
      <c r="N2664" t="s">
        <v>8024</v>
      </c>
      <c r="O2664" s="296">
        <f>INDEX('Page 2 - Team Information'!$K$14:$AP$184,Y2664,X2664)</f>
        <v>0</v>
      </c>
      <c r="Q2664"/>
      <c r="S2664" t="s">
        <v>10613</v>
      </c>
      <c r="X2664" s="334">
        <v>14</v>
      </c>
      <c r="Y2664" s="334">
        <v>145</v>
      </c>
    </row>
    <row r="2665" spans="1:25" x14ac:dyDescent="0.25">
      <c r="A2665" t="str">
        <f>'Page 1 - General Information'!$G$12</f>
        <v>114069103</v>
      </c>
      <c r="B2665" t="str">
        <f>'Page 1 - General Information'!$G$16</f>
        <v>6980</v>
      </c>
      <c r="C2665" s="333" t="s">
        <v>14207</v>
      </c>
      <c r="N2665" t="s">
        <v>8024</v>
      </c>
      <c r="O2665" s="296">
        <f>INDEX('Page 2 - Team Information'!$K$14:$AP$184,Y2665,X2665)</f>
        <v>0</v>
      </c>
      <c r="Q2665"/>
      <c r="S2665" t="s">
        <v>10614</v>
      </c>
      <c r="X2665" s="334">
        <v>15</v>
      </c>
      <c r="Y2665" s="334">
        <v>145</v>
      </c>
    </row>
    <row r="2666" spans="1:25" x14ac:dyDescent="0.25">
      <c r="A2666" t="str">
        <f>'Page 1 - General Information'!$G$12</f>
        <v>114069103</v>
      </c>
      <c r="B2666" t="str">
        <f>'Page 1 - General Information'!$G$16</f>
        <v>6980</v>
      </c>
      <c r="C2666" s="333" t="s">
        <v>14207</v>
      </c>
      <c r="N2666" t="s">
        <v>8024</v>
      </c>
      <c r="O2666" s="296">
        <f>INDEX('Page 2 - Team Information'!$K$14:$AP$184,Y2666,X2666)</f>
        <v>0</v>
      </c>
      <c r="Q2666"/>
      <c r="S2666" t="s">
        <v>10615</v>
      </c>
      <c r="X2666" s="334">
        <v>16</v>
      </c>
      <c r="Y2666" s="334">
        <v>145</v>
      </c>
    </row>
    <row r="2667" spans="1:25" x14ac:dyDescent="0.25">
      <c r="A2667" t="str">
        <f>'Page 1 - General Information'!$G$12</f>
        <v>114069103</v>
      </c>
      <c r="B2667" t="str">
        <f>'Page 1 - General Information'!$G$16</f>
        <v>6980</v>
      </c>
      <c r="C2667" s="333" t="s">
        <v>14207</v>
      </c>
      <c r="N2667" t="s">
        <v>8024</v>
      </c>
      <c r="O2667" s="296">
        <f>INDEX('Page 2 - Team Information'!$K$14:$AP$184,Y2667,X2667)</f>
        <v>0</v>
      </c>
      <c r="Q2667"/>
      <c r="S2667" t="s">
        <v>10616</v>
      </c>
      <c r="X2667" s="334">
        <v>17</v>
      </c>
      <c r="Y2667" s="334">
        <v>145</v>
      </c>
    </row>
    <row r="2668" spans="1:25" x14ac:dyDescent="0.25">
      <c r="A2668" t="str">
        <f>'Page 1 - General Information'!$G$12</f>
        <v>114069103</v>
      </c>
      <c r="B2668" t="str">
        <f>'Page 1 - General Information'!$G$16</f>
        <v>6980</v>
      </c>
      <c r="C2668" s="333" t="s">
        <v>14207</v>
      </c>
      <c r="N2668" t="s">
        <v>8024</v>
      </c>
      <c r="O2668" s="296">
        <f>INDEX('Page 2 - Team Information'!$K$14:$AP$184,Y2668,X2668)</f>
        <v>0</v>
      </c>
      <c r="Q2668"/>
      <c r="S2668" t="s">
        <v>10617</v>
      </c>
      <c r="X2668" s="334">
        <v>19</v>
      </c>
      <c r="Y2668" s="334">
        <v>145</v>
      </c>
    </row>
    <row r="2669" spans="1:25" x14ac:dyDescent="0.25">
      <c r="A2669" t="str">
        <f>'Page 1 - General Information'!$G$12</f>
        <v>114069103</v>
      </c>
      <c r="B2669" t="str">
        <f>'Page 1 - General Information'!$G$16</f>
        <v>6980</v>
      </c>
      <c r="C2669" s="333" t="s">
        <v>14207</v>
      </c>
      <c r="N2669" t="s">
        <v>8024</v>
      </c>
      <c r="O2669" s="296">
        <f>INDEX('Page 2 - Team Information'!$K$14:$AP$184,Y2669,X2669)</f>
        <v>0</v>
      </c>
      <c r="Q2669"/>
      <c r="S2669" t="s">
        <v>10618</v>
      </c>
      <c r="X2669" s="334">
        <v>20</v>
      </c>
      <c r="Y2669" s="334">
        <v>145</v>
      </c>
    </row>
    <row r="2670" spans="1:25" x14ac:dyDescent="0.25">
      <c r="A2670" t="str">
        <f>'Page 1 - General Information'!$G$12</f>
        <v>114069103</v>
      </c>
      <c r="B2670" t="str">
        <f>'Page 1 - General Information'!$G$16</f>
        <v>6980</v>
      </c>
      <c r="C2670" s="333" t="s">
        <v>14207</v>
      </c>
      <c r="N2670" t="s">
        <v>8024</v>
      </c>
      <c r="O2670" s="296">
        <f>INDEX('Page 2 - Team Information'!$K$14:$AP$184,Y2670,X2670)</f>
        <v>0</v>
      </c>
      <c r="Q2670"/>
      <c r="S2670" t="s">
        <v>10619</v>
      </c>
      <c r="X2670" s="334">
        <v>21</v>
      </c>
      <c r="Y2670" s="334">
        <v>145</v>
      </c>
    </row>
    <row r="2671" spans="1:25" x14ac:dyDescent="0.25">
      <c r="A2671" t="str">
        <f>'Page 1 - General Information'!$G$12</f>
        <v>114069103</v>
      </c>
      <c r="B2671" t="str">
        <f>'Page 1 - General Information'!$G$16</f>
        <v>6980</v>
      </c>
      <c r="C2671" s="333" t="s">
        <v>14207</v>
      </c>
      <c r="N2671" t="s">
        <v>8024</v>
      </c>
      <c r="O2671" s="296">
        <f>INDEX('Page 2 - Team Information'!$K$14:$AP$184,Y2671,X2671)</f>
        <v>0</v>
      </c>
      <c r="Q2671"/>
      <c r="S2671" t="s">
        <v>10620</v>
      </c>
      <c r="X2671" s="334">
        <v>22</v>
      </c>
      <c r="Y2671" s="334">
        <v>145</v>
      </c>
    </row>
    <row r="2672" spans="1:25" x14ac:dyDescent="0.25">
      <c r="A2672" t="str">
        <f>'Page 1 - General Information'!$G$12</f>
        <v>114069103</v>
      </c>
      <c r="B2672" t="str">
        <f>'Page 1 - General Information'!$G$16</f>
        <v>6980</v>
      </c>
      <c r="C2672" s="333" t="s">
        <v>14207</v>
      </c>
      <c r="N2672" t="s">
        <v>8505</v>
      </c>
      <c r="O2672" s="300"/>
      <c r="Q2672"/>
      <c r="R2672" s="300" t="s">
        <v>14197</v>
      </c>
      <c r="S2672" t="s">
        <v>10621</v>
      </c>
      <c r="V2672" s="296">
        <f>INDEX('Page 2 - Team Information'!$K$14:$AP$184,Y2672,X2672)</f>
        <v>0</v>
      </c>
      <c r="X2672" s="334">
        <v>5</v>
      </c>
      <c r="Y2672" s="334">
        <v>146</v>
      </c>
    </row>
    <row r="2673" spans="1:25" x14ac:dyDescent="0.25">
      <c r="A2673" t="str">
        <f>'Page 1 - General Information'!$G$12</f>
        <v>114069103</v>
      </c>
      <c r="B2673" t="str">
        <f>'Page 1 - General Information'!$G$16</f>
        <v>6980</v>
      </c>
      <c r="C2673" s="333" t="s">
        <v>14207</v>
      </c>
      <c r="N2673" t="s">
        <v>8505</v>
      </c>
      <c r="O2673" s="300"/>
      <c r="Q2673"/>
      <c r="R2673" s="300" t="s">
        <v>14197</v>
      </c>
      <c r="S2673" t="s">
        <v>10622</v>
      </c>
      <c r="V2673" s="296">
        <f>INDEX('Page 2 - Team Information'!$K$14:$AP$184,Y2673,X2673)</f>
        <v>0</v>
      </c>
      <c r="X2673" s="334">
        <v>6</v>
      </c>
      <c r="Y2673" s="334">
        <v>146</v>
      </c>
    </row>
    <row r="2674" spans="1:25" x14ac:dyDescent="0.25">
      <c r="A2674" t="str">
        <f>'Page 1 - General Information'!$G$12</f>
        <v>114069103</v>
      </c>
      <c r="B2674" t="str">
        <f>'Page 1 - General Information'!$G$16</f>
        <v>6980</v>
      </c>
      <c r="C2674" s="333" t="s">
        <v>14207</v>
      </c>
      <c r="N2674" t="s">
        <v>8505</v>
      </c>
      <c r="O2674" s="300"/>
      <c r="Q2674"/>
      <c r="R2674" s="300" t="s">
        <v>14197</v>
      </c>
      <c r="S2674" t="s">
        <v>10623</v>
      </c>
      <c r="V2674" s="296" t="str">
        <f>INDEX('Page 2 - Team Information'!$K$14:$AP$184,Y2674,X2674)</f>
        <v xml:space="preserve">Yes </v>
      </c>
      <c r="X2674" s="334">
        <v>7</v>
      </c>
      <c r="Y2674" s="334">
        <v>146</v>
      </c>
    </row>
    <row r="2675" spans="1:25" x14ac:dyDescent="0.25">
      <c r="A2675" t="str">
        <f>'Page 1 - General Information'!$G$12</f>
        <v>114069103</v>
      </c>
      <c r="B2675" t="str">
        <f>'Page 1 - General Information'!$G$16</f>
        <v>6980</v>
      </c>
      <c r="C2675" s="333" t="s">
        <v>14207</v>
      </c>
      <c r="N2675" t="s">
        <v>8505</v>
      </c>
      <c r="O2675" s="300"/>
      <c r="Q2675"/>
      <c r="R2675" s="23" t="s">
        <v>14197</v>
      </c>
      <c r="S2675" t="s">
        <v>10624</v>
      </c>
      <c r="T2675" s="296" t="str">
        <f>IF(INDEX('Page 2 - Team Information'!$K$14:$AP$184,Y2675,X2675)="","",INDEX('Page 2 - Team Information'!$K$14:$AP$184,Y2675,X2675)&amp;"-06-30")</f>
        <v>1968-06-30</v>
      </c>
      <c r="X2675" s="334">
        <v>9</v>
      </c>
      <c r="Y2675" s="334">
        <v>146</v>
      </c>
    </row>
    <row r="2676" spans="1:25" x14ac:dyDescent="0.25">
      <c r="A2676" t="str">
        <f>'Page 1 - General Information'!$G$12</f>
        <v>114069103</v>
      </c>
      <c r="B2676" t="str">
        <f>'Page 1 - General Information'!$G$16</f>
        <v>6980</v>
      </c>
      <c r="C2676" s="333" t="s">
        <v>14207</v>
      </c>
      <c r="N2676" t="s">
        <v>8505</v>
      </c>
      <c r="O2676" s="300"/>
      <c r="Q2676"/>
      <c r="R2676" s="23" t="s">
        <v>14197</v>
      </c>
      <c r="S2676" t="s">
        <v>10625</v>
      </c>
      <c r="T2676" s="296" t="str">
        <f>IF(INDEX('Page 2 - Team Information'!$K$14:$AP$184,Y2676,X2676)="","",INDEX('Page 2 - Team Information'!$K$14:$AP$184,Y2676,X2676)&amp;"-06-30")</f>
        <v/>
      </c>
      <c r="X2676" s="334">
        <v>10</v>
      </c>
      <c r="Y2676" s="334">
        <v>146</v>
      </c>
    </row>
    <row r="2677" spans="1:25" x14ac:dyDescent="0.25">
      <c r="A2677" t="str">
        <f>'Page 1 - General Information'!$G$12</f>
        <v>114069103</v>
      </c>
      <c r="B2677" t="str">
        <f>'Page 1 - General Information'!$G$16</f>
        <v>6980</v>
      </c>
      <c r="C2677" s="333" t="s">
        <v>14207</v>
      </c>
      <c r="N2677" t="s">
        <v>8505</v>
      </c>
      <c r="O2677" s="300"/>
      <c r="Q2677"/>
      <c r="R2677" s="23" t="s">
        <v>14197</v>
      </c>
      <c r="S2677" t="s">
        <v>10626</v>
      </c>
      <c r="T2677" s="296" t="str">
        <f>IF(INDEX('Page 2 - Team Information'!$K$14:$AP$184,Y2677,X2677)="","",INDEX('Page 2 - Team Information'!$K$14:$AP$184,Y2677,X2677)&amp;"-06-30")</f>
        <v/>
      </c>
      <c r="X2677" s="334">
        <v>11</v>
      </c>
      <c r="Y2677" s="334">
        <v>146</v>
      </c>
    </row>
    <row r="2678" spans="1:25" x14ac:dyDescent="0.25">
      <c r="A2678" t="str">
        <f>'Page 1 - General Information'!$G$12</f>
        <v>114069103</v>
      </c>
      <c r="B2678" t="str">
        <f>'Page 1 - General Information'!$G$16</f>
        <v>6980</v>
      </c>
      <c r="C2678" s="333" t="s">
        <v>14207</v>
      </c>
      <c r="N2678" t="s">
        <v>8505</v>
      </c>
      <c r="O2678" s="300"/>
      <c r="Q2678"/>
      <c r="R2678" s="23" t="s">
        <v>14197</v>
      </c>
      <c r="S2678" t="s">
        <v>10627</v>
      </c>
      <c r="T2678" s="296" t="str">
        <f>IF(INDEX('Page 2 - Team Information'!$K$14:$AP$184,Y2678,X2678)="","",INDEX('Page 2 - Team Information'!$K$14:$AP$184,Y2678,X2678)&amp;"-06-30")</f>
        <v/>
      </c>
      <c r="X2678" s="334">
        <v>12</v>
      </c>
      <c r="Y2678" s="334">
        <v>146</v>
      </c>
    </row>
    <row r="2679" spans="1:25" x14ac:dyDescent="0.25">
      <c r="A2679" t="str">
        <f>'Page 1 - General Information'!$G$12</f>
        <v>114069103</v>
      </c>
      <c r="B2679" t="str">
        <f>'Page 1 - General Information'!$G$16</f>
        <v>6980</v>
      </c>
      <c r="C2679" s="333" t="s">
        <v>14207</v>
      </c>
      <c r="N2679" t="s">
        <v>8024</v>
      </c>
      <c r="O2679" s="296">
        <f>INDEX('Page 2 - Team Information'!$K$14:$AP$184,Y2679,X2679)</f>
        <v>0</v>
      </c>
      <c r="Q2679"/>
      <c r="S2679" t="s">
        <v>10628</v>
      </c>
      <c r="X2679" s="334">
        <v>14</v>
      </c>
      <c r="Y2679" s="334">
        <v>146</v>
      </c>
    </row>
    <row r="2680" spans="1:25" x14ac:dyDescent="0.25">
      <c r="A2680" t="str">
        <f>'Page 1 - General Information'!$G$12</f>
        <v>114069103</v>
      </c>
      <c r="B2680" t="str">
        <f>'Page 1 - General Information'!$G$16</f>
        <v>6980</v>
      </c>
      <c r="C2680" s="333" t="s">
        <v>14207</v>
      </c>
      <c r="N2680" t="s">
        <v>8024</v>
      </c>
      <c r="O2680" s="296">
        <f>INDEX('Page 2 - Team Information'!$K$14:$AP$184,Y2680,X2680)</f>
        <v>0</v>
      </c>
      <c r="Q2680"/>
      <c r="S2680" t="s">
        <v>10629</v>
      </c>
      <c r="X2680" s="334">
        <v>15</v>
      </c>
      <c r="Y2680" s="334">
        <v>146</v>
      </c>
    </row>
    <row r="2681" spans="1:25" x14ac:dyDescent="0.25">
      <c r="A2681" t="str">
        <f>'Page 1 - General Information'!$G$12</f>
        <v>114069103</v>
      </c>
      <c r="B2681" t="str">
        <f>'Page 1 - General Information'!$G$16</f>
        <v>6980</v>
      </c>
      <c r="C2681" s="333" t="s">
        <v>14207</v>
      </c>
      <c r="N2681" t="s">
        <v>8024</v>
      </c>
      <c r="O2681" s="296">
        <f>INDEX('Page 2 - Team Information'!$K$14:$AP$184,Y2681,X2681)</f>
        <v>23</v>
      </c>
      <c r="Q2681"/>
      <c r="S2681" t="s">
        <v>10630</v>
      </c>
      <c r="X2681" s="334">
        <v>16</v>
      </c>
      <c r="Y2681" s="334">
        <v>146</v>
      </c>
    </row>
    <row r="2682" spans="1:25" x14ac:dyDescent="0.25">
      <c r="A2682" t="str">
        <f>'Page 1 - General Information'!$G$12</f>
        <v>114069103</v>
      </c>
      <c r="B2682" t="str">
        <f>'Page 1 - General Information'!$G$16</f>
        <v>6980</v>
      </c>
      <c r="C2682" s="333" t="s">
        <v>14207</v>
      </c>
      <c r="N2682" t="s">
        <v>8024</v>
      </c>
      <c r="O2682" s="296">
        <f>INDEX('Page 2 - Team Information'!$K$14:$AP$184,Y2682,X2682)</f>
        <v>23</v>
      </c>
      <c r="Q2682"/>
      <c r="S2682" t="s">
        <v>10631</v>
      </c>
      <c r="X2682" s="334">
        <v>17</v>
      </c>
      <c r="Y2682" s="334">
        <v>146</v>
      </c>
    </row>
    <row r="2683" spans="1:25" x14ac:dyDescent="0.25">
      <c r="A2683" t="str">
        <f>'Page 1 - General Information'!$G$12</f>
        <v>114069103</v>
      </c>
      <c r="B2683" t="str">
        <f>'Page 1 - General Information'!$G$16</f>
        <v>6980</v>
      </c>
      <c r="C2683" s="333" t="s">
        <v>14207</v>
      </c>
      <c r="N2683" t="s">
        <v>8024</v>
      </c>
      <c r="O2683" s="296">
        <f>INDEX('Page 2 - Team Information'!$K$14:$AP$184,Y2683,X2683)</f>
        <v>0</v>
      </c>
      <c r="Q2683"/>
      <c r="S2683" t="s">
        <v>10632</v>
      </c>
      <c r="X2683" s="334">
        <v>19</v>
      </c>
      <c r="Y2683" s="334">
        <v>146</v>
      </c>
    </row>
    <row r="2684" spans="1:25" x14ac:dyDescent="0.25">
      <c r="A2684" t="str">
        <f>'Page 1 - General Information'!$G$12</f>
        <v>114069103</v>
      </c>
      <c r="B2684" t="str">
        <f>'Page 1 - General Information'!$G$16</f>
        <v>6980</v>
      </c>
      <c r="C2684" s="333" t="s">
        <v>14207</v>
      </c>
      <c r="N2684" t="s">
        <v>8024</v>
      </c>
      <c r="O2684" s="296">
        <f>INDEX('Page 2 - Team Information'!$K$14:$AP$184,Y2684,X2684)</f>
        <v>0</v>
      </c>
      <c r="Q2684"/>
      <c r="S2684" t="s">
        <v>10633</v>
      </c>
      <c r="X2684" s="334">
        <v>20</v>
      </c>
      <c r="Y2684" s="334">
        <v>146</v>
      </c>
    </row>
    <row r="2685" spans="1:25" x14ac:dyDescent="0.25">
      <c r="A2685" t="str">
        <f>'Page 1 - General Information'!$G$12</f>
        <v>114069103</v>
      </c>
      <c r="B2685" t="str">
        <f>'Page 1 - General Information'!$G$16</f>
        <v>6980</v>
      </c>
      <c r="C2685" s="333" t="s">
        <v>14207</v>
      </c>
      <c r="N2685" t="s">
        <v>8024</v>
      </c>
      <c r="O2685" s="296">
        <f>INDEX('Page 2 - Team Information'!$K$14:$AP$184,Y2685,X2685)</f>
        <v>23</v>
      </c>
      <c r="Q2685"/>
      <c r="S2685" t="s">
        <v>10634</v>
      </c>
      <c r="X2685" s="334">
        <v>21</v>
      </c>
      <c r="Y2685" s="334">
        <v>146</v>
      </c>
    </row>
    <row r="2686" spans="1:25" x14ac:dyDescent="0.25">
      <c r="A2686" t="str">
        <f>'Page 1 - General Information'!$G$12</f>
        <v>114069103</v>
      </c>
      <c r="B2686" t="str">
        <f>'Page 1 - General Information'!$G$16</f>
        <v>6980</v>
      </c>
      <c r="C2686" s="333" t="s">
        <v>14207</v>
      </c>
      <c r="N2686" t="s">
        <v>8024</v>
      </c>
      <c r="O2686" s="296">
        <f>INDEX('Page 2 - Team Information'!$K$14:$AP$184,Y2686,X2686)</f>
        <v>23</v>
      </c>
      <c r="Q2686"/>
      <c r="S2686" t="s">
        <v>10635</v>
      </c>
      <c r="X2686" s="334">
        <v>22</v>
      </c>
      <c r="Y2686" s="334">
        <v>146</v>
      </c>
    </row>
    <row r="2687" spans="1:25" x14ac:dyDescent="0.25">
      <c r="A2687" t="str">
        <f>'Page 1 - General Information'!$G$12</f>
        <v>114069103</v>
      </c>
      <c r="B2687" t="str">
        <f>'Page 1 - General Information'!$G$16</f>
        <v>6980</v>
      </c>
      <c r="C2687" s="333" t="s">
        <v>14207</v>
      </c>
      <c r="N2687" t="s">
        <v>8505</v>
      </c>
      <c r="O2687" s="300"/>
      <c r="Q2687"/>
      <c r="R2687" s="300" t="s">
        <v>14197</v>
      </c>
      <c r="S2687" t="s">
        <v>10636</v>
      </c>
      <c r="V2687" s="296" t="str">
        <f>INDEX('Page 2 - Team Information'!$K$14:$AP$184,Y2687,X2687)</f>
        <v xml:space="preserve">Yes </v>
      </c>
      <c r="X2687" s="334">
        <v>5</v>
      </c>
      <c r="Y2687" s="334">
        <v>147</v>
      </c>
    </row>
    <row r="2688" spans="1:25" x14ac:dyDescent="0.25">
      <c r="A2688" t="str">
        <f>'Page 1 - General Information'!$G$12</f>
        <v>114069103</v>
      </c>
      <c r="B2688" t="str">
        <f>'Page 1 - General Information'!$G$16</f>
        <v>6980</v>
      </c>
      <c r="C2688" s="333" t="s">
        <v>14207</v>
      </c>
      <c r="N2688" t="s">
        <v>8505</v>
      </c>
      <c r="O2688" s="300"/>
      <c r="Q2688"/>
      <c r="R2688" s="300" t="s">
        <v>14197</v>
      </c>
      <c r="S2688" t="s">
        <v>10637</v>
      </c>
      <c r="V2688" s="296">
        <f>INDEX('Page 2 - Team Information'!$K$14:$AP$184,Y2688,X2688)</f>
        <v>0</v>
      </c>
      <c r="X2688" s="334">
        <v>6</v>
      </c>
      <c r="Y2688" s="334">
        <v>147</v>
      </c>
    </row>
    <row r="2689" spans="1:25" x14ac:dyDescent="0.25">
      <c r="A2689" t="str">
        <f>'Page 1 - General Information'!$G$12</f>
        <v>114069103</v>
      </c>
      <c r="B2689" t="str">
        <f>'Page 1 - General Information'!$G$16</f>
        <v>6980</v>
      </c>
      <c r="C2689" s="333" t="s">
        <v>14207</v>
      </c>
      <c r="N2689" t="s">
        <v>8505</v>
      </c>
      <c r="O2689" s="300"/>
      <c r="Q2689"/>
      <c r="R2689" s="300" t="s">
        <v>14197</v>
      </c>
      <c r="S2689" t="s">
        <v>10638</v>
      </c>
      <c r="V2689" s="296">
        <f>INDEX('Page 2 - Team Information'!$K$14:$AP$184,Y2689,X2689)</f>
        <v>0</v>
      </c>
      <c r="X2689" s="334">
        <v>7</v>
      </c>
      <c r="Y2689" s="334">
        <v>147</v>
      </c>
    </row>
    <row r="2690" spans="1:25" x14ac:dyDescent="0.25">
      <c r="A2690" t="str">
        <f>'Page 1 - General Information'!$G$12</f>
        <v>114069103</v>
      </c>
      <c r="B2690" t="str">
        <f>'Page 1 - General Information'!$G$16</f>
        <v>6980</v>
      </c>
      <c r="C2690" s="333" t="s">
        <v>14207</v>
      </c>
      <c r="N2690" t="s">
        <v>8505</v>
      </c>
      <c r="O2690" s="300"/>
      <c r="Q2690"/>
      <c r="R2690" s="23" t="s">
        <v>14197</v>
      </c>
      <c r="S2690" t="s">
        <v>10639</v>
      </c>
      <c r="T2690" s="296" t="str">
        <f>IF(INDEX('Page 2 - Team Information'!$K$14:$AP$184,Y2690,X2690)="","",INDEX('Page 2 - Team Information'!$K$14:$AP$184,Y2690,X2690)&amp;"-06-30")</f>
        <v>1995-06-30</v>
      </c>
      <c r="X2690" s="334">
        <v>9</v>
      </c>
      <c r="Y2690" s="334">
        <v>147</v>
      </c>
    </row>
    <row r="2691" spans="1:25" x14ac:dyDescent="0.25">
      <c r="A2691" t="str">
        <f>'Page 1 - General Information'!$G$12</f>
        <v>114069103</v>
      </c>
      <c r="B2691" t="str">
        <f>'Page 1 - General Information'!$G$16</f>
        <v>6980</v>
      </c>
      <c r="C2691" s="333" t="s">
        <v>14207</v>
      </c>
      <c r="N2691" t="s">
        <v>8505</v>
      </c>
      <c r="O2691" s="300"/>
      <c r="Q2691"/>
      <c r="R2691" s="23" t="s">
        <v>14197</v>
      </c>
      <c r="S2691" t="s">
        <v>10640</v>
      </c>
      <c r="T2691" s="296" t="str">
        <f>IF(INDEX('Page 2 - Team Information'!$K$14:$AP$184,Y2691,X2691)="","",INDEX('Page 2 - Team Information'!$K$14:$AP$184,Y2691,X2691)&amp;"-06-30")</f>
        <v/>
      </c>
      <c r="X2691" s="334">
        <v>10</v>
      </c>
      <c r="Y2691" s="334">
        <v>147</v>
      </c>
    </row>
    <row r="2692" spans="1:25" x14ac:dyDescent="0.25">
      <c r="A2692" t="str">
        <f>'Page 1 - General Information'!$G$12</f>
        <v>114069103</v>
      </c>
      <c r="B2692" t="str">
        <f>'Page 1 - General Information'!$G$16</f>
        <v>6980</v>
      </c>
      <c r="C2692" s="333" t="s">
        <v>14207</v>
      </c>
      <c r="N2692" t="s">
        <v>8505</v>
      </c>
      <c r="O2692" s="300"/>
      <c r="Q2692"/>
      <c r="R2692" s="23" t="s">
        <v>14197</v>
      </c>
      <c r="S2692" t="s">
        <v>10641</v>
      </c>
      <c r="T2692" s="296" t="str">
        <f>IF(INDEX('Page 2 - Team Information'!$K$14:$AP$184,Y2692,X2692)="","",INDEX('Page 2 - Team Information'!$K$14:$AP$184,Y2692,X2692)&amp;"-06-30")</f>
        <v/>
      </c>
      <c r="X2692" s="334">
        <v>11</v>
      </c>
      <c r="Y2692" s="334">
        <v>147</v>
      </c>
    </row>
    <row r="2693" spans="1:25" x14ac:dyDescent="0.25">
      <c r="A2693" t="str">
        <f>'Page 1 - General Information'!$G$12</f>
        <v>114069103</v>
      </c>
      <c r="B2693" t="str">
        <f>'Page 1 - General Information'!$G$16</f>
        <v>6980</v>
      </c>
      <c r="C2693" s="333" t="s">
        <v>14207</v>
      </c>
      <c r="N2693" t="s">
        <v>8505</v>
      </c>
      <c r="O2693" s="300"/>
      <c r="Q2693"/>
      <c r="R2693" s="23" t="s">
        <v>14197</v>
      </c>
      <c r="S2693" t="s">
        <v>10642</v>
      </c>
      <c r="T2693" s="296" t="str">
        <f>IF(INDEX('Page 2 - Team Information'!$K$14:$AP$184,Y2693,X2693)="","",INDEX('Page 2 - Team Information'!$K$14:$AP$184,Y2693,X2693)&amp;"-06-30")</f>
        <v/>
      </c>
      <c r="X2693" s="334">
        <v>12</v>
      </c>
      <c r="Y2693" s="334">
        <v>147</v>
      </c>
    </row>
    <row r="2694" spans="1:25" x14ac:dyDescent="0.25">
      <c r="A2694" t="str">
        <f>'Page 1 - General Information'!$G$12</f>
        <v>114069103</v>
      </c>
      <c r="B2694" t="str">
        <f>'Page 1 - General Information'!$G$16</f>
        <v>6980</v>
      </c>
      <c r="C2694" s="333" t="s">
        <v>14207</v>
      </c>
      <c r="N2694" t="s">
        <v>8024</v>
      </c>
      <c r="O2694" s="296">
        <f>INDEX('Page 2 - Team Information'!$K$14:$AP$184,Y2694,X2694)</f>
        <v>28</v>
      </c>
      <c r="Q2694"/>
      <c r="S2694" t="s">
        <v>10643</v>
      </c>
      <c r="X2694" s="334">
        <v>14</v>
      </c>
      <c r="Y2694" s="334">
        <v>147</v>
      </c>
    </row>
    <row r="2695" spans="1:25" x14ac:dyDescent="0.25">
      <c r="A2695" t="str">
        <f>'Page 1 - General Information'!$G$12</f>
        <v>114069103</v>
      </c>
      <c r="B2695" t="str">
        <f>'Page 1 - General Information'!$G$16</f>
        <v>6980</v>
      </c>
      <c r="C2695" s="333" t="s">
        <v>14207</v>
      </c>
      <c r="N2695" t="s">
        <v>8024</v>
      </c>
      <c r="O2695" s="296">
        <f>INDEX('Page 2 - Team Information'!$K$14:$AP$184,Y2695,X2695)</f>
        <v>0</v>
      </c>
      <c r="Q2695"/>
      <c r="S2695" t="s">
        <v>10644</v>
      </c>
      <c r="X2695" s="334">
        <v>15</v>
      </c>
      <c r="Y2695" s="334">
        <v>147</v>
      </c>
    </row>
    <row r="2696" spans="1:25" x14ac:dyDescent="0.25">
      <c r="A2696" t="str">
        <f>'Page 1 - General Information'!$G$12</f>
        <v>114069103</v>
      </c>
      <c r="B2696" t="str">
        <f>'Page 1 - General Information'!$G$16</f>
        <v>6980</v>
      </c>
      <c r="C2696" s="333" t="s">
        <v>14207</v>
      </c>
      <c r="N2696" t="s">
        <v>8024</v>
      </c>
      <c r="O2696" s="296">
        <f>INDEX('Page 2 - Team Information'!$K$14:$AP$184,Y2696,X2696)</f>
        <v>0</v>
      </c>
      <c r="Q2696"/>
      <c r="S2696" t="s">
        <v>10645</v>
      </c>
      <c r="X2696" s="334">
        <v>16</v>
      </c>
      <c r="Y2696" s="334">
        <v>147</v>
      </c>
    </row>
    <row r="2697" spans="1:25" x14ac:dyDescent="0.25">
      <c r="A2697" t="str">
        <f>'Page 1 - General Information'!$G$12</f>
        <v>114069103</v>
      </c>
      <c r="B2697" t="str">
        <f>'Page 1 - General Information'!$G$16</f>
        <v>6980</v>
      </c>
      <c r="C2697" s="333" t="s">
        <v>14207</v>
      </c>
      <c r="N2697" t="s">
        <v>8024</v>
      </c>
      <c r="O2697" s="296">
        <f>INDEX('Page 2 - Team Information'!$K$14:$AP$184,Y2697,X2697)</f>
        <v>28</v>
      </c>
      <c r="Q2697"/>
      <c r="S2697" t="s">
        <v>10646</v>
      </c>
      <c r="X2697" s="334">
        <v>17</v>
      </c>
      <c r="Y2697" s="334">
        <v>147</v>
      </c>
    </row>
    <row r="2698" spans="1:25" x14ac:dyDescent="0.25">
      <c r="A2698" t="str">
        <f>'Page 1 - General Information'!$G$12</f>
        <v>114069103</v>
      </c>
      <c r="B2698" t="str">
        <f>'Page 1 - General Information'!$G$16</f>
        <v>6980</v>
      </c>
      <c r="C2698" s="333" t="s">
        <v>14207</v>
      </c>
      <c r="N2698" t="s">
        <v>8024</v>
      </c>
      <c r="O2698" s="296">
        <f>INDEX('Page 2 - Team Information'!$K$14:$AP$184,Y2698,X2698)</f>
        <v>28</v>
      </c>
      <c r="Q2698"/>
      <c r="S2698" t="s">
        <v>10647</v>
      </c>
      <c r="X2698" s="334">
        <v>19</v>
      </c>
      <c r="Y2698" s="334">
        <v>147</v>
      </c>
    </row>
    <row r="2699" spans="1:25" x14ac:dyDescent="0.25">
      <c r="A2699" t="str">
        <f>'Page 1 - General Information'!$G$12</f>
        <v>114069103</v>
      </c>
      <c r="B2699" t="str">
        <f>'Page 1 - General Information'!$G$16</f>
        <v>6980</v>
      </c>
      <c r="C2699" s="333" t="s">
        <v>14207</v>
      </c>
      <c r="N2699" t="s">
        <v>8024</v>
      </c>
      <c r="O2699" s="296">
        <f>INDEX('Page 2 - Team Information'!$K$14:$AP$184,Y2699,X2699)</f>
        <v>0</v>
      </c>
      <c r="Q2699"/>
      <c r="S2699" t="s">
        <v>10648</v>
      </c>
      <c r="X2699" s="334">
        <v>20</v>
      </c>
      <c r="Y2699" s="334">
        <v>147</v>
      </c>
    </row>
    <row r="2700" spans="1:25" x14ac:dyDescent="0.25">
      <c r="A2700" t="str">
        <f>'Page 1 - General Information'!$G$12</f>
        <v>114069103</v>
      </c>
      <c r="B2700" t="str">
        <f>'Page 1 - General Information'!$G$16</f>
        <v>6980</v>
      </c>
      <c r="C2700" s="333" t="s">
        <v>14207</v>
      </c>
      <c r="N2700" t="s">
        <v>8024</v>
      </c>
      <c r="O2700" s="296">
        <f>INDEX('Page 2 - Team Information'!$K$14:$AP$184,Y2700,X2700)</f>
        <v>0</v>
      </c>
      <c r="Q2700"/>
      <c r="S2700" t="s">
        <v>10649</v>
      </c>
      <c r="X2700" s="334">
        <v>21</v>
      </c>
      <c r="Y2700" s="334">
        <v>147</v>
      </c>
    </row>
    <row r="2701" spans="1:25" x14ac:dyDescent="0.25">
      <c r="A2701" t="str">
        <f>'Page 1 - General Information'!$G$12</f>
        <v>114069103</v>
      </c>
      <c r="B2701" t="str">
        <f>'Page 1 - General Information'!$G$16</f>
        <v>6980</v>
      </c>
      <c r="C2701" s="333" t="s">
        <v>14207</v>
      </c>
      <c r="N2701" t="s">
        <v>8024</v>
      </c>
      <c r="O2701" s="296">
        <f>INDEX('Page 2 - Team Information'!$K$14:$AP$184,Y2701,X2701)</f>
        <v>28</v>
      </c>
      <c r="Q2701"/>
      <c r="S2701" t="s">
        <v>10650</v>
      </c>
      <c r="X2701" s="334">
        <v>22</v>
      </c>
      <c r="Y2701" s="334">
        <v>147</v>
      </c>
    </row>
    <row r="2702" spans="1:25" x14ac:dyDescent="0.25">
      <c r="A2702" t="str">
        <f>'Page 1 - General Information'!$G$12</f>
        <v>114069103</v>
      </c>
      <c r="B2702" t="str">
        <f>'Page 1 - General Information'!$G$16</f>
        <v>6980</v>
      </c>
      <c r="C2702" s="333" t="s">
        <v>14207</v>
      </c>
      <c r="N2702" t="s">
        <v>8505</v>
      </c>
      <c r="O2702" s="300"/>
      <c r="Q2702"/>
      <c r="R2702" s="300" t="s">
        <v>14197</v>
      </c>
      <c r="S2702" t="s">
        <v>10651</v>
      </c>
      <c r="V2702" s="296">
        <f>INDEX('Page 2 - Team Information'!$K$14:$AP$184,Y2702,X2702)</f>
        <v>0</v>
      </c>
      <c r="X2702" s="334">
        <v>5</v>
      </c>
      <c r="Y2702" s="334">
        <v>148</v>
      </c>
    </row>
    <row r="2703" spans="1:25" x14ac:dyDescent="0.25">
      <c r="A2703" t="str">
        <f>'Page 1 - General Information'!$G$12</f>
        <v>114069103</v>
      </c>
      <c r="B2703" t="str">
        <f>'Page 1 - General Information'!$G$16</f>
        <v>6980</v>
      </c>
      <c r="C2703" s="333" t="s">
        <v>14207</v>
      </c>
      <c r="N2703" t="s">
        <v>8505</v>
      </c>
      <c r="O2703" s="300"/>
      <c r="Q2703"/>
      <c r="R2703" s="300" t="s">
        <v>14197</v>
      </c>
      <c r="S2703" t="s">
        <v>10652</v>
      </c>
      <c r="V2703" s="296">
        <f>INDEX('Page 2 - Team Information'!$K$14:$AP$184,Y2703,X2703)</f>
        <v>0</v>
      </c>
      <c r="X2703" s="334">
        <v>6</v>
      </c>
      <c r="Y2703" s="334">
        <v>148</v>
      </c>
    </row>
    <row r="2704" spans="1:25" x14ac:dyDescent="0.25">
      <c r="A2704" t="str">
        <f>'Page 1 - General Information'!$G$12</f>
        <v>114069103</v>
      </c>
      <c r="B2704" t="str">
        <f>'Page 1 - General Information'!$G$16</f>
        <v>6980</v>
      </c>
      <c r="C2704" s="333" t="s">
        <v>14207</v>
      </c>
      <c r="N2704" t="s">
        <v>8505</v>
      </c>
      <c r="O2704" s="300"/>
      <c r="Q2704"/>
      <c r="R2704" s="300" t="s">
        <v>14197</v>
      </c>
      <c r="S2704" t="s">
        <v>10653</v>
      </c>
      <c r="V2704" s="296">
        <f>INDEX('Page 2 - Team Information'!$K$14:$AP$184,Y2704,X2704)</f>
        <v>0</v>
      </c>
      <c r="X2704" s="334">
        <v>7</v>
      </c>
      <c r="Y2704" s="334">
        <v>148</v>
      </c>
    </row>
    <row r="2705" spans="1:25" x14ac:dyDescent="0.25">
      <c r="A2705" t="str">
        <f>'Page 1 - General Information'!$G$12</f>
        <v>114069103</v>
      </c>
      <c r="B2705" t="str">
        <f>'Page 1 - General Information'!$G$16</f>
        <v>6980</v>
      </c>
      <c r="C2705" s="333" t="s">
        <v>14207</v>
      </c>
      <c r="N2705" t="s">
        <v>8505</v>
      </c>
      <c r="O2705" s="300"/>
      <c r="Q2705"/>
      <c r="R2705" s="23" t="s">
        <v>14197</v>
      </c>
      <c r="S2705" t="s">
        <v>10654</v>
      </c>
      <c r="T2705" s="296" t="str">
        <f>IF(INDEX('Page 2 - Team Information'!$K$14:$AP$184,Y2705,X2705)="","",INDEX('Page 2 - Team Information'!$K$14:$AP$184,Y2705,X2705)&amp;"-06-30")</f>
        <v/>
      </c>
      <c r="X2705" s="334">
        <v>9</v>
      </c>
      <c r="Y2705" s="334">
        <v>148</v>
      </c>
    </row>
    <row r="2706" spans="1:25" x14ac:dyDescent="0.25">
      <c r="A2706" t="str">
        <f>'Page 1 - General Information'!$G$12</f>
        <v>114069103</v>
      </c>
      <c r="B2706" t="str">
        <f>'Page 1 - General Information'!$G$16</f>
        <v>6980</v>
      </c>
      <c r="C2706" s="333" t="s">
        <v>14207</v>
      </c>
      <c r="N2706" t="s">
        <v>8505</v>
      </c>
      <c r="O2706" s="300"/>
      <c r="Q2706"/>
      <c r="R2706" s="23" t="s">
        <v>14197</v>
      </c>
      <c r="S2706" t="s">
        <v>10655</v>
      </c>
      <c r="T2706" s="296" t="str">
        <f>IF(INDEX('Page 2 - Team Information'!$K$14:$AP$184,Y2706,X2706)="","",INDEX('Page 2 - Team Information'!$K$14:$AP$184,Y2706,X2706)&amp;"-06-30")</f>
        <v/>
      </c>
      <c r="X2706" s="334">
        <v>10</v>
      </c>
      <c r="Y2706" s="334">
        <v>148</v>
      </c>
    </row>
    <row r="2707" spans="1:25" x14ac:dyDescent="0.25">
      <c r="A2707" t="str">
        <f>'Page 1 - General Information'!$G$12</f>
        <v>114069103</v>
      </c>
      <c r="B2707" t="str">
        <f>'Page 1 - General Information'!$G$16</f>
        <v>6980</v>
      </c>
      <c r="C2707" s="333" t="s">
        <v>14207</v>
      </c>
      <c r="N2707" t="s">
        <v>8505</v>
      </c>
      <c r="O2707" s="300"/>
      <c r="Q2707"/>
      <c r="R2707" s="23" t="s">
        <v>14197</v>
      </c>
      <c r="S2707" t="s">
        <v>10656</v>
      </c>
      <c r="T2707" s="296" t="str">
        <f>IF(INDEX('Page 2 - Team Information'!$K$14:$AP$184,Y2707,X2707)="","",INDEX('Page 2 - Team Information'!$K$14:$AP$184,Y2707,X2707)&amp;"-06-30")</f>
        <v/>
      </c>
      <c r="X2707" s="334">
        <v>11</v>
      </c>
      <c r="Y2707" s="334">
        <v>148</v>
      </c>
    </row>
    <row r="2708" spans="1:25" x14ac:dyDescent="0.25">
      <c r="A2708" t="str">
        <f>'Page 1 - General Information'!$G$12</f>
        <v>114069103</v>
      </c>
      <c r="B2708" t="str">
        <f>'Page 1 - General Information'!$G$16</f>
        <v>6980</v>
      </c>
      <c r="C2708" s="333" t="s">
        <v>14207</v>
      </c>
      <c r="N2708" t="s">
        <v>8505</v>
      </c>
      <c r="O2708" s="300"/>
      <c r="Q2708"/>
      <c r="R2708" s="23" t="s">
        <v>14197</v>
      </c>
      <c r="S2708" t="s">
        <v>10657</v>
      </c>
      <c r="T2708" s="296" t="str">
        <f>IF(INDEX('Page 2 - Team Information'!$K$14:$AP$184,Y2708,X2708)="","",INDEX('Page 2 - Team Information'!$K$14:$AP$184,Y2708,X2708)&amp;"-06-30")</f>
        <v/>
      </c>
      <c r="X2708" s="334">
        <v>12</v>
      </c>
      <c r="Y2708" s="334">
        <v>148</v>
      </c>
    </row>
    <row r="2709" spans="1:25" x14ac:dyDescent="0.25">
      <c r="A2709" t="str">
        <f>'Page 1 - General Information'!$G$12</f>
        <v>114069103</v>
      </c>
      <c r="B2709" t="str">
        <f>'Page 1 - General Information'!$G$16</f>
        <v>6980</v>
      </c>
      <c r="C2709" s="333" t="s">
        <v>14207</v>
      </c>
      <c r="N2709" t="s">
        <v>8024</v>
      </c>
      <c r="O2709" s="296">
        <f>INDEX('Page 2 - Team Information'!$K$14:$AP$184,Y2709,X2709)</f>
        <v>0</v>
      </c>
      <c r="Q2709"/>
      <c r="S2709" t="s">
        <v>10658</v>
      </c>
      <c r="X2709" s="334">
        <v>14</v>
      </c>
      <c r="Y2709" s="334">
        <v>148</v>
      </c>
    </row>
    <row r="2710" spans="1:25" x14ac:dyDescent="0.25">
      <c r="A2710" t="str">
        <f>'Page 1 - General Information'!$G$12</f>
        <v>114069103</v>
      </c>
      <c r="B2710" t="str">
        <f>'Page 1 - General Information'!$G$16</f>
        <v>6980</v>
      </c>
      <c r="C2710" s="333" t="s">
        <v>14207</v>
      </c>
      <c r="N2710" t="s">
        <v>8024</v>
      </c>
      <c r="O2710" s="296">
        <f>INDEX('Page 2 - Team Information'!$K$14:$AP$184,Y2710,X2710)</f>
        <v>0</v>
      </c>
      <c r="Q2710"/>
      <c r="S2710" t="s">
        <v>10659</v>
      </c>
      <c r="X2710" s="334">
        <v>15</v>
      </c>
      <c r="Y2710" s="334">
        <v>148</v>
      </c>
    </row>
    <row r="2711" spans="1:25" x14ac:dyDescent="0.25">
      <c r="A2711" t="str">
        <f>'Page 1 - General Information'!$G$12</f>
        <v>114069103</v>
      </c>
      <c r="B2711" t="str">
        <f>'Page 1 - General Information'!$G$16</f>
        <v>6980</v>
      </c>
      <c r="C2711" s="333" t="s">
        <v>14207</v>
      </c>
      <c r="N2711" t="s">
        <v>8024</v>
      </c>
      <c r="O2711" s="296">
        <f>INDEX('Page 2 - Team Information'!$K$14:$AP$184,Y2711,X2711)</f>
        <v>0</v>
      </c>
      <c r="Q2711"/>
      <c r="S2711" t="s">
        <v>10660</v>
      </c>
      <c r="X2711" s="334">
        <v>16</v>
      </c>
      <c r="Y2711" s="334">
        <v>148</v>
      </c>
    </row>
    <row r="2712" spans="1:25" x14ac:dyDescent="0.25">
      <c r="A2712" t="str">
        <f>'Page 1 - General Information'!$G$12</f>
        <v>114069103</v>
      </c>
      <c r="B2712" t="str">
        <f>'Page 1 - General Information'!$G$16</f>
        <v>6980</v>
      </c>
      <c r="C2712" s="333" t="s">
        <v>14207</v>
      </c>
      <c r="N2712" t="s">
        <v>8024</v>
      </c>
      <c r="O2712" s="296">
        <f>INDEX('Page 2 - Team Information'!$K$14:$AP$184,Y2712,X2712)</f>
        <v>0</v>
      </c>
      <c r="Q2712"/>
      <c r="S2712" t="s">
        <v>10661</v>
      </c>
      <c r="X2712" s="334">
        <v>17</v>
      </c>
      <c r="Y2712" s="334">
        <v>148</v>
      </c>
    </row>
    <row r="2713" spans="1:25" x14ac:dyDescent="0.25">
      <c r="A2713" t="str">
        <f>'Page 1 - General Information'!$G$12</f>
        <v>114069103</v>
      </c>
      <c r="B2713" t="str">
        <f>'Page 1 - General Information'!$G$16</f>
        <v>6980</v>
      </c>
      <c r="C2713" s="333" t="s">
        <v>14207</v>
      </c>
      <c r="N2713" t="s">
        <v>8024</v>
      </c>
      <c r="O2713" s="296">
        <f>INDEX('Page 2 - Team Information'!$K$14:$AP$184,Y2713,X2713)</f>
        <v>0</v>
      </c>
      <c r="Q2713"/>
      <c r="S2713" t="s">
        <v>10662</v>
      </c>
      <c r="X2713" s="334">
        <v>19</v>
      </c>
      <c r="Y2713" s="334">
        <v>148</v>
      </c>
    </row>
    <row r="2714" spans="1:25" x14ac:dyDescent="0.25">
      <c r="A2714" t="str">
        <f>'Page 1 - General Information'!$G$12</f>
        <v>114069103</v>
      </c>
      <c r="B2714" t="str">
        <f>'Page 1 - General Information'!$G$16</f>
        <v>6980</v>
      </c>
      <c r="C2714" s="333" t="s">
        <v>14207</v>
      </c>
      <c r="N2714" t="s">
        <v>8024</v>
      </c>
      <c r="O2714" s="296">
        <f>INDEX('Page 2 - Team Information'!$K$14:$AP$184,Y2714,X2714)</f>
        <v>0</v>
      </c>
      <c r="Q2714"/>
      <c r="S2714" t="s">
        <v>10663</v>
      </c>
      <c r="X2714" s="334">
        <v>20</v>
      </c>
      <c r="Y2714" s="334">
        <v>148</v>
      </c>
    </row>
    <row r="2715" spans="1:25" x14ac:dyDescent="0.25">
      <c r="A2715" t="str">
        <f>'Page 1 - General Information'!$G$12</f>
        <v>114069103</v>
      </c>
      <c r="B2715" t="str">
        <f>'Page 1 - General Information'!$G$16</f>
        <v>6980</v>
      </c>
      <c r="C2715" s="333" t="s">
        <v>14207</v>
      </c>
      <c r="N2715" t="s">
        <v>8024</v>
      </c>
      <c r="O2715" s="296">
        <f>INDEX('Page 2 - Team Information'!$K$14:$AP$184,Y2715,X2715)</f>
        <v>0</v>
      </c>
      <c r="Q2715"/>
      <c r="S2715" t="s">
        <v>10664</v>
      </c>
      <c r="X2715" s="334">
        <v>21</v>
      </c>
      <c r="Y2715" s="334">
        <v>148</v>
      </c>
    </row>
    <row r="2716" spans="1:25" x14ac:dyDescent="0.25">
      <c r="A2716" t="str">
        <f>'Page 1 - General Information'!$G$12</f>
        <v>114069103</v>
      </c>
      <c r="B2716" t="str">
        <f>'Page 1 - General Information'!$G$16</f>
        <v>6980</v>
      </c>
      <c r="C2716" s="333" t="s">
        <v>14207</v>
      </c>
      <c r="N2716" t="s">
        <v>8024</v>
      </c>
      <c r="O2716" s="296">
        <f>INDEX('Page 2 - Team Information'!$K$14:$AP$184,Y2716,X2716)</f>
        <v>0</v>
      </c>
      <c r="Q2716"/>
      <c r="S2716" t="s">
        <v>10665</v>
      </c>
      <c r="X2716" s="334">
        <v>22</v>
      </c>
      <c r="Y2716" s="334">
        <v>148</v>
      </c>
    </row>
    <row r="2717" spans="1:25" x14ac:dyDescent="0.25">
      <c r="A2717" t="str">
        <f>'Page 1 - General Information'!$G$12</f>
        <v>114069103</v>
      </c>
      <c r="B2717" t="str">
        <f>'Page 1 - General Information'!$G$16</f>
        <v>6980</v>
      </c>
      <c r="C2717" s="333" t="s">
        <v>14207</v>
      </c>
      <c r="N2717" t="s">
        <v>8505</v>
      </c>
      <c r="O2717" s="300"/>
      <c r="Q2717"/>
      <c r="R2717" s="300" t="s">
        <v>14197</v>
      </c>
      <c r="S2717" t="s">
        <v>10666</v>
      </c>
      <c r="V2717" s="296">
        <f>INDEX('Page 2 - Team Information'!$K$14:$AP$184,Y2717,X2717)</f>
        <v>0</v>
      </c>
      <c r="X2717" s="334">
        <v>5</v>
      </c>
      <c r="Y2717" s="334">
        <v>149</v>
      </c>
    </row>
    <row r="2718" spans="1:25" x14ac:dyDescent="0.25">
      <c r="A2718" t="str">
        <f>'Page 1 - General Information'!$G$12</f>
        <v>114069103</v>
      </c>
      <c r="B2718" t="str">
        <f>'Page 1 - General Information'!$G$16</f>
        <v>6980</v>
      </c>
      <c r="C2718" s="333" t="s">
        <v>14207</v>
      </c>
      <c r="N2718" t="s">
        <v>8505</v>
      </c>
      <c r="O2718" s="300"/>
      <c r="Q2718"/>
      <c r="R2718" s="300" t="s">
        <v>14197</v>
      </c>
      <c r="S2718" t="s">
        <v>10667</v>
      </c>
      <c r="V2718" s="296" t="str">
        <f>INDEX('Page 2 - Team Information'!$K$14:$AP$184,Y2718,X2718)</f>
        <v xml:space="preserve">Yes </v>
      </c>
      <c r="X2718" s="334">
        <v>6</v>
      </c>
      <c r="Y2718" s="334">
        <v>149</v>
      </c>
    </row>
    <row r="2719" spans="1:25" x14ac:dyDescent="0.25">
      <c r="A2719" t="str">
        <f>'Page 1 - General Information'!$G$12</f>
        <v>114069103</v>
      </c>
      <c r="B2719" t="str">
        <f>'Page 1 - General Information'!$G$16</f>
        <v>6980</v>
      </c>
      <c r="C2719" s="333" t="s">
        <v>14207</v>
      </c>
      <c r="N2719" t="s">
        <v>8505</v>
      </c>
      <c r="O2719" s="300"/>
      <c r="Q2719"/>
      <c r="R2719" s="300" t="s">
        <v>14197</v>
      </c>
      <c r="S2719" t="s">
        <v>10668</v>
      </c>
      <c r="V2719" s="296">
        <f>INDEX('Page 2 - Team Information'!$K$14:$AP$184,Y2719,X2719)</f>
        <v>0</v>
      </c>
      <c r="X2719" s="334">
        <v>7</v>
      </c>
      <c r="Y2719" s="334">
        <v>149</v>
      </c>
    </row>
    <row r="2720" spans="1:25" x14ac:dyDescent="0.25">
      <c r="A2720" t="str">
        <f>'Page 1 - General Information'!$G$12</f>
        <v>114069103</v>
      </c>
      <c r="B2720" t="str">
        <f>'Page 1 - General Information'!$G$16</f>
        <v>6980</v>
      </c>
      <c r="C2720" s="333" t="s">
        <v>14207</v>
      </c>
      <c r="N2720" t="s">
        <v>8505</v>
      </c>
      <c r="O2720" s="300"/>
      <c r="Q2720"/>
      <c r="R2720" s="23" t="s">
        <v>14197</v>
      </c>
      <c r="S2720" t="s">
        <v>10669</v>
      </c>
      <c r="T2720" s="296" t="str">
        <f>IF(INDEX('Page 2 - Team Information'!$K$14:$AP$184,Y2720,X2720)="","",INDEX('Page 2 - Team Information'!$K$14:$AP$184,Y2720,X2720)&amp;"-06-30")</f>
        <v>1946-06-30</v>
      </c>
      <c r="X2720" s="334">
        <v>9</v>
      </c>
      <c r="Y2720" s="334">
        <v>149</v>
      </c>
    </row>
    <row r="2721" spans="1:25" x14ac:dyDescent="0.25">
      <c r="A2721" t="str">
        <f>'Page 1 - General Information'!$G$12</f>
        <v>114069103</v>
      </c>
      <c r="B2721" t="str">
        <f>'Page 1 - General Information'!$G$16</f>
        <v>6980</v>
      </c>
      <c r="C2721" s="333" t="s">
        <v>14207</v>
      </c>
      <c r="N2721" t="s">
        <v>8505</v>
      </c>
      <c r="O2721" s="300"/>
      <c r="Q2721"/>
      <c r="R2721" s="23" t="s">
        <v>14197</v>
      </c>
      <c r="S2721" t="s">
        <v>10670</v>
      </c>
      <c r="T2721" s="296" t="str">
        <f>IF(INDEX('Page 2 - Team Information'!$K$14:$AP$184,Y2721,X2721)="","",INDEX('Page 2 - Team Information'!$K$14:$AP$184,Y2721,X2721)&amp;"-06-30")</f>
        <v/>
      </c>
      <c r="X2721" s="334">
        <v>10</v>
      </c>
      <c r="Y2721" s="334">
        <v>149</v>
      </c>
    </row>
    <row r="2722" spans="1:25" x14ac:dyDescent="0.25">
      <c r="A2722" t="str">
        <f>'Page 1 - General Information'!$G$12</f>
        <v>114069103</v>
      </c>
      <c r="B2722" t="str">
        <f>'Page 1 - General Information'!$G$16</f>
        <v>6980</v>
      </c>
      <c r="C2722" s="333" t="s">
        <v>14207</v>
      </c>
      <c r="N2722" t="s">
        <v>8505</v>
      </c>
      <c r="O2722" s="300"/>
      <c r="Q2722"/>
      <c r="R2722" s="23" t="s">
        <v>14197</v>
      </c>
      <c r="S2722" t="s">
        <v>10671</v>
      </c>
      <c r="T2722" s="296" t="str">
        <f>IF(INDEX('Page 2 - Team Information'!$K$14:$AP$184,Y2722,X2722)="","",INDEX('Page 2 - Team Information'!$K$14:$AP$184,Y2722,X2722)&amp;"-06-30")</f>
        <v/>
      </c>
      <c r="X2722" s="334">
        <v>11</v>
      </c>
      <c r="Y2722" s="334">
        <v>149</v>
      </c>
    </row>
    <row r="2723" spans="1:25" x14ac:dyDescent="0.25">
      <c r="A2723" t="str">
        <f>'Page 1 - General Information'!$G$12</f>
        <v>114069103</v>
      </c>
      <c r="B2723" t="str">
        <f>'Page 1 - General Information'!$G$16</f>
        <v>6980</v>
      </c>
      <c r="C2723" s="333" t="s">
        <v>14207</v>
      </c>
      <c r="N2723" t="s">
        <v>8505</v>
      </c>
      <c r="O2723" s="300"/>
      <c r="Q2723"/>
      <c r="R2723" s="23" t="s">
        <v>14197</v>
      </c>
      <c r="S2723" t="s">
        <v>10672</v>
      </c>
      <c r="T2723" s="296" t="str">
        <f>IF(INDEX('Page 2 - Team Information'!$K$14:$AP$184,Y2723,X2723)="","",INDEX('Page 2 - Team Information'!$K$14:$AP$184,Y2723,X2723)&amp;"-06-30")</f>
        <v/>
      </c>
      <c r="X2723" s="334">
        <v>12</v>
      </c>
      <c r="Y2723" s="334">
        <v>149</v>
      </c>
    </row>
    <row r="2724" spans="1:25" x14ac:dyDescent="0.25">
      <c r="A2724" t="str">
        <f>'Page 1 - General Information'!$G$12</f>
        <v>114069103</v>
      </c>
      <c r="B2724" t="str">
        <f>'Page 1 - General Information'!$G$16</f>
        <v>6980</v>
      </c>
      <c r="C2724" s="333" t="s">
        <v>14207</v>
      </c>
      <c r="N2724" t="s">
        <v>8024</v>
      </c>
      <c r="O2724" s="296">
        <f>INDEX('Page 2 - Team Information'!$K$14:$AP$184,Y2724,X2724)</f>
        <v>0</v>
      </c>
      <c r="Q2724"/>
      <c r="S2724" t="s">
        <v>10673</v>
      </c>
      <c r="X2724" s="334">
        <v>14</v>
      </c>
      <c r="Y2724" s="334">
        <v>149</v>
      </c>
    </row>
    <row r="2725" spans="1:25" x14ac:dyDescent="0.25">
      <c r="A2725" t="str">
        <f>'Page 1 - General Information'!$G$12</f>
        <v>114069103</v>
      </c>
      <c r="B2725" t="str">
        <f>'Page 1 - General Information'!$G$16</f>
        <v>6980</v>
      </c>
      <c r="C2725" s="333" t="s">
        <v>14207</v>
      </c>
      <c r="N2725" t="s">
        <v>8024</v>
      </c>
      <c r="O2725" s="296">
        <f>INDEX('Page 2 - Team Information'!$K$14:$AP$184,Y2725,X2725)</f>
        <v>30</v>
      </c>
      <c r="Q2725"/>
      <c r="S2725" t="s">
        <v>10674</v>
      </c>
      <c r="X2725" s="334">
        <v>15</v>
      </c>
      <c r="Y2725" s="334">
        <v>149</v>
      </c>
    </row>
    <row r="2726" spans="1:25" x14ac:dyDescent="0.25">
      <c r="A2726" t="str">
        <f>'Page 1 - General Information'!$G$12</f>
        <v>114069103</v>
      </c>
      <c r="B2726" t="str">
        <f>'Page 1 - General Information'!$G$16</f>
        <v>6980</v>
      </c>
      <c r="C2726" s="333" t="s">
        <v>14207</v>
      </c>
      <c r="N2726" t="s">
        <v>8024</v>
      </c>
      <c r="O2726" s="296">
        <f>INDEX('Page 2 - Team Information'!$K$14:$AP$184,Y2726,X2726)</f>
        <v>0</v>
      </c>
      <c r="Q2726"/>
      <c r="S2726" t="s">
        <v>10675</v>
      </c>
      <c r="X2726" s="334">
        <v>16</v>
      </c>
      <c r="Y2726" s="334">
        <v>149</v>
      </c>
    </row>
    <row r="2727" spans="1:25" x14ac:dyDescent="0.25">
      <c r="A2727" t="str">
        <f>'Page 1 - General Information'!$G$12</f>
        <v>114069103</v>
      </c>
      <c r="B2727" t="str">
        <f>'Page 1 - General Information'!$G$16</f>
        <v>6980</v>
      </c>
      <c r="C2727" s="333" t="s">
        <v>14207</v>
      </c>
      <c r="N2727" t="s">
        <v>8024</v>
      </c>
      <c r="O2727" s="296">
        <f>INDEX('Page 2 - Team Information'!$K$14:$AP$184,Y2727,X2727)</f>
        <v>30</v>
      </c>
      <c r="Q2727"/>
      <c r="S2727" t="s">
        <v>10676</v>
      </c>
      <c r="X2727" s="334">
        <v>17</v>
      </c>
      <c r="Y2727" s="334">
        <v>149</v>
      </c>
    </row>
    <row r="2728" spans="1:25" x14ac:dyDescent="0.25">
      <c r="A2728" t="str">
        <f>'Page 1 - General Information'!$G$12</f>
        <v>114069103</v>
      </c>
      <c r="B2728" t="str">
        <f>'Page 1 - General Information'!$G$16</f>
        <v>6980</v>
      </c>
      <c r="C2728" s="333" t="s">
        <v>14207</v>
      </c>
      <c r="N2728" t="s">
        <v>8024</v>
      </c>
      <c r="O2728" s="296">
        <f>INDEX('Page 2 - Team Information'!$K$14:$AP$184,Y2728,X2728)</f>
        <v>0</v>
      </c>
      <c r="Q2728"/>
      <c r="S2728" t="s">
        <v>10677</v>
      </c>
      <c r="X2728" s="334">
        <v>19</v>
      </c>
      <c r="Y2728" s="334">
        <v>149</v>
      </c>
    </row>
    <row r="2729" spans="1:25" x14ac:dyDescent="0.25">
      <c r="A2729" t="str">
        <f>'Page 1 - General Information'!$G$12</f>
        <v>114069103</v>
      </c>
      <c r="B2729" t="str">
        <f>'Page 1 - General Information'!$G$16</f>
        <v>6980</v>
      </c>
      <c r="C2729" s="333" t="s">
        <v>14207</v>
      </c>
      <c r="N2729" t="s">
        <v>8024</v>
      </c>
      <c r="O2729" s="296">
        <f>INDEX('Page 2 - Team Information'!$K$14:$AP$184,Y2729,X2729)</f>
        <v>30</v>
      </c>
      <c r="Q2729"/>
      <c r="S2729" t="s">
        <v>10678</v>
      </c>
      <c r="X2729" s="334">
        <v>20</v>
      </c>
      <c r="Y2729" s="334">
        <v>149</v>
      </c>
    </row>
    <row r="2730" spans="1:25" x14ac:dyDescent="0.25">
      <c r="A2730" t="str">
        <f>'Page 1 - General Information'!$G$12</f>
        <v>114069103</v>
      </c>
      <c r="B2730" t="str">
        <f>'Page 1 - General Information'!$G$16</f>
        <v>6980</v>
      </c>
      <c r="C2730" s="333" t="s">
        <v>14207</v>
      </c>
      <c r="N2730" t="s">
        <v>8024</v>
      </c>
      <c r="O2730" s="296">
        <f>INDEX('Page 2 - Team Information'!$K$14:$AP$184,Y2730,X2730)</f>
        <v>0</v>
      </c>
      <c r="Q2730"/>
      <c r="S2730" t="s">
        <v>10679</v>
      </c>
      <c r="X2730" s="334">
        <v>21</v>
      </c>
      <c r="Y2730" s="334">
        <v>149</v>
      </c>
    </row>
    <row r="2731" spans="1:25" x14ac:dyDescent="0.25">
      <c r="A2731" t="str">
        <f>'Page 1 - General Information'!$G$12</f>
        <v>114069103</v>
      </c>
      <c r="B2731" t="str">
        <f>'Page 1 - General Information'!$G$16</f>
        <v>6980</v>
      </c>
      <c r="C2731" s="333" t="s">
        <v>14207</v>
      </c>
      <c r="N2731" t="s">
        <v>8024</v>
      </c>
      <c r="O2731" s="296">
        <f>INDEX('Page 2 - Team Information'!$K$14:$AP$184,Y2731,X2731)</f>
        <v>30</v>
      </c>
      <c r="Q2731"/>
      <c r="S2731" t="s">
        <v>10680</v>
      </c>
      <c r="X2731" s="334">
        <v>22</v>
      </c>
      <c r="Y2731" s="334">
        <v>149</v>
      </c>
    </row>
    <row r="2732" spans="1:25" x14ac:dyDescent="0.25">
      <c r="A2732" t="str">
        <f>'Page 1 - General Information'!$G$12</f>
        <v>114069103</v>
      </c>
      <c r="B2732" t="str">
        <f>'Page 1 - General Information'!$G$16</f>
        <v>6980</v>
      </c>
      <c r="C2732" s="333" t="s">
        <v>14207</v>
      </c>
      <c r="N2732" t="s">
        <v>8505</v>
      </c>
      <c r="O2732" s="300"/>
      <c r="Q2732"/>
      <c r="R2732" s="300" t="s">
        <v>14197</v>
      </c>
      <c r="S2732" t="s">
        <v>10681</v>
      </c>
      <c r="V2732" s="296">
        <f>INDEX('Page 2 - Team Information'!$K$14:$AP$184,Y2732,X2732)</f>
        <v>0</v>
      </c>
      <c r="X2732" s="334">
        <v>5</v>
      </c>
      <c r="Y2732" s="334">
        <v>150</v>
      </c>
    </row>
    <row r="2733" spans="1:25" x14ac:dyDescent="0.25">
      <c r="A2733" t="str">
        <f>'Page 1 - General Information'!$G$12</f>
        <v>114069103</v>
      </c>
      <c r="B2733" t="str">
        <f>'Page 1 - General Information'!$G$16</f>
        <v>6980</v>
      </c>
      <c r="C2733" s="333" t="s">
        <v>14207</v>
      </c>
      <c r="N2733" t="s">
        <v>8505</v>
      </c>
      <c r="O2733" s="300"/>
      <c r="Q2733"/>
      <c r="R2733" s="300" t="s">
        <v>14197</v>
      </c>
      <c r="S2733" t="s">
        <v>10682</v>
      </c>
      <c r="V2733" s="296">
        <f>INDEX('Page 2 - Team Information'!$K$14:$AP$184,Y2733,X2733)</f>
        <v>0</v>
      </c>
      <c r="X2733" s="334">
        <v>6</v>
      </c>
      <c r="Y2733" s="334">
        <v>150</v>
      </c>
    </row>
    <row r="2734" spans="1:25" x14ac:dyDescent="0.25">
      <c r="A2734" t="str">
        <f>'Page 1 - General Information'!$G$12</f>
        <v>114069103</v>
      </c>
      <c r="B2734" t="str">
        <f>'Page 1 - General Information'!$G$16</f>
        <v>6980</v>
      </c>
      <c r="C2734" s="333" t="s">
        <v>14207</v>
      </c>
      <c r="N2734" t="s">
        <v>8505</v>
      </c>
      <c r="O2734" s="300"/>
      <c r="Q2734"/>
      <c r="R2734" s="300" t="s">
        <v>14197</v>
      </c>
      <c r="S2734" t="s">
        <v>10683</v>
      </c>
      <c r="V2734" s="296">
        <f>INDEX('Page 2 - Team Information'!$K$14:$AP$184,Y2734,X2734)</f>
        <v>0</v>
      </c>
      <c r="X2734" s="334">
        <v>7</v>
      </c>
      <c r="Y2734" s="334">
        <v>150</v>
      </c>
    </row>
    <row r="2735" spans="1:25" x14ac:dyDescent="0.25">
      <c r="A2735" t="str">
        <f>'Page 1 - General Information'!$G$12</f>
        <v>114069103</v>
      </c>
      <c r="B2735" t="str">
        <f>'Page 1 - General Information'!$G$16</f>
        <v>6980</v>
      </c>
      <c r="C2735" s="333" t="s">
        <v>14207</v>
      </c>
      <c r="N2735" t="s">
        <v>8505</v>
      </c>
      <c r="O2735" s="300"/>
      <c r="Q2735"/>
      <c r="R2735" s="23" t="s">
        <v>14197</v>
      </c>
      <c r="S2735" t="s">
        <v>10684</v>
      </c>
      <c r="T2735" s="296" t="str">
        <f>IF(INDEX('Page 2 - Team Information'!$K$14:$AP$184,Y2735,X2735)="","",INDEX('Page 2 - Team Information'!$K$14:$AP$184,Y2735,X2735)&amp;"-06-30")</f>
        <v/>
      </c>
      <c r="X2735" s="334">
        <v>9</v>
      </c>
      <c r="Y2735" s="334">
        <v>150</v>
      </c>
    </row>
    <row r="2736" spans="1:25" x14ac:dyDescent="0.25">
      <c r="A2736" t="str">
        <f>'Page 1 - General Information'!$G$12</f>
        <v>114069103</v>
      </c>
      <c r="B2736" t="str">
        <f>'Page 1 - General Information'!$G$16</f>
        <v>6980</v>
      </c>
      <c r="C2736" s="333" t="s">
        <v>14207</v>
      </c>
      <c r="N2736" t="s">
        <v>8505</v>
      </c>
      <c r="O2736" s="300"/>
      <c r="Q2736"/>
      <c r="R2736" s="23" t="s">
        <v>14197</v>
      </c>
      <c r="S2736" t="s">
        <v>10685</v>
      </c>
      <c r="T2736" s="296" t="str">
        <f>IF(INDEX('Page 2 - Team Information'!$K$14:$AP$184,Y2736,X2736)="","",INDEX('Page 2 - Team Information'!$K$14:$AP$184,Y2736,X2736)&amp;"-06-30")</f>
        <v/>
      </c>
      <c r="X2736" s="334">
        <v>10</v>
      </c>
      <c r="Y2736" s="334">
        <v>150</v>
      </c>
    </row>
    <row r="2737" spans="1:25" x14ac:dyDescent="0.25">
      <c r="A2737" t="str">
        <f>'Page 1 - General Information'!$G$12</f>
        <v>114069103</v>
      </c>
      <c r="B2737" t="str">
        <f>'Page 1 - General Information'!$G$16</f>
        <v>6980</v>
      </c>
      <c r="C2737" s="333" t="s">
        <v>14207</v>
      </c>
      <c r="N2737" t="s">
        <v>8505</v>
      </c>
      <c r="O2737" s="300"/>
      <c r="Q2737"/>
      <c r="R2737" s="23" t="s">
        <v>14197</v>
      </c>
      <c r="S2737" t="s">
        <v>10686</v>
      </c>
      <c r="T2737" s="296" t="str">
        <f>IF(INDEX('Page 2 - Team Information'!$K$14:$AP$184,Y2737,X2737)="","",INDEX('Page 2 - Team Information'!$K$14:$AP$184,Y2737,X2737)&amp;"-06-30")</f>
        <v/>
      </c>
      <c r="X2737" s="334">
        <v>11</v>
      </c>
      <c r="Y2737" s="334">
        <v>150</v>
      </c>
    </row>
    <row r="2738" spans="1:25" x14ac:dyDescent="0.25">
      <c r="A2738" t="str">
        <f>'Page 1 - General Information'!$G$12</f>
        <v>114069103</v>
      </c>
      <c r="B2738" t="str">
        <f>'Page 1 - General Information'!$G$16</f>
        <v>6980</v>
      </c>
      <c r="C2738" s="333" t="s">
        <v>14207</v>
      </c>
      <c r="N2738" t="s">
        <v>8505</v>
      </c>
      <c r="O2738" s="300"/>
      <c r="Q2738"/>
      <c r="R2738" s="23" t="s">
        <v>14197</v>
      </c>
      <c r="S2738" t="s">
        <v>10687</v>
      </c>
      <c r="T2738" s="296" t="str">
        <f>IF(INDEX('Page 2 - Team Information'!$K$14:$AP$184,Y2738,X2738)="","",INDEX('Page 2 - Team Information'!$K$14:$AP$184,Y2738,X2738)&amp;"-06-30")</f>
        <v/>
      </c>
      <c r="X2738" s="334">
        <v>12</v>
      </c>
      <c r="Y2738" s="334">
        <v>150</v>
      </c>
    </row>
    <row r="2739" spans="1:25" x14ac:dyDescent="0.25">
      <c r="A2739" t="str">
        <f>'Page 1 - General Information'!$G$12</f>
        <v>114069103</v>
      </c>
      <c r="B2739" t="str">
        <f>'Page 1 - General Information'!$G$16</f>
        <v>6980</v>
      </c>
      <c r="C2739" s="333" t="s">
        <v>14207</v>
      </c>
      <c r="N2739" t="s">
        <v>8024</v>
      </c>
      <c r="O2739" s="296">
        <f>INDEX('Page 2 - Team Information'!$K$14:$AP$184,Y2739,X2739)</f>
        <v>0</v>
      </c>
      <c r="Q2739"/>
      <c r="S2739" t="s">
        <v>10688</v>
      </c>
      <c r="X2739" s="334">
        <v>14</v>
      </c>
      <c r="Y2739" s="334">
        <v>150</v>
      </c>
    </row>
    <row r="2740" spans="1:25" x14ac:dyDescent="0.25">
      <c r="A2740" t="str">
        <f>'Page 1 - General Information'!$G$12</f>
        <v>114069103</v>
      </c>
      <c r="B2740" t="str">
        <f>'Page 1 - General Information'!$G$16</f>
        <v>6980</v>
      </c>
      <c r="C2740" s="333" t="s">
        <v>14207</v>
      </c>
      <c r="N2740" t="s">
        <v>8024</v>
      </c>
      <c r="O2740" s="296">
        <f>INDEX('Page 2 - Team Information'!$K$14:$AP$184,Y2740,X2740)</f>
        <v>0</v>
      </c>
      <c r="Q2740"/>
      <c r="S2740" t="s">
        <v>10689</v>
      </c>
      <c r="X2740" s="334">
        <v>15</v>
      </c>
      <c r="Y2740" s="334">
        <v>150</v>
      </c>
    </row>
    <row r="2741" spans="1:25" x14ac:dyDescent="0.25">
      <c r="A2741" t="str">
        <f>'Page 1 - General Information'!$G$12</f>
        <v>114069103</v>
      </c>
      <c r="B2741" t="str">
        <f>'Page 1 - General Information'!$G$16</f>
        <v>6980</v>
      </c>
      <c r="C2741" s="333" t="s">
        <v>14207</v>
      </c>
      <c r="N2741" t="s">
        <v>8024</v>
      </c>
      <c r="O2741" s="296">
        <f>INDEX('Page 2 - Team Information'!$K$14:$AP$184,Y2741,X2741)</f>
        <v>0</v>
      </c>
      <c r="Q2741"/>
      <c r="S2741" t="s">
        <v>10690</v>
      </c>
      <c r="X2741" s="334">
        <v>16</v>
      </c>
      <c r="Y2741" s="334">
        <v>150</v>
      </c>
    </row>
    <row r="2742" spans="1:25" x14ac:dyDescent="0.25">
      <c r="A2742" t="str">
        <f>'Page 1 - General Information'!$G$12</f>
        <v>114069103</v>
      </c>
      <c r="B2742" t="str">
        <f>'Page 1 - General Information'!$G$16</f>
        <v>6980</v>
      </c>
      <c r="C2742" s="333" t="s">
        <v>14207</v>
      </c>
      <c r="N2742" t="s">
        <v>8024</v>
      </c>
      <c r="O2742" s="296">
        <f>INDEX('Page 2 - Team Information'!$K$14:$AP$184,Y2742,X2742)</f>
        <v>0</v>
      </c>
      <c r="Q2742"/>
      <c r="S2742" t="s">
        <v>10691</v>
      </c>
      <c r="X2742" s="334">
        <v>17</v>
      </c>
      <c r="Y2742" s="334">
        <v>150</v>
      </c>
    </row>
    <row r="2743" spans="1:25" x14ac:dyDescent="0.25">
      <c r="A2743" t="str">
        <f>'Page 1 - General Information'!$G$12</f>
        <v>114069103</v>
      </c>
      <c r="B2743" t="str">
        <f>'Page 1 - General Information'!$G$16</f>
        <v>6980</v>
      </c>
      <c r="C2743" s="333" t="s">
        <v>14207</v>
      </c>
      <c r="N2743" t="s">
        <v>8024</v>
      </c>
      <c r="O2743" s="296">
        <f>INDEX('Page 2 - Team Information'!$K$14:$AP$184,Y2743,X2743)</f>
        <v>0</v>
      </c>
      <c r="Q2743"/>
      <c r="S2743" t="s">
        <v>10692</v>
      </c>
      <c r="X2743" s="334">
        <v>19</v>
      </c>
      <c r="Y2743" s="334">
        <v>150</v>
      </c>
    </row>
    <row r="2744" spans="1:25" x14ac:dyDescent="0.25">
      <c r="A2744" t="str">
        <f>'Page 1 - General Information'!$G$12</f>
        <v>114069103</v>
      </c>
      <c r="B2744" t="str">
        <f>'Page 1 - General Information'!$G$16</f>
        <v>6980</v>
      </c>
      <c r="C2744" s="333" t="s">
        <v>14207</v>
      </c>
      <c r="N2744" t="s">
        <v>8024</v>
      </c>
      <c r="O2744" s="296">
        <f>INDEX('Page 2 - Team Information'!$K$14:$AP$184,Y2744,X2744)</f>
        <v>0</v>
      </c>
      <c r="Q2744"/>
      <c r="S2744" t="s">
        <v>10693</v>
      </c>
      <c r="X2744" s="334">
        <v>20</v>
      </c>
      <c r="Y2744" s="334">
        <v>150</v>
      </c>
    </row>
    <row r="2745" spans="1:25" x14ac:dyDescent="0.25">
      <c r="A2745" t="str">
        <f>'Page 1 - General Information'!$G$12</f>
        <v>114069103</v>
      </c>
      <c r="B2745" t="str">
        <f>'Page 1 - General Information'!$G$16</f>
        <v>6980</v>
      </c>
      <c r="C2745" s="333" t="s">
        <v>14207</v>
      </c>
      <c r="N2745" t="s">
        <v>8024</v>
      </c>
      <c r="O2745" s="296">
        <f>INDEX('Page 2 - Team Information'!$K$14:$AP$184,Y2745,X2745)</f>
        <v>0</v>
      </c>
      <c r="Q2745"/>
      <c r="S2745" t="s">
        <v>10694</v>
      </c>
      <c r="X2745" s="334">
        <v>21</v>
      </c>
      <c r="Y2745" s="334">
        <v>150</v>
      </c>
    </row>
    <row r="2746" spans="1:25" x14ac:dyDescent="0.25">
      <c r="A2746" t="str">
        <f>'Page 1 - General Information'!$G$12</f>
        <v>114069103</v>
      </c>
      <c r="B2746" t="str">
        <f>'Page 1 - General Information'!$G$16</f>
        <v>6980</v>
      </c>
      <c r="C2746" s="333" t="s">
        <v>14207</v>
      </c>
      <c r="N2746" t="s">
        <v>8024</v>
      </c>
      <c r="O2746" s="296">
        <f>INDEX('Page 2 - Team Information'!$K$14:$AP$184,Y2746,X2746)</f>
        <v>0</v>
      </c>
      <c r="Q2746"/>
      <c r="S2746" t="s">
        <v>10695</v>
      </c>
      <c r="X2746" s="334">
        <v>22</v>
      </c>
      <c r="Y2746" s="334">
        <v>150</v>
      </c>
    </row>
    <row r="2747" spans="1:25" x14ac:dyDescent="0.25">
      <c r="A2747" t="str">
        <f>'Page 1 - General Information'!$G$12</f>
        <v>114069103</v>
      </c>
      <c r="B2747" t="str">
        <f>'Page 1 - General Information'!$G$16</f>
        <v>6980</v>
      </c>
      <c r="C2747" s="333" t="s">
        <v>14207</v>
      </c>
      <c r="N2747" t="s">
        <v>8505</v>
      </c>
      <c r="O2747" s="300"/>
      <c r="Q2747"/>
      <c r="R2747" s="300" t="s">
        <v>14197</v>
      </c>
      <c r="S2747" t="s">
        <v>10696</v>
      </c>
      <c r="V2747" s="296">
        <f>INDEX('Page 2 - Team Information'!$K$14:$AP$184,Y2747,X2747)</f>
        <v>0</v>
      </c>
      <c r="X2747" s="334">
        <v>5</v>
      </c>
      <c r="Y2747" s="334">
        <v>151</v>
      </c>
    </row>
    <row r="2748" spans="1:25" x14ac:dyDescent="0.25">
      <c r="A2748" t="str">
        <f>'Page 1 - General Information'!$G$12</f>
        <v>114069103</v>
      </c>
      <c r="B2748" t="str">
        <f>'Page 1 - General Information'!$G$16</f>
        <v>6980</v>
      </c>
      <c r="C2748" s="333" t="s">
        <v>14207</v>
      </c>
      <c r="N2748" t="s">
        <v>8505</v>
      </c>
      <c r="O2748" s="300"/>
      <c r="Q2748"/>
      <c r="R2748" s="300" t="s">
        <v>14197</v>
      </c>
      <c r="S2748" t="s">
        <v>10697</v>
      </c>
      <c r="V2748" s="296">
        <f>INDEX('Page 2 - Team Information'!$K$14:$AP$184,Y2748,X2748)</f>
        <v>0</v>
      </c>
      <c r="X2748" s="334">
        <v>6</v>
      </c>
      <c r="Y2748" s="334">
        <v>151</v>
      </c>
    </row>
    <row r="2749" spans="1:25" x14ac:dyDescent="0.25">
      <c r="A2749" t="str">
        <f>'Page 1 - General Information'!$G$12</f>
        <v>114069103</v>
      </c>
      <c r="B2749" t="str">
        <f>'Page 1 - General Information'!$G$16</f>
        <v>6980</v>
      </c>
      <c r="C2749" s="333" t="s">
        <v>14207</v>
      </c>
      <c r="N2749" t="s">
        <v>8505</v>
      </c>
      <c r="O2749" s="300"/>
      <c r="Q2749"/>
      <c r="R2749" s="300" t="s">
        <v>14197</v>
      </c>
      <c r="S2749" t="s">
        <v>10698</v>
      </c>
      <c r="V2749" s="296">
        <f>INDEX('Page 2 - Team Information'!$K$14:$AP$184,Y2749,X2749)</f>
        <v>0</v>
      </c>
      <c r="X2749" s="334">
        <v>7</v>
      </c>
      <c r="Y2749" s="334">
        <v>151</v>
      </c>
    </row>
    <row r="2750" spans="1:25" x14ac:dyDescent="0.25">
      <c r="A2750" t="str">
        <f>'Page 1 - General Information'!$G$12</f>
        <v>114069103</v>
      </c>
      <c r="B2750" t="str">
        <f>'Page 1 - General Information'!$G$16</f>
        <v>6980</v>
      </c>
      <c r="C2750" s="333" t="s">
        <v>14207</v>
      </c>
      <c r="N2750" t="s">
        <v>8505</v>
      </c>
      <c r="O2750" s="300"/>
      <c r="Q2750"/>
      <c r="R2750" s="23" t="s">
        <v>14197</v>
      </c>
      <c r="S2750" t="s">
        <v>10699</v>
      </c>
      <c r="T2750" s="296" t="str">
        <f>IF(INDEX('Page 2 - Team Information'!$K$14:$AP$184,Y2750,X2750)="","",INDEX('Page 2 - Team Information'!$K$14:$AP$184,Y2750,X2750)&amp;"-06-30")</f>
        <v/>
      </c>
      <c r="X2750" s="334">
        <v>9</v>
      </c>
      <c r="Y2750" s="334">
        <v>151</v>
      </c>
    </row>
    <row r="2751" spans="1:25" x14ac:dyDescent="0.25">
      <c r="A2751" t="str">
        <f>'Page 1 - General Information'!$G$12</f>
        <v>114069103</v>
      </c>
      <c r="B2751" t="str">
        <f>'Page 1 - General Information'!$G$16</f>
        <v>6980</v>
      </c>
      <c r="C2751" s="333" t="s">
        <v>14207</v>
      </c>
      <c r="N2751" t="s">
        <v>8505</v>
      </c>
      <c r="O2751" s="300"/>
      <c r="Q2751"/>
      <c r="R2751" s="23" t="s">
        <v>14197</v>
      </c>
      <c r="S2751" t="s">
        <v>10700</v>
      </c>
      <c r="T2751" s="296" t="str">
        <f>IF(INDEX('Page 2 - Team Information'!$K$14:$AP$184,Y2751,X2751)="","",INDEX('Page 2 - Team Information'!$K$14:$AP$184,Y2751,X2751)&amp;"-06-30")</f>
        <v/>
      </c>
      <c r="X2751" s="334">
        <v>10</v>
      </c>
      <c r="Y2751" s="334">
        <v>151</v>
      </c>
    </row>
    <row r="2752" spans="1:25" x14ac:dyDescent="0.25">
      <c r="A2752" t="str">
        <f>'Page 1 - General Information'!$G$12</f>
        <v>114069103</v>
      </c>
      <c r="B2752" t="str">
        <f>'Page 1 - General Information'!$G$16</f>
        <v>6980</v>
      </c>
      <c r="C2752" s="333" t="s">
        <v>14207</v>
      </c>
      <c r="N2752" t="s">
        <v>8505</v>
      </c>
      <c r="O2752" s="300"/>
      <c r="Q2752"/>
      <c r="R2752" s="23" t="s">
        <v>14197</v>
      </c>
      <c r="S2752" t="s">
        <v>10701</v>
      </c>
      <c r="T2752" s="296" t="str">
        <f>IF(INDEX('Page 2 - Team Information'!$K$14:$AP$184,Y2752,X2752)="","",INDEX('Page 2 - Team Information'!$K$14:$AP$184,Y2752,X2752)&amp;"-06-30")</f>
        <v/>
      </c>
      <c r="X2752" s="334">
        <v>11</v>
      </c>
      <c r="Y2752" s="334">
        <v>151</v>
      </c>
    </row>
    <row r="2753" spans="1:25" x14ac:dyDescent="0.25">
      <c r="A2753" t="str">
        <f>'Page 1 - General Information'!$G$12</f>
        <v>114069103</v>
      </c>
      <c r="B2753" t="str">
        <f>'Page 1 - General Information'!$G$16</f>
        <v>6980</v>
      </c>
      <c r="C2753" s="333" t="s">
        <v>14207</v>
      </c>
      <c r="N2753" t="s">
        <v>8505</v>
      </c>
      <c r="O2753" s="300"/>
      <c r="Q2753"/>
      <c r="R2753" s="23" t="s">
        <v>14197</v>
      </c>
      <c r="S2753" t="s">
        <v>10702</v>
      </c>
      <c r="T2753" s="296" t="str">
        <f>IF(INDEX('Page 2 - Team Information'!$K$14:$AP$184,Y2753,X2753)="","",INDEX('Page 2 - Team Information'!$K$14:$AP$184,Y2753,X2753)&amp;"-06-30")</f>
        <v/>
      </c>
      <c r="X2753" s="334">
        <v>12</v>
      </c>
      <c r="Y2753" s="334">
        <v>151</v>
      </c>
    </row>
    <row r="2754" spans="1:25" x14ac:dyDescent="0.25">
      <c r="A2754" t="str">
        <f>'Page 1 - General Information'!$G$12</f>
        <v>114069103</v>
      </c>
      <c r="B2754" t="str">
        <f>'Page 1 - General Information'!$G$16</f>
        <v>6980</v>
      </c>
      <c r="C2754" s="333" t="s">
        <v>14207</v>
      </c>
      <c r="N2754" t="s">
        <v>8024</v>
      </c>
      <c r="O2754" s="296">
        <f>INDEX('Page 2 - Team Information'!$K$14:$AP$184,Y2754,X2754)</f>
        <v>0</v>
      </c>
      <c r="Q2754"/>
      <c r="S2754" t="s">
        <v>10703</v>
      </c>
      <c r="X2754" s="334">
        <v>14</v>
      </c>
      <c r="Y2754" s="334">
        <v>151</v>
      </c>
    </row>
    <row r="2755" spans="1:25" x14ac:dyDescent="0.25">
      <c r="A2755" t="str">
        <f>'Page 1 - General Information'!$G$12</f>
        <v>114069103</v>
      </c>
      <c r="B2755" t="str">
        <f>'Page 1 - General Information'!$G$16</f>
        <v>6980</v>
      </c>
      <c r="C2755" s="333" t="s">
        <v>14207</v>
      </c>
      <c r="N2755" t="s">
        <v>8024</v>
      </c>
      <c r="O2755" s="296">
        <f>INDEX('Page 2 - Team Information'!$K$14:$AP$184,Y2755,X2755)</f>
        <v>0</v>
      </c>
      <c r="Q2755"/>
      <c r="S2755" t="s">
        <v>10704</v>
      </c>
      <c r="X2755" s="334">
        <v>15</v>
      </c>
      <c r="Y2755" s="334">
        <v>151</v>
      </c>
    </row>
    <row r="2756" spans="1:25" x14ac:dyDescent="0.25">
      <c r="A2756" t="str">
        <f>'Page 1 - General Information'!$G$12</f>
        <v>114069103</v>
      </c>
      <c r="B2756" t="str">
        <f>'Page 1 - General Information'!$G$16</f>
        <v>6980</v>
      </c>
      <c r="C2756" s="333" t="s">
        <v>14207</v>
      </c>
      <c r="N2756" t="s">
        <v>8024</v>
      </c>
      <c r="O2756" s="296">
        <f>INDEX('Page 2 - Team Information'!$K$14:$AP$184,Y2756,X2756)</f>
        <v>0</v>
      </c>
      <c r="Q2756"/>
      <c r="S2756" t="s">
        <v>10705</v>
      </c>
      <c r="X2756" s="334">
        <v>16</v>
      </c>
      <c r="Y2756" s="334">
        <v>151</v>
      </c>
    </row>
    <row r="2757" spans="1:25" x14ac:dyDescent="0.25">
      <c r="A2757" t="str">
        <f>'Page 1 - General Information'!$G$12</f>
        <v>114069103</v>
      </c>
      <c r="B2757" t="str">
        <f>'Page 1 - General Information'!$G$16</f>
        <v>6980</v>
      </c>
      <c r="C2757" s="333" t="s">
        <v>14207</v>
      </c>
      <c r="N2757" t="s">
        <v>8024</v>
      </c>
      <c r="O2757" s="296">
        <f>INDEX('Page 2 - Team Information'!$K$14:$AP$184,Y2757,X2757)</f>
        <v>0</v>
      </c>
      <c r="Q2757"/>
      <c r="S2757" t="s">
        <v>10706</v>
      </c>
      <c r="X2757" s="334">
        <v>17</v>
      </c>
      <c r="Y2757" s="334">
        <v>151</v>
      </c>
    </row>
    <row r="2758" spans="1:25" x14ac:dyDescent="0.25">
      <c r="A2758" t="str">
        <f>'Page 1 - General Information'!$G$12</f>
        <v>114069103</v>
      </c>
      <c r="B2758" t="str">
        <f>'Page 1 - General Information'!$G$16</f>
        <v>6980</v>
      </c>
      <c r="C2758" s="333" t="s">
        <v>14207</v>
      </c>
      <c r="N2758" t="s">
        <v>8024</v>
      </c>
      <c r="O2758" s="296">
        <f>INDEX('Page 2 - Team Information'!$K$14:$AP$184,Y2758,X2758)</f>
        <v>0</v>
      </c>
      <c r="Q2758"/>
      <c r="S2758" t="s">
        <v>10707</v>
      </c>
      <c r="X2758" s="334">
        <v>19</v>
      </c>
      <c r="Y2758" s="334">
        <v>151</v>
      </c>
    </row>
    <row r="2759" spans="1:25" x14ac:dyDescent="0.25">
      <c r="A2759" t="str">
        <f>'Page 1 - General Information'!$G$12</f>
        <v>114069103</v>
      </c>
      <c r="B2759" t="str">
        <f>'Page 1 - General Information'!$G$16</f>
        <v>6980</v>
      </c>
      <c r="C2759" s="333" t="s">
        <v>14207</v>
      </c>
      <c r="N2759" t="s">
        <v>8024</v>
      </c>
      <c r="O2759" s="296">
        <f>INDEX('Page 2 - Team Information'!$K$14:$AP$184,Y2759,X2759)</f>
        <v>0</v>
      </c>
      <c r="Q2759"/>
      <c r="S2759" t="s">
        <v>10708</v>
      </c>
      <c r="X2759" s="334">
        <v>20</v>
      </c>
      <c r="Y2759" s="334">
        <v>151</v>
      </c>
    </row>
    <row r="2760" spans="1:25" x14ac:dyDescent="0.25">
      <c r="A2760" t="str">
        <f>'Page 1 - General Information'!$G$12</f>
        <v>114069103</v>
      </c>
      <c r="B2760" t="str">
        <f>'Page 1 - General Information'!$G$16</f>
        <v>6980</v>
      </c>
      <c r="C2760" s="333" t="s">
        <v>14207</v>
      </c>
      <c r="N2760" t="s">
        <v>8024</v>
      </c>
      <c r="O2760" s="296">
        <f>INDEX('Page 2 - Team Information'!$K$14:$AP$184,Y2760,X2760)</f>
        <v>0</v>
      </c>
      <c r="Q2760"/>
      <c r="S2760" t="s">
        <v>10709</v>
      </c>
      <c r="X2760" s="334">
        <v>21</v>
      </c>
      <c r="Y2760" s="334">
        <v>151</v>
      </c>
    </row>
    <row r="2761" spans="1:25" x14ac:dyDescent="0.25">
      <c r="A2761" t="str">
        <f>'Page 1 - General Information'!$G$12</f>
        <v>114069103</v>
      </c>
      <c r="B2761" t="str">
        <f>'Page 1 - General Information'!$G$16</f>
        <v>6980</v>
      </c>
      <c r="C2761" s="333" t="s">
        <v>14207</v>
      </c>
      <c r="N2761" t="s">
        <v>8024</v>
      </c>
      <c r="O2761" s="296">
        <f>INDEX('Page 2 - Team Information'!$K$14:$AP$184,Y2761,X2761)</f>
        <v>0</v>
      </c>
      <c r="Q2761"/>
      <c r="S2761" t="s">
        <v>10710</v>
      </c>
      <c r="X2761" s="334">
        <v>22</v>
      </c>
      <c r="Y2761" s="334">
        <v>151</v>
      </c>
    </row>
    <row r="2762" spans="1:25" x14ac:dyDescent="0.25">
      <c r="A2762" t="str">
        <f>'Page 1 - General Information'!$G$12</f>
        <v>114069103</v>
      </c>
      <c r="B2762" t="str">
        <f>'Page 1 - General Information'!$G$16</f>
        <v>6980</v>
      </c>
      <c r="C2762" s="333" t="s">
        <v>14207</v>
      </c>
      <c r="N2762" t="s">
        <v>8505</v>
      </c>
      <c r="O2762" s="300"/>
      <c r="Q2762"/>
      <c r="R2762" s="300" t="s">
        <v>14197</v>
      </c>
      <c r="S2762" t="s">
        <v>10711</v>
      </c>
      <c r="V2762" s="296">
        <f>INDEX('Page 2 - Team Information'!$K$14:$AP$184,Y2762,X2762)</f>
        <v>0</v>
      </c>
      <c r="X2762" s="334">
        <v>5</v>
      </c>
      <c r="Y2762" s="334">
        <v>152</v>
      </c>
    </row>
    <row r="2763" spans="1:25" x14ac:dyDescent="0.25">
      <c r="A2763" t="str">
        <f>'Page 1 - General Information'!$G$12</f>
        <v>114069103</v>
      </c>
      <c r="B2763" t="str">
        <f>'Page 1 - General Information'!$G$16</f>
        <v>6980</v>
      </c>
      <c r="C2763" s="333" t="s">
        <v>14207</v>
      </c>
      <c r="N2763" t="s">
        <v>8505</v>
      </c>
      <c r="O2763" s="300"/>
      <c r="Q2763"/>
      <c r="R2763" s="300" t="s">
        <v>14197</v>
      </c>
      <c r="S2763" t="s">
        <v>10712</v>
      </c>
      <c r="V2763" s="296">
        <f>INDEX('Page 2 - Team Information'!$K$14:$AP$184,Y2763,X2763)</f>
        <v>0</v>
      </c>
      <c r="X2763" s="334">
        <v>6</v>
      </c>
      <c r="Y2763" s="334">
        <v>152</v>
      </c>
    </row>
    <row r="2764" spans="1:25" x14ac:dyDescent="0.25">
      <c r="A2764" t="str">
        <f>'Page 1 - General Information'!$G$12</f>
        <v>114069103</v>
      </c>
      <c r="B2764" t="str">
        <f>'Page 1 - General Information'!$G$16</f>
        <v>6980</v>
      </c>
      <c r="C2764" s="333" t="s">
        <v>14207</v>
      </c>
      <c r="N2764" t="s">
        <v>8505</v>
      </c>
      <c r="O2764" s="300"/>
      <c r="Q2764"/>
      <c r="R2764" s="300" t="s">
        <v>14197</v>
      </c>
      <c r="S2764" t="s">
        <v>10713</v>
      </c>
      <c r="V2764" s="296">
        <f>INDEX('Page 2 - Team Information'!$K$14:$AP$184,Y2764,X2764)</f>
        <v>0</v>
      </c>
      <c r="X2764" s="334">
        <v>7</v>
      </c>
      <c r="Y2764" s="334">
        <v>152</v>
      </c>
    </row>
    <row r="2765" spans="1:25" x14ac:dyDescent="0.25">
      <c r="A2765" t="str">
        <f>'Page 1 - General Information'!$G$12</f>
        <v>114069103</v>
      </c>
      <c r="B2765" t="str">
        <f>'Page 1 - General Information'!$G$16</f>
        <v>6980</v>
      </c>
      <c r="C2765" s="333" t="s">
        <v>14207</v>
      </c>
      <c r="N2765" t="s">
        <v>8505</v>
      </c>
      <c r="O2765" s="300"/>
      <c r="Q2765"/>
      <c r="R2765" s="23" t="s">
        <v>14197</v>
      </c>
      <c r="S2765" t="s">
        <v>10714</v>
      </c>
      <c r="T2765" s="296" t="str">
        <f>IF(INDEX('Page 2 - Team Information'!$K$14:$AP$184,Y2765,X2765)="","",INDEX('Page 2 - Team Information'!$K$14:$AP$184,Y2765,X2765)&amp;"-06-30")</f>
        <v/>
      </c>
      <c r="X2765" s="334">
        <v>9</v>
      </c>
      <c r="Y2765" s="334">
        <v>152</v>
      </c>
    </row>
    <row r="2766" spans="1:25" x14ac:dyDescent="0.25">
      <c r="A2766" t="str">
        <f>'Page 1 - General Information'!$G$12</f>
        <v>114069103</v>
      </c>
      <c r="B2766" t="str">
        <f>'Page 1 - General Information'!$G$16</f>
        <v>6980</v>
      </c>
      <c r="C2766" s="333" t="s">
        <v>14207</v>
      </c>
      <c r="N2766" t="s">
        <v>8505</v>
      </c>
      <c r="O2766" s="300"/>
      <c r="Q2766"/>
      <c r="R2766" s="23" t="s">
        <v>14197</v>
      </c>
      <c r="S2766" t="s">
        <v>10715</v>
      </c>
      <c r="T2766" s="296" t="str">
        <f>IF(INDEX('Page 2 - Team Information'!$K$14:$AP$184,Y2766,X2766)="","",INDEX('Page 2 - Team Information'!$K$14:$AP$184,Y2766,X2766)&amp;"-06-30")</f>
        <v/>
      </c>
      <c r="X2766" s="334">
        <v>10</v>
      </c>
      <c r="Y2766" s="334">
        <v>152</v>
      </c>
    </row>
    <row r="2767" spans="1:25" x14ac:dyDescent="0.25">
      <c r="A2767" t="str">
        <f>'Page 1 - General Information'!$G$12</f>
        <v>114069103</v>
      </c>
      <c r="B2767" t="str">
        <f>'Page 1 - General Information'!$G$16</f>
        <v>6980</v>
      </c>
      <c r="C2767" s="333" t="s">
        <v>14207</v>
      </c>
      <c r="N2767" t="s">
        <v>8505</v>
      </c>
      <c r="O2767" s="300"/>
      <c r="Q2767"/>
      <c r="R2767" s="23" t="s">
        <v>14197</v>
      </c>
      <c r="S2767" t="s">
        <v>10716</v>
      </c>
      <c r="T2767" s="296" t="str">
        <f>IF(INDEX('Page 2 - Team Information'!$K$14:$AP$184,Y2767,X2767)="","",INDEX('Page 2 - Team Information'!$K$14:$AP$184,Y2767,X2767)&amp;"-06-30")</f>
        <v/>
      </c>
      <c r="X2767" s="334">
        <v>11</v>
      </c>
      <c r="Y2767" s="334">
        <v>152</v>
      </c>
    </row>
    <row r="2768" spans="1:25" x14ac:dyDescent="0.25">
      <c r="A2768" t="str">
        <f>'Page 1 - General Information'!$G$12</f>
        <v>114069103</v>
      </c>
      <c r="B2768" t="str">
        <f>'Page 1 - General Information'!$G$16</f>
        <v>6980</v>
      </c>
      <c r="C2768" s="333" t="s">
        <v>14207</v>
      </c>
      <c r="N2768" t="s">
        <v>8505</v>
      </c>
      <c r="O2768" s="300"/>
      <c r="Q2768"/>
      <c r="R2768" s="23" t="s">
        <v>14197</v>
      </c>
      <c r="S2768" t="s">
        <v>10717</v>
      </c>
      <c r="T2768" s="296" t="str">
        <f>IF(INDEX('Page 2 - Team Information'!$K$14:$AP$184,Y2768,X2768)="","",INDEX('Page 2 - Team Information'!$K$14:$AP$184,Y2768,X2768)&amp;"-06-30")</f>
        <v/>
      </c>
      <c r="X2768" s="334">
        <v>12</v>
      </c>
      <c r="Y2768" s="334">
        <v>152</v>
      </c>
    </row>
    <row r="2769" spans="1:25" x14ac:dyDescent="0.25">
      <c r="A2769" t="str">
        <f>'Page 1 - General Information'!$G$12</f>
        <v>114069103</v>
      </c>
      <c r="B2769" t="str">
        <f>'Page 1 - General Information'!$G$16</f>
        <v>6980</v>
      </c>
      <c r="C2769" s="333" t="s">
        <v>14207</v>
      </c>
      <c r="N2769" t="s">
        <v>8024</v>
      </c>
      <c r="O2769" s="296">
        <f>INDEX('Page 2 - Team Information'!$K$14:$AP$184,Y2769,X2769)</f>
        <v>0</v>
      </c>
      <c r="Q2769"/>
      <c r="S2769" t="s">
        <v>10718</v>
      </c>
      <c r="X2769" s="334">
        <v>14</v>
      </c>
      <c r="Y2769" s="334">
        <v>152</v>
      </c>
    </row>
    <row r="2770" spans="1:25" x14ac:dyDescent="0.25">
      <c r="A2770" t="str">
        <f>'Page 1 - General Information'!$G$12</f>
        <v>114069103</v>
      </c>
      <c r="B2770" t="str">
        <f>'Page 1 - General Information'!$G$16</f>
        <v>6980</v>
      </c>
      <c r="C2770" s="333" t="s">
        <v>14207</v>
      </c>
      <c r="N2770" t="s">
        <v>8024</v>
      </c>
      <c r="O2770" s="296">
        <f>INDEX('Page 2 - Team Information'!$K$14:$AP$184,Y2770,X2770)</f>
        <v>0</v>
      </c>
      <c r="Q2770"/>
      <c r="S2770" t="s">
        <v>10719</v>
      </c>
      <c r="X2770" s="334">
        <v>15</v>
      </c>
      <c r="Y2770" s="334">
        <v>152</v>
      </c>
    </row>
    <row r="2771" spans="1:25" x14ac:dyDescent="0.25">
      <c r="A2771" t="str">
        <f>'Page 1 - General Information'!$G$12</f>
        <v>114069103</v>
      </c>
      <c r="B2771" t="str">
        <f>'Page 1 - General Information'!$G$16</f>
        <v>6980</v>
      </c>
      <c r="C2771" s="333" t="s">
        <v>14207</v>
      </c>
      <c r="N2771" t="s">
        <v>8024</v>
      </c>
      <c r="O2771" s="296">
        <f>INDEX('Page 2 - Team Information'!$K$14:$AP$184,Y2771,X2771)</f>
        <v>0</v>
      </c>
      <c r="Q2771"/>
      <c r="S2771" t="s">
        <v>10720</v>
      </c>
      <c r="X2771" s="334">
        <v>16</v>
      </c>
      <c r="Y2771" s="334">
        <v>152</v>
      </c>
    </row>
    <row r="2772" spans="1:25" x14ac:dyDescent="0.25">
      <c r="A2772" t="str">
        <f>'Page 1 - General Information'!$G$12</f>
        <v>114069103</v>
      </c>
      <c r="B2772" t="str">
        <f>'Page 1 - General Information'!$G$16</f>
        <v>6980</v>
      </c>
      <c r="C2772" s="333" t="s">
        <v>14207</v>
      </c>
      <c r="N2772" t="s">
        <v>8024</v>
      </c>
      <c r="O2772" s="296">
        <f>INDEX('Page 2 - Team Information'!$K$14:$AP$184,Y2772,X2772)</f>
        <v>0</v>
      </c>
      <c r="Q2772"/>
      <c r="S2772" t="s">
        <v>10721</v>
      </c>
      <c r="X2772" s="334">
        <v>17</v>
      </c>
      <c r="Y2772" s="334">
        <v>152</v>
      </c>
    </row>
    <row r="2773" spans="1:25" x14ac:dyDescent="0.25">
      <c r="A2773" t="str">
        <f>'Page 1 - General Information'!$G$12</f>
        <v>114069103</v>
      </c>
      <c r="B2773" t="str">
        <f>'Page 1 - General Information'!$G$16</f>
        <v>6980</v>
      </c>
      <c r="C2773" s="333" t="s">
        <v>14207</v>
      </c>
      <c r="N2773" t="s">
        <v>8024</v>
      </c>
      <c r="O2773" s="296">
        <f>INDEX('Page 2 - Team Information'!$K$14:$AP$184,Y2773,X2773)</f>
        <v>0</v>
      </c>
      <c r="Q2773"/>
      <c r="S2773" t="s">
        <v>10722</v>
      </c>
      <c r="X2773" s="334">
        <v>19</v>
      </c>
      <c r="Y2773" s="334">
        <v>152</v>
      </c>
    </row>
    <row r="2774" spans="1:25" x14ac:dyDescent="0.25">
      <c r="A2774" t="str">
        <f>'Page 1 - General Information'!$G$12</f>
        <v>114069103</v>
      </c>
      <c r="B2774" t="str">
        <f>'Page 1 - General Information'!$G$16</f>
        <v>6980</v>
      </c>
      <c r="C2774" s="333" t="s">
        <v>14207</v>
      </c>
      <c r="N2774" t="s">
        <v>8024</v>
      </c>
      <c r="O2774" s="296">
        <f>INDEX('Page 2 - Team Information'!$K$14:$AP$184,Y2774,X2774)</f>
        <v>0</v>
      </c>
      <c r="Q2774"/>
      <c r="S2774" t="s">
        <v>10723</v>
      </c>
      <c r="X2774" s="334">
        <v>20</v>
      </c>
      <c r="Y2774" s="334">
        <v>152</v>
      </c>
    </row>
    <row r="2775" spans="1:25" x14ac:dyDescent="0.25">
      <c r="A2775" t="str">
        <f>'Page 1 - General Information'!$G$12</f>
        <v>114069103</v>
      </c>
      <c r="B2775" t="str">
        <f>'Page 1 - General Information'!$G$16</f>
        <v>6980</v>
      </c>
      <c r="C2775" s="333" t="s">
        <v>14207</v>
      </c>
      <c r="N2775" t="s">
        <v>8024</v>
      </c>
      <c r="O2775" s="296">
        <f>INDEX('Page 2 - Team Information'!$K$14:$AP$184,Y2775,X2775)</f>
        <v>0</v>
      </c>
      <c r="Q2775"/>
      <c r="S2775" t="s">
        <v>10724</v>
      </c>
      <c r="X2775" s="334">
        <v>21</v>
      </c>
      <c r="Y2775" s="334">
        <v>152</v>
      </c>
    </row>
    <row r="2776" spans="1:25" x14ac:dyDescent="0.25">
      <c r="A2776" t="str">
        <f>'Page 1 - General Information'!$G$12</f>
        <v>114069103</v>
      </c>
      <c r="B2776" t="str">
        <f>'Page 1 - General Information'!$G$16</f>
        <v>6980</v>
      </c>
      <c r="C2776" s="333" t="s">
        <v>14207</v>
      </c>
      <c r="N2776" t="s">
        <v>8024</v>
      </c>
      <c r="O2776" s="296">
        <f>INDEX('Page 2 - Team Information'!$K$14:$AP$184,Y2776,X2776)</f>
        <v>0</v>
      </c>
      <c r="Q2776"/>
      <c r="S2776" t="s">
        <v>10725</v>
      </c>
      <c r="X2776" s="334">
        <v>22</v>
      </c>
      <c r="Y2776" s="334">
        <v>152</v>
      </c>
    </row>
    <row r="2777" spans="1:25" x14ac:dyDescent="0.25">
      <c r="A2777" t="str">
        <f>'Page 1 - General Information'!$G$12</f>
        <v>114069103</v>
      </c>
      <c r="B2777" t="str">
        <f>'Page 1 - General Information'!$G$16</f>
        <v>6980</v>
      </c>
      <c r="C2777" s="333" t="s">
        <v>14207</v>
      </c>
      <c r="N2777" t="s">
        <v>8505</v>
      </c>
      <c r="O2777" s="300"/>
      <c r="Q2777"/>
      <c r="R2777" s="300" t="s">
        <v>14197</v>
      </c>
      <c r="S2777" t="s">
        <v>10726</v>
      </c>
      <c r="V2777" s="296" t="str">
        <f>INDEX('Page 2 - Team Information'!$K$14:$AP$184,Y2777,X2777)</f>
        <v xml:space="preserve">Yes </v>
      </c>
      <c r="X2777" s="334">
        <v>5</v>
      </c>
      <c r="Y2777" s="334">
        <v>153</v>
      </c>
    </row>
    <row r="2778" spans="1:25" x14ac:dyDescent="0.25">
      <c r="A2778" t="str">
        <f>'Page 1 - General Information'!$G$12</f>
        <v>114069103</v>
      </c>
      <c r="B2778" t="str">
        <f>'Page 1 - General Information'!$G$16</f>
        <v>6980</v>
      </c>
      <c r="C2778" s="333" t="s">
        <v>14207</v>
      </c>
      <c r="N2778" t="s">
        <v>8505</v>
      </c>
      <c r="O2778" s="300"/>
      <c r="Q2778"/>
      <c r="R2778" s="300" t="s">
        <v>14197</v>
      </c>
      <c r="S2778" t="s">
        <v>10727</v>
      </c>
      <c r="V2778" s="296">
        <f>INDEX('Page 2 - Team Information'!$K$14:$AP$184,Y2778,X2778)</f>
        <v>0</v>
      </c>
      <c r="X2778" s="334">
        <v>6</v>
      </c>
      <c r="Y2778" s="334">
        <v>153</v>
      </c>
    </row>
    <row r="2779" spans="1:25" x14ac:dyDescent="0.25">
      <c r="A2779" t="str">
        <f>'Page 1 - General Information'!$G$12</f>
        <v>114069103</v>
      </c>
      <c r="B2779" t="str">
        <f>'Page 1 - General Information'!$G$16</f>
        <v>6980</v>
      </c>
      <c r="C2779" s="333" t="s">
        <v>14207</v>
      </c>
      <c r="N2779" t="s">
        <v>8505</v>
      </c>
      <c r="O2779" s="300"/>
      <c r="Q2779"/>
      <c r="R2779" s="300" t="s">
        <v>14197</v>
      </c>
      <c r="S2779" t="s">
        <v>10728</v>
      </c>
      <c r="V2779" s="296">
        <f>INDEX('Page 2 - Team Information'!$K$14:$AP$184,Y2779,X2779)</f>
        <v>0</v>
      </c>
      <c r="X2779" s="334">
        <v>7</v>
      </c>
      <c r="Y2779" s="334">
        <v>153</v>
      </c>
    </row>
    <row r="2780" spans="1:25" x14ac:dyDescent="0.25">
      <c r="A2780" t="str">
        <f>'Page 1 - General Information'!$G$12</f>
        <v>114069103</v>
      </c>
      <c r="B2780" t="str">
        <f>'Page 1 - General Information'!$G$16</f>
        <v>6980</v>
      </c>
      <c r="C2780" s="333" t="s">
        <v>14207</v>
      </c>
      <c r="N2780" t="s">
        <v>8505</v>
      </c>
      <c r="O2780" s="300"/>
      <c r="Q2780"/>
      <c r="R2780" s="23" t="s">
        <v>14197</v>
      </c>
      <c r="S2780" t="s">
        <v>10729</v>
      </c>
      <c r="T2780" s="296" t="str">
        <f>IF(INDEX('Page 2 - Team Information'!$K$14:$AP$184,Y2780,X2780)="","",INDEX('Page 2 - Team Information'!$K$14:$AP$184,Y2780,X2780)&amp;"-06-30")</f>
        <v>1948-06-30</v>
      </c>
      <c r="X2780" s="334">
        <v>9</v>
      </c>
      <c r="Y2780" s="334">
        <v>153</v>
      </c>
    </row>
    <row r="2781" spans="1:25" x14ac:dyDescent="0.25">
      <c r="A2781" t="str">
        <f>'Page 1 - General Information'!$G$12</f>
        <v>114069103</v>
      </c>
      <c r="B2781" t="str">
        <f>'Page 1 - General Information'!$G$16</f>
        <v>6980</v>
      </c>
      <c r="C2781" s="333" t="s">
        <v>14207</v>
      </c>
      <c r="N2781" t="s">
        <v>8505</v>
      </c>
      <c r="O2781" s="300"/>
      <c r="Q2781"/>
      <c r="R2781" s="23" t="s">
        <v>14197</v>
      </c>
      <c r="S2781" t="s">
        <v>10730</v>
      </c>
      <c r="T2781" s="296" t="str">
        <f>IF(INDEX('Page 2 - Team Information'!$K$14:$AP$184,Y2781,X2781)="","",INDEX('Page 2 - Team Information'!$K$14:$AP$184,Y2781,X2781)&amp;"-06-30")</f>
        <v/>
      </c>
      <c r="X2781" s="334">
        <v>10</v>
      </c>
      <c r="Y2781" s="334">
        <v>153</v>
      </c>
    </row>
    <row r="2782" spans="1:25" x14ac:dyDescent="0.25">
      <c r="A2782" t="str">
        <f>'Page 1 - General Information'!$G$12</f>
        <v>114069103</v>
      </c>
      <c r="B2782" t="str">
        <f>'Page 1 - General Information'!$G$16</f>
        <v>6980</v>
      </c>
      <c r="C2782" s="333" t="s">
        <v>14207</v>
      </c>
      <c r="N2782" t="s">
        <v>8505</v>
      </c>
      <c r="O2782" s="300"/>
      <c r="Q2782"/>
      <c r="R2782" s="23" t="s">
        <v>14197</v>
      </c>
      <c r="S2782" t="s">
        <v>10731</v>
      </c>
      <c r="T2782" s="296" t="str">
        <f>IF(INDEX('Page 2 - Team Information'!$K$14:$AP$184,Y2782,X2782)="","",INDEX('Page 2 - Team Information'!$K$14:$AP$184,Y2782,X2782)&amp;"-06-30")</f>
        <v/>
      </c>
      <c r="X2782" s="334">
        <v>11</v>
      </c>
      <c r="Y2782" s="334">
        <v>153</v>
      </c>
    </row>
    <row r="2783" spans="1:25" x14ac:dyDescent="0.25">
      <c r="A2783" t="str">
        <f>'Page 1 - General Information'!$G$12</f>
        <v>114069103</v>
      </c>
      <c r="B2783" t="str">
        <f>'Page 1 - General Information'!$G$16</f>
        <v>6980</v>
      </c>
      <c r="C2783" s="333" t="s">
        <v>14207</v>
      </c>
      <c r="N2783" t="s">
        <v>8505</v>
      </c>
      <c r="O2783" s="300"/>
      <c r="Q2783"/>
      <c r="R2783" s="23" t="s">
        <v>14197</v>
      </c>
      <c r="S2783" t="s">
        <v>10732</v>
      </c>
      <c r="T2783" s="296" t="str">
        <f>IF(INDEX('Page 2 - Team Information'!$K$14:$AP$184,Y2783,X2783)="","",INDEX('Page 2 - Team Information'!$K$14:$AP$184,Y2783,X2783)&amp;"-06-30")</f>
        <v/>
      </c>
      <c r="X2783" s="334">
        <v>12</v>
      </c>
      <c r="Y2783" s="334">
        <v>153</v>
      </c>
    </row>
    <row r="2784" spans="1:25" x14ac:dyDescent="0.25">
      <c r="A2784" t="str">
        <f>'Page 1 - General Information'!$G$12</f>
        <v>114069103</v>
      </c>
      <c r="B2784" t="str">
        <f>'Page 1 - General Information'!$G$16</f>
        <v>6980</v>
      </c>
      <c r="C2784" s="333" t="s">
        <v>14207</v>
      </c>
      <c r="N2784" t="s">
        <v>8024</v>
      </c>
      <c r="O2784" s="296">
        <f>INDEX('Page 2 - Team Information'!$K$14:$AP$184,Y2784,X2784)</f>
        <v>12</v>
      </c>
      <c r="Q2784"/>
      <c r="S2784" t="s">
        <v>10733</v>
      </c>
      <c r="X2784" s="334">
        <v>14</v>
      </c>
      <c r="Y2784" s="334">
        <v>153</v>
      </c>
    </row>
    <row r="2785" spans="1:25" x14ac:dyDescent="0.25">
      <c r="A2785" t="str">
        <f>'Page 1 - General Information'!$G$12</f>
        <v>114069103</v>
      </c>
      <c r="B2785" t="str">
        <f>'Page 1 - General Information'!$G$16</f>
        <v>6980</v>
      </c>
      <c r="C2785" s="333" t="s">
        <v>14207</v>
      </c>
      <c r="N2785" t="s">
        <v>8024</v>
      </c>
      <c r="O2785" s="296">
        <f>INDEX('Page 2 - Team Information'!$K$14:$AP$184,Y2785,X2785)</f>
        <v>0</v>
      </c>
      <c r="Q2785"/>
      <c r="S2785" t="s">
        <v>10734</v>
      </c>
      <c r="X2785" s="334">
        <v>15</v>
      </c>
      <c r="Y2785" s="334">
        <v>153</v>
      </c>
    </row>
    <row r="2786" spans="1:25" x14ac:dyDescent="0.25">
      <c r="A2786" t="str">
        <f>'Page 1 - General Information'!$G$12</f>
        <v>114069103</v>
      </c>
      <c r="B2786" t="str">
        <f>'Page 1 - General Information'!$G$16</f>
        <v>6980</v>
      </c>
      <c r="C2786" s="333" t="s">
        <v>14207</v>
      </c>
      <c r="N2786" t="s">
        <v>8024</v>
      </c>
      <c r="O2786" s="296">
        <f>INDEX('Page 2 - Team Information'!$K$14:$AP$184,Y2786,X2786)</f>
        <v>0</v>
      </c>
      <c r="Q2786"/>
      <c r="S2786" t="s">
        <v>10735</v>
      </c>
      <c r="X2786" s="334">
        <v>16</v>
      </c>
      <c r="Y2786" s="334">
        <v>153</v>
      </c>
    </row>
    <row r="2787" spans="1:25" x14ac:dyDescent="0.25">
      <c r="A2787" t="str">
        <f>'Page 1 - General Information'!$G$12</f>
        <v>114069103</v>
      </c>
      <c r="B2787" t="str">
        <f>'Page 1 - General Information'!$G$16</f>
        <v>6980</v>
      </c>
      <c r="C2787" s="333" t="s">
        <v>14207</v>
      </c>
      <c r="N2787" t="s">
        <v>8024</v>
      </c>
      <c r="O2787" s="296">
        <f>INDEX('Page 2 - Team Information'!$K$14:$AP$184,Y2787,X2787)</f>
        <v>12</v>
      </c>
      <c r="Q2787"/>
      <c r="S2787" t="s">
        <v>10736</v>
      </c>
      <c r="X2787" s="334">
        <v>17</v>
      </c>
      <c r="Y2787" s="334">
        <v>153</v>
      </c>
    </row>
    <row r="2788" spans="1:25" x14ac:dyDescent="0.25">
      <c r="A2788" t="str">
        <f>'Page 1 - General Information'!$G$12</f>
        <v>114069103</v>
      </c>
      <c r="B2788" t="str">
        <f>'Page 1 - General Information'!$G$16</f>
        <v>6980</v>
      </c>
      <c r="C2788" s="333" t="s">
        <v>14207</v>
      </c>
      <c r="N2788" t="s">
        <v>8024</v>
      </c>
      <c r="O2788" s="296">
        <f>INDEX('Page 2 - Team Information'!$K$14:$AP$184,Y2788,X2788)</f>
        <v>12</v>
      </c>
      <c r="Q2788"/>
      <c r="S2788" t="s">
        <v>10737</v>
      </c>
      <c r="X2788" s="334">
        <v>19</v>
      </c>
      <c r="Y2788" s="334">
        <v>153</v>
      </c>
    </row>
    <row r="2789" spans="1:25" x14ac:dyDescent="0.25">
      <c r="A2789" t="str">
        <f>'Page 1 - General Information'!$G$12</f>
        <v>114069103</v>
      </c>
      <c r="B2789" t="str">
        <f>'Page 1 - General Information'!$G$16</f>
        <v>6980</v>
      </c>
      <c r="C2789" s="333" t="s">
        <v>14207</v>
      </c>
      <c r="N2789" t="s">
        <v>8024</v>
      </c>
      <c r="O2789" s="296">
        <f>INDEX('Page 2 - Team Information'!$K$14:$AP$184,Y2789,X2789)</f>
        <v>0</v>
      </c>
      <c r="Q2789"/>
      <c r="S2789" t="s">
        <v>10738</v>
      </c>
      <c r="X2789" s="334">
        <v>20</v>
      </c>
      <c r="Y2789" s="334">
        <v>153</v>
      </c>
    </row>
    <row r="2790" spans="1:25" x14ac:dyDescent="0.25">
      <c r="A2790" t="str">
        <f>'Page 1 - General Information'!$G$12</f>
        <v>114069103</v>
      </c>
      <c r="B2790" t="str">
        <f>'Page 1 - General Information'!$G$16</f>
        <v>6980</v>
      </c>
      <c r="C2790" s="333" t="s">
        <v>14207</v>
      </c>
      <c r="N2790" t="s">
        <v>8024</v>
      </c>
      <c r="O2790" s="296">
        <f>INDEX('Page 2 - Team Information'!$K$14:$AP$184,Y2790,X2790)</f>
        <v>0</v>
      </c>
      <c r="Q2790"/>
      <c r="S2790" t="s">
        <v>10739</v>
      </c>
      <c r="X2790" s="334">
        <v>21</v>
      </c>
      <c r="Y2790" s="334">
        <v>153</v>
      </c>
    </row>
    <row r="2791" spans="1:25" x14ac:dyDescent="0.25">
      <c r="A2791" t="str">
        <f>'Page 1 - General Information'!$G$12</f>
        <v>114069103</v>
      </c>
      <c r="B2791" t="str">
        <f>'Page 1 - General Information'!$G$16</f>
        <v>6980</v>
      </c>
      <c r="C2791" s="333" t="s">
        <v>14207</v>
      </c>
      <c r="N2791" t="s">
        <v>8024</v>
      </c>
      <c r="O2791" s="296">
        <f>INDEX('Page 2 - Team Information'!$K$14:$AP$184,Y2791,X2791)</f>
        <v>12</v>
      </c>
      <c r="Q2791"/>
      <c r="S2791" t="s">
        <v>10740</v>
      </c>
      <c r="X2791" s="334">
        <v>22</v>
      </c>
      <c r="Y2791" s="334">
        <v>153</v>
      </c>
    </row>
    <row r="2792" spans="1:25" x14ac:dyDescent="0.25">
      <c r="A2792" t="str">
        <f>'Page 1 - General Information'!$G$12</f>
        <v>114069103</v>
      </c>
      <c r="B2792" t="str">
        <f>'Page 1 - General Information'!$G$16</f>
        <v>6980</v>
      </c>
      <c r="C2792" s="333" t="s">
        <v>14207</v>
      </c>
      <c r="N2792" t="s">
        <v>8505</v>
      </c>
      <c r="O2792" s="300"/>
      <c r="Q2792"/>
      <c r="R2792" s="300" t="s">
        <v>14197</v>
      </c>
      <c r="S2792" t="s">
        <v>10741</v>
      </c>
      <c r="V2792" s="296">
        <f>INDEX('Page 2 - Team Information'!$K$14:$AP$184,Y2792,X2792)</f>
        <v>0</v>
      </c>
      <c r="X2792" s="334">
        <v>5</v>
      </c>
      <c r="Y2792" s="334">
        <v>154</v>
      </c>
    </row>
    <row r="2793" spans="1:25" x14ac:dyDescent="0.25">
      <c r="A2793" t="str">
        <f>'Page 1 - General Information'!$G$12</f>
        <v>114069103</v>
      </c>
      <c r="B2793" t="str">
        <f>'Page 1 - General Information'!$G$16</f>
        <v>6980</v>
      </c>
      <c r="C2793" s="333" t="s">
        <v>14207</v>
      </c>
      <c r="N2793" t="s">
        <v>8505</v>
      </c>
      <c r="O2793" s="300"/>
      <c r="Q2793"/>
      <c r="R2793" s="300" t="s">
        <v>14197</v>
      </c>
      <c r="S2793" t="s">
        <v>10742</v>
      </c>
      <c r="V2793" s="296">
        <f>INDEX('Page 2 - Team Information'!$K$14:$AP$184,Y2793,X2793)</f>
        <v>0</v>
      </c>
      <c r="X2793" s="334">
        <v>6</v>
      </c>
      <c r="Y2793" s="334">
        <v>154</v>
      </c>
    </row>
    <row r="2794" spans="1:25" x14ac:dyDescent="0.25">
      <c r="A2794" t="str">
        <f>'Page 1 - General Information'!$G$12</f>
        <v>114069103</v>
      </c>
      <c r="B2794" t="str">
        <f>'Page 1 - General Information'!$G$16</f>
        <v>6980</v>
      </c>
      <c r="C2794" s="333" t="s">
        <v>14207</v>
      </c>
      <c r="N2794" t="s">
        <v>8505</v>
      </c>
      <c r="O2794" s="300"/>
      <c r="Q2794"/>
      <c r="R2794" s="300" t="s">
        <v>14197</v>
      </c>
      <c r="S2794" t="s">
        <v>10743</v>
      </c>
      <c r="V2794" s="296">
        <f>INDEX('Page 2 - Team Information'!$K$14:$AP$184,Y2794,X2794)</f>
        <v>0</v>
      </c>
      <c r="X2794" s="334">
        <v>7</v>
      </c>
      <c r="Y2794" s="334">
        <v>154</v>
      </c>
    </row>
    <row r="2795" spans="1:25" x14ac:dyDescent="0.25">
      <c r="A2795" t="str">
        <f>'Page 1 - General Information'!$G$12</f>
        <v>114069103</v>
      </c>
      <c r="B2795" t="str">
        <f>'Page 1 - General Information'!$G$16</f>
        <v>6980</v>
      </c>
      <c r="C2795" s="333" t="s">
        <v>14207</v>
      </c>
      <c r="N2795" t="s">
        <v>8505</v>
      </c>
      <c r="O2795" s="300"/>
      <c r="Q2795"/>
      <c r="R2795" s="23" t="s">
        <v>14197</v>
      </c>
      <c r="S2795" t="s">
        <v>10744</v>
      </c>
      <c r="T2795" s="296" t="str">
        <f>IF(INDEX('Page 2 - Team Information'!$K$14:$AP$184,Y2795,X2795)="","",INDEX('Page 2 - Team Information'!$K$14:$AP$184,Y2795,X2795)&amp;"-06-30")</f>
        <v/>
      </c>
      <c r="X2795" s="334">
        <v>9</v>
      </c>
      <c r="Y2795" s="334">
        <v>154</v>
      </c>
    </row>
    <row r="2796" spans="1:25" x14ac:dyDescent="0.25">
      <c r="A2796" t="str">
        <f>'Page 1 - General Information'!$G$12</f>
        <v>114069103</v>
      </c>
      <c r="B2796" t="str">
        <f>'Page 1 - General Information'!$G$16</f>
        <v>6980</v>
      </c>
      <c r="C2796" s="333" t="s">
        <v>14207</v>
      </c>
      <c r="N2796" t="s">
        <v>8505</v>
      </c>
      <c r="O2796" s="300"/>
      <c r="Q2796"/>
      <c r="R2796" s="23" t="s">
        <v>14197</v>
      </c>
      <c r="S2796" t="s">
        <v>10745</v>
      </c>
      <c r="T2796" s="296" t="str">
        <f>IF(INDEX('Page 2 - Team Information'!$K$14:$AP$184,Y2796,X2796)="","",INDEX('Page 2 - Team Information'!$K$14:$AP$184,Y2796,X2796)&amp;"-06-30")</f>
        <v/>
      </c>
      <c r="X2796" s="334">
        <v>10</v>
      </c>
      <c r="Y2796" s="334">
        <v>154</v>
      </c>
    </row>
    <row r="2797" spans="1:25" x14ac:dyDescent="0.25">
      <c r="A2797" t="str">
        <f>'Page 1 - General Information'!$G$12</f>
        <v>114069103</v>
      </c>
      <c r="B2797" t="str">
        <f>'Page 1 - General Information'!$G$16</f>
        <v>6980</v>
      </c>
      <c r="C2797" s="333" t="s">
        <v>14207</v>
      </c>
      <c r="N2797" t="s">
        <v>8505</v>
      </c>
      <c r="O2797" s="300"/>
      <c r="Q2797"/>
      <c r="R2797" s="23" t="s">
        <v>14197</v>
      </c>
      <c r="S2797" t="s">
        <v>10746</v>
      </c>
      <c r="T2797" s="296" t="str">
        <f>IF(INDEX('Page 2 - Team Information'!$K$14:$AP$184,Y2797,X2797)="","",INDEX('Page 2 - Team Information'!$K$14:$AP$184,Y2797,X2797)&amp;"-06-30")</f>
        <v/>
      </c>
      <c r="X2797" s="334">
        <v>11</v>
      </c>
      <c r="Y2797" s="334">
        <v>154</v>
      </c>
    </row>
    <row r="2798" spans="1:25" x14ac:dyDescent="0.25">
      <c r="A2798" t="str">
        <f>'Page 1 - General Information'!$G$12</f>
        <v>114069103</v>
      </c>
      <c r="B2798" t="str">
        <f>'Page 1 - General Information'!$G$16</f>
        <v>6980</v>
      </c>
      <c r="C2798" s="333" t="s">
        <v>14207</v>
      </c>
      <c r="N2798" t="s">
        <v>8505</v>
      </c>
      <c r="O2798" s="300"/>
      <c r="Q2798"/>
      <c r="R2798" s="23" t="s">
        <v>14197</v>
      </c>
      <c r="S2798" t="s">
        <v>10747</v>
      </c>
      <c r="T2798" s="296" t="str">
        <f>IF(INDEX('Page 2 - Team Information'!$K$14:$AP$184,Y2798,X2798)="","",INDEX('Page 2 - Team Information'!$K$14:$AP$184,Y2798,X2798)&amp;"-06-30")</f>
        <v/>
      </c>
      <c r="X2798" s="334">
        <v>12</v>
      </c>
      <c r="Y2798" s="334">
        <v>154</v>
      </c>
    </row>
    <row r="2799" spans="1:25" x14ac:dyDescent="0.25">
      <c r="A2799" t="str">
        <f>'Page 1 - General Information'!$G$12</f>
        <v>114069103</v>
      </c>
      <c r="B2799" t="str">
        <f>'Page 1 - General Information'!$G$16</f>
        <v>6980</v>
      </c>
      <c r="C2799" s="333" t="s">
        <v>14207</v>
      </c>
      <c r="N2799" t="s">
        <v>8024</v>
      </c>
      <c r="O2799" s="296">
        <f>INDEX('Page 2 - Team Information'!$K$14:$AP$184,Y2799,X2799)</f>
        <v>0</v>
      </c>
      <c r="Q2799"/>
      <c r="S2799" t="s">
        <v>10748</v>
      </c>
      <c r="X2799" s="334">
        <v>14</v>
      </c>
      <c r="Y2799" s="334">
        <v>154</v>
      </c>
    </row>
    <row r="2800" spans="1:25" x14ac:dyDescent="0.25">
      <c r="A2800" t="str">
        <f>'Page 1 - General Information'!$G$12</f>
        <v>114069103</v>
      </c>
      <c r="B2800" t="str">
        <f>'Page 1 - General Information'!$G$16</f>
        <v>6980</v>
      </c>
      <c r="C2800" s="333" t="s">
        <v>14207</v>
      </c>
      <c r="N2800" t="s">
        <v>8024</v>
      </c>
      <c r="O2800" s="296">
        <f>INDEX('Page 2 - Team Information'!$K$14:$AP$184,Y2800,X2800)</f>
        <v>0</v>
      </c>
      <c r="Q2800"/>
      <c r="S2800" t="s">
        <v>10749</v>
      </c>
      <c r="X2800" s="334">
        <v>15</v>
      </c>
      <c r="Y2800" s="334">
        <v>154</v>
      </c>
    </row>
    <row r="2801" spans="1:25" x14ac:dyDescent="0.25">
      <c r="A2801" t="str">
        <f>'Page 1 - General Information'!$G$12</f>
        <v>114069103</v>
      </c>
      <c r="B2801" t="str">
        <f>'Page 1 - General Information'!$G$16</f>
        <v>6980</v>
      </c>
      <c r="C2801" s="333" t="s">
        <v>14207</v>
      </c>
      <c r="N2801" t="s">
        <v>8024</v>
      </c>
      <c r="O2801" s="296">
        <f>INDEX('Page 2 - Team Information'!$K$14:$AP$184,Y2801,X2801)</f>
        <v>0</v>
      </c>
      <c r="Q2801"/>
      <c r="S2801" t="s">
        <v>10750</v>
      </c>
      <c r="X2801" s="334">
        <v>16</v>
      </c>
      <c r="Y2801" s="334">
        <v>154</v>
      </c>
    </row>
    <row r="2802" spans="1:25" x14ac:dyDescent="0.25">
      <c r="A2802" t="str">
        <f>'Page 1 - General Information'!$G$12</f>
        <v>114069103</v>
      </c>
      <c r="B2802" t="str">
        <f>'Page 1 - General Information'!$G$16</f>
        <v>6980</v>
      </c>
      <c r="C2802" s="333" t="s">
        <v>14207</v>
      </c>
      <c r="N2802" t="s">
        <v>8024</v>
      </c>
      <c r="O2802" s="296">
        <f>INDEX('Page 2 - Team Information'!$K$14:$AP$184,Y2802,X2802)</f>
        <v>0</v>
      </c>
      <c r="Q2802"/>
      <c r="S2802" t="s">
        <v>10751</v>
      </c>
      <c r="X2802" s="334">
        <v>17</v>
      </c>
      <c r="Y2802" s="334">
        <v>154</v>
      </c>
    </row>
    <row r="2803" spans="1:25" x14ac:dyDescent="0.25">
      <c r="A2803" t="str">
        <f>'Page 1 - General Information'!$G$12</f>
        <v>114069103</v>
      </c>
      <c r="B2803" t="str">
        <f>'Page 1 - General Information'!$G$16</f>
        <v>6980</v>
      </c>
      <c r="C2803" s="333" t="s">
        <v>14207</v>
      </c>
      <c r="N2803" t="s">
        <v>8024</v>
      </c>
      <c r="O2803" s="296">
        <f>INDEX('Page 2 - Team Information'!$K$14:$AP$184,Y2803,X2803)</f>
        <v>0</v>
      </c>
      <c r="Q2803"/>
      <c r="S2803" t="s">
        <v>10752</v>
      </c>
      <c r="X2803" s="334">
        <v>19</v>
      </c>
      <c r="Y2803" s="334">
        <v>154</v>
      </c>
    </row>
    <row r="2804" spans="1:25" x14ac:dyDescent="0.25">
      <c r="A2804" t="str">
        <f>'Page 1 - General Information'!$G$12</f>
        <v>114069103</v>
      </c>
      <c r="B2804" t="str">
        <f>'Page 1 - General Information'!$G$16</f>
        <v>6980</v>
      </c>
      <c r="C2804" s="333" t="s">
        <v>14207</v>
      </c>
      <c r="N2804" t="s">
        <v>8024</v>
      </c>
      <c r="O2804" s="296">
        <f>INDEX('Page 2 - Team Information'!$K$14:$AP$184,Y2804,X2804)</f>
        <v>0</v>
      </c>
      <c r="Q2804"/>
      <c r="S2804" t="s">
        <v>10753</v>
      </c>
      <c r="X2804" s="334">
        <v>20</v>
      </c>
      <c r="Y2804" s="334">
        <v>154</v>
      </c>
    </row>
    <row r="2805" spans="1:25" x14ac:dyDescent="0.25">
      <c r="A2805" t="str">
        <f>'Page 1 - General Information'!$G$12</f>
        <v>114069103</v>
      </c>
      <c r="B2805" t="str">
        <f>'Page 1 - General Information'!$G$16</f>
        <v>6980</v>
      </c>
      <c r="C2805" s="333" t="s">
        <v>14207</v>
      </c>
      <c r="N2805" t="s">
        <v>8024</v>
      </c>
      <c r="O2805" s="296">
        <f>INDEX('Page 2 - Team Information'!$K$14:$AP$184,Y2805,X2805)</f>
        <v>0</v>
      </c>
      <c r="Q2805"/>
      <c r="S2805" t="s">
        <v>10754</v>
      </c>
      <c r="X2805" s="334">
        <v>21</v>
      </c>
      <c r="Y2805" s="334">
        <v>154</v>
      </c>
    </row>
    <row r="2806" spans="1:25" x14ac:dyDescent="0.25">
      <c r="A2806" t="str">
        <f>'Page 1 - General Information'!$G$12</f>
        <v>114069103</v>
      </c>
      <c r="B2806" t="str">
        <f>'Page 1 - General Information'!$G$16</f>
        <v>6980</v>
      </c>
      <c r="C2806" s="333" t="s">
        <v>14207</v>
      </c>
      <c r="N2806" t="s">
        <v>8024</v>
      </c>
      <c r="O2806" s="296">
        <f>INDEX('Page 2 - Team Information'!$K$14:$AP$184,Y2806,X2806)</f>
        <v>0</v>
      </c>
      <c r="Q2806"/>
      <c r="S2806" t="s">
        <v>10755</v>
      </c>
      <c r="X2806" s="334">
        <v>22</v>
      </c>
      <c r="Y2806" s="334">
        <v>154</v>
      </c>
    </row>
    <row r="2807" spans="1:25" x14ac:dyDescent="0.25">
      <c r="A2807" t="str">
        <f>'Page 1 - General Information'!$G$12</f>
        <v>114069103</v>
      </c>
      <c r="B2807" t="str">
        <f>'Page 1 - General Information'!$G$16</f>
        <v>6980</v>
      </c>
      <c r="C2807" s="333" t="s">
        <v>14207</v>
      </c>
      <c r="N2807" t="s">
        <v>8505</v>
      </c>
      <c r="O2807" s="300"/>
      <c r="Q2807"/>
      <c r="R2807" s="300" t="s">
        <v>14197</v>
      </c>
      <c r="S2807" t="s">
        <v>10756</v>
      </c>
      <c r="V2807" s="296">
        <f>INDEX('Page 2 - Team Information'!$K$14:$AP$184,Y2807,X2807)</f>
        <v>0</v>
      </c>
      <c r="X2807" s="334">
        <v>5</v>
      </c>
      <c r="Y2807" s="334">
        <v>155</v>
      </c>
    </row>
    <row r="2808" spans="1:25" x14ac:dyDescent="0.25">
      <c r="A2808" t="str">
        <f>'Page 1 - General Information'!$G$12</f>
        <v>114069103</v>
      </c>
      <c r="B2808" t="str">
        <f>'Page 1 - General Information'!$G$16</f>
        <v>6980</v>
      </c>
      <c r="C2808" s="333" t="s">
        <v>14207</v>
      </c>
      <c r="N2808" t="s">
        <v>8505</v>
      </c>
      <c r="O2808" s="300"/>
      <c r="Q2808"/>
      <c r="R2808" s="300" t="s">
        <v>14197</v>
      </c>
      <c r="S2808" t="s">
        <v>10757</v>
      </c>
      <c r="V2808" s="296">
        <f>INDEX('Page 2 - Team Information'!$K$14:$AP$184,Y2808,X2808)</f>
        <v>0</v>
      </c>
      <c r="X2808" s="334">
        <v>6</v>
      </c>
      <c r="Y2808" s="334">
        <v>155</v>
      </c>
    </row>
    <row r="2809" spans="1:25" x14ac:dyDescent="0.25">
      <c r="A2809" t="str">
        <f>'Page 1 - General Information'!$G$12</f>
        <v>114069103</v>
      </c>
      <c r="B2809" t="str">
        <f>'Page 1 - General Information'!$G$16</f>
        <v>6980</v>
      </c>
      <c r="C2809" s="333" t="s">
        <v>14207</v>
      </c>
      <c r="N2809" t="s">
        <v>8505</v>
      </c>
      <c r="O2809" s="300"/>
      <c r="Q2809"/>
      <c r="R2809" s="300" t="s">
        <v>14197</v>
      </c>
      <c r="S2809" t="s">
        <v>10758</v>
      </c>
      <c r="V2809" s="296">
        <f>INDEX('Page 2 - Team Information'!$K$14:$AP$184,Y2809,X2809)</f>
        <v>0</v>
      </c>
      <c r="X2809" s="334">
        <v>7</v>
      </c>
      <c r="Y2809" s="334">
        <v>155</v>
      </c>
    </row>
    <row r="2810" spans="1:25" x14ac:dyDescent="0.25">
      <c r="A2810" t="str">
        <f>'Page 1 - General Information'!$G$12</f>
        <v>114069103</v>
      </c>
      <c r="B2810" t="str">
        <f>'Page 1 - General Information'!$G$16</f>
        <v>6980</v>
      </c>
      <c r="C2810" s="333" t="s">
        <v>14207</v>
      </c>
      <c r="N2810" t="s">
        <v>8505</v>
      </c>
      <c r="O2810" s="300"/>
      <c r="Q2810"/>
      <c r="R2810" s="23" t="s">
        <v>14197</v>
      </c>
      <c r="S2810" t="s">
        <v>10759</v>
      </c>
      <c r="T2810" s="296" t="str">
        <f>IF(INDEX('Page 2 - Team Information'!$K$14:$AP$184,Y2810,X2810)="","",INDEX('Page 2 - Team Information'!$K$14:$AP$184,Y2810,X2810)&amp;"-06-30")</f>
        <v/>
      </c>
      <c r="X2810" s="334">
        <v>9</v>
      </c>
      <c r="Y2810" s="334">
        <v>155</v>
      </c>
    </row>
    <row r="2811" spans="1:25" x14ac:dyDescent="0.25">
      <c r="A2811" t="str">
        <f>'Page 1 - General Information'!$G$12</f>
        <v>114069103</v>
      </c>
      <c r="B2811" t="str">
        <f>'Page 1 - General Information'!$G$16</f>
        <v>6980</v>
      </c>
      <c r="C2811" s="333" t="s">
        <v>14207</v>
      </c>
      <c r="N2811" t="s">
        <v>8505</v>
      </c>
      <c r="O2811" s="300"/>
      <c r="Q2811"/>
      <c r="R2811" s="23" t="s">
        <v>14197</v>
      </c>
      <c r="S2811" t="s">
        <v>10760</v>
      </c>
      <c r="T2811" s="296" t="str">
        <f>IF(INDEX('Page 2 - Team Information'!$K$14:$AP$184,Y2811,X2811)="","",INDEX('Page 2 - Team Information'!$K$14:$AP$184,Y2811,X2811)&amp;"-06-30")</f>
        <v/>
      </c>
      <c r="X2811" s="334">
        <v>10</v>
      </c>
      <c r="Y2811" s="334">
        <v>155</v>
      </c>
    </row>
    <row r="2812" spans="1:25" x14ac:dyDescent="0.25">
      <c r="A2812" t="str">
        <f>'Page 1 - General Information'!$G$12</f>
        <v>114069103</v>
      </c>
      <c r="B2812" t="str">
        <f>'Page 1 - General Information'!$G$16</f>
        <v>6980</v>
      </c>
      <c r="C2812" s="333" t="s">
        <v>14207</v>
      </c>
      <c r="N2812" t="s">
        <v>8505</v>
      </c>
      <c r="O2812" s="300"/>
      <c r="Q2812"/>
      <c r="R2812" s="23" t="s">
        <v>14197</v>
      </c>
      <c r="S2812" t="s">
        <v>10761</v>
      </c>
      <c r="T2812" s="296" t="str">
        <f>IF(INDEX('Page 2 - Team Information'!$K$14:$AP$184,Y2812,X2812)="","",INDEX('Page 2 - Team Information'!$K$14:$AP$184,Y2812,X2812)&amp;"-06-30")</f>
        <v/>
      </c>
      <c r="X2812" s="334">
        <v>11</v>
      </c>
      <c r="Y2812" s="334">
        <v>155</v>
      </c>
    </row>
    <row r="2813" spans="1:25" x14ac:dyDescent="0.25">
      <c r="A2813" t="str">
        <f>'Page 1 - General Information'!$G$12</f>
        <v>114069103</v>
      </c>
      <c r="B2813" t="str">
        <f>'Page 1 - General Information'!$G$16</f>
        <v>6980</v>
      </c>
      <c r="C2813" s="333" t="s">
        <v>14207</v>
      </c>
      <c r="N2813" t="s">
        <v>8505</v>
      </c>
      <c r="O2813" s="300"/>
      <c r="Q2813"/>
      <c r="R2813" s="23" t="s">
        <v>14197</v>
      </c>
      <c r="S2813" t="s">
        <v>10762</v>
      </c>
      <c r="T2813" s="296" t="str">
        <f>IF(INDEX('Page 2 - Team Information'!$K$14:$AP$184,Y2813,X2813)="","",INDEX('Page 2 - Team Information'!$K$14:$AP$184,Y2813,X2813)&amp;"-06-30")</f>
        <v/>
      </c>
      <c r="X2813" s="334">
        <v>12</v>
      </c>
      <c r="Y2813" s="334">
        <v>155</v>
      </c>
    </row>
    <row r="2814" spans="1:25" x14ac:dyDescent="0.25">
      <c r="A2814" t="str">
        <f>'Page 1 - General Information'!$G$12</f>
        <v>114069103</v>
      </c>
      <c r="B2814" t="str">
        <f>'Page 1 - General Information'!$G$16</f>
        <v>6980</v>
      </c>
      <c r="C2814" s="333" t="s">
        <v>14207</v>
      </c>
      <c r="N2814" t="s">
        <v>8024</v>
      </c>
      <c r="O2814" s="296">
        <f>INDEX('Page 2 - Team Information'!$K$14:$AP$184,Y2814,X2814)</f>
        <v>0</v>
      </c>
      <c r="Q2814"/>
      <c r="S2814" t="s">
        <v>10763</v>
      </c>
      <c r="X2814" s="334">
        <v>14</v>
      </c>
      <c r="Y2814" s="334">
        <v>155</v>
      </c>
    </row>
    <row r="2815" spans="1:25" x14ac:dyDescent="0.25">
      <c r="A2815" t="str">
        <f>'Page 1 - General Information'!$G$12</f>
        <v>114069103</v>
      </c>
      <c r="B2815" t="str">
        <f>'Page 1 - General Information'!$G$16</f>
        <v>6980</v>
      </c>
      <c r="C2815" s="333" t="s">
        <v>14207</v>
      </c>
      <c r="N2815" t="s">
        <v>8024</v>
      </c>
      <c r="O2815" s="296">
        <f>INDEX('Page 2 - Team Information'!$K$14:$AP$184,Y2815,X2815)</f>
        <v>0</v>
      </c>
      <c r="Q2815"/>
      <c r="S2815" t="s">
        <v>10764</v>
      </c>
      <c r="X2815" s="334">
        <v>15</v>
      </c>
      <c r="Y2815" s="334">
        <v>155</v>
      </c>
    </row>
    <row r="2816" spans="1:25" x14ac:dyDescent="0.25">
      <c r="A2816" t="str">
        <f>'Page 1 - General Information'!$G$12</f>
        <v>114069103</v>
      </c>
      <c r="B2816" t="str">
        <f>'Page 1 - General Information'!$G$16</f>
        <v>6980</v>
      </c>
      <c r="C2816" s="333" t="s">
        <v>14207</v>
      </c>
      <c r="N2816" t="s">
        <v>8024</v>
      </c>
      <c r="O2816" s="296">
        <f>INDEX('Page 2 - Team Information'!$K$14:$AP$184,Y2816,X2816)</f>
        <v>0</v>
      </c>
      <c r="Q2816"/>
      <c r="S2816" t="s">
        <v>10765</v>
      </c>
      <c r="X2816" s="334">
        <v>16</v>
      </c>
      <c r="Y2816" s="334">
        <v>155</v>
      </c>
    </row>
    <row r="2817" spans="1:25" x14ac:dyDescent="0.25">
      <c r="A2817" t="str">
        <f>'Page 1 - General Information'!$G$12</f>
        <v>114069103</v>
      </c>
      <c r="B2817" t="str">
        <f>'Page 1 - General Information'!$G$16</f>
        <v>6980</v>
      </c>
      <c r="C2817" s="333" t="s">
        <v>14207</v>
      </c>
      <c r="N2817" t="s">
        <v>8024</v>
      </c>
      <c r="O2817" s="296">
        <f>INDEX('Page 2 - Team Information'!$K$14:$AP$184,Y2817,X2817)</f>
        <v>0</v>
      </c>
      <c r="Q2817"/>
      <c r="S2817" t="s">
        <v>10766</v>
      </c>
      <c r="X2817" s="334">
        <v>17</v>
      </c>
      <c r="Y2817" s="334">
        <v>155</v>
      </c>
    </row>
    <row r="2818" spans="1:25" x14ac:dyDescent="0.25">
      <c r="A2818" t="str">
        <f>'Page 1 - General Information'!$G$12</f>
        <v>114069103</v>
      </c>
      <c r="B2818" t="str">
        <f>'Page 1 - General Information'!$G$16</f>
        <v>6980</v>
      </c>
      <c r="C2818" s="333" t="s">
        <v>14207</v>
      </c>
      <c r="N2818" t="s">
        <v>8024</v>
      </c>
      <c r="O2818" s="296">
        <f>INDEX('Page 2 - Team Information'!$K$14:$AP$184,Y2818,X2818)</f>
        <v>0</v>
      </c>
      <c r="Q2818"/>
      <c r="S2818" t="s">
        <v>10767</v>
      </c>
      <c r="X2818" s="334">
        <v>19</v>
      </c>
      <c r="Y2818" s="334">
        <v>155</v>
      </c>
    </row>
    <row r="2819" spans="1:25" x14ac:dyDescent="0.25">
      <c r="A2819" t="str">
        <f>'Page 1 - General Information'!$G$12</f>
        <v>114069103</v>
      </c>
      <c r="B2819" t="str">
        <f>'Page 1 - General Information'!$G$16</f>
        <v>6980</v>
      </c>
      <c r="C2819" s="333" t="s">
        <v>14207</v>
      </c>
      <c r="N2819" t="s">
        <v>8024</v>
      </c>
      <c r="O2819" s="296">
        <f>INDEX('Page 2 - Team Information'!$K$14:$AP$184,Y2819,X2819)</f>
        <v>0</v>
      </c>
      <c r="Q2819"/>
      <c r="S2819" t="s">
        <v>10768</v>
      </c>
      <c r="X2819" s="334">
        <v>20</v>
      </c>
      <c r="Y2819" s="334">
        <v>155</v>
      </c>
    </row>
    <row r="2820" spans="1:25" x14ac:dyDescent="0.25">
      <c r="A2820" t="str">
        <f>'Page 1 - General Information'!$G$12</f>
        <v>114069103</v>
      </c>
      <c r="B2820" t="str">
        <f>'Page 1 - General Information'!$G$16</f>
        <v>6980</v>
      </c>
      <c r="C2820" s="333" t="s">
        <v>14207</v>
      </c>
      <c r="N2820" t="s">
        <v>8024</v>
      </c>
      <c r="O2820" s="296">
        <f>INDEX('Page 2 - Team Information'!$K$14:$AP$184,Y2820,X2820)</f>
        <v>0</v>
      </c>
      <c r="Q2820"/>
      <c r="S2820" t="s">
        <v>10769</v>
      </c>
      <c r="X2820" s="334">
        <v>21</v>
      </c>
      <c r="Y2820" s="334">
        <v>155</v>
      </c>
    </row>
    <row r="2821" spans="1:25" x14ac:dyDescent="0.25">
      <c r="A2821" t="str">
        <f>'Page 1 - General Information'!$G$12</f>
        <v>114069103</v>
      </c>
      <c r="B2821" t="str">
        <f>'Page 1 - General Information'!$G$16</f>
        <v>6980</v>
      </c>
      <c r="C2821" s="333" t="s">
        <v>14207</v>
      </c>
      <c r="N2821" t="s">
        <v>8024</v>
      </c>
      <c r="O2821" s="296">
        <f>INDEX('Page 2 - Team Information'!$K$14:$AP$184,Y2821,X2821)</f>
        <v>0</v>
      </c>
      <c r="Q2821"/>
      <c r="S2821" t="s">
        <v>10770</v>
      </c>
      <c r="X2821" s="334">
        <v>22</v>
      </c>
      <c r="Y2821" s="334">
        <v>155</v>
      </c>
    </row>
    <row r="2822" spans="1:25" x14ac:dyDescent="0.25">
      <c r="A2822" t="str">
        <f>'Page 1 - General Information'!$G$12</f>
        <v>114069103</v>
      </c>
      <c r="B2822" t="str">
        <f>'Page 1 - General Information'!$G$16</f>
        <v>6980</v>
      </c>
      <c r="C2822" s="333" t="s">
        <v>14207</v>
      </c>
      <c r="N2822" t="s">
        <v>8505</v>
      </c>
      <c r="O2822" s="300"/>
      <c r="Q2822"/>
      <c r="R2822" s="300" t="s">
        <v>14197</v>
      </c>
      <c r="S2822" t="s">
        <v>10771</v>
      </c>
      <c r="V2822" s="296">
        <f>INDEX('Page 2 - Team Information'!$K$14:$AP$184,Y2822,X2822)</f>
        <v>0</v>
      </c>
      <c r="X2822" s="334">
        <v>5</v>
      </c>
      <c r="Y2822" s="334">
        <v>156</v>
      </c>
    </row>
    <row r="2823" spans="1:25" x14ac:dyDescent="0.25">
      <c r="A2823" t="str">
        <f>'Page 1 - General Information'!$G$12</f>
        <v>114069103</v>
      </c>
      <c r="B2823" t="str">
        <f>'Page 1 - General Information'!$G$16</f>
        <v>6980</v>
      </c>
      <c r="C2823" s="333" t="s">
        <v>14207</v>
      </c>
      <c r="N2823" t="s">
        <v>8505</v>
      </c>
      <c r="O2823" s="300"/>
      <c r="Q2823"/>
      <c r="R2823" s="300" t="s">
        <v>14197</v>
      </c>
      <c r="S2823" t="s">
        <v>10772</v>
      </c>
      <c r="V2823" s="296">
        <f>INDEX('Page 2 - Team Information'!$K$14:$AP$184,Y2823,X2823)</f>
        <v>0</v>
      </c>
      <c r="X2823" s="334">
        <v>6</v>
      </c>
      <c r="Y2823" s="334">
        <v>156</v>
      </c>
    </row>
    <row r="2824" spans="1:25" x14ac:dyDescent="0.25">
      <c r="A2824" t="str">
        <f>'Page 1 - General Information'!$G$12</f>
        <v>114069103</v>
      </c>
      <c r="B2824" t="str">
        <f>'Page 1 - General Information'!$G$16</f>
        <v>6980</v>
      </c>
      <c r="C2824" s="333" t="s">
        <v>14207</v>
      </c>
      <c r="N2824" t="s">
        <v>8505</v>
      </c>
      <c r="O2824" s="300"/>
      <c r="Q2824"/>
      <c r="R2824" s="300" t="s">
        <v>14197</v>
      </c>
      <c r="S2824" t="s">
        <v>10773</v>
      </c>
      <c r="V2824" s="296">
        <f>INDEX('Page 2 - Team Information'!$K$14:$AP$184,Y2824,X2824)</f>
        <v>0</v>
      </c>
      <c r="X2824" s="334">
        <v>7</v>
      </c>
      <c r="Y2824" s="334">
        <v>156</v>
      </c>
    </row>
    <row r="2825" spans="1:25" x14ac:dyDescent="0.25">
      <c r="A2825" t="str">
        <f>'Page 1 - General Information'!$G$12</f>
        <v>114069103</v>
      </c>
      <c r="B2825" t="str">
        <f>'Page 1 - General Information'!$G$16</f>
        <v>6980</v>
      </c>
      <c r="C2825" s="333" t="s">
        <v>14207</v>
      </c>
      <c r="N2825" t="s">
        <v>8505</v>
      </c>
      <c r="O2825" s="300"/>
      <c r="Q2825"/>
      <c r="R2825" s="23" t="s">
        <v>14197</v>
      </c>
      <c r="S2825" t="s">
        <v>10774</v>
      </c>
      <c r="T2825" s="296" t="str">
        <f>IF(INDEX('Page 2 - Team Information'!$K$14:$AP$184,Y2825,X2825)="","",INDEX('Page 2 - Team Information'!$K$14:$AP$184,Y2825,X2825)&amp;"-06-30")</f>
        <v/>
      </c>
      <c r="X2825" s="334">
        <v>9</v>
      </c>
      <c r="Y2825" s="334">
        <v>156</v>
      </c>
    </row>
    <row r="2826" spans="1:25" x14ac:dyDescent="0.25">
      <c r="A2826" t="str">
        <f>'Page 1 - General Information'!$G$12</f>
        <v>114069103</v>
      </c>
      <c r="B2826" t="str">
        <f>'Page 1 - General Information'!$G$16</f>
        <v>6980</v>
      </c>
      <c r="C2826" s="333" t="s">
        <v>14207</v>
      </c>
      <c r="N2826" t="s">
        <v>8505</v>
      </c>
      <c r="O2826" s="300"/>
      <c r="Q2826"/>
      <c r="R2826" s="23" t="s">
        <v>14197</v>
      </c>
      <c r="S2826" t="s">
        <v>10775</v>
      </c>
      <c r="T2826" s="296" t="str">
        <f>IF(INDEX('Page 2 - Team Information'!$K$14:$AP$184,Y2826,X2826)="","",INDEX('Page 2 - Team Information'!$K$14:$AP$184,Y2826,X2826)&amp;"-06-30")</f>
        <v/>
      </c>
      <c r="X2826" s="334">
        <v>10</v>
      </c>
      <c r="Y2826" s="334">
        <v>156</v>
      </c>
    </row>
    <row r="2827" spans="1:25" x14ac:dyDescent="0.25">
      <c r="A2827" t="str">
        <f>'Page 1 - General Information'!$G$12</f>
        <v>114069103</v>
      </c>
      <c r="B2827" t="str">
        <f>'Page 1 - General Information'!$G$16</f>
        <v>6980</v>
      </c>
      <c r="C2827" s="333" t="s">
        <v>14207</v>
      </c>
      <c r="N2827" t="s">
        <v>8505</v>
      </c>
      <c r="O2827" s="300"/>
      <c r="Q2827"/>
      <c r="R2827" s="23" t="s">
        <v>14197</v>
      </c>
      <c r="S2827" t="s">
        <v>10776</v>
      </c>
      <c r="T2827" s="296" t="str">
        <f>IF(INDEX('Page 2 - Team Information'!$K$14:$AP$184,Y2827,X2827)="","",INDEX('Page 2 - Team Information'!$K$14:$AP$184,Y2827,X2827)&amp;"-06-30")</f>
        <v/>
      </c>
      <c r="X2827" s="334">
        <v>11</v>
      </c>
      <c r="Y2827" s="334">
        <v>156</v>
      </c>
    </row>
    <row r="2828" spans="1:25" x14ac:dyDescent="0.25">
      <c r="A2828" t="str">
        <f>'Page 1 - General Information'!$G$12</f>
        <v>114069103</v>
      </c>
      <c r="B2828" t="str">
        <f>'Page 1 - General Information'!$G$16</f>
        <v>6980</v>
      </c>
      <c r="C2828" s="333" t="s">
        <v>14207</v>
      </c>
      <c r="N2828" t="s">
        <v>8505</v>
      </c>
      <c r="O2828" s="300"/>
      <c r="Q2828"/>
      <c r="R2828" s="23" t="s">
        <v>14197</v>
      </c>
      <c r="S2828" t="s">
        <v>10777</v>
      </c>
      <c r="T2828" s="296" t="str">
        <f>IF(INDEX('Page 2 - Team Information'!$K$14:$AP$184,Y2828,X2828)="","",INDEX('Page 2 - Team Information'!$K$14:$AP$184,Y2828,X2828)&amp;"-06-30")</f>
        <v/>
      </c>
      <c r="X2828" s="334">
        <v>12</v>
      </c>
      <c r="Y2828" s="334">
        <v>156</v>
      </c>
    </row>
    <row r="2829" spans="1:25" x14ac:dyDescent="0.25">
      <c r="A2829" t="str">
        <f>'Page 1 - General Information'!$G$12</f>
        <v>114069103</v>
      </c>
      <c r="B2829" t="str">
        <f>'Page 1 - General Information'!$G$16</f>
        <v>6980</v>
      </c>
      <c r="C2829" s="333" t="s">
        <v>14207</v>
      </c>
      <c r="N2829" t="s">
        <v>8024</v>
      </c>
      <c r="O2829" s="296">
        <f>INDEX('Page 2 - Team Information'!$K$14:$AP$184,Y2829,X2829)</f>
        <v>0</v>
      </c>
      <c r="Q2829"/>
      <c r="S2829" t="s">
        <v>10778</v>
      </c>
      <c r="X2829" s="334">
        <v>14</v>
      </c>
      <c r="Y2829" s="334">
        <v>156</v>
      </c>
    </row>
    <row r="2830" spans="1:25" x14ac:dyDescent="0.25">
      <c r="A2830" t="str">
        <f>'Page 1 - General Information'!$G$12</f>
        <v>114069103</v>
      </c>
      <c r="B2830" t="str">
        <f>'Page 1 - General Information'!$G$16</f>
        <v>6980</v>
      </c>
      <c r="C2830" s="333" t="s">
        <v>14207</v>
      </c>
      <c r="N2830" t="s">
        <v>8024</v>
      </c>
      <c r="O2830" s="296">
        <f>INDEX('Page 2 - Team Information'!$K$14:$AP$184,Y2830,X2830)</f>
        <v>0</v>
      </c>
      <c r="Q2830"/>
      <c r="S2830" t="s">
        <v>10779</v>
      </c>
      <c r="X2830" s="334">
        <v>15</v>
      </c>
      <c r="Y2830" s="334">
        <v>156</v>
      </c>
    </row>
    <row r="2831" spans="1:25" x14ac:dyDescent="0.25">
      <c r="A2831" t="str">
        <f>'Page 1 - General Information'!$G$12</f>
        <v>114069103</v>
      </c>
      <c r="B2831" t="str">
        <f>'Page 1 - General Information'!$G$16</f>
        <v>6980</v>
      </c>
      <c r="C2831" s="333" t="s">
        <v>14207</v>
      </c>
      <c r="N2831" t="s">
        <v>8024</v>
      </c>
      <c r="O2831" s="296">
        <f>INDEX('Page 2 - Team Information'!$K$14:$AP$184,Y2831,X2831)</f>
        <v>0</v>
      </c>
      <c r="Q2831"/>
      <c r="S2831" t="s">
        <v>10780</v>
      </c>
      <c r="X2831" s="334">
        <v>16</v>
      </c>
      <c r="Y2831" s="334">
        <v>156</v>
      </c>
    </row>
    <row r="2832" spans="1:25" x14ac:dyDescent="0.25">
      <c r="A2832" t="str">
        <f>'Page 1 - General Information'!$G$12</f>
        <v>114069103</v>
      </c>
      <c r="B2832" t="str">
        <f>'Page 1 - General Information'!$G$16</f>
        <v>6980</v>
      </c>
      <c r="C2832" s="333" t="s">
        <v>14207</v>
      </c>
      <c r="N2832" t="s">
        <v>8024</v>
      </c>
      <c r="O2832" s="296">
        <f>INDEX('Page 2 - Team Information'!$K$14:$AP$184,Y2832,X2832)</f>
        <v>0</v>
      </c>
      <c r="Q2832"/>
      <c r="S2832" t="s">
        <v>10781</v>
      </c>
      <c r="X2832" s="334">
        <v>17</v>
      </c>
      <c r="Y2832" s="334">
        <v>156</v>
      </c>
    </row>
    <row r="2833" spans="1:25" x14ac:dyDescent="0.25">
      <c r="A2833" t="str">
        <f>'Page 1 - General Information'!$G$12</f>
        <v>114069103</v>
      </c>
      <c r="B2833" t="str">
        <f>'Page 1 - General Information'!$G$16</f>
        <v>6980</v>
      </c>
      <c r="C2833" s="333" t="s">
        <v>14207</v>
      </c>
      <c r="N2833" t="s">
        <v>8024</v>
      </c>
      <c r="O2833" s="296">
        <f>INDEX('Page 2 - Team Information'!$K$14:$AP$184,Y2833,X2833)</f>
        <v>0</v>
      </c>
      <c r="Q2833"/>
      <c r="S2833" t="s">
        <v>10782</v>
      </c>
      <c r="X2833" s="334">
        <v>19</v>
      </c>
      <c r="Y2833" s="334">
        <v>156</v>
      </c>
    </row>
    <row r="2834" spans="1:25" x14ac:dyDescent="0.25">
      <c r="A2834" t="str">
        <f>'Page 1 - General Information'!$G$12</f>
        <v>114069103</v>
      </c>
      <c r="B2834" t="str">
        <f>'Page 1 - General Information'!$G$16</f>
        <v>6980</v>
      </c>
      <c r="C2834" s="333" t="s">
        <v>14207</v>
      </c>
      <c r="N2834" t="s">
        <v>8024</v>
      </c>
      <c r="O2834" s="296">
        <f>INDEX('Page 2 - Team Information'!$K$14:$AP$184,Y2834,X2834)</f>
        <v>0</v>
      </c>
      <c r="Q2834"/>
      <c r="S2834" t="s">
        <v>10783</v>
      </c>
      <c r="X2834" s="334">
        <v>20</v>
      </c>
      <c r="Y2834" s="334">
        <v>156</v>
      </c>
    </row>
    <row r="2835" spans="1:25" x14ac:dyDescent="0.25">
      <c r="A2835" t="str">
        <f>'Page 1 - General Information'!$G$12</f>
        <v>114069103</v>
      </c>
      <c r="B2835" t="str">
        <f>'Page 1 - General Information'!$G$16</f>
        <v>6980</v>
      </c>
      <c r="C2835" s="333" t="s">
        <v>14207</v>
      </c>
      <c r="N2835" t="s">
        <v>8024</v>
      </c>
      <c r="O2835" s="296">
        <f>INDEX('Page 2 - Team Information'!$K$14:$AP$184,Y2835,X2835)</f>
        <v>0</v>
      </c>
      <c r="Q2835"/>
      <c r="S2835" t="s">
        <v>10784</v>
      </c>
      <c r="X2835" s="334">
        <v>21</v>
      </c>
      <c r="Y2835" s="334">
        <v>156</v>
      </c>
    </row>
    <row r="2836" spans="1:25" x14ac:dyDescent="0.25">
      <c r="A2836" t="str">
        <f>'Page 1 - General Information'!$G$12</f>
        <v>114069103</v>
      </c>
      <c r="B2836" t="str">
        <f>'Page 1 - General Information'!$G$16</f>
        <v>6980</v>
      </c>
      <c r="C2836" s="333" t="s">
        <v>14207</v>
      </c>
      <c r="N2836" t="s">
        <v>8024</v>
      </c>
      <c r="O2836" s="296">
        <f>INDEX('Page 2 - Team Information'!$K$14:$AP$184,Y2836,X2836)</f>
        <v>0</v>
      </c>
      <c r="Q2836"/>
      <c r="S2836" t="s">
        <v>10785</v>
      </c>
      <c r="X2836" s="334">
        <v>22</v>
      </c>
      <c r="Y2836" s="334">
        <v>156</v>
      </c>
    </row>
    <row r="2837" spans="1:25" x14ac:dyDescent="0.25">
      <c r="A2837" t="str">
        <f>'Page 1 - General Information'!$G$12</f>
        <v>114069103</v>
      </c>
      <c r="B2837" t="str">
        <f>'Page 1 - General Information'!$G$16</f>
        <v>6980</v>
      </c>
      <c r="C2837" s="333" t="s">
        <v>14207</v>
      </c>
      <c r="N2837" t="s">
        <v>8505</v>
      </c>
      <c r="O2837" s="300"/>
      <c r="Q2837"/>
      <c r="R2837" s="300" t="s">
        <v>14197</v>
      </c>
      <c r="S2837" t="s">
        <v>10786</v>
      </c>
      <c r="V2837" s="296">
        <f>INDEX('Page 2 - Team Information'!$K$14:$AP$184,Y2837,X2837)</f>
        <v>0</v>
      </c>
      <c r="X2837" s="334">
        <v>5</v>
      </c>
      <c r="Y2837" s="334">
        <v>157</v>
      </c>
    </row>
    <row r="2838" spans="1:25" x14ac:dyDescent="0.25">
      <c r="A2838" t="str">
        <f>'Page 1 - General Information'!$G$12</f>
        <v>114069103</v>
      </c>
      <c r="B2838" t="str">
        <f>'Page 1 - General Information'!$G$16</f>
        <v>6980</v>
      </c>
      <c r="C2838" s="333" t="s">
        <v>14207</v>
      </c>
      <c r="N2838" t="s">
        <v>8505</v>
      </c>
      <c r="O2838" s="300"/>
      <c r="Q2838"/>
      <c r="R2838" s="300" t="s">
        <v>14197</v>
      </c>
      <c r="S2838" t="s">
        <v>10787</v>
      </c>
      <c r="V2838" s="296">
        <f>INDEX('Page 2 - Team Information'!$K$14:$AP$184,Y2838,X2838)</f>
        <v>0</v>
      </c>
      <c r="X2838" s="334">
        <v>6</v>
      </c>
      <c r="Y2838" s="334">
        <v>157</v>
      </c>
    </row>
    <row r="2839" spans="1:25" x14ac:dyDescent="0.25">
      <c r="A2839" t="str">
        <f>'Page 1 - General Information'!$G$12</f>
        <v>114069103</v>
      </c>
      <c r="B2839" t="str">
        <f>'Page 1 - General Information'!$G$16</f>
        <v>6980</v>
      </c>
      <c r="C2839" s="333" t="s">
        <v>14207</v>
      </c>
      <c r="N2839" t="s">
        <v>8505</v>
      </c>
      <c r="O2839" s="300"/>
      <c r="Q2839"/>
      <c r="R2839" s="300" t="s">
        <v>14197</v>
      </c>
      <c r="S2839" t="s">
        <v>10788</v>
      </c>
      <c r="V2839" s="296">
        <f>INDEX('Page 2 - Team Information'!$K$14:$AP$184,Y2839,X2839)</f>
        <v>0</v>
      </c>
      <c r="X2839" s="334">
        <v>7</v>
      </c>
      <c r="Y2839" s="334">
        <v>157</v>
      </c>
    </row>
    <row r="2840" spans="1:25" x14ac:dyDescent="0.25">
      <c r="A2840" t="str">
        <f>'Page 1 - General Information'!$G$12</f>
        <v>114069103</v>
      </c>
      <c r="B2840" t="str">
        <f>'Page 1 - General Information'!$G$16</f>
        <v>6980</v>
      </c>
      <c r="C2840" s="333" t="s">
        <v>14207</v>
      </c>
      <c r="N2840" t="s">
        <v>8505</v>
      </c>
      <c r="O2840" s="300"/>
      <c r="Q2840"/>
      <c r="R2840" s="23" t="s">
        <v>14197</v>
      </c>
      <c r="S2840" t="s">
        <v>10789</v>
      </c>
      <c r="T2840" s="296" t="str">
        <f>IF(INDEX('Page 2 - Team Information'!$K$14:$AP$184,Y2840,X2840)="","",INDEX('Page 2 - Team Information'!$K$14:$AP$184,Y2840,X2840)&amp;"-06-30")</f>
        <v/>
      </c>
      <c r="X2840" s="334">
        <v>9</v>
      </c>
      <c r="Y2840" s="334">
        <v>157</v>
      </c>
    </row>
    <row r="2841" spans="1:25" x14ac:dyDescent="0.25">
      <c r="A2841" t="str">
        <f>'Page 1 - General Information'!$G$12</f>
        <v>114069103</v>
      </c>
      <c r="B2841" t="str">
        <f>'Page 1 - General Information'!$G$16</f>
        <v>6980</v>
      </c>
      <c r="C2841" s="333" t="s">
        <v>14207</v>
      </c>
      <c r="N2841" t="s">
        <v>8505</v>
      </c>
      <c r="O2841" s="300"/>
      <c r="Q2841"/>
      <c r="R2841" s="23" t="s">
        <v>14197</v>
      </c>
      <c r="S2841" t="s">
        <v>10790</v>
      </c>
      <c r="T2841" s="296" t="str">
        <f>IF(INDEX('Page 2 - Team Information'!$K$14:$AP$184,Y2841,X2841)="","",INDEX('Page 2 - Team Information'!$K$14:$AP$184,Y2841,X2841)&amp;"-06-30")</f>
        <v/>
      </c>
      <c r="X2841" s="334">
        <v>10</v>
      </c>
      <c r="Y2841" s="334">
        <v>157</v>
      </c>
    </row>
    <row r="2842" spans="1:25" x14ac:dyDescent="0.25">
      <c r="A2842" t="str">
        <f>'Page 1 - General Information'!$G$12</f>
        <v>114069103</v>
      </c>
      <c r="B2842" t="str">
        <f>'Page 1 - General Information'!$G$16</f>
        <v>6980</v>
      </c>
      <c r="C2842" s="333" t="s">
        <v>14207</v>
      </c>
      <c r="N2842" t="s">
        <v>8505</v>
      </c>
      <c r="O2842" s="300"/>
      <c r="Q2842"/>
      <c r="R2842" s="23" t="s">
        <v>14197</v>
      </c>
      <c r="S2842" t="s">
        <v>10791</v>
      </c>
      <c r="T2842" s="296" t="str">
        <f>IF(INDEX('Page 2 - Team Information'!$K$14:$AP$184,Y2842,X2842)="","",INDEX('Page 2 - Team Information'!$K$14:$AP$184,Y2842,X2842)&amp;"-06-30")</f>
        <v/>
      </c>
      <c r="X2842" s="334">
        <v>11</v>
      </c>
      <c r="Y2842" s="334">
        <v>157</v>
      </c>
    </row>
    <row r="2843" spans="1:25" x14ac:dyDescent="0.25">
      <c r="A2843" t="str">
        <f>'Page 1 - General Information'!$G$12</f>
        <v>114069103</v>
      </c>
      <c r="B2843" t="str">
        <f>'Page 1 - General Information'!$G$16</f>
        <v>6980</v>
      </c>
      <c r="C2843" s="333" t="s">
        <v>14207</v>
      </c>
      <c r="N2843" t="s">
        <v>8505</v>
      </c>
      <c r="O2843" s="300"/>
      <c r="Q2843"/>
      <c r="R2843" s="23" t="s">
        <v>14197</v>
      </c>
      <c r="S2843" t="s">
        <v>10792</v>
      </c>
      <c r="T2843" s="296" t="str">
        <f>IF(INDEX('Page 2 - Team Information'!$K$14:$AP$184,Y2843,X2843)="","",INDEX('Page 2 - Team Information'!$K$14:$AP$184,Y2843,X2843)&amp;"-06-30")</f>
        <v/>
      </c>
      <c r="X2843" s="334">
        <v>12</v>
      </c>
      <c r="Y2843" s="334">
        <v>157</v>
      </c>
    </row>
    <row r="2844" spans="1:25" x14ac:dyDescent="0.25">
      <c r="A2844" t="str">
        <f>'Page 1 - General Information'!$G$12</f>
        <v>114069103</v>
      </c>
      <c r="B2844" t="str">
        <f>'Page 1 - General Information'!$G$16</f>
        <v>6980</v>
      </c>
      <c r="C2844" s="333" t="s">
        <v>14207</v>
      </c>
      <c r="N2844" t="s">
        <v>8024</v>
      </c>
      <c r="O2844" s="296">
        <f>INDEX('Page 2 - Team Information'!$K$14:$AP$184,Y2844,X2844)</f>
        <v>0</v>
      </c>
      <c r="Q2844"/>
      <c r="S2844" t="s">
        <v>10793</v>
      </c>
      <c r="X2844" s="334">
        <v>14</v>
      </c>
      <c r="Y2844" s="334">
        <v>157</v>
      </c>
    </row>
    <row r="2845" spans="1:25" x14ac:dyDescent="0.25">
      <c r="A2845" t="str">
        <f>'Page 1 - General Information'!$G$12</f>
        <v>114069103</v>
      </c>
      <c r="B2845" t="str">
        <f>'Page 1 - General Information'!$G$16</f>
        <v>6980</v>
      </c>
      <c r="C2845" s="333" t="s">
        <v>14207</v>
      </c>
      <c r="N2845" t="s">
        <v>8024</v>
      </c>
      <c r="O2845" s="296">
        <f>INDEX('Page 2 - Team Information'!$K$14:$AP$184,Y2845,X2845)</f>
        <v>0</v>
      </c>
      <c r="Q2845"/>
      <c r="S2845" t="s">
        <v>10794</v>
      </c>
      <c r="X2845" s="334">
        <v>15</v>
      </c>
      <c r="Y2845" s="334">
        <v>157</v>
      </c>
    </row>
    <row r="2846" spans="1:25" x14ac:dyDescent="0.25">
      <c r="A2846" t="str">
        <f>'Page 1 - General Information'!$G$12</f>
        <v>114069103</v>
      </c>
      <c r="B2846" t="str">
        <f>'Page 1 - General Information'!$G$16</f>
        <v>6980</v>
      </c>
      <c r="C2846" s="333" t="s">
        <v>14207</v>
      </c>
      <c r="N2846" t="s">
        <v>8024</v>
      </c>
      <c r="O2846" s="296">
        <f>INDEX('Page 2 - Team Information'!$K$14:$AP$184,Y2846,X2846)</f>
        <v>0</v>
      </c>
      <c r="Q2846"/>
      <c r="S2846" t="s">
        <v>10795</v>
      </c>
      <c r="X2846" s="334">
        <v>16</v>
      </c>
      <c r="Y2846" s="334">
        <v>157</v>
      </c>
    </row>
    <row r="2847" spans="1:25" x14ac:dyDescent="0.25">
      <c r="A2847" t="str">
        <f>'Page 1 - General Information'!$G$12</f>
        <v>114069103</v>
      </c>
      <c r="B2847" t="str">
        <f>'Page 1 - General Information'!$G$16</f>
        <v>6980</v>
      </c>
      <c r="C2847" s="333" t="s">
        <v>14207</v>
      </c>
      <c r="N2847" t="s">
        <v>8024</v>
      </c>
      <c r="O2847" s="296">
        <f>INDEX('Page 2 - Team Information'!$K$14:$AP$184,Y2847,X2847)</f>
        <v>0</v>
      </c>
      <c r="Q2847"/>
      <c r="S2847" t="s">
        <v>10796</v>
      </c>
      <c r="X2847" s="334">
        <v>17</v>
      </c>
      <c r="Y2847" s="334">
        <v>157</v>
      </c>
    </row>
    <row r="2848" spans="1:25" x14ac:dyDescent="0.25">
      <c r="A2848" t="str">
        <f>'Page 1 - General Information'!$G$12</f>
        <v>114069103</v>
      </c>
      <c r="B2848" t="str">
        <f>'Page 1 - General Information'!$G$16</f>
        <v>6980</v>
      </c>
      <c r="C2848" s="333" t="s">
        <v>14207</v>
      </c>
      <c r="N2848" t="s">
        <v>8024</v>
      </c>
      <c r="O2848" s="296">
        <f>INDEX('Page 2 - Team Information'!$K$14:$AP$184,Y2848,X2848)</f>
        <v>0</v>
      </c>
      <c r="Q2848"/>
      <c r="S2848" t="s">
        <v>10797</v>
      </c>
      <c r="X2848" s="334">
        <v>19</v>
      </c>
      <c r="Y2848" s="334">
        <v>157</v>
      </c>
    </row>
    <row r="2849" spans="1:25" x14ac:dyDescent="0.25">
      <c r="A2849" t="str">
        <f>'Page 1 - General Information'!$G$12</f>
        <v>114069103</v>
      </c>
      <c r="B2849" t="str">
        <f>'Page 1 - General Information'!$G$16</f>
        <v>6980</v>
      </c>
      <c r="C2849" s="333" t="s">
        <v>14207</v>
      </c>
      <c r="N2849" t="s">
        <v>8024</v>
      </c>
      <c r="O2849" s="296">
        <f>INDEX('Page 2 - Team Information'!$K$14:$AP$184,Y2849,X2849)</f>
        <v>0</v>
      </c>
      <c r="Q2849"/>
      <c r="S2849" t="s">
        <v>10798</v>
      </c>
      <c r="X2849" s="334">
        <v>20</v>
      </c>
      <c r="Y2849" s="334">
        <v>157</v>
      </c>
    </row>
    <row r="2850" spans="1:25" x14ac:dyDescent="0.25">
      <c r="A2850" t="str">
        <f>'Page 1 - General Information'!$G$12</f>
        <v>114069103</v>
      </c>
      <c r="B2850" t="str">
        <f>'Page 1 - General Information'!$G$16</f>
        <v>6980</v>
      </c>
      <c r="C2850" s="333" t="s">
        <v>14207</v>
      </c>
      <c r="N2850" t="s">
        <v>8024</v>
      </c>
      <c r="O2850" s="296">
        <f>INDEX('Page 2 - Team Information'!$K$14:$AP$184,Y2850,X2850)</f>
        <v>0</v>
      </c>
      <c r="Q2850"/>
      <c r="S2850" t="s">
        <v>10799</v>
      </c>
      <c r="X2850" s="334">
        <v>21</v>
      </c>
      <c r="Y2850" s="334">
        <v>157</v>
      </c>
    </row>
    <row r="2851" spans="1:25" x14ac:dyDescent="0.25">
      <c r="A2851" t="str">
        <f>'Page 1 - General Information'!$G$12</f>
        <v>114069103</v>
      </c>
      <c r="B2851" t="str">
        <f>'Page 1 - General Information'!$G$16</f>
        <v>6980</v>
      </c>
      <c r="C2851" s="333" t="s">
        <v>14207</v>
      </c>
      <c r="N2851" t="s">
        <v>8024</v>
      </c>
      <c r="O2851" s="296">
        <f>INDEX('Page 2 - Team Information'!$K$14:$AP$184,Y2851,X2851)</f>
        <v>0</v>
      </c>
      <c r="Q2851"/>
      <c r="S2851" t="s">
        <v>10800</v>
      </c>
      <c r="X2851" s="334">
        <v>22</v>
      </c>
      <c r="Y2851" s="334">
        <v>157</v>
      </c>
    </row>
    <row r="2852" spans="1:25" x14ac:dyDescent="0.25">
      <c r="A2852" t="str">
        <f>'Page 1 - General Information'!$G$12</f>
        <v>114069103</v>
      </c>
      <c r="B2852" t="str">
        <f>'Page 1 - General Information'!$G$16</f>
        <v>6980</v>
      </c>
      <c r="C2852" s="333" t="s">
        <v>14207</v>
      </c>
      <c r="N2852" t="s">
        <v>8505</v>
      </c>
      <c r="O2852" s="300"/>
      <c r="Q2852"/>
      <c r="R2852" s="300" t="s">
        <v>14197</v>
      </c>
      <c r="S2852" t="s">
        <v>10801</v>
      </c>
      <c r="V2852" s="296" t="str">
        <f>INDEX('Page 2 - Team Information'!$K$14:$AP$184,Y2852,X2852)</f>
        <v xml:space="preserve">Yes </v>
      </c>
      <c r="X2852" s="334">
        <v>5</v>
      </c>
      <c r="Y2852" s="334">
        <v>158</v>
      </c>
    </row>
    <row r="2853" spans="1:25" x14ac:dyDescent="0.25">
      <c r="A2853" t="str">
        <f>'Page 1 - General Information'!$G$12</f>
        <v>114069103</v>
      </c>
      <c r="B2853" t="str">
        <f>'Page 1 - General Information'!$G$16</f>
        <v>6980</v>
      </c>
      <c r="C2853" s="333" t="s">
        <v>14207</v>
      </c>
      <c r="N2853" t="s">
        <v>8505</v>
      </c>
      <c r="O2853" s="300"/>
      <c r="Q2853"/>
      <c r="R2853" s="300" t="s">
        <v>14197</v>
      </c>
      <c r="S2853" t="s">
        <v>10802</v>
      </c>
      <c r="V2853" s="296">
        <f>INDEX('Page 2 - Team Information'!$K$14:$AP$184,Y2853,X2853)</f>
        <v>0</v>
      </c>
      <c r="X2853" s="334">
        <v>6</v>
      </c>
      <c r="Y2853" s="334">
        <v>158</v>
      </c>
    </row>
    <row r="2854" spans="1:25" x14ac:dyDescent="0.25">
      <c r="A2854" t="str">
        <f>'Page 1 - General Information'!$G$12</f>
        <v>114069103</v>
      </c>
      <c r="B2854" t="str">
        <f>'Page 1 - General Information'!$G$16</f>
        <v>6980</v>
      </c>
      <c r="C2854" s="333" t="s">
        <v>14207</v>
      </c>
      <c r="N2854" t="s">
        <v>8505</v>
      </c>
      <c r="O2854" s="300"/>
      <c r="Q2854"/>
      <c r="R2854" s="300" t="s">
        <v>14197</v>
      </c>
      <c r="S2854" t="s">
        <v>10803</v>
      </c>
      <c r="V2854" s="296">
        <f>INDEX('Page 2 - Team Information'!$K$14:$AP$184,Y2854,X2854)</f>
        <v>0</v>
      </c>
      <c r="X2854" s="334">
        <v>7</v>
      </c>
      <c r="Y2854" s="334">
        <v>158</v>
      </c>
    </row>
    <row r="2855" spans="1:25" x14ac:dyDescent="0.25">
      <c r="A2855" t="str">
        <f>'Page 1 - General Information'!$G$12</f>
        <v>114069103</v>
      </c>
      <c r="B2855" t="str">
        <f>'Page 1 - General Information'!$G$16</f>
        <v>6980</v>
      </c>
      <c r="C2855" s="333" t="s">
        <v>14207</v>
      </c>
      <c r="N2855" t="s">
        <v>8505</v>
      </c>
      <c r="O2855" s="300"/>
      <c r="Q2855"/>
      <c r="R2855" s="23" t="s">
        <v>14197</v>
      </c>
      <c r="S2855" t="s">
        <v>10804</v>
      </c>
      <c r="T2855" s="296" t="str">
        <f>IF(INDEX('Page 2 - Team Information'!$K$14:$AP$184,Y2855,X2855)="","",INDEX('Page 2 - Team Information'!$K$14:$AP$184,Y2855,X2855)&amp;"-06-30")</f>
        <v>1989-06-30</v>
      </c>
      <c r="X2855" s="334">
        <v>9</v>
      </c>
      <c r="Y2855" s="334">
        <v>158</v>
      </c>
    </row>
    <row r="2856" spans="1:25" x14ac:dyDescent="0.25">
      <c r="A2856" t="str">
        <f>'Page 1 - General Information'!$G$12</f>
        <v>114069103</v>
      </c>
      <c r="B2856" t="str">
        <f>'Page 1 - General Information'!$G$16</f>
        <v>6980</v>
      </c>
      <c r="C2856" s="333" t="s">
        <v>14207</v>
      </c>
      <c r="N2856" t="s">
        <v>8505</v>
      </c>
      <c r="O2856" s="300"/>
      <c r="Q2856"/>
      <c r="R2856" s="23" t="s">
        <v>14197</v>
      </c>
      <c r="S2856" t="s">
        <v>10805</v>
      </c>
      <c r="T2856" s="296" t="str">
        <f>IF(INDEX('Page 2 - Team Information'!$K$14:$AP$184,Y2856,X2856)="","",INDEX('Page 2 - Team Information'!$K$14:$AP$184,Y2856,X2856)&amp;"-06-30")</f>
        <v/>
      </c>
      <c r="X2856" s="334">
        <v>10</v>
      </c>
      <c r="Y2856" s="334">
        <v>158</v>
      </c>
    </row>
    <row r="2857" spans="1:25" x14ac:dyDescent="0.25">
      <c r="A2857" t="str">
        <f>'Page 1 - General Information'!$G$12</f>
        <v>114069103</v>
      </c>
      <c r="B2857" t="str">
        <f>'Page 1 - General Information'!$G$16</f>
        <v>6980</v>
      </c>
      <c r="C2857" s="333" t="s">
        <v>14207</v>
      </c>
      <c r="N2857" t="s">
        <v>8505</v>
      </c>
      <c r="O2857" s="300"/>
      <c r="Q2857"/>
      <c r="R2857" s="23" t="s">
        <v>14197</v>
      </c>
      <c r="S2857" t="s">
        <v>10806</v>
      </c>
      <c r="T2857" s="296" t="str">
        <f>IF(INDEX('Page 2 - Team Information'!$K$14:$AP$184,Y2857,X2857)="","",INDEX('Page 2 - Team Information'!$K$14:$AP$184,Y2857,X2857)&amp;"-06-30")</f>
        <v/>
      </c>
      <c r="X2857" s="334">
        <v>11</v>
      </c>
      <c r="Y2857" s="334">
        <v>158</v>
      </c>
    </row>
    <row r="2858" spans="1:25" x14ac:dyDescent="0.25">
      <c r="A2858" t="str">
        <f>'Page 1 - General Information'!$G$12</f>
        <v>114069103</v>
      </c>
      <c r="B2858" t="str">
        <f>'Page 1 - General Information'!$G$16</f>
        <v>6980</v>
      </c>
      <c r="C2858" s="333" t="s">
        <v>14207</v>
      </c>
      <c r="N2858" t="s">
        <v>8505</v>
      </c>
      <c r="O2858" s="300"/>
      <c r="Q2858"/>
      <c r="R2858" s="23" t="s">
        <v>14197</v>
      </c>
      <c r="S2858" t="s">
        <v>10807</v>
      </c>
      <c r="T2858" s="296" t="str">
        <f>IF(INDEX('Page 2 - Team Information'!$K$14:$AP$184,Y2858,X2858)="","",INDEX('Page 2 - Team Information'!$K$14:$AP$184,Y2858,X2858)&amp;"-06-30")</f>
        <v/>
      </c>
      <c r="X2858" s="334">
        <v>12</v>
      </c>
      <c r="Y2858" s="334">
        <v>158</v>
      </c>
    </row>
    <row r="2859" spans="1:25" x14ac:dyDescent="0.25">
      <c r="A2859" t="str">
        <f>'Page 1 - General Information'!$G$12</f>
        <v>114069103</v>
      </c>
      <c r="B2859" t="str">
        <f>'Page 1 - General Information'!$G$16</f>
        <v>6980</v>
      </c>
      <c r="C2859" s="333" t="s">
        <v>14207</v>
      </c>
      <c r="N2859" t="s">
        <v>8024</v>
      </c>
      <c r="O2859" s="296">
        <f>INDEX('Page 2 - Team Information'!$K$14:$AP$184,Y2859,X2859)</f>
        <v>28</v>
      </c>
      <c r="Q2859"/>
      <c r="S2859" t="s">
        <v>10808</v>
      </c>
      <c r="X2859" s="334">
        <v>14</v>
      </c>
      <c r="Y2859" s="334">
        <v>158</v>
      </c>
    </row>
    <row r="2860" spans="1:25" x14ac:dyDescent="0.25">
      <c r="A2860" t="str">
        <f>'Page 1 - General Information'!$G$12</f>
        <v>114069103</v>
      </c>
      <c r="B2860" t="str">
        <f>'Page 1 - General Information'!$G$16</f>
        <v>6980</v>
      </c>
      <c r="C2860" s="333" t="s">
        <v>14207</v>
      </c>
      <c r="N2860" t="s">
        <v>8024</v>
      </c>
      <c r="O2860" s="296">
        <f>INDEX('Page 2 - Team Information'!$K$14:$AP$184,Y2860,X2860)</f>
        <v>0</v>
      </c>
      <c r="Q2860"/>
      <c r="S2860" t="s">
        <v>10809</v>
      </c>
      <c r="X2860" s="334">
        <v>15</v>
      </c>
      <c r="Y2860" s="334">
        <v>158</v>
      </c>
    </row>
    <row r="2861" spans="1:25" x14ac:dyDescent="0.25">
      <c r="A2861" t="str">
        <f>'Page 1 - General Information'!$G$12</f>
        <v>114069103</v>
      </c>
      <c r="B2861" t="str">
        <f>'Page 1 - General Information'!$G$16</f>
        <v>6980</v>
      </c>
      <c r="C2861" s="333" t="s">
        <v>14207</v>
      </c>
      <c r="N2861" t="s">
        <v>8024</v>
      </c>
      <c r="O2861" s="296">
        <f>INDEX('Page 2 - Team Information'!$K$14:$AP$184,Y2861,X2861)</f>
        <v>0</v>
      </c>
      <c r="Q2861"/>
      <c r="S2861" t="s">
        <v>10810</v>
      </c>
      <c r="X2861" s="334">
        <v>16</v>
      </c>
      <c r="Y2861" s="334">
        <v>158</v>
      </c>
    </row>
    <row r="2862" spans="1:25" x14ac:dyDescent="0.25">
      <c r="A2862" t="str">
        <f>'Page 1 - General Information'!$G$12</f>
        <v>114069103</v>
      </c>
      <c r="B2862" t="str">
        <f>'Page 1 - General Information'!$G$16</f>
        <v>6980</v>
      </c>
      <c r="C2862" s="333" t="s">
        <v>14207</v>
      </c>
      <c r="N2862" t="s">
        <v>8024</v>
      </c>
      <c r="O2862" s="296">
        <f>INDEX('Page 2 - Team Information'!$K$14:$AP$184,Y2862,X2862)</f>
        <v>28</v>
      </c>
      <c r="Q2862"/>
      <c r="S2862" t="s">
        <v>10811</v>
      </c>
      <c r="X2862" s="334">
        <v>17</v>
      </c>
      <c r="Y2862" s="334">
        <v>158</v>
      </c>
    </row>
    <row r="2863" spans="1:25" x14ac:dyDescent="0.25">
      <c r="A2863" t="str">
        <f>'Page 1 - General Information'!$G$12</f>
        <v>114069103</v>
      </c>
      <c r="B2863" t="str">
        <f>'Page 1 - General Information'!$G$16</f>
        <v>6980</v>
      </c>
      <c r="C2863" s="333" t="s">
        <v>14207</v>
      </c>
      <c r="N2863" t="s">
        <v>8024</v>
      </c>
      <c r="O2863" s="296">
        <f>INDEX('Page 2 - Team Information'!$K$14:$AP$184,Y2863,X2863)</f>
        <v>28</v>
      </c>
      <c r="Q2863"/>
      <c r="S2863" t="s">
        <v>10812</v>
      </c>
      <c r="X2863" s="334">
        <v>19</v>
      </c>
      <c r="Y2863" s="334">
        <v>158</v>
      </c>
    </row>
    <row r="2864" spans="1:25" x14ac:dyDescent="0.25">
      <c r="A2864" t="str">
        <f>'Page 1 - General Information'!$G$12</f>
        <v>114069103</v>
      </c>
      <c r="B2864" t="str">
        <f>'Page 1 - General Information'!$G$16</f>
        <v>6980</v>
      </c>
      <c r="C2864" s="333" t="s">
        <v>14207</v>
      </c>
      <c r="N2864" t="s">
        <v>8024</v>
      </c>
      <c r="O2864" s="296">
        <f>INDEX('Page 2 - Team Information'!$K$14:$AP$184,Y2864,X2864)</f>
        <v>0</v>
      </c>
      <c r="Q2864"/>
      <c r="S2864" t="s">
        <v>10813</v>
      </c>
      <c r="X2864" s="334">
        <v>20</v>
      </c>
      <c r="Y2864" s="334">
        <v>158</v>
      </c>
    </row>
    <row r="2865" spans="1:25" x14ac:dyDescent="0.25">
      <c r="A2865" t="str">
        <f>'Page 1 - General Information'!$G$12</f>
        <v>114069103</v>
      </c>
      <c r="B2865" t="str">
        <f>'Page 1 - General Information'!$G$16</f>
        <v>6980</v>
      </c>
      <c r="C2865" s="333" t="s">
        <v>14207</v>
      </c>
      <c r="N2865" t="s">
        <v>8024</v>
      </c>
      <c r="O2865" s="296">
        <f>INDEX('Page 2 - Team Information'!$K$14:$AP$184,Y2865,X2865)</f>
        <v>0</v>
      </c>
      <c r="Q2865"/>
      <c r="S2865" t="s">
        <v>10814</v>
      </c>
      <c r="X2865" s="334">
        <v>21</v>
      </c>
      <c r="Y2865" s="334">
        <v>158</v>
      </c>
    </row>
    <row r="2866" spans="1:25" x14ac:dyDescent="0.25">
      <c r="A2866" t="str">
        <f>'Page 1 - General Information'!$G$12</f>
        <v>114069103</v>
      </c>
      <c r="B2866" t="str">
        <f>'Page 1 - General Information'!$G$16</f>
        <v>6980</v>
      </c>
      <c r="C2866" s="333" t="s">
        <v>14207</v>
      </c>
      <c r="N2866" t="s">
        <v>8024</v>
      </c>
      <c r="O2866" s="296">
        <f>INDEX('Page 2 - Team Information'!$K$14:$AP$184,Y2866,X2866)</f>
        <v>28</v>
      </c>
      <c r="Q2866"/>
      <c r="S2866" t="s">
        <v>10815</v>
      </c>
      <c r="X2866" s="334">
        <v>22</v>
      </c>
      <c r="Y2866" s="334">
        <v>158</v>
      </c>
    </row>
    <row r="2867" spans="1:25" x14ac:dyDescent="0.25">
      <c r="A2867" t="str">
        <f>'Page 1 - General Information'!$G$12</f>
        <v>114069103</v>
      </c>
      <c r="B2867" t="str">
        <f>'Page 1 - General Information'!$G$16</f>
        <v>6980</v>
      </c>
      <c r="C2867" s="333" t="s">
        <v>14207</v>
      </c>
      <c r="N2867" t="s">
        <v>8505</v>
      </c>
      <c r="O2867" s="300"/>
      <c r="Q2867"/>
      <c r="R2867" s="300" t="s">
        <v>14197</v>
      </c>
      <c r="S2867" t="s">
        <v>14087</v>
      </c>
      <c r="V2867" s="296">
        <f>INDEX('Page 2 - Team Information'!$K$14:$AP$184,Y2867,X2867)</f>
        <v>0</v>
      </c>
      <c r="X2867" s="334">
        <v>5</v>
      </c>
      <c r="Y2867" s="334">
        <v>159</v>
      </c>
    </row>
    <row r="2868" spans="1:25" x14ac:dyDescent="0.25">
      <c r="A2868" t="str">
        <f>'Page 1 - General Information'!$G$12</f>
        <v>114069103</v>
      </c>
      <c r="B2868" t="str">
        <f>'Page 1 - General Information'!$G$16</f>
        <v>6980</v>
      </c>
      <c r="C2868" s="333" t="s">
        <v>14207</v>
      </c>
      <c r="N2868" t="s">
        <v>8505</v>
      </c>
      <c r="O2868" s="300"/>
      <c r="Q2868"/>
      <c r="R2868" s="300" t="s">
        <v>14197</v>
      </c>
      <c r="S2868" t="s">
        <v>14088</v>
      </c>
      <c r="V2868" s="296">
        <f>INDEX('Page 2 - Team Information'!$K$14:$AP$184,Y2868,X2868)</f>
        <v>0</v>
      </c>
      <c r="X2868" s="334">
        <v>6</v>
      </c>
      <c r="Y2868" s="334">
        <v>159</v>
      </c>
    </row>
    <row r="2869" spans="1:25" x14ac:dyDescent="0.25">
      <c r="A2869" t="str">
        <f>'Page 1 - General Information'!$G$12</f>
        <v>114069103</v>
      </c>
      <c r="B2869" t="str">
        <f>'Page 1 - General Information'!$G$16</f>
        <v>6980</v>
      </c>
      <c r="C2869" s="333" t="s">
        <v>14207</v>
      </c>
      <c r="N2869" t="s">
        <v>8505</v>
      </c>
      <c r="O2869" s="300"/>
      <c r="Q2869"/>
      <c r="R2869" s="300" t="s">
        <v>14197</v>
      </c>
      <c r="S2869" t="s">
        <v>14089</v>
      </c>
      <c r="V2869" s="296" t="str">
        <f>INDEX('Page 2 - Team Information'!$K$14:$AP$184,Y2869,X2869)</f>
        <v xml:space="preserve">Yes </v>
      </c>
      <c r="X2869" s="334">
        <v>7</v>
      </c>
      <c r="Y2869" s="334">
        <v>159</v>
      </c>
    </row>
    <row r="2870" spans="1:25" x14ac:dyDescent="0.25">
      <c r="A2870" t="str">
        <f>'Page 1 - General Information'!$G$12</f>
        <v>114069103</v>
      </c>
      <c r="B2870" t="str">
        <f>'Page 1 - General Information'!$G$16</f>
        <v>6980</v>
      </c>
      <c r="C2870" s="333" t="s">
        <v>14207</v>
      </c>
      <c r="N2870" t="s">
        <v>8505</v>
      </c>
      <c r="O2870" s="300"/>
      <c r="Q2870"/>
      <c r="R2870" s="23" t="s">
        <v>14197</v>
      </c>
      <c r="S2870" t="s">
        <v>14090</v>
      </c>
      <c r="T2870" s="296" t="str">
        <f>IF(INDEX('Page 2 - Team Information'!$K$14:$AP$184,Y2870,X2870)="","",INDEX('Page 2 - Team Information'!$K$14:$AP$184,Y2870,X2870)&amp;"-06-30")</f>
        <v>1957-06-30</v>
      </c>
      <c r="X2870" s="334">
        <v>9</v>
      </c>
      <c r="Y2870" s="334">
        <v>159</v>
      </c>
    </row>
    <row r="2871" spans="1:25" x14ac:dyDescent="0.25">
      <c r="A2871" t="str">
        <f>'Page 1 - General Information'!$G$12</f>
        <v>114069103</v>
      </c>
      <c r="B2871" t="str">
        <f>'Page 1 - General Information'!$G$16</f>
        <v>6980</v>
      </c>
      <c r="C2871" s="333" t="s">
        <v>14207</v>
      </c>
      <c r="N2871" t="s">
        <v>8505</v>
      </c>
      <c r="O2871" s="300"/>
      <c r="Q2871"/>
      <c r="R2871" s="23" t="s">
        <v>14197</v>
      </c>
      <c r="S2871" t="s">
        <v>14091</v>
      </c>
      <c r="T2871" s="296" t="str">
        <f>IF(INDEX('Page 2 - Team Information'!$K$14:$AP$184,Y2871,X2871)="","",INDEX('Page 2 - Team Information'!$K$14:$AP$184,Y2871,X2871)&amp;"-06-30")</f>
        <v/>
      </c>
      <c r="X2871" s="334">
        <v>10</v>
      </c>
      <c r="Y2871" s="334">
        <v>159</v>
      </c>
    </row>
    <row r="2872" spans="1:25" x14ac:dyDescent="0.25">
      <c r="A2872" t="str">
        <f>'Page 1 - General Information'!$G$12</f>
        <v>114069103</v>
      </c>
      <c r="B2872" t="str">
        <f>'Page 1 - General Information'!$G$16</f>
        <v>6980</v>
      </c>
      <c r="C2872" s="333" t="s">
        <v>14207</v>
      </c>
      <c r="N2872" t="s">
        <v>8505</v>
      </c>
      <c r="O2872" s="300"/>
      <c r="Q2872"/>
      <c r="R2872" s="23" t="s">
        <v>14197</v>
      </c>
      <c r="S2872" t="s">
        <v>14092</v>
      </c>
      <c r="T2872" s="296" t="str">
        <f>IF(INDEX('Page 2 - Team Information'!$K$14:$AP$184,Y2872,X2872)="","",INDEX('Page 2 - Team Information'!$K$14:$AP$184,Y2872,X2872)&amp;"-06-30")</f>
        <v/>
      </c>
      <c r="X2872" s="334">
        <v>11</v>
      </c>
      <c r="Y2872" s="334">
        <v>159</v>
      </c>
    </row>
    <row r="2873" spans="1:25" x14ac:dyDescent="0.25">
      <c r="A2873" t="str">
        <f>'Page 1 - General Information'!$G$12</f>
        <v>114069103</v>
      </c>
      <c r="B2873" t="str">
        <f>'Page 1 - General Information'!$G$16</f>
        <v>6980</v>
      </c>
      <c r="C2873" s="333" t="s">
        <v>14207</v>
      </c>
      <c r="N2873" t="s">
        <v>8505</v>
      </c>
      <c r="O2873" s="300"/>
      <c r="Q2873"/>
      <c r="R2873" s="23" t="s">
        <v>14197</v>
      </c>
      <c r="S2873" t="s">
        <v>14093</v>
      </c>
      <c r="T2873" s="296" t="str">
        <f>IF(INDEX('Page 2 - Team Information'!$K$14:$AP$184,Y2873,X2873)="","",INDEX('Page 2 - Team Information'!$K$14:$AP$184,Y2873,X2873)&amp;"-06-30")</f>
        <v/>
      </c>
      <c r="X2873" s="334">
        <v>12</v>
      </c>
      <c r="Y2873" s="334">
        <v>159</v>
      </c>
    </row>
    <row r="2874" spans="1:25" x14ac:dyDescent="0.25">
      <c r="A2874" t="str">
        <f>'Page 1 - General Information'!$G$12</f>
        <v>114069103</v>
      </c>
      <c r="B2874" t="str">
        <f>'Page 1 - General Information'!$G$16</f>
        <v>6980</v>
      </c>
      <c r="C2874" s="333" t="s">
        <v>14207</v>
      </c>
      <c r="N2874" t="s">
        <v>8024</v>
      </c>
      <c r="O2874" s="296">
        <f>INDEX('Page 2 - Team Information'!$K$14:$AP$184,Y2874,X2874)</f>
        <v>0</v>
      </c>
      <c r="Q2874"/>
      <c r="S2874" t="s">
        <v>14094</v>
      </c>
      <c r="X2874" s="334">
        <v>14</v>
      </c>
      <c r="Y2874" s="334">
        <v>159</v>
      </c>
    </row>
    <row r="2875" spans="1:25" x14ac:dyDescent="0.25">
      <c r="A2875" t="str">
        <f>'Page 1 - General Information'!$G$12</f>
        <v>114069103</v>
      </c>
      <c r="B2875" t="str">
        <f>'Page 1 - General Information'!$G$16</f>
        <v>6980</v>
      </c>
      <c r="C2875" s="333" t="s">
        <v>14207</v>
      </c>
      <c r="N2875" t="s">
        <v>8024</v>
      </c>
      <c r="O2875" s="296">
        <f>INDEX('Page 2 - Team Information'!$K$14:$AP$184,Y2875,X2875)</f>
        <v>0</v>
      </c>
      <c r="Q2875"/>
      <c r="S2875" t="s">
        <v>14095</v>
      </c>
      <c r="X2875" s="334">
        <v>15</v>
      </c>
      <c r="Y2875" s="334">
        <v>159</v>
      </c>
    </row>
    <row r="2876" spans="1:25" x14ac:dyDescent="0.25">
      <c r="A2876" t="str">
        <f>'Page 1 - General Information'!$G$12</f>
        <v>114069103</v>
      </c>
      <c r="B2876" t="str">
        <f>'Page 1 - General Information'!$G$16</f>
        <v>6980</v>
      </c>
      <c r="C2876" s="333" t="s">
        <v>14207</v>
      </c>
      <c r="N2876" t="s">
        <v>8024</v>
      </c>
      <c r="O2876" s="296">
        <f>INDEX('Page 2 - Team Information'!$K$14:$AP$184,Y2876,X2876)</f>
        <v>21</v>
      </c>
      <c r="Q2876"/>
      <c r="S2876" t="s">
        <v>14096</v>
      </c>
      <c r="X2876" s="334">
        <v>16</v>
      </c>
      <c r="Y2876" s="334">
        <v>159</v>
      </c>
    </row>
    <row r="2877" spans="1:25" x14ac:dyDescent="0.25">
      <c r="A2877" t="str">
        <f>'Page 1 - General Information'!$G$12</f>
        <v>114069103</v>
      </c>
      <c r="B2877" t="str">
        <f>'Page 1 - General Information'!$G$16</f>
        <v>6980</v>
      </c>
      <c r="C2877" s="333" t="s">
        <v>14207</v>
      </c>
      <c r="N2877" t="s">
        <v>8024</v>
      </c>
      <c r="O2877" s="296">
        <f>INDEX('Page 2 - Team Information'!$K$14:$AP$184,Y2877,X2877)</f>
        <v>21</v>
      </c>
      <c r="Q2877"/>
      <c r="S2877" t="s">
        <v>14097</v>
      </c>
      <c r="X2877" s="334">
        <v>17</v>
      </c>
      <c r="Y2877" s="334">
        <v>159</v>
      </c>
    </row>
    <row r="2878" spans="1:25" x14ac:dyDescent="0.25">
      <c r="A2878" t="str">
        <f>'Page 1 - General Information'!$G$12</f>
        <v>114069103</v>
      </c>
      <c r="B2878" t="str">
        <f>'Page 1 - General Information'!$G$16</f>
        <v>6980</v>
      </c>
      <c r="C2878" s="333" t="s">
        <v>14207</v>
      </c>
      <c r="N2878" t="s">
        <v>8024</v>
      </c>
      <c r="O2878" s="296">
        <f>INDEX('Page 2 - Team Information'!$K$14:$AP$184,Y2878,X2878)</f>
        <v>0</v>
      </c>
      <c r="Q2878"/>
      <c r="S2878" t="s">
        <v>14098</v>
      </c>
      <c r="X2878" s="334">
        <v>19</v>
      </c>
      <c r="Y2878" s="334">
        <v>159</v>
      </c>
    </row>
    <row r="2879" spans="1:25" x14ac:dyDescent="0.25">
      <c r="A2879" t="str">
        <f>'Page 1 - General Information'!$G$12</f>
        <v>114069103</v>
      </c>
      <c r="B2879" t="str">
        <f>'Page 1 - General Information'!$G$16</f>
        <v>6980</v>
      </c>
      <c r="C2879" s="333" t="s">
        <v>14207</v>
      </c>
      <c r="N2879" t="s">
        <v>8024</v>
      </c>
      <c r="O2879" s="296">
        <f>INDEX('Page 2 - Team Information'!$K$14:$AP$184,Y2879,X2879)</f>
        <v>0</v>
      </c>
      <c r="Q2879"/>
      <c r="S2879" t="s">
        <v>14099</v>
      </c>
      <c r="X2879" s="334">
        <v>20</v>
      </c>
      <c r="Y2879" s="334">
        <v>159</v>
      </c>
    </row>
    <row r="2880" spans="1:25" x14ac:dyDescent="0.25">
      <c r="A2880" t="str">
        <f>'Page 1 - General Information'!$G$12</f>
        <v>114069103</v>
      </c>
      <c r="B2880" t="str">
        <f>'Page 1 - General Information'!$G$16</f>
        <v>6980</v>
      </c>
      <c r="C2880" s="333" t="s">
        <v>14207</v>
      </c>
      <c r="N2880" t="s">
        <v>8024</v>
      </c>
      <c r="O2880" s="296">
        <f>INDEX('Page 2 - Team Information'!$K$14:$AP$184,Y2880,X2880)</f>
        <v>21</v>
      </c>
      <c r="Q2880"/>
      <c r="S2880" t="s">
        <v>14100</v>
      </c>
      <c r="X2880" s="334">
        <v>21</v>
      </c>
      <c r="Y2880" s="334">
        <v>159</v>
      </c>
    </row>
    <row r="2881" spans="1:25" x14ac:dyDescent="0.25">
      <c r="A2881" t="str">
        <f>'Page 1 - General Information'!$G$12</f>
        <v>114069103</v>
      </c>
      <c r="B2881" t="str">
        <f>'Page 1 - General Information'!$G$16</f>
        <v>6980</v>
      </c>
      <c r="C2881" s="333" t="s">
        <v>14207</v>
      </c>
      <c r="N2881" t="s">
        <v>8024</v>
      </c>
      <c r="O2881" s="296">
        <f>INDEX('Page 2 - Team Information'!$K$14:$AP$184,Y2881,X2881)</f>
        <v>21</v>
      </c>
      <c r="Q2881"/>
      <c r="S2881" t="s">
        <v>14101</v>
      </c>
      <c r="X2881" s="334">
        <v>22</v>
      </c>
      <c r="Y2881" s="334">
        <v>159</v>
      </c>
    </row>
    <row r="2882" spans="1:25" x14ac:dyDescent="0.25">
      <c r="A2882" t="str">
        <f>'Page 1 - General Information'!$G$12</f>
        <v>114069103</v>
      </c>
      <c r="B2882" t="str">
        <f>'Page 1 - General Information'!$G$16</f>
        <v>6980</v>
      </c>
      <c r="C2882" s="333" t="s">
        <v>14207</v>
      </c>
      <c r="N2882" t="s">
        <v>8505</v>
      </c>
      <c r="O2882" s="300"/>
      <c r="Q2882"/>
      <c r="R2882" s="300" t="s">
        <v>14197</v>
      </c>
      <c r="S2882" t="s">
        <v>10816</v>
      </c>
      <c r="V2882" s="296">
        <f>INDEX('Page 2 - Team Information'!$K$14:$AP$184,Y2882,X2882)</f>
        <v>0</v>
      </c>
      <c r="X2882" s="334">
        <v>5</v>
      </c>
      <c r="Y2882" s="334">
        <v>160</v>
      </c>
    </row>
    <row r="2883" spans="1:25" x14ac:dyDescent="0.25">
      <c r="A2883" t="str">
        <f>'Page 1 - General Information'!$G$12</f>
        <v>114069103</v>
      </c>
      <c r="B2883" t="str">
        <f>'Page 1 - General Information'!$G$16</f>
        <v>6980</v>
      </c>
      <c r="C2883" s="333" t="s">
        <v>14207</v>
      </c>
      <c r="N2883" t="s">
        <v>8505</v>
      </c>
      <c r="O2883" s="300"/>
      <c r="Q2883"/>
      <c r="R2883" s="300" t="s">
        <v>14197</v>
      </c>
      <c r="S2883" t="s">
        <v>10817</v>
      </c>
      <c r="V2883" s="296">
        <f>INDEX('Page 2 - Team Information'!$K$14:$AP$184,Y2883,X2883)</f>
        <v>0</v>
      </c>
      <c r="X2883" s="334">
        <v>6</v>
      </c>
      <c r="Y2883" s="334">
        <v>160</v>
      </c>
    </row>
    <row r="2884" spans="1:25" x14ac:dyDescent="0.25">
      <c r="A2884" t="str">
        <f>'Page 1 - General Information'!$G$12</f>
        <v>114069103</v>
      </c>
      <c r="B2884" t="str">
        <f>'Page 1 - General Information'!$G$16</f>
        <v>6980</v>
      </c>
      <c r="C2884" s="333" t="s">
        <v>14207</v>
      </c>
      <c r="N2884" t="s">
        <v>8505</v>
      </c>
      <c r="O2884" s="300"/>
      <c r="Q2884"/>
      <c r="R2884" s="300" t="s">
        <v>14197</v>
      </c>
      <c r="S2884" t="s">
        <v>10818</v>
      </c>
      <c r="V2884" s="296">
        <f>INDEX('Page 2 - Team Information'!$K$14:$AP$184,Y2884,X2884)</f>
        <v>0</v>
      </c>
      <c r="X2884" s="334">
        <v>7</v>
      </c>
      <c r="Y2884" s="334">
        <v>160</v>
      </c>
    </row>
    <row r="2885" spans="1:25" x14ac:dyDescent="0.25">
      <c r="A2885" t="str">
        <f>'Page 1 - General Information'!$G$12</f>
        <v>114069103</v>
      </c>
      <c r="B2885" t="str">
        <f>'Page 1 - General Information'!$G$16</f>
        <v>6980</v>
      </c>
      <c r="C2885" s="333" t="s">
        <v>14207</v>
      </c>
      <c r="N2885" t="s">
        <v>8505</v>
      </c>
      <c r="O2885" s="300"/>
      <c r="Q2885"/>
      <c r="R2885" s="23" t="s">
        <v>14197</v>
      </c>
      <c r="S2885" t="s">
        <v>10819</v>
      </c>
      <c r="T2885" s="296" t="str">
        <f>IF(INDEX('Page 2 - Team Information'!$K$14:$AP$184,Y2885,X2885)="","",INDEX('Page 2 - Team Information'!$K$14:$AP$184,Y2885,X2885)&amp;"-06-30")</f>
        <v/>
      </c>
      <c r="X2885" s="334">
        <v>9</v>
      </c>
      <c r="Y2885" s="334">
        <v>160</v>
      </c>
    </row>
    <row r="2886" spans="1:25" x14ac:dyDescent="0.25">
      <c r="A2886" t="str">
        <f>'Page 1 - General Information'!$G$12</f>
        <v>114069103</v>
      </c>
      <c r="B2886" t="str">
        <f>'Page 1 - General Information'!$G$16</f>
        <v>6980</v>
      </c>
      <c r="C2886" s="333" t="s">
        <v>14207</v>
      </c>
      <c r="N2886" t="s">
        <v>8505</v>
      </c>
      <c r="O2886" s="300"/>
      <c r="Q2886"/>
      <c r="R2886" s="23" t="s">
        <v>14197</v>
      </c>
      <c r="S2886" t="s">
        <v>10820</v>
      </c>
      <c r="T2886" s="296" t="str">
        <f>IF(INDEX('Page 2 - Team Information'!$K$14:$AP$184,Y2886,X2886)="","",INDEX('Page 2 - Team Information'!$K$14:$AP$184,Y2886,X2886)&amp;"-06-30")</f>
        <v/>
      </c>
      <c r="X2886" s="334">
        <v>10</v>
      </c>
      <c r="Y2886" s="334">
        <v>160</v>
      </c>
    </row>
    <row r="2887" spans="1:25" x14ac:dyDescent="0.25">
      <c r="A2887" t="str">
        <f>'Page 1 - General Information'!$G$12</f>
        <v>114069103</v>
      </c>
      <c r="B2887" t="str">
        <f>'Page 1 - General Information'!$G$16</f>
        <v>6980</v>
      </c>
      <c r="C2887" s="333" t="s">
        <v>14207</v>
      </c>
      <c r="N2887" t="s">
        <v>8505</v>
      </c>
      <c r="O2887" s="300"/>
      <c r="Q2887"/>
      <c r="R2887" s="23" t="s">
        <v>14197</v>
      </c>
      <c r="S2887" t="s">
        <v>10821</v>
      </c>
      <c r="T2887" s="296" t="str">
        <f>IF(INDEX('Page 2 - Team Information'!$K$14:$AP$184,Y2887,X2887)="","",INDEX('Page 2 - Team Information'!$K$14:$AP$184,Y2887,X2887)&amp;"-06-30")</f>
        <v/>
      </c>
      <c r="X2887" s="334">
        <v>11</v>
      </c>
      <c r="Y2887" s="334">
        <v>160</v>
      </c>
    </row>
    <row r="2888" spans="1:25" x14ac:dyDescent="0.25">
      <c r="A2888" t="str">
        <f>'Page 1 - General Information'!$G$12</f>
        <v>114069103</v>
      </c>
      <c r="B2888" t="str">
        <f>'Page 1 - General Information'!$G$16</f>
        <v>6980</v>
      </c>
      <c r="C2888" s="333" t="s">
        <v>14207</v>
      </c>
      <c r="N2888" t="s">
        <v>8505</v>
      </c>
      <c r="O2888" s="300"/>
      <c r="Q2888"/>
      <c r="R2888" s="23" t="s">
        <v>14197</v>
      </c>
      <c r="S2888" t="s">
        <v>10822</v>
      </c>
      <c r="T2888" s="296" t="str">
        <f>IF(INDEX('Page 2 - Team Information'!$K$14:$AP$184,Y2888,X2888)="","",INDEX('Page 2 - Team Information'!$K$14:$AP$184,Y2888,X2888)&amp;"-06-30")</f>
        <v/>
      </c>
      <c r="X2888" s="334">
        <v>12</v>
      </c>
      <c r="Y2888" s="334">
        <v>160</v>
      </c>
    </row>
    <row r="2889" spans="1:25" x14ac:dyDescent="0.25">
      <c r="A2889" t="str">
        <f>'Page 1 - General Information'!$G$12</f>
        <v>114069103</v>
      </c>
      <c r="B2889" t="str">
        <f>'Page 1 - General Information'!$G$16</f>
        <v>6980</v>
      </c>
      <c r="C2889" s="333" t="s">
        <v>14207</v>
      </c>
      <c r="N2889" t="s">
        <v>8024</v>
      </c>
      <c r="O2889" s="296">
        <f>INDEX('Page 2 - Team Information'!$K$14:$AP$184,Y2889,X2889)</f>
        <v>0</v>
      </c>
      <c r="Q2889"/>
      <c r="S2889" t="s">
        <v>10823</v>
      </c>
      <c r="X2889" s="334">
        <v>14</v>
      </c>
      <c r="Y2889" s="334">
        <v>160</v>
      </c>
    </row>
    <row r="2890" spans="1:25" x14ac:dyDescent="0.25">
      <c r="A2890" t="str">
        <f>'Page 1 - General Information'!$G$12</f>
        <v>114069103</v>
      </c>
      <c r="B2890" t="str">
        <f>'Page 1 - General Information'!$G$16</f>
        <v>6980</v>
      </c>
      <c r="C2890" s="333" t="s">
        <v>14207</v>
      </c>
      <c r="N2890" t="s">
        <v>8024</v>
      </c>
      <c r="O2890" s="296">
        <f>INDEX('Page 2 - Team Information'!$K$14:$AP$184,Y2890,X2890)</f>
        <v>0</v>
      </c>
      <c r="Q2890"/>
      <c r="S2890" t="s">
        <v>10824</v>
      </c>
      <c r="X2890" s="334">
        <v>15</v>
      </c>
      <c r="Y2890" s="334">
        <v>160</v>
      </c>
    </row>
    <row r="2891" spans="1:25" x14ac:dyDescent="0.25">
      <c r="A2891" t="str">
        <f>'Page 1 - General Information'!$G$12</f>
        <v>114069103</v>
      </c>
      <c r="B2891" t="str">
        <f>'Page 1 - General Information'!$G$16</f>
        <v>6980</v>
      </c>
      <c r="C2891" s="333" t="s">
        <v>14207</v>
      </c>
      <c r="N2891" t="s">
        <v>8024</v>
      </c>
      <c r="O2891" s="296">
        <f>INDEX('Page 2 - Team Information'!$K$14:$AP$184,Y2891,X2891)</f>
        <v>0</v>
      </c>
      <c r="Q2891"/>
      <c r="S2891" t="s">
        <v>10825</v>
      </c>
      <c r="X2891" s="334">
        <v>16</v>
      </c>
      <c r="Y2891" s="334">
        <v>160</v>
      </c>
    </row>
    <row r="2892" spans="1:25" x14ac:dyDescent="0.25">
      <c r="A2892" t="str">
        <f>'Page 1 - General Information'!$G$12</f>
        <v>114069103</v>
      </c>
      <c r="B2892" t="str">
        <f>'Page 1 - General Information'!$G$16</f>
        <v>6980</v>
      </c>
      <c r="C2892" s="333" t="s">
        <v>14207</v>
      </c>
      <c r="N2892" t="s">
        <v>8024</v>
      </c>
      <c r="O2892" s="296">
        <f>INDEX('Page 2 - Team Information'!$K$14:$AP$184,Y2892,X2892)</f>
        <v>0</v>
      </c>
      <c r="Q2892"/>
      <c r="S2892" t="s">
        <v>10826</v>
      </c>
      <c r="X2892" s="334">
        <v>17</v>
      </c>
      <c r="Y2892" s="334">
        <v>160</v>
      </c>
    </row>
    <row r="2893" spans="1:25" x14ac:dyDescent="0.25">
      <c r="A2893" t="str">
        <f>'Page 1 - General Information'!$G$12</f>
        <v>114069103</v>
      </c>
      <c r="B2893" t="str">
        <f>'Page 1 - General Information'!$G$16</f>
        <v>6980</v>
      </c>
      <c r="C2893" s="333" t="s">
        <v>14207</v>
      </c>
      <c r="N2893" t="s">
        <v>8024</v>
      </c>
      <c r="O2893" s="296">
        <f>INDEX('Page 2 - Team Information'!$K$14:$AP$184,Y2893,X2893)</f>
        <v>0</v>
      </c>
      <c r="Q2893"/>
      <c r="S2893" t="s">
        <v>10827</v>
      </c>
      <c r="X2893" s="334">
        <v>19</v>
      </c>
      <c r="Y2893" s="334">
        <v>160</v>
      </c>
    </row>
    <row r="2894" spans="1:25" x14ac:dyDescent="0.25">
      <c r="A2894" t="str">
        <f>'Page 1 - General Information'!$G$12</f>
        <v>114069103</v>
      </c>
      <c r="B2894" t="str">
        <f>'Page 1 - General Information'!$G$16</f>
        <v>6980</v>
      </c>
      <c r="C2894" s="333" t="s">
        <v>14207</v>
      </c>
      <c r="N2894" t="s">
        <v>8024</v>
      </c>
      <c r="O2894" s="296">
        <f>INDEX('Page 2 - Team Information'!$K$14:$AP$184,Y2894,X2894)</f>
        <v>0</v>
      </c>
      <c r="Q2894"/>
      <c r="S2894" t="s">
        <v>10828</v>
      </c>
      <c r="X2894" s="334">
        <v>20</v>
      </c>
      <c r="Y2894" s="334">
        <v>160</v>
      </c>
    </row>
    <row r="2895" spans="1:25" x14ac:dyDescent="0.25">
      <c r="A2895" t="str">
        <f>'Page 1 - General Information'!$G$12</f>
        <v>114069103</v>
      </c>
      <c r="B2895" t="str">
        <f>'Page 1 - General Information'!$G$16</f>
        <v>6980</v>
      </c>
      <c r="C2895" s="333" t="s">
        <v>14207</v>
      </c>
      <c r="N2895" t="s">
        <v>8024</v>
      </c>
      <c r="O2895" s="296">
        <f>INDEX('Page 2 - Team Information'!$K$14:$AP$184,Y2895,X2895)</f>
        <v>0</v>
      </c>
      <c r="Q2895"/>
      <c r="S2895" t="s">
        <v>10829</v>
      </c>
      <c r="X2895" s="334">
        <v>21</v>
      </c>
      <c r="Y2895" s="334">
        <v>160</v>
      </c>
    </row>
    <row r="2896" spans="1:25" x14ac:dyDescent="0.25">
      <c r="A2896" t="str">
        <f>'Page 1 - General Information'!$G$12</f>
        <v>114069103</v>
      </c>
      <c r="B2896" t="str">
        <f>'Page 1 - General Information'!$G$16</f>
        <v>6980</v>
      </c>
      <c r="C2896" s="333" t="s">
        <v>14207</v>
      </c>
      <c r="N2896" t="s">
        <v>8024</v>
      </c>
      <c r="O2896" s="296">
        <f>INDEX('Page 2 - Team Information'!$K$14:$AP$184,Y2896,X2896)</f>
        <v>0</v>
      </c>
      <c r="Q2896"/>
      <c r="S2896" t="s">
        <v>10830</v>
      </c>
      <c r="X2896" s="334">
        <v>22</v>
      </c>
      <c r="Y2896" s="334">
        <v>160</v>
      </c>
    </row>
    <row r="2897" spans="1:25" x14ac:dyDescent="0.25">
      <c r="A2897" t="str">
        <f>'Page 1 - General Information'!$G$12</f>
        <v>114069103</v>
      </c>
      <c r="B2897" t="str">
        <f>'Page 1 - General Information'!$G$16</f>
        <v>6980</v>
      </c>
      <c r="C2897" s="333" t="s">
        <v>14207</v>
      </c>
      <c r="N2897" t="s">
        <v>8505</v>
      </c>
      <c r="O2897" s="300"/>
      <c r="Q2897"/>
      <c r="R2897" s="300" t="s">
        <v>14197</v>
      </c>
      <c r="S2897" t="s">
        <v>10831</v>
      </c>
      <c r="V2897" s="296">
        <f>INDEX('Page 2 - Team Information'!$K$14:$AP$184,Y2897,X2897)</f>
        <v>0</v>
      </c>
      <c r="X2897" s="334">
        <v>5</v>
      </c>
      <c r="Y2897" s="334">
        <v>161</v>
      </c>
    </row>
    <row r="2898" spans="1:25" x14ac:dyDescent="0.25">
      <c r="A2898" t="str">
        <f>'Page 1 - General Information'!$G$12</f>
        <v>114069103</v>
      </c>
      <c r="B2898" t="str">
        <f>'Page 1 - General Information'!$G$16</f>
        <v>6980</v>
      </c>
      <c r="C2898" s="333" t="s">
        <v>14207</v>
      </c>
      <c r="N2898" t="s">
        <v>8505</v>
      </c>
      <c r="O2898" s="300"/>
      <c r="Q2898"/>
      <c r="R2898" s="300" t="s">
        <v>14197</v>
      </c>
      <c r="S2898" t="s">
        <v>10832</v>
      </c>
      <c r="V2898" s="296">
        <f>INDEX('Page 2 - Team Information'!$K$14:$AP$184,Y2898,X2898)</f>
        <v>0</v>
      </c>
      <c r="X2898" s="334">
        <v>6</v>
      </c>
      <c r="Y2898" s="334">
        <v>161</v>
      </c>
    </row>
    <row r="2899" spans="1:25" x14ac:dyDescent="0.25">
      <c r="A2899" t="str">
        <f>'Page 1 - General Information'!$G$12</f>
        <v>114069103</v>
      </c>
      <c r="B2899" t="str">
        <f>'Page 1 - General Information'!$G$16</f>
        <v>6980</v>
      </c>
      <c r="C2899" s="333" t="s">
        <v>14207</v>
      </c>
      <c r="N2899" t="s">
        <v>8505</v>
      </c>
      <c r="O2899" s="300"/>
      <c r="Q2899"/>
      <c r="R2899" s="300" t="s">
        <v>14197</v>
      </c>
      <c r="S2899" t="s">
        <v>10833</v>
      </c>
      <c r="V2899" s="296">
        <f>INDEX('Page 2 - Team Information'!$K$14:$AP$184,Y2899,X2899)</f>
        <v>0</v>
      </c>
      <c r="X2899" s="334">
        <v>7</v>
      </c>
      <c r="Y2899" s="334">
        <v>161</v>
      </c>
    </row>
    <row r="2900" spans="1:25" x14ac:dyDescent="0.25">
      <c r="A2900" t="str">
        <f>'Page 1 - General Information'!$G$12</f>
        <v>114069103</v>
      </c>
      <c r="B2900" t="str">
        <f>'Page 1 - General Information'!$G$16</f>
        <v>6980</v>
      </c>
      <c r="C2900" s="333" t="s">
        <v>14207</v>
      </c>
      <c r="N2900" t="s">
        <v>8505</v>
      </c>
      <c r="O2900" s="300"/>
      <c r="Q2900"/>
      <c r="R2900" s="23" t="s">
        <v>14197</v>
      </c>
      <c r="S2900" t="s">
        <v>10834</v>
      </c>
      <c r="T2900" s="296" t="str">
        <f>IF(INDEX('Page 2 - Team Information'!$K$14:$AP$184,Y2900,X2900)="","",INDEX('Page 2 - Team Information'!$K$14:$AP$184,Y2900,X2900)&amp;"-06-30")</f>
        <v/>
      </c>
      <c r="X2900" s="334">
        <v>9</v>
      </c>
      <c r="Y2900" s="334">
        <v>161</v>
      </c>
    </row>
    <row r="2901" spans="1:25" x14ac:dyDescent="0.25">
      <c r="A2901" t="str">
        <f>'Page 1 - General Information'!$G$12</f>
        <v>114069103</v>
      </c>
      <c r="B2901" t="str">
        <f>'Page 1 - General Information'!$G$16</f>
        <v>6980</v>
      </c>
      <c r="C2901" s="333" t="s">
        <v>14207</v>
      </c>
      <c r="N2901" t="s">
        <v>8505</v>
      </c>
      <c r="O2901" s="300"/>
      <c r="Q2901"/>
      <c r="R2901" s="23" t="s">
        <v>14197</v>
      </c>
      <c r="S2901" t="s">
        <v>10835</v>
      </c>
      <c r="T2901" s="296" t="str">
        <f>IF(INDEX('Page 2 - Team Information'!$K$14:$AP$184,Y2901,X2901)="","",INDEX('Page 2 - Team Information'!$K$14:$AP$184,Y2901,X2901)&amp;"-06-30")</f>
        <v/>
      </c>
      <c r="X2901" s="334">
        <v>10</v>
      </c>
      <c r="Y2901" s="334">
        <v>161</v>
      </c>
    </row>
    <row r="2902" spans="1:25" x14ac:dyDescent="0.25">
      <c r="A2902" t="str">
        <f>'Page 1 - General Information'!$G$12</f>
        <v>114069103</v>
      </c>
      <c r="B2902" t="str">
        <f>'Page 1 - General Information'!$G$16</f>
        <v>6980</v>
      </c>
      <c r="C2902" s="333" t="s">
        <v>14207</v>
      </c>
      <c r="N2902" t="s">
        <v>8505</v>
      </c>
      <c r="O2902" s="300"/>
      <c r="Q2902"/>
      <c r="R2902" s="23" t="s">
        <v>14197</v>
      </c>
      <c r="S2902" t="s">
        <v>10836</v>
      </c>
      <c r="T2902" s="296" t="str">
        <f>IF(INDEX('Page 2 - Team Information'!$K$14:$AP$184,Y2902,X2902)="","",INDEX('Page 2 - Team Information'!$K$14:$AP$184,Y2902,X2902)&amp;"-06-30")</f>
        <v/>
      </c>
      <c r="X2902" s="334">
        <v>11</v>
      </c>
      <c r="Y2902" s="334">
        <v>161</v>
      </c>
    </row>
    <row r="2903" spans="1:25" x14ac:dyDescent="0.25">
      <c r="A2903" t="str">
        <f>'Page 1 - General Information'!$G$12</f>
        <v>114069103</v>
      </c>
      <c r="B2903" t="str">
        <f>'Page 1 - General Information'!$G$16</f>
        <v>6980</v>
      </c>
      <c r="C2903" s="333" t="s">
        <v>14207</v>
      </c>
      <c r="N2903" t="s">
        <v>8505</v>
      </c>
      <c r="O2903" s="300"/>
      <c r="Q2903"/>
      <c r="R2903" s="23" t="s">
        <v>14197</v>
      </c>
      <c r="S2903" t="s">
        <v>10837</v>
      </c>
      <c r="T2903" s="296" t="str">
        <f>IF(INDEX('Page 2 - Team Information'!$K$14:$AP$184,Y2903,X2903)="","",INDEX('Page 2 - Team Information'!$K$14:$AP$184,Y2903,X2903)&amp;"-06-30")</f>
        <v/>
      </c>
      <c r="X2903" s="334">
        <v>12</v>
      </c>
      <c r="Y2903" s="334">
        <v>161</v>
      </c>
    </row>
    <row r="2904" spans="1:25" x14ac:dyDescent="0.25">
      <c r="A2904" t="str">
        <f>'Page 1 - General Information'!$G$12</f>
        <v>114069103</v>
      </c>
      <c r="B2904" t="str">
        <f>'Page 1 - General Information'!$G$16</f>
        <v>6980</v>
      </c>
      <c r="C2904" s="333" t="s">
        <v>14207</v>
      </c>
      <c r="N2904" t="s">
        <v>8024</v>
      </c>
      <c r="O2904" s="296">
        <f>INDEX('Page 2 - Team Information'!$K$14:$AP$184,Y2904,X2904)</f>
        <v>0</v>
      </c>
      <c r="Q2904"/>
      <c r="S2904" t="s">
        <v>10838</v>
      </c>
      <c r="X2904" s="334">
        <v>14</v>
      </c>
      <c r="Y2904" s="334">
        <v>161</v>
      </c>
    </row>
    <row r="2905" spans="1:25" x14ac:dyDescent="0.25">
      <c r="A2905" t="str">
        <f>'Page 1 - General Information'!$G$12</f>
        <v>114069103</v>
      </c>
      <c r="B2905" t="str">
        <f>'Page 1 - General Information'!$G$16</f>
        <v>6980</v>
      </c>
      <c r="C2905" s="333" t="s">
        <v>14207</v>
      </c>
      <c r="N2905" t="s">
        <v>8024</v>
      </c>
      <c r="O2905" s="296">
        <f>INDEX('Page 2 - Team Information'!$K$14:$AP$184,Y2905,X2905)</f>
        <v>0</v>
      </c>
      <c r="Q2905"/>
      <c r="S2905" t="s">
        <v>10839</v>
      </c>
      <c r="X2905" s="334">
        <v>15</v>
      </c>
      <c r="Y2905" s="334">
        <v>161</v>
      </c>
    </row>
    <row r="2906" spans="1:25" x14ac:dyDescent="0.25">
      <c r="A2906" t="str">
        <f>'Page 1 - General Information'!$G$12</f>
        <v>114069103</v>
      </c>
      <c r="B2906" t="str">
        <f>'Page 1 - General Information'!$G$16</f>
        <v>6980</v>
      </c>
      <c r="C2906" s="333" t="s">
        <v>14207</v>
      </c>
      <c r="N2906" t="s">
        <v>8024</v>
      </c>
      <c r="O2906" s="296">
        <f>INDEX('Page 2 - Team Information'!$K$14:$AP$184,Y2906,X2906)</f>
        <v>0</v>
      </c>
      <c r="Q2906"/>
      <c r="S2906" t="s">
        <v>10840</v>
      </c>
      <c r="X2906" s="334">
        <v>16</v>
      </c>
      <c r="Y2906" s="334">
        <v>161</v>
      </c>
    </row>
    <row r="2907" spans="1:25" x14ac:dyDescent="0.25">
      <c r="A2907" t="str">
        <f>'Page 1 - General Information'!$G$12</f>
        <v>114069103</v>
      </c>
      <c r="B2907" t="str">
        <f>'Page 1 - General Information'!$G$16</f>
        <v>6980</v>
      </c>
      <c r="C2907" s="333" t="s">
        <v>14207</v>
      </c>
      <c r="N2907" t="s">
        <v>8024</v>
      </c>
      <c r="O2907" s="296">
        <f>INDEX('Page 2 - Team Information'!$K$14:$AP$184,Y2907,X2907)</f>
        <v>0</v>
      </c>
      <c r="Q2907"/>
      <c r="S2907" t="s">
        <v>10841</v>
      </c>
      <c r="X2907" s="334">
        <v>17</v>
      </c>
      <c r="Y2907" s="334">
        <v>161</v>
      </c>
    </row>
    <row r="2908" spans="1:25" x14ac:dyDescent="0.25">
      <c r="A2908" t="str">
        <f>'Page 1 - General Information'!$G$12</f>
        <v>114069103</v>
      </c>
      <c r="B2908" t="str">
        <f>'Page 1 - General Information'!$G$16</f>
        <v>6980</v>
      </c>
      <c r="C2908" s="333" t="s">
        <v>14207</v>
      </c>
      <c r="N2908" t="s">
        <v>8024</v>
      </c>
      <c r="O2908" s="296">
        <f>INDEX('Page 2 - Team Information'!$K$14:$AP$184,Y2908,X2908)</f>
        <v>0</v>
      </c>
      <c r="Q2908"/>
      <c r="S2908" t="s">
        <v>10842</v>
      </c>
      <c r="X2908" s="334">
        <v>19</v>
      </c>
      <c r="Y2908" s="334">
        <v>161</v>
      </c>
    </row>
    <row r="2909" spans="1:25" x14ac:dyDescent="0.25">
      <c r="A2909" t="str">
        <f>'Page 1 - General Information'!$G$12</f>
        <v>114069103</v>
      </c>
      <c r="B2909" t="str">
        <f>'Page 1 - General Information'!$G$16</f>
        <v>6980</v>
      </c>
      <c r="C2909" s="333" t="s">
        <v>14207</v>
      </c>
      <c r="N2909" t="s">
        <v>8024</v>
      </c>
      <c r="O2909" s="296">
        <f>INDEX('Page 2 - Team Information'!$K$14:$AP$184,Y2909,X2909)</f>
        <v>0</v>
      </c>
      <c r="Q2909"/>
      <c r="S2909" t="s">
        <v>10843</v>
      </c>
      <c r="X2909" s="334">
        <v>20</v>
      </c>
      <c r="Y2909" s="334">
        <v>161</v>
      </c>
    </row>
    <row r="2910" spans="1:25" x14ac:dyDescent="0.25">
      <c r="A2910" t="str">
        <f>'Page 1 - General Information'!$G$12</f>
        <v>114069103</v>
      </c>
      <c r="B2910" t="str">
        <f>'Page 1 - General Information'!$G$16</f>
        <v>6980</v>
      </c>
      <c r="C2910" s="333" t="s">
        <v>14207</v>
      </c>
      <c r="N2910" t="s">
        <v>8024</v>
      </c>
      <c r="O2910" s="296">
        <f>INDEX('Page 2 - Team Information'!$K$14:$AP$184,Y2910,X2910)</f>
        <v>0</v>
      </c>
      <c r="Q2910"/>
      <c r="S2910" t="s">
        <v>10844</v>
      </c>
      <c r="X2910" s="334">
        <v>21</v>
      </c>
      <c r="Y2910" s="334">
        <v>161</v>
      </c>
    </row>
    <row r="2911" spans="1:25" x14ac:dyDescent="0.25">
      <c r="A2911" t="str">
        <f>'Page 1 - General Information'!$G$12</f>
        <v>114069103</v>
      </c>
      <c r="B2911" t="str">
        <f>'Page 1 - General Information'!$G$16</f>
        <v>6980</v>
      </c>
      <c r="C2911" s="333" t="s">
        <v>14207</v>
      </c>
      <c r="N2911" t="s">
        <v>8024</v>
      </c>
      <c r="O2911" s="296">
        <f>INDEX('Page 2 - Team Information'!$K$14:$AP$184,Y2911,X2911)</f>
        <v>0</v>
      </c>
      <c r="Q2911"/>
      <c r="S2911" t="s">
        <v>10845</v>
      </c>
      <c r="X2911" s="334">
        <v>22</v>
      </c>
      <c r="Y2911" s="334">
        <v>161</v>
      </c>
    </row>
    <row r="2912" spans="1:25" x14ac:dyDescent="0.25">
      <c r="A2912" t="str">
        <f>'Page 1 - General Information'!$G$12</f>
        <v>114069103</v>
      </c>
      <c r="B2912" t="str">
        <f>'Page 1 - General Information'!$G$16</f>
        <v>6980</v>
      </c>
      <c r="C2912" s="333" t="s">
        <v>14207</v>
      </c>
      <c r="N2912" t="s">
        <v>8505</v>
      </c>
      <c r="O2912" s="300"/>
      <c r="Q2912"/>
      <c r="R2912" s="300" t="s">
        <v>14197</v>
      </c>
      <c r="S2912" t="s">
        <v>10846</v>
      </c>
      <c r="V2912" s="296">
        <f>INDEX('Page 2 - Team Information'!$K$14:$AP$184,Y2912,X2912)</f>
        <v>0</v>
      </c>
      <c r="X2912" s="334">
        <v>5</v>
      </c>
      <c r="Y2912" s="334">
        <v>162</v>
      </c>
    </row>
    <row r="2913" spans="1:25" x14ac:dyDescent="0.25">
      <c r="A2913" t="str">
        <f>'Page 1 - General Information'!$G$12</f>
        <v>114069103</v>
      </c>
      <c r="B2913" t="str">
        <f>'Page 1 - General Information'!$G$16</f>
        <v>6980</v>
      </c>
      <c r="C2913" s="333" t="s">
        <v>14207</v>
      </c>
      <c r="N2913" t="s">
        <v>8505</v>
      </c>
      <c r="O2913" s="300"/>
      <c r="Q2913"/>
      <c r="R2913" s="300" t="s">
        <v>14197</v>
      </c>
      <c r="S2913" t="s">
        <v>10847</v>
      </c>
      <c r="V2913" s="296">
        <f>INDEX('Page 2 - Team Information'!$K$14:$AP$184,Y2913,X2913)</f>
        <v>0</v>
      </c>
      <c r="X2913" s="334">
        <v>6</v>
      </c>
      <c r="Y2913" s="334">
        <v>162</v>
      </c>
    </row>
    <row r="2914" spans="1:25" x14ac:dyDescent="0.25">
      <c r="A2914" t="str">
        <f>'Page 1 - General Information'!$G$12</f>
        <v>114069103</v>
      </c>
      <c r="B2914" t="str">
        <f>'Page 1 - General Information'!$G$16</f>
        <v>6980</v>
      </c>
      <c r="C2914" s="333" t="s">
        <v>14207</v>
      </c>
      <c r="N2914" t="s">
        <v>8505</v>
      </c>
      <c r="O2914" s="300"/>
      <c r="Q2914"/>
      <c r="R2914" s="300" t="s">
        <v>14197</v>
      </c>
      <c r="S2914" t="s">
        <v>10848</v>
      </c>
      <c r="V2914" s="296">
        <f>INDEX('Page 2 - Team Information'!$K$14:$AP$184,Y2914,X2914)</f>
        <v>0</v>
      </c>
      <c r="X2914" s="334">
        <v>7</v>
      </c>
      <c r="Y2914" s="334">
        <v>162</v>
      </c>
    </row>
    <row r="2915" spans="1:25" x14ac:dyDescent="0.25">
      <c r="A2915" t="str">
        <f>'Page 1 - General Information'!$G$12</f>
        <v>114069103</v>
      </c>
      <c r="B2915" t="str">
        <f>'Page 1 - General Information'!$G$16</f>
        <v>6980</v>
      </c>
      <c r="C2915" s="333" t="s">
        <v>14207</v>
      </c>
      <c r="N2915" t="s">
        <v>8505</v>
      </c>
      <c r="O2915" s="300"/>
      <c r="Q2915"/>
      <c r="R2915" s="23" t="s">
        <v>14197</v>
      </c>
      <c r="S2915" t="s">
        <v>10849</v>
      </c>
      <c r="T2915" s="296" t="str">
        <f>IF(INDEX('Page 2 - Team Information'!$K$14:$AP$184,Y2915,X2915)="","",INDEX('Page 2 - Team Information'!$K$14:$AP$184,Y2915,X2915)&amp;"-06-30")</f>
        <v/>
      </c>
      <c r="X2915" s="334">
        <v>9</v>
      </c>
      <c r="Y2915" s="334">
        <v>162</v>
      </c>
    </row>
    <row r="2916" spans="1:25" x14ac:dyDescent="0.25">
      <c r="A2916" t="str">
        <f>'Page 1 - General Information'!$G$12</f>
        <v>114069103</v>
      </c>
      <c r="B2916" t="str">
        <f>'Page 1 - General Information'!$G$16</f>
        <v>6980</v>
      </c>
      <c r="C2916" s="333" t="s">
        <v>14207</v>
      </c>
      <c r="N2916" t="s">
        <v>8505</v>
      </c>
      <c r="O2916" s="300"/>
      <c r="Q2916"/>
      <c r="R2916" s="23" t="s">
        <v>14197</v>
      </c>
      <c r="S2916" t="s">
        <v>10850</v>
      </c>
      <c r="T2916" s="296" t="str">
        <f>IF(INDEX('Page 2 - Team Information'!$K$14:$AP$184,Y2916,X2916)="","",INDEX('Page 2 - Team Information'!$K$14:$AP$184,Y2916,X2916)&amp;"-06-30")</f>
        <v/>
      </c>
      <c r="X2916" s="334">
        <v>10</v>
      </c>
      <c r="Y2916" s="334">
        <v>162</v>
      </c>
    </row>
    <row r="2917" spans="1:25" x14ac:dyDescent="0.25">
      <c r="A2917" t="str">
        <f>'Page 1 - General Information'!$G$12</f>
        <v>114069103</v>
      </c>
      <c r="B2917" t="str">
        <f>'Page 1 - General Information'!$G$16</f>
        <v>6980</v>
      </c>
      <c r="C2917" s="333" t="s">
        <v>14207</v>
      </c>
      <c r="N2917" t="s">
        <v>8505</v>
      </c>
      <c r="O2917" s="300"/>
      <c r="Q2917"/>
      <c r="R2917" s="23" t="s">
        <v>14197</v>
      </c>
      <c r="S2917" t="s">
        <v>10851</v>
      </c>
      <c r="T2917" s="296" t="str">
        <f>IF(INDEX('Page 2 - Team Information'!$K$14:$AP$184,Y2917,X2917)="","",INDEX('Page 2 - Team Information'!$K$14:$AP$184,Y2917,X2917)&amp;"-06-30")</f>
        <v/>
      </c>
      <c r="X2917" s="334">
        <v>11</v>
      </c>
      <c r="Y2917" s="334">
        <v>162</v>
      </c>
    </row>
    <row r="2918" spans="1:25" x14ac:dyDescent="0.25">
      <c r="A2918" t="str">
        <f>'Page 1 - General Information'!$G$12</f>
        <v>114069103</v>
      </c>
      <c r="B2918" t="str">
        <f>'Page 1 - General Information'!$G$16</f>
        <v>6980</v>
      </c>
      <c r="C2918" s="333" t="s">
        <v>14207</v>
      </c>
      <c r="N2918" t="s">
        <v>8505</v>
      </c>
      <c r="O2918" s="300"/>
      <c r="Q2918"/>
      <c r="R2918" s="23" t="s">
        <v>14197</v>
      </c>
      <c r="S2918" t="s">
        <v>10852</v>
      </c>
      <c r="T2918" s="296" t="str">
        <f>IF(INDEX('Page 2 - Team Information'!$K$14:$AP$184,Y2918,X2918)="","",INDEX('Page 2 - Team Information'!$K$14:$AP$184,Y2918,X2918)&amp;"-06-30")</f>
        <v/>
      </c>
      <c r="X2918" s="334">
        <v>12</v>
      </c>
      <c r="Y2918" s="334">
        <v>162</v>
      </c>
    </row>
    <row r="2919" spans="1:25" x14ac:dyDescent="0.25">
      <c r="A2919" t="str">
        <f>'Page 1 - General Information'!$G$12</f>
        <v>114069103</v>
      </c>
      <c r="B2919" t="str">
        <f>'Page 1 - General Information'!$G$16</f>
        <v>6980</v>
      </c>
      <c r="C2919" s="333" t="s">
        <v>14207</v>
      </c>
      <c r="N2919" t="s">
        <v>8024</v>
      </c>
      <c r="O2919" s="296">
        <f>INDEX('Page 2 - Team Information'!$K$14:$AP$184,Y2919,X2919)</f>
        <v>0</v>
      </c>
      <c r="Q2919"/>
      <c r="S2919" t="s">
        <v>10853</v>
      </c>
      <c r="X2919" s="334">
        <v>14</v>
      </c>
      <c r="Y2919" s="334">
        <v>162</v>
      </c>
    </row>
    <row r="2920" spans="1:25" x14ac:dyDescent="0.25">
      <c r="A2920" t="str">
        <f>'Page 1 - General Information'!$G$12</f>
        <v>114069103</v>
      </c>
      <c r="B2920" t="str">
        <f>'Page 1 - General Information'!$G$16</f>
        <v>6980</v>
      </c>
      <c r="C2920" s="333" t="s">
        <v>14207</v>
      </c>
      <c r="N2920" t="s">
        <v>8024</v>
      </c>
      <c r="O2920" s="296">
        <f>INDEX('Page 2 - Team Information'!$K$14:$AP$184,Y2920,X2920)</f>
        <v>0</v>
      </c>
      <c r="Q2920"/>
      <c r="S2920" t="s">
        <v>10854</v>
      </c>
      <c r="X2920" s="334">
        <v>15</v>
      </c>
      <c r="Y2920" s="334">
        <v>162</v>
      </c>
    </row>
    <row r="2921" spans="1:25" x14ac:dyDescent="0.25">
      <c r="A2921" t="str">
        <f>'Page 1 - General Information'!$G$12</f>
        <v>114069103</v>
      </c>
      <c r="B2921" t="str">
        <f>'Page 1 - General Information'!$G$16</f>
        <v>6980</v>
      </c>
      <c r="C2921" s="333" t="s">
        <v>14207</v>
      </c>
      <c r="N2921" t="s">
        <v>8024</v>
      </c>
      <c r="O2921" s="296">
        <f>INDEX('Page 2 - Team Information'!$K$14:$AP$184,Y2921,X2921)</f>
        <v>0</v>
      </c>
      <c r="Q2921"/>
      <c r="S2921" t="s">
        <v>10855</v>
      </c>
      <c r="X2921" s="334">
        <v>16</v>
      </c>
      <c r="Y2921" s="334">
        <v>162</v>
      </c>
    </row>
    <row r="2922" spans="1:25" x14ac:dyDescent="0.25">
      <c r="A2922" t="str">
        <f>'Page 1 - General Information'!$G$12</f>
        <v>114069103</v>
      </c>
      <c r="B2922" t="str">
        <f>'Page 1 - General Information'!$G$16</f>
        <v>6980</v>
      </c>
      <c r="C2922" s="333" t="s">
        <v>14207</v>
      </c>
      <c r="N2922" t="s">
        <v>8024</v>
      </c>
      <c r="O2922" s="296">
        <f>INDEX('Page 2 - Team Information'!$K$14:$AP$184,Y2922,X2922)</f>
        <v>0</v>
      </c>
      <c r="Q2922"/>
      <c r="S2922" t="s">
        <v>10856</v>
      </c>
      <c r="X2922" s="334">
        <v>17</v>
      </c>
      <c r="Y2922" s="334">
        <v>162</v>
      </c>
    </row>
    <row r="2923" spans="1:25" x14ac:dyDescent="0.25">
      <c r="A2923" t="str">
        <f>'Page 1 - General Information'!$G$12</f>
        <v>114069103</v>
      </c>
      <c r="B2923" t="str">
        <f>'Page 1 - General Information'!$G$16</f>
        <v>6980</v>
      </c>
      <c r="C2923" s="333" t="s">
        <v>14207</v>
      </c>
      <c r="N2923" t="s">
        <v>8024</v>
      </c>
      <c r="O2923" s="296">
        <f>INDEX('Page 2 - Team Information'!$K$14:$AP$184,Y2923,X2923)</f>
        <v>0</v>
      </c>
      <c r="Q2923"/>
      <c r="S2923" t="s">
        <v>10857</v>
      </c>
      <c r="X2923" s="334">
        <v>19</v>
      </c>
      <c r="Y2923" s="334">
        <v>162</v>
      </c>
    </row>
    <row r="2924" spans="1:25" x14ac:dyDescent="0.25">
      <c r="A2924" t="str">
        <f>'Page 1 - General Information'!$G$12</f>
        <v>114069103</v>
      </c>
      <c r="B2924" t="str">
        <f>'Page 1 - General Information'!$G$16</f>
        <v>6980</v>
      </c>
      <c r="C2924" s="333" t="s">
        <v>14207</v>
      </c>
      <c r="N2924" t="s">
        <v>8024</v>
      </c>
      <c r="O2924" s="296">
        <f>INDEX('Page 2 - Team Information'!$K$14:$AP$184,Y2924,X2924)</f>
        <v>0</v>
      </c>
      <c r="Q2924"/>
      <c r="S2924" t="s">
        <v>10858</v>
      </c>
      <c r="X2924" s="334">
        <v>20</v>
      </c>
      <c r="Y2924" s="334">
        <v>162</v>
      </c>
    </row>
    <row r="2925" spans="1:25" x14ac:dyDescent="0.25">
      <c r="A2925" t="str">
        <f>'Page 1 - General Information'!$G$12</f>
        <v>114069103</v>
      </c>
      <c r="B2925" t="str">
        <f>'Page 1 - General Information'!$G$16</f>
        <v>6980</v>
      </c>
      <c r="C2925" s="333" t="s">
        <v>14207</v>
      </c>
      <c r="N2925" t="s">
        <v>8024</v>
      </c>
      <c r="O2925" s="296">
        <f>INDEX('Page 2 - Team Information'!$K$14:$AP$184,Y2925,X2925)</f>
        <v>0</v>
      </c>
      <c r="Q2925"/>
      <c r="S2925" t="s">
        <v>10859</v>
      </c>
      <c r="X2925" s="334">
        <v>21</v>
      </c>
      <c r="Y2925" s="334">
        <v>162</v>
      </c>
    </row>
    <row r="2926" spans="1:25" x14ac:dyDescent="0.25">
      <c r="A2926" t="str">
        <f>'Page 1 - General Information'!$G$12</f>
        <v>114069103</v>
      </c>
      <c r="B2926" t="str">
        <f>'Page 1 - General Information'!$G$16</f>
        <v>6980</v>
      </c>
      <c r="C2926" s="333" t="s">
        <v>14207</v>
      </c>
      <c r="N2926" t="s">
        <v>8024</v>
      </c>
      <c r="O2926" s="296">
        <f>INDEX('Page 2 - Team Information'!$K$14:$AP$184,Y2926,X2926)</f>
        <v>0</v>
      </c>
      <c r="Q2926"/>
      <c r="S2926" t="s">
        <v>10860</v>
      </c>
      <c r="X2926" s="334">
        <v>22</v>
      </c>
      <c r="Y2926" s="334">
        <v>162</v>
      </c>
    </row>
    <row r="2927" spans="1:25" x14ac:dyDescent="0.25">
      <c r="A2927" t="str">
        <f>'Page 1 - General Information'!$G$12</f>
        <v>114069103</v>
      </c>
      <c r="B2927" t="str">
        <f>'Page 1 - General Information'!$G$16</f>
        <v>6980</v>
      </c>
      <c r="C2927" s="333" t="s">
        <v>14207</v>
      </c>
      <c r="N2927" t="s">
        <v>8505</v>
      </c>
      <c r="O2927" s="300"/>
      <c r="Q2927"/>
      <c r="R2927" s="300" t="s">
        <v>14197</v>
      </c>
      <c r="S2927" t="s">
        <v>10861</v>
      </c>
      <c r="V2927" s="296">
        <f>INDEX('Page 2 - Team Information'!$K$14:$AP$184,Y2927,X2927)</f>
        <v>0</v>
      </c>
      <c r="X2927" s="334">
        <v>5</v>
      </c>
      <c r="Y2927" s="334">
        <v>163</v>
      </c>
    </row>
    <row r="2928" spans="1:25" x14ac:dyDescent="0.25">
      <c r="A2928" t="str">
        <f>'Page 1 - General Information'!$G$12</f>
        <v>114069103</v>
      </c>
      <c r="B2928" t="str">
        <f>'Page 1 - General Information'!$G$16</f>
        <v>6980</v>
      </c>
      <c r="C2928" s="333" t="s">
        <v>14207</v>
      </c>
      <c r="N2928" t="s">
        <v>8505</v>
      </c>
      <c r="O2928" s="300"/>
      <c r="Q2928"/>
      <c r="R2928" s="300" t="s">
        <v>14197</v>
      </c>
      <c r="S2928" t="s">
        <v>10862</v>
      </c>
      <c r="V2928" s="296">
        <f>INDEX('Page 2 - Team Information'!$K$14:$AP$184,Y2928,X2928)</f>
        <v>0</v>
      </c>
      <c r="X2928" s="334">
        <v>6</v>
      </c>
      <c r="Y2928" s="334">
        <v>163</v>
      </c>
    </row>
    <row r="2929" spans="1:25" x14ac:dyDescent="0.25">
      <c r="A2929" t="str">
        <f>'Page 1 - General Information'!$G$12</f>
        <v>114069103</v>
      </c>
      <c r="B2929" t="str">
        <f>'Page 1 - General Information'!$G$16</f>
        <v>6980</v>
      </c>
      <c r="C2929" s="333" t="s">
        <v>14207</v>
      </c>
      <c r="N2929" t="s">
        <v>8505</v>
      </c>
      <c r="O2929" s="300"/>
      <c r="Q2929"/>
      <c r="R2929" s="300" t="s">
        <v>14197</v>
      </c>
      <c r="S2929" t="s">
        <v>10863</v>
      </c>
      <c r="V2929" s="296" t="str">
        <f>INDEX('Page 2 - Team Information'!$K$14:$AP$184,Y2929,X2929)</f>
        <v xml:space="preserve">Yes </v>
      </c>
      <c r="X2929" s="334">
        <v>7</v>
      </c>
      <c r="Y2929" s="334">
        <v>163</v>
      </c>
    </row>
    <row r="2930" spans="1:25" x14ac:dyDescent="0.25">
      <c r="A2930" t="str">
        <f>'Page 1 - General Information'!$G$12</f>
        <v>114069103</v>
      </c>
      <c r="B2930" t="str">
        <f>'Page 1 - General Information'!$G$16</f>
        <v>6980</v>
      </c>
      <c r="C2930" s="333" t="s">
        <v>14207</v>
      </c>
      <c r="N2930" t="s">
        <v>8505</v>
      </c>
      <c r="O2930" s="300"/>
      <c r="Q2930"/>
      <c r="R2930" s="23" t="s">
        <v>14197</v>
      </c>
      <c r="S2930" t="s">
        <v>10864</v>
      </c>
      <c r="T2930" s="296" t="str">
        <f>IF(INDEX('Page 2 - Team Information'!$K$14:$AP$184,Y2930,X2930)="","",INDEX('Page 2 - Team Information'!$K$14:$AP$184,Y2930,X2930)&amp;"-06-30")</f>
        <v>1968-06-30</v>
      </c>
      <c r="X2930" s="334">
        <v>9</v>
      </c>
      <c r="Y2930" s="334">
        <v>163</v>
      </c>
    </row>
    <row r="2931" spans="1:25" x14ac:dyDescent="0.25">
      <c r="A2931" t="str">
        <f>'Page 1 - General Information'!$G$12</f>
        <v>114069103</v>
      </c>
      <c r="B2931" t="str">
        <f>'Page 1 - General Information'!$G$16</f>
        <v>6980</v>
      </c>
      <c r="C2931" s="333" t="s">
        <v>14207</v>
      </c>
      <c r="N2931" t="s">
        <v>8505</v>
      </c>
      <c r="O2931" s="300"/>
      <c r="Q2931"/>
      <c r="R2931" s="23" t="s">
        <v>14197</v>
      </c>
      <c r="S2931" t="s">
        <v>10865</v>
      </c>
      <c r="T2931" s="296" t="str">
        <f>IF(INDEX('Page 2 - Team Information'!$K$14:$AP$184,Y2931,X2931)="","",INDEX('Page 2 - Team Information'!$K$14:$AP$184,Y2931,X2931)&amp;"-06-30")</f>
        <v/>
      </c>
      <c r="X2931" s="334">
        <v>10</v>
      </c>
      <c r="Y2931" s="334">
        <v>163</v>
      </c>
    </row>
    <row r="2932" spans="1:25" x14ac:dyDescent="0.25">
      <c r="A2932" t="str">
        <f>'Page 1 - General Information'!$G$12</f>
        <v>114069103</v>
      </c>
      <c r="B2932" t="str">
        <f>'Page 1 - General Information'!$G$16</f>
        <v>6980</v>
      </c>
      <c r="C2932" s="333" t="s">
        <v>14207</v>
      </c>
      <c r="N2932" t="s">
        <v>8505</v>
      </c>
      <c r="O2932" s="300"/>
      <c r="Q2932"/>
      <c r="R2932" s="23" t="s">
        <v>14197</v>
      </c>
      <c r="S2932" t="s">
        <v>10866</v>
      </c>
      <c r="T2932" s="296" t="str">
        <f>IF(INDEX('Page 2 - Team Information'!$K$14:$AP$184,Y2932,X2932)="","",INDEX('Page 2 - Team Information'!$K$14:$AP$184,Y2932,X2932)&amp;"-06-30")</f>
        <v/>
      </c>
      <c r="X2932" s="334">
        <v>11</v>
      </c>
      <c r="Y2932" s="334">
        <v>163</v>
      </c>
    </row>
    <row r="2933" spans="1:25" x14ac:dyDescent="0.25">
      <c r="A2933" t="str">
        <f>'Page 1 - General Information'!$G$12</f>
        <v>114069103</v>
      </c>
      <c r="B2933" t="str">
        <f>'Page 1 - General Information'!$G$16</f>
        <v>6980</v>
      </c>
      <c r="C2933" s="333" t="s">
        <v>14207</v>
      </c>
      <c r="N2933" t="s">
        <v>8505</v>
      </c>
      <c r="O2933" s="300"/>
      <c r="Q2933"/>
      <c r="R2933" s="23" t="s">
        <v>14197</v>
      </c>
      <c r="S2933" t="s">
        <v>10867</v>
      </c>
      <c r="T2933" s="296" t="str">
        <f>IF(INDEX('Page 2 - Team Information'!$K$14:$AP$184,Y2933,X2933)="","",INDEX('Page 2 - Team Information'!$K$14:$AP$184,Y2933,X2933)&amp;"-06-30")</f>
        <v/>
      </c>
      <c r="X2933" s="334">
        <v>12</v>
      </c>
      <c r="Y2933" s="334">
        <v>163</v>
      </c>
    </row>
    <row r="2934" spans="1:25" x14ac:dyDescent="0.25">
      <c r="A2934" t="str">
        <f>'Page 1 - General Information'!$G$12</f>
        <v>114069103</v>
      </c>
      <c r="B2934" t="str">
        <f>'Page 1 - General Information'!$G$16</f>
        <v>6980</v>
      </c>
      <c r="C2934" s="333" t="s">
        <v>14207</v>
      </c>
      <c r="N2934" t="s">
        <v>8024</v>
      </c>
      <c r="O2934" s="296">
        <f>INDEX('Page 2 - Team Information'!$K$14:$AP$184,Y2934,X2934)</f>
        <v>0</v>
      </c>
      <c r="Q2934"/>
      <c r="S2934" t="s">
        <v>10868</v>
      </c>
      <c r="X2934" s="334">
        <v>14</v>
      </c>
      <c r="Y2934" s="334">
        <v>163</v>
      </c>
    </row>
    <row r="2935" spans="1:25" x14ac:dyDescent="0.25">
      <c r="A2935" t="str">
        <f>'Page 1 - General Information'!$G$12</f>
        <v>114069103</v>
      </c>
      <c r="B2935" t="str">
        <f>'Page 1 - General Information'!$G$16</f>
        <v>6980</v>
      </c>
      <c r="C2935" s="333" t="s">
        <v>14207</v>
      </c>
      <c r="N2935" t="s">
        <v>8024</v>
      </c>
      <c r="O2935" s="296">
        <f>INDEX('Page 2 - Team Information'!$K$14:$AP$184,Y2935,X2935)</f>
        <v>0</v>
      </c>
      <c r="Q2935"/>
      <c r="S2935" t="s">
        <v>10869</v>
      </c>
      <c r="X2935" s="334">
        <v>15</v>
      </c>
      <c r="Y2935" s="334">
        <v>163</v>
      </c>
    </row>
    <row r="2936" spans="1:25" x14ac:dyDescent="0.25">
      <c r="A2936" t="str">
        <f>'Page 1 - General Information'!$G$12</f>
        <v>114069103</v>
      </c>
      <c r="B2936" t="str">
        <f>'Page 1 - General Information'!$G$16</f>
        <v>6980</v>
      </c>
      <c r="C2936" s="333" t="s">
        <v>14207</v>
      </c>
      <c r="N2936" t="s">
        <v>8024</v>
      </c>
      <c r="O2936" s="296">
        <f>INDEX('Page 2 - Team Information'!$K$14:$AP$184,Y2936,X2936)</f>
        <v>23</v>
      </c>
      <c r="Q2936"/>
      <c r="S2936" t="s">
        <v>10870</v>
      </c>
      <c r="X2936" s="334">
        <v>16</v>
      </c>
      <c r="Y2936" s="334">
        <v>163</v>
      </c>
    </row>
    <row r="2937" spans="1:25" x14ac:dyDescent="0.25">
      <c r="A2937" t="str">
        <f>'Page 1 - General Information'!$G$12</f>
        <v>114069103</v>
      </c>
      <c r="B2937" t="str">
        <f>'Page 1 - General Information'!$G$16</f>
        <v>6980</v>
      </c>
      <c r="C2937" s="333" t="s">
        <v>14207</v>
      </c>
      <c r="N2937" t="s">
        <v>8024</v>
      </c>
      <c r="O2937" s="296">
        <f>INDEX('Page 2 - Team Information'!$K$14:$AP$184,Y2937,X2937)</f>
        <v>23</v>
      </c>
      <c r="Q2937"/>
      <c r="S2937" t="s">
        <v>10871</v>
      </c>
      <c r="X2937" s="334">
        <v>17</v>
      </c>
      <c r="Y2937" s="334">
        <v>163</v>
      </c>
    </row>
    <row r="2938" spans="1:25" x14ac:dyDescent="0.25">
      <c r="A2938" t="str">
        <f>'Page 1 - General Information'!$G$12</f>
        <v>114069103</v>
      </c>
      <c r="B2938" t="str">
        <f>'Page 1 - General Information'!$G$16</f>
        <v>6980</v>
      </c>
      <c r="C2938" s="333" t="s">
        <v>14207</v>
      </c>
      <c r="N2938" t="s">
        <v>8024</v>
      </c>
      <c r="O2938" s="296">
        <f>INDEX('Page 2 - Team Information'!$K$14:$AP$184,Y2938,X2938)</f>
        <v>0</v>
      </c>
      <c r="Q2938"/>
      <c r="S2938" t="s">
        <v>10872</v>
      </c>
      <c r="X2938" s="334">
        <v>19</v>
      </c>
      <c r="Y2938" s="334">
        <v>163</v>
      </c>
    </row>
    <row r="2939" spans="1:25" x14ac:dyDescent="0.25">
      <c r="A2939" t="str">
        <f>'Page 1 - General Information'!$G$12</f>
        <v>114069103</v>
      </c>
      <c r="B2939" t="str">
        <f>'Page 1 - General Information'!$G$16</f>
        <v>6980</v>
      </c>
      <c r="C2939" s="333" t="s">
        <v>14207</v>
      </c>
      <c r="N2939" t="s">
        <v>8024</v>
      </c>
      <c r="O2939" s="296">
        <f>INDEX('Page 2 - Team Information'!$K$14:$AP$184,Y2939,X2939)</f>
        <v>0</v>
      </c>
      <c r="Q2939"/>
      <c r="S2939" t="s">
        <v>10873</v>
      </c>
      <c r="X2939" s="334">
        <v>20</v>
      </c>
      <c r="Y2939" s="334">
        <v>163</v>
      </c>
    </row>
    <row r="2940" spans="1:25" x14ac:dyDescent="0.25">
      <c r="A2940" t="str">
        <f>'Page 1 - General Information'!$G$12</f>
        <v>114069103</v>
      </c>
      <c r="B2940" t="str">
        <f>'Page 1 - General Information'!$G$16</f>
        <v>6980</v>
      </c>
      <c r="C2940" s="333" t="s">
        <v>14207</v>
      </c>
      <c r="N2940" t="s">
        <v>8024</v>
      </c>
      <c r="O2940" s="296">
        <f>INDEX('Page 2 - Team Information'!$K$14:$AP$184,Y2940,X2940)</f>
        <v>23</v>
      </c>
      <c r="Q2940"/>
      <c r="S2940" t="s">
        <v>10874</v>
      </c>
      <c r="X2940" s="334">
        <v>21</v>
      </c>
      <c r="Y2940" s="334">
        <v>163</v>
      </c>
    </row>
    <row r="2941" spans="1:25" x14ac:dyDescent="0.25">
      <c r="A2941" t="str">
        <f>'Page 1 - General Information'!$G$12</f>
        <v>114069103</v>
      </c>
      <c r="B2941" t="str">
        <f>'Page 1 - General Information'!$G$16</f>
        <v>6980</v>
      </c>
      <c r="C2941" s="333" t="s">
        <v>14207</v>
      </c>
      <c r="N2941" t="s">
        <v>8024</v>
      </c>
      <c r="O2941" s="296">
        <f>INDEX('Page 2 - Team Information'!$K$14:$AP$184,Y2941,X2941)</f>
        <v>23</v>
      </c>
      <c r="Q2941"/>
      <c r="S2941" t="s">
        <v>10875</v>
      </c>
      <c r="X2941" s="334">
        <v>22</v>
      </c>
      <c r="Y2941" s="334">
        <v>163</v>
      </c>
    </row>
    <row r="2942" spans="1:25" x14ac:dyDescent="0.25">
      <c r="A2942" t="str">
        <f>'Page 1 - General Information'!$G$12</f>
        <v>114069103</v>
      </c>
      <c r="B2942" t="str">
        <f>'Page 1 - General Information'!$G$16</f>
        <v>6980</v>
      </c>
      <c r="C2942" s="333" t="s">
        <v>14207</v>
      </c>
      <c r="N2942" t="s">
        <v>8505</v>
      </c>
      <c r="O2942" s="300"/>
      <c r="Q2942"/>
      <c r="R2942" s="300" t="s">
        <v>14197</v>
      </c>
      <c r="S2942" t="s">
        <v>10876</v>
      </c>
      <c r="V2942" s="296" t="str">
        <f>INDEX('Page 2 - Team Information'!$K$14:$AP$184,Y2942,X2942)</f>
        <v xml:space="preserve">Yes </v>
      </c>
      <c r="X2942" s="334">
        <v>5</v>
      </c>
      <c r="Y2942" s="334">
        <v>164</v>
      </c>
    </row>
    <row r="2943" spans="1:25" x14ac:dyDescent="0.25">
      <c r="A2943" t="str">
        <f>'Page 1 - General Information'!$G$12</f>
        <v>114069103</v>
      </c>
      <c r="B2943" t="str">
        <f>'Page 1 - General Information'!$G$16</f>
        <v>6980</v>
      </c>
      <c r="C2943" s="333" t="s">
        <v>14207</v>
      </c>
      <c r="N2943" t="s">
        <v>8505</v>
      </c>
      <c r="O2943" s="300"/>
      <c r="Q2943"/>
      <c r="R2943" s="300" t="s">
        <v>14197</v>
      </c>
      <c r="S2943" t="s">
        <v>10877</v>
      </c>
      <c r="V2943" s="296">
        <f>INDEX('Page 2 - Team Information'!$K$14:$AP$184,Y2943,X2943)</f>
        <v>0</v>
      </c>
      <c r="X2943" s="334">
        <v>6</v>
      </c>
      <c r="Y2943" s="334">
        <v>164</v>
      </c>
    </row>
    <row r="2944" spans="1:25" x14ac:dyDescent="0.25">
      <c r="A2944" t="str">
        <f>'Page 1 - General Information'!$G$12</f>
        <v>114069103</v>
      </c>
      <c r="B2944" t="str">
        <f>'Page 1 - General Information'!$G$16</f>
        <v>6980</v>
      </c>
      <c r="C2944" s="333" t="s">
        <v>14207</v>
      </c>
      <c r="N2944" t="s">
        <v>8505</v>
      </c>
      <c r="O2944" s="300"/>
      <c r="Q2944"/>
      <c r="R2944" s="300" t="s">
        <v>14197</v>
      </c>
      <c r="S2944" t="s">
        <v>10878</v>
      </c>
      <c r="V2944" s="296">
        <f>INDEX('Page 2 - Team Information'!$K$14:$AP$184,Y2944,X2944)</f>
        <v>0</v>
      </c>
      <c r="X2944" s="334">
        <v>7</v>
      </c>
      <c r="Y2944" s="334">
        <v>164</v>
      </c>
    </row>
    <row r="2945" spans="1:25" x14ac:dyDescent="0.25">
      <c r="A2945" t="str">
        <f>'Page 1 - General Information'!$G$12</f>
        <v>114069103</v>
      </c>
      <c r="B2945" t="str">
        <f>'Page 1 - General Information'!$G$16</f>
        <v>6980</v>
      </c>
      <c r="C2945" s="333" t="s">
        <v>14207</v>
      </c>
      <c r="N2945" t="s">
        <v>8505</v>
      </c>
      <c r="O2945" s="300"/>
      <c r="Q2945"/>
      <c r="R2945" s="23" t="s">
        <v>14197</v>
      </c>
      <c r="S2945" t="s">
        <v>10879</v>
      </c>
      <c r="T2945" s="296" t="str">
        <f>IF(INDEX('Page 2 - Team Information'!$K$14:$AP$184,Y2945,X2945)="","",INDEX('Page 2 - Team Information'!$K$14:$AP$184,Y2945,X2945)&amp;"-06-30")</f>
        <v>1995-06-30</v>
      </c>
      <c r="X2945" s="334">
        <v>9</v>
      </c>
      <c r="Y2945" s="334">
        <v>164</v>
      </c>
    </row>
    <row r="2946" spans="1:25" x14ac:dyDescent="0.25">
      <c r="A2946" t="str">
        <f>'Page 1 - General Information'!$G$12</f>
        <v>114069103</v>
      </c>
      <c r="B2946" t="str">
        <f>'Page 1 - General Information'!$G$16</f>
        <v>6980</v>
      </c>
      <c r="C2946" s="333" t="s">
        <v>14207</v>
      </c>
      <c r="N2946" t="s">
        <v>8505</v>
      </c>
      <c r="O2946" s="300"/>
      <c r="Q2946"/>
      <c r="R2946" s="23" t="s">
        <v>14197</v>
      </c>
      <c r="S2946" t="s">
        <v>10880</v>
      </c>
      <c r="T2946" s="296" t="str">
        <f>IF(INDEX('Page 2 - Team Information'!$K$14:$AP$184,Y2946,X2946)="","",INDEX('Page 2 - Team Information'!$K$14:$AP$184,Y2946,X2946)&amp;"-06-30")</f>
        <v/>
      </c>
      <c r="X2946" s="334">
        <v>10</v>
      </c>
      <c r="Y2946" s="334">
        <v>164</v>
      </c>
    </row>
    <row r="2947" spans="1:25" x14ac:dyDescent="0.25">
      <c r="A2947" t="str">
        <f>'Page 1 - General Information'!$G$12</f>
        <v>114069103</v>
      </c>
      <c r="B2947" t="str">
        <f>'Page 1 - General Information'!$G$16</f>
        <v>6980</v>
      </c>
      <c r="C2947" s="333" t="s">
        <v>14207</v>
      </c>
      <c r="N2947" t="s">
        <v>8505</v>
      </c>
      <c r="O2947" s="300"/>
      <c r="Q2947"/>
      <c r="R2947" s="23" t="s">
        <v>14197</v>
      </c>
      <c r="S2947" t="s">
        <v>10881</v>
      </c>
      <c r="T2947" s="296" t="str">
        <f>IF(INDEX('Page 2 - Team Information'!$K$14:$AP$184,Y2947,X2947)="","",INDEX('Page 2 - Team Information'!$K$14:$AP$184,Y2947,X2947)&amp;"-06-30")</f>
        <v/>
      </c>
      <c r="X2947" s="334">
        <v>11</v>
      </c>
      <c r="Y2947" s="334">
        <v>164</v>
      </c>
    </row>
    <row r="2948" spans="1:25" x14ac:dyDescent="0.25">
      <c r="A2948" t="str">
        <f>'Page 1 - General Information'!$G$12</f>
        <v>114069103</v>
      </c>
      <c r="B2948" t="str">
        <f>'Page 1 - General Information'!$G$16</f>
        <v>6980</v>
      </c>
      <c r="C2948" s="333" t="s">
        <v>14207</v>
      </c>
      <c r="N2948" t="s">
        <v>8505</v>
      </c>
      <c r="O2948" s="300"/>
      <c r="Q2948"/>
      <c r="R2948" s="23" t="s">
        <v>14197</v>
      </c>
      <c r="S2948" t="s">
        <v>10882</v>
      </c>
      <c r="T2948" s="296" t="str">
        <f>IF(INDEX('Page 2 - Team Information'!$K$14:$AP$184,Y2948,X2948)="","",INDEX('Page 2 - Team Information'!$K$14:$AP$184,Y2948,X2948)&amp;"-06-30")</f>
        <v/>
      </c>
      <c r="X2948" s="334">
        <v>12</v>
      </c>
      <c r="Y2948" s="334">
        <v>164</v>
      </c>
    </row>
    <row r="2949" spans="1:25" x14ac:dyDescent="0.25">
      <c r="A2949" t="str">
        <f>'Page 1 - General Information'!$G$12</f>
        <v>114069103</v>
      </c>
      <c r="B2949" t="str">
        <f>'Page 1 - General Information'!$G$16</f>
        <v>6980</v>
      </c>
      <c r="C2949" s="333" t="s">
        <v>14207</v>
      </c>
      <c r="N2949" t="s">
        <v>8024</v>
      </c>
      <c r="O2949" s="296">
        <f>INDEX('Page 2 - Team Information'!$K$14:$AP$184,Y2949,X2949)</f>
        <v>28</v>
      </c>
      <c r="Q2949"/>
      <c r="S2949" t="s">
        <v>10883</v>
      </c>
      <c r="X2949" s="334">
        <v>14</v>
      </c>
      <c r="Y2949" s="334">
        <v>164</v>
      </c>
    </row>
    <row r="2950" spans="1:25" x14ac:dyDescent="0.25">
      <c r="A2950" t="str">
        <f>'Page 1 - General Information'!$G$12</f>
        <v>114069103</v>
      </c>
      <c r="B2950" t="str">
        <f>'Page 1 - General Information'!$G$16</f>
        <v>6980</v>
      </c>
      <c r="C2950" s="333" t="s">
        <v>14207</v>
      </c>
      <c r="N2950" t="s">
        <v>8024</v>
      </c>
      <c r="O2950" s="296">
        <f>INDEX('Page 2 - Team Information'!$K$14:$AP$184,Y2950,X2950)</f>
        <v>0</v>
      </c>
      <c r="Q2950"/>
      <c r="S2950" t="s">
        <v>10884</v>
      </c>
      <c r="X2950" s="334">
        <v>15</v>
      </c>
      <c r="Y2950" s="334">
        <v>164</v>
      </c>
    </row>
    <row r="2951" spans="1:25" x14ac:dyDescent="0.25">
      <c r="A2951" t="str">
        <f>'Page 1 - General Information'!$G$12</f>
        <v>114069103</v>
      </c>
      <c r="B2951" t="str">
        <f>'Page 1 - General Information'!$G$16</f>
        <v>6980</v>
      </c>
      <c r="C2951" s="333" t="s">
        <v>14207</v>
      </c>
      <c r="N2951" t="s">
        <v>8024</v>
      </c>
      <c r="O2951" s="296">
        <f>INDEX('Page 2 - Team Information'!$K$14:$AP$184,Y2951,X2951)</f>
        <v>0</v>
      </c>
      <c r="Q2951"/>
      <c r="S2951" t="s">
        <v>10885</v>
      </c>
      <c r="X2951" s="334">
        <v>16</v>
      </c>
      <c r="Y2951" s="334">
        <v>164</v>
      </c>
    </row>
    <row r="2952" spans="1:25" x14ac:dyDescent="0.25">
      <c r="A2952" t="str">
        <f>'Page 1 - General Information'!$G$12</f>
        <v>114069103</v>
      </c>
      <c r="B2952" t="str">
        <f>'Page 1 - General Information'!$G$16</f>
        <v>6980</v>
      </c>
      <c r="C2952" s="333" t="s">
        <v>14207</v>
      </c>
      <c r="N2952" t="s">
        <v>8024</v>
      </c>
      <c r="O2952" s="296">
        <f>INDEX('Page 2 - Team Information'!$K$14:$AP$184,Y2952,X2952)</f>
        <v>28</v>
      </c>
      <c r="Q2952"/>
      <c r="S2952" t="s">
        <v>10886</v>
      </c>
      <c r="X2952" s="334">
        <v>17</v>
      </c>
      <c r="Y2952" s="334">
        <v>164</v>
      </c>
    </row>
    <row r="2953" spans="1:25" x14ac:dyDescent="0.25">
      <c r="A2953" t="str">
        <f>'Page 1 - General Information'!$G$12</f>
        <v>114069103</v>
      </c>
      <c r="B2953" t="str">
        <f>'Page 1 - General Information'!$G$16</f>
        <v>6980</v>
      </c>
      <c r="C2953" s="333" t="s">
        <v>14207</v>
      </c>
      <c r="N2953" t="s">
        <v>8024</v>
      </c>
      <c r="O2953" s="296">
        <f>INDEX('Page 2 - Team Information'!$K$14:$AP$184,Y2953,X2953)</f>
        <v>28</v>
      </c>
      <c r="Q2953"/>
      <c r="S2953" t="s">
        <v>10887</v>
      </c>
      <c r="X2953" s="334">
        <v>19</v>
      </c>
      <c r="Y2953" s="334">
        <v>164</v>
      </c>
    </row>
    <row r="2954" spans="1:25" x14ac:dyDescent="0.25">
      <c r="A2954" t="str">
        <f>'Page 1 - General Information'!$G$12</f>
        <v>114069103</v>
      </c>
      <c r="B2954" t="str">
        <f>'Page 1 - General Information'!$G$16</f>
        <v>6980</v>
      </c>
      <c r="C2954" s="333" t="s">
        <v>14207</v>
      </c>
      <c r="N2954" t="s">
        <v>8024</v>
      </c>
      <c r="O2954" s="296">
        <f>INDEX('Page 2 - Team Information'!$K$14:$AP$184,Y2954,X2954)</f>
        <v>0</v>
      </c>
      <c r="Q2954"/>
      <c r="S2954" t="s">
        <v>10888</v>
      </c>
      <c r="X2954" s="334">
        <v>20</v>
      </c>
      <c r="Y2954" s="334">
        <v>164</v>
      </c>
    </row>
    <row r="2955" spans="1:25" x14ac:dyDescent="0.25">
      <c r="A2955" t="str">
        <f>'Page 1 - General Information'!$G$12</f>
        <v>114069103</v>
      </c>
      <c r="B2955" t="str">
        <f>'Page 1 - General Information'!$G$16</f>
        <v>6980</v>
      </c>
      <c r="C2955" s="333" t="s">
        <v>14207</v>
      </c>
      <c r="N2955" t="s">
        <v>8024</v>
      </c>
      <c r="O2955" s="296">
        <f>INDEX('Page 2 - Team Information'!$K$14:$AP$184,Y2955,X2955)</f>
        <v>0</v>
      </c>
      <c r="Q2955"/>
      <c r="S2955" t="s">
        <v>10889</v>
      </c>
      <c r="X2955" s="334">
        <v>21</v>
      </c>
      <c r="Y2955" s="334">
        <v>164</v>
      </c>
    </row>
    <row r="2956" spans="1:25" x14ac:dyDescent="0.25">
      <c r="A2956" t="str">
        <f>'Page 1 - General Information'!$G$12</f>
        <v>114069103</v>
      </c>
      <c r="B2956" t="str">
        <f>'Page 1 - General Information'!$G$16</f>
        <v>6980</v>
      </c>
      <c r="C2956" s="333" t="s">
        <v>14207</v>
      </c>
      <c r="N2956" t="s">
        <v>8024</v>
      </c>
      <c r="O2956" s="296">
        <f>INDEX('Page 2 - Team Information'!$K$14:$AP$184,Y2956,X2956)</f>
        <v>28</v>
      </c>
      <c r="Q2956"/>
      <c r="S2956" t="s">
        <v>10890</v>
      </c>
      <c r="X2956" s="334">
        <v>22</v>
      </c>
      <c r="Y2956" s="334">
        <v>164</v>
      </c>
    </row>
    <row r="2957" spans="1:25" x14ac:dyDescent="0.25">
      <c r="A2957" t="str">
        <f>'Page 1 - General Information'!$G$12</f>
        <v>114069103</v>
      </c>
      <c r="B2957" t="str">
        <f>'Page 1 - General Information'!$G$16</f>
        <v>6980</v>
      </c>
      <c r="C2957" s="333" t="s">
        <v>14207</v>
      </c>
      <c r="N2957" t="s">
        <v>8505</v>
      </c>
      <c r="O2957" s="300"/>
      <c r="Q2957"/>
      <c r="R2957" s="300" t="s">
        <v>14197</v>
      </c>
      <c r="S2957" t="s">
        <v>10891</v>
      </c>
      <c r="V2957" s="296">
        <f>INDEX('Page 2 - Team Information'!$K$14:$AP$184,Y2957,X2957)</f>
        <v>0</v>
      </c>
      <c r="X2957" s="334">
        <v>5</v>
      </c>
      <c r="Y2957" s="334">
        <v>165</v>
      </c>
    </row>
    <row r="2958" spans="1:25" x14ac:dyDescent="0.25">
      <c r="A2958" t="str">
        <f>'Page 1 - General Information'!$G$12</f>
        <v>114069103</v>
      </c>
      <c r="B2958" t="str">
        <f>'Page 1 - General Information'!$G$16</f>
        <v>6980</v>
      </c>
      <c r="C2958" s="333" t="s">
        <v>14207</v>
      </c>
      <c r="N2958" t="s">
        <v>8505</v>
      </c>
      <c r="O2958" s="300"/>
      <c r="Q2958"/>
      <c r="R2958" s="300" t="s">
        <v>14197</v>
      </c>
      <c r="S2958" t="s">
        <v>10892</v>
      </c>
      <c r="V2958" s="296">
        <f>INDEX('Page 2 - Team Information'!$K$14:$AP$184,Y2958,X2958)</f>
        <v>0</v>
      </c>
      <c r="X2958" s="334">
        <v>6</v>
      </c>
      <c r="Y2958" s="334">
        <v>165</v>
      </c>
    </row>
    <row r="2959" spans="1:25" x14ac:dyDescent="0.25">
      <c r="A2959" t="str">
        <f>'Page 1 - General Information'!$G$12</f>
        <v>114069103</v>
      </c>
      <c r="B2959" t="str">
        <f>'Page 1 - General Information'!$G$16</f>
        <v>6980</v>
      </c>
      <c r="C2959" s="333" t="s">
        <v>14207</v>
      </c>
      <c r="N2959" t="s">
        <v>8505</v>
      </c>
      <c r="O2959" s="300"/>
      <c r="Q2959"/>
      <c r="R2959" s="300" t="s">
        <v>14197</v>
      </c>
      <c r="S2959" t="s">
        <v>10893</v>
      </c>
      <c r="V2959" s="296">
        <f>INDEX('Page 2 - Team Information'!$K$14:$AP$184,Y2959,X2959)</f>
        <v>0</v>
      </c>
      <c r="X2959" s="334">
        <v>7</v>
      </c>
      <c r="Y2959" s="334">
        <v>165</v>
      </c>
    </row>
    <row r="2960" spans="1:25" x14ac:dyDescent="0.25">
      <c r="A2960" t="str">
        <f>'Page 1 - General Information'!$G$12</f>
        <v>114069103</v>
      </c>
      <c r="B2960" t="str">
        <f>'Page 1 - General Information'!$G$16</f>
        <v>6980</v>
      </c>
      <c r="C2960" s="333" t="s">
        <v>14207</v>
      </c>
      <c r="N2960" t="s">
        <v>8505</v>
      </c>
      <c r="O2960" s="300"/>
      <c r="Q2960"/>
      <c r="R2960" s="23" t="s">
        <v>14197</v>
      </c>
      <c r="S2960" t="s">
        <v>10894</v>
      </c>
      <c r="T2960" s="296" t="str">
        <f>IF(INDEX('Page 2 - Team Information'!$K$14:$AP$184,Y2960,X2960)="","",INDEX('Page 2 - Team Information'!$K$14:$AP$184,Y2960,X2960)&amp;"-06-30")</f>
        <v/>
      </c>
      <c r="X2960" s="334">
        <v>9</v>
      </c>
      <c r="Y2960" s="334">
        <v>165</v>
      </c>
    </row>
    <row r="2961" spans="1:25" x14ac:dyDescent="0.25">
      <c r="A2961" t="str">
        <f>'Page 1 - General Information'!$G$12</f>
        <v>114069103</v>
      </c>
      <c r="B2961" t="str">
        <f>'Page 1 - General Information'!$G$16</f>
        <v>6980</v>
      </c>
      <c r="C2961" s="333" t="s">
        <v>14207</v>
      </c>
      <c r="N2961" t="s">
        <v>8505</v>
      </c>
      <c r="O2961" s="300"/>
      <c r="Q2961"/>
      <c r="R2961" s="23" t="s">
        <v>14197</v>
      </c>
      <c r="S2961" t="s">
        <v>10895</v>
      </c>
      <c r="T2961" s="296" t="str">
        <f>IF(INDEX('Page 2 - Team Information'!$K$14:$AP$184,Y2961,X2961)="","",INDEX('Page 2 - Team Information'!$K$14:$AP$184,Y2961,X2961)&amp;"-06-30")</f>
        <v/>
      </c>
      <c r="X2961" s="334">
        <v>10</v>
      </c>
      <c r="Y2961" s="334">
        <v>165</v>
      </c>
    </row>
    <row r="2962" spans="1:25" x14ac:dyDescent="0.25">
      <c r="A2962" t="str">
        <f>'Page 1 - General Information'!$G$12</f>
        <v>114069103</v>
      </c>
      <c r="B2962" t="str">
        <f>'Page 1 - General Information'!$G$16</f>
        <v>6980</v>
      </c>
      <c r="C2962" s="333" t="s">
        <v>14207</v>
      </c>
      <c r="N2962" t="s">
        <v>8505</v>
      </c>
      <c r="O2962" s="300"/>
      <c r="Q2962"/>
      <c r="R2962" s="23" t="s">
        <v>14197</v>
      </c>
      <c r="S2962" t="s">
        <v>10896</v>
      </c>
      <c r="T2962" s="296" t="str">
        <f>IF(INDEX('Page 2 - Team Information'!$K$14:$AP$184,Y2962,X2962)="","",INDEX('Page 2 - Team Information'!$K$14:$AP$184,Y2962,X2962)&amp;"-06-30")</f>
        <v/>
      </c>
      <c r="X2962" s="334">
        <v>11</v>
      </c>
      <c r="Y2962" s="334">
        <v>165</v>
      </c>
    </row>
    <row r="2963" spans="1:25" x14ac:dyDescent="0.25">
      <c r="A2963" t="str">
        <f>'Page 1 - General Information'!$G$12</f>
        <v>114069103</v>
      </c>
      <c r="B2963" t="str">
        <f>'Page 1 - General Information'!$G$16</f>
        <v>6980</v>
      </c>
      <c r="C2963" s="333" t="s">
        <v>14207</v>
      </c>
      <c r="N2963" t="s">
        <v>8505</v>
      </c>
      <c r="O2963" s="300"/>
      <c r="Q2963"/>
      <c r="R2963" s="23" t="s">
        <v>14197</v>
      </c>
      <c r="S2963" t="s">
        <v>10897</v>
      </c>
      <c r="T2963" s="296" t="str">
        <f>IF(INDEX('Page 2 - Team Information'!$K$14:$AP$184,Y2963,X2963)="","",INDEX('Page 2 - Team Information'!$K$14:$AP$184,Y2963,X2963)&amp;"-06-30")</f>
        <v/>
      </c>
      <c r="X2963" s="334">
        <v>12</v>
      </c>
      <c r="Y2963" s="334">
        <v>165</v>
      </c>
    </row>
    <row r="2964" spans="1:25" x14ac:dyDescent="0.25">
      <c r="A2964" t="str">
        <f>'Page 1 - General Information'!$G$12</f>
        <v>114069103</v>
      </c>
      <c r="B2964" t="str">
        <f>'Page 1 - General Information'!$G$16</f>
        <v>6980</v>
      </c>
      <c r="C2964" s="333" t="s">
        <v>14207</v>
      </c>
      <c r="N2964" t="s">
        <v>8024</v>
      </c>
      <c r="O2964" s="296">
        <f>INDEX('Page 2 - Team Information'!$K$14:$AP$184,Y2964,X2964)</f>
        <v>0</v>
      </c>
      <c r="Q2964"/>
      <c r="S2964" t="s">
        <v>10898</v>
      </c>
      <c r="X2964" s="334">
        <v>14</v>
      </c>
      <c r="Y2964" s="334">
        <v>165</v>
      </c>
    </row>
    <row r="2965" spans="1:25" x14ac:dyDescent="0.25">
      <c r="A2965" t="str">
        <f>'Page 1 - General Information'!$G$12</f>
        <v>114069103</v>
      </c>
      <c r="B2965" t="str">
        <f>'Page 1 - General Information'!$G$16</f>
        <v>6980</v>
      </c>
      <c r="C2965" s="333" t="s">
        <v>14207</v>
      </c>
      <c r="N2965" t="s">
        <v>8024</v>
      </c>
      <c r="O2965" s="296">
        <f>INDEX('Page 2 - Team Information'!$K$14:$AP$184,Y2965,X2965)</f>
        <v>0</v>
      </c>
      <c r="Q2965"/>
      <c r="S2965" t="s">
        <v>10899</v>
      </c>
      <c r="X2965" s="334">
        <v>15</v>
      </c>
      <c r="Y2965" s="334">
        <v>165</v>
      </c>
    </row>
    <row r="2966" spans="1:25" x14ac:dyDescent="0.25">
      <c r="A2966" t="str">
        <f>'Page 1 - General Information'!$G$12</f>
        <v>114069103</v>
      </c>
      <c r="B2966" t="str">
        <f>'Page 1 - General Information'!$G$16</f>
        <v>6980</v>
      </c>
      <c r="C2966" s="333" t="s">
        <v>14207</v>
      </c>
      <c r="N2966" t="s">
        <v>8024</v>
      </c>
      <c r="O2966" s="296">
        <f>INDEX('Page 2 - Team Information'!$K$14:$AP$184,Y2966,X2966)</f>
        <v>0</v>
      </c>
      <c r="Q2966"/>
      <c r="S2966" t="s">
        <v>10900</v>
      </c>
      <c r="X2966" s="334">
        <v>16</v>
      </c>
      <c r="Y2966" s="334">
        <v>165</v>
      </c>
    </row>
    <row r="2967" spans="1:25" x14ac:dyDescent="0.25">
      <c r="A2967" t="str">
        <f>'Page 1 - General Information'!$G$12</f>
        <v>114069103</v>
      </c>
      <c r="B2967" t="str">
        <f>'Page 1 - General Information'!$G$16</f>
        <v>6980</v>
      </c>
      <c r="C2967" s="333" t="s">
        <v>14207</v>
      </c>
      <c r="N2967" t="s">
        <v>8024</v>
      </c>
      <c r="O2967" s="296">
        <f>INDEX('Page 2 - Team Information'!$K$14:$AP$184,Y2967,X2967)</f>
        <v>0</v>
      </c>
      <c r="Q2967"/>
      <c r="S2967" t="s">
        <v>10901</v>
      </c>
      <c r="X2967" s="334">
        <v>17</v>
      </c>
      <c r="Y2967" s="334">
        <v>165</v>
      </c>
    </row>
    <row r="2968" spans="1:25" x14ac:dyDescent="0.25">
      <c r="A2968" t="str">
        <f>'Page 1 - General Information'!$G$12</f>
        <v>114069103</v>
      </c>
      <c r="B2968" t="str">
        <f>'Page 1 - General Information'!$G$16</f>
        <v>6980</v>
      </c>
      <c r="C2968" s="333" t="s">
        <v>14207</v>
      </c>
      <c r="N2968" t="s">
        <v>8024</v>
      </c>
      <c r="O2968" s="296">
        <f>INDEX('Page 2 - Team Information'!$K$14:$AP$184,Y2968,X2968)</f>
        <v>0</v>
      </c>
      <c r="Q2968"/>
      <c r="S2968" t="s">
        <v>10902</v>
      </c>
      <c r="X2968" s="334">
        <v>19</v>
      </c>
      <c r="Y2968" s="334">
        <v>165</v>
      </c>
    </row>
    <row r="2969" spans="1:25" x14ac:dyDescent="0.25">
      <c r="A2969" t="str">
        <f>'Page 1 - General Information'!$G$12</f>
        <v>114069103</v>
      </c>
      <c r="B2969" t="str">
        <f>'Page 1 - General Information'!$G$16</f>
        <v>6980</v>
      </c>
      <c r="C2969" s="333" t="s">
        <v>14207</v>
      </c>
      <c r="N2969" t="s">
        <v>8024</v>
      </c>
      <c r="O2969" s="296">
        <f>INDEX('Page 2 - Team Information'!$K$14:$AP$184,Y2969,X2969)</f>
        <v>0</v>
      </c>
      <c r="Q2969"/>
      <c r="S2969" t="s">
        <v>10903</v>
      </c>
      <c r="X2969" s="334">
        <v>20</v>
      </c>
      <c r="Y2969" s="334">
        <v>165</v>
      </c>
    </row>
    <row r="2970" spans="1:25" x14ac:dyDescent="0.25">
      <c r="A2970" t="str">
        <f>'Page 1 - General Information'!$G$12</f>
        <v>114069103</v>
      </c>
      <c r="B2970" t="str">
        <f>'Page 1 - General Information'!$G$16</f>
        <v>6980</v>
      </c>
      <c r="C2970" s="333" t="s">
        <v>14207</v>
      </c>
      <c r="N2970" t="s">
        <v>8024</v>
      </c>
      <c r="O2970" s="296">
        <f>INDEX('Page 2 - Team Information'!$K$14:$AP$184,Y2970,X2970)</f>
        <v>0</v>
      </c>
      <c r="Q2970"/>
      <c r="S2970" t="s">
        <v>10904</v>
      </c>
      <c r="X2970" s="334">
        <v>21</v>
      </c>
      <c r="Y2970" s="334">
        <v>165</v>
      </c>
    </row>
    <row r="2971" spans="1:25" x14ac:dyDescent="0.25">
      <c r="A2971" t="str">
        <f>'Page 1 - General Information'!$G$12</f>
        <v>114069103</v>
      </c>
      <c r="B2971" t="str">
        <f>'Page 1 - General Information'!$G$16</f>
        <v>6980</v>
      </c>
      <c r="C2971" s="333" t="s">
        <v>14207</v>
      </c>
      <c r="N2971" t="s">
        <v>8024</v>
      </c>
      <c r="O2971" s="296">
        <f>INDEX('Page 2 - Team Information'!$K$14:$AP$184,Y2971,X2971)</f>
        <v>0</v>
      </c>
      <c r="Q2971"/>
      <c r="S2971" t="s">
        <v>10905</v>
      </c>
      <c r="X2971" s="334">
        <v>22</v>
      </c>
      <c r="Y2971" s="334">
        <v>165</v>
      </c>
    </row>
    <row r="2972" spans="1:25" x14ac:dyDescent="0.25">
      <c r="A2972" t="str">
        <f>'Page 1 - General Information'!$G$12</f>
        <v>114069103</v>
      </c>
      <c r="B2972" t="str">
        <f>'Page 1 - General Information'!$G$16</f>
        <v>6980</v>
      </c>
      <c r="C2972" s="333" t="s">
        <v>14207</v>
      </c>
      <c r="N2972" t="s">
        <v>8024</v>
      </c>
      <c r="O2972" s="296">
        <f>INDEX('Page 2 - Team Information'!$K$14:$AP$184,Y2972,X2972)</f>
        <v>0</v>
      </c>
      <c r="Q2972"/>
      <c r="S2972" t="s">
        <v>10906</v>
      </c>
      <c r="X2972" s="334">
        <v>24</v>
      </c>
      <c r="Y2972" s="334">
        <v>1</v>
      </c>
    </row>
    <row r="2973" spans="1:25" x14ac:dyDescent="0.25">
      <c r="A2973" t="str">
        <f>'Page 1 - General Information'!$G$12</f>
        <v>114069103</v>
      </c>
      <c r="B2973" t="str">
        <f>'Page 1 - General Information'!$G$16</f>
        <v>6980</v>
      </c>
      <c r="C2973" s="333" t="s">
        <v>14207</v>
      </c>
      <c r="N2973" t="s">
        <v>8024</v>
      </c>
      <c r="O2973" s="296">
        <f>INDEX('Page 2 - Team Information'!$K$14:$AP$184,Y2973,X2973)</f>
        <v>1</v>
      </c>
      <c r="Q2973"/>
      <c r="S2973" t="s">
        <v>10907</v>
      </c>
      <c r="X2973" s="334">
        <v>25</v>
      </c>
      <c r="Y2973" s="334">
        <v>1</v>
      </c>
    </row>
    <row r="2974" spans="1:25" x14ac:dyDescent="0.25">
      <c r="A2974" t="str">
        <f>'Page 1 - General Information'!$G$12</f>
        <v>114069103</v>
      </c>
      <c r="B2974" t="str">
        <f>'Page 1 - General Information'!$G$16</f>
        <v>6980</v>
      </c>
      <c r="C2974" s="333" t="s">
        <v>14207</v>
      </c>
      <c r="N2974" t="s">
        <v>8024</v>
      </c>
      <c r="O2974" s="296">
        <f>INDEX('Page 2 - Team Information'!$K$14:$AP$184,Y2974,X2974)</f>
        <v>0</v>
      </c>
      <c r="Q2974"/>
      <c r="S2974" t="s">
        <v>10908</v>
      </c>
      <c r="X2974" s="334">
        <v>26</v>
      </c>
      <c r="Y2974" s="334">
        <v>1</v>
      </c>
    </row>
    <row r="2975" spans="1:25" x14ac:dyDescent="0.25">
      <c r="A2975" t="str">
        <f>'Page 1 - General Information'!$G$12</f>
        <v>114069103</v>
      </c>
      <c r="B2975" t="str">
        <f>'Page 1 - General Information'!$G$16</f>
        <v>6980</v>
      </c>
      <c r="C2975" s="333" t="s">
        <v>14207</v>
      </c>
      <c r="N2975" t="s">
        <v>8024</v>
      </c>
      <c r="O2975" s="296">
        <f>INDEX('Page 2 - Team Information'!$K$14:$AP$184,Y2975,X2975)</f>
        <v>1</v>
      </c>
      <c r="Q2975"/>
      <c r="S2975" t="s">
        <v>10909</v>
      </c>
      <c r="X2975" s="334">
        <v>27</v>
      </c>
      <c r="Y2975" s="334">
        <v>1</v>
      </c>
    </row>
    <row r="2976" spans="1:25" x14ac:dyDescent="0.25">
      <c r="A2976" t="str">
        <f>'Page 1 - General Information'!$G$12</f>
        <v>114069103</v>
      </c>
      <c r="B2976" t="str">
        <f>'Page 1 - General Information'!$G$16</f>
        <v>6980</v>
      </c>
      <c r="C2976" s="333" t="s">
        <v>14207</v>
      </c>
      <c r="N2976" s="338" t="s">
        <v>8013</v>
      </c>
      <c r="O2976" s="300"/>
      <c r="Q2976" s="304">
        <f>(INDEX('Page 2 - Team Information'!$K$14:$AP$184,Y2976,X2976)*100)</f>
        <v>1.5</v>
      </c>
      <c r="S2976" t="s">
        <v>10910</v>
      </c>
      <c r="X2976" s="334">
        <v>29</v>
      </c>
      <c r="Y2976" s="334">
        <v>1</v>
      </c>
    </row>
    <row r="2977" spans="1:25" x14ac:dyDescent="0.25">
      <c r="A2977" t="str">
        <f>'Page 1 - General Information'!$G$12</f>
        <v>114069103</v>
      </c>
      <c r="B2977" t="str">
        <f>'Page 1 - General Information'!$G$16</f>
        <v>6980</v>
      </c>
      <c r="C2977" s="333" t="s">
        <v>14207</v>
      </c>
      <c r="N2977" s="338" t="s">
        <v>8013</v>
      </c>
      <c r="O2977" s="300"/>
      <c r="Q2977" s="304">
        <f>(INDEX('Page 2 - Team Information'!$K$14:$AP$184,Y2977,X2977)*100)</f>
        <v>1.5</v>
      </c>
      <c r="S2977" t="s">
        <v>10911</v>
      </c>
      <c r="X2977" s="334">
        <v>30</v>
      </c>
      <c r="Y2977" s="334">
        <v>1</v>
      </c>
    </row>
    <row r="2978" spans="1:25" x14ac:dyDescent="0.25">
      <c r="A2978" t="str">
        <f>'Page 1 - General Information'!$G$12</f>
        <v>114069103</v>
      </c>
      <c r="B2978" t="str">
        <f>'Page 1 - General Information'!$G$16</f>
        <v>6980</v>
      </c>
      <c r="C2978" s="333" t="s">
        <v>14207</v>
      </c>
      <c r="N2978" s="338" t="s">
        <v>8013</v>
      </c>
      <c r="O2978" s="300"/>
      <c r="Q2978" s="304">
        <f>(INDEX('Page 2 - Team Information'!$K$14:$AP$184,Y2978,X2978)*100)</f>
        <v>0</v>
      </c>
      <c r="S2978" t="s">
        <v>10912</v>
      </c>
      <c r="X2978" s="334">
        <v>31</v>
      </c>
      <c r="Y2978" s="334">
        <v>1</v>
      </c>
    </row>
    <row r="2979" spans="1:25" x14ac:dyDescent="0.25">
      <c r="A2979" t="str">
        <f>'Page 1 - General Information'!$G$12</f>
        <v>114069103</v>
      </c>
      <c r="B2979" t="str">
        <f>'Page 1 - General Information'!$G$16</f>
        <v>6980</v>
      </c>
      <c r="C2979" s="333" t="s">
        <v>14207</v>
      </c>
      <c r="N2979" s="338" t="s">
        <v>8013</v>
      </c>
      <c r="O2979" s="300"/>
      <c r="Q2979" s="304">
        <f>(INDEX('Page 2 - Team Information'!$K$14:$AP$184,Y2979,X2979)*100)</f>
        <v>0</v>
      </c>
      <c r="S2979" t="s">
        <v>10913</v>
      </c>
      <c r="X2979" s="334">
        <v>32</v>
      </c>
      <c r="Y2979" s="334">
        <v>1</v>
      </c>
    </row>
    <row r="2980" spans="1:25" x14ac:dyDescent="0.25">
      <c r="A2980" t="str">
        <f>'Page 1 - General Information'!$G$12</f>
        <v>114069103</v>
      </c>
      <c r="B2980" t="str">
        <f>'Page 1 - General Information'!$G$16</f>
        <v>6980</v>
      </c>
      <c r="C2980" s="333" t="s">
        <v>14207</v>
      </c>
      <c r="N2980" t="s">
        <v>8024</v>
      </c>
      <c r="O2980" s="296">
        <f>INDEX('Page 2 - Team Information'!$K$14:$AP$184,Y2980,X2980)</f>
        <v>0</v>
      </c>
      <c r="Q2980"/>
      <c r="S2980" t="s">
        <v>10914</v>
      </c>
      <c r="X2980" s="334">
        <v>24</v>
      </c>
      <c r="Y2980" s="334">
        <v>2</v>
      </c>
    </row>
    <row r="2981" spans="1:25" x14ac:dyDescent="0.25">
      <c r="A2981" t="str">
        <f>'Page 1 - General Information'!$G$12</f>
        <v>114069103</v>
      </c>
      <c r="B2981" t="str">
        <f>'Page 1 - General Information'!$G$16</f>
        <v>6980</v>
      </c>
      <c r="C2981" s="333" t="s">
        <v>14207</v>
      </c>
      <c r="N2981" t="s">
        <v>8024</v>
      </c>
      <c r="O2981" s="296">
        <f>INDEX('Page 2 - Team Information'!$K$14:$AP$184,Y2981,X2981)</f>
        <v>1</v>
      </c>
      <c r="Q2981"/>
      <c r="S2981" t="s">
        <v>10915</v>
      </c>
      <c r="X2981" s="334">
        <v>25</v>
      </c>
      <c r="Y2981" s="334">
        <v>2</v>
      </c>
    </row>
    <row r="2982" spans="1:25" x14ac:dyDescent="0.25">
      <c r="A2982" t="str">
        <f>'Page 1 - General Information'!$G$12</f>
        <v>114069103</v>
      </c>
      <c r="B2982" t="str">
        <f>'Page 1 - General Information'!$G$16</f>
        <v>6980</v>
      </c>
      <c r="C2982" s="333" t="s">
        <v>14207</v>
      </c>
      <c r="N2982" t="s">
        <v>8024</v>
      </c>
      <c r="O2982" s="296">
        <f>INDEX('Page 2 - Team Information'!$K$14:$AP$184,Y2982,X2982)</f>
        <v>0</v>
      </c>
      <c r="Q2982"/>
      <c r="S2982" t="s">
        <v>10916</v>
      </c>
      <c r="X2982" s="334">
        <v>26</v>
      </c>
      <c r="Y2982" s="334">
        <v>2</v>
      </c>
    </row>
    <row r="2983" spans="1:25" x14ac:dyDescent="0.25">
      <c r="A2983" t="str">
        <f>'Page 1 - General Information'!$G$12</f>
        <v>114069103</v>
      </c>
      <c r="B2983" t="str">
        <f>'Page 1 - General Information'!$G$16</f>
        <v>6980</v>
      </c>
      <c r="C2983" s="333" t="s">
        <v>14207</v>
      </c>
      <c r="N2983" t="s">
        <v>8024</v>
      </c>
      <c r="O2983" s="296">
        <f>INDEX('Page 2 - Team Information'!$K$14:$AP$184,Y2983,X2983)</f>
        <v>1</v>
      </c>
      <c r="Q2983"/>
      <c r="S2983" t="s">
        <v>10917</v>
      </c>
      <c r="X2983" s="334">
        <v>27</v>
      </c>
      <c r="Y2983" s="334">
        <v>2</v>
      </c>
    </row>
    <row r="2984" spans="1:25" x14ac:dyDescent="0.25">
      <c r="A2984" t="str">
        <f>'Page 1 - General Information'!$G$12</f>
        <v>114069103</v>
      </c>
      <c r="B2984" t="str">
        <f>'Page 1 - General Information'!$G$16</f>
        <v>6980</v>
      </c>
      <c r="C2984" s="333" t="s">
        <v>14207</v>
      </c>
      <c r="N2984" s="338" t="s">
        <v>8013</v>
      </c>
      <c r="O2984" s="300"/>
      <c r="Q2984" s="304">
        <f>(INDEX('Page 2 - Team Information'!$K$14:$AP$184,Y2984,X2984)*100)</f>
        <v>1.6</v>
      </c>
      <c r="S2984" t="s">
        <v>10918</v>
      </c>
      <c r="X2984" s="334">
        <v>29</v>
      </c>
      <c r="Y2984" s="334">
        <v>2</v>
      </c>
    </row>
    <row r="2985" spans="1:25" x14ac:dyDescent="0.25">
      <c r="A2985" t="str">
        <f>'Page 1 - General Information'!$G$12</f>
        <v>114069103</v>
      </c>
      <c r="B2985" t="str">
        <f>'Page 1 - General Information'!$G$16</f>
        <v>6980</v>
      </c>
      <c r="C2985" s="333" t="s">
        <v>14207</v>
      </c>
      <c r="N2985" s="338" t="s">
        <v>8013</v>
      </c>
      <c r="O2985" s="300"/>
      <c r="Q2985" s="304">
        <f>(INDEX('Page 2 - Team Information'!$K$14:$AP$184,Y2985,X2985)*100)</f>
        <v>1.6</v>
      </c>
      <c r="S2985" t="s">
        <v>10919</v>
      </c>
      <c r="X2985" s="334">
        <v>30</v>
      </c>
      <c r="Y2985" s="334">
        <v>2</v>
      </c>
    </row>
    <row r="2986" spans="1:25" x14ac:dyDescent="0.25">
      <c r="A2986" t="str">
        <f>'Page 1 - General Information'!$G$12</f>
        <v>114069103</v>
      </c>
      <c r="B2986" t="str">
        <f>'Page 1 - General Information'!$G$16</f>
        <v>6980</v>
      </c>
      <c r="C2986" s="333" t="s">
        <v>14207</v>
      </c>
      <c r="N2986" s="338" t="s">
        <v>8013</v>
      </c>
      <c r="O2986" s="300"/>
      <c r="Q2986" s="304">
        <f>(INDEX('Page 2 - Team Information'!$K$14:$AP$184,Y2986,X2986)*100)</f>
        <v>0</v>
      </c>
      <c r="S2986" t="s">
        <v>10920</v>
      </c>
      <c r="X2986" s="334">
        <v>31</v>
      </c>
      <c r="Y2986" s="334">
        <v>2</v>
      </c>
    </row>
    <row r="2987" spans="1:25" x14ac:dyDescent="0.25">
      <c r="A2987" t="str">
        <f>'Page 1 - General Information'!$G$12</f>
        <v>114069103</v>
      </c>
      <c r="B2987" t="str">
        <f>'Page 1 - General Information'!$G$16</f>
        <v>6980</v>
      </c>
      <c r="C2987" s="333" t="s">
        <v>14207</v>
      </c>
      <c r="N2987" s="338" t="s">
        <v>8013</v>
      </c>
      <c r="O2987" s="300"/>
      <c r="Q2987" s="304">
        <f>(INDEX('Page 2 - Team Information'!$K$14:$AP$184,Y2987,X2987)*100)</f>
        <v>0</v>
      </c>
      <c r="S2987" t="s">
        <v>10921</v>
      </c>
      <c r="X2987" s="334">
        <v>32</v>
      </c>
      <c r="Y2987" s="334">
        <v>2</v>
      </c>
    </row>
    <row r="2988" spans="1:25" x14ac:dyDescent="0.25">
      <c r="A2988" t="str">
        <f>'Page 1 - General Information'!$G$12</f>
        <v>114069103</v>
      </c>
      <c r="B2988" t="str">
        <f>'Page 1 - General Information'!$G$16</f>
        <v>6980</v>
      </c>
      <c r="C2988" s="333" t="s">
        <v>14207</v>
      </c>
      <c r="N2988" t="s">
        <v>8024</v>
      </c>
      <c r="O2988" s="296">
        <f>INDEX('Page 2 - Team Information'!$K$14:$AP$184,Y2988,X2988)</f>
        <v>0</v>
      </c>
      <c r="Q2988"/>
      <c r="S2988" t="s">
        <v>10922</v>
      </c>
      <c r="X2988" s="334">
        <v>24</v>
      </c>
      <c r="Y2988" s="334">
        <v>3</v>
      </c>
    </row>
    <row r="2989" spans="1:25" x14ac:dyDescent="0.25">
      <c r="A2989" t="str">
        <f>'Page 1 - General Information'!$G$12</f>
        <v>114069103</v>
      </c>
      <c r="B2989" t="str">
        <f>'Page 1 - General Information'!$G$16</f>
        <v>6980</v>
      </c>
      <c r="C2989" s="333" t="s">
        <v>14207</v>
      </c>
      <c r="N2989" t="s">
        <v>8024</v>
      </c>
      <c r="O2989" s="296">
        <f>INDEX('Page 2 - Team Information'!$K$14:$AP$184,Y2989,X2989)</f>
        <v>1</v>
      </c>
      <c r="Q2989"/>
      <c r="S2989" t="s">
        <v>10923</v>
      </c>
      <c r="X2989" s="334">
        <v>25</v>
      </c>
      <c r="Y2989" s="334">
        <v>3</v>
      </c>
    </row>
    <row r="2990" spans="1:25" x14ac:dyDescent="0.25">
      <c r="A2990" t="str">
        <f>'Page 1 - General Information'!$G$12</f>
        <v>114069103</v>
      </c>
      <c r="B2990" t="str">
        <f>'Page 1 - General Information'!$G$16</f>
        <v>6980</v>
      </c>
      <c r="C2990" s="333" t="s">
        <v>14207</v>
      </c>
      <c r="N2990" t="s">
        <v>8024</v>
      </c>
      <c r="O2990" s="296">
        <f>INDEX('Page 2 - Team Information'!$K$14:$AP$184,Y2990,X2990)</f>
        <v>0</v>
      </c>
      <c r="Q2990"/>
      <c r="S2990" t="s">
        <v>10924</v>
      </c>
      <c r="X2990" s="334">
        <v>26</v>
      </c>
      <c r="Y2990" s="334">
        <v>3</v>
      </c>
    </row>
    <row r="2991" spans="1:25" x14ac:dyDescent="0.25">
      <c r="A2991" t="str">
        <f>'Page 1 - General Information'!$G$12</f>
        <v>114069103</v>
      </c>
      <c r="B2991" t="str">
        <f>'Page 1 - General Information'!$G$16</f>
        <v>6980</v>
      </c>
      <c r="C2991" s="333" t="s">
        <v>14207</v>
      </c>
      <c r="N2991" t="s">
        <v>8024</v>
      </c>
      <c r="O2991" s="296">
        <f>INDEX('Page 2 - Team Information'!$K$14:$AP$184,Y2991,X2991)</f>
        <v>0</v>
      </c>
      <c r="Q2991"/>
      <c r="S2991" t="s">
        <v>10925</v>
      </c>
      <c r="X2991" s="334">
        <v>27</v>
      </c>
      <c r="Y2991" s="334">
        <v>3</v>
      </c>
    </row>
    <row r="2992" spans="1:25" x14ac:dyDescent="0.25">
      <c r="A2992" t="str">
        <f>'Page 1 - General Information'!$G$12</f>
        <v>114069103</v>
      </c>
      <c r="B2992" t="str">
        <f>'Page 1 - General Information'!$G$16</f>
        <v>6980</v>
      </c>
      <c r="C2992" s="333" t="s">
        <v>14207</v>
      </c>
      <c r="N2992" s="338" t="s">
        <v>8013</v>
      </c>
      <c r="O2992" s="300"/>
      <c r="Q2992" s="304">
        <f>(INDEX('Page 2 - Team Information'!$K$14:$AP$184,Y2992,X2992)*100)</f>
        <v>1</v>
      </c>
      <c r="S2992" t="s">
        <v>10926</v>
      </c>
      <c r="X2992" s="334">
        <v>29</v>
      </c>
      <c r="Y2992" s="334">
        <v>3</v>
      </c>
    </row>
    <row r="2993" spans="1:25" x14ac:dyDescent="0.25">
      <c r="A2993" t="str">
        <f>'Page 1 - General Information'!$G$12</f>
        <v>114069103</v>
      </c>
      <c r="B2993" t="str">
        <f>'Page 1 - General Information'!$G$16</f>
        <v>6980</v>
      </c>
      <c r="C2993" s="333" t="s">
        <v>14207</v>
      </c>
      <c r="N2993" s="338" t="s">
        <v>8013</v>
      </c>
      <c r="O2993" s="300"/>
      <c r="Q2993" s="304">
        <f>(INDEX('Page 2 - Team Information'!$K$14:$AP$184,Y2993,X2993)*100)</f>
        <v>1</v>
      </c>
      <c r="S2993" t="s">
        <v>10927</v>
      </c>
      <c r="X2993" s="334">
        <v>30</v>
      </c>
      <c r="Y2993" s="334">
        <v>3</v>
      </c>
    </row>
    <row r="2994" spans="1:25" x14ac:dyDescent="0.25">
      <c r="A2994" t="str">
        <f>'Page 1 - General Information'!$G$12</f>
        <v>114069103</v>
      </c>
      <c r="B2994" t="str">
        <f>'Page 1 - General Information'!$G$16</f>
        <v>6980</v>
      </c>
      <c r="C2994" s="333" t="s">
        <v>14207</v>
      </c>
      <c r="N2994" s="338" t="s">
        <v>8013</v>
      </c>
      <c r="O2994" s="300"/>
      <c r="Q2994" s="304">
        <f>(INDEX('Page 2 - Team Information'!$K$14:$AP$184,Y2994,X2994)*100)</f>
        <v>0</v>
      </c>
      <c r="S2994" t="s">
        <v>10928</v>
      </c>
      <c r="X2994" s="334">
        <v>31</v>
      </c>
      <c r="Y2994" s="334">
        <v>3</v>
      </c>
    </row>
    <row r="2995" spans="1:25" x14ac:dyDescent="0.25">
      <c r="A2995" t="str">
        <f>'Page 1 - General Information'!$G$12</f>
        <v>114069103</v>
      </c>
      <c r="B2995" t="str">
        <f>'Page 1 - General Information'!$G$16</f>
        <v>6980</v>
      </c>
      <c r="C2995" s="333" t="s">
        <v>14207</v>
      </c>
      <c r="N2995" s="338" t="s">
        <v>8013</v>
      </c>
      <c r="O2995" s="300"/>
      <c r="Q2995" s="304">
        <f>(INDEX('Page 2 - Team Information'!$K$14:$AP$184,Y2995,X2995)*100)</f>
        <v>0</v>
      </c>
      <c r="S2995" t="s">
        <v>10929</v>
      </c>
      <c r="X2995" s="334">
        <v>32</v>
      </c>
      <c r="Y2995" s="334">
        <v>3</v>
      </c>
    </row>
    <row r="2996" spans="1:25" x14ac:dyDescent="0.25">
      <c r="A2996" t="str">
        <f>'Page 1 - General Information'!$G$12</f>
        <v>114069103</v>
      </c>
      <c r="B2996" t="str">
        <f>'Page 1 - General Information'!$G$16</f>
        <v>6980</v>
      </c>
      <c r="C2996" s="333" t="s">
        <v>14207</v>
      </c>
      <c r="N2996" t="s">
        <v>8024</v>
      </c>
      <c r="O2996" s="296">
        <f>INDEX('Page 2 - Team Information'!$K$14:$AP$184,Y2996,X2996)</f>
        <v>0</v>
      </c>
      <c r="Q2996"/>
      <c r="S2996" t="s">
        <v>10930</v>
      </c>
      <c r="X2996" s="334">
        <v>24</v>
      </c>
      <c r="Y2996" s="334">
        <v>4</v>
      </c>
    </row>
    <row r="2997" spans="1:25" x14ac:dyDescent="0.25">
      <c r="A2997" t="str">
        <f>'Page 1 - General Information'!$G$12</f>
        <v>114069103</v>
      </c>
      <c r="B2997" t="str">
        <f>'Page 1 - General Information'!$G$16</f>
        <v>6980</v>
      </c>
      <c r="C2997" s="333" t="s">
        <v>14207</v>
      </c>
      <c r="N2997" t="s">
        <v>8024</v>
      </c>
      <c r="O2997" s="296">
        <f>INDEX('Page 2 - Team Information'!$K$14:$AP$184,Y2997,X2997)</f>
        <v>1</v>
      </c>
      <c r="Q2997"/>
      <c r="S2997" t="s">
        <v>10931</v>
      </c>
      <c r="X2997" s="334">
        <v>25</v>
      </c>
      <c r="Y2997" s="334">
        <v>4</v>
      </c>
    </row>
    <row r="2998" spans="1:25" x14ac:dyDescent="0.25">
      <c r="A2998" t="str">
        <f>'Page 1 - General Information'!$G$12</f>
        <v>114069103</v>
      </c>
      <c r="B2998" t="str">
        <f>'Page 1 - General Information'!$G$16</f>
        <v>6980</v>
      </c>
      <c r="C2998" s="333" t="s">
        <v>14207</v>
      </c>
      <c r="N2998" t="s">
        <v>8024</v>
      </c>
      <c r="O2998" s="296">
        <f>INDEX('Page 2 - Team Information'!$K$14:$AP$184,Y2998,X2998)</f>
        <v>0</v>
      </c>
      <c r="Q2998"/>
      <c r="S2998" t="s">
        <v>10932</v>
      </c>
      <c r="X2998" s="334">
        <v>26</v>
      </c>
      <c r="Y2998" s="334">
        <v>4</v>
      </c>
    </row>
    <row r="2999" spans="1:25" x14ac:dyDescent="0.25">
      <c r="A2999" t="str">
        <f>'Page 1 - General Information'!$G$12</f>
        <v>114069103</v>
      </c>
      <c r="B2999" t="str">
        <f>'Page 1 - General Information'!$G$16</f>
        <v>6980</v>
      </c>
      <c r="C2999" s="333" t="s">
        <v>14207</v>
      </c>
      <c r="N2999" t="s">
        <v>8024</v>
      </c>
      <c r="O2999" s="296">
        <f>INDEX('Page 2 - Team Information'!$K$14:$AP$184,Y2999,X2999)</f>
        <v>1</v>
      </c>
      <c r="Q2999"/>
      <c r="S2999" t="s">
        <v>10933</v>
      </c>
      <c r="X2999" s="334">
        <v>27</v>
      </c>
      <c r="Y2999" s="334">
        <v>4</v>
      </c>
    </row>
    <row r="3000" spans="1:25" x14ac:dyDescent="0.25">
      <c r="A3000" t="str">
        <f>'Page 1 - General Information'!$G$12</f>
        <v>114069103</v>
      </c>
      <c r="B3000" t="str">
        <f>'Page 1 - General Information'!$G$16</f>
        <v>6980</v>
      </c>
      <c r="C3000" s="333" t="s">
        <v>14207</v>
      </c>
      <c r="N3000" s="338" t="s">
        <v>8013</v>
      </c>
      <c r="O3000" s="300"/>
      <c r="Q3000" s="304">
        <f>(INDEX('Page 2 - Team Information'!$K$14:$AP$184,Y3000,X3000)*100)</f>
        <v>3</v>
      </c>
      <c r="S3000" t="s">
        <v>10934</v>
      </c>
      <c r="X3000" s="334">
        <v>29</v>
      </c>
      <c r="Y3000" s="334">
        <v>4</v>
      </c>
    </row>
    <row r="3001" spans="1:25" x14ac:dyDescent="0.25">
      <c r="A3001" t="str">
        <f>'Page 1 - General Information'!$G$12</f>
        <v>114069103</v>
      </c>
      <c r="B3001" t="str">
        <f>'Page 1 - General Information'!$G$16</f>
        <v>6980</v>
      </c>
      <c r="C3001" s="333" t="s">
        <v>14207</v>
      </c>
      <c r="N3001" s="338" t="s">
        <v>8013</v>
      </c>
      <c r="O3001" s="300"/>
      <c r="Q3001" s="304">
        <f>(INDEX('Page 2 - Team Information'!$K$14:$AP$184,Y3001,X3001)*100)</f>
        <v>3</v>
      </c>
      <c r="S3001" t="s">
        <v>10935</v>
      </c>
      <c r="X3001" s="334">
        <v>30</v>
      </c>
      <c r="Y3001" s="334">
        <v>4</v>
      </c>
    </row>
    <row r="3002" spans="1:25" x14ac:dyDescent="0.25">
      <c r="A3002" t="str">
        <f>'Page 1 - General Information'!$G$12</f>
        <v>114069103</v>
      </c>
      <c r="B3002" t="str">
        <f>'Page 1 - General Information'!$G$16</f>
        <v>6980</v>
      </c>
      <c r="C3002" s="333" t="s">
        <v>14207</v>
      </c>
      <c r="N3002" s="338" t="s">
        <v>8013</v>
      </c>
      <c r="O3002" s="300"/>
      <c r="Q3002" s="304">
        <f>(INDEX('Page 2 - Team Information'!$K$14:$AP$184,Y3002,X3002)*100)</f>
        <v>0</v>
      </c>
      <c r="S3002" t="s">
        <v>10936</v>
      </c>
      <c r="X3002" s="334">
        <v>31</v>
      </c>
      <c r="Y3002" s="334">
        <v>4</v>
      </c>
    </row>
    <row r="3003" spans="1:25" x14ac:dyDescent="0.25">
      <c r="A3003" t="str">
        <f>'Page 1 - General Information'!$G$12</f>
        <v>114069103</v>
      </c>
      <c r="B3003" t="str">
        <f>'Page 1 - General Information'!$G$16</f>
        <v>6980</v>
      </c>
      <c r="C3003" s="333" t="s">
        <v>14207</v>
      </c>
      <c r="N3003" s="338" t="s">
        <v>8013</v>
      </c>
      <c r="O3003" s="300"/>
      <c r="Q3003" s="304">
        <f>(INDEX('Page 2 - Team Information'!$K$14:$AP$184,Y3003,X3003)*100)</f>
        <v>0</v>
      </c>
      <c r="S3003" t="s">
        <v>10937</v>
      </c>
      <c r="X3003" s="334">
        <v>32</v>
      </c>
      <c r="Y3003" s="334">
        <v>4</v>
      </c>
    </row>
    <row r="3004" spans="1:25" x14ac:dyDescent="0.25">
      <c r="A3004" t="str">
        <f>'Page 1 - General Information'!$G$12</f>
        <v>114069103</v>
      </c>
      <c r="B3004" t="str">
        <f>'Page 1 - General Information'!$G$16</f>
        <v>6980</v>
      </c>
      <c r="C3004" s="333" t="s">
        <v>14207</v>
      </c>
      <c r="N3004" t="s">
        <v>8024</v>
      </c>
      <c r="O3004" s="296">
        <f>INDEX('Page 2 - Team Information'!$K$14:$AP$184,Y3004,X3004)</f>
        <v>0</v>
      </c>
      <c r="Q3004"/>
      <c r="S3004" t="s">
        <v>10938</v>
      </c>
      <c r="X3004" s="334">
        <v>24</v>
      </c>
      <c r="Y3004" s="334">
        <v>5</v>
      </c>
    </row>
    <row r="3005" spans="1:25" x14ac:dyDescent="0.25">
      <c r="A3005" t="str">
        <f>'Page 1 - General Information'!$G$12</f>
        <v>114069103</v>
      </c>
      <c r="B3005" t="str">
        <f>'Page 1 - General Information'!$G$16</f>
        <v>6980</v>
      </c>
      <c r="C3005" s="333" t="s">
        <v>14207</v>
      </c>
      <c r="N3005" t="s">
        <v>8024</v>
      </c>
      <c r="O3005" s="296">
        <f>INDEX('Page 2 - Team Information'!$K$14:$AP$184,Y3005,X3005)</f>
        <v>1</v>
      </c>
      <c r="Q3005"/>
      <c r="S3005" t="s">
        <v>10939</v>
      </c>
      <c r="X3005" s="334">
        <v>25</v>
      </c>
      <c r="Y3005" s="334">
        <v>5</v>
      </c>
    </row>
    <row r="3006" spans="1:25" x14ac:dyDescent="0.25">
      <c r="A3006" t="str">
        <f>'Page 1 - General Information'!$G$12</f>
        <v>114069103</v>
      </c>
      <c r="B3006" t="str">
        <f>'Page 1 - General Information'!$G$16</f>
        <v>6980</v>
      </c>
      <c r="C3006" s="333" t="s">
        <v>14207</v>
      </c>
      <c r="N3006" t="s">
        <v>8024</v>
      </c>
      <c r="O3006" s="296">
        <f>INDEX('Page 2 - Team Information'!$K$14:$AP$184,Y3006,X3006)</f>
        <v>0</v>
      </c>
      <c r="Q3006"/>
      <c r="S3006" t="s">
        <v>10940</v>
      </c>
      <c r="X3006" s="334">
        <v>26</v>
      </c>
      <c r="Y3006" s="334">
        <v>5</v>
      </c>
    </row>
    <row r="3007" spans="1:25" x14ac:dyDescent="0.25">
      <c r="A3007" t="str">
        <f>'Page 1 - General Information'!$G$12</f>
        <v>114069103</v>
      </c>
      <c r="B3007" t="str">
        <f>'Page 1 - General Information'!$G$16</f>
        <v>6980</v>
      </c>
      <c r="C3007" s="333" t="s">
        <v>14207</v>
      </c>
      <c r="N3007" t="s">
        <v>8024</v>
      </c>
      <c r="O3007" s="296">
        <f>INDEX('Page 2 - Team Information'!$K$14:$AP$184,Y3007,X3007)</f>
        <v>3</v>
      </c>
      <c r="Q3007"/>
      <c r="S3007" t="s">
        <v>10941</v>
      </c>
      <c r="X3007" s="334">
        <v>27</v>
      </c>
      <c r="Y3007" s="334">
        <v>5</v>
      </c>
    </row>
    <row r="3008" spans="1:25" x14ac:dyDescent="0.25">
      <c r="A3008" t="str">
        <f>'Page 1 - General Information'!$G$12</f>
        <v>114069103</v>
      </c>
      <c r="B3008" t="str">
        <f>'Page 1 - General Information'!$G$16</f>
        <v>6980</v>
      </c>
      <c r="C3008" s="333" t="s">
        <v>14207</v>
      </c>
      <c r="N3008" s="338" t="s">
        <v>8013</v>
      </c>
      <c r="O3008" s="300"/>
      <c r="Q3008" s="304">
        <f>(INDEX('Page 2 - Team Information'!$K$14:$AP$184,Y3008,X3008)*100)</f>
        <v>2.25</v>
      </c>
      <c r="S3008" t="s">
        <v>10942</v>
      </c>
      <c r="X3008" s="334">
        <v>29</v>
      </c>
      <c r="Y3008" s="334">
        <v>5</v>
      </c>
    </row>
    <row r="3009" spans="1:25" x14ac:dyDescent="0.25">
      <c r="A3009" t="str">
        <f>'Page 1 - General Information'!$G$12</f>
        <v>114069103</v>
      </c>
      <c r="B3009" t="str">
        <f>'Page 1 - General Information'!$G$16</f>
        <v>6980</v>
      </c>
      <c r="C3009" s="333" t="s">
        <v>14207</v>
      </c>
      <c r="N3009" s="338" t="s">
        <v>8013</v>
      </c>
      <c r="O3009" s="300"/>
      <c r="Q3009" s="304">
        <f>(INDEX('Page 2 - Team Information'!$K$14:$AP$184,Y3009,X3009)*100)</f>
        <v>2.25</v>
      </c>
      <c r="S3009" t="s">
        <v>10943</v>
      </c>
      <c r="X3009" s="334">
        <v>30</v>
      </c>
      <c r="Y3009" s="334">
        <v>5</v>
      </c>
    </row>
    <row r="3010" spans="1:25" x14ac:dyDescent="0.25">
      <c r="A3010" t="str">
        <f>'Page 1 - General Information'!$G$12</f>
        <v>114069103</v>
      </c>
      <c r="B3010" t="str">
        <f>'Page 1 - General Information'!$G$16</f>
        <v>6980</v>
      </c>
      <c r="C3010" s="333" t="s">
        <v>14207</v>
      </c>
      <c r="N3010" s="338" t="s">
        <v>8013</v>
      </c>
      <c r="O3010" s="300"/>
      <c r="Q3010" s="304">
        <f>(INDEX('Page 2 - Team Information'!$K$14:$AP$184,Y3010,X3010)*100)</f>
        <v>0</v>
      </c>
      <c r="S3010" t="s">
        <v>10944</v>
      </c>
      <c r="X3010" s="334">
        <v>31</v>
      </c>
      <c r="Y3010" s="334">
        <v>5</v>
      </c>
    </row>
    <row r="3011" spans="1:25" x14ac:dyDescent="0.25">
      <c r="A3011" t="str">
        <f>'Page 1 - General Information'!$G$12</f>
        <v>114069103</v>
      </c>
      <c r="B3011" t="str">
        <f>'Page 1 - General Information'!$G$16</f>
        <v>6980</v>
      </c>
      <c r="C3011" s="333" t="s">
        <v>14207</v>
      </c>
      <c r="N3011" s="338" t="s">
        <v>8013</v>
      </c>
      <c r="O3011" s="300"/>
      <c r="Q3011" s="304">
        <f>(INDEX('Page 2 - Team Information'!$K$14:$AP$184,Y3011,X3011)*100)</f>
        <v>0</v>
      </c>
      <c r="S3011" t="s">
        <v>10945</v>
      </c>
      <c r="X3011" s="334">
        <v>32</v>
      </c>
      <c r="Y3011" s="334">
        <v>5</v>
      </c>
    </row>
    <row r="3012" spans="1:25" x14ac:dyDescent="0.25">
      <c r="A3012" t="str">
        <f>'Page 1 - General Information'!$G$12</f>
        <v>114069103</v>
      </c>
      <c r="B3012" t="str">
        <f>'Page 1 - General Information'!$G$16</f>
        <v>6980</v>
      </c>
      <c r="C3012" s="333" t="s">
        <v>14207</v>
      </c>
      <c r="N3012" t="s">
        <v>8024</v>
      </c>
      <c r="O3012" s="296">
        <f>INDEX('Page 2 - Team Information'!$K$14:$AP$184,Y3012,X3012)</f>
        <v>0</v>
      </c>
      <c r="Q3012"/>
      <c r="S3012" t="s">
        <v>10946</v>
      </c>
      <c r="X3012" s="334">
        <v>24</v>
      </c>
      <c r="Y3012" s="334">
        <v>6</v>
      </c>
    </row>
    <row r="3013" spans="1:25" x14ac:dyDescent="0.25">
      <c r="A3013" t="str">
        <f>'Page 1 - General Information'!$G$12</f>
        <v>114069103</v>
      </c>
      <c r="B3013" t="str">
        <f>'Page 1 - General Information'!$G$16</f>
        <v>6980</v>
      </c>
      <c r="C3013" s="333" t="s">
        <v>14207</v>
      </c>
      <c r="N3013" t="s">
        <v>8024</v>
      </c>
      <c r="O3013" s="296">
        <f>INDEX('Page 2 - Team Information'!$K$14:$AP$184,Y3013,X3013)</f>
        <v>1</v>
      </c>
      <c r="Q3013"/>
      <c r="S3013" t="s">
        <v>10947</v>
      </c>
      <c r="X3013" s="334">
        <v>25</v>
      </c>
      <c r="Y3013" s="334">
        <v>6</v>
      </c>
    </row>
    <row r="3014" spans="1:25" x14ac:dyDescent="0.25">
      <c r="A3014" t="str">
        <f>'Page 1 - General Information'!$G$12</f>
        <v>114069103</v>
      </c>
      <c r="B3014" t="str">
        <f>'Page 1 - General Information'!$G$16</f>
        <v>6980</v>
      </c>
      <c r="C3014" s="333" t="s">
        <v>14207</v>
      </c>
      <c r="N3014" t="s">
        <v>8024</v>
      </c>
      <c r="O3014" s="296">
        <f>INDEX('Page 2 - Team Information'!$K$14:$AP$184,Y3014,X3014)</f>
        <v>0</v>
      </c>
      <c r="Q3014"/>
      <c r="S3014" t="s">
        <v>10948</v>
      </c>
      <c r="X3014" s="334">
        <v>26</v>
      </c>
      <c r="Y3014" s="334">
        <v>6</v>
      </c>
    </row>
    <row r="3015" spans="1:25" x14ac:dyDescent="0.25">
      <c r="A3015" t="str">
        <f>'Page 1 - General Information'!$G$12</f>
        <v>114069103</v>
      </c>
      <c r="B3015" t="str">
        <f>'Page 1 - General Information'!$G$16</f>
        <v>6980</v>
      </c>
      <c r="C3015" s="333" t="s">
        <v>14207</v>
      </c>
      <c r="N3015" t="s">
        <v>8024</v>
      </c>
      <c r="O3015" s="296">
        <f>INDEX('Page 2 - Team Information'!$K$14:$AP$184,Y3015,X3015)</f>
        <v>0</v>
      </c>
      <c r="Q3015"/>
      <c r="S3015" t="s">
        <v>10949</v>
      </c>
      <c r="X3015" s="334">
        <v>27</v>
      </c>
      <c r="Y3015" s="334">
        <v>6</v>
      </c>
    </row>
    <row r="3016" spans="1:25" x14ac:dyDescent="0.25">
      <c r="A3016" t="str">
        <f>'Page 1 - General Information'!$G$12</f>
        <v>114069103</v>
      </c>
      <c r="B3016" t="str">
        <f>'Page 1 - General Information'!$G$16</f>
        <v>6980</v>
      </c>
      <c r="C3016" s="333" t="s">
        <v>14207</v>
      </c>
      <c r="N3016" s="338" t="s">
        <v>8013</v>
      </c>
      <c r="O3016" s="300"/>
      <c r="Q3016" s="304">
        <f>(INDEX('Page 2 - Team Information'!$K$14:$AP$184,Y3016,X3016)*100)</f>
        <v>0.89999999999999991</v>
      </c>
      <c r="S3016" t="s">
        <v>10950</v>
      </c>
      <c r="X3016" s="334">
        <v>29</v>
      </c>
      <c r="Y3016" s="334">
        <v>6</v>
      </c>
    </row>
    <row r="3017" spans="1:25" x14ac:dyDescent="0.25">
      <c r="A3017" t="str">
        <f>'Page 1 - General Information'!$G$12</f>
        <v>114069103</v>
      </c>
      <c r="B3017" t="str">
        <f>'Page 1 - General Information'!$G$16</f>
        <v>6980</v>
      </c>
      <c r="C3017" s="333" t="s">
        <v>14207</v>
      </c>
      <c r="N3017" s="338" t="s">
        <v>8013</v>
      </c>
      <c r="O3017" s="300"/>
      <c r="Q3017" s="304">
        <f>(INDEX('Page 2 - Team Information'!$K$14:$AP$184,Y3017,X3017)*100)</f>
        <v>0.89999999999999991</v>
      </c>
      <c r="S3017" t="s">
        <v>10951</v>
      </c>
      <c r="X3017" s="334">
        <v>30</v>
      </c>
      <c r="Y3017" s="334">
        <v>6</v>
      </c>
    </row>
    <row r="3018" spans="1:25" x14ac:dyDescent="0.25">
      <c r="A3018" t="str">
        <f>'Page 1 - General Information'!$G$12</f>
        <v>114069103</v>
      </c>
      <c r="B3018" t="str">
        <f>'Page 1 - General Information'!$G$16</f>
        <v>6980</v>
      </c>
      <c r="C3018" s="333" t="s">
        <v>14207</v>
      </c>
      <c r="N3018" s="338" t="s">
        <v>8013</v>
      </c>
      <c r="O3018" s="300"/>
      <c r="Q3018" s="304">
        <f>(INDEX('Page 2 - Team Information'!$K$14:$AP$184,Y3018,X3018)*100)</f>
        <v>0</v>
      </c>
      <c r="S3018" t="s">
        <v>10952</v>
      </c>
      <c r="X3018" s="334">
        <v>31</v>
      </c>
      <c r="Y3018" s="334">
        <v>6</v>
      </c>
    </row>
    <row r="3019" spans="1:25" x14ac:dyDescent="0.25">
      <c r="A3019" t="str">
        <f>'Page 1 - General Information'!$G$12</f>
        <v>114069103</v>
      </c>
      <c r="B3019" t="str">
        <f>'Page 1 - General Information'!$G$16</f>
        <v>6980</v>
      </c>
      <c r="C3019" s="333" t="s">
        <v>14207</v>
      </c>
      <c r="N3019" s="338" t="s">
        <v>8013</v>
      </c>
      <c r="O3019" s="300"/>
      <c r="Q3019" s="304">
        <f>(INDEX('Page 2 - Team Information'!$K$14:$AP$184,Y3019,X3019)*100)</f>
        <v>0</v>
      </c>
      <c r="S3019" t="s">
        <v>10953</v>
      </c>
      <c r="X3019" s="334">
        <v>32</v>
      </c>
      <c r="Y3019" s="334">
        <v>6</v>
      </c>
    </row>
    <row r="3020" spans="1:25" x14ac:dyDescent="0.25">
      <c r="A3020" t="str">
        <f>'Page 1 - General Information'!$G$12</f>
        <v>114069103</v>
      </c>
      <c r="B3020" t="str">
        <f>'Page 1 - General Information'!$G$16</f>
        <v>6980</v>
      </c>
      <c r="C3020" s="333" t="s">
        <v>14207</v>
      </c>
      <c r="N3020" t="s">
        <v>8024</v>
      </c>
      <c r="O3020" s="296">
        <f>INDEX('Page 2 - Team Information'!$K$14:$AP$184,Y3020,X3020)</f>
        <v>0</v>
      </c>
      <c r="Q3020"/>
      <c r="S3020" t="s">
        <v>10954</v>
      </c>
      <c r="X3020" s="334">
        <v>24</v>
      </c>
      <c r="Y3020" s="334">
        <v>7</v>
      </c>
    </row>
    <row r="3021" spans="1:25" x14ac:dyDescent="0.25">
      <c r="A3021" t="str">
        <f>'Page 1 - General Information'!$G$12</f>
        <v>114069103</v>
      </c>
      <c r="B3021" t="str">
        <f>'Page 1 - General Information'!$G$16</f>
        <v>6980</v>
      </c>
      <c r="C3021" s="333" t="s">
        <v>14207</v>
      </c>
      <c r="N3021" t="s">
        <v>8024</v>
      </c>
      <c r="O3021" s="296">
        <f>INDEX('Page 2 - Team Information'!$K$14:$AP$184,Y3021,X3021)</f>
        <v>1</v>
      </c>
      <c r="Q3021"/>
      <c r="S3021" t="s">
        <v>10955</v>
      </c>
      <c r="X3021" s="334">
        <v>25</v>
      </c>
      <c r="Y3021" s="334">
        <v>7</v>
      </c>
    </row>
    <row r="3022" spans="1:25" x14ac:dyDescent="0.25">
      <c r="A3022" t="str">
        <f>'Page 1 - General Information'!$G$12</f>
        <v>114069103</v>
      </c>
      <c r="B3022" t="str">
        <f>'Page 1 - General Information'!$G$16</f>
        <v>6980</v>
      </c>
      <c r="C3022" s="333" t="s">
        <v>14207</v>
      </c>
      <c r="N3022" t="s">
        <v>8024</v>
      </c>
      <c r="O3022" s="296">
        <f>INDEX('Page 2 - Team Information'!$K$14:$AP$184,Y3022,X3022)</f>
        <v>0</v>
      </c>
      <c r="Q3022"/>
      <c r="S3022" t="s">
        <v>10956</v>
      </c>
      <c r="X3022" s="334">
        <v>26</v>
      </c>
      <c r="Y3022" s="334">
        <v>7</v>
      </c>
    </row>
    <row r="3023" spans="1:25" x14ac:dyDescent="0.25">
      <c r="A3023" t="str">
        <f>'Page 1 - General Information'!$G$12</f>
        <v>114069103</v>
      </c>
      <c r="B3023" t="str">
        <f>'Page 1 - General Information'!$G$16</f>
        <v>6980</v>
      </c>
      <c r="C3023" s="333" t="s">
        <v>14207</v>
      </c>
      <c r="N3023" t="s">
        <v>8024</v>
      </c>
      <c r="O3023" s="296">
        <f>INDEX('Page 2 - Team Information'!$K$14:$AP$184,Y3023,X3023)</f>
        <v>1</v>
      </c>
      <c r="Q3023"/>
      <c r="S3023" t="s">
        <v>10957</v>
      </c>
      <c r="X3023" s="334">
        <v>27</v>
      </c>
      <c r="Y3023" s="334">
        <v>7</v>
      </c>
    </row>
    <row r="3024" spans="1:25" x14ac:dyDescent="0.25">
      <c r="A3024" t="str">
        <f>'Page 1 - General Information'!$G$12</f>
        <v>114069103</v>
      </c>
      <c r="B3024" t="str">
        <f>'Page 1 - General Information'!$G$16</f>
        <v>6980</v>
      </c>
      <c r="C3024" s="333" t="s">
        <v>14207</v>
      </c>
      <c r="N3024" s="338" t="s">
        <v>8013</v>
      </c>
      <c r="O3024" s="300"/>
      <c r="Q3024" s="304">
        <f>(INDEX('Page 2 - Team Information'!$K$14:$AP$184,Y3024,X3024)*100)</f>
        <v>1.6</v>
      </c>
      <c r="S3024" t="s">
        <v>10958</v>
      </c>
      <c r="X3024" s="334">
        <v>29</v>
      </c>
      <c r="Y3024" s="334">
        <v>7</v>
      </c>
    </row>
    <row r="3025" spans="1:25" x14ac:dyDescent="0.25">
      <c r="A3025" t="str">
        <f>'Page 1 - General Information'!$G$12</f>
        <v>114069103</v>
      </c>
      <c r="B3025" t="str">
        <f>'Page 1 - General Information'!$G$16</f>
        <v>6980</v>
      </c>
      <c r="C3025" s="333" t="s">
        <v>14207</v>
      </c>
      <c r="N3025" s="338" t="s">
        <v>8013</v>
      </c>
      <c r="O3025" s="300"/>
      <c r="Q3025" s="304">
        <f>(INDEX('Page 2 - Team Information'!$K$14:$AP$184,Y3025,X3025)*100)</f>
        <v>1.6</v>
      </c>
      <c r="S3025" t="s">
        <v>10959</v>
      </c>
      <c r="X3025" s="334">
        <v>30</v>
      </c>
      <c r="Y3025" s="334">
        <v>7</v>
      </c>
    </row>
    <row r="3026" spans="1:25" x14ac:dyDescent="0.25">
      <c r="A3026" t="str">
        <f>'Page 1 - General Information'!$G$12</f>
        <v>114069103</v>
      </c>
      <c r="B3026" t="str">
        <f>'Page 1 - General Information'!$G$16</f>
        <v>6980</v>
      </c>
      <c r="C3026" s="333" t="s">
        <v>14207</v>
      </c>
      <c r="N3026" s="338" t="s">
        <v>8013</v>
      </c>
      <c r="O3026" s="300"/>
      <c r="Q3026" s="304">
        <f>(INDEX('Page 2 - Team Information'!$K$14:$AP$184,Y3026,X3026)*100)</f>
        <v>0</v>
      </c>
      <c r="S3026" t="s">
        <v>10960</v>
      </c>
      <c r="X3026" s="334">
        <v>31</v>
      </c>
      <c r="Y3026" s="334">
        <v>7</v>
      </c>
    </row>
    <row r="3027" spans="1:25" x14ac:dyDescent="0.25">
      <c r="A3027" t="str">
        <f>'Page 1 - General Information'!$G$12</f>
        <v>114069103</v>
      </c>
      <c r="B3027" t="str">
        <f>'Page 1 - General Information'!$G$16</f>
        <v>6980</v>
      </c>
      <c r="C3027" s="333" t="s">
        <v>14207</v>
      </c>
      <c r="N3027" s="338" t="s">
        <v>8013</v>
      </c>
      <c r="O3027" s="300"/>
      <c r="Q3027" s="304">
        <f>(INDEX('Page 2 - Team Information'!$K$14:$AP$184,Y3027,X3027)*100)</f>
        <v>0</v>
      </c>
      <c r="S3027" t="s">
        <v>10961</v>
      </c>
      <c r="X3027" s="334">
        <v>32</v>
      </c>
      <c r="Y3027" s="334">
        <v>7</v>
      </c>
    </row>
    <row r="3028" spans="1:25" x14ac:dyDescent="0.25">
      <c r="A3028" t="str">
        <f>'Page 1 - General Information'!$G$12</f>
        <v>114069103</v>
      </c>
      <c r="B3028" t="str">
        <f>'Page 1 - General Information'!$G$16</f>
        <v>6980</v>
      </c>
      <c r="C3028" s="333" t="s">
        <v>14207</v>
      </c>
      <c r="N3028" t="s">
        <v>8024</v>
      </c>
      <c r="O3028" s="296">
        <f>INDEX('Page 2 - Team Information'!$K$14:$AP$184,Y3028,X3028)</f>
        <v>0</v>
      </c>
      <c r="Q3028"/>
      <c r="S3028" t="s">
        <v>10962</v>
      </c>
      <c r="X3028" s="334">
        <v>24</v>
      </c>
      <c r="Y3028" s="334">
        <v>8</v>
      </c>
    </row>
    <row r="3029" spans="1:25" x14ac:dyDescent="0.25">
      <c r="A3029" t="str">
        <f>'Page 1 - General Information'!$G$12</f>
        <v>114069103</v>
      </c>
      <c r="B3029" t="str">
        <f>'Page 1 - General Information'!$G$16</f>
        <v>6980</v>
      </c>
      <c r="C3029" s="333" t="s">
        <v>14207</v>
      </c>
      <c r="N3029" t="s">
        <v>8024</v>
      </c>
      <c r="O3029" s="296">
        <f>INDEX('Page 2 - Team Information'!$K$14:$AP$184,Y3029,X3029)</f>
        <v>1</v>
      </c>
      <c r="Q3029"/>
      <c r="S3029" t="s">
        <v>10963</v>
      </c>
      <c r="X3029" s="334">
        <v>25</v>
      </c>
      <c r="Y3029" s="334">
        <v>8</v>
      </c>
    </row>
    <row r="3030" spans="1:25" x14ac:dyDescent="0.25">
      <c r="A3030" t="str">
        <f>'Page 1 - General Information'!$G$12</f>
        <v>114069103</v>
      </c>
      <c r="B3030" t="str">
        <f>'Page 1 - General Information'!$G$16</f>
        <v>6980</v>
      </c>
      <c r="C3030" s="333" t="s">
        <v>14207</v>
      </c>
      <c r="N3030" t="s">
        <v>8024</v>
      </c>
      <c r="O3030" s="296">
        <f>INDEX('Page 2 - Team Information'!$K$14:$AP$184,Y3030,X3030)</f>
        <v>0</v>
      </c>
      <c r="Q3030"/>
      <c r="S3030" t="s">
        <v>10964</v>
      </c>
      <c r="X3030" s="334">
        <v>26</v>
      </c>
      <c r="Y3030" s="334">
        <v>8</v>
      </c>
    </row>
    <row r="3031" spans="1:25" x14ac:dyDescent="0.25">
      <c r="A3031" t="str">
        <f>'Page 1 - General Information'!$G$12</f>
        <v>114069103</v>
      </c>
      <c r="B3031" t="str">
        <f>'Page 1 - General Information'!$G$16</f>
        <v>6980</v>
      </c>
      <c r="C3031" s="333" t="s">
        <v>14207</v>
      </c>
      <c r="N3031" t="s">
        <v>8024</v>
      </c>
      <c r="O3031" s="296">
        <f>INDEX('Page 2 - Team Information'!$K$14:$AP$184,Y3031,X3031)</f>
        <v>0</v>
      </c>
      <c r="Q3031"/>
      <c r="S3031" t="s">
        <v>10965</v>
      </c>
      <c r="X3031" s="334">
        <v>27</v>
      </c>
      <c r="Y3031" s="334">
        <v>8</v>
      </c>
    </row>
    <row r="3032" spans="1:25" x14ac:dyDescent="0.25">
      <c r="A3032" t="str">
        <f>'Page 1 - General Information'!$G$12</f>
        <v>114069103</v>
      </c>
      <c r="B3032" t="str">
        <f>'Page 1 - General Information'!$G$16</f>
        <v>6980</v>
      </c>
      <c r="C3032" s="333" t="s">
        <v>14207</v>
      </c>
      <c r="N3032" s="338" t="s">
        <v>8013</v>
      </c>
      <c r="O3032" s="300"/>
      <c r="Q3032" s="304">
        <f>(INDEX('Page 2 - Team Information'!$K$14:$AP$184,Y3032,X3032)*100)</f>
        <v>0.89999999999999991</v>
      </c>
      <c r="S3032" t="s">
        <v>10966</v>
      </c>
      <c r="X3032" s="334">
        <v>29</v>
      </c>
      <c r="Y3032" s="334">
        <v>8</v>
      </c>
    </row>
    <row r="3033" spans="1:25" x14ac:dyDescent="0.25">
      <c r="A3033" t="str">
        <f>'Page 1 - General Information'!$G$12</f>
        <v>114069103</v>
      </c>
      <c r="B3033" t="str">
        <f>'Page 1 - General Information'!$G$16</f>
        <v>6980</v>
      </c>
      <c r="C3033" s="333" t="s">
        <v>14207</v>
      </c>
      <c r="N3033" s="338" t="s">
        <v>8013</v>
      </c>
      <c r="O3033" s="300"/>
      <c r="Q3033" s="304">
        <f>(INDEX('Page 2 - Team Information'!$K$14:$AP$184,Y3033,X3033)*100)</f>
        <v>0.89999999999999991</v>
      </c>
      <c r="S3033" t="s">
        <v>10967</v>
      </c>
      <c r="X3033" s="334">
        <v>30</v>
      </c>
      <c r="Y3033" s="334">
        <v>8</v>
      </c>
    </row>
    <row r="3034" spans="1:25" x14ac:dyDescent="0.25">
      <c r="A3034" t="str">
        <f>'Page 1 - General Information'!$G$12</f>
        <v>114069103</v>
      </c>
      <c r="B3034" t="str">
        <f>'Page 1 - General Information'!$G$16</f>
        <v>6980</v>
      </c>
      <c r="C3034" s="333" t="s">
        <v>14207</v>
      </c>
      <c r="N3034" s="338" t="s">
        <v>8013</v>
      </c>
      <c r="O3034" s="300"/>
      <c r="Q3034" s="304">
        <f>(INDEX('Page 2 - Team Information'!$K$14:$AP$184,Y3034,X3034)*100)</f>
        <v>0</v>
      </c>
      <c r="S3034" t="s">
        <v>10968</v>
      </c>
      <c r="X3034" s="334">
        <v>31</v>
      </c>
      <c r="Y3034" s="334">
        <v>8</v>
      </c>
    </row>
    <row r="3035" spans="1:25" x14ac:dyDescent="0.25">
      <c r="A3035" t="str">
        <f>'Page 1 - General Information'!$G$12</f>
        <v>114069103</v>
      </c>
      <c r="B3035" t="str">
        <f>'Page 1 - General Information'!$G$16</f>
        <v>6980</v>
      </c>
      <c r="C3035" s="333" t="s">
        <v>14207</v>
      </c>
      <c r="N3035" s="338" t="s">
        <v>8013</v>
      </c>
      <c r="O3035" s="300"/>
      <c r="Q3035" s="304">
        <f>(INDEX('Page 2 - Team Information'!$K$14:$AP$184,Y3035,X3035)*100)</f>
        <v>0</v>
      </c>
      <c r="S3035" t="s">
        <v>10969</v>
      </c>
      <c r="X3035" s="334">
        <v>32</v>
      </c>
      <c r="Y3035" s="334">
        <v>8</v>
      </c>
    </row>
    <row r="3036" spans="1:25" x14ac:dyDescent="0.25">
      <c r="A3036" t="str">
        <f>'Page 1 - General Information'!$G$12</f>
        <v>114069103</v>
      </c>
      <c r="B3036" t="str">
        <f>'Page 1 - General Information'!$G$16</f>
        <v>6980</v>
      </c>
      <c r="C3036" s="333" t="s">
        <v>14207</v>
      </c>
      <c r="N3036" t="s">
        <v>8024</v>
      </c>
      <c r="O3036" s="296">
        <f>INDEX('Page 2 - Team Information'!$K$14:$AP$184,Y3036,X3036)</f>
        <v>0</v>
      </c>
      <c r="Q3036"/>
      <c r="S3036" t="s">
        <v>10970</v>
      </c>
      <c r="X3036" s="334">
        <v>24</v>
      </c>
      <c r="Y3036" s="334">
        <v>9</v>
      </c>
    </row>
    <row r="3037" spans="1:25" x14ac:dyDescent="0.25">
      <c r="A3037" t="str">
        <f>'Page 1 - General Information'!$G$12</f>
        <v>114069103</v>
      </c>
      <c r="B3037" t="str">
        <f>'Page 1 - General Information'!$G$16</f>
        <v>6980</v>
      </c>
      <c r="C3037" s="333" t="s">
        <v>14207</v>
      </c>
      <c r="N3037" t="s">
        <v>8024</v>
      </c>
      <c r="O3037" s="296">
        <f>INDEX('Page 2 - Team Information'!$K$14:$AP$184,Y3037,X3037)</f>
        <v>1</v>
      </c>
      <c r="Q3037"/>
      <c r="S3037" t="s">
        <v>10971</v>
      </c>
      <c r="X3037" s="334">
        <v>25</v>
      </c>
      <c r="Y3037" s="334">
        <v>9</v>
      </c>
    </row>
    <row r="3038" spans="1:25" x14ac:dyDescent="0.25">
      <c r="A3038" t="str">
        <f>'Page 1 - General Information'!$G$12</f>
        <v>114069103</v>
      </c>
      <c r="B3038" t="str">
        <f>'Page 1 - General Information'!$G$16</f>
        <v>6980</v>
      </c>
      <c r="C3038" s="333" t="s">
        <v>14207</v>
      </c>
      <c r="N3038" t="s">
        <v>8024</v>
      </c>
      <c r="O3038" s="296">
        <f>INDEX('Page 2 - Team Information'!$K$14:$AP$184,Y3038,X3038)</f>
        <v>0</v>
      </c>
      <c r="Q3038"/>
      <c r="S3038" t="s">
        <v>10972</v>
      </c>
      <c r="X3038" s="334">
        <v>26</v>
      </c>
      <c r="Y3038" s="334">
        <v>9</v>
      </c>
    </row>
    <row r="3039" spans="1:25" x14ac:dyDescent="0.25">
      <c r="A3039" t="str">
        <f>'Page 1 - General Information'!$G$12</f>
        <v>114069103</v>
      </c>
      <c r="B3039" t="str">
        <f>'Page 1 - General Information'!$G$16</f>
        <v>6980</v>
      </c>
      <c r="C3039" s="333" t="s">
        <v>14207</v>
      </c>
      <c r="N3039" t="s">
        <v>8024</v>
      </c>
      <c r="O3039" s="296">
        <f>INDEX('Page 2 - Team Information'!$K$14:$AP$184,Y3039,X3039)</f>
        <v>1</v>
      </c>
      <c r="Q3039"/>
      <c r="S3039" t="s">
        <v>10973</v>
      </c>
      <c r="X3039" s="334">
        <v>27</v>
      </c>
      <c r="Y3039" s="334">
        <v>9</v>
      </c>
    </row>
    <row r="3040" spans="1:25" x14ac:dyDescent="0.25">
      <c r="A3040" t="str">
        <f>'Page 1 - General Information'!$G$12</f>
        <v>114069103</v>
      </c>
      <c r="B3040" t="str">
        <f>'Page 1 - General Information'!$G$16</f>
        <v>6980</v>
      </c>
      <c r="C3040" s="333" t="s">
        <v>14207</v>
      </c>
      <c r="N3040" s="338" t="s">
        <v>8013</v>
      </c>
      <c r="O3040" s="300"/>
      <c r="Q3040" s="304">
        <f>(INDEX('Page 2 - Team Information'!$K$14:$AP$184,Y3040,X3040)*100)</f>
        <v>1.6500000000000001</v>
      </c>
      <c r="S3040" t="s">
        <v>10974</v>
      </c>
      <c r="X3040" s="334">
        <v>29</v>
      </c>
      <c r="Y3040" s="334">
        <v>9</v>
      </c>
    </row>
    <row r="3041" spans="1:25" x14ac:dyDescent="0.25">
      <c r="A3041" t="str">
        <f>'Page 1 - General Information'!$G$12</f>
        <v>114069103</v>
      </c>
      <c r="B3041" t="str">
        <f>'Page 1 - General Information'!$G$16</f>
        <v>6980</v>
      </c>
      <c r="C3041" s="333" t="s">
        <v>14207</v>
      </c>
      <c r="N3041" s="338" t="s">
        <v>8013</v>
      </c>
      <c r="O3041" s="300"/>
      <c r="Q3041" s="304">
        <f>(INDEX('Page 2 - Team Information'!$K$14:$AP$184,Y3041,X3041)*100)</f>
        <v>1.6500000000000001</v>
      </c>
      <c r="S3041" t="s">
        <v>10975</v>
      </c>
      <c r="X3041" s="334">
        <v>30</v>
      </c>
      <c r="Y3041" s="334">
        <v>9</v>
      </c>
    </row>
    <row r="3042" spans="1:25" x14ac:dyDescent="0.25">
      <c r="A3042" t="str">
        <f>'Page 1 - General Information'!$G$12</f>
        <v>114069103</v>
      </c>
      <c r="B3042" t="str">
        <f>'Page 1 - General Information'!$G$16</f>
        <v>6980</v>
      </c>
      <c r="C3042" s="333" t="s">
        <v>14207</v>
      </c>
      <c r="N3042" s="338" t="s">
        <v>8013</v>
      </c>
      <c r="O3042" s="300"/>
      <c r="Q3042" s="304">
        <f>(INDEX('Page 2 - Team Information'!$K$14:$AP$184,Y3042,X3042)*100)</f>
        <v>0</v>
      </c>
      <c r="S3042" t="s">
        <v>10976</v>
      </c>
      <c r="X3042" s="334">
        <v>31</v>
      </c>
      <c r="Y3042" s="334">
        <v>9</v>
      </c>
    </row>
    <row r="3043" spans="1:25" x14ac:dyDescent="0.25">
      <c r="A3043" t="str">
        <f>'Page 1 - General Information'!$G$12</f>
        <v>114069103</v>
      </c>
      <c r="B3043" t="str">
        <f>'Page 1 - General Information'!$G$16</f>
        <v>6980</v>
      </c>
      <c r="C3043" s="333" t="s">
        <v>14207</v>
      </c>
      <c r="N3043" s="338" t="s">
        <v>8013</v>
      </c>
      <c r="O3043" s="300"/>
      <c r="Q3043" s="304">
        <f>(INDEX('Page 2 - Team Information'!$K$14:$AP$184,Y3043,X3043)*100)</f>
        <v>0</v>
      </c>
      <c r="S3043" t="s">
        <v>10977</v>
      </c>
      <c r="X3043" s="334">
        <v>32</v>
      </c>
      <c r="Y3043" s="334">
        <v>9</v>
      </c>
    </row>
    <row r="3044" spans="1:25" x14ac:dyDescent="0.25">
      <c r="A3044" t="str">
        <f>'Page 1 - General Information'!$G$12</f>
        <v>114069103</v>
      </c>
      <c r="B3044" t="str">
        <f>'Page 1 - General Information'!$G$16</f>
        <v>6980</v>
      </c>
      <c r="C3044" s="333" t="s">
        <v>14207</v>
      </c>
      <c r="N3044" t="s">
        <v>8024</v>
      </c>
      <c r="O3044" s="296">
        <f>INDEX('Page 2 - Team Information'!$K$14:$AP$184,Y3044,X3044)</f>
        <v>0</v>
      </c>
      <c r="Q3044"/>
      <c r="S3044" t="s">
        <v>10978</v>
      </c>
      <c r="X3044" s="334">
        <v>24</v>
      </c>
      <c r="Y3044" s="334">
        <v>10</v>
      </c>
    </row>
    <row r="3045" spans="1:25" x14ac:dyDescent="0.25">
      <c r="A3045" t="str">
        <f>'Page 1 - General Information'!$G$12</f>
        <v>114069103</v>
      </c>
      <c r="B3045" t="str">
        <f>'Page 1 - General Information'!$G$16</f>
        <v>6980</v>
      </c>
      <c r="C3045" s="333" t="s">
        <v>14207</v>
      </c>
      <c r="N3045" t="s">
        <v>8024</v>
      </c>
      <c r="O3045" s="296">
        <f>INDEX('Page 2 - Team Information'!$K$14:$AP$184,Y3045,X3045)</f>
        <v>1</v>
      </c>
      <c r="Q3045"/>
      <c r="S3045" t="s">
        <v>10979</v>
      </c>
      <c r="X3045" s="334">
        <v>25</v>
      </c>
      <c r="Y3045" s="334">
        <v>10</v>
      </c>
    </row>
    <row r="3046" spans="1:25" x14ac:dyDescent="0.25">
      <c r="A3046" t="str">
        <f>'Page 1 - General Information'!$G$12</f>
        <v>114069103</v>
      </c>
      <c r="B3046" t="str">
        <f>'Page 1 - General Information'!$G$16</f>
        <v>6980</v>
      </c>
      <c r="C3046" s="333" t="s">
        <v>14207</v>
      </c>
      <c r="N3046" t="s">
        <v>8024</v>
      </c>
      <c r="O3046" s="296">
        <f>INDEX('Page 2 - Team Information'!$K$14:$AP$184,Y3046,X3046)</f>
        <v>0</v>
      </c>
      <c r="Q3046"/>
      <c r="S3046" t="s">
        <v>10980</v>
      </c>
      <c r="X3046" s="334">
        <v>26</v>
      </c>
      <c r="Y3046" s="334">
        <v>10</v>
      </c>
    </row>
    <row r="3047" spans="1:25" x14ac:dyDescent="0.25">
      <c r="A3047" t="str">
        <f>'Page 1 - General Information'!$G$12</f>
        <v>114069103</v>
      </c>
      <c r="B3047" t="str">
        <f>'Page 1 - General Information'!$G$16</f>
        <v>6980</v>
      </c>
      <c r="C3047" s="333" t="s">
        <v>14207</v>
      </c>
      <c r="N3047" t="s">
        <v>8024</v>
      </c>
      <c r="O3047" s="296">
        <f>INDEX('Page 2 - Team Information'!$K$14:$AP$184,Y3047,X3047)</f>
        <v>2</v>
      </c>
      <c r="Q3047"/>
      <c r="S3047" t="s">
        <v>10981</v>
      </c>
      <c r="X3047" s="334">
        <v>27</v>
      </c>
      <c r="Y3047" s="334">
        <v>10</v>
      </c>
    </row>
    <row r="3048" spans="1:25" x14ac:dyDescent="0.25">
      <c r="A3048" t="str">
        <f>'Page 1 - General Information'!$G$12</f>
        <v>114069103</v>
      </c>
      <c r="B3048" t="str">
        <f>'Page 1 - General Information'!$G$16</f>
        <v>6980</v>
      </c>
      <c r="C3048" s="333" t="s">
        <v>14207</v>
      </c>
      <c r="N3048" s="338" t="s">
        <v>8013</v>
      </c>
      <c r="O3048" s="300"/>
      <c r="Q3048" s="304">
        <f>(INDEX('Page 2 - Team Information'!$K$14:$AP$184,Y3048,X3048)*100)</f>
        <v>3</v>
      </c>
      <c r="S3048" t="s">
        <v>10982</v>
      </c>
      <c r="X3048" s="334">
        <v>29</v>
      </c>
      <c r="Y3048" s="334">
        <v>10</v>
      </c>
    </row>
    <row r="3049" spans="1:25" x14ac:dyDescent="0.25">
      <c r="A3049" t="str">
        <f>'Page 1 - General Information'!$G$12</f>
        <v>114069103</v>
      </c>
      <c r="B3049" t="str">
        <f>'Page 1 - General Information'!$G$16</f>
        <v>6980</v>
      </c>
      <c r="C3049" s="333" t="s">
        <v>14207</v>
      </c>
      <c r="N3049" s="338" t="s">
        <v>8013</v>
      </c>
      <c r="O3049" s="300"/>
      <c r="Q3049" s="304">
        <f>(INDEX('Page 2 - Team Information'!$K$14:$AP$184,Y3049,X3049)*100)</f>
        <v>3</v>
      </c>
      <c r="S3049" t="s">
        <v>10983</v>
      </c>
      <c r="X3049" s="334">
        <v>30</v>
      </c>
      <c r="Y3049" s="334">
        <v>10</v>
      </c>
    </row>
    <row r="3050" spans="1:25" x14ac:dyDescent="0.25">
      <c r="A3050" t="str">
        <f>'Page 1 - General Information'!$G$12</f>
        <v>114069103</v>
      </c>
      <c r="B3050" t="str">
        <f>'Page 1 - General Information'!$G$16</f>
        <v>6980</v>
      </c>
      <c r="C3050" s="333" t="s">
        <v>14207</v>
      </c>
      <c r="N3050" s="338" t="s">
        <v>8013</v>
      </c>
      <c r="O3050" s="300"/>
      <c r="Q3050" s="304">
        <f>(INDEX('Page 2 - Team Information'!$K$14:$AP$184,Y3050,X3050)*100)</f>
        <v>0</v>
      </c>
      <c r="S3050" t="s">
        <v>10984</v>
      </c>
      <c r="X3050" s="334">
        <v>31</v>
      </c>
      <c r="Y3050" s="334">
        <v>10</v>
      </c>
    </row>
    <row r="3051" spans="1:25" x14ac:dyDescent="0.25">
      <c r="A3051" t="str">
        <f>'Page 1 - General Information'!$G$12</f>
        <v>114069103</v>
      </c>
      <c r="B3051" t="str">
        <f>'Page 1 - General Information'!$G$16</f>
        <v>6980</v>
      </c>
      <c r="C3051" s="333" t="s">
        <v>14207</v>
      </c>
      <c r="N3051" s="338" t="s">
        <v>8013</v>
      </c>
      <c r="O3051" s="300"/>
      <c r="Q3051" s="304">
        <f>(INDEX('Page 2 - Team Information'!$K$14:$AP$184,Y3051,X3051)*100)</f>
        <v>0</v>
      </c>
      <c r="S3051" t="s">
        <v>10985</v>
      </c>
      <c r="X3051" s="334">
        <v>32</v>
      </c>
      <c r="Y3051" s="334">
        <v>10</v>
      </c>
    </row>
    <row r="3052" spans="1:25" x14ac:dyDescent="0.25">
      <c r="A3052" t="str">
        <f>'Page 1 - General Information'!$G$12</f>
        <v>114069103</v>
      </c>
      <c r="B3052" t="str">
        <f>'Page 1 - General Information'!$G$16</f>
        <v>6980</v>
      </c>
      <c r="C3052" s="333" t="s">
        <v>14207</v>
      </c>
      <c r="N3052" t="s">
        <v>8024</v>
      </c>
      <c r="O3052" s="296">
        <f>INDEX('Page 2 - Team Information'!$K$14:$AP$184,Y3052,X3052)</f>
        <v>0</v>
      </c>
      <c r="Q3052"/>
      <c r="S3052" t="s">
        <v>10986</v>
      </c>
      <c r="X3052" s="334">
        <v>24</v>
      </c>
      <c r="Y3052" s="334">
        <v>11</v>
      </c>
    </row>
    <row r="3053" spans="1:25" x14ac:dyDescent="0.25">
      <c r="A3053" t="str">
        <f>'Page 1 - General Information'!$G$12</f>
        <v>114069103</v>
      </c>
      <c r="B3053" t="str">
        <f>'Page 1 - General Information'!$G$16</f>
        <v>6980</v>
      </c>
      <c r="C3053" s="333" t="s">
        <v>14207</v>
      </c>
      <c r="N3053" t="s">
        <v>8024</v>
      </c>
      <c r="O3053" s="296">
        <f>INDEX('Page 2 - Team Information'!$K$14:$AP$184,Y3053,X3053)</f>
        <v>1</v>
      </c>
      <c r="Q3053"/>
      <c r="S3053" t="s">
        <v>10987</v>
      </c>
      <c r="X3053" s="334">
        <v>25</v>
      </c>
      <c r="Y3053" s="334">
        <v>11</v>
      </c>
    </row>
    <row r="3054" spans="1:25" x14ac:dyDescent="0.25">
      <c r="A3054" t="str">
        <f>'Page 1 - General Information'!$G$12</f>
        <v>114069103</v>
      </c>
      <c r="B3054" t="str">
        <f>'Page 1 - General Information'!$G$16</f>
        <v>6980</v>
      </c>
      <c r="C3054" s="333" t="s">
        <v>14207</v>
      </c>
      <c r="N3054" t="s">
        <v>8024</v>
      </c>
      <c r="O3054" s="296">
        <f>INDEX('Page 2 - Team Information'!$K$14:$AP$184,Y3054,X3054)</f>
        <v>0</v>
      </c>
      <c r="Q3054"/>
      <c r="S3054" t="s">
        <v>10988</v>
      </c>
      <c r="X3054" s="334">
        <v>26</v>
      </c>
      <c r="Y3054" s="334">
        <v>11</v>
      </c>
    </row>
    <row r="3055" spans="1:25" x14ac:dyDescent="0.25">
      <c r="A3055" t="str">
        <f>'Page 1 - General Information'!$G$12</f>
        <v>114069103</v>
      </c>
      <c r="B3055" t="str">
        <f>'Page 1 - General Information'!$G$16</f>
        <v>6980</v>
      </c>
      <c r="C3055" s="333" t="s">
        <v>14207</v>
      </c>
      <c r="N3055" t="s">
        <v>8024</v>
      </c>
      <c r="O3055" s="296">
        <f>INDEX('Page 2 - Team Information'!$K$14:$AP$184,Y3055,X3055)</f>
        <v>0</v>
      </c>
      <c r="Q3055"/>
      <c r="S3055" t="s">
        <v>10989</v>
      </c>
      <c r="X3055" s="334">
        <v>27</v>
      </c>
      <c r="Y3055" s="334">
        <v>11</v>
      </c>
    </row>
    <row r="3056" spans="1:25" x14ac:dyDescent="0.25">
      <c r="A3056" t="str">
        <f>'Page 1 - General Information'!$G$12</f>
        <v>114069103</v>
      </c>
      <c r="B3056" t="str">
        <f>'Page 1 - General Information'!$G$16</f>
        <v>6980</v>
      </c>
      <c r="C3056" s="333" t="s">
        <v>14207</v>
      </c>
      <c r="N3056" s="338" t="s">
        <v>8013</v>
      </c>
      <c r="O3056" s="300"/>
      <c r="Q3056" s="304">
        <f>(INDEX('Page 2 - Team Information'!$K$14:$AP$184,Y3056,X3056)*100)</f>
        <v>3</v>
      </c>
      <c r="S3056" t="s">
        <v>10990</v>
      </c>
      <c r="X3056" s="334">
        <v>29</v>
      </c>
      <c r="Y3056" s="334">
        <v>11</v>
      </c>
    </row>
    <row r="3057" spans="1:25" x14ac:dyDescent="0.25">
      <c r="A3057" t="str">
        <f>'Page 1 - General Information'!$G$12</f>
        <v>114069103</v>
      </c>
      <c r="B3057" t="str">
        <f>'Page 1 - General Information'!$G$16</f>
        <v>6980</v>
      </c>
      <c r="C3057" s="333" t="s">
        <v>14207</v>
      </c>
      <c r="N3057" s="338" t="s">
        <v>8013</v>
      </c>
      <c r="O3057" s="300"/>
      <c r="Q3057" s="304">
        <f>(INDEX('Page 2 - Team Information'!$K$14:$AP$184,Y3057,X3057)*100)</f>
        <v>3</v>
      </c>
      <c r="S3057" t="s">
        <v>10991</v>
      </c>
      <c r="X3057" s="334">
        <v>30</v>
      </c>
      <c r="Y3057" s="334">
        <v>11</v>
      </c>
    </row>
    <row r="3058" spans="1:25" x14ac:dyDescent="0.25">
      <c r="A3058" t="str">
        <f>'Page 1 - General Information'!$G$12</f>
        <v>114069103</v>
      </c>
      <c r="B3058" t="str">
        <f>'Page 1 - General Information'!$G$16</f>
        <v>6980</v>
      </c>
      <c r="C3058" s="333" t="s">
        <v>14207</v>
      </c>
      <c r="N3058" s="338" t="s">
        <v>8013</v>
      </c>
      <c r="O3058" s="300"/>
      <c r="Q3058" s="304">
        <f>(INDEX('Page 2 - Team Information'!$K$14:$AP$184,Y3058,X3058)*100)</f>
        <v>0</v>
      </c>
      <c r="S3058" t="s">
        <v>10992</v>
      </c>
      <c r="X3058" s="334">
        <v>31</v>
      </c>
      <c r="Y3058" s="334">
        <v>11</v>
      </c>
    </row>
    <row r="3059" spans="1:25" x14ac:dyDescent="0.25">
      <c r="A3059" t="str">
        <f>'Page 1 - General Information'!$G$12</f>
        <v>114069103</v>
      </c>
      <c r="B3059" t="str">
        <f>'Page 1 - General Information'!$G$16</f>
        <v>6980</v>
      </c>
      <c r="C3059" s="333" t="s">
        <v>14207</v>
      </c>
      <c r="N3059" s="338" t="s">
        <v>8013</v>
      </c>
      <c r="O3059" s="300"/>
      <c r="Q3059" s="304">
        <f>(INDEX('Page 2 - Team Information'!$K$14:$AP$184,Y3059,X3059)*100)</f>
        <v>0</v>
      </c>
      <c r="S3059" t="s">
        <v>10993</v>
      </c>
      <c r="X3059" s="334">
        <v>32</v>
      </c>
      <c r="Y3059" s="334">
        <v>11</v>
      </c>
    </row>
    <row r="3060" spans="1:25" x14ac:dyDescent="0.25">
      <c r="A3060" t="str">
        <f>'Page 1 - General Information'!$G$12</f>
        <v>114069103</v>
      </c>
      <c r="B3060" t="str">
        <f>'Page 1 - General Information'!$G$16</f>
        <v>6980</v>
      </c>
      <c r="C3060" s="333" t="s">
        <v>14207</v>
      </c>
      <c r="N3060" t="s">
        <v>8024</v>
      </c>
      <c r="O3060" s="296">
        <f>INDEX('Page 2 - Team Information'!$K$14:$AP$184,Y3060,X3060)</f>
        <v>0</v>
      </c>
      <c r="Q3060"/>
      <c r="S3060" t="s">
        <v>10994</v>
      </c>
      <c r="X3060" s="334">
        <v>24</v>
      </c>
      <c r="Y3060" s="334">
        <v>12</v>
      </c>
    </row>
    <row r="3061" spans="1:25" x14ac:dyDescent="0.25">
      <c r="A3061" t="str">
        <f>'Page 1 - General Information'!$G$12</f>
        <v>114069103</v>
      </c>
      <c r="B3061" t="str">
        <f>'Page 1 - General Information'!$G$16</f>
        <v>6980</v>
      </c>
      <c r="C3061" s="333" t="s">
        <v>14207</v>
      </c>
      <c r="N3061" t="s">
        <v>8024</v>
      </c>
      <c r="O3061" s="296">
        <f>INDEX('Page 2 - Team Information'!$K$14:$AP$184,Y3061,X3061)</f>
        <v>1</v>
      </c>
      <c r="Q3061"/>
      <c r="S3061" t="s">
        <v>10995</v>
      </c>
      <c r="X3061" s="334">
        <v>25</v>
      </c>
      <c r="Y3061" s="334">
        <v>12</v>
      </c>
    </row>
    <row r="3062" spans="1:25" x14ac:dyDescent="0.25">
      <c r="A3062" t="str">
        <f>'Page 1 - General Information'!$G$12</f>
        <v>114069103</v>
      </c>
      <c r="B3062" t="str">
        <f>'Page 1 - General Information'!$G$16</f>
        <v>6980</v>
      </c>
      <c r="C3062" s="333" t="s">
        <v>14207</v>
      </c>
      <c r="N3062" t="s">
        <v>8024</v>
      </c>
      <c r="O3062" s="296">
        <f>INDEX('Page 2 - Team Information'!$K$14:$AP$184,Y3062,X3062)</f>
        <v>0</v>
      </c>
      <c r="Q3062"/>
      <c r="S3062" t="s">
        <v>10996</v>
      </c>
      <c r="X3062" s="334">
        <v>26</v>
      </c>
      <c r="Y3062" s="334">
        <v>12</v>
      </c>
    </row>
    <row r="3063" spans="1:25" x14ac:dyDescent="0.25">
      <c r="A3063" t="str">
        <f>'Page 1 - General Information'!$G$12</f>
        <v>114069103</v>
      </c>
      <c r="B3063" t="str">
        <f>'Page 1 - General Information'!$G$16</f>
        <v>6980</v>
      </c>
      <c r="C3063" s="333" t="s">
        <v>14207</v>
      </c>
      <c r="N3063" t="s">
        <v>8024</v>
      </c>
      <c r="O3063" s="296">
        <f>INDEX('Page 2 - Team Information'!$K$14:$AP$184,Y3063,X3063)</f>
        <v>1</v>
      </c>
      <c r="Q3063"/>
      <c r="S3063" t="s">
        <v>10997</v>
      </c>
      <c r="X3063" s="334">
        <v>27</v>
      </c>
      <c r="Y3063" s="334">
        <v>12</v>
      </c>
    </row>
    <row r="3064" spans="1:25" x14ac:dyDescent="0.25">
      <c r="A3064" t="str">
        <f>'Page 1 - General Information'!$G$12</f>
        <v>114069103</v>
      </c>
      <c r="B3064" t="str">
        <f>'Page 1 - General Information'!$G$16</f>
        <v>6980</v>
      </c>
      <c r="C3064" s="333" t="s">
        <v>14207</v>
      </c>
      <c r="N3064" s="338" t="s">
        <v>8013</v>
      </c>
      <c r="O3064" s="300"/>
      <c r="Q3064" s="304">
        <f>(INDEX('Page 2 - Team Information'!$K$14:$AP$184,Y3064,X3064)*100)</f>
        <v>1.5</v>
      </c>
      <c r="S3064" t="s">
        <v>10998</v>
      </c>
      <c r="X3064" s="334">
        <v>29</v>
      </c>
      <c r="Y3064" s="334">
        <v>12</v>
      </c>
    </row>
    <row r="3065" spans="1:25" x14ac:dyDescent="0.25">
      <c r="A3065" t="str">
        <f>'Page 1 - General Information'!$G$12</f>
        <v>114069103</v>
      </c>
      <c r="B3065" t="str">
        <f>'Page 1 - General Information'!$G$16</f>
        <v>6980</v>
      </c>
      <c r="C3065" s="333" t="s">
        <v>14207</v>
      </c>
      <c r="N3065" s="338" t="s">
        <v>8013</v>
      </c>
      <c r="O3065" s="300"/>
      <c r="Q3065" s="304">
        <f>(INDEX('Page 2 - Team Information'!$K$14:$AP$184,Y3065,X3065)*100)</f>
        <v>1.5</v>
      </c>
      <c r="S3065" t="s">
        <v>10999</v>
      </c>
      <c r="X3065" s="334">
        <v>30</v>
      </c>
      <c r="Y3065" s="334">
        <v>12</v>
      </c>
    </row>
    <row r="3066" spans="1:25" x14ac:dyDescent="0.25">
      <c r="A3066" t="str">
        <f>'Page 1 - General Information'!$G$12</f>
        <v>114069103</v>
      </c>
      <c r="B3066" t="str">
        <f>'Page 1 - General Information'!$G$16</f>
        <v>6980</v>
      </c>
      <c r="C3066" s="333" t="s">
        <v>14207</v>
      </c>
      <c r="N3066" s="338" t="s">
        <v>8013</v>
      </c>
      <c r="O3066" s="300"/>
      <c r="Q3066" s="304">
        <f>(INDEX('Page 2 - Team Information'!$K$14:$AP$184,Y3066,X3066)*100)</f>
        <v>0</v>
      </c>
      <c r="S3066" t="s">
        <v>11000</v>
      </c>
      <c r="X3066" s="334">
        <v>31</v>
      </c>
      <c r="Y3066" s="334">
        <v>12</v>
      </c>
    </row>
    <row r="3067" spans="1:25" x14ac:dyDescent="0.25">
      <c r="A3067" t="str">
        <f>'Page 1 - General Information'!$G$12</f>
        <v>114069103</v>
      </c>
      <c r="B3067" t="str">
        <f>'Page 1 - General Information'!$G$16</f>
        <v>6980</v>
      </c>
      <c r="C3067" s="333" t="s">
        <v>14207</v>
      </c>
      <c r="N3067" s="338" t="s">
        <v>8013</v>
      </c>
      <c r="O3067" s="300"/>
      <c r="Q3067" s="304">
        <f>(INDEX('Page 2 - Team Information'!$K$14:$AP$184,Y3067,X3067)*100)</f>
        <v>0</v>
      </c>
      <c r="S3067" t="s">
        <v>11001</v>
      </c>
      <c r="X3067" s="334">
        <v>32</v>
      </c>
      <c r="Y3067" s="334">
        <v>12</v>
      </c>
    </row>
    <row r="3068" spans="1:25" x14ac:dyDescent="0.25">
      <c r="A3068" t="str">
        <f>'Page 1 - General Information'!$G$12</f>
        <v>114069103</v>
      </c>
      <c r="B3068" t="str">
        <f>'Page 1 - General Information'!$G$16</f>
        <v>6980</v>
      </c>
      <c r="C3068" s="333" t="s">
        <v>14207</v>
      </c>
      <c r="N3068" t="s">
        <v>8024</v>
      </c>
      <c r="O3068" s="296">
        <f>INDEX('Page 2 - Team Information'!$K$14:$AP$184,Y3068,X3068)</f>
        <v>0</v>
      </c>
      <c r="Q3068"/>
      <c r="S3068" t="s">
        <v>11002</v>
      </c>
      <c r="X3068" s="334">
        <v>24</v>
      </c>
      <c r="Y3068" s="334">
        <v>13</v>
      </c>
    </row>
    <row r="3069" spans="1:25" x14ac:dyDescent="0.25">
      <c r="A3069" t="str">
        <f>'Page 1 - General Information'!$G$12</f>
        <v>114069103</v>
      </c>
      <c r="B3069" t="str">
        <f>'Page 1 - General Information'!$G$16</f>
        <v>6980</v>
      </c>
      <c r="C3069" s="333" t="s">
        <v>14207</v>
      </c>
      <c r="N3069" t="s">
        <v>8024</v>
      </c>
      <c r="O3069" s="296">
        <f>INDEX('Page 2 - Team Information'!$K$14:$AP$184,Y3069,X3069)</f>
        <v>1</v>
      </c>
      <c r="Q3069"/>
      <c r="S3069" t="s">
        <v>11003</v>
      </c>
      <c r="X3069" s="334">
        <v>25</v>
      </c>
      <c r="Y3069" s="334">
        <v>13</v>
      </c>
    </row>
    <row r="3070" spans="1:25" x14ac:dyDescent="0.25">
      <c r="A3070" t="str">
        <f>'Page 1 - General Information'!$G$12</f>
        <v>114069103</v>
      </c>
      <c r="B3070" t="str">
        <f>'Page 1 - General Information'!$G$16</f>
        <v>6980</v>
      </c>
      <c r="C3070" s="333" t="s">
        <v>14207</v>
      </c>
      <c r="N3070" t="s">
        <v>8024</v>
      </c>
      <c r="O3070" s="296">
        <f>INDEX('Page 2 - Team Information'!$K$14:$AP$184,Y3070,X3070)</f>
        <v>0</v>
      </c>
      <c r="Q3070"/>
      <c r="S3070" t="s">
        <v>11004</v>
      </c>
      <c r="X3070" s="334">
        <v>26</v>
      </c>
      <c r="Y3070" s="334">
        <v>13</v>
      </c>
    </row>
    <row r="3071" spans="1:25" x14ac:dyDescent="0.25">
      <c r="A3071" t="str">
        <f>'Page 1 - General Information'!$G$12</f>
        <v>114069103</v>
      </c>
      <c r="B3071" t="str">
        <f>'Page 1 - General Information'!$G$16</f>
        <v>6980</v>
      </c>
      <c r="C3071" s="333" t="s">
        <v>14207</v>
      </c>
      <c r="N3071" t="s">
        <v>8024</v>
      </c>
      <c r="O3071" s="296">
        <f>INDEX('Page 2 - Team Information'!$K$14:$AP$184,Y3071,X3071)</f>
        <v>3</v>
      </c>
      <c r="Q3071"/>
      <c r="S3071" t="s">
        <v>11005</v>
      </c>
      <c r="X3071" s="334">
        <v>27</v>
      </c>
      <c r="Y3071" s="334">
        <v>13</v>
      </c>
    </row>
    <row r="3072" spans="1:25" x14ac:dyDescent="0.25">
      <c r="A3072" t="str">
        <f>'Page 1 - General Information'!$G$12</f>
        <v>114069103</v>
      </c>
      <c r="B3072" t="str">
        <f>'Page 1 - General Information'!$G$16</f>
        <v>6980</v>
      </c>
      <c r="C3072" s="333" t="s">
        <v>14207</v>
      </c>
      <c r="N3072" s="338" t="s">
        <v>8013</v>
      </c>
      <c r="O3072" s="300"/>
      <c r="Q3072" s="304">
        <f>(INDEX('Page 2 - Team Information'!$K$14:$AP$184,Y3072,X3072)*100)</f>
        <v>1.6</v>
      </c>
      <c r="S3072" t="s">
        <v>11006</v>
      </c>
      <c r="X3072" s="334">
        <v>29</v>
      </c>
      <c r="Y3072" s="334">
        <v>13</v>
      </c>
    </row>
    <row r="3073" spans="1:25" x14ac:dyDescent="0.25">
      <c r="A3073" t="str">
        <f>'Page 1 - General Information'!$G$12</f>
        <v>114069103</v>
      </c>
      <c r="B3073" t="str">
        <f>'Page 1 - General Information'!$G$16</f>
        <v>6980</v>
      </c>
      <c r="C3073" s="333" t="s">
        <v>14207</v>
      </c>
      <c r="N3073" s="338" t="s">
        <v>8013</v>
      </c>
      <c r="O3073" s="300"/>
      <c r="Q3073" s="304">
        <f>(INDEX('Page 2 - Team Information'!$K$14:$AP$184,Y3073,X3073)*100)</f>
        <v>1.6</v>
      </c>
      <c r="S3073" t="s">
        <v>11007</v>
      </c>
      <c r="X3073" s="334">
        <v>30</v>
      </c>
      <c r="Y3073" s="334">
        <v>13</v>
      </c>
    </row>
    <row r="3074" spans="1:25" x14ac:dyDescent="0.25">
      <c r="A3074" t="str">
        <f>'Page 1 - General Information'!$G$12</f>
        <v>114069103</v>
      </c>
      <c r="B3074" t="str">
        <f>'Page 1 - General Information'!$G$16</f>
        <v>6980</v>
      </c>
      <c r="C3074" s="333" t="s">
        <v>14207</v>
      </c>
      <c r="N3074" s="338" t="s">
        <v>8013</v>
      </c>
      <c r="O3074" s="300"/>
      <c r="Q3074" s="304">
        <f>(INDEX('Page 2 - Team Information'!$K$14:$AP$184,Y3074,X3074)*100)</f>
        <v>0</v>
      </c>
      <c r="S3074" t="s">
        <v>11008</v>
      </c>
      <c r="X3074" s="334">
        <v>31</v>
      </c>
      <c r="Y3074" s="334">
        <v>13</v>
      </c>
    </row>
    <row r="3075" spans="1:25" x14ac:dyDescent="0.25">
      <c r="A3075" t="str">
        <f>'Page 1 - General Information'!$G$12</f>
        <v>114069103</v>
      </c>
      <c r="B3075" t="str">
        <f>'Page 1 - General Information'!$G$16</f>
        <v>6980</v>
      </c>
      <c r="C3075" s="333" t="s">
        <v>14207</v>
      </c>
      <c r="N3075" s="338" t="s">
        <v>8013</v>
      </c>
      <c r="O3075" s="300"/>
      <c r="Q3075" s="304">
        <f>(INDEX('Page 2 - Team Information'!$K$14:$AP$184,Y3075,X3075)*100)</f>
        <v>0</v>
      </c>
      <c r="S3075" t="s">
        <v>11009</v>
      </c>
      <c r="X3075" s="334">
        <v>32</v>
      </c>
      <c r="Y3075" s="334">
        <v>13</v>
      </c>
    </row>
    <row r="3076" spans="1:25" x14ac:dyDescent="0.25">
      <c r="A3076" t="str">
        <f>'Page 1 - General Information'!$G$12</f>
        <v>114069103</v>
      </c>
      <c r="B3076" t="str">
        <f>'Page 1 - General Information'!$G$16</f>
        <v>6980</v>
      </c>
      <c r="C3076" s="333" t="s">
        <v>14207</v>
      </c>
      <c r="N3076" t="s">
        <v>8024</v>
      </c>
      <c r="O3076" s="296">
        <f>INDEX('Page 2 - Team Information'!$K$14:$AP$184,Y3076,X3076)</f>
        <v>0</v>
      </c>
      <c r="Q3076"/>
      <c r="S3076" t="s">
        <v>11010</v>
      </c>
      <c r="X3076" s="334">
        <v>24</v>
      </c>
      <c r="Y3076" s="334">
        <v>14</v>
      </c>
    </row>
    <row r="3077" spans="1:25" x14ac:dyDescent="0.25">
      <c r="A3077" t="str">
        <f>'Page 1 - General Information'!$G$12</f>
        <v>114069103</v>
      </c>
      <c r="B3077" t="str">
        <f>'Page 1 - General Information'!$G$16</f>
        <v>6980</v>
      </c>
      <c r="C3077" s="333" t="s">
        <v>14207</v>
      </c>
      <c r="N3077" t="s">
        <v>8024</v>
      </c>
      <c r="O3077" s="296">
        <f>INDEX('Page 2 - Team Information'!$K$14:$AP$184,Y3077,X3077)</f>
        <v>1</v>
      </c>
      <c r="Q3077"/>
      <c r="S3077" t="s">
        <v>11011</v>
      </c>
      <c r="X3077" s="334">
        <v>25</v>
      </c>
      <c r="Y3077" s="334">
        <v>14</v>
      </c>
    </row>
    <row r="3078" spans="1:25" x14ac:dyDescent="0.25">
      <c r="A3078" t="str">
        <f>'Page 1 - General Information'!$G$12</f>
        <v>114069103</v>
      </c>
      <c r="B3078" t="str">
        <f>'Page 1 - General Information'!$G$16</f>
        <v>6980</v>
      </c>
      <c r="C3078" s="333" t="s">
        <v>14207</v>
      </c>
      <c r="N3078" t="s">
        <v>8024</v>
      </c>
      <c r="O3078" s="296">
        <f>INDEX('Page 2 - Team Information'!$K$14:$AP$184,Y3078,X3078)</f>
        <v>0</v>
      </c>
      <c r="Q3078"/>
      <c r="S3078" t="s">
        <v>11012</v>
      </c>
      <c r="X3078" s="334">
        <v>26</v>
      </c>
      <c r="Y3078" s="334">
        <v>14</v>
      </c>
    </row>
    <row r="3079" spans="1:25" x14ac:dyDescent="0.25">
      <c r="A3079" t="str">
        <f>'Page 1 - General Information'!$G$12</f>
        <v>114069103</v>
      </c>
      <c r="B3079" t="str">
        <f>'Page 1 - General Information'!$G$16</f>
        <v>6980</v>
      </c>
      <c r="C3079" s="333" t="s">
        <v>14207</v>
      </c>
      <c r="N3079" t="s">
        <v>8024</v>
      </c>
      <c r="O3079" s="296">
        <f>INDEX('Page 2 - Team Information'!$K$14:$AP$184,Y3079,X3079)</f>
        <v>0</v>
      </c>
      <c r="Q3079"/>
      <c r="S3079" t="s">
        <v>11013</v>
      </c>
      <c r="X3079" s="334">
        <v>27</v>
      </c>
      <c r="Y3079" s="334">
        <v>14</v>
      </c>
    </row>
    <row r="3080" spans="1:25" x14ac:dyDescent="0.25">
      <c r="A3080" t="str">
        <f>'Page 1 - General Information'!$G$12</f>
        <v>114069103</v>
      </c>
      <c r="B3080" t="str">
        <f>'Page 1 - General Information'!$G$16</f>
        <v>6980</v>
      </c>
      <c r="C3080" s="333" t="s">
        <v>14207</v>
      </c>
      <c r="N3080" s="338" t="s">
        <v>8013</v>
      </c>
      <c r="O3080" s="300"/>
      <c r="Q3080" s="304">
        <f>(INDEX('Page 2 - Team Information'!$K$14:$AP$184,Y3080,X3080)*100)</f>
        <v>1.5</v>
      </c>
      <c r="S3080" t="s">
        <v>11014</v>
      </c>
      <c r="X3080" s="334">
        <v>29</v>
      </c>
      <c r="Y3080" s="334">
        <v>14</v>
      </c>
    </row>
    <row r="3081" spans="1:25" x14ac:dyDescent="0.25">
      <c r="A3081" t="str">
        <f>'Page 1 - General Information'!$G$12</f>
        <v>114069103</v>
      </c>
      <c r="B3081" t="str">
        <f>'Page 1 - General Information'!$G$16</f>
        <v>6980</v>
      </c>
      <c r="C3081" s="333" t="s">
        <v>14207</v>
      </c>
      <c r="N3081" s="338" t="s">
        <v>8013</v>
      </c>
      <c r="O3081" s="300"/>
      <c r="Q3081" s="304">
        <f>(INDEX('Page 2 - Team Information'!$K$14:$AP$184,Y3081,X3081)*100)</f>
        <v>1.5</v>
      </c>
      <c r="S3081" t="s">
        <v>11015</v>
      </c>
      <c r="X3081" s="334">
        <v>30</v>
      </c>
      <c r="Y3081" s="334">
        <v>14</v>
      </c>
    </row>
    <row r="3082" spans="1:25" x14ac:dyDescent="0.25">
      <c r="A3082" t="str">
        <f>'Page 1 - General Information'!$G$12</f>
        <v>114069103</v>
      </c>
      <c r="B3082" t="str">
        <f>'Page 1 - General Information'!$G$16</f>
        <v>6980</v>
      </c>
      <c r="C3082" s="333" t="s">
        <v>14207</v>
      </c>
      <c r="N3082" s="338" t="s">
        <v>8013</v>
      </c>
      <c r="O3082" s="300"/>
      <c r="Q3082" s="304">
        <f>(INDEX('Page 2 - Team Information'!$K$14:$AP$184,Y3082,X3082)*100)</f>
        <v>0</v>
      </c>
      <c r="S3082" t="s">
        <v>11016</v>
      </c>
      <c r="X3082" s="334">
        <v>31</v>
      </c>
      <c r="Y3082" s="334">
        <v>14</v>
      </c>
    </row>
    <row r="3083" spans="1:25" x14ac:dyDescent="0.25">
      <c r="A3083" t="str">
        <f>'Page 1 - General Information'!$G$12</f>
        <v>114069103</v>
      </c>
      <c r="B3083" t="str">
        <f>'Page 1 - General Information'!$G$16</f>
        <v>6980</v>
      </c>
      <c r="C3083" s="333" t="s">
        <v>14207</v>
      </c>
      <c r="N3083" s="338" t="s">
        <v>8013</v>
      </c>
      <c r="O3083" s="300"/>
      <c r="Q3083" s="304">
        <f>(INDEX('Page 2 - Team Information'!$K$14:$AP$184,Y3083,X3083)*100)</f>
        <v>0</v>
      </c>
      <c r="S3083" t="s">
        <v>11017</v>
      </c>
      <c r="X3083" s="334">
        <v>32</v>
      </c>
      <c r="Y3083" s="334">
        <v>14</v>
      </c>
    </row>
    <row r="3084" spans="1:25" x14ac:dyDescent="0.25">
      <c r="A3084" t="str">
        <f>'Page 1 - General Information'!$G$12</f>
        <v>114069103</v>
      </c>
      <c r="B3084" t="str">
        <f>'Page 1 - General Information'!$G$16</f>
        <v>6980</v>
      </c>
      <c r="C3084" s="333" t="s">
        <v>14207</v>
      </c>
      <c r="N3084" t="s">
        <v>8024</v>
      </c>
      <c r="O3084" s="296">
        <f>INDEX('Page 2 - Team Information'!$K$14:$AP$184,Y3084,X3084)</f>
        <v>0</v>
      </c>
      <c r="Q3084"/>
      <c r="S3084" t="s">
        <v>11018</v>
      </c>
      <c r="X3084" s="334">
        <v>24</v>
      </c>
      <c r="Y3084" s="334">
        <v>15</v>
      </c>
    </row>
    <row r="3085" spans="1:25" x14ac:dyDescent="0.25">
      <c r="A3085" t="str">
        <f>'Page 1 - General Information'!$G$12</f>
        <v>114069103</v>
      </c>
      <c r="B3085" t="str">
        <f>'Page 1 - General Information'!$G$16</f>
        <v>6980</v>
      </c>
      <c r="C3085" s="333" t="s">
        <v>14207</v>
      </c>
      <c r="N3085" t="s">
        <v>8024</v>
      </c>
      <c r="O3085" s="296">
        <f>INDEX('Page 2 - Team Information'!$K$14:$AP$184,Y3085,X3085)</f>
        <v>1</v>
      </c>
      <c r="Q3085"/>
      <c r="S3085" t="s">
        <v>11019</v>
      </c>
      <c r="X3085" s="334">
        <v>25</v>
      </c>
      <c r="Y3085" s="334">
        <v>15</v>
      </c>
    </row>
    <row r="3086" spans="1:25" x14ac:dyDescent="0.25">
      <c r="A3086" t="str">
        <f>'Page 1 - General Information'!$G$12</f>
        <v>114069103</v>
      </c>
      <c r="B3086" t="str">
        <f>'Page 1 - General Information'!$G$16</f>
        <v>6980</v>
      </c>
      <c r="C3086" s="333" t="s">
        <v>14207</v>
      </c>
      <c r="N3086" t="s">
        <v>8024</v>
      </c>
      <c r="O3086" s="296">
        <f>INDEX('Page 2 - Team Information'!$K$14:$AP$184,Y3086,X3086)</f>
        <v>0</v>
      </c>
      <c r="Q3086"/>
      <c r="S3086" t="s">
        <v>11020</v>
      </c>
      <c r="X3086" s="334">
        <v>26</v>
      </c>
      <c r="Y3086" s="334">
        <v>15</v>
      </c>
    </row>
    <row r="3087" spans="1:25" x14ac:dyDescent="0.25">
      <c r="A3087" t="str">
        <f>'Page 1 - General Information'!$G$12</f>
        <v>114069103</v>
      </c>
      <c r="B3087" t="str">
        <f>'Page 1 - General Information'!$G$16</f>
        <v>6980</v>
      </c>
      <c r="C3087" s="333" t="s">
        <v>14207</v>
      </c>
      <c r="N3087" t="s">
        <v>8024</v>
      </c>
      <c r="O3087" s="296">
        <f>INDEX('Page 2 - Team Information'!$K$14:$AP$184,Y3087,X3087)</f>
        <v>0</v>
      </c>
      <c r="Q3087"/>
      <c r="S3087" t="s">
        <v>11021</v>
      </c>
      <c r="X3087" s="334">
        <v>27</v>
      </c>
      <c r="Y3087" s="334">
        <v>15</v>
      </c>
    </row>
    <row r="3088" spans="1:25" x14ac:dyDescent="0.25">
      <c r="A3088" t="str">
        <f>'Page 1 - General Information'!$G$12</f>
        <v>114069103</v>
      </c>
      <c r="B3088" t="str">
        <f>'Page 1 - General Information'!$G$16</f>
        <v>6980</v>
      </c>
      <c r="C3088" s="333" t="s">
        <v>14207</v>
      </c>
      <c r="N3088" s="338" t="s">
        <v>8013</v>
      </c>
      <c r="O3088" s="300"/>
      <c r="Q3088" s="304">
        <f>(INDEX('Page 2 - Team Information'!$K$14:$AP$184,Y3088,X3088)*100)</f>
        <v>1.5</v>
      </c>
      <c r="S3088" t="s">
        <v>11022</v>
      </c>
      <c r="X3088" s="334">
        <v>29</v>
      </c>
      <c r="Y3088" s="334">
        <v>15</v>
      </c>
    </row>
    <row r="3089" spans="1:25" x14ac:dyDescent="0.25">
      <c r="A3089" t="str">
        <f>'Page 1 - General Information'!$G$12</f>
        <v>114069103</v>
      </c>
      <c r="B3089" t="str">
        <f>'Page 1 - General Information'!$G$16</f>
        <v>6980</v>
      </c>
      <c r="C3089" s="333" t="s">
        <v>14207</v>
      </c>
      <c r="N3089" s="338" t="s">
        <v>8013</v>
      </c>
      <c r="O3089" s="300"/>
      <c r="Q3089" s="304">
        <f>(INDEX('Page 2 - Team Information'!$K$14:$AP$184,Y3089,X3089)*100)</f>
        <v>1.5</v>
      </c>
      <c r="S3089" t="s">
        <v>11023</v>
      </c>
      <c r="X3089" s="334">
        <v>30</v>
      </c>
      <c r="Y3089" s="334">
        <v>15</v>
      </c>
    </row>
    <row r="3090" spans="1:25" x14ac:dyDescent="0.25">
      <c r="A3090" t="str">
        <f>'Page 1 - General Information'!$G$12</f>
        <v>114069103</v>
      </c>
      <c r="B3090" t="str">
        <f>'Page 1 - General Information'!$G$16</f>
        <v>6980</v>
      </c>
      <c r="C3090" s="333" t="s">
        <v>14207</v>
      </c>
      <c r="N3090" s="338" t="s">
        <v>8013</v>
      </c>
      <c r="O3090" s="300"/>
      <c r="Q3090" s="304">
        <f>(INDEX('Page 2 - Team Information'!$K$14:$AP$184,Y3090,X3090)*100)</f>
        <v>0</v>
      </c>
      <c r="S3090" t="s">
        <v>11024</v>
      </c>
      <c r="X3090" s="334">
        <v>31</v>
      </c>
      <c r="Y3090" s="334">
        <v>15</v>
      </c>
    </row>
    <row r="3091" spans="1:25" x14ac:dyDescent="0.25">
      <c r="A3091" t="str">
        <f>'Page 1 - General Information'!$G$12</f>
        <v>114069103</v>
      </c>
      <c r="B3091" t="str">
        <f>'Page 1 - General Information'!$G$16</f>
        <v>6980</v>
      </c>
      <c r="C3091" s="333" t="s">
        <v>14207</v>
      </c>
      <c r="N3091" s="338" t="s">
        <v>8013</v>
      </c>
      <c r="O3091" s="300"/>
      <c r="Q3091" s="304">
        <f>(INDEX('Page 2 - Team Information'!$K$14:$AP$184,Y3091,X3091)*100)</f>
        <v>0</v>
      </c>
      <c r="S3091" t="s">
        <v>11025</v>
      </c>
      <c r="X3091" s="334">
        <v>32</v>
      </c>
      <c r="Y3091" s="334">
        <v>15</v>
      </c>
    </row>
    <row r="3092" spans="1:25" x14ac:dyDescent="0.25">
      <c r="A3092" t="str">
        <f>'Page 1 - General Information'!$G$12</f>
        <v>114069103</v>
      </c>
      <c r="B3092" t="str">
        <f>'Page 1 - General Information'!$G$16</f>
        <v>6980</v>
      </c>
      <c r="C3092" s="333" t="s">
        <v>14207</v>
      </c>
      <c r="N3092" t="s">
        <v>8024</v>
      </c>
      <c r="O3092" s="296">
        <f>INDEX('Page 2 - Team Information'!$K$14:$AP$184,Y3092,X3092)</f>
        <v>0</v>
      </c>
      <c r="Q3092"/>
      <c r="S3092" t="s">
        <v>11026</v>
      </c>
      <c r="X3092" s="334">
        <v>24</v>
      </c>
      <c r="Y3092" s="334">
        <v>16</v>
      </c>
    </row>
    <row r="3093" spans="1:25" x14ac:dyDescent="0.25">
      <c r="A3093" t="str">
        <f>'Page 1 - General Information'!$G$12</f>
        <v>114069103</v>
      </c>
      <c r="B3093" t="str">
        <f>'Page 1 - General Information'!$G$16</f>
        <v>6980</v>
      </c>
      <c r="C3093" s="333" t="s">
        <v>14207</v>
      </c>
      <c r="N3093" t="s">
        <v>8024</v>
      </c>
      <c r="O3093" s="296">
        <f>INDEX('Page 2 - Team Information'!$K$14:$AP$184,Y3093,X3093)</f>
        <v>1</v>
      </c>
      <c r="Q3093"/>
      <c r="S3093" t="s">
        <v>11027</v>
      </c>
      <c r="X3093" s="334">
        <v>25</v>
      </c>
      <c r="Y3093" s="334">
        <v>16</v>
      </c>
    </row>
    <row r="3094" spans="1:25" x14ac:dyDescent="0.25">
      <c r="A3094" t="str">
        <f>'Page 1 - General Information'!$G$12</f>
        <v>114069103</v>
      </c>
      <c r="B3094" t="str">
        <f>'Page 1 - General Information'!$G$16</f>
        <v>6980</v>
      </c>
      <c r="C3094" s="333" t="s">
        <v>14207</v>
      </c>
      <c r="N3094" t="s">
        <v>8024</v>
      </c>
      <c r="O3094" s="296">
        <f>INDEX('Page 2 - Team Information'!$K$14:$AP$184,Y3094,X3094)</f>
        <v>0</v>
      </c>
      <c r="Q3094"/>
      <c r="S3094" t="s">
        <v>11028</v>
      </c>
      <c r="X3094" s="334">
        <v>26</v>
      </c>
      <c r="Y3094" s="334">
        <v>16</v>
      </c>
    </row>
    <row r="3095" spans="1:25" x14ac:dyDescent="0.25">
      <c r="A3095" t="str">
        <f>'Page 1 - General Information'!$G$12</f>
        <v>114069103</v>
      </c>
      <c r="B3095" t="str">
        <f>'Page 1 - General Information'!$G$16</f>
        <v>6980</v>
      </c>
      <c r="C3095" s="333" t="s">
        <v>14207</v>
      </c>
      <c r="N3095" t="s">
        <v>8024</v>
      </c>
      <c r="O3095" s="296">
        <f>INDEX('Page 2 - Team Information'!$K$14:$AP$184,Y3095,X3095)</f>
        <v>1</v>
      </c>
      <c r="Q3095"/>
      <c r="S3095" t="s">
        <v>11029</v>
      </c>
      <c r="X3095" s="334">
        <v>27</v>
      </c>
      <c r="Y3095" s="334">
        <v>16</v>
      </c>
    </row>
    <row r="3096" spans="1:25" x14ac:dyDescent="0.25">
      <c r="A3096" t="str">
        <f>'Page 1 - General Information'!$G$12</f>
        <v>114069103</v>
      </c>
      <c r="B3096" t="str">
        <f>'Page 1 - General Information'!$G$16</f>
        <v>6980</v>
      </c>
      <c r="C3096" s="333" t="s">
        <v>14207</v>
      </c>
      <c r="N3096" s="338" t="s">
        <v>8013</v>
      </c>
      <c r="O3096" s="300"/>
      <c r="Q3096" s="304">
        <f>(INDEX('Page 2 - Team Information'!$K$14:$AP$184,Y3096,X3096)*100)</f>
        <v>1.5</v>
      </c>
      <c r="S3096" t="s">
        <v>11030</v>
      </c>
      <c r="X3096" s="334">
        <v>29</v>
      </c>
      <c r="Y3096" s="334">
        <v>16</v>
      </c>
    </row>
    <row r="3097" spans="1:25" x14ac:dyDescent="0.25">
      <c r="A3097" t="str">
        <f>'Page 1 - General Information'!$G$12</f>
        <v>114069103</v>
      </c>
      <c r="B3097" t="str">
        <f>'Page 1 - General Information'!$G$16</f>
        <v>6980</v>
      </c>
      <c r="C3097" s="333" t="s">
        <v>14207</v>
      </c>
      <c r="N3097" s="338" t="s">
        <v>8013</v>
      </c>
      <c r="O3097" s="300"/>
      <c r="Q3097" s="304">
        <f>(INDEX('Page 2 - Team Information'!$K$14:$AP$184,Y3097,X3097)*100)</f>
        <v>1.5</v>
      </c>
      <c r="S3097" t="s">
        <v>11031</v>
      </c>
      <c r="X3097" s="334">
        <v>30</v>
      </c>
      <c r="Y3097" s="334">
        <v>16</v>
      </c>
    </row>
    <row r="3098" spans="1:25" x14ac:dyDescent="0.25">
      <c r="A3098" t="str">
        <f>'Page 1 - General Information'!$G$12</f>
        <v>114069103</v>
      </c>
      <c r="B3098" t="str">
        <f>'Page 1 - General Information'!$G$16</f>
        <v>6980</v>
      </c>
      <c r="C3098" s="333" t="s">
        <v>14207</v>
      </c>
      <c r="N3098" s="338" t="s">
        <v>8013</v>
      </c>
      <c r="O3098" s="300"/>
      <c r="Q3098" s="304">
        <f>(INDEX('Page 2 - Team Information'!$K$14:$AP$184,Y3098,X3098)*100)</f>
        <v>0</v>
      </c>
      <c r="S3098" t="s">
        <v>11032</v>
      </c>
      <c r="X3098" s="334">
        <v>31</v>
      </c>
      <c r="Y3098" s="334">
        <v>16</v>
      </c>
    </row>
    <row r="3099" spans="1:25" x14ac:dyDescent="0.25">
      <c r="A3099" t="str">
        <f>'Page 1 - General Information'!$G$12</f>
        <v>114069103</v>
      </c>
      <c r="B3099" t="str">
        <f>'Page 1 - General Information'!$G$16</f>
        <v>6980</v>
      </c>
      <c r="C3099" s="333" t="s">
        <v>14207</v>
      </c>
      <c r="N3099" s="338" t="s">
        <v>8013</v>
      </c>
      <c r="O3099" s="300"/>
      <c r="Q3099" s="304">
        <f>(INDEX('Page 2 - Team Information'!$K$14:$AP$184,Y3099,X3099)*100)</f>
        <v>0</v>
      </c>
      <c r="S3099" t="s">
        <v>11033</v>
      </c>
      <c r="X3099" s="334">
        <v>32</v>
      </c>
      <c r="Y3099" s="334">
        <v>16</v>
      </c>
    </row>
    <row r="3100" spans="1:25" x14ac:dyDescent="0.25">
      <c r="A3100" t="str">
        <f>'Page 1 - General Information'!$G$12</f>
        <v>114069103</v>
      </c>
      <c r="B3100" t="str">
        <f>'Page 1 - General Information'!$G$16</f>
        <v>6980</v>
      </c>
      <c r="C3100" s="333" t="s">
        <v>14207</v>
      </c>
      <c r="N3100" t="s">
        <v>8024</v>
      </c>
      <c r="O3100" s="296">
        <f>INDEX('Page 2 - Team Information'!$K$14:$AP$184,Y3100,X3100)</f>
        <v>0</v>
      </c>
      <c r="Q3100"/>
      <c r="S3100" t="s">
        <v>11034</v>
      </c>
      <c r="X3100" s="334">
        <v>24</v>
      </c>
      <c r="Y3100" s="334">
        <v>17</v>
      </c>
    </row>
    <row r="3101" spans="1:25" x14ac:dyDescent="0.25">
      <c r="A3101" t="str">
        <f>'Page 1 - General Information'!$G$12</f>
        <v>114069103</v>
      </c>
      <c r="B3101" t="str">
        <f>'Page 1 - General Information'!$G$16</f>
        <v>6980</v>
      </c>
      <c r="C3101" s="333" t="s">
        <v>14207</v>
      </c>
      <c r="N3101" t="s">
        <v>8024</v>
      </c>
      <c r="O3101" s="296">
        <f>INDEX('Page 2 - Team Information'!$K$14:$AP$184,Y3101,X3101)</f>
        <v>1</v>
      </c>
      <c r="Q3101"/>
      <c r="S3101" t="s">
        <v>11035</v>
      </c>
      <c r="X3101" s="334">
        <v>25</v>
      </c>
      <c r="Y3101" s="334">
        <v>17</v>
      </c>
    </row>
    <row r="3102" spans="1:25" x14ac:dyDescent="0.25">
      <c r="A3102" t="str">
        <f>'Page 1 - General Information'!$G$12</f>
        <v>114069103</v>
      </c>
      <c r="B3102" t="str">
        <f>'Page 1 - General Information'!$G$16</f>
        <v>6980</v>
      </c>
      <c r="C3102" s="333" t="s">
        <v>14207</v>
      </c>
      <c r="N3102" t="s">
        <v>8024</v>
      </c>
      <c r="O3102" s="296">
        <f>INDEX('Page 2 - Team Information'!$K$14:$AP$184,Y3102,X3102)</f>
        <v>0</v>
      </c>
      <c r="Q3102"/>
      <c r="S3102" t="s">
        <v>11036</v>
      </c>
      <c r="X3102" s="334">
        <v>26</v>
      </c>
      <c r="Y3102" s="334">
        <v>17</v>
      </c>
    </row>
    <row r="3103" spans="1:25" x14ac:dyDescent="0.25">
      <c r="A3103" t="str">
        <f>'Page 1 - General Information'!$G$12</f>
        <v>114069103</v>
      </c>
      <c r="B3103" t="str">
        <f>'Page 1 - General Information'!$G$16</f>
        <v>6980</v>
      </c>
      <c r="C3103" s="333" t="s">
        <v>14207</v>
      </c>
      <c r="N3103" t="s">
        <v>8024</v>
      </c>
      <c r="O3103" s="296">
        <f>INDEX('Page 2 - Team Information'!$K$14:$AP$184,Y3103,X3103)</f>
        <v>0</v>
      </c>
      <c r="Q3103"/>
      <c r="S3103" t="s">
        <v>11037</v>
      </c>
      <c r="X3103" s="334">
        <v>27</v>
      </c>
      <c r="Y3103" s="334">
        <v>17</v>
      </c>
    </row>
    <row r="3104" spans="1:25" x14ac:dyDescent="0.25">
      <c r="A3104" t="str">
        <f>'Page 1 - General Information'!$G$12</f>
        <v>114069103</v>
      </c>
      <c r="B3104" t="str">
        <f>'Page 1 - General Information'!$G$16</f>
        <v>6980</v>
      </c>
      <c r="C3104" s="333" t="s">
        <v>14207</v>
      </c>
      <c r="N3104" s="338" t="s">
        <v>8013</v>
      </c>
      <c r="O3104" s="300"/>
      <c r="Q3104" s="304">
        <f>(INDEX('Page 2 - Team Information'!$K$14:$AP$184,Y3104,X3104)*100)</f>
        <v>1.5</v>
      </c>
      <c r="S3104" t="s">
        <v>11038</v>
      </c>
      <c r="X3104" s="334">
        <v>29</v>
      </c>
      <c r="Y3104" s="334">
        <v>17</v>
      </c>
    </row>
    <row r="3105" spans="1:25" x14ac:dyDescent="0.25">
      <c r="A3105" t="str">
        <f>'Page 1 - General Information'!$G$12</f>
        <v>114069103</v>
      </c>
      <c r="B3105" t="str">
        <f>'Page 1 - General Information'!$G$16</f>
        <v>6980</v>
      </c>
      <c r="C3105" s="333" t="s">
        <v>14207</v>
      </c>
      <c r="N3105" s="338" t="s">
        <v>8013</v>
      </c>
      <c r="O3105" s="300"/>
      <c r="Q3105" s="304">
        <f>(INDEX('Page 2 - Team Information'!$K$14:$AP$184,Y3105,X3105)*100)</f>
        <v>1.5</v>
      </c>
      <c r="S3105" t="s">
        <v>11039</v>
      </c>
      <c r="X3105" s="334">
        <v>30</v>
      </c>
      <c r="Y3105" s="334">
        <v>17</v>
      </c>
    </row>
    <row r="3106" spans="1:25" x14ac:dyDescent="0.25">
      <c r="A3106" t="str">
        <f>'Page 1 - General Information'!$G$12</f>
        <v>114069103</v>
      </c>
      <c r="B3106" t="str">
        <f>'Page 1 - General Information'!$G$16</f>
        <v>6980</v>
      </c>
      <c r="C3106" s="333" t="s">
        <v>14207</v>
      </c>
      <c r="N3106" s="338" t="s">
        <v>8013</v>
      </c>
      <c r="O3106" s="300"/>
      <c r="Q3106" s="304">
        <f>(INDEX('Page 2 - Team Information'!$K$14:$AP$184,Y3106,X3106)*100)</f>
        <v>0</v>
      </c>
      <c r="S3106" t="s">
        <v>11040</v>
      </c>
      <c r="X3106" s="334">
        <v>31</v>
      </c>
      <c r="Y3106" s="334">
        <v>17</v>
      </c>
    </row>
    <row r="3107" spans="1:25" x14ac:dyDescent="0.25">
      <c r="A3107" t="str">
        <f>'Page 1 - General Information'!$G$12</f>
        <v>114069103</v>
      </c>
      <c r="B3107" t="str">
        <f>'Page 1 - General Information'!$G$16</f>
        <v>6980</v>
      </c>
      <c r="C3107" s="333" t="s">
        <v>14207</v>
      </c>
      <c r="N3107" s="338" t="s">
        <v>8013</v>
      </c>
      <c r="O3107" s="300"/>
      <c r="Q3107" s="304">
        <f>(INDEX('Page 2 - Team Information'!$K$14:$AP$184,Y3107,X3107)*100)</f>
        <v>0</v>
      </c>
      <c r="S3107" t="s">
        <v>11041</v>
      </c>
      <c r="X3107" s="334">
        <v>32</v>
      </c>
      <c r="Y3107" s="334">
        <v>17</v>
      </c>
    </row>
    <row r="3108" spans="1:25" x14ac:dyDescent="0.25">
      <c r="A3108" t="str">
        <f>'Page 1 - General Information'!$G$12</f>
        <v>114069103</v>
      </c>
      <c r="B3108" t="str">
        <f>'Page 1 - General Information'!$G$16</f>
        <v>6980</v>
      </c>
      <c r="C3108" s="333" t="s">
        <v>14207</v>
      </c>
      <c r="N3108" t="s">
        <v>8024</v>
      </c>
      <c r="O3108" s="296">
        <f>INDEX('Page 2 - Team Information'!$K$14:$AP$184,Y3108,X3108)</f>
        <v>0</v>
      </c>
      <c r="Q3108"/>
      <c r="S3108" t="s">
        <v>11042</v>
      </c>
      <c r="X3108" s="334">
        <v>24</v>
      </c>
      <c r="Y3108" s="334">
        <v>18</v>
      </c>
    </row>
    <row r="3109" spans="1:25" x14ac:dyDescent="0.25">
      <c r="A3109" t="str">
        <f>'Page 1 - General Information'!$G$12</f>
        <v>114069103</v>
      </c>
      <c r="B3109" t="str">
        <f>'Page 1 - General Information'!$G$16</f>
        <v>6980</v>
      </c>
      <c r="C3109" s="333" t="s">
        <v>14207</v>
      </c>
      <c r="N3109" t="s">
        <v>8024</v>
      </c>
      <c r="O3109" s="296">
        <f>INDEX('Page 2 - Team Information'!$K$14:$AP$184,Y3109,X3109)</f>
        <v>1</v>
      </c>
      <c r="Q3109"/>
      <c r="S3109" t="s">
        <v>11043</v>
      </c>
      <c r="X3109" s="334">
        <v>25</v>
      </c>
      <c r="Y3109" s="334">
        <v>18</v>
      </c>
    </row>
    <row r="3110" spans="1:25" x14ac:dyDescent="0.25">
      <c r="A3110" t="str">
        <f>'Page 1 - General Information'!$G$12</f>
        <v>114069103</v>
      </c>
      <c r="B3110" t="str">
        <f>'Page 1 - General Information'!$G$16</f>
        <v>6980</v>
      </c>
      <c r="C3110" s="333" t="s">
        <v>14207</v>
      </c>
      <c r="N3110" t="s">
        <v>8024</v>
      </c>
      <c r="O3110" s="296">
        <f>INDEX('Page 2 - Team Information'!$K$14:$AP$184,Y3110,X3110)</f>
        <v>0</v>
      </c>
      <c r="Q3110"/>
      <c r="S3110" t="s">
        <v>11044</v>
      </c>
      <c r="X3110" s="334">
        <v>26</v>
      </c>
      <c r="Y3110" s="334">
        <v>18</v>
      </c>
    </row>
    <row r="3111" spans="1:25" x14ac:dyDescent="0.25">
      <c r="A3111" t="str">
        <f>'Page 1 - General Information'!$G$12</f>
        <v>114069103</v>
      </c>
      <c r="B3111" t="str">
        <f>'Page 1 - General Information'!$G$16</f>
        <v>6980</v>
      </c>
      <c r="C3111" s="333" t="s">
        <v>14207</v>
      </c>
      <c r="N3111" t="s">
        <v>8024</v>
      </c>
      <c r="O3111" s="296">
        <f>INDEX('Page 2 - Team Information'!$K$14:$AP$184,Y3111,X3111)</f>
        <v>0</v>
      </c>
      <c r="Q3111"/>
      <c r="S3111" t="s">
        <v>11045</v>
      </c>
      <c r="X3111" s="334">
        <v>27</v>
      </c>
      <c r="Y3111" s="334">
        <v>18</v>
      </c>
    </row>
    <row r="3112" spans="1:25" x14ac:dyDescent="0.25">
      <c r="A3112" t="str">
        <f>'Page 1 - General Information'!$G$12</f>
        <v>114069103</v>
      </c>
      <c r="B3112" t="str">
        <f>'Page 1 - General Information'!$G$16</f>
        <v>6980</v>
      </c>
      <c r="C3112" s="333" t="s">
        <v>14207</v>
      </c>
      <c r="N3112" s="338" t="s">
        <v>8013</v>
      </c>
      <c r="O3112" s="300"/>
      <c r="Q3112" s="304">
        <f>(INDEX('Page 2 - Team Information'!$K$14:$AP$184,Y3112,X3112)*100)</f>
        <v>1.6</v>
      </c>
      <c r="S3112" t="s">
        <v>11046</v>
      </c>
      <c r="X3112" s="334">
        <v>29</v>
      </c>
      <c r="Y3112" s="334">
        <v>18</v>
      </c>
    </row>
    <row r="3113" spans="1:25" x14ac:dyDescent="0.25">
      <c r="A3113" t="str">
        <f>'Page 1 - General Information'!$G$12</f>
        <v>114069103</v>
      </c>
      <c r="B3113" t="str">
        <f>'Page 1 - General Information'!$G$16</f>
        <v>6980</v>
      </c>
      <c r="C3113" s="333" t="s">
        <v>14207</v>
      </c>
      <c r="N3113" s="338" t="s">
        <v>8013</v>
      </c>
      <c r="O3113" s="300"/>
      <c r="Q3113" s="304">
        <f>(INDEX('Page 2 - Team Information'!$K$14:$AP$184,Y3113,X3113)*100)</f>
        <v>1.6</v>
      </c>
      <c r="S3113" t="s">
        <v>11047</v>
      </c>
      <c r="X3113" s="334">
        <v>30</v>
      </c>
      <c r="Y3113" s="334">
        <v>18</v>
      </c>
    </row>
    <row r="3114" spans="1:25" x14ac:dyDescent="0.25">
      <c r="A3114" t="str">
        <f>'Page 1 - General Information'!$G$12</f>
        <v>114069103</v>
      </c>
      <c r="B3114" t="str">
        <f>'Page 1 - General Information'!$G$16</f>
        <v>6980</v>
      </c>
      <c r="C3114" s="333" t="s">
        <v>14207</v>
      </c>
      <c r="N3114" s="338" t="s">
        <v>8013</v>
      </c>
      <c r="O3114" s="300"/>
      <c r="Q3114" s="304">
        <f>(INDEX('Page 2 - Team Information'!$K$14:$AP$184,Y3114,X3114)*100)</f>
        <v>0</v>
      </c>
      <c r="S3114" t="s">
        <v>11048</v>
      </c>
      <c r="X3114" s="334">
        <v>31</v>
      </c>
      <c r="Y3114" s="334">
        <v>18</v>
      </c>
    </row>
    <row r="3115" spans="1:25" x14ac:dyDescent="0.25">
      <c r="A3115" t="str">
        <f>'Page 1 - General Information'!$G$12</f>
        <v>114069103</v>
      </c>
      <c r="B3115" t="str">
        <f>'Page 1 - General Information'!$G$16</f>
        <v>6980</v>
      </c>
      <c r="C3115" s="333" t="s">
        <v>14207</v>
      </c>
      <c r="N3115" s="338" t="s">
        <v>8013</v>
      </c>
      <c r="O3115" s="300"/>
      <c r="Q3115" s="304">
        <f>(INDEX('Page 2 - Team Information'!$K$14:$AP$184,Y3115,X3115)*100)</f>
        <v>0</v>
      </c>
      <c r="S3115" t="s">
        <v>11049</v>
      </c>
      <c r="X3115" s="334">
        <v>32</v>
      </c>
      <c r="Y3115" s="334">
        <v>18</v>
      </c>
    </row>
    <row r="3116" spans="1:25" x14ac:dyDescent="0.25">
      <c r="A3116" t="str">
        <f>'Page 1 - General Information'!$G$12</f>
        <v>114069103</v>
      </c>
      <c r="B3116" t="str">
        <f>'Page 1 - General Information'!$G$16</f>
        <v>6980</v>
      </c>
      <c r="C3116" s="333" t="s">
        <v>14207</v>
      </c>
      <c r="N3116" t="s">
        <v>8024</v>
      </c>
      <c r="O3116" s="296">
        <f>INDEX('Page 2 - Team Information'!$K$14:$AP$184,Y3116,X3116)</f>
        <v>0</v>
      </c>
      <c r="Q3116"/>
      <c r="S3116" t="s">
        <v>11050</v>
      </c>
      <c r="X3116" s="334">
        <v>24</v>
      </c>
      <c r="Y3116" s="334">
        <v>19</v>
      </c>
    </row>
    <row r="3117" spans="1:25" x14ac:dyDescent="0.25">
      <c r="A3117" t="str">
        <f>'Page 1 - General Information'!$G$12</f>
        <v>114069103</v>
      </c>
      <c r="B3117" t="str">
        <f>'Page 1 - General Information'!$G$16</f>
        <v>6980</v>
      </c>
      <c r="C3117" s="333" t="s">
        <v>14207</v>
      </c>
      <c r="N3117" t="s">
        <v>8024</v>
      </c>
      <c r="O3117" s="296">
        <f>INDEX('Page 2 - Team Information'!$K$14:$AP$184,Y3117,X3117)</f>
        <v>0</v>
      </c>
      <c r="Q3117"/>
      <c r="S3117" t="s">
        <v>11051</v>
      </c>
      <c r="X3117" s="334">
        <v>25</v>
      </c>
      <c r="Y3117" s="334">
        <v>19</v>
      </c>
    </row>
    <row r="3118" spans="1:25" x14ac:dyDescent="0.25">
      <c r="A3118" t="str">
        <f>'Page 1 - General Information'!$G$12</f>
        <v>114069103</v>
      </c>
      <c r="B3118" t="str">
        <f>'Page 1 - General Information'!$G$16</f>
        <v>6980</v>
      </c>
      <c r="C3118" s="333" t="s">
        <v>14207</v>
      </c>
      <c r="N3118" t="s">
        <v>8024</v>
      </c>
      <c r="O3118" s="296">
        <f>INDEX('Page 2 - Team Information'!$K$14:$AP$184,Y3118,X3118)</f>
        <v>0</v>
      </c>
      <c r="Q3118"/>
      <c r="S3118" t="s">
        <v>11052</v>
      </c>
      <c r="X3118" s="334">
        <v>26</v>
      </c>
      <c r="Y3118" s="334">
        <v>19</v>
      </c>
    </row>
    <row r="3119" spans="1:25" x14ac:dyDescent="0.25">
      <c r="A3119" t="str">
        <f>'Page 1 - General Information'!$G$12</f>
        <v>114069103</v>
      </c>
      <c r="B3119" t="str">
        <f>'Page 1 - General Information'!$G$16</f>
        <v>6980</v>
      </c>
      <c r="C3119" s="333" t="s">
        <v>14207</v>
      </c>
      <c r="N3119" t="s">
        <v>8024</v>
      </c>
      <c r="O3119" s="296">
        <f>INDEX('Page 2 - Team Information'!$K$14:$AP$184,Y3119,X3119)</f>
        <v>0</v>
      </c>
      <c r="Q3119"/>
      <c r="S3119" t="s">
        <v>11053</v>
      </c>
      <c r="X3119" s="334">
        <v>27</v>
      </c>
      <c r="Y3119" s="334">
        <v>19</v>
      </c>
    </row>
    <row r="3120" spans="1:25" x14ac:dyDescent="0.25">
      <c r="A3120" t="str">
        <f>'Page 1 - General Information'!$G$12</f>
        <v>114069103</v>
      </c>
      <c r="B3120" t="str">
        <f>'Page 1 - General Information'!$G$16</f>
        <v>6980</v>
      </c>
      <c r="C3120" s="333" t="s">
        <v>14207</v>
      </c>
      <c r="N3120" s="338" t="s">
        <v>8013</v>
      </c>
      <c r="O3120" s="300"/>
      <c r="Q3120" s="304">
        <f>(INDEX('Page 2 - Team Information'!$K$14:$AP$184,Y3120,X3120)*100)</f>
        <v>0</v>
      </c>
      <c r="S3120" t="s">
        <v>11054</v>
      </c>
      <c r="X3120" s="334">
        <v>29</v>
      </c>
      <c r="Y3120" s="334">
        <v>19</v>
      </c>
    </row>
    <row r="3121" spans="1:25" x14ac:dyDescent="0.25">
      <c r="A3121" t="str">
        <f>'Page 1 - General Information'!$G$12</f>
        <v>114069103</v>
      </c>
      <c r="B3121" t="str">
        <f>'Page 1 - General Information'!$G$16</f>
        <v>6980</v>
      </c>
      <c r="C3121" s="333" t="s">
        <v>14207</v>
      </c>
      <c r="N3121" s="338" t="s">
        <v>8013</v>
      </c>
      <c r="O3121" s="300"/>
      <c r="Q3121" s="304">
        <f>(INDEX('Page 2 - Team Information'!$K$14:$AP$184,Y3121,X3121)*100)</f>
        <v>0</v>
      </c>
      <c r="S3121" t="s">
        <v>11055</v>
      </c>
      <c r="X3121" s="334">
        <v>30</v>
      </c>
      <c r="Y3121" s="334">
        <v>19</v>
      </c>
    </row>
    <row r="3122" spans="1:25" x14ac:dyDescent="0.25">
      <c r="A3122" t="str">
        <f>'Page 1 - General Information'!$G$12</f>
        <v>114069103</v>
      </c>
      <c r="B3122" t="str">
        <f>'Page 1 - General Information'!$G$16</f>
        <v>6980</v>
      </c>
      <c r="C3122" s="333" t="s">
        <v>14207</v>
      </c>
      <c r="N3122" s="338" t="s">
        <v>8013</v>
      </c>
      <c r="O3122" s="300"/>
      <c r="Q3122" s="304">
        <f>(INDEX('Page 2 - Team Information'!$K$14:$AP$184,Y3122,X3122)*100)</f>
        <v>0</v>
      </c>
      <c r="S3122" t="s">
        <v>11056</v>
      </c>
      <c r="X3122" s="334">
        <v>31</v>
      </c>
      <c r="Y3122" s="334">
        <v>19</v>
      </c>
    </row>
    <row r="3123" spans="1:25" x14ac:dyDescent="0.25">
      <c r="A3123" t="str">
        <f>'Page 1 - General Information'!$G$12</f>
        <v>114069103</v>
      </c>
      <c r="B3123" t="str">
        <f>'Page 1 - General Information'!$G$16</f>
        <v>6980</v>
      </c>
      <c r="C3123" s="333" t="s">
        <v>14207</v>
      </c>
      <c r="N3123" s="338" t="s">
        <v>8013</v>
      </c>
      <c r="O3123" s="300"/>
      <c r="Q3123" s="304">
        <f>(INDEX('Page 2 - Team Information'!$K$14:$AP$184,Y3123,X3123)*100)</f>
        <v>0</v>
      </c>
      <c r="S3123" t="s">
        <v>11057</v>
      </c>
      <c r="X3123" s="334">
        <v>32</v>
      </c>
      <c r="Y3123" s="334">
        <v>19</v>
      </c>
    </row>
    <row r="3124" spans="1:25" x14ac:dyDescent="0.25">
      <c r="A3124" t="str">
        <f>'Page 1 - General Information'!$G$12</f>
        <v>114069103</v>
      </c>
      <c r="B3124" t="str">
        <f>'Page 1 - General Information'!$G$16</f>
        <v>6980</v>
      </c>
      <c r="C3124" s="333" t="s">
        <v>14207</v>
      </c>
      <c r="N3124" t="s">
        <v>8024</v>
      </c>
      <c r="O3124" s="296">
        <f>INDEX('Page 2 - Team Information'!$K$14:$AP$184,Y3124,X3124)</f>
        <v>0</v>
      </c>
      <c r="Q3124"/>
      <c r="S3124" t="s">
        <v>11058</v>
      </c>
      <c r="X3124" s="334">
        <v>24</v>
      </c>
      <c r="Y3124" s="334">
        <v>20</v>
      </c>
    </row>
    <row r="3125" spans="1:25" x14ac:dyDescent="0.25">
      <c r="A3125" t="str">
        <f>'Page 1 - General Information'!$G$12</f>
        <v>114069103</v>
      </c>
      <c r="B3125" t="str">
        <f>'Page 1 - General Information'!$G$16</f>
        <v>6980</v>
      </c>
      <c r="C3125" s="333" t="s">
        <v>14207</v>
      </c>
      <c r="N3125" t="s">
        <v>8024</v>
      </c>
      <c r="O3125" s="296">
        <f>INDEX('Page 2 - Team Information'!$K$14:$AP$184,Y3125,X3125)</f>
        <v>0</v>
      </c>
      <c r="Q3125"/>
      <c r="S3125" t="s">
        <v>11059</v>
      </c>
      <c r="X3125" s="334">
        <v>25</v>
      </c>
      <c r="Y3125" s="334">
        <v>20</v>
      </c>
    </row>
    <row r="3126" spans="1:25" x14ac:dyDescent="0.25">
      <c r="A3126" t="str">
        <f>'Page 1 - General Information'!$G$12</f>
        <v>114069103</v>
      </c>
      <c r="B3126" t="str">
        <f>'Page 1 - General Information'!$G$16</f>
        <v>6980</v>
      </c>
      <c r="C3126" s="333" t="s">
        <v>14207</v>
      </c>
      <c r="N3126" t="s">
        <v>8024</v>
      </c>
      <c r="O3126" s="296">
        <f>INDEX('Page 2 - Team Information'!$K$14:$AP$184,Y3126,X3126)</f>
        <v>0</v>
      </c>
      <c r="Q3126"/>
      <c r="S3126" t="s">
        <v>11060</v>
      </c>
      <c r="X3126" s="334">
        <v>26</v>
      </c>
      <c r="Y3126" s="334">
        <v>20</v>
      </c>
    </row>
    <row r="3127" spans="1:25" x14ac:dyDescent="0.25">
      <c r="A3127" t="str">
        <f>'Page 1 - General Information'!$G$12</f>
        <v>114069103</v>
      </c>
      <c r="B3127" t="str">
        <f>'Page 1 - General Information'!$G$16</f>
        <v>6980</v>
      </c>
      <c r="C3127" s="333" t="s">
        <v>14207</v>
      </c>
      <c r="N3127" t="s">
        <v>8024</v>
      </c>
      <c r="O3127" s="296">
        <f>INDEX('Page 2 - Team Information'!$K$14:$AP$184,Y3127,X3127)</f>
        <v>0</v>
      </c>
      <c r="Q3127"/>
      <c r="S3127" t="s">
        <v>11061</v>
      </c>
      <c r="X3127" s="334">
        <v>27</v>
      </c>
      <c r="Y3127" s="334">
        <v>20</v>
      </c>
    </row>
    <row r="3128" spans="1:25" x14ac:dyDescent="0.25">
      <c r="A3128" t="str">
        <f>'Page 1 - General Information'!$G$12</f>
        <v>114069103</v>
      </c>
      <c r="B3128" t="str">
        <f>'Page 1 - General Information'!$G$16</f>
        <v>6980</v>
      </c>
      <c r="C3128" s="333" t="s">
        <v>14207</v>
      </c>
      <c r="N3128" s="338" t="s">
        <v>8013</v>
      </c>
      <c r="O3128" s="300"/>
      <c r="Q3128" s="304">
        <f>(INDEX('Page 2 - Team Information'!$K$14:$AP$184,Y3128,X3128)*100)</f>
        <v>0</v>
      </c>
      <c r="S3128" t="s">
        <v>11062</v>
      </c>
      <c r="X3128" s="334">
        <v>29</v>
      </c>
      <c r="Y3128" s="334">
        <v>20</v>
      </c>
    </row>
    <row r="3129" spans="1:25" x14ac:dyDescent="0.25">
      <c r="A3129" t="str">
        <f>'Page 1 - General Information'!$G$12</f>
        <v>114069103</v>
      </c>
      <c r="B3129" t="str">
        <f>'Page 1 - General Information'!$G$16</f>
        <v>6980</v>
      </c>
      <c r="C3129" s="333" t="s">
        <v>14207</v>
      </c>
      <c r="N3129" s="338" t="s">
        <v>8013</v>
      </c>
      <c r="O3129" s="300"/>
      <c r="Q3129" s="304">
        <f>(INDEX('Page 2 - Team Information'!$K$14:$AP$184,Y3129,X3129)*100)</f>
        <v>0</v>
      </c>
      <c r="S3129" t="s">
        <v>11063</v>
      </c>
      <c r="X3129" s="334">
        <v>30</v>
      </c>
      <c r="Y3129" s="334">
        <v>20</v>
      </c>
    </row>
    <row r="3130" spans="1:25" x14ac:dyDescent="0.25">
      <c r="A3130" t="str">
        <f>'Page 1 - General Information'!$G$12</f>
        <v>114069103</v>
      </c>
      <c r="B3130" t="str">
        <f>'Page 1 - General Information'!$G$16</f>
        <v>6980</v>
      </c>
      <c r="C3130" s="333" t="s">
        <v>14207</v>
      </c>
      <c r="N3130" s="338" t="s">
        <v>8013</v>
      </c>
      <c r="O3130" s="300"/>
      <c r="Q3130" s="304">
        <f>(INDEX('Page 2 - Team Information'!$K$14:$AP$184,Y3130,X3130)*100)</f>
        <v>0</v>
      </c>
      <c r="S3130" t="s">
        <v>11064</v>
      </c>
      <c r="X3130" s="334">
        <v>31</v>
      </c>
      <c r="Y3130" s="334">
        <v>20</v>
      </c>
    </row>
    <row r="3131" spans="1:25" x14ac:dyDescent="0.25">
      <c r="A3131" t="str">
        <f>'Page 1 - General Information'!$G$12</f>
        <v>114069103</v>
      </c>
      <c r="B3131" t="str">
        <f>'Page 1 - General Information'!$G$16</f>
        <v>6980</v>
      </c>
      <c r="C3131" s="333" t="s">
        <v>14207</v>
      </c>
      <c r="N3131" s="338" t="s">
        <v>8013</v>
      </c>
      <c r="O3131" s="300"/>
      <c r="Q3131" s="304">
        <f>(INDEX('Page 2 - Team Information'!$K$14:$AP$184,Y3131,X3131)*100)</f>
        <v>0</v>
      </c>
      <c r="S3131" t="s">
        <v>11065</v>
      </c>
      <c r="X3131" s="334">
        <v>32</v>
      </c>
      <c r="Y3131" s="334">
        <v>20</v>
      </c>
    </row>
    <row r="3132" spans="1:25" x14ac:dyDescent="0.25">
      <c r="A3132" t="str">
        <f>'Page 1 - General Information'!$G$12</f>
        <v>114069103</v>
      </c>
      <c r="B3132" t="str">
        <f>'Page 1 - General Information'!$G$16</f>
        <v>6980</v>
      </c>
      <c r="C3132" s="333" t="s">
        <v>14207</v>
      </c>
      <c r="N3132" t="s">
        <v>8024</v>
      </c>
      <c r="O3132" s="296">
        <f>INDEX('Page 2 - Team Information'!$K$14:$AP$184,Y3132,X3132)</f>
        <v>0</v>
      </c>
      <c r="Q3132"/>
      <c r="S3132" t="s">
        <v>11066</v>
      </c>
      <c r="X3132" s="334">
        <v>24</v>
      </c>
      <c r="Y3132" s="334">
        <v>21</v>
      </c>
    </row>
    <row r="3133" spans="1:25" x14ac:dyDescent="0.25">
      <c r="A3133" t="str">
        <f>'Page 1 - General Information'!$G$12</f>
        <v>114069103</v>
      </c>
      <c r="B3133" t="str">
        <f>'Page 1 - General Information'!$G$16</f>
        <v>6980</v>
      </c>
      <c r="C3133" s="333" t="s">
        <v>14207</v>
      </c>
      <c r="N3133" t="s">
        <v>8024</v>
      </c>
      <c r="O3133" s="296">
        <f>INDEX('Page 2 - Team Information'!$K$14:$AP$184,Y3133,X3133)</f>
        <v>1</v>
      </c>
      <c r="Q3133"/>
      <c r="S3133" t="s">
        <v>11067</v>
      </c>
      <c r="X3133" s="334">
        <v>25</v>
      </c>
      <c r="Y3133" s="334">
        <v>21</v>
      </c>
    </row>
    <row r="3134" spans="1:25" x14ac:dyDescent="0.25">
      <c r="A3134" t="str">
        <f>'Page 1 - General Information'!$G$12</f>
        <v>114069103</v>
      </c>
      <c r="B3134" t="str">
        <f>'Page 1 - General Information'!$G$16</f>
        <v>6980</v>
      </c>
      <c r="C3134" s="333" t="s">
        <v>14207</v>
      </c>
      <c r="N3134" t="s">
        <v>8024</v>
      </c>
      <c r="O3134" s="296">
        <f>INDEX('Page 2 - Team Information'!$K$14:$AP$184,Y3134,X3134)</f>
        <v>0</v>
      </c>
      <c r="Q3134"/>
      <c r="S3134" t="s">
        <v>11068</v>
      </c>
      <c r="X3134" s="334">
        <v>26</v>
      </c>
      <c r="Y3134" s="334">
        <v>21</v>
      </c>
    </row>
    <row r="3135" spans="1:25" x14ac:dyDescent="0.25">
      <c r="A3135" t="str">
        <f>'Page 1 - General Information'!$G$12</f>
        <v>114069103</v>
      </c>
      <c r="B3135" t="str">
        <f>'Page 1 - General Information'!$G$16</f>
        <v>6980</v>
      </c>
      <c r="C3135" s="333" t="s">
        <v>14207</v>
      </c>
      <c r="N3135" t="s">
        <v>8024</v>
      </c>
      <c r="O3135" s="296">
        <f>INDEX('Page 2 - Team Information'!$K$14:$AP$184,Y3135,X3135)</f>
        <v>2</v>
      </c>
      <c r="Q3135"/>
      <c r="S3135" t="s">
        <v>11069</v>
      </c>
      <c r="X3135" s="334">
        <v>27</v>
      </c>
      <c r="Y3135" s="334">
        <v>21</v>
      </c>
    </row>
    <row r="3136" spans="1:25" x14ac:dyDescent="0.25">
      <c r="A3136" t="str">
        <f>'Page 1 - General Information'!$G$12</f>
        <v>114069103</v>
      </c>
      <c r="B3136" t="str">
        <f>'Page 1 - General Information'!$G$16</f>
        <v>6980</v>
      </c>
      <c r="C3136" s="333" t="s">
        <v>14207</v>
      </c>
      <c r="N3136" s="338" t="s">
        <v>8013</v>
      </c>
      <c r="O3136" s="300"/>
      <c r="Q3136" s="304">
        <f>(INDEX('Page 2 - Team Information'!$K$14:$AP$184,Y3136,X3136)*100)</f>
        <v>2.25</v>
      </c>
      <c r="S3136" t="s">
        <v>11070</v>
      </c>
      <c r="X3136" s="334">
        <v>29</v>
      </c>
      <c r="Y3136" s="334">
        <v>21</v>
      </c>
    </row>
    <row r="3137" spans="1:25" x14ac:dyDescent="0.25">
      <c r="A3137" t="str">
        <f>'Page 1 - General Information'!$G$12</f>
        <v>114069103</v>
      </c>
      <c r="B3137" t="str">
        <f>'Page 1 - General Information'!$G$16</f>
        <v>6980</v>
      </c>
      <c r="C3137" s="333" t="s">
        <v>14207</v>
      </c>
      <c r="N3137" s="338" t="s">
        <v>8013</v>
      </c>
      <c r="O3137" s="300"/>
      <c r="Q3137" s="304">
        <f>(INDEX('Page 2 - Team Information'!$K$14:$AP$184,Y3137,X3137)*100)</f>
        <v>2.25</v>
      </c>
      <c r="S3137" t="s">
        <v>11071</v>
      </c>
      <c r="X3137" s="334">
        <v>30</v>
      </c>
      <c r="Y3137" s="334">
        <v>21</v>
      </c>
    </row>
    <row r="3138" spans="1:25" x14ac:dyDescent="0.25">
      <c r="A3138" t="str">
        <f>'Page 1 - General Information'!$G$12</f>
        <v>114069103</v>
      </c>
      <c r="B3138" t="str">
        <f>'Page 1 - General Information'!$G$16</f>
        <v>6980</v>
      </c>
      <c r="C3138" s="333" t="s">
        <v>14207</v>
      </c>
      <c r="N3138" s="338" t="s">
        <v>8013</v>
      </c>
      <c r="O3138" s="300"/>
      <c r="Q3138" s="304">
        <f>(INDEX('Page 2 - Team Information'!$K$14:$AP$184,Y3138,X3138)*100)</f>
        <v>0</v>
      </c>
      <c r="S3138" t="s">
        <v>11072</v>
      </c>
      <c r="X3138" s="334">
        <v>31</v>
      </c>
      <c r="Y3138" s="334">
        <v>21</v>
      </c>
    </row>
    <row r="3139" spans="1:25" x14ac:dyDescent="0.25">
      <c r="A3139" t="str">
        <f>'Page 1 - General Information'!$G$12</f>
        <v>114069103</v>
      </c>
      <c r="B3139" t="str">
        <f>'Page 1 - General Information'!$G$16</f>
        <v>6980</v>
      </c>
      <c r="C3139" s="333" t="s">
        <v>14207</v>
      </c>
      <c r="N3139" s="338" t="s">
        <v>8013</v>
      </c>
      <c r="O3139" s="300"/>
      <c r="Q3139" s="304">
        <f>(INDEX('Page 2 - Team Information'!$K$14:$AP$184,Y3139,X3139)*100)</f>
        <v>0</v>
      </c>
      <c r="S3139" t="s">
        <v>11073</v>
      </c>
      <c r="X3139" s="334">
        <v>32</v>
      </c>
      <c r="Y3139" s="334">
        <v>21</v>
      </c>
    </row>
    <row r="3140" spans="1:25" x14ac:dyDescent="0.25">
      <c r="A3140" t="str">
        <f>'Page 1 - General Information'!$G$12</f>
        <v>114069103</v>
      </c>
      <c r="B3140" t="str">
        <f>'Page 1 - General Information'!$G$16</f>
        <v>6980</v>
      </c>
      <c r="C3140" s="333" t="s">
        <v>14207</v>
      </c>
      <c r="N3140" t="s">
        <v>8024</v>
      </c>
      <c r="O3140" s="296">
        <f>INDEX('Page 2 - Team Information'!$K$14:$AP$184,Y3140,X3140)</f>
        <v>0</v>
      </c>
      <c r="Q3140"/>
      <c r="S3140" t="s">
        <v>11074</v>
      </c>
      <c r="X3140" s="334">
        <v>24</v>
      </c>
      <c r="Y3140" s="334">
        <v>22</v>
      </c>
    </row>
    <row r="3141" spans="1:25" x14ac:dyDescent="0.25">
      <c r="A3141" t="str">
        <f>'Page 1 - General Information'!$G$12</f>
        <v>114069103</v>
      </c>
      <c r="B3141" t="str">
        <f>'Page 1 - General Information'!$G$16</f>
        <v>6980</v>
      </c>
      <c r="C3141" s="333" t="s">
        <v>14207</v>
      </c>
      <c r="N3141" t="s">
        <v>8024</v>
      </c>
      <c r="O3141" s="296">
        <f>INDEX('Page 2 - Team Information'!$K$14:$AP$184,Y3141,X3141)</f>
        <v>0</v>
      </c>
      <c r="Q3141"/>
      <c r="S3141" t="s">
        <v>11075</v>
      </c>
      <c r="X3141" s="334">
        <v>25</v>
      </c>
      <c r="Y3141" s="334">
        <v>22</v>
      </c>
    </row>
    <row r="3142" spans="1:25" x14ac:dyDescent="0.25">
      <c r="A3142" t="str">
        <f>'Page 1 - General Information'!$G$12</f>
        <v>114069103</v>
      </c>
      <c r="B3142" t="str">
        <f>'Page 1 - General Information'!$G$16</f>
        <v>6980</v>
      </c>
      <c r="C3142" s="333" t="s">
        <v>14207</v>
      </c>
      <c r="N3142" t="s">
        <v>8024</v>
      </c>
      <c r="O3142" s="296">
        <f>INDEX('Page 2 - Team Information'!$K$14:$AP$184,Y3142,X3142)</f>
        <v>0</v>
      </c>
      <c r="Q3142"/>
      <c r="S3142" t="s">
        <v>11076</v>
      </c>
      <c r="X3142" s="334">
        <v>26</v>
      </c>
      <c r="Y3142" s="334">
        <v>22</v>
      </c>
    </row>
    <row r="3143" spans="1:25" x14ac:dyDescent="0.25">
      <c r="A3143" t="str">
        <f>'Page 1 - General Information'!$G$12</f>
        <v>114069103</v>
      </c>
      <c r="B3143" t="str">
        <f>'Page 1 - General Information'!$G$16</f>
        <v>6980</v>
      </c>
      <c r="C3143" s="333" t="s">
        <v>14207</v>
      </c>
      <c r="N3143" t="s">
        <v>8024</v>
      </c>
      <c r="O3143" s="296">
        <f>INDEX('Page 2 - Team Information'!$K$14:$AP$184,Y3143,X3143)</f>
        <v>0</v>
      </c>
      <c r="Q3143"/>
      <c r="S3143" t="s">
        <v>11077</v>
      </c>
      <c r="X3143" s="334">
        <v>27</v>
      </c>
      <c r="Y3143" s="334">
        <v>22</v>
      </c>
    </row>
    <row r="3144" spans="1:25" x14ac:dyDescent="0.25">
      <c r="A3144" t="str">
        <f>'Page 1 - General Information'!$G$12</f>
        <v>114069103</v>
      </c>
      <c r="B3144" t="str">
        <f>'Page 1 - General Information'!$G$16</f>
        <v>6980</v>
      </c>
      <c r="C3144" s="333" t="s">
        <v>14207</v>
      </c>
      <c r="N3144" s="338" t="s">
        <v>8013</v>
      </c>
      <c r="O3144" s="300"/>
      <c r="Q3144" s="304">
        <f>(INDEX('Page 2 - Team Information'!$K$14:$AP$184,Y3144,X3144)*100)</f>
        <v>0</v>
      </c>
      <c r="S3144" t="s">
        <v>11078</v>
      </c>
      <c r="X3144" s="334">
        <v>29</v>
      </c>
      <c r="Y3144" s="334">
        <v>22</v>
      </c>
    </row>
    <row r="3145" spans="1:25" x14ac:dyDescent="0.25">
      <c r="A3145" t="str">
        <f>'Page 1 - General Information'!$G$12</f>
        <v>114069103</v>
      </c>
      <c r="B3145" t="str">
        <f>'Page 1 - General Information'!$G$16</f>
        <v>6980</v>
      </c>
      <c r="C3145" s="333" t="s">
        <v>14207</v>
      </c>
      <c r="N3145" s="338" t="s">
        <v>8013</v>
      </c>
      <c r="O3145" s="300"/>
      <c r="Q3145" s="304">
        <f>(INDEX('Page 2 - Team Information'!$K$14:$AP$184,Y3145,X3145)*100)</f>
        <v>0</v>
      </c>
      <c r="S3145" t="s">
        <v>11079</v>
      </c>
      <c r="X3145" s="334">
        <v>30</v>
      </c>
      <c r="Y3145" s="334">
        <v>22</v>
      </c>
    </row>
    <row r="3146" spans="1:25" x14ac:dyDescent="0.25">
      <c r="A3146" t="str">
        <f>'Page 1 - General Information'!$G$12</f>
        <v>114069103</v>
      </c>
      <c r="B3146" t="str">
        <f>'Page 1 - General Information'!$G$16</f>
        <v>6980</v>
      </c>
      <c r="C3146" s="333" t="s">
        <v>14207</v>
      </c>
      <c r="N3146" s="338" t="s">
        <v>8013</v>
      </c>
      <c r="O3146" s="300"/>
      <c r="Q3146" s="304">
        <f>(INDEX('Page 2 - Team Information'!$K$14:$AP$184,Y3146,X3146)*100)</f>
        <v>0</v>
      </c>
      <c r="S3146" t="s">
        <v>11080</v>
      </c>
      <c r="X3146" s="334">
        <v>31</v>
      </c>
      <c r="Y3146" s="334">
        <v>22</v>
      </c>
    </row>
    <row r="3147" spans="1:25" x14ac:dyDescent="0.25">
      <c r="A3147" t="str">
        <f>'Page 1 - General Information'!$G$12</f>
        <v>114069103</v>
      </c>
      <c r="B3147" t="str">
        <f>'Page 1 - General Information'!$G$16</f>
        <v>6980</v>
      </c>
      <c r="C3147" s="333" t="s">
        <v>14207</v>
      </c>
      <c r="N3147" s="338" t="s">
        <v>8013</v>
      </c>
      <c r="O3147" s="300"/>
      <c r="Q3147" s="304">
        <f>(INDEX('Page 2 - Team Information'!$K$14:$AP$184,Y3147,X3147)*100)</f>
        <v>0</v>
      </c>
      <c r="S3147" t="s">
        <v>11081</v>
      </c>
      <c r="X3147" s="334">
        <v>32</v>
      </c>
      <c r="Y3147" s="334">
        <v>22</v>
      </c>
    </row>
    <row r="3148" spans="1:25" x14ac:dyDescent="0.25">
      <c r="A3148" t="str">
        <f>'Page 1 - General Information'!$G$12</f>
        <v>114069103</v>
      </c>
      <c r="B3148" t="str">
        <f>'Page 1 - General Information'!$G$16</f>
        <v>6980</v>
      </c>
      <c r="C3148" s="333" t="s">
        <v>14207</v>
      </c>
      <c r="N3148" t="s">
        <v>8024</v>
      </c>
      <c r="O3148" s="296">
        <f>INDEX('Page 2 - Team Information'!$K$14:$AP$184,Y3148,X3148)</f>
        <v>0</v>
      </c>
      <c r="Q3148"/>
      <c r="S3148" t="s">
        <v>11082</v>
      </c>
      <c r="X3148" s="334">
        <v>24</v>
      </c>
      <c r="Y3148" s="334">
        <v>23</v>
      </c>
    </row>
    <row r="3149" spans="1:25" x14ac:dyDescent="0.25">
      <c r="A3149" t="str">
        <f>'Page 1 - General Information'!$G$12</f>
        <v>114069103</v>
      </c>
      <c r="B3149" t="str">
        <f>'Page 1 - General Information'!$G$16</f>
        <v>6980</v>
      </c>
      <c r="C3149" s="333" t="s">
        <v>14207</v>
      </c>
      <c r="N3149" t="s">
        <v>8024</v>
      </c>
      <c r="O3149" s="296">
        <f>INDEX('Page 2 - Team Information'!$K$14:$AP$184,Y3149,X3149)</f>
        <v>1</v>
      </c>
      <c r="Q3149"/>
      <c r="S3149" t="s">
        <v>11083</v>
      </c>
      <c r="X3149" s="334">
        <v>25</v>
      </c>
      <c r="Y3149" s="334">
        <v>23</v>
      </c>
    </row>
    <row r="3150" spans="1:25" x14ac:dyDescent="0.25">
      <c r="A3150" t="str">
        <f>'Page 1 - General Information'!$G$12</f>
        <v>114069103</v>
      </c>
      <c r="B3150" t="str">
        <f>'Page 1 - General Information'!$G$16</f>
        <v>6980</v>
      </c>
      <c r="C3150" s="333" t="s">
        <v>14207</v>
      </c>
      <c r="N3150" t="s">
        <v>8024</v>
      </c>
      <c r="O3150" s="296">
        <f>INDEX('Page 2 - Team Information'!$K$14:$AP$184,Y3150,X3150)</f>
        <v>0</v>
      </c>
      <c r="Q3150"/>
      <c r="S3150" t="s">
        <v>11084</v>
      </c>
      <c r="X3150" s="334">
        <v>26</v>
      </c>
      <c r="Y3150" s="334">
        <v>23</v>
      </c>
    </row>
    <row r="3151" spans="1:25" x14ac:dyDescent="0.25">
      <c r="A3151" t="str">
        <f>'Page 1 - General Information'!$G$12</f>
        <v>114069103</v>
      </c>
      <c r="B3151" t="str">
        <f>'Page 1 - General Information'!$G$16</f>
        <v>6980</v>
      </c>
      <c r="C3151" s="333" t="s">
        <v>14207</v>
      </c>
      <c r="N3151" t="s">
        <v>8024</v>
      </c>
      <c r="O3151" s="296">
        <f>INDEX('Page 2 - Team Information'!$K$14:$AP$184,Y3151,X3151)</f>
        <v>0</v>
      </c>
      <c r="Q3151"/>
      <c r="S3151" t="s">
        <v>11085</v>
      </c>
      <c r="X3151" s="334">
        <v>27</v>
      </c>
      <c r="Y3151" s="334">
        <v>23</v>
      </c>
    </row>
    <row r="3152" spans="1:25" x14ac:dyDescent="0.25">
      <c r="A3152" t="str">
        <f>'Page 1 - General Information'!$G$12</f>
        <v>114069103</v>
      </c>
      <c r="B3152" t="str">
        <f>'Page 1 - General Information'!$G$16</f>
        <v>6980</v>
      </c>
      <c r="C3152" s="333" t="s">
        <v>14207</v>
      </c>
      <c r="N3152" s="338" t="s">
        <v>8013</v>
      </c>
      <c r="O3152" s="300"/>
      <c r="Q3152" s="304">
        <f>(INDEX('Page 2 - Team Information'!$K$14:$AP$184,Y3152,X3152)*100)</f>
        <v>1.6</v>
      </c>
      <c r="S3152" t="s">
        <v>11086</v>
      </c>
      <c r="X3152" s="334">
        <v>29</v>
      </c>
      <c r="Y3152" s="334">
        <v>23</v>
      </c>
    </row>
    <row r="3153" spans="1:25" x14ac:dyDescent="0.25">
      <c r="A3153" t="str">
        <f>'Page 1 - General Information'!$G$12</f>
        <v>114069103</v>
      </c>
      <c r="B3153" t="str">
        <f>'Page 1 - General Information'!$G$16</f>
        <v>6980</v>
      </c>
      <c r="C3153" s="333" t="s">
        <v>14207</v>
      </c>
      <c r="N3153" s="338" t="s">
        <v>8013</v>
      </c>
      <c r="O3153" s="300"/>
      <c r="Q3153" s="304">
        <f>(INDEX('Page 2 - Team Information'!$K$14:$AP$184,Y3153,X3153)*100)</f>
        <v>1.6</v>
      </c>
      <c r="S3153" t="s">
        <v>11087</v>
      </c>
      <c r="X3153" s="334">
        <v>30</v>
      </c>
      <c r="Y3153" s="334">
        <v>23</v>
      </c>
    </row>
    <row r="3154" spans="1:25" x14ac:dyDescent="0.25">
      <c r="A3154" t="str">
        <f>'Page 1 - General Information'!$G$12</f>
        <v>114069103</v>
      </c>
      <c r="B3154" t="str">
        <f>'Page 1 - General Information'!$G$16</f>
        <v>6980</v>
      </c>
      <c r="C3154" s="333" t="s">
        <v>14207</v>
      </c>
      <c r="N3154" s="338" t="s">
        <v>8013</v>
      </c>
      <c r="O3154" s="300"/>
      <c r="Q3154" s="304">
        <f>(INDEX('Page 2 - Team Information'!$K$14:$AP$184,Y3154,X3154)*100)</f>
        <v>0</v>
      </c>
      <c r="S3154" t="s">
        <v>11088</v>
      </c>
      <c r="X3154" s="334">
        <v>31</v>
      </c>
      <c r="Y3154" s="334">
        <v>23</v>
      </c>
    </row>
    <row r="3155" spans="1:25" x14ac:dyDescent="0.25">
      <c r="A3155" t="str">
        <f>'Page 1 - General Information'!$G$12</f>
        <v>114069103</v>
      </c>
      <c r="B3155" t="str">
        <f>'Page 1 - General Information'!$G$16</f>
        <v>6980</v>
      </c>
      <c r="C3155" s="333" t="s">
        <v>14207</v>
      </c>
      <c r="N3155" s="338" t="s">
        <v>8013</v>
      </c>
      <c r="O3155" s="300"/>
      <c r="Q3155" s="304">
        <f>(INDEX('Page 2 - Team Information'!$K$14:$AP$184,Y3155,X3155)*100)</f>
        <v>0</v>
      </c>
      <c r="S3155" t="s">
        <v>11089</v>
      </c>
      <c r="X3155" s="334">
        <v>32</v>
      </c>
      <c r="Y3155" s="334">
        <v>23</v>
      </c>
    </row>
    <row r="3156" spans="1:25" x14ac:dyDescent="0.25">
      <c r="A3156" t="str">
        <f>'Page 1 - General Information'!$G$12</f>
        <v>114069103</v>
      </c>
      <c r="B3156" t="str">
        <f>'Page 1 - General Information'!$G$16</f>
        <v>6980</v>
      </c>
      <c r="C3156" s="333" t="s">
        <v>14207</v>
      </c>
      <c r="N3156" t="s">
        <v>8024</v>
      </c>
      <c r="O3156" s="296">
        <f>INDEX('Page 2 - Team Information'!$K$14:$AP$184,Y3156,X3156)</f>
        <v>0</v>
      </c>
      <c r="Q3156"/>
      <c r="S3156" t="s">
        <v>11090</v>
      </c>
      <c r="X3156" s="334">
        <v>24</v>
      </c>
      <c r="Y3156" s="334">
        <v>24</v>
      </c>
    </row>
    <row r="3157" spans="1:25" x14ac:dyDescent="0.25">
      <c r="A3157" t="str">
        <f>'Page 1 - General Information'!$G$12</f>
        <v>114069103</v>
      </c>
      <c r="B3157" t="str">
        <f>'Page 1 - General Information'!$G$16</f>
        <v>6980</v>
      </c>
      <c r="C3157" s="333" t="s">
        <v>14207</v>
      </c>
      <c r="N3157" t="s">
        <v>8024</v>
      </c>
      <c r="O3157" s="296">
        <f>INDEX('Page 2 - Team Information'!$K$14:$AP$184,Y3157,X3157)</f>
        <v>0</v>
      </c>
      <c r="Q3157"/>
      <c r="S3157" t="s">
        <v>11091</v>
      </c>
      <c r="X3157" s="334">
        <v>25</v>
      </c>
      <c r="Y3157" s="334">
        <v>24</v>
      </c>
    </row>
    <row r="3158" spans="1:25" x14ac:dyDescent="0.25">
      <c r="A3158" t="str">
        <f>'Page 1 - General Information'!$G$12</f>
        <v>114069103</v>
      </c>
      <c r="B3158" t="str">
        <f>'Page 1 - General Information'!$G$16</f>
        <v>6980</v>
      </c>
      <c r="C3158" s="333" t="s">
        <v>14207</v>
      </c>
      <c r="N3158" t="s">
        <v>8024</v>
      </c>
      <c r="O3158" s="296">
        <f>INDEX('Page 2 - Team Information'!$K$14:$AP$184,Y3158,X3158)</f>
        <v>0</v>
      </c>
      <c r="Q3158"/>
      <c r="S3158" t="s">
        <v>11092</v>
      </c>
      <c r="X3158" s="334">
        <v>26</v>
      </c>
      <c r="Y3158" s="334">
        <v>24</v>
      </c>
    </row>
    <row r="3159" spans="1:25" x14ac:dyDescent="0.25">
      <c r="A3159" t="str">
        <f>'Page 1 - General Information'!$G$12</f>
        <v>114069103</v>
      </c>
      <c r="B3159" t="str">
        <f>'Page 1 - General Information'!$G$16</f>
        <v>6980</v>
      </c>
      <c r="C3159" s="333" t="s">
        <v>14207</v>
      </c>
      <c r="N3159" t="s">
        <v>8024</v>
      </c>
      <c r="O3159" s="296">
        <f>INDEX('Page 2 - Team Information'!$K$14:$AP$184,Y3159,X3159)</f>
        <v>0</v>
      </c>
      <c r="Q3159"/>
      <c r="S3159" t="s">
        <v>11093</v>
      </c>
      <c r="X3159" s="334">
        <v>27</v>
      </c>
      <c r="Y3159" s="334">
        <v>24</v>
      </c>
    </row>
    <row r="3160" spans="1:25" x14ac:dyDescent="0.25">
      <c r="A3160" t="str">
        <f>'Page 1 - General Information'!$G$12</f>
        <v>114069103</v>
      </c>
      <c r="B3160" t="str">
        <f>'Page 1 - General Information'!$G$16</f>
        <v>6980</v>
      </c>
      <c r="C3160" s="333" t="s">
        <v>14207</v>
      </c>
      <c r="N3160" s="338" t="s">
        <v>8013</v>
      </c>
      <c r="O3160" s="300"/>
      <c r="Q3160" s="304">
        <f>(INDEX('Page 2 - Team Information'!$K$14:$AP$184,Y3160,X3160)*100)</f>
        <v>0</v>
      </c>
      <c r="S3160" t="s">
        <v>11094</v>
      </c>
      <c r="X3160" s="334">
        <v>29</v>
      </c>
      <c r="Y3160" s="334">
        <v>24</v>
      </c>
    </row>
    <row r="3161" spans="1:25" x14ac:dyDescent="0.25">
      <c r="A3161" t="str">
        <f>'Page 1 - General Information'!$G$12</f>
        <v>114069103</v>
      </c>
      <c r="B3161" t="str">
        <f>'Page 1 - General Information'!$G$16</f>
        <v>6980</v>
      </c>
      <c r="C3161" s="333" t="s">
        <v>14207</v>
      </c>
      <c r="N3161" s="338" t="s">
        <v>8013</v>
      </c>
      <c r="O3161" s="300"/>
      <c r="Q3161" s="304">
        <f>(INDEX('Page 2 - Team Information'!$K$14:$AP$184,Y3161,X3161)*100)</f>
        <v>0</v>
      </c>
      <c r="S3161" t="s">
        <v>11095</v>
      </c>
      <c r="X3161" s="334">
        <v>30</v>
      </c>
      <c r="Y3161" s="334">
        <v>24</v>
      </c>
    </row>
    <row r="3162" spans="1:25" x14ac:dyDescent="0.25">
      <c r="A3162" t="str">
        <f>'Page 1 - General Information'!$G$12</f>
        <v>114069103</v>
      </c>
      <c r="B3162" t="str">
        <f>'Page 1 - General Information'!$G$16</f>
        <v>6980</v>
      </c>
      <c r="C3162" s="333" t="s">
        <v>14207</v>
      </c>
      <c r="N3162" s="338" t="s">
        <v>8013</v>
      </c>
      <c r="O3162" s="300"/>
      <c r="Q3162" s="304">
        <f>(INDEX('Page 2 - Team Information'!$K$14:$AP$184,Y3162,X3162)*100)</f>
        <v>0</v>
      </c>
      <c r="S3162" t="s">
        <v>11096</v>
      </c>
      <c r="X3162" s="334">
        <v>31</v>
      </c>
      <c r="Y3162" s="334">
        <v>24</v>
      </c>
    </row>
    <row r="3163" spans="1:25" x14ac:dyDescent="0.25">
      <c r="A3163" t="str">
        <f>'Page 1 - General Information'!$G$12</f>
        <v>114069103</v>
      </c>
      <c r="B3163" t="str">
        <f>'Page 1 - General Information'!$G$16</f>
        <v>6980</v>
      </c>
      <c r="C3163" s="333" t="s">
        <v>14207</v>
      </c>
      <c r="N3163" s="338" t="s">
        <v>8013</v>
      </c>
      <c r="O3163" s="300"/>
      <c r="Q3163" s="304">
        <f>(INDEX('Page 2 - Team Information'!$K$14:$AP$184,Y3163,X3163)*100)</f>
        <v>0</v>
      </c>
      <c r="S3163" t="s">
        <v>11097</v>
      </c>
      <c r="X3163" s="334">
        <v>32</v>
      </c>
      <c r="Y3163" s="334">
        <v>24</v>
      </c>
    </row>
    <row r="3164" spans="1:25" x14ac:dyDescent="0.25">
      <c r="A3164" t="str">
        <f>'Page 1 - General Information'!$G$12</f>
        <v>114069103</v>
      </c>
      <c r="B3164" t="str">
        <f>'Page 1 - General Information'!$G$16</f>
        <v>6980</v>
      </c>
      <c r="C3164" s="333" t="s">
        <v>14207</v>
      </c>
      <c r="N3164" t="s">
        <v>8024</v>
      </c>
      <c r="O3164" s="296">
        <f>INDEX('Page 2 - Team Information'!$K$14:$AP$184,Y3164,X3164)</f>
        <v>0</v>
      </c>
      <c r="Q3164"/>
      <c r="S3164" t="s">
        <v>11098</v>
      </c>
      <c r="X3164" s="334">
        <v>24</v>
      </c>
      <c r="Y3164" s="334">
        <v>25</v>
      </c>
    </row>
    <row r="3165" spans="1:25" x14ac:dyDescent="0.25">
      <c r="A3165" t="str">
        <f>'Page 1 - General Information'!$G$12</f>
        <v>114069103</v>
      </c>
      <c r="B3165" t="str">
        <f>'Page 1 - General Information'!$G$16</f>
        <v>6980</v>
      </c>
      <c r="C3165" s="333" t="s">
        <v>14207</v>
      </c>
      <c r="N3165" t="s">
        <v>8024</v>
      </c>
      <c r="O3165" s="296">
        <f>INDEX('Page 2 - Team Information'!$K$14:$AP$184,Y3165,X3165)</f>
        <v>1</v>
      </c>
      <c r="Q3165"/>
      <c r="S3165" t="s">
        <v>11099</v>
      </c>
      <c r="X3165" s="334">
        <v>25</v>
      </c>
      <c r="Y3165" s="334">
        <v>25</v>
      </c>
    </row>
    <row r="3166" spans="1:25" x14ac:dyDescent="0.25">
      <c r="A3166" t="str">
        <f>'Page 1 - General Information'!$G$12</f>
        <v>114069103</v>
      </c>
      <c r="B3166" t="str">
        <f>'Page 1 - General Information'!$G$16</f>
        <v>6980</v>
      </c>
      <c r="C3166" s="333" t="s">
        <v>14207</v>
      </c>
      <c r="N3166" t="s">
        <v>8024</v>
      </c>
      <c r="O3166" s="296">
        <f>INDEX('Page 2 - Team Information'!$K$14:$AP$184,Y3166,X3166)</f>
        <v>0</v>
      </c>
      <c r="Q3166"/>
      <c r="S3166" t="s">
        <v>11100</v>
      </c>
      <c r="X3166" s="334">
        <v>26</v>
      </c>
      <c r="Y3166" s="334">
        <v>25</v>
      </c>
    </row>
    <row r="3167" spans="1:25" x14ac:dyDescent="0.25">
      <c r="A3167" t="str">
        <f>'Page 1 - General Information'!$G$12</f>
        <v>114069103</v>
      </c>
      <c r="B3167" t="str">
        <f>'Page 1 - General Information'!$G$16</f>
        <v>6980</v>
      </c>
      <c r="C3167" s="333" t="s">
        <v>14207</v>
      </c>
      <c r="N3167" t="s">
        <v>8024</v>
      </c>
      <c r="O3167" s="296">
        <f>INDEX('Page 2 - Team Information'!$K$14:$AP$184,Y3167,X3167)</f>
        <v>0</v>
      </c>
      <c r="Q3167"/>
      <c r="S3167" t="s">
        <v>11101</v>
      </c>
      <c r="X3167" s="334">
        <v>27</v>
      </c>
      <c r="Y3167" s="334">
        <v>25</v>
      </c>
    </row>
    <row r="3168" spans="1:25" x14ac:dyDescent="0.25">
      <c r="A3168" t="str">
        <f>'Page 1 - General Information'!$G$12</f>
        <v>114069103</v>
      </c>
      <c r="B3168" t="str">
        <f>'Page 1 - General Information'!$G$16</f>
        <v>6980</v>
      </c>
      <c r="C3168" s="333" t="s">
        <v>14207</v>
      </c>
      <c r="N3168" s="338" t="s">
        <v>8013</v>
      </c>
      <c r="O3168" s="300"/>
      <c r="Q3168" s="304">
        <f>(INDEX('Page 2 - Team Information'!$K$14:$AP$184,Y3168,X3168)*100)</f>
        <v>1.6500000000000001</v>
      </c>
      <c r="S3168" t="s">
        <v>11102</v>
      </c>
      <c r="X3168" s="334">
        <v>29</v>
      </c>
      <c r="Y3168" s="334">
        <v>25</v>
      </c>
    </row>
    <row r="3169" spans="1:25" x14ac:dyDescent="0.25">
      <c r="A3169" t="str">
        <f>'Page 1 - General Information'!$G$12</f>
        <v>114069103</v>
      </c>
      <c r="B3169" t="str">
        <f>'Page 1 - General Information'!$G$16</f>
        <v>6980</v>
      </c>
      <c r="C3169" s="333" t="s">
        <v>14207</v>
      </c>
      <c r="N3169" s="338" t="s">
        <v>8013</v>
      </c>
      <c r="O3169" s="300"/>
      <c r="Q3169" s="304">
        <f>(INDEX('Page 2 - Team Information'!$K$14:$AP$184,Y3169,X3169)*100)</f>
        <v>1.6500000000000001</v>
      </c>
      <c r="S3169" t="s">
        <v>11103</v>
      </c>
      <c r="X3169" s="334">
        <v>30</v>
      </c>
      <c r="Y3169" s="334">
        <v>25</v>
      </c>
    </row>
    <row r="3170" spans="1:25" x14ac:dyDescent="0.25">
      <c r="A3170" t="str">
        <f>'Page 1 - General Information'!$G$12</f>
        <v>114069103</v>
      </c>
      <c r="B3170" t="str">
        <f>'Page 1 - General Information'!$G$16</f>
        <v>6980</v>
      </c>
      <c r="C3170" s="333" t="s">
        <v>14207</v>
      </c>
      <c r="N3170" s="338" t="s">
        <v>8013</v>
      </c>
      <c r="O3170" s="300"/>
      <c r="Q3170" s="304">
        <f>(INDEX('Page 2 - Team Information'!$K$14:$AP$184,Y3170,X3170)*100)</f>
        <v>0</v>
      </c>
      <c r="S3170" t="s">
        <v>11104</v>
      </c>
      <c r="X3170" s="334">
        <v>31</v>
      </c>
      <c r="Y3170" s="334">
        <v>25</v>
      </c>
    </row>
    <row r="3171" spans="1:25" x14ac:dyDescent="0.25">
      <c r="A3171" t="str">
        <f>'Page 1 - General Information'!$G$12</f>
        <v>114069103</v>
      </c>
      <c r="B3171" t="str">
        <f>'Page 1 - General Information'!$G$16</f>
        <v>6980</v>
      </c>
      <c r="C3171" s="333" t="s">
        <v>14207</v>
      </c>
      <c r="N3171" s="338" t="s">
        <v>8013</v>
      </c>
      <c r="O3171" s="300"/>
      <c r="Q3171" s="304">
        <f>(INDEX('Page 2 - Team Information'!$K$14:$AP$184,Y3171,X3171)*100)</f>
        <v>0</v>
      </c>
      <c r="S3171" t="s">
        <v>11105</v>
      </c>
      <c r="X3171" s="334">
        <v>32</v>
      </c>
      <c r="Y3171" s="334">
        <v>25</v>
      </c>
    </row>
    <row r="3172" spans="1:25" x14ac:dyDescent="0.25">
      <c r="A3172" t="str">
        <f>'Page 1 - General Information'!$G$12</f>
        <v>114069103</v>
      </c>
      <c r="B3172" t="str">
        <f>'Page 1 - General Information'!$G$16</f>
        <v>6980</v>
      </c>
      <c r="C3172" s="333" t="s">
        <v>14207</v>
      </c>
      <c r="N3172" t="s">
        <v>8024</v>
      </c>
      <c r="O3172" s="296">
        <f>INDEX('Page 2 - Team Information'!$K$14:$AP$184,Y3172,X3172)</f>
        <v>0</v>
      </c>
      <c r="Q3172"/>
      <c r="S3172" t="s">
        <v>11106</v>
      </c>
      <c r="X3172" s="334">
        <v>24</v>
      </c>
      <c r="Y3172" s="334">
        <v>26</v>
      </c>
    </row>
    <row r="3173" spans="1:25" x14ac:dyDescent="0.25">
      <c r="A3173" t="str">
        <f>'Page 1 - General Information'!$G$12</f>
        <v>114069103</v>
      </c>
      <c r="B3173" t="str">
        <f>'Page 1 - General Information'!$G$16</f>
        <v>6980</v>
      </c>
      <c r="C3173" s="333" t="s">
        <v>14207</v>
      </c>
      <c r="N3173" t="s">
        <v>8024</v>
      </c>
      <c r="O3173" s="296">
        <f>INDEX('Page 2 - Team Information'!$K$14:$AP$184,Y3173,X3173)</f>
        <v>0</v>
      </c>
      <c r="Q3173"/>
      <c r="S3173" t="s">
        <v>11107</v>
      </c>
      <c r="X3173" s="334">
        <v>25</v>
      </c>
      <c r="Y3173" s="334">
        <v>26</v>
      </c>
    </row>
    <row r="3174" spans="1:25" x14ac:dyDescent="0.25">
      <c r="A3174" t="str">
        <f>'Page 1 - General Information'!$G$12</f>
        <v>114069103</v>
      </c>
      <c r="B3174" t="str">
        <f>'Page 1 - General Information'!$G$16</f>
        <v>6980</v>
      </c>
      <c r="C3174" s="333" t="s">
        <v>14207</v>
      </c>
      <c r="N3174" t="s">
        <v>8024</v>
      </c>
      <c r="O3174" s="296">
        <f>INDEX('Page 2 - Team Information'!$K$14:$AP$184,Y3174,X3174)</f>
        <v>0</v>
      </c>
      <c r="Q3174"/>
      <c r="S3174" t="s">
        <v>11108</v>
      </c>
      <c r="X3174" s="334">
        <v>26</v>
      </c>
      <c r="Y3174" s="334">
        <v>26</v>
      </c>
    </row>
    <row r="3175" spans="1:25" x14ac:dyDescent="0.25">
      <c r="A3175" t="str">
        <f>'Page 1 - General Information'!$G$12</f>
        <v>114069103</v>
      </c>
      <c r="B3175" t="str">
        <f>'Page 1 - General Information'!$G$16</f>
        <v>6980</v>
      </c>
      <c r="C3175" s="333" t="s">
        <v>14207</v>
      </c>
      <c r="N3175" t="s">
        <v>8024</v>
      </c>
      <c r="O3175" s="296">
        <f>INDEX('Page 2 - Team Information'!$K$14:$AP$184,Y3175,X3175)</f>
        <v>0</v>
      </c>
      <c r="Q3175"/>
      <c r="S3175" t="s">
        <v>11109</v>
      </c>
      <c r="X3175" s="334">
        <v>27</v>
      </c>
      <c r="Y3175" s="334">
        <v>26</v>
      </c>
    </row>
    <row r="3176" spans="1:25" x14ac:dyDescent="0.25">
      <c r="A3176" t="str">
        <f>'Page 1 - General Information'!$G$12</f>
        <v>114069103</v>
      </c>
      <c r="B3176" t="str">
        <f>'Page 1 - General Information'!$G$16</f>
        <v>6980</v>
      </c>
      <c r="C3176" s="333" t="s">
        <v>14207</v>
      </c>
      <c r="N3176" s="338" t="s">
        <v>8013</v>
      </c>
      <c r="O3176" s="300"/>
      <c r="Q3176" s="304">
        <f>(INDEX('Page 2 - Team Information'!$K$14:$AP$184,Y3176,X3176)*100)</f>
        <v>0</v>
      </c>
      <c r="S3176" t="s">
        <v>11110</v>
      </c>
      <c r="X3176" s="334">
        <v>29</v>
      </c>
      <c r="Y3176" s="334">
        <v>26</v>
      </c>
    </row>
    <row r="3177" spans="1:25" x14ac:dyDescent="0.25">
      <c r="A3177" t="str">
        <f>'Page 1 - General Information'!$G$12</f>
        <v>114069103</v>
      </c>
      <c r="B3177" t="str">
        <f>'Page 1 - General Information'!$G$16</f>
        <v>6980</v>
      </c>
      <c r="C3177" s="333" t="s">
        <v>14207</v>
      </c>
      <c r="N3177" s="338" t="s">
        <v>8013</v>
      </c>
      <c r="O3177" s="300"/>
      <c r="Q3177" s="304">
        <f>(INDEX('Page 2 - Team Information'!$K$14:$AP$184,Y3177,X3177)*100)</f>
        <v>0</v>
      </c>
      <c r="S3177" t="s">
        <v>11111</v>
      </c>
      <c r="X3177" s="334">
        <v>30</v>
      </c>
      <c r="Y3177" s="334">
        <v>26</v>
      </c>
    </row>
    <row r="3178" spans="1:25" x14ac:dyDescent="0.25">
      <c r="A3178" t="str">
        <f>'Page 1 - General Information'!$G$12</f>
        <v>114069103</v>
      </c>
      <c r="B3178" t="str">
        <f>'Page 1 - General Information'!$G$16</f>
        <v>6980</v>
      </c>
      <c r="C3178" s="333" t="s">
        <v>14207</v>
      </c>
      <c r="N3178" s="338" t="s">
        <v>8013</v>
      </c>
      <c r="O3178" s="300"/>
      <c r="Q3178" s="304">
        <f>(INDEX('Page 2 - Team Information'!$K$14:$AP$184,Y3178,X3178)*100)</f>
        <v>0</v>
      </c>
      <c r="S3178" t="s">
        <v>11112</v>
      </c>
      <c r="X3178" s="334">
        <v>31</v>
      </c>
      <c r="Y3178" s="334">
        <v>26</v>
      </c>
    </row>
    <row r="3179" spans="1:25" x14ac:dyDescent="0.25">
      <c r="A3179" t="str">
        <f>'Page 1 - General Information'!$G$12</f>
        <v>114069103</v>
      </c>
      <c r="B3179" t="str">
        <f>'Page 1 - General Information'!$G$16</f>
        <v>6980</v>
      </c>
      <c r="C3179" s="333" t="s">
        <v>14207</v>
      </c>
      <c r="N3179" s="338" t="s">
        <v>8013</v>
      </c>
      <c r="O3179" s="300"/>
      <c r="Q3179" s="304">
        <f>(INDEX('Page 2 - Team Information'!$K$14:$AP$184,Y3179,X3179)*100)</f>
        <v>0</v>
      </c>
      <c r="S3179" t="s">
        <v>11113</v>
      </c>
      <c r="X3179" s="334">
        <v>32</v>
      </c>
      <c r="Y3179" s="334">
        <v>26</v>
      </c>
    </row>
    <row r="3180" spans="1:25" x14ac:dyDescent="0.25">
      <c r="A3180" t="str">
        <f>'Page 1 - General Information'!$G$12</f>
        <v>114069103</v>
      </c>
      <c r="B3180" t="str">
        <f>'Page 1 - General Information'!$G$16</f>
        <v>6980</v>
      </c>
      <c r="C3180" s="333" t="s">
        <v>14207</v>
      </c>
      <c r="N3180" t="s">
        <v>8024</v>
      </c>
      <c r="O3180" s="296">
        <f>INDEX('Page 2 - Team Information'!$K$14:$AP$184,Y3180,X3180)</f>
        <v>0</v>
      </c>
      <c r="Q3180"/>
      <c r="S3180" t="s">
        <v>11114</v>
      </c>
      <c r="X3180" s="334">
        <v>24</v>
      </c>
      <c r="Y3180" s="334">
        <v>27</v>
      </c>
    </row>
    <row r="3181" spans="1:25" x14ac:dyDescent="0.25">
      <c r="A3181" t="str">
        <f>'Page 1 - General Information'!$G$12</f>
        <v>114069103</v>
      </c>
      <c r="B3181" t="str">
        <f>'Page 1 - General Information'!$G$16</f>
        <v>6980</v>
      </c>
      <c r="C3181" s="333" t="s">
        <v>14207</v>
      </c>
      <c r="N3181" t="s">
        <v>8024</v>
      </c>
      <c r="O3181" s="296">
        <f>INDEX('Page 2 - Team Information'!$K$14:$AP$184,Y3181,X3181)</f>
        <v>0</v>
      </c>
      <c r="Q3181"/>
      <c r="S3181" t="s">
        <v>11115</v>
      </c>
      <c r="X3181" s="334">
        <v>25</v>
      </c>
      <c r="Y3181" s="334">
        <v>27</v>
      </c>
    </row>
    <row r="3182" spans="1:25" x14ac:dyDescent="0.25">
      <c r="A3182" t="str">
        <f>'Page 1 - General Information'!$G$12</f>
        <v>114069103</v>
      </c>
      <c r="B3182" t="str">
        <f>'Page 1 - General Information'!$G$16</f>
        <v>6980</v>
      </c>
      <c r="C3182" s="333" t="s">
        <v>14207</v>
      </c>
      <c r="N3182" t="s">
        <v>8024</v>
      </c>
      <c r="O3182" s="296">
        <f>INDEX('Page 2 - Team Information'!$K$14:$AP$184,Y3182,X3182)</f>
        <v>0</v>
      </c>
      <c r="Q3182"/>
      <c r="S3182" t="s">
        <v>11116</v>
      </c>
      <c r="X3182" s="334">
        <v>26</v>
      </c>
      <c r="Y3182" s="334">
        <v>27</v>
      </c>
    </row>
    <row r="3183" spans="1:25" x14ac:dyDescent="0.25">
      <c r="A3183" t="str">
        <f>'Page 1 - General Information'!$G$12</f>
        <v>114069103</v>
      </c>
      <c r="B3183" t="str">
        <f>'Page 1 - General Information'!$G$16</f>
        <v>6980</v>
      </c>
      <c r="C3183" s="333" t="s">
        <v>14207</v>
      </c>
      <c r="N3183" t="s">
        <v>8024</v>
      </c>
      <c r="O3183" s="296">
        <f>INDEX('Page 2 - Team Information'!$K$14:$AP$184,Y3183,X3183)</f>
        <v>0</v>
      </c>
      <c r="Q3183"/>
      <c r="S3183" t="s">
        <v>11117</v>
      </c>
      <c r="X3183" s="334">
        <v>27</v>
      </c>
      <c r="Y3183" s="334">
        <v>27</v>
      </c>
    </row>
    <row r="3184" spans="1:25" x14ac:dyDescent="0.25">
      <c r="A3184" t="str">
        <f>'Page 1 - General Information'!$G$12</f>
        <v>114069103</v>
      </c>
      <c r="B3184" t="str">
        <f>'Page 1 - General Information'!$G$16</f>
        <v>6980</v>
      </c>
      <c r="C3184" s="333" t="s">
        <v>14207</v>
      </c>
      <c r="N3184" s="338" t="s">
        <v>8013</v>
      </c>
      <c r="O3184" s="300"/>
      <c r="Q3184" s="304">
        <f>(INDEX('Page 2 - Team Information'!$K$14:$AP$184,Y3184,X3184)*100)</f>
        <v>0</v>
      </c>
      <c r="S3184" t="s">
        <v>11118</v>
      </c>
      <c r="X3184" s="334">
        <v>29</v>
      </c>
      <c r="Y3184" s="334">
        <v>27</v>
      </c>
    </row>
    <row r="3185" spans="1:25" x14ac:dyDescent="0.25">
      <c r="A3185" t="str">
        <f>'Page 1 - General Information'!$G$12</f>
        <v>114069103</v>
      </c>
      <c r="B3185" t="str">
        <f>'Page 1 - General Information'!$G$16</f>
        <v>6980</v>
      </c>
      <c r="C3185" s="333" t="s">
        <v>14207</v>
      </c>
      <c r="N3185" s="338" t="s">
        <v>8013</v>
      </c>
      <c r="O3185" s="300"/>
      <c r="Q3185" s="304">
        <f>(INDEX('Page 2 - Team Information'!$K$14:$AP$184,Y3185,X3185)*100)</f>
        <v>0</v>
      </c>
      <c r="S3185" t="s">
        <v>11119</v>
      </c>
      <c r="X3185" s="334">
        <v>30</v>
      </c>
      <c r="Y3185" s="334">
        <v>27</v>
      </c>
    </row>
    <row r="3186" spans="1:25" x14ac:dyDescent="0.25">
      <c r="A3186" t="str">
        <f>'Page 1 - General Information'!$G$12</f>
        <v>114069103</v>
      </c>
      <c r="B3186" t="str">
        <f>'Page 1 - General Information'!$G$16</f>
        <v>6980</v>
      </c>
      <c r="C3186" s="333" t="s">
        <v>14207</v>
      </c>
      <c r="N3186" s="338" t="s">
        <v>8013</v>
      </c>
      <c r="O3186" s="300"/>
      <c r="Q3186" s="304">
        <f>(INDEX('Page 2 - Team Information'!$K$14:$AP$184,Y3186,X3186)*100)</f>
        <v>0</v>
      </c>
      <c r="S3186" t="s">
        <v>11120</v>
      </c>
      <c r="X3186" s="334">
        <v>31</v>
      </c>
      <c r="Y3186" s="334">
        <v>27</v>
      </c>
    </row>
    <row r="3187" spans="1:25" x14ac:dyDescent="0.25">
      <c r="A3187" t="str">
        <f>'Page 1 - General Information'!$G$12</f>
        <v>114069103</v>
      </c>
      <c r="B3187" t="str">
        <f>'Page 1 - General Information'!$G$16</f>
        <v>6980</v>
      </c>
      <c r="C3187" s="333" t="s">
        <v>14207</v>
      </c>
      <c r="N3187" s="338" t="s">
        <v>8013</v>
      </c>
      <c r="O3187" s="300"/>
      <c r="Q3187" s="304">
        <f>(INDEX('Page 2 - Team Information'!$K$14:$AP$184,Y3187,X3187)*100)</f>
        <v>0</v>
      </c>
      <c r="S3187" t="s">
        <v>11121</v>
      </c>
      <c r="X3187" s="334">
        <v>32</v>
      </c>
      <c r="Y3187" s="334">
        <v>27</v>
      </c>
    </row>
    <row r="3188" spans="1:25" x14ac:dyDescent="0.25">
      <c r="A3188" t="str">
        <f>'Page 1 - General Information'!$G$12</f>
        <v>114069103</v>
      </c>
      <c r="B3188" t="str">
        <f>'Page 1 - General Information'!$G$16</f>
        <v>6980</v>
      </c>
      <c r="C3188" s="333" t="s">
        <v>14207</v>
      </c>
      <c r="N3188" t="s">
        <v>8024</v>
      </c>
      <c r="O3188" s="296">
        <f>INDEX('Page 2 - Team Information'!$K$14:$AP$184,Y3188,X3188)</f>
        <v>0</v>
      </c>
      <c r="Q3188"/>
      <c r="S3188" t="s">
        <v>11122</v>
      </c>
      <c r="X3188" s="334">
        <v>24</v>
      </c>
      <c r="Y3188" s="334">
        <v>28</v>
      </c>
    </row>
    <row r="3189" spans="1:25" x14ac:dyDescent="0.25">
      <c r="A3189" t="str">
        <f>'Page 1 - General Information'!$G$12</f>
        <v>114069103</v>
      </c>
      <c r="B3189" t="str">
        <f>'Page 1 - General Information'!$G$16</f>
        <v>6980</v>
      </c>
      <c r="C3189" s="333" t="s">
        <v>14207</v>
      </c>
      <c r="N3189" t="s">
        <v>8024</v>
      </c>
      <c r="O3189" s="296">
        <f>INDEX('Page 2 - Team Information'!$K$14:$AP$184,Y3189,X3189)</f>
        <v>0</v>
      </c>
      <c r="Q3189"/>
      <c r="S3189" t="s">
        <v>11123</v>
      </c>
      <c r="X3189" s="334">
        <v>25</v>
      </c>
      <c r="Y3189" s="334">
        <v>28</v>
      </c>
    </row>
    <row r="3190" spans="1:25" x14ac:dyDescent="0.25">
      <c r="A3190" t="str">
        <f>'Page 1 - General Information'!$G$12</f>
        <v>114069103</v>
      </c>
      <c r="B3190" t="str">
        <f>'Page 1 - General Information'!$G$16</f>
        <v>6980</v>
      </c>
      <c r="C3190" s="333" t="s">
        <v>14207</v>
      </c>
      <c r="N3190" t="s">
        <v>8024</v>
      </c>
      <c r="O3190" s="296">
        <f>INDEX('Page 2 - Team Information'!$K$14:$AP$184,Y3190,X3190)</f>
        <v>0</v>
      </c>
      <c r="Q3190"/>
      <c r="S3190" t="s">
        <v>11124</v>
      </c>
      <c r="X3190" s="334">
        <v>26</v>
      </c>
      <c r="Y3190" s="334">
        <v>28</v>
      </c>
    </row>
    <row r="3191" spans="1:25" x14ac:dyDescent="0.25">
      <c r="A3191" t="str">
        <f>'Page 1 - General Information'!$G$12</f>
        <v>114069103</v>
      </c>
      <c r="B3191" t="str">
        <f>'Page 1 - General Information'!$G$16</f>
        <v>6980</v>
      </c>
      <c r="C3191" s="333" t="s">
        <v>14207</v>
      </c>
      <c r="N3191" t="s">
        <v>8024</v>
      </c>
      <c r="O3191" s="296">
        <f>INDEX('Page 2 - Team Information'!$K$14:$AP$184,Y3191,X3191)</f>
        <v>0</v>
      </c>
      <c r="Q3191"/>
      <c r="S3191" t="s">
        <v>11125</v>
      </c>
      <c r="X3191" s="334">
        <v>27</v>
      </c>
      <c r="Y3191" s="334">
        <v>28</v>
      </c>
    </row>
    <row r="3192" spans="1:25" x14ac:dyDescent="0.25">
      <c r="A3192" t="str">
        <f>'Page 1 - General Information'!$G$12</f>
        <v>114069103</v>
      </c>
      <c r="B3192" t="str">
        <f>'Page 1 - General Information'!$G$16</f>
        <v>6980</v>
      </c>
      <c r="C3192" s="333" t="s">
        <v>14207</v>
      </c>
      <c r="N3192" s="338" t="s">
        <v>8013</v>
      </c>
      <c r="O3192" s="300"/>
      <c r="Q3192" s="304">
        <f>(INDEX('Page 2 - Team Information'!$K$14:$AP$184,Y3192,X3192)*100)</f>
        <v>0</v>
      </c>
      <c r="S3192" t="s">
        <v>11126</v>
      </c>
      <c r="X3192" s="334">
        <v>29</v>
      </c>
      <c r="Y3192" s="334">
        <v>28</v>
      </c>
    </row>
    <row r="3193" spans="1:25" x14ac:dyDescent="0.25">
      <c r="A3193" t="str">
        <f>'Page 1 - General Information'!$G$12</f>
        <v>114069103</v>
      </c>
      <c r="B3193" t="str">
        <f>'Page 1 - General Information'!$G$16</f>
        <v>6980</v>
      </c>
      <c r="C3193" s="333" t="s">
        <v>14207</v>
      </c>
      <c r="N3193" s="338" t="s">
        <v>8013</v>
      </c>
      <c r="O3193" s="300"/>
      <c r="Q3193" s="304">
        <f>(INDEX('Page 2 - Team Information'!$K$14:$AP$184,Y3193,X3193)*100)</f>
        <v>0</v>
      </c>
      <c r="S3193" t="s">
        <v>11127</v>
      </c>
      <c r="X3193" s="334">
        <v>30</v>
      </c>
      <c r="Y3193" s="334">
        <v>28</v>
      </c>
    </row>
    <row r="3194" spans="1:25" x14ac:dyDescent="0.25">
      <c r="A3194" t="str">
        <f>'Page 1 - General Information'!$G$12</f>
        <v>114069103</v>
      </c>
      <c r="B3194" t="str">
        <f>'Page 1 - General Information'!$G$16</f>
        <v>6980</v>
      </c>
      <c r="C3194" s="333" t="s">
        <v>14207</v>
      </c>
      <c r="N3194" s="338" t="s">
        <v>8013</v>
      </c>
      <c r="O3194" s="300"/>
      <c r="Q3194" s="304">
        <f>(INDEX('Page 2 - Team Information'!$K$14:$AP$184,Y3194,X3194)*100)</f>
        <v>0</v>
      </c>
      <c r="S3194" t="s">
        <v>11128</v>
      </c>
      <c r="X3194" s="334">
        <v>31</v>
      </c>
      <c r="Y3194" s="334">
        <v>28</v>
      </c>
    </row>
    <row r="3195" spans="1:25" x14ac:dyDescent="0.25">
      <c r="A3195" t="str">
        <f>'Page 1 - General Information'!$G$12</f>
        <v>114069103</v>
      </c>
      <c r="B3195" t="str">
        <f>'Page 1 - General Information'!$G$16</f>
        <v>6980</v>
      </c>
      <c r="C3195" s="333" t="s">
        <v>14207</v>
      </c>
      <c r="N3195" s="338" t="s">
        <v>8013</v>
      </c>
      <c r="O3195" s="300"/>
      <c r="Q3195" s="304">
        <f>(INDEX('Page 2 - Team Information'!$K$14:$AP$184,Y3195,X3195)*100)</f>
        <v>0</v>
      </c>
      <c r="S3195" t="s">
        <v>11129</v>
      </c>
      <c r="X3195" s="334">
        <v>32</v>
      </c>
      <c r="Y3195" s="334">
        <v>28</v>
      </c>
    </row>
    <row r="3196" spans="1:25" x14ac:dyDescent="0.25">
      <c r="A3196" t="str">
        <f>'Page 1 - General Information'!$G$12</f>
        <v>114069103</v>
      </c>
      <c r="B3196" t="str">
        <f>'Page 1 - General Information'!$G$16</f>
        <v>6980</v>
      </c>
      <c r="C3196" s="333" t="s">
        <v>14207</v>
      </c>
      <c r="N3196" t="s">
        <v>8024</v>
      </c>
      <c r="O3196" s="296">
        <f>INDEX('Page 2 - Team Information'!$K$14:$AP$184,Y3196,X3196)</f>
        <v>0</v>
      </c>
      <c r="Q3196"/>
      <c r="S3196" t="s">
        <v>11130</v>
      </c>
      <c r="X3196" s="334">
        <v>24</v>
      </c>
      <c r="Y3196" s="334">
        <v>29</v>
      </c>
    </row>
    <row r="3197" spans="1:25" x14ac:dyDescent="0.25">
      <c r="A3197" t="str">
        <f>'Page 1 - General Information'!$G$12</f>
        <v>114069103</v>
      </c>
      <c r="B3197" t="str">
        <f>'Page 1 - General Information'!$G$16</f>
        <v>6980</v>
      </c>
      <c r="C3197" s="333" t="s">
        <v>14207</v>
      </c>
      <c r="N3197" t="s">
        <v>8024</v>
      </c>
      <c r="O3197" s="296">
        <f>INDEX('Page 2 - Team Information'!$K$14:$AP$184,Y3197,X3197)</f>
        <v>0</v>
      </c>
      <c r="Q3197"/>
      <c r="S3197" t="s">
        <v>11131</v>
      </c>
      <c r="X3197" s="334">
        <v>25</v>
      </c>
      <c r="Y3197" s="334">
        <v>29</v>
      </c>
    </row>
    <row r="3198" spans="1:25" x14ac:dyDescent="0.25">
      <c r="A3198" t="str">
        <f>'Page 1 - General Information'!$G$12</f>
        <v>114069103</v>
      </c>
      <c r="B3198" t="str">
        <f>'Page 1 - General Information'!$G$16</f>
        <v>6980</v>
      </c>
      <c r="C3198" s="333" t="s">
        <v>14207</v>
      </c>
      <c r="N3198" t="s">
        <v>8024</v>
      </c>
      <c r="O3198" s="296">
        <f>INDEX('Page 2 - Team Information'!$K$14:$AP$184,Y3198,X3198)</f>
        <v>0</v>
      </c>
      <c r="Q3198"/>
      <c r="S3198" t="s">
        <v>11132</v>
      </c>
      <c r="X3198" s="334">
        <v>26</v>
      </c>
      <c r="Y3198" s="334">
        <v>29</v>
      </c>
    </row>
    <row r="3199" spans="1:25" x14ac:dyDescent="0.25">
      <c r="A3199" t="str">
        <f>'Page 1 - General Information'!$G$12</f>
        <v>114069103</v>
      </c>
      <c r="B3199" t="str">
        <f>'Page 1 - General Information'!$G$16</f>
        <v>6980</v>
      </c>
      <c r="C3199" s="333" t="s">
        <v>14207</v>
      </c>
      <c r="N3199" t="s">
        <v>8024</v>
      </c>
      <c r="O3199" s="296">
        <f>INDEX('Page 2 - Team Information'!$K$14:$AP$184,Y3199,X3199)</f>
        <v>0</v>
      </c>
      <c r="Q3199"/>
      <c r="S3199" t="s">
        <v>11133</v>
      </c>
      <c r="X3199" s="334">
        <v>27</v>
      </c>
      <c r="Y3199" s="334">
        <v>29</v>
      </c>
    </row>
    <row r="3200" spans="1:25" x14ac:dyDescent="0.25">
      <c r="A3200" t="str">
        <f>'Page 1 - General Information'!$G$12</f>
        <v>114069103</v>
      </c>
      <c r="B3200" t="str">
        <f>'Page 1 - General Information'!$G$16</f>
        <v>6980</v>
      </c>
      <c r="C3200" s="333" t="s">
        <v>14207</v>
      </c>
      <c r="N3200" s="338" t="s">
        <v>8013</v>
      </c>
      <c r="O3200" s="300"/>
      <c r="Q3200" s="304">
        <f>(INDEX('Page 2 - Team Information'!$K$14:$AP$184,Y3200,X3200)*100)</f>
        <v>0</v>
      </c>
      <c r="S3200" t="s">
        <v>11134</v>
      </c>
      <c r="X3200" s="334">
        <v>29</v>
      </c>
      <c r="Y3200" s="334">
        <v>29</v>
      </c>
    </row>
    <row r="3201" spans="1:25" x14ac:dyDescent="0.25">
      <c r="A3201" t="str">
        <f>'Page 1 - General Information'!$G$12</f>
        <v>114069103</v>
      </c>
      <c r="B3201" t="str">
        <f>'Page 1 - General Information'!$G$16</f>
        <v>6980</v>
      </c>
      <c r="C3201" s="333" t="s">
        <v>14207</v>
      </c>
      <c r="N3201" s="338" t="s">
        <v>8013</v>
      </c>
      <c r="O3201" s="300"/>
      <c r="Q3201" s="304">
        <f>(INDEX('Page 2 - Team Information'!$K$14:$AP$184,Y3201,X3201)*100)</f>
        <v>0</v>
      </c>
      <c r="S3201" t="s">
        <v>11135</v>
      </c>
      <c r="X3201" s="334">
        <v>30</v>
      </c>
      <c r="Y3201" s="334">
        <v>29</v>
      </c>
    </row>
    <row r="3202" spans="1:25" x14ac:dyDescent="0.25">
      <c r="A3202" t="str">
        <f>'Page 1 - General Information'!$G$12</f>
        <v>114069103</v>
      </c>
      <c r="B3202" t="str">
        <f>'Page 1 - General Information'!$G$16</f>
        <v>6980</v>
      </c>
      <c r="C3202" s="333" t="s">
        <v>14207</v>
      </c>
      <c r="N3202" s="338" t="s">
        <v>8013</v>
      </c>
      <c r="O3202" s="300"/>
      <c r="Q3202" s="304">
        <f>(INDEX('Page 2 - Team Information'!$K$14:$AP$184,Y3202,X3202)*100)</f>
        <v>0</v>
      </c>
      <c r="S3202" t="s">
        <v>11136</v>
      </c>
      <c r="X3202" s="334">
        <v>31</v>
      </c>
      <c r="Y3202" s="334">
        <v>29</v>
      </c>
    </row>
    <row r="3203" spans="1:25" x14ac:dyDescent="0.25">
      <c r="A3203" t="str">
        <f>'Page 1 - General Information'!$G$12</f>
        <v>114069103</v>
      </c>
      <c r="B3203" t="str">
        <f>'Page 1 - General Information'!$G$16</f>
        <v>6980</v>
      </c>
      <c r="C3203" s="333" t="s">
        <v>14207</v>
      </c>
      <c r="N3203" s="338" t="s">
        <v>8013</v>
      </c>
      <c r="O3203" s="300"/>
      <c r="Q3203" s="304">
        <f>(INDEX('Page 2 - Team Information'!$K$14:$AP$184,Y3203,X3203)*100)</f>
        <v>0</v>
      </c>
      <c r="S3203" t="s">
        <v>11137</v>
      </c>
      <c r="X3203" s="334">
        <v>32</v>
      </c>
      <c r="Y3203" s="334">
        <v>29</v>
      </c>
    </row>
    <row r="3204" spans="1:25" x14ac:dyDescent="0.25">
      <c r="A3204" t="str">
        <f>'Page 1 - General Information'!$G$12</f>
        <v>114069103</v>
      </c>
      <c r="B3204" t="str">
        <f>'Page 1 - General Information'!$G$16</f>
        <v>6980</v>
      </c>
      <c r="C3204" s="333" t="s">
        <v>14207</v>
      </c>
      <c r="N3204" t="s">
        <v>8024</v>
      </c>
      <c r="O3204" s="296">
        <f>INDEX('Page 2 - Team Information'!$K$14:$AP$184,Y3204,X3204)</f>
        <v>0</v>
      </c>
      <c r="Q3204"/>
      <c r="S3204" t="s">
        <v>11138</v>
      </c>
      <c r="X3204" s="334">
        <v>24</v>
      </c>
      <c r="Y3204" s="334">
        <v>30</v>
      </c>
    </row>
    <row r="3205" spans="1:25" x14ac:dyDescent="0.25">
      <c r="A3205" t="str">
        <f>'Page 1 - General Information'!$G$12</f>
        <v>114069103</v>
      </c>
      <c r="B3205" t="str">
        <f>'Page 1 - General Information'!$G$16</f>
        <v>6980</v>
      </c>
      <c r="C3205" s="333" t="s">
        <v>14207</v>
      </c>
      <c r="N3205" t="s">
        <v>8024</v>
      </c>
      <c r="O3205" s="296">
        <f>INDEX('Page 2 - Team Information'!$K$14:$AP$184,Y3205,X3205)</f>
        <v>1</v>
      </c>
      <c r="Q3205"/>
      <c r="S3205" t="s">
        <v>11139</v>
      </c>
      <c r="X3205" s="334">
        <v>25</v>
      </c>
      <c r="Y3205" s="334">
        <v>30</v>
      </c>
    </row>
    <row r="3206" spans="1:25" x14ac:dyDescent="0.25">
      <c r="A3206" t="str">
        <f>'Page 1 - General Information'!$G$12</f>
        <v>114069103</v>
      </c>
      <c r="B3206" t="str">
        <f>'Page 1 - General Information'!$G$16</f>
        <v>6980</v>
      </c>
      <c r="C3206" s="333" t="s">
        <v>14207</v>
      </c>
      <c r="N3206" t="s">
        <v>8024</v>
      </c>
      <c r="O3206" s="296">
        <f>INDEX('Page 2 - Team Information'!$K$14:$AP$184,Y3206,X3206)</f>
        <v>0</v>
      </c>
      <c r="Q3206"/>
      <c r="S3206" t="s">
        <v>11140</v>
      </c>
      <c r="X3206" s="334">
        <v>26</v>
      </c>
      <c r="Y3206" s="334">
        <v>30</v>
      </c>
    </row>
    <row r="3207" spans="1:25" x14ac:dyDescent="0.25">
      <c r="A3207" t="str">
        <f>'Page 1 - General Information'!$G$12</f>
        <v>114069103</v>
      </c>
      <c r="B3207" t="str">
        <f>'Page 1 - General Information'!$G$16</f>
        <v>6980</v>
      </c>
      <c r="C3207" s="333" t="s">
        <v>14207</v>
      </c>
      <c r="N3207" t="s">
        <v>8024</v>
      </c>
      <c r="O3207" s="296">
        <f>INDEX('Page 2 - Team Information'!$K$14:$AP$184,Y3207,X3207)</f>
        <v>0</v>
      </c>
      <c r="Q3207"/>
      <c r="S3207" t="s">
        <v>11141</v>
      </c>
      <c r="X3207" s="334">
        <v>27</v>
      </c>
      <c r="Y3207" s="334">
        <v>30</v>
      </c>
    </row>
    <row r="3208" spans="1:25" x14ac:dyDescent="0.25">
      <c r="A3208" t="str">
        <f>'Page 1 - General Information'!$G$12</f>
        <v>114069103</v>
      </c>
      <c r="B3208" t="str">
        <f>'Page 1 - General Information'!$G$16</f>
        <v>6980</v>
      </c>
      <c r="C3208" s="333" t="s">
        <v>14207</v>
      </c>
      <c r="N3208" s="338" t="s">
        <v>8013</v>
      </c>
      <c r="O3208" s="300"/>
      <c r="Q3208" s="304">
        <f>(INDEX('Page 2 - Team Information'!$K$14:$AP$184,Y3208,X3208)*100)</f>
        <v>1.5</v>
      </c>
      <c r="S3208" t="s">
        <v>11142</v>
      </c>
      <c r="X3208" s="334">
        <v>29</v>
      </c>
      <c r="Y3208" s="334">
        <v>30</v>
      </c>
    </row>
    <row r="3209" spans="1:25" x14ac:dyDescent="0.25">
      <c r="A3209" t="str">
        <f>'Page 1 - General Information'!$G$12</f>
        <v>114069103</v>
      </c>
      <c r="B3209" t="str">
        <f>'Page 1 - General Information'!$G$16</f>
        <v>6980</v>
      </c>
      <c r="C3209" s="333" t="s">
        <v>14207</v>
      </c>
      <c r="N3209" s="338" t="s">
        <v>8013</v>
      </c>
      <c r="O3209" s="300"/>
      <c r="Q3209" s="304">
        <f>(INDEX('Page 2 - Team Information'!$K$14:$AP$184,Y3209,X3209)*100)</f>
        <v>1.5</v>
      </c>
      <c r="S3209" t="s">
        <v>11143</v>
      </c>
      <c r="X3209" s="334">
        <v>30</v>
      </c>
      <c r="Y3209" s="334">
        <v>30</v>
      </c>
    </row>
    <row r="3210" spans="1:25" x14ac:dyDescent="0.25">
      <c r="A3210" t="str">
        <f>'Page 1 - General Information'!$G$12</f>
        <v>114069103</v>
      </c>
      <c r="B3210" t="str">
        <f>'Page 1 - General Information'!$G$16</f>
        <v>6980</v>
      </c>
      <c r="C3210" s="333" t="s">
        <v>14207</v>
      </c>
      <c r="N3210" s="338" t="s">
        <v>8013</v>
      </c>
      <c r="O3210" s="300"/>
      <c r="Q3210" s="304">
        <f>(INDEX('Page 2 - Team Information'!$K$14:$AP$184,Y3210,X3210)*100)</f>
        <v>0</v>
      </c>
      <c r="S3210" t="s">
        <v>11144</v>
      </c>
      <c r="X3210" s="334">
        <v>31</v>
      </c>
      <c r="Y3210" s="334">
        <v>30</v>
      </c>
    </row>
    <row r="3211" spans="1:25" x14ac:dyDescent="0.25">
      <c r="A3211" t="str">
        <f>'Page 1 - General Information'!$G$12</f>
        <v>114069103</v>
      </c>
      <c r="B3211" t="str">
        <f>'Page 1 - General Information'!$G$16</f>
        <v>6980</v>
      </c>
      <c r="C3211" s="333" t="s">
        <v>14207</v>
      </c>
      <c r="N3211" s="338" t="s">
        <v>8013</v>
      </c>
      <c r="O3211" s="300"/>
      <c r="Q3211" s="304">
        <f>(INDEX('Page 2 - Team Information'!$K$14:$AP$184,Y3211,X3211)*100)</f>
        <v>0</v>
      </c>
      <c r="S3211" t="s">
        <v>11145</v>
      </c>
      <c r="X3211" s="334">
        <v>32</v>
      </c>
      <c r="Y3211" s="334">
        <v>30</v>
      </c>
    </row>
    <row r="3212" spans="1:25" x14ac:dyDescent="0.25">
      <c r="A3212" t="str">
        <f>'Page 1 - General Information'!$G$12</f>
        <v>114069103</v>
      </c>
      <c r="B3212" t="str">
        <f>'Page 1 - General Information'!$G$16</f>
        <v>6980</v>
      </c>
      <c r="C3212" s="333" t="s">
        <v>14207</v>
      </c>
      <c r="N3212" t="s">
        <v>8024</v>
      </c>
      <c r="O3212" s="296">
        <f>INDEX('Page 2 - Team Information'!$K$14:$AP$184,Y3212,X3212)</f>
        <v>0</v>
      </c>
      <c r="Q3212"/>
      <c r="S3212" t="s">
        <v>11146</v>
      </c>
      <c r="X3212" s="334">
        <v>24</v>
      </c>
      <c r="Y3212" s="334">
        <v>31</v>
      </c>
    </row>
    <row r="3213" spans="1:25" x14ac:dyDescent="0.25">
      <c r="A3213" t="str">
        <f>'Page 1 - General Information'!$G$12</f>
        <v>114069103</v>
      </c>
      <c r="B3213" t="str">
        <f>'Page 1 - General Information'!$G$16</f>
        <v>6980</v>
      </c>
      <c r="C3213" s="333" t="s">
        <v>14207</v>
      </c>
      <c r="N3213" t="s">
        <v>8024</v>
      </c>
      <c r="O3213" s="296">
        <f>INDEX('Page 2 - Team Information'!$K$14:$AP$184,Y3213,X3213)</f>
        <v>1</v>
      </c>
      <c r="Q3213"/>
      <c r="S3213" t="s">
        <v>11147</v>
      </c>
      <c r="X3213" s="334">
        <v>25</v>
      </c>
      <c r="Y3213" s="334">
        <v>31</v>
      </c>
    </row>
    <row r="3214" spans="1:25" x14ac:dyDescent="0.25">
      <c r="A3214" t="str">
        <f>'Page 1 - General Information'!$G$12</f>
        <v>114069103</v>
      </c>
      <c r="B3214" t="str">
        <f>'Page 1 - General Information'!$G$16</f>
        <v>6980</v>
      </c>
      <c r="C3214" s="333" t="s">
        <v>14207</v>
      </c>
      <c r="N3214" t="s">
        <v>8024</v>
      </c>
      <c r="O3214" s="296">
        <f>INDEX('Page 2 - Team Information'!$K$14:$AP$184,Y3214,X3214)</f>
        <v>0</v>
      </c>
      <c r="Q3214"/>
      <c r="S3214" t="s">
        <v>11148</v>
      </c>
      <c r="X3214" s="334">
        <v>26</v>
      </c>
      <c r="Y3214" s="334">
        <v>31</v>
      </c>
    </row>
    <row r="3215" spans="1:25" x14ac:dyDescent="0.25">
      <c r="A3215" t="str">
        <f>'Page 1 - General Information'!$G$12</f>
        <v>114069103</v>
      </c>
      <c r="B3215" t="str">
        <f>'Page 1 - General Information'!$G$16</f>
        <v>6980</v>
      </c>
      <c r="C3215" s="333" t="s">
        <v>14207</v>
      </c>
      <c r="N3215" t="s">
        <v>8024</v>
      </c>
      <c r="O3215" s="296">
        <f>INDEX('Page 2 - Team Information'!$K$14:$AP$184,Y3215,X3215)</f>
        <v>0</v>
      </c>
      <c r="Q3215"/>
      <c r="S3215" t="s">
        <v>11149</v>
      </c>
      <c r="X3215" s="334">
        <v>27</v>
      </c>
      <c r="Y3215" s="334">
        <v>31</v>
      </c>
    </row>
    <row r="3216" spans="1:25" x14ac:dyDescent="0.25">
      <c r="A3216" t="str">
        <f>'Page 1 - General Information'!$G$12</f>
        <v>114069103</v>
      </c>
      <c r="B3216" t="str">
        <f>'Page 1 - General Information'!$G$16</f>
        <v>6980</v>
      </c>
      <c r="C3216" s="333" t="s">
        <v>14207</v>
      </c>
      <c r="N3216" s="338" t="s">
        <v>8013</v>
      </c>
      <c r="O3216" s="300"/>
      <c r="Q3216" s="304">
        <f>(INDEX('Page 2 - Team Information'!$K$14:$AP$184,Y3216,X3216)*100)</f>
        <v>1.5</v>
      </c>
      <c r="S3216" t="s">
        <v>11150</v>
      </c>
      <c r="X3216" s="334">
        <v>29</v>
      </c>
      <c r="Y3216" s="334">
        <v>31</v>
      </c>
    </row>
    <row r="3217" spans="1:25" x14ac:dyDescent="0.25">
      <c r="A3217" t="str">
        <f>'Page 1 - General Information'!$G$12</f>
        <v>114069103</v>
      </c>
      <c r="B3217" t="str">
        <f>'Page 1 - General Information'!$G$16</f>
        <v>6980</v>
      </c>
      <c r="C3217" s="333" t="s">
        <v>14207</v>
      </c>
      <c r="N3217" s="338" t="s">
        <v>8013</v>
      </c>
      <c r="O3217" s="300"/>
      <c r="Q3217" s="304">
        <f>(INDEX('Page 2 - Team Information'!$K$14:$AP$184,Y3217,X3217)*100)</f>
        <v>1.5</v>
      </c>
      <c r="S3217" t="s">
        <v>11151</v>
      </c>
      <c r="X3217" s="334">
        <v>30</v>
      </c>
      <c r="Y3217" s="334">
        <v>31</v>
      </c>
    </row>
    <row r="3218" spans="1:25" x14ac:dyDescent="0.25">
      <c r="A3218" t="str">
        <f>'Page 1 - General Information'!$G$12</f>
        <v>114069103</v>
      </c>
      <c r="B3218" t="str">
        <f>'Page 1 - General Information'!$G$16</f>
        <v>6980</v>
      </c>
      <c r="C3218" s="333" t="s">
        <v>14207</v>
      </c>
      <c r="N3218" s="338" t="s">
        <v>8013</v>
      </c>
      <c r="O3218" s="300"/>
      <c r="Q3218" s="304">
        <f>(INDEX('Page 2 - Team Information'!$K$14:$AP$184,Y3218,X3218)*100)</f>
        <v>0</v>
      </c>
      <c r="S3218" t="s">
        <v>11152</v>
      </c>
      <c r="X3218" s="334">
        <v>31</v>
      </c>
      <c r="Y3218" s="334">
        <v>31</v>
      </c>
    </row>
    <row r="3219" spans="1:25" x14ac:dyDescent="0.25">
      <c r="A3219" t="str">
        <f>'Page 1 - General Information'!$G$12</f>
        <v>114069103</v>
      </c>
      <c r="B3219" t="str">
        <f>'Page 1 - General Information'!$G$16</f>
        <v>6980</v>
      </c>
      <c r="C3219" s="333" t="s">
        <v>14207</v>
      </c>
      <c r="N3219" s="338" t="s">
        <v>8013</v>
      </c>
      <c r="O3219" s="300"/>
      <c r="Q3219" s="304">
        <f>(INDEX('Page 2 - Team Information'!$K$14:$AP$184,Y3219,X3219)*100)</f>
        <v>0</v>
      </c>
      <c r="S3219" t="s">
        <v>11153</v>
      </c>
      <c r="X3219" s="334">
        <v>32</v>
      </c>
      <c r="Y3219" s="334">
        <v>31</v>
      </c>
    </row>
    <row r="3220" spans="1:25" x14ac:dyDescent="0.25">
      <c r="A3220" t="str">
        <f>'Page 1 - General Information'!$G$12</f>
        <v>114069103</v>
      </c>
      <c r="B3220" t="str">
        <f>'Page 1 - General Information'!$G$16</f>
        <v>6980</v>
      </c>
      <c r="C3220" s="333" t="s">
        <v>14207</v>
      </c>
      <c r="N3220" t="s">
        <v>8024</v>
      </c>
      <c r="O3220" s="296">
        <f>INDEX('Page 2 - Team Information'!$K$14:$AP$184,Y3220,X3220)</f>
        <v>0</v>
      </c>
      <c r="Q3220"/>
      <c r="S3220" t="s">
        <v>11154</v>
      </c>
      <c r="X3220" s="334">
        <v>24</v>
      </c>
      <c r="Y3220" s="334">
        <v>32</v>
      </c>
    </row>
    <row r="3221" spans="1:25" x14ac:dyDescent="0.25">
      <c r="A3221" t="str">
        <f>'Page 1 - General Information'!$G$12</f>
        <v>114069103</v>
      </c>
      <c r="B3221" t="str">
        <f>'Page 1 - General Information'!$G$16</f>
        <v>6980</v>
      </c>
      <c r="C3221" s="333" t="s">
        <v>14207</v>
      </c>
      <c r="N3221" t="s">
        <v>8024</v>
      </c>
      <c r="O3221" s="296">
        <f>INDEX('Page 2 - Team Information'!$K$14:$AP$184,Y3221,X3221)</f>
        <v>1</v>
      </c>
      <c r="Q3221"/>
      <c r="S3221" t="s">
        <v>11155</v>
      </c>
      <c r="X3221" s="334">
        <v>25</v>
      </c>
      <c r="Y3221" s="334">
        <v>32</v>
      </c>
    </row>
    <row r="3222" spans="1:25" x14ac:dyDescent="0.25">
      <c r="A3222" t="str">
        <f>'Page 1 - General Information'!$G$12</f>
        <v>114069103</v>
      </c>
      <c r="B3222" t="str">
        <f>'Page 1 - General Information'!$G$16</f>
        <v>6980</v>
      </c>
      <c r="C3222" s="333" t="s">
        <v>14207</v>
      </c>
      <c r="N3222" t="s">
        <v>8024</v>
      </c>
      <c r="O3222" s="296">
        <f>INDEX('Page 2 - Team Information'!$K$14:$AP$184,Y3222,X3222)</f>
        <v>0</v>
      </c>
      <c r="Q3222"/>
      <c r="S3222" t="s">
        <v>11156</v>
      </c>
      <c r="X3222" s="334">
        <v>26</v>
      </c>
      <c r="Y3222" s="334">
        <v>32</v>
      </c>
    </row>
    <row r="3223" spans="1:25" x14ac:dyDescent="0.25">
      <c r="A3223" t="str">
        <f>'Page 1 - General Information'!$G$12</f>
        <v>114069103</v>
      </c>
      <c r="B3223" t="str">
        <f>'Page 1 - General Information'!$G$16</f>
        <v>6980</v>
      </c>
      <c r="C3223" s="333" t="s">
        <v>14207</v>
      </c>
      <c r="N3223" t="s">
        <v>8024</v>
      </c>
      <c r="O3223" s="296">
        <f>INDEX('Page 2 - Team Information'!$K$14:$AP$184,Y3223,X3223)</f>
        <v>0</v>
      </c>
      <c r="Q3223"/>
      <c r="S3223" t="s">
        <v>11157</v>
      </c>
      <c r="X3223" s="334">
        <v>27</v>
      </c>
      <c r="Y3223" s="334">
        <v>32</v>
      </c>
    </row>
    <row r="3224" spans="1:25" x14ac:dyDescent="0.25">
      <c r="A3224" t="str">
        <f>'Page 1 - General Information'!$G$12</f>
        <v>114069103</v>
      </c>
      <c r="B3224" t="str">
        <f>'Page 1 - General Information'!$G$16</f>
        <v>6980</v>
      </c>
      <c r="C3224" s="333" t="s">
        <v>14207</v>
      </c>
      <c r="N3224" s="338" t="s">
        <v>8013</v>
      </c>
      <c r="O3224" s="300"/>
      <c r="Q3224" s="304">
        <f>(INDEX('Page 2 - Team Information'!$K$14:$AP$184,Y3224,X3224)*100)</f>
        <v>1.5</v>
      </c>
      <c r="S3224" t="s">
        <v>11158</v>
      </c>
      <c r="X3224" s="334">
        <v>29</v>
      </c>
      <c r="Y3224" s="334">
        <v>32</v>
      </c>
    </row>
    <row r="3225" spans="1:25" x14ac:dyDescent="0.25">
      <c r="A3225" t="str">
        <f>'Page 1 - General Information'!$G$12</f>
        <v>114069103</v>
      </c>
      <c r="B3225" t="str">
        <f>'Page 1 - General Information'!$G$16</f>
        <v>6980</v>
      </c>
      <c r="C3225" s="333" t="s">
        <v>14207</v>
      </c>
      <c r="N3225" s="338" t="s">
        <v>8013</v>
      </c>
      <c r="O3225" s="300"/>
      <c r="Q3225" s="304">
        <f>(INDEX('Page 2 - Team Information'!$K$14:$AP$184,Y3225,X3225)*100)</f>
        <v>1.5</v>
      </c>
      <c r="S3225" t="s">
        <v>11159</v>
      </c>
      <c r="X3225" s="334">
        <v>30</v>
      </c>
      <c r="Y3225" s="334">
        <v>32</v>
      </c>
    </row>
    <row r="3226" spans="1:25" x14ac:dyDescent="0.25">
      <c r="A3226" t="str">
        <f>'Page 1 - General Information'!$G$12</f>
        <v>114069103</v>
      </c>
      <c r="B3226" t="str">
        <f>'Page 1 - General Information'!$G$16</f>
        <v>6980</v>
      </c>
      <c r="C3226" s="333" t="s">
        <v>14207</v>
      </c>
      <c r="N3226" s="338" t="s">
        <v>8013</v>
      </c>
      <c r="O3226" s="300"/>
      <c r="Q3226" s="304">
        <f>(INDEX('Page 2 - Team Information'!$K$14:$AP$184,Y3226,X3226)*100)</f>
        <v>0</v>
      </c>
      <c r="S3226" t="s">
        <v>11160</v>
      </c>
      <c r="X3226" s="334">
        <v>31</v>
      </c>
      <c r="Y3226" s="334">
        <v>32</v>
      </c>
    </row>
    <row r="3227" spans="1:25" x14ac:dyDescent="0.25">
      <c r="A3227" t="str">
        <f>'Page 1 - General Information'!$G$12</f>
        <v>114069103</v>
      </c>
      <c r="B3227" t="str">
        <f>'Page 1 - General Information'!$G$16</f>
        <v>6980</v>
      </c>
      <c r="C3227" s="333" t="s">
        <v>14207</v>
      </c>
      <c r="N3227" s="338" t="s">
        <v>8013</v>
      </c>
      <c r="O3227" s="300"/>
      <c r="Q3227" s="304">
        <f>(INDEX('Page 2 - Team Information'!$K$14:$AP$184,Y3227,X3227)*100)</f>
        <v>0</v>
      </c>
      <c r="S3227" t="s">
        <v>11161</v>
      </c>
      <c r="X3227" s="334">
        <v>32</v>
      </c>
      <c r="Y3227" s="334">
        <v>32</v>
      </c>
    </row>
    <row r="3228" spans="1:25" x14ac:dyDescent="0.25">
      <c r="A3228" t="str">
        <f>'Page 1 - General Information'!$G$12</f>
        <v>114069103</v>
      </c>
      <c r="B3228" t="str">
        <f>'Page 1 - General Information'!$G$16</f>
        <v>6980</v>
      </c>
      <c r="C3228" s="333" t="s">
        <v>14207</v>
      </c>
      <c r="N3228" t="s">
        <v>8024</v>
      </c>
      <c r="O3228" s="296">
        <f>INDEX('Page 2 - Team Information'!$K$14:$AP$184,Y3228,X3228)</f>
        <v>0</v>
      </c>
      <c r="Q3228"/>
      <c r="S3228" t="s">
        <v>11162</v>
      </c>
      <c r="X3228" s="334">
        <v>24</v>
      </c>
      <c r="Y3228" s="334">
        <v>33</v>
      </c>
    </row>
    <row r="3229" spans="1:25" x14ac:dyDescent="0.25">
      <c r="A3229" t="str">
        <f>'Page 1 - General Information'!$G$12</f>
        <v>114069103</v>
      </c>
      <c r="B3229" t="str">
        <f>'Page 1 - General Information'!$G$16</f>
        <v>6980</v>
      </c>
      <c r="C3229" s="333" t="s">
        <v>14207</v>
      </c>
      <c r="N3229" t="s">
        <v>8024</v>
      </c>
      <c r="O3229" s="296">
        <f>INDEX('Page 2 - Team Information'!$K$14:$AP$184,Y3229,X3229)</f>
        <v>1</v>
      </c>
      <c r="Q3229"/>
      <c r="S3229" t="s">
        <v>11163</v>
      </c>
      <c r="X3229" s="334">
        <v>25</v>
      </c>
      <c r="Y3229" s="334">
        <v>33</v>
      </c>
    </row>
    <row r="3230" spans="1:25" x14ac:dyDescent="0.25">
      <c r="A3230" t="str">
        <f>'Page 1 - General Information'!$G$12</f>
        <v>114069103</v>
      </c>
      <c r="B3230" t="str">
        <f>'Page 1 - General Information'!$G$16</f>
        <v>6980</v>
      </c>
      <c r="C3230" s="333" t="s">
        <v>14207</v>
      </c>
      <c r="N3230" t="s">
        <v>8024</v>
      </c>
      <c r="O3230" s="296">
        <f>INDEX('Page 2 - Team Information'!$K$14:$AP$184,Y3230,X3230)</f>
        <v>0</v>
      </c>
      <c r="Q3230"/>
      <c r="S3230" t="s">
        <v>11164</v>
      </c>
      <c r="X3230" s="334">
        <v>26</v>
      </c>
      <c r="Y3230" s="334">
        <v>33</v>
      </c>
    </row>
    <row r="3231" spans="1:25" x14ac:dyDescent="0.25">
      <c r="A3231" t="str">
        <f>'Page 1 - General Information'!$G$12</f>
        <v>114069103</v>
      </c>
      <c r="B3231" t="str">
        <f>'Page 1 - General Information'!$G$16</f>
        <v>6980</v>
      </c>
      <c r="C3231" s="333" t="s">
        <v>14207</v>
      </c>
      <c r="N3231" t="s">
        <v>8024</v>
      </c>
      <c r="O3231" s="296">
        <f>INDEX('Page 2 - Team Information'!$K$14:$AP$184,Y3231,X3231)</f>
        <v>2</v>
      </c>
      <c r="Q3231"/>
      <c r="S3231" t="s">
        <v>11165</v>
      </c>
      <c r="X3231" s="334">
        <v>27</v>
      </c>
      <c r="Y3231" s="334">
        <v>33</v>
      </c>
    </row>
    <row r="3232" spans="1:25" x14ac:dyDescent="0.25">
      <c r="A3232" t="str">
        <f>'Page 1 - General Information'!$G$12</f>
        <v>114069103</v>
      </c>
      <c r="B3232" t="str">
        <f>'Page 1 - General Information'!$G$16</f>
        <v>6980</v>
      </c>
      <c r="C3232" s="333" t="s">
        <v>14207</v>
      </c>
      <c r="N3232" s="338" t="s">
        <v>8013</v>
      </c>
      <c r="O3232" s="300"/>
      <c r="Q3232" s="304">
        <f>(INDEX('Page 2 - Team Information'!$K$14:$AP$184,Y3232,X3232)*100)</f>
        <v>3</v>
      </c>
      <c r="S3232" t="s">
        <v>11166</v>
      </c>
      <c r="X3232" s="334">
        <v>29</v>
      </c>
      <c r="Y3232" s="334">
        <v>33</v>
      </c>
    </row>
    <row r="3233" spans="1:25" x14ac:dyDescent="0.25">
      <c r="A3233" t="str">
        <f>'Page 1 - General Information'!$G$12</f>
        <v>114069103</v>
      </c>
      <c r="B3233" t="str">
        <f>'Page 1 - General Information'!$G$16</f>
        <v>6980</v>
      </c>
      <c r="C3233" s="333" t="s">
        <v>14207</v>
      </c>
      <c r="N3233" s="338" t="s">
        <v>8013</v>
      </c>
      <c r="O3233" s="300"/>
      <c r="Q3233" s="304">
        <f>(INDEX('Page 2 - Team Information'!$K$14:$AP$184,Y3233,X3233)*100)</f>
        <v>3</v>
      </c>
      <c r="S3233" t="s">
        <v>11167</v>
      </c>
      <c r="X3233" s="334">
        <v>30</v>
      </c>
      <c r="Y3233" s="334">
        <v>33</v>
      </c>
    </row>
    <row r="3234" spans="1:25" x14ac:dyDescent="0.25">
      <c r="A3234" t="str">
        <f>'Page 1 - General Information'!$G$12</f>
        <v>114069103</v>
      </c>
      <c r="B3234" t="str">
        <f>'Page 1 - General Information'!$G$16</f>
        <v>6980</v>
      </c>
      <c r="C3234" s="333" t="s">
        <v>14207</v>
      </c>
      <c r="N3234" s="338" t="s">
        <v>8013</v>
      </c>
      <c r="O3234" s="300"/>
      <c r="Q3234" s="304">
        <f>(INDEX('Page 2 - Team Information'!$K$14:$AP$184,Y3234,X3234)*100)</f>
        <v>0</v>
      </c>
      <c r="S3234" t="s">
        <v>11168</v>
      </c>
      <c r="X3234" s="334">
        <v>31</v>
      </c>
      <c r="Y3234" s="334">
        <v>33</v>
      </c>
    </row>
    <row r="3235" spans="1:25" x14ac:dyDescent="0.25">
      <c r="A3235" t="str">
        <f>'Page 1 - General Information'!$G$12</f>
        <v>114069103</v>
      </c>
      <c r="B3235" t="str">
        <f>'Page 1 - General Information'!$G$16</f>
        <v>6980</v>
      </c>
      <c r="C3235" s="333" t="s">
        <v>14207</v>
      </c>
      <c r="N3235" s="338" t="s">
        <v>8013</v>
      </c>
      <c r="O3235" s="300"/>
      <c r="Q3235" s="304">
        <f>(INDEX('Page 2 - Team Information'!$K$14:$AP$184,Y3235,X3235)*100)</f>
        <v>0</v>
      </c>
      <c r="S3235" t="s">
        <v>11169</v>
      </c>
      <c r="X3235" s="334">
        <v>32</v>
      </c>
      <c r="Y3235" s="334">
        <v>33</v>
      </c>
    </row>
    <row r="3236" spans="1:25" x14ac:dyDescent="0.25">
      <c r="A3236" t="str">
        <f>'Page 1 - General Information'!$G$12</f>
        <v>114069103</v>
      </c>
      <c r="B3236" t="str">
        <f>'Page 1 - General Information'!$G$16</f>
        <v>6980</v>
      </c>
      <c r="C3236" s="333" t="s">
        <v>14207</v>
      </c>
      <c r="N3236" t="s">
        <v>8024</v>
      </c>
      <c r="O3236" s="296">
        <f>INDEX('Page 2 - Team Information'!$K$14:$AP$184,Y3236,X3236)</f>
        <v>0</v>
      </c>
      <c r="Q3236"/>
      <c r="S3236" t="s">
        <v>11170</v>
      </c>
      <c r="X3236" s="334">
        <v>24</v>
      </c>
      <c r="Y3236" s="334">
        <v>34</v>
      </c>
    </row>
    <row r="3237" spans="1:25" x14ac:dyDescent="0.25">
      <c r="A3237" t="str">
        <f>'Page 1 - General Information'!$G$12</f>
        <v>114069103</v>
      </c>
      <c r="B3237" t="str">
        <f>'Page 1 - General Information'!$G$16</f>
        <v>6980</v>
      </c>
      <c r="C3237" s="333" t="s">
        <v>14207</v>
      </c>
      <c r="N3237" t="s">
        <v>8024</v>
      </c>
      <c r="O3237" s="296">
        <f>INDEX('Page 2 - Team Information'!$K$14:$AP$184,Y3237,X3237)</f>
        <v>1</v>
      </c>
      <c r="Q3237"/>
      <c r="S3237" t="s">
        <v>11171</v>
      </c>
      <c r="X3237" s="334">
        <v>25</v>
      </c>
      <c r="Y3237" s="334">
        <v>34</v>
      </c>
    </row>
    <row r="3238" spans="1:25" x14ac:dyDescent="0.25">
      <c r="A3238" t="str">
        <f>'Page 1 - General Information'!$G$12</f>
        <v>114069103</v>
      </c>
      <c r="B3238" t="str">
        <f>'Page 1 - General Information'!$G$16</f>
        <v>6980</v>
      </c>
      <c r="C3238" s="333" t="s">
        <v>14207</v>
      </c>
      <c r="N3238" t="s">
        <v>8024</v>
      </c>
      <c r="O3238" s="296">
        <f>INDEX('Page 2 - Team Information'!$K$14:$AP$184,Y3238,X3238)</f>
        <v>0</v>
      </c>
      <c r="Q3238"/>
      <c r="S3238" t="s">
        <v>11172</v>
      </c>
      <c r="X3238" s="334">
        <v>26</v>
      </c>
      <c r="Y3238" s="334">
        <v>34</v>
      </c>
    </row>
    <row r="3239" spans="1:25" x14ac:dyDescent="0.25">
      <c r="A3239" t="str">
        <f>'Page 1 - General Information'!$G$12</f>
        <v>114069103</v>
      </c>
      <c r="B3239" t="str">
        <f>'Page 1 - General Information'!$G$16</f>
        <v>6980</v>
      </c>
      <c r="C3239" s="333" t="s">
        <v>14207</v>
      </c>
      <c r="N3239" t="s">
        <v>8024</v>
      </c>
      <c r="O3239" s="296">
        <f>INDEX('Page 2 - Team Information'!$K$14:$AP$184,Y3239,X3239)</f>
        <v>0</v>
      </c>
      <c r="Q3239"/>
      <c r="S3239" t="s">
        <v>11173</v>
      </c>
      <c r="X3239" s="334">
        <v>27</v>
      </c>
      <c r="Y3239" s="334">
        <v>34</v>
      </c>
    </row>
    <row r="3240" spans="1:25" x14ac:dyDescent="0.25">
      <c r="A3240" t="str">
        <f>'Page 1 - General Information'!$G$12</f>
        <v>114069103</v>
      </c>
      <c r="B3240" t="str">
        <f>'Page 1 - General Information'!$G$16</f>
        <v>6980</v>
      </c>
      <c r="C3240" s="333" t="s">
        <v>14207</v>
      </c>
      <c r="N3240" s="338" t="s">
        <v>8013</v>
      </c>
      <c r="O3240" s="300"/>
      <c r="Q3240" s="304">
        <f>(INDEX('Page 2 - Team Information'!$K$14:$AP$184,Y3240,X3240)*100)</f>
        <v>3</v>
      </c>
      <c r="S3240" t="s">
        <v>11174</v>
      </c>
      <c r="X3240" s="334">
        <v>29</v>
      </c>
      <c r="Y3240" s="334">
        <v>34</v>
      </c>
    </row>
    <row r="3241" spans="1:25" x14ac:dyDescent="0.25">
      <c r="A3241" t="str">
        <f>'Page 1 - General Information'!$G$12</f>
        <v>114069103</v>
      </c>
      <c r="B3241" t="str">
        <f>'Page 1 - General Information'!$G$16</f>
        <v>6980</v>
      </c>
      <c r="C3241" s="333" t="s">
        <v>14207</v>
      </c>
      <c r="N3241" s="338" t="s">
        <v>8013</v>
      </c>
      <c r="O3241" s="300"/>
      <c r="Q3241" s="304">
        <f>(INDEX('Page 2 - Team Information'!$K$14:$AP$184,Y3241,X3241)*100)</f>
        <v>3</v>
      </c>
      <c r="S3241" t="s">
        <v>11175</v>
      </c>
      <c r="X3241" s="334">
        <v>30</v>
      </c>
      <c r="Y3241" s="334">
        <v>34</v>
      </c>
    </row>
    <row r="3242" spans="1:25" x14ac:dyDescent="0.25">
      <c r="A3242" t="str">
        <f>'Page 1 - General Information'!$G$12</f>
        <v>114069103</v>
      </c>
      <c r="B3242" t="str">
        <f>'Page 1 - General Information'!$G$16</f>
        <v>6980</v>
      </c>
      <c r="C3242" s="333" t="s">
        <v>14207</v>
      </c>
      <c r="N3242" s="338" t="s">
        <v>8013</v>
      </c>
      <c r="O3242" s="300"/>
      <c r="Q3242" s="304">
        <f>(INDEX('Page 2 - Team Information'!$K$14:$AP$184,Y3242,X3242)*100)</f>
        <v>0</v>
      </c>
      <c r="S3242" t="s">
        <v>11176</v>
      </c>
      <c r="X3242" s="334">
        <v>31</v>
      </c>
      <c r="Y3242" s="334">
        <v>34</v>
      </c>
    </row>
    <row r="3243" spans="1:25" x14ac:dyDescent="0.25">
      <c r="A3243" t="str">
        <f>'Page 1 - General Information'!$G$12</f>
        <v>114069103</v>
      </c>
      <c r="B3243" t="str">
        <f>'Page 1 - General Information'!$G$16</f>
        <v>6980</v>
      </c>
      <c r="C3243" s="333" t="s">
        <v>14207</v>
      </c>
      <c r="N3243" s="338" t="s">
        <v>8013</v>
      </c>
      <c r="O3243" s="300"/>
      <c r="Q3243" s="304">
        <f>(INDEX('Page 2 - Team Information'!$K$14:$AP$184,Y3243,X3243)*100)</f>
        <v>0</v>
      </c>
      <c r="S3243" t="s">
        <v>11177</v>
      </c>
      <c r="X3243" s="334">
        <v>32</v>
      </c>
      <c r="Y3243" s="334">
        <v>34</v>
      </c>
    </row>
    <row r="3244" spans="1:25" x14ac:dyDescent="0.25">
      <c r="A3244" t="str">
        <f>'Page 1 - General Information'!$G$12</f>
        <v>114069103</v>
      </c>
      <c r="B3244" t="str">
        <f>'Page 1 - General Information'!$G$16</f>
        <v>6980</v>
      </c>
      <c r="C3244" s="333" t="s">
        <v>14207</v>
      </c>
      <c r="N3244" t="s">
        <v>8024</v>
      </c>
      <c r="O3244" s="296">
        <f>INDEX('Page 2 - Team Information'!$K$14:$AP$184,Y3244,X3244)</f>
        <v>0</v>
      </c>
      <c r="Q3244"/>
      <c r="S3244" t="s">
        <v>11178</v>
      </c>
      <c r="X3244" s="334">
        <v>24</v>
      </c>
      <c r="Y3244" s="334">
        <v>35</v>
      </c>
    </row>
    <row r="3245" spans="1:25" x14ac:dyDescent="0.25">
      <c r="A3245" t="str">
        <f>'Page 1 - General Information'!$G$12</f>
        <v>114069103</v>
      </c>
      <c r="B3245" t="str">
        <f>'Page 1 - General Information'!$G$16</f>
        <v>6980</v>
      </c>
      <c r="C3245" s="333" t="s">
        <v>14207</v>
      </c>
      <c r="N3245" t="s">
        <v>8024</v>
      </c>
      <c r="O3245" s="296">
        <f>INDEX('Page 2 - Team Information'!$K$14:$AP$184,Y3245,X3245)</f>
        <v>0</v>
      </c>
      <c r="Q3245"/>
      <c r="S3245" t="s">
        <v>11179</v>
      </c>
      <c r="X3245" s="334">
        <v>25</v>
      </c>
      <c r="Y3245" s="334">
        <v>35</v>
      </c>
    </row>
    <row r="3246" spans="1:25" x14ac:dyDescent="0.25">
      <c r="A3246" t="str">
        <f>'Page 1 - General Information'!$G$12</f>
        <v>114069103</v>
      </c>
      <c r="B3246" t="str">
        <f>'Page 1 - General Information'!$G$16</f>
        <v>6980</v>
      </c>
      <c r="C3246" s="333" t="s">
        <v>14207</v>
      </c>
      <c r="N3246" t="s">
        <v>8024</v>
      </c>
      <c r="O3246" s="296">
        <f>INDEX('Page 2 - Team Information'!$K$14:$AP$184,Y3246,X3246)</f>
        <v>0</v>
      </c>
      <c r="Q3246"/>
      <c r="S3246" t="s">
        <v>11180</v>
      </c>
      <c r="X3246" s="334">
        <v>26</v>
      </c>
      <c r="Y3246" s="334">
        <v>35</v>
      </c>
    </row>
    <row r="3247" spans="1:25" x14ac:dyDescent="0.25">
      <c r="A3247" t="str">
        <f>'Page 1 - General Information'!$G$12</f>
        <v>114069103</v>
      </c>
      <c r="B3247" t="str">
        <f>'Page 1 - General Information'!$G$16</f>
        <v>6980</v>
      </c>
      <c r="C3247" s="333" t="s">
        <v>14207</v>
      </c>
      <c r="N3247" t="s">
        <v>8024</v>
      </c>
      <c r="O3247" s="296">
        <f>INDEX('Page 2 - Team Information'!$K$14:$AP$184,Y3247,X3247)</f>
        <v>0</v>
      </c>
      <c r="Q3247"/>
      <c r="S3247" t="s">
        <v>11181</v>
      </c>
      <c r="X3247" s="334">
        <v>27</v>
      </c>
      <c r="Y3247" s="334">
        <v>35</v>
      </c>
    </row>
    <row r="3248" spans="1:25" x14ac:dyDescent="0.25">
      <c r="A3248" t="str">
        <f>'Page 1 - General Information'!$G$12</f>
        <v>114069103</v>
      </c>
      <c r="B3248" t="str">
        <f>'Page 1 - General Information'!$G$16</f>
        <v>6980</v>
      </c>
      <c r="C3248" s="333" t="s">
        <v>14207</v>
      </c>
      <c r="N3248" s="338" t="s">
        <v>8013</v>
      </c>
      <c r="O3248" s="300"/>
      <c r="Q3248" s="304">
        <f>(INDEX('Page 2 - Team Information'!$K$14:$AP$184,Y3248,X3248)*100)</f>
        <v>0</v>
      </c>
      <c r="S3248" t="s">
        <v>11182</v>
      </c>
      <c r="X3248" s="334">
        <v>29</v>
      </c>
      <c r="Y3248" s="334">
        <v>35</v>
      </c>
    </row>
    <row r="3249" spans="1:25" x14ac:dyDescent="0.25">
      <c r="A3249" t="str">
        <f>'Page 1 - General Information'!$G$12</f>
        <v>114069103</v>
      </c>
      <c r="B3249" t="str">
        <f>'Page 1 - General Information'!$G$16</f>
        <v>6980</v>
      </c>
      <c r="C3249" s="333" t="s">
        <v>14207</v>
      </c>
      <c r="N3249" s="338" t="s">
        <v>8013</v>
      </c>
      <c r="O3249" s="300"/>
      <c r="Q3249" s="304">
        <f>(INDEX('Page 2 - Team Information'!$K$14:$AP$184,Y3249,X3249)*100)</f>
        <v>0</v>
      </c>
      <c r="S3249" t="s">
        <v>11183</v>
      </c>
      <c r="X3249" s="334">
        <v>30</v>
      </c>
      <c r="Y3249" s="334">
        <v>35</v>
      </c>
    </row>
    <row r="3250" spans="1:25" x14ac:dyDescent="0.25">
      <c r="A3250" t="str">
        <f>'Page 1 - General Information'!$G$12</f>
        <v>114069103</v>
      </c>
      <c r="B3250" t="str">
        <f>'Page 1 - General Information'!$G$16</f>
        <v>6980</v>
      </c>
      <c r="C3250" s="333" t="s">
        <v>14207</v>
      </c>
      <c r="N3250" s="338" t="s">
        <v>8013</v>
      </c>
      <c r="O3250" s="300"/>
      <c r="Q3250" s="304">
        <f>(INDEX('Page 2 - Team Information'!$K$14:$AP$184,Y3250,X3250)*100)</f>
        <v>0</v>
      </c>
      <c r="S3250" t="s">
        <v>11184</v>
      </c>
      <c r="X3250" s="334">
        <v>31</v>
      </c>
      <c r="Y3250" s="334">
        <v>35</v>
      </c>
    </row>
    <row r="3251" spans="1:25" x14ac:dyDescent="0.25">
      <c r="A3251" t="str">
        <f>'Page 1 - General Information'!$G$12</f>
        <v>114069103</v>
      </c>
      <c r="B3251" t="str">
        <f>'Page 1 - General Information'!$G$16</f>
        <v>6980</v>
      </c>
      <c r="C3251" s="333" t="s">
        <v>14207</v>
      </c>
      <c r="N3251" s="338" t="s">
        <v>8013</v>
      </c>
      <c r="O3251" s="300"/>
      <c r="Q3251" s="304">
        <f>(INDEX('Page 2 - Team Information'!$K$14:$AP$184,Y3251,X3251)*100)</f>
        <v>0</v>
      </c>
      <c r="S3251" t="s">
        <v>11185</v>
      </c>
      <c r="X3251" s="334">
        <v>32</v>
      </c>
      <c r="Y3251" s="334">
        <v>35</v>
      </c>
    </row>
    <row r="3252" spans="1:25" x14ac:dyDescent="0.25">
      <c r="A3252" t="str">
        <f>'Page 1 - General Information'!$G$12</f>
        <v>114069103</v>
      </c>
      <c r="B3252" t="str">
        <f>'Page 1 - General Information'!$G$16</f>
        <v>6980</v>
      </c>
      <c r="C3252" s="333" t="s">
        <v>14207</v>
      </c>
      <c r="N3252" t="s">
        <v>8024</v>
      </c>
      <c r="O3252" s="296">
        <f>INDEX('Page 2 - Team Information'!$K$14:$AP$184,Y3252,X3252)</f>
        <v>0</v>
      </c>
      <c r="Q3252"/>
      <c r="S3252" t="s">
        <v>11186</v>
      </c>
      <c r="X3252" s="334">
        <v>24</v>
      </c>
      <c r="Y3252" s="334">
        <v>36</v>
      </c>
    </row>
    <row r="3253" spans="1:25" x14ac:dyDescent="0.25">
      <c r="A3253" t="str">
        <f>'Page 1 - General Information'!$G$12</f>
        <v>114069103</v>
      </c>
      <c r="B3253" t="str">
        <f>'Page 1 - General Information'!$G$16</f>
        <v>6980</v>
      </c>
      <c r="C3253" s="333" t="s">
        <v>14207</v>
      </c>
      <c r="N3253" t="s">
        <v>8024</v>
      </c>
      <c r="O3253" s="296">
        <f>INDEX('Page 2 - Team Information'!$K$14:$AP$184,Y3253,X3253)</f>
        <v>0</v>
      </c>
      <c r="Q3253"/>
      <c r="S3253" t="s">
        <v>11187</v>
      </c>
      <c r="X3253" s="334">
        <v>25</v>
      </c>
      <c r="Y3253" s="334">
        <v>36</v>
      </c>
    </row>
    <row r="3254" spans="1:25" x14ac:dyDescent="0.25">
      <c r="A3254" t="str">
        <f>'Page 1 - General Information'!$G$12</f>
        <v>114069103</v>
      </c>
      <c r="B3254" t="str">
        <f>'Page 1 - General Information'!$G$16</f>
        <v>6980</v>
      </c>
      <c r="C3254" s="333" t="s">
        <v>14207</v>
      </c>
      <c r="N3254" t="s">
        <v>8024</v>
      </c>
      <c r="O3254" s="296">
        <f>INDEX('Page 2 - Team Information'!$K$14:$AP$184,Y3254,X3254)</f>
        <v>0</v>
      </c>
      <c r="Q3254"/>
      <c r="S3254" t="s">
        <v>11188</v>
      </c>
      <c r="X3254" s="334">
        <v>26</v>
      </c>
      <c r="Y3254" s="334">
        <v>36</v>
      </c>
    </row>
    <row r="3255" spans="1:25" x14ac:dyDescent="0.25">
      <c r="A3255" t="str">
        <f>'Page 1 - General Information'!$G$12</f>
        <v>114069103</v>
      </c>
      <c r="B3255" t="str">
        <f>'Page 1 - General Information'!$G$16</f>
        <v>6980</v>
      </c>
      <c r="C3255" s="333" t="s">
        <v>14207</v>
      </c>
      <c r="N3255" t="s">
        <v>8024</v>
      </c>
      <c r="O3255" s="296">
        <f>INDEX('Page 2 - Team Information'!$K$14:$AP$184,Y3255,X3255)</f>
        <v>0</v>
      </c>
      <c r="Q3255"/>
      <c r="S3255" t="s">
        <v>11189</v>
      </c>
      <c r="X3255" s="334">
        <v>27</v>
      </c>
      <c r="Y3255" s="334">
        <v>36</v>
      </c>
    </row>
    <row r="3256" spans="1:25" x14ac:dyDescent="0.25">
      <c r="A3256" t="str">
        <f>'Page 1 - General Information'!$G$12</f>
        <v>114069103</v>
      </c>
      <c r="B3256" t="str">
        <f>'Page 1 - General Information'!$G$16</f>
        <v>6980</v>
      </c>
      <c r="C3256" s="333" t="s">
        <v>14207</v>
      </c>
      <c r="N3256" s="338" t="s">
        <v>8013</v>
      </c>
      <c r="O3256" s="300"/>
      <c r="Q3256" s="304">
        <f>(INDEX('Page 2 - Team Information'!$K$14:$AP$184,Y3256,X3256)*100)</f>
        <v>0</v>
      </c>
      <c r="S3256" t="s">
        <v>11190</v>
      </c>
      <c r="X3256" s="334">
        <v>29</v>
      </c>
      <c r="Y3256" s="334">
        <v>36</v>
      </c>
    </row>
    <row r="3257" spans="1:25" x14ac:dyDescent="0.25">
      <c r="A3257" t="str">
        <f>'Page 1 - General Information'!$G$12</f>
        <v>114069103</v>
      </c>
      <c r="B3257" t="str">
        <f>'Page 1 - General Information'!$G$16</f>
        <v>6980</v>
      </c>
      <c r="C3257" s="333" t="s">
        <v>14207</v>
      </c>
      <c r="N3257" s="338" t="s">
        <v>8013</v>
      </c>
      <c r="O3257" s="300"/>
      <c r="Q3257" s="304">
        <f>(INDEX('Page 2 - Team Information'!$K$14:$AP$184,Y3257,X3257)*100)</f>
        <v>0</v>
      </c>
      <c r="S3257" t="s">
        <v>11191</v>
      </c>
      <c r="X3257" s="334">
        <v>30</v>
      </c>
      <c r="Y3257" s="334">
        <v>36</v>
      </c>
    </row>
    <row r="3258" spans="1:25" x14ac:dyDescent="0.25">
      <c r="A3258" t="str">
        <f>'Page 1 - General Information'!$G$12</f>
        <v>114069103</v>
      </c>
      <c r="B3258" t="str">
        <f>'Page 1 - General Information'!$G$16</f>
        <v>6980</v>
      </c>
      <c r="C3258" s="333" t="s">
        <v>14207</v>
      </c>
      <c r="N3258" s="338" t="s">
        <v>8013</v>
      </c>
      <c r="O3258" s="300"/>
      <c r="Q3258" s="304">
        <f>(INDEX('Page 2 - Team Information'!$K$14:$AP$184,Y3258,X3258)*100)</f>
        <v>0</v>
      </c>
      <c r="S3258" t="s">
        <v>11192</v>
      </c>
      <c r="X3258" s="334">
        <v>31</v>
      </c>
      <c r="Y3258" s="334">
        <v>36</v>
      </c>
    </row>
    <row r="3259" spans="1:25" x14ac:dyDescent="0.25">
      <c r="A3259" t="str">
        <f>'Page 1 - General Information'!$G$12</f>
        <v>114069103</v>
      </c>
      <c r="B3259" t="str">
        <f>'Page 1 - General Information'!$G$16</f>
        <v>6980</v>
      </c>
      <c r="C3259" s="333" t="s">
        <v>14207</v>
      </c>
      <c r="N3259" s="338" t="s">
        <v>8013</v>
      </c>
      <c r="O3259" s="300"/>
      <c r="Q3259" s="304">
        <f>(INDEX('Page 2 - Team Information'!$K$14:$AP$184,Y3259,X3259)*100)</f>
        <v>0</v>
      </c>
      <c r="S3259" t="s">
        <v>11193</v>
      </c>
      <c r="X3259" s="334">
        <v>32</v>
      </c>
      <c r="Y3259" s="334">
        <v>36</v>
      </c>
    </row>
    <row r="3260" spans="1:25" x14ac:dyDescent="0.25">
      <c r="A3260" t="str">
        <f>'Page 1 - General Information'!$G$12</f>
        <v>114069103</v>
      </c>
      <c r="B3260" t="str">
        <f>'Page 1 - General Information'!$G$16</f>
        <v>6980</v>
      </c>
      <c r="C3260" s="333" t="s">
        <v>14207</v>
      </c>
      <c r="N3260" t="s">
        <v>8024</v>
      </c>
      <c r="O3260" s="296">
        <f>INDEX('Page 2 - Team Information'!$K$14:$AP$184,Y3260,X3260)</f>
        <v>0</v>
      </c>
      <c r="Q3260"/>
      <c r="S3260" t="s">
        <v>11194</v>
      </c>
      <c r="X3260" s="334">
        <v>24</v>
      </c>
      <c r="Y3260" s="334">
        <v>37</v>
      </c>
    </row>
    <row r="3261" spans="1:25" x14ac:dyDescent="0.25">
      <c r="A3261" t="str">
        <f>'Page 1 - General Information'!$G$12</f>
        <v>114069103</v>
      </c>
      <c r="B3261" t="str">
        <f>'Page 1 - General Information'!$G$16</f>
        <v>6980</v>
      </c>
      <c r="C3261" s="333" t="s">
        <v>14207</v>
      </c>
      <c r="N3261" t="s">
        <v>8024</v>
      </c>
      <c r="O3261" s="296">
        <f>INDEX('Page 2 - Team Information'!$K$14:$AP$184,Y3261,X3261)</f>
        <v>1</v>
      </c>
      <c r="Q3261"/>
      <c r="S3261" t="s">
        <v>11195</v>
      </c>
      <c r="X3261" s="334">
        <v>25</v>
      </c>
      <c r="Y3261" s="334">
        <v>37</v>
      </c>
    </row>
    <row r="3262" spans="1:25" x14ac:dyDescent="0.25">
      <c r="A3262" t="str">
        <f>'Page 1 - General Information'!$G$12</f>
        <v>114069103</v>
      </c>
      <c r="B3262" t="str">
        <f>'Page 1 - General Information'!$G$16</f>
        <v>6980</v>
      </c>
      <c r="C3262" s="333" t="s">
        <v>14207</v>
      </c>
      <c r="N3262" t="s">
        <v>8024</v>
      </c>
      <c r="O3262" s="296">
        <f>INDEX('Page 2 - Team Information'!$K$14:$AP$184,Y3262,X3262)</f>
        <v>0</v>
      </c>
      <c r="Q3262"/>
      <c r="S3262" t="s">
        <v>11196</v>
      </c>
      <c r="X3262" s="334">
        <v>26</v>
      </c>
      <c r="Y3262" s="334">
        <v>37</v>
      </c>
    </row>
    <row r="3263" spans="1:25" x14ac:dyDescent="0.25">
      <c r="A3263" t="str">
        <f>'Page 1 - General Information'!$G$12</f>
        <v>114069103</v>
      </c>
      <c r="B3263" t="str">
        <f>'Page 1 - General Information'!$G$16</f>
        <v>6980</v>
      </c>
      <c r="C3263" s="333" t="s">
        <v>14207</v>
      </c>
      <c r="N3263" t="s">
        <v>8024</v>
      </c>
      <c r="O3263" s="296">
        <f>INDEX('Page 2 - Team Information'!$K$14:$AP$184,Y3263,X3263)</f>
        <v>3</v>
      </c>
      <c r="Q3263"/>
      <c r="S3263" t="s">
        <v>11197</v>
      </c>
      <c r="X3263" s="334">
        <v>27</v>
      </c>
      <c r="Y3263" s="334">
        <v>37</v>
      </c>
    </row>
    <row r="3264" spans="1:25" x14ac:dyDescent="0.25">
      <c r="A3264" t="str">
        <f>'Page 1 - General Information'!$G$12</f>
        <v>114069103</v>
      </c>
      <c r="B3264" t="str">
        <f>'Page 1 - General Information'!$G$16</f>
        <v>6980</v>
      </c>
      <c r="C3264" s="333" t="s">
        <v>14207</v>
      </c>
      <c r="N3264" s="338" t="s">
        <v>8013</v>
      </c>
      <c r="O3264" s="300"/>
      <c r="Q3264" s="304">
        <f>(INDEX('Page 2 - Team Information'!$K$14:$AP$184,Y3264,X3264)*100)</f>
        <v>3</v>
      </c>
      <c r="S3264" t="s">
        <v>11198</v>
      </c>
      <c r="X3264" s="334">
        <v>29</v>
      </c>
      <c r="Y3264" s="334">
        <v>37</v>
      </c>
    </row>
    <row r="3265" spans="1:25" x14ac:dyDescent="0.25">
      <c r="A3265" t="str">
        <f>'Page 1 - General Information'!$G$12</f>
        <v>114069103</v>
      </c>
      <c r="B3265" t="str">
        <f>'Page 1 - General Information'!$G$16</f>
        <v>6980</v>
      </c>
      <c r="C3265" s="333" t="s">
        <v>14207</v>
      </c>
      <c r="N3265" s="338" t="s">
        <v>8013</v>
      </c>
      <c r="O3265" s="300"/>
      <c r="Q3265" s="304">
        <f>(INDEX('Page 2 - Team Information'!$K$14:$AP$184,Y3265,X3265)*100)</f>
        <v>3</v>
      </c>
      <c r="S3265" t="s">
        <v>11199</v>
      </c>
      <c r="X3265" s="334">
        <v>30</v>
      </c>
      <c r="Y3265" s="334">
        <v>37</v>
      </c>
    </row>
    <row r="3266" spans="1:25" x14ac:dyDescent="0.25">
      <c r="A3266" t="str">
        <f>'Page 1 - General Information'!$G$12</f>
        <v>114069103</v>
      </c>
      <c r="B3266" t="str">
        <f>'Page 1 - General Information'!$G$16</f>
        <v>6980</v>
      </c>
      <c r="C3266" s="333" t="s">
        <v>14207</v>
      </c>
      <c r="N3266" s="338" t="s">
        <v>8013</v>
      </c>
      <c r="O3266" s="300"/>
      <c r="Q3266" s="304">
        <f>(INDEX('Page 2 - Team Information'!$K$14:$AP$184,Y3266,X3266)*100)</f>
        <v>0</v>
      </c>
      <c r="S3266" t="s">
        <v>11200</v>
      </c>
      <c r="X3266" s="334">
        <v>31</v>
      </c>
      <c r="Y3266" s="334">
        <v>37</v>
      </c>
    </row>
    <row r="3267" spans="1:25" x14ac:dyDescent="0.25">
      <c r="A3267" t="str">
        <f>'Page 1 - General Information'!$G$12</f>
        <v>114069103</v>
      </c>
      <c r="B3267" t="str">
        <f>'Page 1 - General Information'!$G$16</f>
        <v>6980</v>
      </c>
      <c r="C3267" s="333" t="s">
        <v>14207</v>
      </c>
      <c r="N3267" s="338" t="s">
        <v>8013</v>
      </c>
      <c r="O3267" s="300"/>
      <c r="Q3267" s="304">
        <f>(INDEX('Page 2 - Team Information'!$K$14:$AP$184,Y3267,X3267)*100)</f>
        <v>0</v>
      </c>
      <c r="S3267" t="s">
        <v>11201</v>
      </c>
      <c r="X3267" s="334">
        <v>32</v>
      </c>
      <c r="Y3267" s="334">
        <v>37</v>
      </c>
    </row>
    <row r="3268" spans="1:25" x14ac:dyDescent="0.25">
      <c r="A3268" t="str">
        <f>'Page 1 - General Information'!$G$12</f>
        <v>114069103</v>
      </c>
      <c r="B3268" t="str">
        <f>'Page 1 - General Information'!$G$16</f>
        <v>6980</v>
      </c>
      <c r="C3268" s="333" t="s">
        <v>14207</v>
      </c>
      <c r="N3268" t="s">
        <v>8024</v>
      </c>
      <c r="O3268" s="296">
        <f>INDEX('Page 2 - Team Information'!$K$14:$AP$184,Y3268,X3268)</f>
        <v>0</v>
      </c>
      <c r="Q3268"/>
      <c r="S3268" t="s">
        <v>11202</v>
      </c>
      <c r="X3268" s="334">
        <v>24</v>
      </c>
      <c r="Y3268" s="334">
        <v>38</v>
      </c>
    </row>
    <row r="3269" spans="1:25" x14ac:dyDescent="0.25">
      <c r="A3269" t="str">
        <f>'Page 1 - General Information'!$G$12</f>
        <v>114069103</v>
      </c>
      <c r="B3269" t="str">
        <f>'Page 1 - General Information'!$G$16</f>
        <v>6980</v>
      </c>
      <c r="C3269" s="333" t="s">
        <v>14207</v>
      </c>
      <c r="N3269" t="s">
        <v>8024</v>
      </c>
      <c r="O3269" s="296">
        <f>INDEX('Page 2 - Team Information'!$K$14:$AP$184,Y3269,X3269)</f>
        <v>0</v>
      </c>
      <c r="Q3269"/>
      <c r="S3269" t="s">
        <v>11203</v>
      </c>
      <c r="X3269" s="334">
        <v>25</v>
      </c>
      <c r="Y3269" s="334">
        <v>38</v>
      </c>
    </row>
    <row r="3270" spans="1:25" x14ac:dyDescent="0.25">
      <c r="A3270" t="str">
        <f>'Page 1 - General Information'!$G$12</f>
        <v>114069103</v>
      </c>
      <c r="B3270" t="str">
        <f>'Page 1 - General Information'!$G$16</f>
        <v>6980</v>
      </c>
      <c r="C3270" s="333" t="s">
        <v>14207</v>
      </c>
      <c r="N3270" t="s">
        <v>8024</v>
      </c>
      <c r="O3270" s="296">
        <f>INDEX('Page 2 - Team Information'!$K$14:$AP$184,Y3270,X3270)</f>
        <v>0</v>
      </c>
      <c r="Q3270"/>
      <c r="S3270" t="s">
        <v>11204</v>
      </c>
      <c r="X3270" s="334">
        <v>26</v>
      </c>
      <c r="Y3270" s="334">
        <v>38</v>
      </c>
    </row>
    <row r="3271" spans="1:25" x14ac:dyDescent="0.25">
      <c r="A3271" t="str">
        <f>'Page 1 - General Information'!$G$12</f>
        <v>114069103</v>
      </c>
      <c r="B3271" t="str">
        <f>'Page 1 - General Information'!$G$16</f>
        <v>6980</v>
      </c>
      <c r="C3271" s="333" t="s">
        <v>14207</v>
      </c>
      <c r="N3271" t="s">
        <v>8024</v>
      </c>
      <c r="O3271" s="296">
        <f>INDEX('Page 2 - Team Information'!$K$14:$AP$184,Y3271,X3271)</f>
        <v>0</v>
      </c>
      <c r="Q3271"/>
      <c r="S3271" t="s">
        <v>11205</v>
      </c>
      <c r="X3271" s="334">
        <v>27</v>
      </c>
      <c r="Y3271" s="334">
        <v>38</v>
      </c>
    </row>
    <row r="3272" spans="1:25" x14ac:dyDescent="0.25">
      <c r="A3272" t="str">
        <f>'Page 1 - General Information'!$G$12</f>
        <v>114069103</v>
      </c>
      <c r="B3272" t="str">
        <f>'Page 1 - General Information'!$G$16</f>
        <v>6980</v>
      </c>
      <c r="C3272" s="333" t="s">
        <v>14207</v>
      </c>
      <c r="N3272" s="338" t="s">
        <v>8013</v>
      </c>
      <c r="O3272" s="300"/>
      <c r="Q3272" s="304">
        <f>(INDEX('Page 2 - Team Information'!$K$14:$AP$184,Y3272,X3272)*100)</f>
        <v>0</v>
      </c>
      <c r="S3272" t="s">
        <v>11206</v>
      </c>
      <c r="X3272" s="334">
        <v>29</v>
      </c>
      <c r="Y3272" s="334">
        <v>38</v>
      </c>
    </row>
    <row r="3273" spans="1:25" x14ac:dyDescent="0.25">
      <c r="A3273" t="str">
        <f>'Page 1 - General Information'!$G$12</f>
        <v>114069103</v>
      </c>
      <c r="B3273" t="str">
        <f>'Page 1 - General Information'!$G$16</f>
        <v>6980</v>
      </c>
      <c r="C3273" s="333" t="s">
        <v>14207</v>
      </c>
      <c r="N3273" s="338" t="s">
        <v>8013</v>
      </c>
      <c r="O3273" s="300"/>
      <c r="Q3273" s="304">
        <f>(INDEX('Page 2 - Team Information'!$K$14:$AP$184,Y3273,X3273)*100)</f>
        <v>0</v>
      </c>
      <c r="S3273" t="s">
        <v>11207</v>
      </c>
      <c r="X3273" s="334">
        <v>30</v>
      </c>
      <c r="Y3273" s="334">
        <v>38</v>
      </c>
    </row>
    <row r="3274" spans="1:25" x14ac:dyDescent="0.25">
      <c r="A3274" t="str">
        <f>'Page 1 - General Information'!$G$12</f>
        <v>114069103</v>
      </c>
      <c r="B3274" t="str">
        <f>'Page 1 - General Information'!$G$16</f>
        <v>6980</v>
      </c>
      <c r="C3274" s="333" t="s">
        <v>14207</v>
      </c>
      <c r="N3274" s="338" t="s">
        <v>8013</v>
      </c>
      <c r="O3274" s="300"/>
      <c r="Q3274" s="304">
        <f>(INDEX('Page 2 - Team Information'!$K$14:$AP$184,Y3274,X3274)*100)</f>
        <v>0</v>
      </c>
      <c r="S3274" t="s">
        <v>11208</v>
      </c>
      <c r="X3274" s="334">
        <v>31</v>
      </c>
      <c r="Y3274" s="334">
        <v>38</v>
      </c>
    </row>
    <row r="3275" spans="1:25" x14ac:dyDescent="0.25">
      <c r="A3275" t="str">
        <f>'Page 1 - General Information'!$G$12</f>
        <v>114069103</v>
      </c>
      <c r="B3275" t="str">
        <f>'Page 1 - General Information'!$G$16</f>
        <v>6980</v>
      </c>
      <c r="C3275" s="333" t="s">
        <v>14207</v>
      </c>
      <c r="N3275" s="338" t="s">
        <v>8013</v>
      </c>
      <c r="O3275" s="300"/>
      <c r="Q3275" s="304">
        <f>(INDEX('Page 2 - Team Information'!$K$14:$AP$184,Y3275,X3275)*100)</f>
        <v>0</v>
      </c>
      <c r="S3275" t="s">
        <v>11209</v>
      </c>
      <c r="X3275" s="334">
        <v>32</v>
      </c>
      <c r="Y3275" s="334">
        <v>38</v>
      </c>
    </row>
    <row r="3276" spans="1:25" x14ac:dyDescent="0.25">
      <c r="A3276" t="str">
        <f>'Page 1 - General Information'!$G$12</f>
        <v>114069103</v>
      </c>
      <c r="B3276" t="str">
        <f>'Page 1 - General Information'!$G$16</f>
        <v>6980</v>
      </c>
      <c r="C3276" s="333" t="s">
        <v>14207</v>
      </c>
      <c r="N3276" t="s">
        <v>8024</v>
      </c>
      <c r="O3276" s="296">
        <f>INDEX('Page 2 - Team Information'!$K$14:$AP$184,Y3276,X3276)</f>
        <v>0</v>
      </c>
      <c r="Q3276"/>
      <c r="S3276" t="s">
        <v>11210</v>
      </c>
      <c r="X3276" s="334">
        <v>24</v>
      </c>
      <c r="Y3276" s="334">
        <v>39</v>
      </c>
    </row>
    <row r="3277" spans="1:25" x14ac:dyDescent="0.25">
      <c r="A3277" t="str">
        <f>'Page 1 - General Information'!$G$12</f>
        <v>114069103</v>
      </c>
      <c r="B3277" t="str">
        <f>'Page 1 - General Information'!$G$16</f>
        <v>6980</v>
      </c>
      <c r="C3277" s="333" t="s">
        <v>14207</v>
      </c>
      <c r="N3277" t="s">
        <v>8024</v>
      </c>
      <c r="O3277" s="296">
        <f>INDEX('Page 2 - Team Information'!$K$14:$AP$184,Y3277,X3277)</f>
        <v>0</v>
      </c>
      <c r="Q3277"/>
      <c r="S3277" t="s">
        <v>11211</v>
      </c>
      <c r="X3277" s="334">
        <v>25</v>
      </c>
      <c r="Y3277" s="334">
        <v>39</v>
      </c>
    </row>
    <row r="3278" spans="1:25" x14ac:dyDescent="0.25">
      <c r="A3278" t="str">
        <f>'Page 1 - General Information'!$G$12</f>
        <v>114069103</v>
      </c>
      <c r="B3278" t="str">
        <f>'Page 1 - General Information'!$G$16</f>
        <v>6980</v>
      </c>
      <c r="C3278" s="333" t="s">
        <v>14207</v>
      </c>
      <c r="N3278" t="s">
        <v>8024</v>
      </c>
      <c r="O3278" s="296">
        <f>INDEX('Page 2 - Team Information'!$K$14:$AP$184,Y3278,X3278)</f>
        <v>0</v>
      </c>
      <c r="Q3278"/>
      <c r="S3278" t="s">
        <v>11212</v>
      </c>
      <c r="X3278" s="334">
        <v>26</v>
      </c>
      <c r="Y3278" s="334">
        <v>39</v>
      </c>
    </row>
    <row r="3279" spans="1:25" x14ac:dyDescent="0.25">
      <c r="A3279" t="str">
        <f>'Page 1 - General Information'!$G$12</f>
        <v>114069103</v>
      </c>
      <c r="B3279" t="str">
        <f>'Page 1 - General Information'!$G$16</f>
        <v>6980</v>
      </c>
      <c r="C3279" s="333" t="s">
        <v>14207</v>
      </c>
      <c r="N3279" t="s">
        <v>8024</v>
      </c>
      <c r="O3279" s="296">
        <f>INDEX('Page 2 - Team Information'!$K$14:$AP$184,Y3279,X3279)</f>
        <v>0</v>
      </c>
      <c r="Q3279"/>
      <c r="S3279" t="s">
        <v>11213</v>
      </c>
      <c r="X3279" s="334">
        <v>27</v>
      </c>
      <c r="Y3279" s="334">
        <v>39</v>
      </c>
    </row>
    <row r="3280" spans="1:25" x14ac:dyDescent="0.25">
      <c r="A3280" t="str">
        <f>'Page 1 - General Information'!$G$12</f>
        <v>114069103</v>
      </c>
      <c r="B3280" t="str">
        <f>'Page 1 - General Information'!$G$16</f>
        <v>6980</v>
      </c>
      <c r="C3280" s="333" t="s">
        <v>14207</v>
      </c>
      <c r="N3280" s="338" t="s">
        <v>8013</v>
      </c>
      <c r="O3280" s="300"/>
      <c r="Q3280" s="304">
        <f>(INDEX('Page 2 - Team Information'!$K$14:$AP$184,Y3280,X3280)*100)</f>
        <v>0</v>
      </c>
      <c r="S3280" t="s">
        <v>11214</v>
      </c>
      <c r="X3280" s="334">
        <v>29</v>
      </c>
      <c r="Y3280" s="334">
        <v>39</v>
      </c>
    </row>
    <row r="3281" spans="1:25" x14ac:dyDescent="0.25">
      <c r="A3281" t="str">
        <f>'Page 1 - General Information'!$G$12</f>
        <v>114069103</v>
      </c>
      <c r="B3281" t="str">
        <f>'Page 1 - General Information'!$G$16</f>
        <v>6980</v>
      </c>
      <c r="C3281" s="333" t="s">
        <v>14207</v>
      </c>
      <c r="N3281" s="338" t="s">
        <v>8013</v>
      </c>
      <c r="O3281" s="300"/>
      <c r="Q3281" s="304">
        <f>(INDEX('Page 2 - Team Information'!$K$14:$AP$184,Y3281,X3281)*100)</f>
        <v>0</v>
      </c>
      <c r="S3281" t="s">
        <v>11215</v>
      </c>
      <c r="X3281" s="334">
        <v>30</v>
      </c>
      <c r="Y3281" s="334">
        <v>39</v>
      </c>
    </row>
    <row r="3282" spans="1:25" x14ac:dyDescent="0.25">
      <c r="A3282" t="str">
        <f>'Page 1 - General Information'!$G$12</f>
        <v>114069103</v>
      </c>
      <c r="B3282" t="str">
        <f>'Page 1 - General Information'!$G$16</f>
        <v>6980</v>
      </c>
      <c r="C3282" s="333" t="s">
        <v>14207</v>
      </c>
      <c r="N3282" s="338" t="s">
        <v>8013</v>
      </c>
      <c r="O3282" s="300"/>
      <c r="Q3282" s="304">
        <f>(INDEX('Page 2 - Team Information'!$K$14:$AP$184,Y3282,X3282)*100)</f>
        <v>0</v>
      </c>
      <c r="S3282" t="s">
        <v>11216</v>
      </c>
      <c r="X3282" s="334">
        <v>31</v>
      </c>
      <c r="Y3282" s="334">
        <v>39</v>
      </c>
    </row>
    <row r="3283" spans="1:25" x14ac:dyDescent="0.25">
      <c r="A3283" t="str">
        <f>'Page 1 - General Information'!$G$12</f>
        <v>114069103</v>
      </c>
      <c r="B3283" t="str">
        <f>'Page 1 - General Information'!$G$16</f>
        <v>6980</v>
      </c>
      <c r="C3283" s="333" t="s">
        <v>14207</v>
      </c>
      <c r="N3283" s="338" t="s">
        <v>8013</v>
      </c>
      <c r="O3283" s="300"/>
      <c r="Q3283" s="304">
        <f>(INDEX('Page 2 - Team Information'!$K$14:$AP$184,Y3283,X3283)*100)</f>
        <v>0</v>
      </c>
      <c r="S3283" t="s">
        <v>11217</v>
      </c>
      <c r="X3283" s="334">
        <v>32</v>
      </c>
      <c r="Y3283" s="334">
        <v>39</v>
      </c>
    </row>
    <row r="3284" spans="1:25" x14ac:dyDescent="0.25">
      <c r="A3284" t="str">
        <f>'Page 1 - General Information'!$G$12</f>
        <v>114069103</v>
      </c>
      <c r="B3284" t="str">
        <f>'Page 1 - General Information'!$G$16</f>
        <v>6980</v>
      </c>
      <c r="C3284" s="333" t="s">
        <v>14207</v>
      </c>
      <c r="N3284" t="s">
        <v>8024</v>
      </c>
      <c r="O3284" s="296">
        <f>INDEX('Page 2 - Team Information'!$K$14:$AP$184,Y3284,X3284)</f>
        <v>0</v>
      </c>
      <c r="Q3284"/>
      <c r="S3284" t="s">
        <v>11218</v>
      </c>
      <c r="X3284" s="334">
        <v>24</v>
      </c>
      <c r="Y3284" s="334">
        <v>40</v>
      </c>
    </row>
    <row r="3285" spans="1:25" x14ac:dyDescent="0.25">
      <c r="A3285" t="str">
        <f>'Page 1 - General Information'!$G$12</f>
        <v>114069103</v>
      </c>
      <c r="B3285" t="str">
        <f>'Page 1 - General Information'!$G$16</f>
        <v>6980</v>
      </c>
      <c r="C3285" s="333" t="s">
        <v>14207</v>
      </c>
      <c r="N3285" t="s">
        <v>8024</v>
      </c>
      <c r="O3285" s="296">
        <f>INDEX('Page 2 - Team Information'!$K$14:$AP$184,Y3285,X3285)</f>
        <v>0</v>
      </c>
      <c r="Q3285"/>
      <c r="S3285" t="s">
        <v>11219</v>
      </c>
      <c r="X3285" s="334">
        <v>25</v>
      </c>
      <c r="Y3285" s="334">
        <v>40</v>
      </c>
    </row>
    <row r="3286" spans="1:25" x14ac:dyDescent="0.25">
      <c r="A3286" t="str">
        <f>'Page 1 - General Information'!$G$12</f>
        <v>114069103</v>
      </c>
      <c r="B3286" t="str">
        <f>'Page 1 - General Information'!$G$16</f>
        <v>6980</v>
      </c>
      <c r="C3286" s="333" t="s">
        <v>14207</v>
      </c>
      <c r="N3286" t="s">
        <v>8024</v>
      </c>
      <c r="O3286" s="296">
        <f>INDEX('Page 2 - Team Information'!$K$14:$AP$184,Y3286,X3286)</f>
        <v>0</v>
      </c>
      <c r="Q3286"/>
      <c r="S3286" t="s">
        <v>11220</v>
      </c>
      <c r="X3286" s="334">
        <v>26</v>
      </c>
      <c r="Y3286" s="334">
        <v>40</v>
      </c>
    </row>
    <row r="3287" spans="1:25" x14ac:dyDescent="0.25">
      <c r="A3287" t="str">
        <f>'Page 1 - General Information'!$G$12</f>
        <v>114069103</v>
      </c>
      <c r="B3287" t="str">
        <f>'Page 1 - General Information'!$G$16</f>
        <v>6980</v>
      </c>
      <c r="C3287" s="333" t="s">
        <v>14207</v>
      </c>
      <c r="N3287" t="s">
        <v>8024</v>
      </c>
      <c r="O3287" s="296">
        <f>INDEX('Page 2 - Team Information'!$K$14:$AP$184,Y3287,X3287)</f>
        <v>0</v>
      </c>
      <c r="Q3287"/>
      <c r="S3287" t="s">
        <v>11221</v>
      </c>
      <c r="X3287" s="334">
        <v>27</v>
      </c>
      <c r="Y3287" s="334">
        <v>40</v>
      </c>
    </row>
    <row r="3288" spans="1:25" x14ac:dyDescent="0.25">
      <c r="A3288" t="str">
        <f>'Page 1 - General Information'!$G$12</f>
        <v>114069103</v>
      </c>
      <c r="B3288" t="str">
        <f>'Page 1 - General Information'!$G$16</f>
        <v>6980</v>
      </c>
      <c r="C3288" s="333" t="s">
        <v>14207</v>
      </c>
      <c r="N3288" s="338" t="s">
        <v>8013</v>
      </c>
      <c r="O3288" s="300"/>
      <c r="Q3288" s="304">
        <f>(INDEX('Page 2 - Team Information'!$K$14:$AP$184,Y3288,X3288)*100)</f>
        <v>0</v>
      </c>
      <c r="S3288" t="s">
        <v>11222</v>
      </c>
      <c r="X3288" s="334">
        <v>29</v>
      </c>
      <c r="Y3288" s="334">
        <v>40</v>
      </c>
    </row>
    <row r="3289" spans="1:25" x14ac:dyDescent="0.25">
      <c r="A3289" t="str">
        <f>'Page 1 - General Information'!$G$12</f>
        <v>114069103</v>
      </c>
      <c r="B3289" t="str">
        <f>'Page 1 - General Information'!$G$16</f>
        <v>6980</v>
      </c>
      <c r="C3289" s="333" t="s">
        <v>14207</v>
      </c>
      <c r="N3289" s="338" t="s">
        <v>8013</v>
      </c>
      <c r="O3289" s="300"/>
      <c r="Q3289" s="304">
        <f>(INDEX('Page 2 - Team Information'!$K$14:$AP$184,Y3289,X3289)*100)</f>
        <v>0</v>
      </c>
      <c r="S3289" t="s">
        <v>11223</v>
      </c>
      <c r="X3289" s="334">
        <v>30</v>
      </c>
      <c r="Y3289" s="334">
        <v>40</v>
      </c>
    </row>
    <row r="3290" spans="1:25" x14ac:dyDescent="0.25">
      <c r="A3290" t="str">
        <f>'Page 1 - General Information'!$G$12</f>
        <v>114069103</v>
      </c>
      <c r="B3290" t="str">
        <f>'Page 1 - General Information'!$G$16</f>
        <v>6980</v>
      </c>
      <c r="C3290" s="333" t="s">
        <v>14207</v>
      </c>
      <c r="N3290" s="338" t="s">
        <v>8013</v>
      </c>
      <c r="O3290" s="300"/>
      <c r="Q3290" s="304">
        <f>(INDEX('Page 2 - Team Information'!$K$14:$AP$184,Y3290,X3290)*100)</f>
        <v>0</v>
      </c>
      <c r="S3290" t="s">
        <v>11224</v>
      </c>
      <c r="X3290" s="334">
        <v>31</v>
      </c>
      <c r="Y3290" s="334">
        <v>40</v>
      </c>
    </row>
    <row r="3291" spans="1:25" x14ac:dyDescent="0.25">
      <c r="A3291" t="str">
        <f>'Page 1 - General Information'!$G$12</f>
        <v>114069103</v>
      </c>
      <c r="B3291" t="str">
        <f>'Page 1 - General Information'!$G$16</f>
        <v>6980</v>
      </c>
      <c r="C3291" s="333" t="s">
        <v>14207</v>
      </c>
      <c r="N3291" s="338" t="s">
        <v>8013</v>
      </c>
      <c r="O3291" s="300"/>
      <c r="Q3291" s="304">
        <f>(INDEX('Page 2 - Team Information'!$K$14:$AP$184,Y3291,X3291)*100)</f>
        <v>0</v>
      </c>
      <c r="S3291" t="s">
        <v>11225</v>
      </c>
      <c r="X3291" s="334">
        <v>32</v>
      </c>
      <c r="Y3291" s="334">
        <v>40</v>
      </c>
    </row>
    <row r="3292" spans="1:25" x14ac:dyDescent="0.25">
      <c r="A3292" t="str">
        <f>'Page 1 - General Information'!$G$12</f>
        <v>114069103</v>
      </c>
      <c r="B3292" t="str">
        <f>'Page 1 - General Information'!$G$16</f>
        <v>6980</v>
      </c>
      <c r="C3292" s="333" t="s">
        <v>14207</v>
      </c>
      <c r="N3292" t="s">
        <v>8024</v>
      </c>
      <c r="O3292" s="296">
        <f>INDEX('Page 2 - Team Information'!$K$14:$AP$184,Y3292,X3292)</f>
        <v>0</v>
      </c>
      <c r="Q3292"/>
      <c r="S3292" t="s">
        <v>11226</v>
      </c>
      <c r="X3292" s="334">
        <v>24</v>
      </c>
      <c r="Y3292" s="334">
        <v>41</v>
      </c>
    </row>
    <row r="3293" spans="1:25" x14ac:dyDescent="0.25">
      <c r="A3293" t="str">
        <f>'Page 1 - General Information'!$G$12</f>
        <v>114069103</v>
      </c>
      <c r="B3293" t="str">
        <f>'Page 1 - General Information'!$G$16</f>
        <v>6980</v>
      </c>
      <c r="C3293" s="333" t="s">
        <v>14207</v>
      </c>
      <c r="N3293" t="s">
        <v>8024</v>
      </c>
      <c r="O3293" s="296">
        <f>INDEX('Page 2 - Team Information'!$K$14:$AP$184,Y3293,X3293)</f>
        <v>0</v>
      </c>
      <c r="Q3293"/>
      <c r="S3293" t="s">
        <v>11227</v>
      </c>
      <c r="X3293" s="334">
        <v>25</v>
      </c>
      <c r="Y3293" s="334">
        <v>41</v>
      </c>
    </row>
    <row r="3294" spans="1:25" x14ac:dyDescent="0.25">
      <c r="A3294" t="str">
        <f>'Page 1 - General Information'!$G$12</f>
        <v>114069103</v>
      </c>
      <c r="B3294" t="str">
        <f>'Page 1 - General Information'!$G$16</f>
        <v>6980</v>
      </c>
      <c r="C3294" s="333" t="s">
        <v>14207</v>
      </c>
      <c r="N3294" t="s">
        <v>8024</v>
      </c>
      <c r="O3294" s="296">
        <f>INDEX('Page 2 - Team Information'!$K$14:$AP$184,Y3294,X3294)</f>
        <v>0</v>
      </c>
      <c r="Q3294"/>
      <c r="S3294" t="s">
        <v>11228</v>
      </c>
      <c r="X3294" s="334">
        <v>26</v>
      </c>
      <c r="Y3294" s="334">
        <v>41</v>
      </c>
    </row>
    <row r="3295" spans="1:25" x14ac:dyDescent="0.25">
      <c r="A3295" t="str">
        <f>'Page 1 - General Information'!$G$12</f>
        <v>114069103</v>
      </c>
      <c r="B3295" t="str">
        <f>'Page 1 - General Information'!$G$16</f>
        <v>6980</v>
      </c>
      <c r="C3295" s="333" t="s">
        <v>14207</v>
      </c>
      <c r="N3295" t="s">
        <v>8024</v>
      </c>
      <c r="O3295" s="296">
        <f>INDEX('Page 2 - Team Information'!$K$14:$AP$184,Y3295,X3295)</f>
        <v>0</v>
      </c>
      <c r="Q3295"/>
      <c r="S3295" t="s">
        <v>11229</v>
      </c>
      <c r="X3295" s="334">
        <v>27</v>
      </c>
      <c r="Y3295" s="334">
        <v>41</v>
      </c>
    </row>
    <row r="3296" spans="1:25" x14ac:dyDescent="0.25">
      <c r="A3296" t="str">
        <f>'Page 1 - General Information'!$G$12</f>
        <v>114069103</v>
      </c>
      <c r="B3296" t="str">
        <f>'Page 1 - General Information'!$G$16</f>
        <v>6980</v>
      </c>
      <c r="C3296" s="333" t="s">
        <v>14207</v>
      </c>
      <c r="N3296" s="338" t="s">
        <v>8013</v>
      </c>
      <c r="O3296" s="300"/>
      <c r="Q3296" s="304">
        <f>(INDEX('Page 2 - Team Information'!$K$14:$AP$184,Y3296,X3296)*100)</f>
        <v>0</v>
      </c>
      <c r="S3296" t="s">
        <v>11230</v>
      </c>
      <c r="X3296" s="334">
        <v>29</v>
      </c>
      <c r="Y3296" s="334">
        <v>41</v>
      </c>
    </row>
    <row r="3297" spans="1:25" x14ac:dyDescent="0.25">
      <c r="A3297" t="str">
        <f>'Page 1 - General Information'!$G$12</f>
        <v>114069103</v>
      </c>
      <c r="B3297" t="str">
        <f>'Page 1 - General Information'!$G$16</f>
        <v>6980</v>
      </c>
      <c r="C3297" s="333" t="s">
        <v>14207</v>
      </c>
      <c r="N3297" s="338" t="s">
        <v>8013</v>
      </c>
      <c r="O3297" s="300"/>
      <c r="Q3297" s="304">
        <f>(INDEX('Page 2 - Team Information'!$K$14:$AP$184,Y3297,X3297)*100)</f>
        <v>0</v>
      </c>
      <c r="S3297" t="s">
        <v>11231</v>
      </c>
      <c r="X3297" s="334">
        <v>30</v>
      </c>
      <c r="Y3297" s="334">
        <v>41</v>
      </c>
    </row>
    <row r="3298" spans="1:25" x14ac:dyDescent="0.25">
      <c r="A3298" t="str">
        <f>'Page 1 - General Information'!$G$12</f>
        <v>114069103</v>
      </c>
      <c r="B3298" t="str">
        <f>'Page 1 - General Information'!$G$16</f>
        <v>6980</v>
      </c>
      <c r="C3298" s="333" t="s">
        <v>14207</v>
      </c>
      <c r="N3298" s="338" t="s">
        <v>8013</v>
      </c>
      <c r="O3298" s="300"/>
      <c r="Q3298" s="304">
        <f>(INDEX('Page 2 - Team Information'!$K$14:$AP$184,Y3298,X3298)*100)</f>
        <v>0</v>
      </c>
      <c r="S3298" t="s">
        <v>11232</v>
      </c>
      <c r="X3298" s="334">
        <v>31</v>
      </c>
      <c r="Y3298" s="334">
        <v>41</v>
      </c>
    </row>
    <row r="3299" spans="1:25" x14ac:dyDescent="0.25">
      <c r="A3299" t="str">
        <f>'Page 1 - General Information'!$G$12</f>
        <v>114069103</v>
      </c>
      <c r="B3299" t="str">
        <f>'Page 1 - General Information'!$G$16</f>
        <v>6980</v>
      </c>
      <c r="C3299" s="333" t="s">
        <v>14207</v>
      </c>
      <c r="N3299" s="338" t="s">
        <v>8013</v>
      </c>
      <c r="O3299" s="300"/>
      <c r="Q3299" s="304">
        <f>(INDEX('Page 2 - Team Information'!$K$14:$AP$184,Y3299,X3299)*100)</f>
        <v>0</v>
      </c>
      <c r="S3299" t="s">
        <v>11233</v>
      </c>
      <c r="X3299" s="334">
        <v>32</v>
      </c>
      <c r="Y3299" s="334">
        <v>41</v>
      </c>
    </row>
    <row r="3300" spans="1:25" x14ac:dyDescent="0.25">
      <c r="A3300" t="str">
        <f>'Page 1 - General Information'!$G$12</f>
        <v>114069103</v>
      </c>
      <c r="B3300" t="str">
        <f>'Page 1 - General Information'!$G$16</f>
        <v>6980</v>
      </c>
      <c r="C3300" s="333" t="s">
        <v>14207</v>
      </c>
      <c r="N3300" t="s">
        <v>8024</v>
      </c>
      <c r="O3300" s="296">
        <f>INDEX('Page 2 - Team Information'!$K$14:$AP$184,Y3300,X3300)</f>
        <v>0</v>
      </c>
      <c r="Q3300"/>
      <c r="S3300" t="s">
        <v>11234</v>
      </c>
      <c r="X3300" s="334">
        <v>24</v>
      </c>
      <c r="Y3300" s="334">
        <v>42</v>
      </c>
    </row>
    <row r="3301" spans="1:25" x14ac:dyDescent="0.25">
      <c r="A3301" t="str">
        <f>'Page 1 - General Information'!$G$12</f>
        <v>114069103</v>
      </c>
      <c r="B3301" t="str">
        <f>'Page 1 - General Information'!$G$16</f>
        <v>6980</v>
      </c>
      <c r="C3301" s="333" t="s">
        <v>14207</v>
      </c>
      <c r="N3301" t="s">
        <v>8024</v>
      </c>
      <c r="O3301" s="296">
        <f>INDEX('Page 2 - Team Information'!$K$14:$AP$184,Y3301,X3301)</f>
        <v>0</v>
      </c>
      <c r="Q3301"/>
      <c r="S3301" t="s">
        <v>11235</v>
      </c>
      <c r="X3301" s="334">
        <v>25</v>
      </c>
      <c r="Y3301" s="334">
        <v>42</v>
      </c>
    </row>
    <row r="3302" spans="1:25" x14ac:dyDescent="0.25">
      <c r="A3302" t="str">
        <f>'Page 1 - General Information'!$G$12</f>
        <v>114069103</v>
      </c>
      <c r="B3302" t="str">
        <f>'Page 1 - General Information'!$G$16</f>
        <v>6980</v>
      </c>
      <c r="C3302" s="333" t="s">
        <v>14207</v>
      </c>
      <c r="N3302" t="s">
        <v>8024</v>
      </c>
      <c r="O3302" s="296">
        <f>INDEX('Page 2 - Team Information'!$K$14:$AP$184,Y3302,X3302)</f>
        <v>0</v>
      </c>
      <c r="Q3302"/>
      <c r="S3302" t="s">
        <v>11236</v>
      </c>
      <c r="X3302" s="334">
        <v>26</v>
      </c>
      <c r="Y3302" s="334">
        <v>42</v>
      </c>
    </row>
    <row r="3303" spans="1:25" x14ac:dyDescent="0.25">
      <c r="A3303" t="str">
        <f>'Page 1 - General Information'!$G$12</f>
        <v>114069103</v>
      </c>
      <c r="B3303" t="str">
        <f>'Page 1 - General Information'!$G$16</f>
        <v>6980</v>
      </c>
      <c r="C3303" s="333" t="s">
        <v>14207</v>
      </c>
      <c r="N3303" t="s">
        <v>8024</v>
      </c>
      <c r="O3303" s="296">
        <f>INDEX('Page 2 - Team Information'!$K$14:$AP$184,Y3303,X3303)</f>
        <v>0</v>
      </c>
      <c r="Q3303"/>
      <c r="S3303" t="s">
        <v>11237</v>
      </c>
      <c r="X3303" s="334">
        <v>27</v>
      </c>
      <c r="Y3303" s="334">
        <v>42</v>
      </c>
    </row>
    <row r="3304" spans="1:25" x14ac:dyDescent="0.25">
      <c r="A3304" t="str">
        <f>'Page 1 - General Information'!$G$12</f>
        <v>114069103</v>
      </c>
      <c r="B3304" t="str">
        <f>'Page 1 - General Information'!$G$16</f>
        <v>6980</v>
      </c>
      <c r="C3304" s="333" t="s">
        <v>14207</v>
      </c>
      <c r="N3304" s="338" t="s">
        <v>8013</v>
      </c>
      <c r="O3304" s="300"/>
      <c r="Q3304" s="304">
        <f>(INDEX('Page 2 - Team Information'!$K$14:$AP$184,Y3304,X3304)*100)</f>
        <v>0</v>
      </c>
      <c r="S3304" t="s">
        <v>11238</v>
      </c>
      <c r="X3304" s="334">
        <v>29</v>
      </c>
      <c r="Y3304" s="334">
        <v>42</v>
      </c>
    </row>
    <row r="3305" spans="1:25" x14ac:dyDescent="0.25">
      <c r="A3305" t="str">
        <f>'Page 1 - General Information'!$G$12</f>
        <v>114069103</v>
      </c>
      <c r="B3305" t="str">
        <f>'Page 1 - General Information'!$G$16</f>
        <v>6980</v>
      </c>
      <c r="C3305" s="333" t="s">
        <v>14207</v>
      </c>
      <c r="N3305" s="338" t="s">
        <v>8013</v>
      </c>
      <c r="O3305" s="300"/>
      <c r="Q3305" s="304">
        <f>(INDEX('Page 2 - Team Information'!$K$14:$AP$184,Y3305,X3305)*100)</f>
        <v>0</v>
      </c>
      <c r="S3305" t="s">
        <v>11239</v>
      </c>
      <c r="X3305" s="334">
        <v>30</v>
      </c>
      <c r="Y3305" s="334">
        <v>42</v>
      </c>
    </row>
    <row r="3306" spans="1:25" x14ac:dyDescent="0.25">
      <c r="A3306" t="str">
        <f>'Page 1 - General Information'!$G$12</f>
        <v>114069103</v>
      </c>
      <c r="B3306" t="str">
        <f>'Page 1 - General Information'!$G$16</f>
        <v>6980</v>
      </c>
      <c r="C3306" s="333" t="s">
        <v>14207</v>
      </c>
      <c r="N3306" s="338" t="s">
        <v>8013</v>
      </c>
      <c r="O3306" s="300"/>
      <c r="Q3306" s="304">
        <f>(INDEX('Page 2 - Team Information'!$K$14:$AP$184,Y3306,X3306)*100)</f>
        <v>0</v>
      </c>
      <c r="S3306" t="s">
        <v>11240</v>
      </c>
      <c r="X3306" s="334">
        <v>31</v>
      </c>
      <c r="Y3306" s="334">
        <v>42</v>
      </c>
    </row>
    <row r="3307" spans="1:25" x14ac:dyDescent="0.25">
      <c r="A3307" t="str">
        <f>'Page 1 - General Information'!$G$12</f>
        <v>114069103</v>
      </c>
      <c r="B3307" t="str">
        <f>'Page 1 - General Information'!$G$16</f>
        <v>6980</v>
      </c>
      <c r="C3307" s="333" t="s">
        <v>14207</v>
      </c>
      <c r="N3307" s="338" t="s">
        <v>8013</v>
      </c>
      <c r="O3307" s="300"/>
      <c r="Q3307" s="304">
        <f>(INDEX('Page 2 - Team Information'!$K$14:$AP$184,Y3307,X3307)*100)</f>
        <v>0</v>
      </c>
      <c r="S3307" t="s">
        <v>11241</v>
      </c>
      <c r="X3307" s="334">
        <v>32</v>
      </c>
      <c r="Y3307" s="334">
        <v>42</v>
      </c>
    </row>
    <row r="3308" spans="1:25" x14ac:dyDescent="0.25">
      <c r="A3308" t="str">
        <f>'Page 1 - General Information'!$G$12</f>
        <v>114069103</v>
      </c>
      <c r="B3308" t="str">
        <f>'Page 1 - General Information'!$G$16</f>
        <v>6980</v>
      </c>
      <c r="C3308" s="333" t="s">
        <v>14207</v>
      </c>
      <c r="N3308" t="s">
        <v>8024</v>
      </c>
      <c r="O3308" s="296">
        <f>INDEX('Page 2 - Team Information'!$K$14:$AP$184,Y3308,X3308)</f>
        <v>0</v>
      </c>
      <c r="Q3308"/>
      <c r="S3308" t="s">
        <v>11242</v>
      </c>
      <c r="X3308" s="334">
        <v>24</v>
      </c>
      <c r="Y3308" s="334">
        <v>43</v>
      </c>
    </row>
    <row r="3309" spans="1:25" x14ac:dyDescent="0.25">
      <c r="A3309" t="str">
        <f>'Page 1 - General Information'!$G$12</f>
        <v>114069103</v>
      </c>
      <c r="B3309" t="str">
        <f>'Page 1 - General Information'!$G$16</f>
        <v>6980</v>
      </c>
      <c r="C3309" s="333" t="s">
        <v>14207</v>
      </c>
      <c r="N3309" t="s">
        <v>8024</v>
      </c>
      <c r="O3309" s="296">
        <f>INDEX('Page 2 - Team Information'!$K$14:$AP$184,Y3309,X3309)</f>
        <v>0</v>
      </c>
      <c r="Q3309"/>
      <c r="S3309" t="s">
        <v>11243</v>
      </c>
      <c r="X3309" s="334">
        <v>25</v>
      </c>
      <c r="Y3309" s="334">
        <v>43</v>
      </c>
    </row>
    <row r="3310" spans="1:25" x14ac:dyDescent="0.25">
      <c r="A3310" t="str">
        <f>'Page 1 - General Information'!$G$12</f>
        <v>114069103</v>
      </c>
      <c r="B3310" t="str">
        <f>'Page 1 - General Information'!$G$16</f>
        <v>6980</v>
      </c>
      <c r="C3310" s="333" t="s">
        <v>14207</v>
      </c>
      <c r="N3310" t="s">
        <v>8024</v>
      </c>
      <c r="O3310" s="296">
        <f>INDEX('Page 2 - Team Information'!$K$14:$AP$184,Y3310,X3310)</f>
        <v>0</v>
      </c>
      <c r="Q3310"/>
      <c r="S3310" t="s">
        <v>11244</v>
      </c>
      <c r="X3310" s="334">
        <v>26</v>
      </c>
      <c r="Y3310" s="334">
        <v>43</v>
      </c>
    </row>
    <row r="3311" spans="1:25" x14ac:dyDescent="0.25">
      <c r="A3311" t="str">
        <f>'Page 1 - General Information'!$G$12</f>
        <v>114069103</v>
      </c>
      <c r="B3311" t="str">
        <f>'Page 1 - General Information'!$G$16</f>
        <v>6980</v>
      </c>
      <c r="C3311" s="333" t="s">
        <v>14207</v>
      </c>
      <c r="N3311" t="s">
        <v>8024</v>
      </c>
      <c r="O3311" s="296">
        <f>INDEX('Page 2 - Team Information'!$K$14:$AP$184,Y3311,X3311)</f>
        <v>0</v>
      </c>
      <c r="Q3311"/>
      <c r="S3311" t="s">
        <v>11245</v>
      </c>
      <c r="X3311" s="334">
        <v>27</v>
      </c>
      <c r="Y3311" s="334">
        <v>43</v>
      </c>
    </row>
    <row r="3312" spans="1:25" x14ac:dyDescent="0.25">
      <c r="A3312" t="str">
        <f>'Page 1 - General Information'!$G$12</f>
        <v>114069103</v>
      </c>
      <c r="B3312" t="str">
        <f>'Page 1 - General Information'!$G$16</f>
        <v>6980</v>
      </c>
      <c r="C3312" s="333" t="s">
        <v>14207</v>
      </c>
      <c r="N3312" s="338" t="s">
        <v>8013</v>
      </c>
      <c r="O3312" s="300"/>
      <c r="Q3312" s="304">
        <f>(INDEX('Page 2 - Team Information'!$K$14:$AP$184,Y3312,X3312)*100)</f>
        <v>0</v>
      </c>
      <c r="S3312" t="s">
        <v>11246</v>
      </c>
      <c r="X3312" s="334">
        <v>29</v>
      </c>
      <c r="Y3312" s="334">
        <v>43</v>
      </c>
    </row>
    <row r="3313" spans="1:25" x14ac:dyDescent="0.25">
      <c r="A3313" t="str">
        <f>'Page 1 - General Information'!$G$12</f>
        <v>114069103</v>
      </c>
      <c r="B3313" t="str">
        <f>'Page 1 - General Information'!$G$16</f>
        <v>6980</v>
      </c>
      <c r="C3313" s="333" t="s">
        <v>14207</v>
      </c>
      <c r="N3313" s="338" t="s">
        <v>8013</v>
      </c>
      <c r="O3313" s="300"/>
      <c r="Q3313" s="304">
        <f>(INDEX('Page 2 - Team Information'!$K$14:$AP$184,Y3313,X3313)*100)</f>
        <v>0</v>
      </c>
      <c r="S3313" t="s">
        <v>11247</v>
      </c>
      <c r="X3313" s="334">
        <v>30</v>
      </c>
      <c r="Y3313" s="334">
        <v>43</v>
      </c>
    </row>
    <row r="3314" spans="1:25" x14ac:dyDescent="0.25">
      <c r="A3314" t="str">
        <f>'Page 1 - General Information'!$G$12</f>
        <v>114069103</v>
      </c>
      <c r="B3314" t="str">
        <f>'Page 1 - General Information'!$G$16</f>
        <v>6980</v>
      </c>
      <c r="C3314" s="333" t="s">
        <v>14207</v>
      </c>
      <c r="N3314" s="338" t="s">
        <v>8013</v>
      </c>
      <c r="O3314" s="300"/>
      <c r="Q3314" s="304">
        <f>(INDEX('Page 2 - Team Information'!$K$14:$AP$184,Y3314,X3314)*100)</f>
        <v>0</v>
      </c>
      <c r="S3314" t="s">
        <v>11248</v>
      </c>
      <c r="X3314" s="334">
        <v>31</v>
      </c>
      <c r="Y3314" s="334">
        <v>43</v>
      </c>
    </row>
    <row r="3315" spans="1:25" x14ac:dyDescent="0.25">
      <c r="A3315" t="str">
        <f>'Page 1 - General Information'!$G$12</f>
        <v>114069103</v>
      </c>
      <c r="B3315" t="str">
        <f>'Page 1 - General Information'!$G$16</f>
        <v>6980</v>
      </c>
      <c r="C3315" s="333" t="s">
        <v>14207</v>
      </c>
      <c r="N3315" s="338" t="s">
        <v>8013</v>
      </c>
      <c r="O3315" s="300"/>
      <c r="Q3315" s="304">
        <f>(INDEX('Page 2 - Team Information'!$K$14:$AP$184,Y3315,X3315)*100)</f>
        <v>0</v>
      </c>
      <c r="S3315" t="s">
        <v>11249</v>
      </c>
      <c r="X3315" s="334">
        <v>32</v>
      </c>
      <c r="Y3315" s="334">
        <v>43</v>
      </c>
    </row>
    <row r="3316" spans="1:25" x14ac:dyDescent="0.25">
      <c r="A3316" t="str">
        <f>'Page 1 - General Information'!$G$12</f>
        <v>114069103</v>
      </c>
      <c r="B3316" t="str">
        <f>'Page 1 - General Information'!$G$16</f>
        <v>6980</v>
      </c>
      <c r="C3316" s="333" t="s">
        <v>14207</v>
      </c>
      <c r="N3316" t="s">
        <v>8024</v>
      </c>
      <c r="O3316" s="296">
        <f>INDEX('Page 2 - Team Information'!$K$14:$AP$184,Y3316,X3316)</f>
        <v>0</v>
      </c>
      <c r="Q3316"/>
      <c r="S3316" t="s">
        <v>11250</v>
      </c>
      <c r="X3316" s="334">
        <v>24</v>
      </c>
      <c r="Y3316" s="334">
        <v>44</v>
      </c>
    </row>
    <row r="3317" spans="1:25" x14ac:dyDescent="0.25">
      <c r="A3317" t="str">
        <f>'Page 1 - General Information'!$G$12</f>
        <v>114069103</v>
      </c>
      <c r="B3317" t="str">
        <f>'Page 1 - General Information'!$G$16</f>
        <v>6980</v>
      </c>
      <c r="C3317" s="333" t="s">
        <v>14207</v>
      </c>
      <c r="N3317" t="s">
        <v>8024</v>
      </c>
      <c r="O3317" s="296">
        <f>INDEX('Page 2 - Team Information'!$K$14:$AP$184,Y3317,X3317)</f>
        <v>0</v>
      </c>
      <c r="Q3317"/>
      <c r="S3317" t="s">
        <v>11251</v>
      </c>
      <c r="X3317" s="334">
        <v>25</v>
      </c>
      <c r="Y3317" s="334">
        <v>44</v>
      </c>
    </row>
    <row r="3318" spans="1:25" x14ac:dyDescent="0.25">
      <c r="A3318" t="str">
        <f>'Page 1 - General Information'!$G$12</f>
        <v>114069103</v>
      </c>
      <c r="B3318" t="str">
        <f>'Page 1 - General Information'!$G$16</f>
        <v>6980</v>
      </c>
      <c r="C3318" s="333" t="s">
        <v>14207</v>
      </c>
      <c r="N3318" t="s">
        <v>8024</v>
      </c>
      <c r="O3318" s="296">
        <f>INDEX('Page 2 - Team Information'!$K$14:$AP$184,Y3318,X3318)</f>
        <v>0</v>
      </c>
      <c r="Q3318"/>
      <c r="S3318" t="s">
        <v>11252</v>
      </c>
      <c r="X3318" s="334">
        <v>26</v>
      </c>
      <c r="Y3318" s="334">
        <v>44</v>
      </c>
    </row>
    <row r="3319" spans="1:25" x14ac:dyDescent="0.25">
      <c r="A3319" t="str">
        <f>'Page 1 - General Information'!$G$12</f>
        <v>114069103</v>
      </c>
      <c r="B3319" t="str">
        <f>'Page 1 - General Information'!$G$16</f>
        <v>6980</v>
      </c>
      <c r="C3319" s="333" t="s">
        <v>14207</v>
      </c>
      <c r="N3319" t="s">
        <v>8024</v>
      </c>
      <c r="O3319" s="296">
        <f>INDEX('Page 2 - Team Information'!$K$14:$AP$184,Y3319,X3319)</f>
        <v>0</v>
      </c>
      <c r="Q3319"/>
      <c r="S3319" t="s">
        <v>11253</v>
      </c>
      <c r="X3319" s="334">
        <v>27</v>
      </c>
      <c r="Y3319" s="334">
        <v>44</v>
      </c>
    </row>
    <row r="3320" spans="1:25" x14ac:dyDescent="0.25">
      <c r="A3320" t="str">
        <f>'Page 1 - General Information'!$G$12</f>
        <v>114069103</v>
      </c>
      <c r="B3320" t="str">
        <f>'Page 1 - General Information'!$G$16</f>
        <v>6980</v>
      </c>
      <c r="C3320" s="333" t="s">
        <v>14207</v>
      </c>
      <c r="N3320" s="338" t="s">
        <v>8013</v>
      </c>
      <c r="O3320" s="300"/>
      <c r="Q3320" s="304">
        <f>(INDEX('Page 2 - Team Information'!$K$14:$AP$184,Y3320,X3320)*100)</f>
        <v>0</v>
      </c>
      <c r="S3320" t="s">
        <v>11254</v>
      </c>
      <c r="X3320" s="334">
        <v>29</v>
      </c>
      <c r="Y3320" s="334">
        <v>44</v>
      </c>
    </row>
    <row r="3321" spans="1:25" x14ac:dyDescent="0.25">
      <c r="A3321" t="str">
        <f>'Page 1 - General Information'!$G$12</f>
        <v>114069103</v>
      </c>
      <c r="B3321" t="str">
        <f>'Page 1 - General Information'!$G$16</f>
        <v>6980</v>
      </c>
      <c r="C3321" s="333" t="s">
        <v>14207</v>
      </c>
      <c r="N3321" s="338" t="s">
        <v>8013</v>
      </c>
      <c r="O3321" s="300"/>
      <c r="Q3321" s="304">
        <f>(INDEX('Page 2 - Team Information'!$K$14:$AP$184,Y3321,X3321)*100)</f>
        <v>0</v>
      </c>
      <c r="S3321" t="s">
        <v>11255</v>
      </c>
      <c r="X3321" s="334">
        <v>30</v>
      </c>
      <c r="Y3321" s="334">
        <v>44</v>
      </c>
    </row>
    <row r="3322" spans="1:25" x14ac:dyDescent="0.25">
      <c r="A3322" t="str">
        <f>'Page 1 - General Information'!$G$12</f>
        <v>114069103</v>
      </c>
      <c r="B3322" t="str">
        <f>'Page 1 - General Information'!$G$16</f>
        <v>6980</v>
      </c>
      <c r="C3322" s="333" t="s">
        <v>14207</v>
      </c>
      <c r="N3322" s="338" t="s">
        <v>8013</v>
      </c>
      <c r="O3322" s="300"/>
      <c r="Q3322" s="304">
        <f>(INDEX('Page 2 - Team Information'!$K$14:$AP$184,Y3322,X3322)*100)</f>
        <v>0</v>
      </c>
      <c r="S3322" t="s">
        <v>11256</v>
      </c>
      <c r="X3322" s="334">
        <v>31</v>
      </c>
      <c r="Y3322" s="334">
        <v>44</v>
      </c>
    </row>
    <row r="3323" spans="1:25" x14ac:dyDescent="0.25">
      <c r="A3323" t="str">
        <f>'Page 1 - General Information'!$G$12</f>
        <v>114069103</v>
      </c>
      <c r="B3323" t="str">
        <f>'Page 1 - General Information'!$G$16</f>
        <v>6980</v>
      </c>
      <c r="C3323" s="333" t="s">
        <v>14207</v>
      </c>
      <c r="N3323" s="338" t="s">
        <v>8013</v>
      </c>
      <c r="O3323" s="300"/>
      <c r="Q3323" s="304">
        <f>(INDEX('Page 2 - Team Information'!$K$14:$AP$184,Y3323,X3323)*100)</f>
        <v>0</v>
      </c>
      <c r="S3323" t="s">
        <v>11257</v>
      </c>
      <c r="X3323" s="334">
        <v>32</v>
      </c>
      <c r="Y3323" s="334">
        <v>44</v>
      </c>
    </row>
    <row r="3324" spans="1:25" x14ac:dyDescent="0.25">
      <c r="A3324" t="str">
        <f>'Page 1 - General Information'!$G$12</f>
        <v>114069103</v>
      </c>
      <c r="B3324" t="str">
        <f>'Page 1 - General Information'!$G$16</f>
        <v>6980</v>
      </c>
      <c r="C3324" s="333" t="s">
        <v>14207</v>
      </c>
      <c r="N3324" t="s">
        <v>8024</v>
      </c>
      <c r="O3324" s="296">
        <f>INDEX('Page 2 - Team Information'!$K$14:$AP$184,Y3324,X3324)</f>
        <v>0</v>
      </c>
      <c r="Q3324"/>
      <c r="S3324" t="s">
        <v>11258</v>
      </c>
      <c r="X3324" s="334">
        <v>24</v>
      </c>
      <c r="Y3324" s="334">
        <v>45</v>
      </c>
    </row>
    <row r="3325" spans="1:25" x14ac:dyDescent="0.25">
      <c r="A3325" t="str">
        <f>'Page 1 - General Information'!$G$12</f>
        <v>114069103</v>
      </c>
      <c r="B3325" t="str">
        <f>'Page 1 - General Information'!$G$16</f>
        <v>6980</v>
      </c>
      <c r="C3325" s="333" t="s">
        <v>14207</v>
      </c>
      <c r="N3325" t="s">
        <v>8024</v>
      </c>
      <c r="O3325" s="296">
        <f>INDEX('Page 2 - Team Information'!$K$14:$AP$184,Y3325,X3325)</f>
        <v>1</v>
      </c>
      <c r="Q3325"/>
      <c r="S3325" t="s">
        <v>11259</v>
      </c>
      <c r="X3325" s="334">
        <v>25</v>
      </c>
      <c r="Y3325" s="334">
        <v>45</v>
      </c>
    </row>
    <row r="3326" spans="1:25" x14ac:dyDescent="0.25">
      <c r="A3326" t="str">
        <f>'Page 1 - General Information'!$G$12</f>
        <v>114069103</v>
      </c>
      <c r="B3326" t="str">
        <f>'Page 1 - General Information'!$G$16</f>
        <v>6980</v>
      </c>
      <c r="C3326" s="333" t="s">
        <v>14207</v>
      </c>
      <c r="N3326" t="s">
        <v>8024</v>
      </c>
      <c r="O3326" s="296">
        <f>INDEX('Page 2 - Team Information'!$K$14:$AP$184,Y3326,X3326)</f>
        <v>0</v>
      </c>
      <c r="Q3326"/>
      <c r="S3326" t="s">
        <v>11260</v>
      </c>
      <c r="X3326" s="334">
        <v>26</v>
      </c>
      <c r="Y3326" s="334">
        <v>45</v>
      </c>
    </row>
    <row r="3327" spans="1:25" x14ac:dyDescent="0.25">
      <c r="A3327" t="str">
        <f>'Page 1 - General Information'!$G$12</f>
        <v>114069103</v>
      </c>
      <c r="B3327" t="str">
        <f>'Page 1 - General Information'!$G$16</f>
        <v>6980</v>
      </c>
      <c r="C3327" s="333" t="s">
        <v>14207</v>
      </c>
      <c r="N3327" t="s">
        <v>8024</v>
      </c>
      <c r="O3327" s="296">
        <f>INDEX('Page 2 - Team Information'!$K$14:$AP$184,Y3327,X3327)</f>
        <v>2</v>
      </c>
      <c r="Q3327"/>
      <c r="S3327" t="s">
        <v>11261</v>
      </c>
      <c r="X3327" s="334">
        <v>27</v>
      </c>
      <c r="Y3327" s="334">
        <v>45</v>
      </c>
    </row>
    <row r="3328" spans="1:25" x14ac:dyDescent="0.25">
      <c r="A3328" t="str">
        <f>'Page 1 - General Information'!$G$12</f>
        <v>114069103</v>
      </c>
      <c r="B3328" t="str">
        <f>'Page 1 - General Information'!$G$16</f>
        <v>6980</v>
      </c>
      <c r="C3328" s="333" t="s">
        <v>14207</v>
      </c>
      <c r="N3328" s="338" t="s">
        <v>8013</v>
      </c>
      <c r="O3328" s="300"/>
      <c r="Q3328" s="304">
        <f>(INDEX('Page 2 - Team Information'!$K$14:$AP$184,Y3328,X3328)*100)</f>
        <v>3</v>
      </c>
      <c r="S3328" t="s">
        <v>11262</v>
      </c>
      <c r="X3328" s="334">
        <v>29</v>
      </c>
      <c r="Y3328" s="334">
        <v>45</v>
      </c>
    </row>
    <row r="3329" spans="1:25" x14ac:dyDescent="0.25">
      <c r="A3329" t="str">
        <f>'Page 1 - General Information'!$G$12</f>
        <v>114069103</v>
      </c>
      <c r="B3329" t="str">
        <f>'Page 1 - General Information'!$G$16</f>
        <v>6980</v>
      </c>
      <c r="C3329" s="333" t="s">
        <v>14207</v>
      </c>
      <c r="N3329" s="338" t="s">
        <v>8013</v>
      </c>
      <c r="O3329" s="300"/>
      <c r="Q3329" s="304">
        <f>(INDEX('Page 2 - Team Information'!$K$14:$AP$184,Y3329,X3329)*100)</f>
        <v>3</v>
      </c>
      <c r="S3329" t="s">
        <v>11263</v>
      </c>
      <c r="X3329" s="334">
        <v>30</v>
      </c>
      <c r="Y3329" s="334">
        <v>45</v>
      </c>
    </row>
    <row r="3330" spans="1:25" x14ac:dyDescent="0.25">
      <c r="A3330" t="str">
        <f>'Page 1 - General Information'!$G$12</f>
        <v>114069103</v>
      </c>
      <c r="B3330" t="str">
        <f>'Page 1 - General Information'!$G$16</f>
        <v>6980</v>
      </c>
      <c r="C3330" s="333" t="s">
        <v>14207</v>
      </c>
      <c r="N3330" s="338" t="s">
        <v>8013</v>
      </c>
      <c r="O3330" s="300"/>
      <c r="Q3330" s="304">
        <f>(INDEX('Page 2 - Team Information'!$K$14:$AP$184,Y3330,X3330)*100)</f>
        <v>0</v>
      </c>
      <c r="S3330" t="s">
        <v>11264</v>
      </c>
      <c r="X3330" s="334">
        <v>31</v>
      </c>
      <c r="Y3330" s="334">
        <v>45</v>
      </c>
    </row>
    <row r="3331" spans="1:25" x14ac:dyDescent="0.25">
      <c r="A3331" t="str">
        <f>'Page 1 - General Information'!$G$12</f>
        <v>114069103</v>
      </c>
      <c r="B3331" t="str">
        <f>'Page 1 - General Information'!$G$16</f>
        <v>6980</v>
      </c>
      <c r="C3331" s="333" t="s">
        <v>14207</v>
      </c>
      <c r="N3331" s="338" t="s">
        <v>8013</v>
      </c>
      <c r="O3331" s="300"/>
      <c r="Q3331" s="304">
        <f>(INDEX('Page 2 - Team Information'!$K$14:$AP$184,Y3331,X3331)*100)</f>
        <v>0</v>
      </c>
      <c r="S3331" t="s">
        <v>11265</v>
      </c>
      <c r="X3331" s="334">
        <v>32</v>
      </c>
      <c r="Y3331" s="334">
        <v>45</v>
      </c>
    </row>
    <row r="3332" spans="1:25" x14ac:dyDescent="0.25">
      <c r="A3332" t="str">
        <f>'Page 1 - General Information'!$G$12</f>
        <v>114069103</v>
      </c>
      <c r="B3332" t="str">
        <f>'Page 1 - General Information'!$G$16</f>
        <v>6980</v>
      </c>
      <c r="C3332" s="333" t="s">
        <v>14207</v>
      </c>
      <c r="N3332" t="s">
        <v>8024</v>
      </c>
      <c r="O3332" s="296">
        <f>INDEX('Page 2 - Team Information'!$K$14:$AP$184,Y3332,X3332)</f>
        <v>0</v>
      </c>
      <c r="Q3332"/>
      <c r="S3332" t="s">
        <v>11266</v>
      </c>
      <c r="X3332" s="334">
        <v>24</v>
      </c>
      <c r="Y3332" s="334">
        <v>46</v>
      </c>
    </row>
    <row r="3333" spans="1:25" x14ac:dyDescent="0.25">
      <c r="A3333" t="str">
        <f>'Page 1 - General Information'!$G$12</f>
        <v>114069103</v>
      </c>
      <c r="B3333" t="str">
        <f>'Page 1 - General Information'!$G$16</f>
        <v>6980</v>
      </c>
      <c r="C3333" s="333" t="s">
        <v>14207</v>
      </c>
      <c r="N3333" t="s">
        <v>8024</v>
      </c>
      <c r="O3333" s="296">
        <f>INDEX('Page 2 - Team Information'!$K$14:$AP$184,Y3333,X3333)</f>
        <v>0</v>
      </c>
      <c r="Q3333"/>
      <c r="S3333" t="s">
        <v>11267</v>
      </c>
      <c r="X3333" s="334">
        <v>25</v>
      </c>
      <c r="Y3333" s="334">
        <v>46</v>
      </c>
    </row>
    <row r="3334" spans="1:25" x14ac:dyDescent="0.25">
      <c r="A3334" t="str">
        <f>'Page 1 - General Information'!$G$12</f>
        <v>114069103</v>
      </c>
      <c r="B3334" t="str">
        <f>'Page 1 - General Information'!$G$16</f>
        <v>6980</v>
      </c>
      <c r="C3334" s="333" t="s">
        <v>14207</v>
      </c>
      <c r="N3334" t="s">
        <v>8024</v>
      </c>
      <c r="O3334" s="296">
        <f>INDEX('Page 2 - Team Information'!$K$14:$AP$184,Y3334,X3334)</f>
        <v>0</v>
      </c>
      <c r="Q3334"/>
      <c r="S3334" t="s">
        <v>11268</v>
      </c>
      <c r="X3334" s="334">
        <v>26</v>
      </c>
      <c r="Y3334" s="334">
        <v>46</v>
      </c>
    </row>
    <row r="3335" spans="1:25" x14ac:dyDescent="0.25">
      <c r="A3335" t="str">
        <f>'Page 1 - General Information'!$G$12</f>
        <v>114069103</v>
      </c>
      <c r="B3335" t="str">
        <f>'Page 1 - General Information'!$G$16</f>
        <v>6980</v>
      </c>
      <c r="C3335" s="333" t="s">
        <v>14207</v>
      </c>
      <c r="N3335" t="s">
        <v>8024</v>
      </c>
      <c r="O3335" s="296">
        <f>INDEX('Page 2 - Team Information'!$K$14:$AP$184,Y3335,X3335)</f>
        <v>0</v>
      </c>
      <c r="Q3335"/>
      <c r="S3335" t="s">
        <v>11269</v>
      </c>
      <c r="X3335" s="334">
        <v>27</v>
      </c>
      <c r="Y3335" s="334">
        <v>46</v>
      </c>
    </row>
    <row r="3336" spans="1:25" x14ac:dyDescent="0.25">
      <c r="A3336" t="str">
        <f>'Page 1 - General Information'!$G$12</f>
        <v>114069103</v>
      </c>
      <c r="B3336" t="str">
        <f>'Page 1 - General Information'!$G$16</f>
        <v>6980</v>
      </c>
      <c r="C3336" s="333" t="s">
        <v>14207</v>
      </c>
      <c r="N3336" s="338" t="s">
        <v>8013</v>
      </c>
      <c r="O3336" s="300"/>
      <c r="Q3336" s="304">
        <f>(INDEX('Page 2 - Team Information'!$K$14:$AP$184,Y3336,X3336)*100)</f>
        <v>0</v>
      </c>
      <c r="S3336" t="s">
        <v>11270</v>
      </c>
      <c r="X3336" s="334">
        <v>29</v>
      </c>
      <c r="Y3336" s="334">
        <v>46</v>
      </c>
    </row>
    <row r="3337" spans="1:25" x14ac:dyDescent="0.25">
      <c r="A3337" t="str">
        <f>'Page 1 - General Information'!$G$12</f>
        <v>114069103</v>
      </c>
      <c r="B3337" t="str">
        <f>'Page 1 - General Information'!$G$16</f>
        <v>6980</v>
      </c>
      <c r="C3337" s="333" t="s">
        <v>14207</v>
      </c>
      <c r="N3337" s="338" t="s">
        <v>8013</v>
      </c>
      <c r="O3337" s="300"/>
      <c r="Q3337" s="304">
        <f>(INDEX('Page 2 - Team Information'!$K$14:$AP$184,Y3337,X3337)*100)</f>
        <v>0</v>
      </c>
      <c r="S3337" t="s">
        <v>11271</v>
      </c>
      <c r="X3337" s="334">
        <v>30</v>
      </c>
      <c r="Y3337" s="334">
        <v>46</v>
      </c>
    </row>
    <row r="3338" spans="1:25" x14ac:dyDescent="0.25">
      <c r="A3338" t="str">
        <f>'Page 1 - General Information'!$G$12</f>
        <v>114069103</v>
      </c>
      <c r="B3338" t="str">
        <f>'Page 1 - General Information'!$G$16</f>
        <v>6980</v>
      </c>
      <c r="C3338" s="333" t="s">
        <v>14207</v>
      </c>
      <c r="N3338" s="338" t="s">
        <v>8013</v>
      </c>
      <c r="O3338" s="300"/>
      <c r="Q3338" s="304">
        <f>(INDEX('Page 2 - Team Information'!$K$14:$AP$184,Y3338,X3338)*100)</f>
        <v>0</v>
      </c>
      <c r="S3338" t="s">
        <v>11272</v>
      </c>
      <c r="X3338" s="334">
        <v>31</v>
      </c>
      <c r="Y3338" s="334">
        <v>46</v>
      </c>
    </row>
    <row r="3339" spans="1:25" x14ac:dyDescent="0.25">
      <c r="A3339" t="str">
        <f>'Page 1 - General Information'!$G$12</f>
        <v>114069103</v>
      </c>
      <c r="B3339" t="str">
        <f>'Page 1 - General Information'!$G$16</f>
        <v>6980</v>
      </c>
      <c r="C3339" s="333" t="s">
        <v>14207</v>
      </c>
      <c r="N3339" s="338" t="s">
        <v>8013</v>
      </c>
      <c r="O3339" s="300"/>
      <c r="Q3339" s="304">
        <f>(INDEX('Page 2 - Team Information'!$K$14:$AP$184,Y3339,X3339)*100)</f>
        <v>0</v>
      </c>
      <c r="S3339" t="s">
        <v>11273</v>
      </c>
      <c r="X3339" s="334">
        <v>32</v>
      </c>
      <c r="Y3339" s="334">
        <v>46</v>
      </c>
    </row>
    <row r="3340" spans="1:25" x14ac:dyDescent="0.25">
      <c r="A3340" t="str">
        <f>'Page 1 - General Information'!$G$12</f>
        <v>114069103</v>
      </c>
      <c r="B3340" t="str">
        <f>'Page 1 - General Information'!$G$16</f>
        <v>6980</v>
      </c>
      <c r="C3340" s="333" t="s">
        <v>14207</v>
      </c>
      <c r="N3340" t="s">
        <v>8024</v>
      </c>
      <c r="O3340" s="296">
        <f>INDEX('Page 2 - Team Information'!$K$14:$AP$184,Y3340,X3340)</f>
        <v>0</v>
      </c>
      <c r="Q3340"/>
      <c r="S3340" t="s">
        <v>11274</v>
      </c>
      <c r="X3340" s="334">
        <v>24</v>
      </c>
      <c r="Y3340" s="334">
        <v>47</v>
      </c>
    </row>
    <row r="3341" spans="1:25" x14ac:dyDescent="0.25">
      <c r="A3341" t="str">
        <f>'Page 1 - General Information'!$G$12</f>
        <v>114069103</v>
      </c>
      <c r="B3341" t="str">
        <f>'Page 1 - General Information'!$G$16</f>
        <v>6980</v>
      </c>
      <c r="C3341" s="333" t="s">
        <v>14207</v>
      </c>
      <c r="N3341" t="s">
        <v>8024</v>
      </c>
      <c r="O3341" s="296">
        <f>INDEX('Page 2 - Team Information'!$K$14:$AP$184,Y3341,X3341)</f>
        <v>0</v>
      </c>
      <c r="Q3341"/>
      <c r="S3341" t="s">
        <v>11275</v>
      </c>
      <c r="X3341" s="334">
        <v>25</v>
      </c>
      <c r="Y3341" s="334">
        <v>47</v>
      </c>
    </row>
    <row r="3342" spans="1:25" x14ac:dyDescent="0.25">
      <c r="A3342" t="str">
        <f>'Page 1 - General Information'!$G$12</f>
        <v>114069103</v>
      </c>
      <c r="B3342" t="str">
        <f>'Page 1 - General Information'!$G$16</f>
        <v>6980</v>
      </c>
      <c r="C3342" s="333" t="s">
        <v>14207</v>
      </c>
      <c r="N3342" t="s">
        <v>8024</v>
      </c>
      <c r="O3342" s="296">
        <f>INDEX('Page 2 - Team Information'!$K$14:$AP$184,Y3342,X3342)</f>
        <v>0</v>
      </c>
      <c r="Q3342"/>
      <c r="S3342" t="s">
        <v>11276</v>
      </c>
      <c r="X3342" s="334">
        <v>26</v>
      </c>
      <c r="Y3342" s="334">
        <v>47</v>
      </c>
    </row>
    <row r="3343" spans="1:25" x14ac:dyDescent="0.25">
      <c r="A3343" t="str">
        <f>'Page 1 - General Information'!$G$12</f>
        <v>114069103</v>
      </c>
      <c r="B3343" t="str">
        <f>'Page 1 - General Information'!$G$16</f>
        <v>6980</v>
      </c>
      <c r="C3343" s="333" t="s">
        <v>14207</v>
      </c>
      <c r="N3343" t="s">
        <v>8024</v>
      </c>
      <c r="O3343" s="296">
        <f>INDEX('Page 2 - Team Information'!$K$14:$AP$184,Y3343,X3343)</f>
        <v>0</v>
      </c>
      <c r="Q3343"/>
      <c r="S3343" t="s">
        <v>11277</v>
      </c>
      <c r="X3343" s="334">
        <v>27</v>
      </c>
      <c r="Y3343" s="334">
        <v>47</v>
      </c>
    </row>
    <row r="3344" spans="1:25" x14ac:dyDescent="0.25">
      <c r="A3344" t="str">
        <f>'Page 1 - General Information'!$G$12</f>
        <v>114069103</v>
      </c>
      <c r="B3344" t="str">
        <f>'Page 1 - General Information'!$G$16</f>
        <v>6980</v>
      </c>
      <c r="C3344" s="333" t="s">
        <v>14207</v>
      </c>
      <c r="N3344" s="338" t="s">
        <v>8013</v>
      </c>
      <c r="O3344" s="300"/>
      <c r="Q3344" s="304">
        <f>(INDEX('Page 2 - Team Information'!$K$14:$AP$184,Y3344,X3344)*100)</f>
        <v>0</v>
      </c>
      <c r="S3344" t="s">
        <v>11278</v>
      </c>
      <c r="X3344" s="334">
        <v>29</v>
      </c>
      <c r="Y3344" s="334">
        <v>47</v>
      </c>
    </row>
    <row r="3345" spans="1:25" x14ac:dyDescent="0.25">
      <c r="A3345" t="str">
        <f>'Page 1 - General Information'!$G$12</f>
        <v>114069103</v>
      </c>
      <c r="B3345" t="str">
        <f>'Page 1 - General Information'!$G$16</f>
        <v>6980</v>
      </c>
      <c r="C3345" s="333" t="s">
        <v>14207</v>
      </c>
      <c r="N3345" s="338" t="s">
        <v>8013</v>
      </c>
      <c r="O3345" s="300"/>
      <c r="Q3345" s="304">
        <f>(INDEX('Page 2 - Team Information'!$K$14:$AP$184,Y3345,X3345)*100)</f>
        <v>0</v>
      </c>
      <c r="S3345" t="s">
        <v>11279</v>
      </c>
      <c r="X3345" s="334">
        <v>30</v>
      </c>
      <c r="Y3345" s="334">
        <v>47</v>
      </c>
    </row>
    <row r="3346" spans="1:25" x14ac:dyDescent="0.25">
      <c r="A3346" t="str">
        <f>'Page 1 - General Information'!$G$12</f>
        <v>114069103</v>
      </c>
      <c r="B3346" t="str">
        <f>'Page 1 - General Information'!$G$16</f>
        <v>6980</v>
      </c>
      <c r="C3346" s="333" t="s">
        <v>14207</v>
      </c>
      <c r="N3346" s="338" t="s">
        <v>8013</v>
      </c>
      <c r="O3346" s="300"/>
      <c r="Q3346" s="304">
        <f>(INDEX('Page 2 - Team Information'!$K$14:$AP$184,Y3346,X3346)*100)</f>
        <v>0</v>
      </c>
      <c r="S3346" t="s">
        <v>11280</v>
      </c>
      <c r="X3346" s="334">
        <v>31</v>
      </c>
      <c r="Y3346" s="334">
        <v>47</v>
      </c>
    </row>
    <row r="3347" spans="1:25" x14ac:dyDescent="0.25">
      <c r="A3347" t="str">
        <f>'Page 1 - General Information'!$G$12</f>
        <v>114069103</v>
      </c>
      <c r="B3347" t="str">
        <f>'Page 1 - General Information'!$G$16</f>
        <v>6980</v>
      </c>
      <c r="C3347" s="333" t="s">
        <v>14207</v>
      </c>
      <c r="N3347" s="338" t="s">
        <v>8013</v>
      </c>
      <c r="O3347" s="300"/>
      <c r="Q3347" s="304">
        <f>(INDEX('Page 2 - Team Information'!$K$14:$AP$184,Y3347,X3347)*100)</f>
        <v>0</v>
      </c>
      <c r="S3347" t="s">
        <v>11281</v>
      </c>
      <c r="X3347" s="334">
        <v>32</v>
      </c>
      <c r="Y3347" s="334">
        <v>47</v>
      </c>
    </row>
    <row r="3348" spans="1:25" x14ac:dyDescent="0.25">
      <c r="A3348" t="str">
        <f>'Page 1 - General Information'!$G$12</f>
        <v>114069103</v>
      </c>
      <c r="B3348" t="str">
        <f>'Page 1 - General Information'!$G$16</f>
        <v>6980</v>
      </c>
      <c r="C3348" s="333" t="s">
        <v>14207</v>
      </c>
      <c r="N3348" t="s">
        <v>8024</v>
      </c>
      <c r="O3348" s="296">
        <f>INDEX('Page 2 - Team Information'!$K$14:$AP$184,Y3348,X3348)</f>
        <v>0</v>
      </c>
      <c r="Q3348"/>
      <c r="S3348" t="s">
        <v>11282</v>
      </c>
      <c r="X3348" s="334">
        <v>24</v>
      </c>
      <c r="Y3348" s="334">
        <v>48</v>
      </c>
    </row>
    <row r="3349" spans="1:25" x14ac:dyDescent="0.25">
      <c r="A3349" t="str">
        <f>'Page 1 - General Information'!$G$12</f>
        <v>114069103</v>
      </c>
      <c r="B3349" t="str">
        <f>'Page 1 - General Information'!$G$16</f>
        <v>6980</v>
      </c>
      <c r="C3349" s="333" t="s">
        <v>14207</v>
      </c>
      <c r="N3349" t="s">
        <v>8024</v>
      </c>
      <c r="O3349" s="296">
        <f>INDEX('Page 2 - Team Information'!$K$14:$AP$184,Y3349,X3349)</f>
        <v>0</v>
      </c>
      <c r="Q3349"/>
      <c r="S3349" t="s">
        <v>11283</v>
      </c>
      <c r="X3349" s="334">
        <v>25</v>
      </c>
      <c r="Y3349" s="334">
        <v>48</v>
      </c>
    </row>
    <row r="3350" spans="1:25" x14ac:dyDescent="0.25">
      <c r="A3350" t="str">
        <f>'Page 1 - General Information'!$G$12</f>
        <v>114069103</v>
      </c>
      <c r="B3350" t="str">
        <f>'Page 1 - General Information'!$G$16</f>
        <v>6980</v>
      </c>
      <c r="C3350" s="333" t="s">
        <v>14207</v>
      </c>
      <c r="N3350" t="s">
        <v>8024</v>
      </c>
      <c r="O3350" s="296">
        <f>INDEX('Page 2 - Team Information'!$K$14:$AP$184,Y3350,X3350)</f>
        <v>0</v>
      </c>
      <c r="Q3350"/>
      <c r="S3350" t="s">
        <v>11284</v>
      </c>
      <c r="X3350" s="334">
        <v>26</v>
      </c>
      <c r="Y3350" s="334">
        <v>48</v>
      </c>
    </row>
    <row r="3351" spans="1:25" x14ac:dyDescent="0.25">
      <c r="A3351" t="str">
        <f>'Page 1 - General Information'!$G$12</f>
        <v>114069103</v>
      </c>
      <c r="B3351" t="str">
        <f>'Page 1 - General Information'!$G$16</f>
        <v>6980</v>
      </c>
      <c r="C3351" s="333" t="s">
        <v>14207</v>
      </c>
      <c r="N3351" t="s">
        <v>8024</v>
      </c>
      <c r="O3351" s="296">
        <f>INDEX('Page 2 - Team Information'!$K$14:$AP$184,Y3351,X3351)</f>
        <v>0</v>
      </c>
      <c r="Q3351"/>
      <c r="S3351" t="s">
        <v>11285</v>
      </c>
      <c r="X3351" s="334">
        <v>27</v>
      </c>
      <c r="Y3351" s="334">
        <v>48</v>
      </c>
    </row>
    <row r="3352" spans="1:25" x14ac:dyDescent="0.25">
      <c r="A3352" t="str">
        <f>'Page 1 - General Information'!$G$12</f>
        <v>114069103</v>
      </c>
      <c r="B3352" t="str">
        <f>'Page 1 - General Information'!$G$16</f>
        <v>6980</v>
      </c>
      <c r="C3352" s="333" t="s">
        <v>14207</v>
      </c>
      <c r="N3352" s="338" t="s">
        <v>8013</v>
      </c>
      <c r="O3352" s="300"/>
      <c r="Q3352" s="304">
        <f>(INDEX('Page 2 - Team Information'!$K$14:$AP$184,Y3352,X3352)*100)</f>
        <v>0</v>
      </c>
      <c r="S3352" t="s">
        <v>11286</v>
      </c>
      <c r="X3352" s="334">
        <v>29</v>
      </c>
      <c r="Y3352" s="334">
        <v>48</v>
      </c>
    </row>
    <row r="3353" spans="1:25" x14ac:dyDescent="0.25">
      <c r="A3353" t="str">
        <f>'Page 1 - General Information'!$G$12</f>
        <v>114069103</v>
      </c>
      <c r="B3353" t="str">
        <f>'Page 1 - General Information'!$G$16</f>
        <v>6980</v>
      </c>
      <c r="C3353" s="333" t="s">
        <v>14207</v>
      </c>
      <c r="N3353" s="338" t="s">
        <v>8013</v>
      </c>
      <c r="O3353" s="300"/>
      <c r="Q3353" s="304">
        <f>(INDEX('Page 2 - Team Information'!$K$14:$AP$184,Y3353,X3353)*100)</f>
        <v>0</v>
      </c>
      <c r="S3353" t="s">
        <v>11287</v>
      </c>
      <c r="X3353" s="334">
        <v>30</v>
      </c>
      <c r="Y3353" s="334">
        <v>48</v>
      </c>
    </row>
    <row r="3354" spans="1:25" x14ac:dyDescent="0.25">
      <c r="A3354" t="str">
        <f>'Page 1 - General Information'!$G$12</f>
        <v>114069103</v>
      </c>
      <c r="B3354" t="str">
        <f>'Page 1 - General Information'!$G$16</f>
        <v>6980</v>
      </c>
      <c r="C3354" s="333" t="s">
        <v>14207</v>
      </c>
      <c r="N3354" s="338" t="s">
        <v>8013</v>
      </c>
      <c r="O3354" s="300"/>
      <c r="Q3354" s="304">
        <f>(INDEX('Page 2 - Team Information'!$K$14:$AP$184,Y3354,X3354)*100)</f>
        <v>0</v>
      </c>
      <c r="S3354" t="s">
        <v>11288</v>
      </c>
      <c r="X3354" s="334">
        <v>31</v>
      </c>
      <c r="Y3354" s="334">
        <v>48</v>
      </c>
    </row>
    <row r="3355" spans="1:25" x14ac:dyDescent="0.25">
      <c r="A3355" t="str">
        <f>'Page 1 - General Information'!$G$12</f>
        <v>114069103</v>
      </c>
      <c r="B3355" t="str">
        <f>'Page 1 - General Information'!$G$16</f>
        <v>6980</v>
      </c>
      <c r="C3355" s="333" t="s">
        <v>14207</v>
      </c>
      <c r="N3355" s="338" t="s">
        <v>8013</v>
      </c>
      <c r="O3355" s="300"/>
      <c r="Q3355" s="304">
        <f>(INDEX('Page 2 - Team Information'!$K$14:$AP$184,Y3355,X3355)*100)</f>
        <v>0</v>
      </c>
      <c r="S3355" t="s">
        <v>11289</v>
      </c>
      <c r="X3355" s="334">
        <v>32</v>
      </c>
      <c r="Y3355" s="334">
        <v>48</v>
      </c>
    </row>
    <row r="3356" spans="1:25" x14ac:dyDescent="0.25">
      <c r="A3356" t="str">
        <f>'Page 1 - General Information'!$G$12</f>
        <v>114069103</v>
      </c>
      <c r="B3356" t="str">
        <f>'Page 1 - General Information'!$G$16</f>
        <v>6980</v>
      </c>
      <c r="C3356" s="333" t="s">
        <v>14207</v>
      </c>
      <c r="N3356" t="s">
        <v>8024</v>
      </c>
      <c r="O3356" s="296">
        <f>INDEX('Page 2 - Team Information'!$K$14:$AP$184,Y3356,X3356)</f>
        <v>0</v>
      </c>
      <c r="Q3356"/>
      <c r="S3356" t="s">
        <v>11290</v>
      </c>
      <c r="X3356" s="334">
        <v>24</v>
      </c>
      <c r="Y3356" s="334">
        <v>49</v>
      </c>
    </row>
    <row r="3357" spans="1:25" x14ac:dyDescent="0.25">
      <c r="A3357" t="str">
        <f>'Page 1 - General Information'!$G$12</f>
        <v>114069103</v>
      </c>
      <c r="B3357" t="str">
        <f>'Page 1 - General Information'!$G$16</f>
        <v>6980</v>
      </c>
      <c r="C3357" s="333" t="s">
        <v>14207</v>
      </c>
      <c r="N3357" t="s">
        <v>8024</v>
      </c>
      <c r="O3357" s="296">
        <f>INDEX('Page 2 - Team Information'!$K$14:$AP$184,Y3357,X3357)</f>
        <v>1</v>
      </c>
      <c r="Q3357"/>
      <c r="S3357" t="s">
        <v>11291</v>
      </c>
      <c r="X3357" s="334">
        <v>25</v>
      </c>
      <c r="Y3357" s="334">
        <v>49</v>
      </c>
    </row>
    <row r="3358" spans="1:25" x14ac:dyDescent="0.25">
      <c r="A3358" t="str">
        <f>'Page 1 - General Information'!$G$12</f>
        <v>114069103</v>
      </c>
      <c r="B3358" t="str">
        <f>'Page 1 - General Information'!$G$16</f>
        <v>6980</v>
      </c>
      <c r="C3358" s="333" t="s">
        <v>14207</v>
      </c>
      <c r="N3358" t="s">
        <v>8024</v>
      </c>
      <c r="O3358" s="296">
        <f>INDEX('Page 2 - Team Information'!$K$14:$AP$184,Y3358,X3358)</f>
        <v>0</v>
      </c>
      <c r="Q3358"/>
      <c r="S3358" t="s">
        <v>11292</v>
      </c>
      <c r="X3358" s="334">
        <v>26</v>
      </c>
      <c r="Y3358" s="334">
        <v>49</v>
      </c>
    </row>
    <row r="3359" spans="1:25" x14ac:dyDescent="0.25">
      <c r="A3359" t="str">
        <f>'Page 1 - General Information'!$G$12</f>
        <v>114069103</v>
      </c>
      <c r="B3359" t="str">
        <f>'Page 1 - General Information'!$G$16</f>
        <v>6980</v>
      </c>
      <c r="C3359" s="333" t="s">
        <v>14207</v>
      </c>
      <c r="N3359" t="s">
        <v>8024</v>
      </c>
      <c r="O3359" s="296">
        <f>INDEX('Page 2 - Team Information'!$K$14:$AP$184,Y3359,X3359)</f>
        <v>1</v>
      </c>
      <c r="Q3359"/>
      <c r="S3359" t="s">
        <v>11293</v>
      </c>
      <c r="X3359" s="334">
        <v>27</v>
      </c>
      <c r="Y3359" s="334">
        <v>49</v>
      </c>
    </row>
    <row r="3360" spans="1:25" x14ac:dyDescent="0.25">
      <c r="A3360" t="str">
        <f>'Page 1 - General Information'!$G$12</f>
        <v>114069103</v>
      </c>
      <c r="B3360" t="str">
        <f>'Page 1 - General Information'!$G$16</f>
        <v>6980</v>
      </c>
      <c r="C3360" s="333" t="s">
        <v>14207</v>
      </c>
      <c r="N3360" s="338" t="s">
        <v>8013</v>
      </c>
      <c r="O3360" s="300"/>
      <c r="Q3360" s="304">
        <f>(INDEX('Page 2 - Team Information'!$K$14:$AP$184,Y3360,X3360)*100)</f>
        <v>0</v>
      </c>
      <c r="S3360" t="s">
        <v>11294</v>
      </c>
      <c r="X3360" s="334">
        <v>29</v>
      </c>
      <c r="Y3360" s="334">
        <v>49</v>
      </c>
    </row>
    <row r="3361" spans="1:25" x14ac:dyDescent="0.25">
      <c r="A3361" t="str">
        <f>'Page 1 - General Information'!$G$12</f>
        <v>114069103</v>
      </c>
      <c r="B3361" t="str">
        <f>'Page 1 - General Information'!$G$16</f>
        <v>6980</v>
      </c>
      <c r="C3361" s="333" t="s">
        <v>14207</v>
      </c>
      <c r="N3361" s="338" t="s">
        <v>8013</v>
      </c>
      <c r="O3361" s="300"/>
      <c r="Q3361" s="304">
        <f>(INDEX('Page 2 - Team Information'!$K$14:$AP$184,Y3361,X3361)*100)</f>
        <v>0</v>
      </c>
      <c r="S3361" t="s">
        <v>11295</v>
      </c>
      <c r="X3361" s="334">
        <v>30</v>
      </c>
      <c r="Y3361" s="334">
        <v>49</v>
      </c>
    </row>
    <row r="3362" spans="1:25" x14ac:dyDescent="0.25">
      <c r="A3362" t="str">
        <f>'Page 1 - General Information'!$G$12</f>
        <v>114069103</v>
      </c>
      <c r="B3362" t="str">
        <f>'Page 1 - General Information'!$G$16</f>
        <v>6980</v>
      </c>
      <c r="C3362" s="333" t="s">
        <v>14207</v>
      </c>
      <c r="N3362" s="338" t="s">
        <v>8013</v>
      </c>
      <c r="O3362" s="300"/>
      <c r="Q3362" s="304">
        <f>(INDEX('Page 2 - Team Information'!$K$14:$AP$184,Y3362,X3362)*100)</f>
        <v>8.3000000000000007</v>
      </c>
      <c r="S3362" t="s">
        <v>11296</v>
      </c>
      <c r="X3362" s="334">
        <v>31</v>
      </c>
      <c r="Y3362" s="334">
        <v>49</v>
      </c>
    </row>
    <row r="3363" spans="1:25" x14ac:dyDescent="0.25">
      <c r="A3363" t="str">
        <f>'Page 1 - General Information'!$G$12</f>
        <v>114069103</v>
      </c>
      <c r="B3363" t="str">
        <f>'Page 1 - General Information'!$G$16</f>
        <v>6980</v>
      </c>
      <c r="C3363" s="333" t="s">
        <v>14207</v>
      </c>
      <c r="N3363" s="338" t="s">
        <v>8013</v>
      </c>
      <c r="O3363" s="300"/>
      <c r="Q3363" s="304">
        <f>(INDEX('Page 2 - Team Information'!$K$14:$AP$184,Y3363,X3363)*100)</f>
        <v>8.3000000000000007</v>
      </c>
      <c r="S3363" t="s">
        <v>11297</v>
      </c>
      <c r="X3363" s="334">
        <v>32</v>
      </c>
      <c r="Y3363" s="334">
        <v>49</v>
      </c>
    </row>
    <row r="3364" spans="1:25" x14ac:dyDescent="0.25">
      <c r="A3364" t="str">
        <f>'Page 1 - General Information'!$G$12</f>
        <v>114069103</v>
      </c>
      <c r="B3364" t="str">
        <f>'Page 1 - General Information'!$G$16</f>
        <v>6980</v>
      </c>
      <c r="C3364" s="333" t="s">
        <v>14207</v>
      </c>
      <c r="N3364" t="s">
        <v>8024</v>
      </c>
      <c r="O3364" s="296">
        <f>INDEX('Page 2 - Team Information'!$K$14:$AP$184,Y3364,X3364)</f>
        <v>0</v>
      </c>
      <c r="Q3364"/>
      <c r="S3364" t="s">
        <v>11298</v>
      </c>
      <c r="X3364" s="334">
        <v>24</v>
      </c>
      <c r="Y3364" s="334">
        <v>50</v>
      </c>
    </row>
    <row r="3365" spans="1:25" x14ac:dyDescent="0.25">
      <c r="A3365" t="str">
        <f>'Page 1 - General Information'!$G$12</f>
        <v>114069103</v>
      </c>
      <c r="B3365" t="str">
        <f>'Page 1 - General Information'!$G$16</f>
        <v>6980</v>
      </c>
      <c r="C3365" s="333" t="s">
        <v>14207</v>
      </c>
      <c r="N3365" t="s">
        <v>8024</v>
      </c>
      <c r="O3365" s="296">
        <f>INDEX('Page 2 - Team Information'!$K$14:$AP$184,Y3365,X3365)</f>
        <v>1</v>
      </c>
      <c r="Q3365"/>
      <c r="S3365" t="s">
        <v>11299</v>
      </c>
      <c r="X3365" s="334">
        <v>25</v>
      </c>
      <c r="Y3365" s="334">
        <v>50</v>
      </c>
    </row>
    <row r="3366" spans="1:25" x14ac:dyDescent="0.25">
      <c r="A3366" t="str">
        <f>'Page 1 - General Information'!$G$12</f>
        <v>114069103</v>
      </c>
      <c r="B3366" t="str">
        <f>'Page 1 - General Information'!$G$16</f>
        <v>6980</v>
      </c>
      <c r="C3366" s="333" t="s">
        <v>14207</v>
      </c>
      <c r="N3366" t="s">
        <v>8024</v>
      </c>
      <c r="O3366" s="296">
        <f>INDEX('Page 2 - Team Information'!$K$14:$AP$184,Y3366,X3366)</f>
        <v>0</v>
      </c>
      <c r="Q3366"/>
      <c r="S3366" t="s">
        <v>11300</v>
      </c>
      <c r="X3366" s="334">
        <v>26</v>
      </c>
      <c r="Y3366" s="334">
        <v>50</v>
      </c>
    </row>
    <row r="3367" spans="1:25" x14ac:dyDescent="0.25">
      <c r="A3367" t="str">
        <f>'Page 1 - General Information'!$G$12</f>
        <v>114069103</v>
      </c>
      <c r="B3367" t="str">
        <f>'Page 1 - General Information'!$G$16</f>
        <v>6980</v>
      </c>
      <c r="C3367" s="333" t="s">
        <v>14207</v>
      </c>
      <c r="N3367" t="s">
        <v>8024</v>
      </c>
      <c r="O3367" s="296">
        <f>INDEX('Page 2 - Team Information'!$K$14:$AP$184,Y3367,X3367)</f>
        <v>1</v>
      </c>
      <c r="Q3367"/>
      <c r="S3367" t="s">
        <v>11301</v>
      </c>
      <c r="X3367" s="334">
        <v>27</v>
      </c>
      <c r="Y3367" s="334">
        <v>50</v>
      </c>
    </row>
    <row r="3368" spans="1:25" x14ac:dyDescent="0.25">
      <c r="A3368" t="str">
        <f>'Page 1 - General Information'!$G$12</f>
        <v>114069103</v>
      </c>
      <c r="B3368" t="str">
        <f>'Page 1 - General Information'!$G$16</f>
        <v>6980</v>
      </c>
      <c r="C3368" s="333" t="s">
        <v>14207</v>
      </c>
      <c r="N3368" s="338" t="s">
        <v>8013</v>
      </c>
      <c r="O3368" s="300"/>
      <c r="Q3368" s="304">
        <f>(INDEX('Page 2 - Team Information'!$K$14:$AP$184,Y3368,X3368)*100)</f>
        <v>0</v>
      </c>
      <c r="S3368" t="s">
        <v>11302</v>
      </c>
      <c r="X3368" s="334">
        <v>29</v>
      </c>
      <c r="Y3368" s="334">
        <v>50</v>
      </c>
    </row>
    <row r="3369" spans="1:25" x14ac:dyDescent="0.25">
      <c r="A3369" t="str">
        <f>'Page 1 - General Information'!$G$12</f>
        <v>114069103</v>
      </c>
      <c r="B3369" t="str">
        <f>'Page 1 - General Information'!$G$16</f>
        <v>6980</v>
      </c>
      <c r="C3369" s="333" t="s">
        <v>14207</v>
      </c>
      <c r="N3369" s="338" t="s">
        <v>8013</v>
      </c>
      <c r="O3369" s="300"/>
      <c r="Q3369" s="304">
        <f>(INDEX('Page 2 - Team Information'!$K$14:$AP$184,Y3369,X3369)*100)</f>
        <v>0</v>
      </c>
      <c r="S3369" t="s">
        <v>11303</v>
      </c>
      <c r="X3369" s="334">
        <v>30</v>
      </c>
      <c r="Y3369" s="334">
        <v>50</v>
      </c>
    </row>
    <row r="3370" spans="1:25" x14ac:dyDescent="0.25">
      <c r="A3370" t="str">
        <f>'Page 1 - General Information'!$G$12</f>
        <v>114069103</v>
      </c>
      <c r="B3370" t="str">
        <f>'Page 1 - General Information'!$G$16</f>
        <v>6980</v>
      </c>
      <c r="C3370" s="333" t="s">
        <v>14207</v>
      </c>
      <c r="N3370" s="338" t="s">
        <v>8013</v>
      </c>
      <c r="O3370" s="300"/>
      <c r="Q3370" s="304">
        <f>(INDEX('Page 2 - Team Information'!$K$14:$AP$184,Y3370,X3370)*100)</f>
        <v>8.3000000000000007</v>
      </c>
      <c r="S3370" t="s">
        <v>11304</v>
      </c>
      <c r="X3370" s="334">
        <v>31</v>
      </c>
      <c r="Y3370" s="334">
        <v>50</v>
      </c>
    </row>
    <row r="3371" spans="1:25" x14ac:dyDescent="0.25">
      <c r="A3371" t="str">
        <f>'Page 1 - General Information'!$G$12</f>
        <v>114069103</v>
      </c>
      <c r="B3371" t="str">
        <f>'Page 1 - General Information'!$G$16</f>
        <v>6980</v>
      </c>
      <c r="C3371" s="333" t="s">
        <v>14207</v>
      </c>
      <c r="N3371" s="338" t="s">
        <v>8013</v>
      </c>
      <c r="O3371" s="300"/>
      <c r="Q3371" s="304">
        <f>(INDEX('Page 2 - Team Information'!$K$14:$AP$184,Y3371,X3371)*100)</f>
        <v>8.3000000000000007</v>
      </c>
      <c r="S3371" t="s">
        <v>11305</v>
      </c>
      <c r="X3371" s="334">
        <v>32</v>
      </c>
      <c r="Y3371" s="334">
        <v>50</v>
      </c>
    </row>
    <row r="3372" spans="1:25" x14ac:dyDescent="0.25">
      <c r="A3372" t="str">
        <f>'Page 1 - General Information'!$G$12</f>
        <v>114069103</v>
      </c>
      <c r="B3372" t="str">
        <f>'Page 1 - General Information'!$G$16</f>
        <v>6980</v>
      </c>
      <c r="C3372" s="333" t="s">
        <v>14207</v>
      </c>
      <c r="N3372" t="s">
        <v>8024</v>
      </c>
      <c r="O3372" s="296">
        <f>INDEX('Page 2 - Team Information'!$K$14:$AP$184,Y3372,X3372)</f>
        <v>0</v>
      </c>
      <c r="Q3372"/>
      <c r="S3372" t="s">
        <v>11306</v>
      </c>
      <c r="X3372" s="334">
        <v>24</v>
      </c>
      <c r="Y3372" s="334">
        <v>51</v>
      </c>
    </row>
    <row r="3373" spans="1:25" x14ac:dyDescent="0.25">
      <c r="A3373" t="str">
        <f>'Page 1 - General Information'!$G$12</f>
        <v>114069103</v>
      </c>
      <c r="B3373" t="str">
        <f>'Page 1 - General Information'!$G$16</f>
        <v>6980</v>
      </c>
      <c r="C3373" s="333" t="s">
        <v>14207</v>
      </c>
      <c r="N3373" t="s">
        <v>8024</v>
      </c>
      <c r="O3373" s="296">
        <f>INDEX('Page 2 - Team Information'!$K$14:$AP$184,Y3373,X3373)</f>
        <v>0</v>
      </c>
      <c r="Q3373"/>
      <c r="S3373" t="s">
        <v>11307</v>
      </c>
      <c r="X3373" s="334">
        <v>25</v>
      </c>
      <c r="Y3373" s="334">
        <v>51</v>
      </c>
    </row>
    <row r="3374" spans="1:25" x14ac:dyDescent="0.25">
      <c r="A3374" t="str">
        <f>'Page 1 - General Information'!$G$12</f>
        <v>114069103</v>
      </c>
      <c r="B3374" t="str">
        <f>'Page 1 - General Information'!$G$16</f>
        <v>6980</v>
      </c>
      <c r="C3374" s="333" t="s">
        <v>14207</v>
      </c>
      <c r="N3374" t="s">
        <v>8024</v>
      </c>
      <c r="O3374" s="296">
        <f>INDEX('Page 2 - Team Information'!$K$14:$AP$184,Y3374,X3374)</f>
        <v>0</v>
      </c>
      <c r="Q3374"/>
      <c r="S3374" t="s">
        <v>11308</v>
      </c>
      <c r="X3374" s="334">
        <v>26</v>
      </c>
      <c r="Y3374" s="334">
        <v>51</v>
      </c>
    </row>
    <row r="3375" spans="1:25" x14ac:dyDescent="0.25">
      <c r="A3375" t="str">
        <f>'Page 1 - General Information'!$G$12</f>
        <v>114069103</v>
      </c>
      <c r="B3375" t="str">
        <f>'Page 1 - General Information'!$G$16</f>
        <v>6980</v>
      </c>
      <c r="C3375" s="333" t="s">
        <v>14207</v>
      </c>
      <c r="N3375" t="s">
        <v>8024</v>
      </c>
      <c r="O3375" s="296">
        <f>INDEX('Page 2 - Team Information'!$K$14:$AP$184,Y3375,X3375)</f>
        <v>0</v>
      </c>
      <c r="Q3375"/>
      <c r="S3375" t="s">
        <v>11309</v>
      </c>
      <c r="X3375" s="334">
        <v>27</v>
      </c>
      <c r="Y3375" s="334">
        <v>51</v>
      </c>
    </row>
    <row r="3376" spans="1:25" x14ac:dyDescent="0.25">
      <c r="A3376" t="str">
        <f>'Page 1 - General Information'!$G$12</f>
        <v>114069103</v>
      </c>
      <c r="B3376" t="str">
        <f>'Page 1 - General Information'!$G$16</f>
        <v>6980</v>
      </c>
      <c r="C3376" s="333" t="s">
        <v>14207</v>
      </c>
      <c r="N3376" s="338" t="s">
        <v>8013</v>
      </c>
      <c r="O3376" s="300"/>
      <c r="Q3376" s="304">
        <f>(INDEX('Page 2 - Team Information'!$K$14:$AP$184,Y3376,X3376)*100)</f>
        <v>0</v>
      </c>
      <c r="S3376" t="s">
        <v>11310</v>
      </c>
      <c r="X3376" s="334">
        <v>29</v>
      </c>
      <c r="Y3376" s="334">
        <v>51</v>
      </c>
    </row>
    <row r="3377" spans="1:25" x14ac:dyDescent="0.25">
      <c r="A3377" t="str">
        <f>'Page 1 - General Information'!$G$12</f>
        <v>114069103</v>
      </c>
      <c r="B3377" t="str">
        <f>'Page 1 - General Information'!$G$16</f>
        <v>6980</v>
      </c>
      <c r="C3377" s="333" t="s">
        <v>14207</v>
      </c>
      <c r="N3377" s="338" t="s">
        <v>8013</v>
      </c>
      <c r="O3377" s="300"/>
      <c r="Q3377" s="304">
        <f>(INDEX('Page 2 - Team Information'!$K$14:$AP$184,Y3377,X3377)*100)</f>
        <v>0</v>
      </c>
      <c r="S3377" t="s">
        <v>11311</v>
      </c>
      <c r="X3377" s="334">
        <v>30</v>
      </c>
      <c r="Y3377" s="334">
        <v>51</v>
      </c>
    </row>
    <row r="3378" spans="1:25" x14ac:dyDescent="0.25">
      <c r="A3378" t="str">
        <f>'Page 1 - General Information'!$G$12</f>
        <v>114069103</v>
      </c>
      <c r="B3378" t="str">
        <f>'Page 1 - General Information'!$G$16</f>
        <v>6980</v>
      </c>
      <c r="C3378" s="333" t="s">
        <v>14207</v>
      </c>
      <c r="N3378" s="338" t="s">
        <v>8013</v>
      </c>
      <c r="O3378" s="300"/>
      <c r="Q3378" s="304">
        <f>(INDEX('Page 2 - Team Information'!$K$14:$AP$184,Y3378,X3378)*100)</f>
        <v>0</v>
      </c>
      <c r="S3378" t="s">
        <v>11312</v>
      </c>
      <c r="X3378" s="334">
        <v>31</v>
      </c>
      <c r="Y3378" s="334">
        <v>51</v>
      </c>
    </row>
    <row r="3379" spans="1:25" x14ac:dyDescent="0.25">
      <c r="A3379" t="str">
        <f>'Page 1 - General Information'!$G$12</f>
        <v>114069103</v>
      </c>
      <c r="B3379" t="str">
        <f>'Page 1 - General Information'!$G$16</f>
        <v>6980</v>
      </c>
      <c r="C3379" s="333" t="s">
        <v>14207</v>
      </c>
      <c r="N3379" s="338" t="s">
        <v>8013</v>
      </c>
      <c r="O3379" s="300"/>
      <c r="Q3379" s="304">
        <f>(INDEX('Page 2 - Team Information'!$K$14:$AP$184,Y3379,X3379)*100)</f>
        <v>0</v>
      </c>
      <c r="S3379" t="s">
        <v>11313</v>
      </c>
      <c r="X3379" s="334">
        <v>32</v>
      </c>
      <c r="Y3379" s="334">
        <v>51</v>
      </c>
    </row>
    <row r="3380" spans="1:25" x14ac:dyDescent="0.25">
      <c r="A3380" t="str">
        <f>'Page 1 - General Information'!$G$12</f>
        <v>114069103</v>
      </c>
      <c r="B3380" t="str">
        <f>'Page 1 - General Information'!$G$16</f>
        <v>6980</v>
      </c>
      <c r="C3380" s="333" t="s">
        <v>14207</v>
      </c>
      <c r="N3380" t="s">
        <v>8024</v>
      </c>
      <c r="O3380" s="296">
        <f>INDEX('Page 2 - Team Information'!$K$14:$AP$184,Y3380,X3380)</f>
        <v>0</v>
      </c>
      <c r="Q3380"/>
      <c r="S3380" t="s">
        <v>11314</v>
      </c>
      <c r="X3380" s="334">
        <v>24</v>
      </c>
      <c r="Y3380" s="334">
        <v>52</v>
      </c>
    </row>
    <row r="3381" spans="1:25" x14ac:dyDescent="0.25">
      <c r="A3381" t="str">
        <f>'Page 1 - General Information'!$G$12</f>
        <v>114069103</v>
      </c>
      <c r="B3381" t="str">
        <f>'Page 1 - General Information'!$G$16</f>
        <v>6980</v>
      </c>
      <c r="C3381" s="333" t="s">
        <v>14207</v>
      </c>
      <c r="N3381" t="s">
        <v>8024</v>
      </c>
      <c r="O3381" s="296">
        <f>INDEX('Page 2 - Team Information'!$K$14:$AP$184,Y3381,X3381)</f>
        <v>1</v>
      </c>
      <c r="Q3381"/>
      <c r="S3381" t="s">
        <v>11315</v>
      </c>
      <c r="X3381" s="334">
        <v>25</v>
      </c>
      <c r="Y3381" s="334">
        <v>52</v>
      </c>
    </row>
    <row r="3382" spans="1:25" x14ac:dyDescent="0.25">
      <c r="A3382" t="str">
        <f>'Page 1 - General Information'!$G$12</f>
        <v>114069103</v>
      </c>
      <c r="B3382" t="str">
        <f>'Page 1 - General Information'!$G$16</f>
        <v>6980</v>
      </c>
      <c r="C3382" s="333" t="s">
        <v>14207</v>
      </c>
      <c r="N3382" t="s">
        <v>8024</v>
      </c>
      <c r="O3382" s="296">
        <f>INDEX('Page 2 - Team Information'!$K$14:$AP$184,Y3382,X3382)</f>
        <v>0</v>
      </c>
      <c r="Q3382"/>
      <c r="S3382" t="s">
        <v>11316</v>
      </c>
      <c r="X3382" s="334">
        <v>26</v>
      </c>
      <c r="Y3382" s="334">
        <v>52</v>
      </c>
    </row>
    <row r="3383" spans="1:25" x14ac:dyDescent="0.25">
      <c r="A3383" t="str">
        <f>'Page 1 - General Information'!$G$12</f>
        <v>114069103</v>
      </c>
      <c r="B3383" t="str">
        <f>'Page 1 - General Information'!$G$16</f>
        <v>6980</v>
      </c>
      <c r="C3383" s="333" t="s">
        <v>14207</v>
      </c>
      <c r="N3383" t="s">
        <v>8024</v>
      </c>
      <c r="O3383" s="296">
        <f>INDEX('Page 2 - Team Information'!$K$14:$AP$184,Y3383,X3383)</f>
        <v>1</v>
      </c>
      <c r="Q3383"/>
      <c r="S3383" t="s">
        <v>11317</v>
      </c>
      <c r="X3383" s="334">
        <v>27</v>
      </c>
      <c r="Y3383" s="334">
        <v>52</v>
      </c>
    </row>
    <row r="3384" spans="1:25" x14ac:dyDescent="0.25">
      <c r="A3384" t="str">
        <f>'Page 1 - General Information'!$G$12</f>
        <v>114069103</v>
      </c>
      <c r="B3384" t="str">
        <f>'Page 1 - General Information'!$G$16</f>
        <v>6980</v>
      </c>
      <c r="C3384" s="333" t="s">
        <v>14207</v>
      </c>
      <c r="N3384" s="338" t="s">
        <v>8013</v>
      </c>
      <c r="O3384" s="300"/>
      <c r="Q3384" s="304">
        <f>(INDEX('Page 2 - Team Information'!$K$14:$AP$184,Y3384,X3384)*100)</f>
        <v>0</v>
      </c>
      <c r="S3384" t="s">
        <v>11318</v>
      </c>
      <c r="X3384" s="334">
        <v>29</v>
      </c>
      <c r="Y3384" s="334">
        <v>52</v>
      </c>
    </row>
    <row r="3385" spans="1:25" x14ac:dyDescent="0.25">
      <c r="A3385" t="str">
        <f>'Page 1 - General Information'!$G$12</f>
        <v>114069103</v>
      </c>
      <c r="B3385" t="str">
        <f>'Page 1 - General Information'!$G$16</f>
        <v>6980</v>
      </c>
      <c r="C3385" s="333" t="s">
        <v>14207</v>
      </c>
      <c r="N3385" s="338" t="s">
        <v>8013</v>
      </c>
      <c r="O3385" s="300"/>
      <c r="Q3385" s="304">
        <f>(INDEX('Page 2 - Team Information'!$K$14:$AP$184,Y3385,X3385)*100)</f>
        <v>0</v>
      </c>
      <c r="S3385" t="s">
        <v>11319</v>
      </c>
      <c r="X3385" s="334">
        <v>30</v>
      </c>
      <c r="Y3385" s="334">
        <v>52</v>
      </c>
    </row>
    <row r="3386" spans="1:25" x14ac:dyDescent="0.25">
      <c r="A3386" t="str">
        <f>'Page 1 - General Information'!$G$12</f>
        <v>114069103</v>
      </c>
      <c r="B3386" t="str">
        <f>'Page 1 - General Information'!$G$16</f>
        <v>6980</v>
      </c>
      <c r="C3386" s="333" t="s">
        <v>14207</v>
      </c>
      <c r="N3386" s="338" t="s">
        <v>8013</v>
      </c>
      <c r="O3386" s="300"/>
      <c r="Q3386" s="304">
        <f>(INDEX('Page 2 - Team Information'!$K$14:$AP$184,Y3386,X3386)*100)</f>
        <v>4.1500000000000004</v>
      </c>
      <c r="S3386" t="s">
        <v>11320</v>
      </c>
      <c r="X3386" s="334">
        <v>31</v>
      </c>
      <c r="Y3386" s="334">
        <v>52</v>
      </c>
    </row>
    <row r="3387" spans="1:25" x14ac:dyDescent="0.25">
      <c r="A3387" t="str">
        <f>'Page 1 - General Information'!$G$12</f>
        <v>114069103</v>
      </c>
      <c r="B3387" t="str">
        <f>'Page 1 - General Information'!$G$16</f>
        <v>6980</v>
      </c>
      <c r="C3387" s="333" t="s">
        <v>14207</v>
      </c>
      <c r="N3387" s="338" t="s">
        <v>8013</v>
      </c>
      <c r="O3387" s="300"/>
      <c r="Q3387" s="304">
        <f>(INDEX('Page 2 - Team Information'!$K$14:$AP$184,Y3387,X3387)*100)</f>
        <v>4.1500000000000004</v>
      </c>
      <c r="S3387" t="s">
        <v>11321</v>
      </c>
      <c r="X3387" s="334">
        <v>32</v>
      </c>
      <c r="Y3387" s="334">
        <v>52</v>
      </c>
    </row>
    <row r="3388" spans="1:25" x14ac:dyDescent="0.25">
      <c r="A3388" t="str">
        <f>'Page 1 - General Information'!$G$12</f>
        <v>114069103</v>
      </c>
      <c r="B3388" t="str">
        <f>'Page 1 - General Information'!$G$16</f>
        <v>6980</v>
      </c>
      <c r="C3388" s="333" t="s">
        <v>14207</v>
      </c>
      <c r="N3388" t="s">
        <v>8024</v>
      </c>
      <c r="O3388" s="296">
        <f>INDEX('Page 2 - Team Information'!$K$14:$AP$184,Y3388,X3388)</f>
        <v>0</v>
      </c>
      <c r="Q3388"/>
      <c r="S3388" t="s">
        <v>11322</v>
      </c>
      <c r="X3388" s="334">
        <v>24</v>
      </c>
      <c r="Y3388" s="334">
        <v>53</v>
      </c>
    </row>
    <row r="3389" spans="1:25" x14ac:dyDescent="0.25">
      <c r="A3389" t="str">
        <f>'Page 1 - General Information'!$G$12</f>
        <v>114069103</v>
      </c>
      <c r="B3389" t="str">
        <f>'Page 1 - General Information'!$G$16</f>
        <v>6980</v>
      </c>
      <c r="C3389" s="333" t="s">
        <v>14207</v>
      </c>
      <c r="N3389" t="s">
        <v>8024</v>
      </c>
      <c r="O3389" s="296">
        <f>INDEX('Page 2 - Team Information'!$K$14:$AP$184,Y3389,X3389)</f>
        <v>1</v>
      </c>
      <c r="Q3389"/>
      <c r="S3389" t="s">
        <v>11323</v>
      </c>
      <c r="X3389" s="334">
        <v>25</v>
      </c>
      <c r="Y3389" s="334">
        <v>53</v>
      </c>
    </row>
    <row r="3390" spans="1:25" x14ac:dyDescent="0.25">
      <c r="A3390" t="str">
        <f>'Page 1 - General Information'!$G$12</f>
        <v>114069103</v>
      </c>
      <c r="B3390" t="str">
        <f>'Page 1 - General Information'!$G$16</f>
        <v>6980</v>
      </c>
      <c r="C3390" s="333" t="s">
        <v>14207</v>
      </c>
      <c r="N3390" t="s">
        <v>8024</v>
      </c>
      <c r="O3390" s="296">
        <f>INDEX('Page 2 - Team Information'!$K$14:$AP$184,Y3390,X3390)</f>
        <v>0</v>
      </c>
      <c r="Q3390"/>
      <c r="S3390" t="s">
        <v>11324</v>
      </c>
      <c r="X3390" s="334">
        <v>26</v>
      </c>
      <c r="Y3390" s="334">
        <v>53</v>
      </c>
    </row>
    <row r="3391" spans="1:25" x14ac:dyDescent="0.25">
      <c r="A3391" t="str">
        <f>'Page 1 - General Information'!$G$12</f>
        <v>114069103</v>
      </c>
      <c r="B3391" t="str">
        <f>'Page 1 - General Information'!$G$16</f>
        <v>6980</v>
      </c>
      <c r="C3391" s="333" t="s">
        <v>14207</v>
      </c>
      <c r="N3391" t="s">
        <v>8024</v>
      </c>
      <c r="O3391" s="296">
        <f>INDEX('Page 2 - Team Information'!$K$14:$AP$184,Y3391,X3391)</f>
        <v>2</v>
      </c>
      <c r="Q3391"/>
      <c r="S3391" t="s">
        <v>11325</v>
      </c>
      <c r="X3391" s="334">
        <v>27</v>
      </c>
      <c r="Y3391" s="334">
        <v>53</v>
      </c>
    </row>
    <row r="3392" spans="1:25" x14ac:dyDescent="0.25">
      <c r="A3392" t="str">
        <f>'Page 1 - General Information'!$G$12</f>
        <v>114069103</v>
      </c>
      <c r="B3392" t="str">
        <f>'Page 1 - General Information'!$G$16</f>
        <v>6980</v>
      </c>
      <c r="C3392" s="333" t="s">
        <v>14207</v>
      </c>
      <c r="N3392" s="338" t="s">
        <v>8013</v>
      </c>
      <c r="O3392" s="300"/>
      <c r="Q3392" s="304">
        <f>(INDEX('Page 2 - Team Information'!$K$14:$AP$184,Y3392,X3392)*100)</f>
        <v>0</v>
      </c>
      <c r="S3392" t="s">
        <v>11326</v>
      </c>
      <c r="X3392" s="334">
        <v>29</v>
      </c>
      <c r="Y3392" s="334">
        <v>53</v>
      </c>
    </row>
    <row r="3393" spans="1:25" x14ac:dyDescent="0.25">
      <c r="A3393" t="str">
        <f>'Page 1 - General Information'!$G$12</f>
        <v>114069103</v>
      </c>
      <c r="B3393" t="str">
        <f>'Page 1 - General Information'!$G$16</f>
        <v>6980</v>
      </c>
      <c r="C3393" s="333" t="s">
        <v>14207</v>
      </c>
      <c r="N3393" s="338" t="s">
        <v>8013</v>
      </c>
      <c r="O3393" s="300"/>
      <c r="Q3393" s="304">
        <f>(INDEX('Page 2 - Team Information'!$K$14:$AP$184,Y3393,X3393)*100)</f>
        <v>0</v>
      </c>
      <c r="S3393" t="s">
        <v>11327</v>
      </c>
      <c r="X3393" s="334">
        <v>30</v>
      </c>
      <c r="Y3393" s="334">
        <v>53</v>
      </c>
    </row>
    <row r="3394" spans="1:25" x14ac:dyDescent="0.25">
      <c r="A3394" t="str">
        <f>'Page 1 - General Information'!$G$12</f>
        <v>114069103</v>
      </c>
      <c r="B3394" t="str">
        <f>'Page 1 - General Information'!$G$16</f>
        <v>6980</v>
      </c>
      <c r="C3394" s="333" t="s">
        <v>14207</v>
      </c>
      <c r="N3394" s="338" t="s">
        <v>8013</v>
      </c>
      <c r="O3394" s="300"/>
      <c r="Q3394" s="304">
        <f>(INDEX('Page 2 - Team Information'!$K$14:$AP$184,Y3394,X3394)*100)</f>
        <v>8.6</v>
      </c>
      <c r="S3394" t="s">
        <v>11328</v>
      </c>
      <c r="X3394" s="334">
        <v>31</v>
      </c>
      <c r="Y3394" s="334">
        <v>53</v>
      </c>
    </row>
    <row r="3395" spans="1:25" x14ac:dyDescent="0.25">
      <c r="A3395" t="str">
        <f>'Page 1 - General Information'!$G$12</f>
        <v>114069103</v>
      </c>
      <c r="B3395" t="str">
        <f>'Page 1 - General Information'!$G$16</f>
        <v>6980</v>
      </c>
      <c r="C3395" s="333" t="s">
        <v>14207</v>
      </c>
      <c r="N3395" s="338" t="s">
        <v>8013</v>
      </c>
      <c r="O3395" s="300"/>
      <c r="Q3395" s="304">
        <f>(INDEX('Page 2 - Team Information'!$K$14:$AP$184,Y3395,X3395)*100)</f>
        <v>8.6</v>
      </c>
      <c r="S3395" t="s">
        <v>11329</v>
      </c>
      <c r="X3395" s="334">
        <v>32</v>
      </c>
      <c r="Y3395" s="334">
        <v>53</v>
      </c>
    </row>
    <row r="3396" spans="1:25" x14ac:dyDescent="0.25">
      <c r="A3396" t="str">
        <f>'Page 1 - General Information'!$G$12</f>
        <v>114069103</v>
      </c>
      <c r="B3396" t="str">
        <f>'Page 1 - General Information'!$G$16</f>
        <v>6980</v>
      </c>
      <c r="C3396" s="333" t="s">
        <v>14207</v>
      </c>
      <c r="N3396" t="s">
        <v>8024</v>
      </c>
      <c r="O3396" s="296">
        <f>INDEX('Page 2 - Team Information'!$K$14:$AP$184,Y3396,X3396)</f>
        <v>0</v>
      </c>
      <c r="Q3396"/>
      <c r="S3396" t="s">
        <v>11330</v>
      </c>
      <c r="X3396" s="334">
        <v>24</v>
      </c>
      <c r="Y3396" s="334">
        <v>54</v>
      </c>
    </row>
    <row r="3397" spans="1:25" x14ac:dyDescent="0.25">
      <c r="A3397" t="str">
        <f>'Page 1 - General Information'!$G$12</f>
        <v>114069103</v>
      </c>
      <c r="B3397" t="str">
        <f>'Page 1 - General Information'!$G$16</f>
        <v>6980</v>
      </c>
      <c r="C3397" s="333" t="s">
        <v>14207</v>
      </c>
      <c r="N3397" t="s">
        <v>8024</v>
      </c>
      <c r="O3397" s="296">
        <f>INDEX('Page 2 - Team Information'!$K$14:$AP$184,Y3397,X3397)</f>
        <v>0</v>
      </c>
      <c r="Q3397"/>
      <c r="S3397" t="s">
        <v>11331</v>
      </c>
      <c r="X3397" s="334">
        <v>25</v>
      </c>
      <c r="Y3397" s="334">
        <v>54</v>
      </c>
    </row>
    <row r="3398" spans="1:25" x14ac:dyDescent="0.25">
      <c r="A3398" t="str">
        <f>'Page 1 - General Information'!$G$12</f>
        <v>114069103</v>
      </c>
      <c r="B3398" t="str">
        <f>'Page 1 - General Information'!$G$16</f>
        <v>6980</v>
      </c>
      <c r="C3398" s="333" t="s">
        <v>14207</v>
      </c>
      <c r="N3398" t="s">
        <v>8024</v>
      </c>
      <c r="O3398" s="296">
        <f>INDEX('Page 2 - Team Information'!$K$14:$AP$184,Y3398,X3398)</f>
        <v>0</v>
      </c>
      <c r="Q3398"/>
      <c r="S3398" t="s">
        <v>11332</v>
      </c>
      <c r="X3398" s="334">
        <v>26</v>
      </c>
      <c r="Y3398" s="334">
        <v>54</v>
      </c>
    </row>
    <row r="3399" spans="1:25" x14ac:dyDescent="0.25">
      <c r="A3399" t="str">
        <f>'Page 1 - General Information'!$G$12</f>
        <v>114069103</v>
      </c>
      <c r="B3399" t="str">
        <f>'Page 1 - General Information'!$G$16</f>
        <v>6980</v>
      </c>
      <c r="C3399" s="333" t="s">
        <v>14207</v>
      </c>
      <c r="N3399" t="s">
        <v>8024</v>
      </c>
      <c r="O3399" s="296">
        <f>INDEX('Page 2 - Team Information'!$K$14:$AP$184,Y3399,X3399)</f>
        <v>0</v>
      </c>
      <c r="Q3399"/>
      <c r="S3399" t="s">
        <v>11333</v>
      </c>
      <c r="X3399" s="334">
        <v>27</v>
      </c>
      <c r="Y3399" s="334">
        <v>54</v>
      </c>
    </row>
    <row r="3400" spans="1:25" x14ac:dyDescent="0.25">
      <c r="A3400" t="str">
        <f>'Page 1 - General Information'!$G$12</f>
        <v>114069103</v>
      </c>
      <c r="B3400" t="str">
        <f>'Page 1 - General Information'!$G$16</f>
        <v>6980</v>
      </c>
      <c r="C3400" s="333" t="s">
        <v>14207</v>
      </c>
      <c r="N3400" s="338" t="s">
        <v>8013</v>
      </c>
      <c r="O3400" s="300"/>
      <c r="Q3400" s="304">
        <f>(INDEX('Page 2 - Team Information'!$K$14:$AP$184,Y3400,X3400)*100)</f>
        <v>0</v>
      </c>
      <c r="S3400" t="s">
        <v>11334</v>
      </c>
      <c r="X3400" s="334">
        <v>29</v>
      </c>
      <c r="Y3400" s="334">
        <v>54</v>
      </c>
    </row>
    <row r="3401" spans="1:25" x14ac:dyDescent="0.25">
      <c r="A3401" t="str">
        <f>'Page 1 - General Information'!$G$12</f>
        <v>114069103</v>
      </c>
      <c r="B3401" t="str">
        <f>'Page 1 - General Information'!$G$16</f>
        <v>6980</v>
      </c>
      <c r="C3401" s="333" t="s">
        <v>14207</v>
      </c>
      <c r="N3401" s="338" t="s">
        <v>8013</v>
      </c>
      <c r="O3401" s="300"/>
      <c r="Q3401" s="304">
        <f>(INDEX('Page 2 - Team Information'!$K$14:$AP$184,Y3401,X3401)*100)</f>
        <v>0</v>
      </c>
      <c r="S3401" t="s">
        <v>11335</v>
      </c>
      <c r="X3401" s="334">
        <v>30</v>
      </c>
      <c r="Y3401" s="334">
        <v>54</v>
      </c>
    </row>
    <row r="3402" spans="1:25" x14ac:dyDescent="0.25">
      <c r="A3402" t="str">
        <f>'Page 1 - General Information'!$G$12</f>
        <v>114069103</v>
      </c>
      <c r="B3402" t="str">
        <f>'Page 1 - General Information'!$G$16</f>
        <v>6980</v>
      </c>
      <c r="C3402" s="333" t="s">
        <v>14207</v>
      </c>
      <c r="N3402" s="338" t="s">
        <v>8013</v>
      </c>
      <c r="O3402" s="300"/>
      <c r="Q3402" s="304">
        <f>(INDEX('Page 2 - Team Information'!$K$14:$AP$184,Y3402,X3402)*100)</f>
        <v>0</v>
      </c>
      <c r="S3402" t="s">
        <v>11336</v>
      </c>
      <c r="X3402" s="334">
        <v>31</v>
      </c>
      <c r="Y3402" s="334">
        <v>54</v>
      </c>
    </row>
    <row r="3403" spans="1:25" x14ac:dyDescent="0.25">
      <c r="A3403" t="str">
        <f>'Page 1 - General Information'!$G$12</f>
        <v>114069103</v>
      </c>
      <c r="B3403" t="str">
        <f>'Page 1 - General Information'!$G$16</f>
        <v>6980</v>
      </c>
      <c r="C3403" s="333" t="s">
        <v>14207</v>
      </c>
      <c r="N3403" s="338" t="s">
        <v>8013</v>
      </c>
      <c r="O3403" s="300"/>
      <c r="Q3403" s="304">
        <f>(INDEX('Page 2 - Team Information'!$K$14:$AP$184,Y3403,X3403)*100)</f>
        <v>0</v>
      </c>
      <c r="S3403" t="s">
        <v>11337</v>
      </c>
      <c r="X3403" s="334">
        <v>32</v>
      </c>
      <c r="Y3403" s="334">
        <v>54</v>
      </c>
    </row>
    <row r="3404" spans="1:25" x14ac:dyDescent="0.25">
      <c r="A3404" t="str">
        <f>'Page 1 - General Information'!$G$12</f>
        <v>114069103</v>
      </c>
      <c r="B3404" t="str">
        <f>'Page 1 - General Information'!$G$16</f>
        <v>6980</v>
      </c>
      <c r="C3404" s="333" t="s">
        <v>14207</v>
      </c>
      <c r="N3404" t="s">
        <v>8024</v>
      </c>
      <c r="O3404" s="296">
        <f>INDEX('Page 2 - Team Information'!$K$14:$AP$184,Y3404,X3404)</f>
        <v>0</v>
      </c>
      <c r="Q3404"/>
      <c r="S3404" t="s">
        <v>11338</v>
      </c>
      <c r="X3404" s="334">
        <v>24</v>
      </c>
      <c r="Y3404" s="334">
        <v>55</v>
      </c>
    </row>
    <row r="3405" spans="1:25" x14ac:dyDescent="0.25">
      <c r="A3405" t="str">
        <f>'Page 1 - General Information'!$G$12</f>
        <v>114069103</v>
      </c>
      <c r="B3405" t="str">
        <f>'Page 1 - General Information'!$G$16</f>
        <v>6980</v>
      </c>
      <c r="C3405" s="333" t="s">
        <v>14207</v>
      </c>
      <c r="N3405" t="s">
        <v>8024</v>
      </c>
      <c r="O3405" s="296">
        <f>INDEX('Page 2 - Team Information'!$K$14:$AP$184,Y3405,X3405)</f>
        <v>0</v>
      </c>
      <c r="Q3405"/>
      <c r="S3405" t="s">
        <v>11339</v>
      </c>
      <c r="X3405" s="334">
        <v>25</v>
      </c>
      <c r="Y3405" s="334">
        <v>55</v>
      </c>
    </row>
    <row r="3406" spans="1:25" x14ac:dyDescent="0.25">
      <c r="A3406" t="str">
        <f>'Page 1 - General Information'!$G$12</f>
        <v>114069103</v>
      </c>
      <c r="B3406" t="str">
        <f>'Page 1 - General Information'!$G$16</f>
        <v>6980</v>
      </c>
      <c r="C3406" s="333" t="s">
        <v>14207</v>
      </c>
      <c r="N3406" t="s">
        <v>8024</v>
      </c>
      <c r="O3406" s="296">
        <f>INDEX('Page 2 - Team Information'!$K$14:$AP$184,Y3406,X3406)</f>
        <v>0</v>
      </c>
      <c r="Q3406"/>
      <c r="S3406" t="s">
        <v>11340</v>
      </c>
      <c r="X3406" s="334">
        <v>26</v>
      </c>
      <c r="Y3406" s="334">
        <v>55</v>
      </c>
    </row>
    <row r="3407" spans="1:25" x14ac:dyDescent="0.25">
      <c r="A3407" t="str">
        <f>'Page 1 - General Information'!$G$12</f>
        <v>114069103</v>
      </c>
      <c r="B3407" t="str">
        <f>'Page 1 - General Information'!$G$16</f>
        <v>6980</v>
      </c>
      <c r="C3407" s="333" t="s">
        <v>14207</v>
      </c>
      <c r="N3407" t="s">
        <v>8024</v>
      </c>
      <c r="O3407" s="296">
        <f>INDEX('Page 2 - Team Information'!$K$14:$AP$184,Y3407,X3407)</f>
        <v>0</v>
      </c>
      <c r="Q3407"/>
      <c r="S3407" t="s">
        <v>11341</v>
      </c>
      <c r="X3407" s="334">
        <v>27</v>
      </c>
      <c r="Y3407" s="334">
        <v>55</v>
      </c>
    </row>
    <row r="3408" spans="1:25" x14ac:dyDescent="0.25">
      <c r="A3408" t="str">
        <f>'Page 1 - General Information'!$G$12</f>
        <v>114069103</v>
      </c>
      <c r="B3408" t="str">
        <f>'Page 1 - General Information'!$G$16</f>
        <v>6980</v>
      </c>
      <c r="C3408" s="333" t="s">
        <v>14207</v>
      </c>
      <c r="N3408" s="338" t="s">
        <v>8013</v>
      </c>
      <c r="O3408" s="300"/>
      <c r="Q3408" s="304">
        <f>(INDEX('Page 2 - Team Information'!$K$14:$AP$184,Y3408,X3408)*100)</f>
        <v>0</v>
      </c>
      <c r="S3408" t="s">
        <v>11342</v>
      </c>
      <c r="X3408" s="334">
        <v>29</v>
      </c>
      <c r="Y3408" s="334">
        <v>55</v>
      </c>
    </row>
    <row r="3409" spans="1:25" x14ac:dyDescent="0.25">
      <c r="A3409" t="str">
        <f>'Page 1 - General Information'!$G$12</f>
        <v>114069103</v>
      </c>
      <c r="B3409" t="str">
        <f>'Page 1 - General Information'!$G$16</f>
        <v>6980</v>
      </c>
      <c r="C3409" s="333" t="s">
        <v>14207</v>
      </c>
      <c r="N3409" s="338" t="s">
        <v>8013</v>
      </c>
      <c r="O3409" s="300"/>
      <c r="Q3409" s="304">
        <f>(INDEX('Page 2 - Team Information'!$K$14:$AP$184,Y3409,X3409)*100)</f>
        <v>0</v>
      </c>
      <c r="S3409" t="s">
        <v>11343</v>
      </c>
      <c r="X3409" s="334">
        <v>30</v>
      </c>
      <c r="Y3409" s="334">
        <v>55</v>
      </c>
    </row>
    <row r="3410" spans="1:25" x14ac:dyDescent="0.25">
      <c r="A3410" t="str">
        <f>'Page 1 - General Information'!$G$12</f>
        <v>114069103</v>
      </c>
      <c r="B3410" t="str">
        <f>'Page 1 - General Information'!$G$16</f>
        <v>6980</v>
      </c>
      <c r="C3410" s="333" t="s">
        <v>14207</v>
      </c>
      <c r="N3410" s="338" t="s">
        <v>8013</v>
      </c>
      <c r="O3410" s="300"/>
      <c r="Q3410" s="304">
        <f>(INDEX('Page 2 - Team Information'!$K$14:$AP$184,Y3410,X3410)*100)</f>
        <v>0</v>
      </c>
      <c r="S3410" t="s">
        <v>11344</v>
      </c>
      <c r="X3410" s="334">
        <v>31</v>
      </c>
      <c r="Y3410" s="334">
        <v>55</v>
      </c>
    </row>
    <row r="3411" spans="1:25" x14ac:dyDescent="0.25">
      <c r="A3411" t="str">
        <f>'Page 1 - General Information'!$G$12</f>
        <v>114069103</v>
      </c>
      <c r="B3411" t="str">
        <f>'Page 1 - General Information'!$G$16</f>
        <v>6980</v>
      </c>
      <c r="C3411" s="333" t="s">
        <v>14207</v>
      </c>
      <c r="N3411" s="338" t="s">
        <v>8013</v>
      </c>
      <c r="O3411" s="300"/>
      <c r="Q3411" s="304">
        <f>(INDEX('Page 2 - Team Information'!$K$14:$AP$184,Y3411,X3411)*100)</f>
        <v>0</v>
      </c>
      <c r="S3411" t="s">
        <v>11345</v>
      </c>
      <c r="X3411" s="334">
        <v>32</v>
      </c>
      <c r="Y3411" s="334">
        <v>55</v>
      </c>
    </row>
    <row r="3412" spans="1:25" x14ac:dyDescent="0.25">
      <c r="A3412" t="str">
        <f>'Page 1 - General Information'!$G$12</f>
        <v>114069103</v>
      </c>
      <c r="B3412" t="str">
        <f>'Page 1 - General Information'!$G$16</f>
        <v>6980</v>
      </c>
      <c r="C3412" s="333" t="s">
        <v>14207</v>
      </c>
      <c r="N3412" t="s">
        <v>8024</v>
      </c>
      <c r="O3412" s="296">
        <f>INDEX('Page 2 - Team Information'!$K$14:$AP$184,Y3412,X3412)</f>
        <v>0</v>
      </c>
      <c r="Q3412"/>
      <c r="S3412" t="s">
        <v>11346</v>
      </c>
      <c r="X3412" s="334">
        <v>24</v>
      </c>
      <c r="Y3412" s="334">
        <v>56</v>
      </c>
    </row>
    <row r="3413" spans="1:25" x14ac:dyDescent="0.25">
      <c r="A3413" t="str">
        <f>'Page 1 - General Information'!$G$12</f>
        <v>114069103</v>
      </c>
      <c r="B3413" t="str">
        <f>'Page 1 - General Information'!$G$16</f>
        <v>6980</v>
      </c>
      <c r="C3413" s="333" t="s">
        <v>14207</v>
      </c>
      <c r="N3413" t="s">
        <v>8024</v>
      </c>
      <c r="O3413" s="296">
        <f>INDEX('Page 2 - Team Information'!$K$14:$AP$184,Y3413,X3413)</f>
        <v>0</v>
      </c>
      <c r="Q3413"/>
      <c r="S3413" t="s">
        <v>11347</v>
      </c>
      <c r="X3413" s="334">
        <v>25</v>
      </c>
      <c r="Y3413" s="334">
        <v>56</v>
      </c>
    </row>
    <row r="3414" spans="1:25" x14ac:dyDescent="0.25">
      <c r="A3414" t="str">
        <f>'Page 1 - General Information'!$G$12</f>
        <v>114069103</v>
      </c>
      <c r="B3414" t="str">
        <f>'Page 1 - General Information'!$G$16</f>
        <v>6980</v>
      </c>
      <c r="C3414" s="333" t="s">
        <v>14207</v>
      </c>
      <c r="N3414" t="s">
        <v>8024</v>
      </c>
      <c r="O3414" s="296">
        <f>INDEX('Page 2 - Team Information'!$K$14:$AP$184,Y3414,X3414)</f>
        <v>0</v>
      </c>
      <c r="Q3414"/>
      <c r="S3414" t="s">
        <v>11348</v>
      </c>
      <c r="X3414" s="334">
        <v>26</v>
      </c>
      <c r="Y3414" s="334">
        <v>56</v>
      </c>
    </row>
    <row r="3415" spans="1:25" x14ac:dyDescent="0.25">
      <c r="A3415" t="str">
        <f>'Page 1 - General Information'!$G$12</f>
        <v>114069103</v>
      </c>
      <c r="B3415" t="str">
        <f>'Page 1 - General Information'!$G$16</f>
        <v>6980</v>
      </c>
      <c r="C3415" s="333" t="s">
        <v>14207</v>
      </c>
      <c r="N3415" t="s">
        <v>8024</v>
      </c>
      <c r="O3415" s="296">
        <f>INDEX('Page 2 - Team Information'!$K$14:$AP$184,Y3415,X3415)</f>
        <v>0</v>
      </c>
      <c r="Q3415"/>
      <c r="S3415" t="s">
        <v>11349</v>
      </c>
      <c r="X3415" s="334">
        <v>27</v>
      </c>
      <c r="Y3415" s="334">
        <v>56</v>
      </c>
    </row>
    <row r="3416" spans="1:25" x14ac:dyDescent="0.25">
      <c r="A3416" t="str">
        <f>'Page 1 - General Information'!$G$12</f>
        <v>114069103</v>
      </c>
      <c r="B3416" t="str">
        <f>'Page 1 - General Information'!$G$16</f>
        <v>6980</v>
      </c>
      <c r="C3416" s="333" t="s">
        <v>14207</v>
      </c>
      <c r="N3416" s="338" t="s">
        <v>8013</v>
      </c>
      <c r="O3416" s="300"/>
      <c r="Q3416" s="304">
        <f>(INDEX('Page 2 - Team Information'!$K$14:$AP$184,Y3416,X3416)*100)</f>
        <v>0</v>
      </c>
      <c r="S3416" t="s">
        <v>11350</v>
      </c>
      <c r="X3416" s="334">
        <v>29</v>
      </c>
      <c r="Y3416" s="334">
        <v>56</v>
      </c>
    </row>
    <row r="3417" spans="1:25" x14ac:dyDescent="0.25">
      <c r="A3417" t="str">
        <f>'Page 1 - General Information'!$G$12</f>
        <v>114069103</v>
      </c>
      <c r="B3417" t="str">
        <f>'Page 1 - General Information'!$G$16</f>
        <v>6980</v>
      </c>
      <c r="C3417" s="333" t="s">
        <v>14207</v>
      </c>
      <c r="N3417" s="338" t="s">
        <v>8013</v>
      </c>
      <c r="O3417" s="300"/>
      <c r="Q3417" s="304">
        <f>(INDEX('Page 2 - Team Information'!$K$14:$AP$184,Y3417,X3417)*100)</f>
        <v>0</v>
      </c>
      <c r="S3417" t="s">
        <v>11351</v>
      </c>
      <c r="X3417" s="334">
        <v>30</v>
      </c>
      <c r="Y3417" s="334">
        <v>56</v>
      </c>
    </row>
    <row r="3418" spans="1:25" x14ac:dyDescent="0.25">
      <c r="A3418" t="str">
        <f>'Page 1 - General Information'!$G$12</f>
        <v>114069103</v>
      </c>
      <c r="B3418" t="str">
        <f>'Page 1 - General Information'!$G$16</f>
        <v>6980</v>
      </c>
      <c r="C3418" s="333" t="s">
        <v>14207</v>
      </c>
      <c r="N3418" s="338" t="s">
        <v>8013</v>
      </c>
      <c r="O3418" s="300"/>
      <c r="Q3418" s="304">
        <f>(INDEX('Page 2 - Team Information'!$K$14:$AP$184,Y3418,X3418)*100)</f>
        <v>0</v>
      </c>
      <c r="S3418" t="s">
        <v>11352</v>
      </c>
      <c r="X3418" s="334">
        <v>31</v>
      </c>
      <c r="Y3418" s="334">
        <v>56</v>
      </c>
    </row>
    <row r="3419" spans="1:25" x14ac:dyDescent="0.25">
      <c r="A3419" t="str">
        <f>'Page 1 - General Information'!$G$12</f>
        <v>114069103</v>
      </c>
      <c r="B3419" t="str">
        <f>'Page 1 - General Information'!$G$16</f>
        <v>6980</v>
      </c>
      <c r="C3419" s="333" t="s">
        <v>14207</v>
      </c>
      <c r="N3419" s="338" t="s">
        <v>8013</v>
      </c>
      <c r="O3419" s="300"/>
      <c r="Q3419" s="304">
        <f>(INDEX('Page 2 - Team Information'!$K$14:$AP$184,Y3419,X3419)*100)</f>
        <v>0</v>
      </c>
      <c r="S3419" t="s">
        <v>11353</v>
      </c>
      <c r="X3419" s="334">
        <v>32</v>
      </c>
      <c r="Y3419" s="334">
        <v>56</v>
      </c>
    </row>
    <row r="3420" spans="1:25" x14ac:dyDescent="0.25">
      <c r="A3420" t="str">
        <f>'Page 1 - General Information'!$G$12</f>
        <v>114069103</v>
      </c>
      <c r="B3420" t="str">
        <f>'Page 1 - General Information'!$G$16</f>
        <v>6980</v>
      </c>
      <c r="C3420" s="333" t="s">
        <v>14207</v>
      </c>
      <c r="N3420" t="s">
        <v>8024</v>
      </c>
      <c r="O3420" s="296">
        <f>INDEX('Page 2 - Team Information'!$K$14:$AP$184,Y3420,X3420)</f>
        <v>0</v>
      </c>
      <c r="Q3420"/>
      <c r="S3420" t="s">
        <v>11354</v>
      </c>
      <c r="X3420" s="334">
        <v>24</v>
      </c>
      <c r="Y3420" s="334">
        <v>57</v>
      </c>
    </row>
    <row r="3421" spans="1:25" x14ac:dyDescent="0.25">
      <c r="A3421" t="str">
        <f>'Page 1 - General Information'!$G$12</f>
        <v>114069103</v>
      </c>
      <c r="B3421" t="str">
        <f>'Page 1 - General Information'!$G$16</f>
        <v>6980</v>
      </c>
      <c r="C3421" s="333" t="s">
        <v>14207</v>
      </c>
      <c r="N3421" t="s">
        <v>8024</v>
      </c>
      <c r="O3421" s="296">
        <f>INDEX('Page 2 - Team Information'!$K$14:$AP$184,Y3421,X3421)</f>
        <v>1</v>
      </c>
      <c r="Q3421"/>
      <c r="S3421" t="s">
        <v>11355</v>
      </c>
      <c r="X3421" s="334">
        <v>25</v>
      </c>
      <c r="Y3421" s="334">
        <v>57</v>
      </c>
    </row>
    <row r="3422" spans="1:25" x14ac:dyDescent="0.25">
      <c r="A3422" t="str">
        <f>'Page 1 - General Information'!$G$12</f>
        <v>114069103</v>
      </c>
      <c r="B3422" t="str">
        <f>'Page 1 - General Information'!$G$16</f>
        <v>6980</v>
      </c>
      <c r="C3422" s="333" t="s">
        <v>14207</v>
      </c>
      <c r="N3422" t="s">
        <v>8024</v>
      </c>
      <c r="O3422" s="296">
        <f>INDEX('Page 2 - Team Information'!$K$14:$AP$184,Y3422,X3422)</f>
        <v>0</v>
      </c>
      <c r="Q3422"/>
      <c r="S3422" t="s">
        <v>11356</v>
      </c>
      <c r="X3422" s="334">
        <v>26</v>
      </c>
      <c r="Y3422" s="334">
        <v>57</v>
      </c>
    </row>
    <row r="3423" spans="1:25" x14ac:dyDescent="0.25">
      <c r="A3423" t="str">
        <f>'Page 1 - General Information'!$G$12</f>
        <v>114069103</v>
      </c>
      <c r="B3423" t="str">
        <f>'Page 1 - General Information'!$G$16</f>
        <v>6980</v>
      </c>
      <c r="C3423" s="333" t="s">
        <v>14207</v>
      </c>
      <c r="N3423" t="s">
        <v>8024</v>
      </c>
      <c r="O3423" s="296">
        <f>INDEX('Page 2 - Team Information'!$K$14:$AP$184,Y3423,X3423)</f>
        <v>1</v>
      </c>
      <c r="Q3423"/>
      <c r="S3423" t="s">
        <v>11357</v>
      </c>
      <c r="X3423" s="334">
        <v>27</v>
      </c>
      <c r="Y3423" s="334">
        <v>57</v>
      </c>
    </row>
    <row r="3424" spans="1:25" x14ac:dyDescent="0.25">
      <c r="A3424" t="str">
        <f>'Page 1 - General Information'!$G$12</f>
        <v>114069103</v>
      </c>
      <c r="B3424" t="str">
        <f>'Page 1 - General Information'!$G$16</f>
        <v>6980</v>
      </c>
      <c r="C3424" s="333" t="s">
        <v>14207</v>
      </c>
      <c r="N3424" s="338" t="s">
        <v>8013</v>
      </c>
      <c r="O3424" s="300"/>
      <c r="Q3424" s="304">
        <f>(INDEX('Page 2 - Team Information'!$K$14:$AP$184,Y3424,X3424)*100)</f>
        <v>0</v>
      </c>
      <c r="S3424" t="s">
        <v>11358</v>
      </c>
      <c r="X3424" s="334">
        <v>29</v>
      </c>
      <c r="Y3424" s="334">
        <v>57</v>
      </c>
    </row>
    <row r="3425" spans="1:25" x14ac:dyDescent="0.25">
      <c r="A3425" t="str">
        <f>'Page 1 - General Information'!$G$12</f>
        <v>114069103</v>
      </c>
      <c r="B3425" t="str">
        <f>'Page 1 - General Information'!$G$16</f>
        <v>6980</v>
      </c>
      <c r="C3425" s="333" t="s">
        <v>14207</v>
      </c>
      <c r="N3425" s="338" t="s">
        <v>8013</v>
      </c>
      <c r="O3425" s="300"/>
      <c r="Q3425" s="304">
        <f>(INDEX('Page 2 - Team Information'!$K$14:$AP$184,Y3425,X3425)*100)</f>
        <v>0</v>
      </c>
      <c r="S3425" t="s">
        <v>11359</v>
      </c>
      <c r="X3425" s="334">
        <v>30</v>
      </c>
      <c r="Y3425" s="334">
        <v>57</v>
      </c>
    </row>
    <row r="3426" spans="1:25" x14ac:dyDescent="0.25">
      <c r="A3426" t="str">
        <f>'Page 1 - General Information'!$G$12</f>
        <v>114069103</v>
      </c>
      <c r="B3426" t="str">
        <f>'Page 1 - General Information'!$G$16</f>
        <v>6980</v>
      </c>
      <c r="C3426" s="333" t="s">
        <v>14207</v>
      </c>
      <c r="N3426" s="338" t="s">
        <v>8013</v>
      </c>
      <c r="O3426" s="300"/>
      <c r="Q3426" s="304">
        <f>(INDEX('Page 2 - Team Information'!$K$14:$AP$184,Y3426,X3426)*100)</f>
        <v>8.3000000000000007</v>
      </c>
      <c r="S3426" t="s">
        <v>11360</v>
      </c>
      <c r="X3426" s="334">
        <v>31</v>
      </c>
      <c r="Y3426" s="334">
        <v>57</v>
      </c>
    </row>
    <row r="3427" spans="1:25" x14ac:dyDescent="0.25">
      <c r="A3427" t="str">
        <f>'Page 1 - General Information'!$G$12</f>
        <v>114069103</v>
      </c>
      <c r="B3427" t="str">
        <f>'Page 1 - General Information'!$G$16</f>
        <v>6980</v>
      </c>
      <c r="C3427" s="333" t="s">
        <v>14207</v>
      </c>
      <c r="N3427" s="338" t="s">
        <v>8013</v>
      </c>
      <c r="O3427" s="300"/>
      <c r="Q3427" s="304">
        <f>(INDEX('Page 2 - Team Information'!$K$14:$AP$184,Y3427,X3427)*100)</f>
        <v>8.3000000000000007</v>
      </c>
      <c r="S3427" t="s">
        <v>11361</v>
      </c>
      <c r="X3427" s="334">
        <v>32</v>
      </c>
      <c r="Y3427" s="334">
        <v>57</v>
      </c>
    </row>
    <row r="3428" spans="1:25" x14ac:dyDescent="0.25">
      <c r="A3428" t="str">
        <f>'Page 1 - General Information'!$G$12</f>
        <v>114069103</v>
      </c>
      <c r="B3428" t="str">
        <f>'Page 1 - General Information'!$G$16</f>
        <v>6980</v>
      </c>
      <c r="C3428" s="333" t="s">
        <v>14207</v>
      </c>
      <c r="N3428" t="s">
        <v>8024</v>
      </c>
      <c r="O3428" s="296">
        <f>INDEX('Page 2 - Team Information'!$K$14:$AP$184,Y3428,X3428)</f>
        <v>0</v>
      </c>
      <c r="Q3428"/>
      <c r="S3428" t="s">
        <v>11362</v>
      </c>
      <c r="X3428" s="334">
        <v>24</v>
      </c>
      <c r="Y3428" s="334">
        <v>58</v>
      </c>
    </row>
    <row r="3429" spans="1:25" x14ac:dyDescent="0.25">
      <c r="A3429" t="str">
        <f>'Page 1 - General Information'!$G$12</f>
        <v>114069103</v>
      </c>
      <c r="B3429" t="str">
        <f>'Page 1 - General Information'!$G$16</f>
        <v>6980</v>
      </c>
      <c r="C3429" s="333" t="s">
        <v>14207</v>
      </c>
      <c r="N3429" t="s">
        <v>8024</v>
      </c>
      <c r="O3429" s="296">
        <f>INDEX('Page 2 - Team Information'!$K$14:$AP$184,Y3429,X3429)</f>
        <v>0</v>
      </c>
      <c r="Q3429"/>
      <c r="S3429" t="s">
        <v>11363</v>
      </c>
      <c r="X3429" s="334">
        <v>25</v>
      </c>
      <c r="Y3429" s="334">
        <v>58</v>
      </c>
    </row>
    <row r="3430" spans="1:25" x14ac:dyDescent="0.25">
      <c r="A3430" t="str">
        <f>'Page 1 - General Information'!$G$12</f>
        <v>114069103</v>
      </c>
      <c r="B3430" t="str">
        <f>'Page 1 - General Information'!$G$16</f>
        <v>6980</v>
      </c>
      <c r="C3430" s="333" t="s">
        <v>14207</v>
      </c>
      <c r="N3430" t="s">
        <v>8024</v>
      </c>
      <c r="O3430" s="296">
        <f>INDEX('Page 2 - Team Information'!$K$14:$AP$184,Y3430,X3430)</f>
        <v>0</v>
      </c>
      <c r="Q3430"/>
      <c r="S3430" t="s">
        <v>11364</v>
      </c>
      <c r="X3430" s="334">
        <v>26</v>
      </c>
      <c r="Y3430" s="334">
        <v>58</v>
      </c>
    </row>
    <row r="3431" spans="1:25" x14ac:dyDescent="0.25">
      <c r="A3431" t="str">
        <f>'Page 1 - General Information'!$G$12</f>
        <v>114069103</v>
      </c>
      <c r="B3431" t="str">
        <f>'Page 1 - General Information'!$G$16</f>
        <v>6980</v>
      </c>
      <c r="C3431" s="333" t="s">
        <v>14207</v>
      </c>
      <c r="N3431" t="s">
        <v>8024</v>
      </c>
      <c r="O3431" s="296">
        <f>INDEX('Page 2 - Team Information'!$K$14:$AP$184,Y3431,X3431)</f>
        <v>0</v>
      </c>
      <c r="Q3431"/>
      <c r="S3431" t="s">
        <v>11365</v>
      </c>
      <c r="X3431" s="334">
        <v>27</v>
      </c>
      <c r="Y3431" s="334">
        <v>58</v>
      </c>
    </row>
    <row r="3432" spans="1:25" x14ac:dyDescent="0.25">
      <c r="A3432" t="str">
        <f>'Page 1 - General Information'!$G$12</f>
        <v>114069103</v>
      </c>
      <c r="B3432" t="str">
        <f>'Page 1 - General Information'!$G$16</f>
        <v>6980</v>
      </c>
      <c r="C3432" s="333" t="s">
        <v>14207</v>
      </c>
      <c r="N3432" s="338" t="s">
        <v>8013</v>
      </c>
      <c r="O3432" s="300"/>
      <c r="Q3432" s="304">
        <f>(INDEX('Page 2 - Team Information'!$K$14:$AP$184,Y3432,X3432)*100)</f>
        <v>0</v>
      </c>
      <c r="S3432" t="s">
        <v>11366</v>
      </c>
      <c r="X3432" s="334">
        <v>29</v>
      </c>
      <c r="Y3432" s="334">
        <v>58</v>
      </c>
    </row>
    <row r="3433" spans="1:25" x14ac:dyDescent="0.25">
      <c r="A3433" t="str">
        <f>'Page 1 - General Information'!$G$12</f>
        <v>114069103</v>
      </c>
      <c r="B3433" t="str">
        <f>'Page 1 - General Information'!$G$16</f>
        <v>6980</v>
      </c>
      <c r="C3433" s="333" t="s">
        <v>14207</v>
      </c>
      <c r="N3433" s="338" t="s">
        <v>8013</v>
      </c>
      <c r="O3433" s="300"/>
      <c r="Q3433" s="304">
        <f>(INDEX('Page 2 - Team Information'!$K$14:$AP$184,Y3433,X3433)*100)</f>
        <v>0</v>
      </c>
      <c r="S3433" t="s">
        <v>11367</v>
      </c>
      <c r="X3433" s="334">
        <v>30</v>
      </c>
      <c r="Y3433" s="334">
        <v>58</v>
      </c>
    </row>
    <row r="3434" spans="1:25" x14ac:dyDescent="0.25">
      <c r="A3434" t="str">
        <f>'Page 1 - General Information'!$G$12</f>
        <v>114069103</v>
      </c>
      <c r="B3434" t="str">
        <f>'Page 1 - General Information'!$G$16</f>
        <v>6980</v>
      </c>
      <c r="C3434" s="333" t="s">
        <v>14207</v>
      </c>
      <c r="N3434" s="338" t="s">
        <v>8013</v>
      </c>
      <c r="O3434" s="300"/>
      <c r="Q3434" s="304">
        <f>(INDEX('Page 2 - Team Information'!$K$14:$AP$184,Y3434,X3434)*100)</f>
        <v>0</v>
      </c>
      <c r="S3434" t="s">
        <v>11368</v>
      </c>
      <c r="X3434" s="334">
        <v>31</v>
      </c>
      <c r="Y3434" s="334">
        <v>58</v>
      </c>
    </row>
    <row r="3435" spans="1:25" x14ac:dyDescent="0.25">
      <c r="A3435" t="str">
        <f>'Page 1 - General Information'!$G$12</f>
        <v>114069103</v>
      </c>
      <c r="B3435" t="str">
        <f>'Page 1 - General Information'!$G$16</f>
        <v>6980</v>
      </c>
      <c r="C3435" s="333" t="s">
        <v>14207</v>
      </c>
      <c r="N3435" s="338" t="s">
        <v>8013</v>
      </c>
      <c r="O3435" s="300"/>
      <c r="Q3435" s="304">
        <f>(INDEX('Page 2 - Team Information'!$K$14:$AP$184,Y3435,X3435)*100)</f>
        <v>0</v>
      </c>
      <c r="S3435" t="s">
        <v>11369</v>
      </c>
      <c r="X3435" s="334">
        <v>32</v>
      </c>
      <c r="Y3435" s="334">
        <v>58</v>
      </c>
    </row>
    <row r="3436" spans="1:25" x14ac:dyDescent="0.25">
      <c r="A3436" t="str">
        <f>'Page 1 - General Information'!$G$12</f>
        <v>114069103</v>
      </c>
      <c r="B3436" t="str">
        <f>'Page 1 - General Information'!$G$16</f>
        <v>6980</v>
      </c>
      <c r="C3436" s="333" t="s">
        <v>14207</v>
      </c>
      <c r="N3436" t="s">
        <v>8024</v>
      </c>
      <c r="O3436" s="296">
        <f>INDEX('Page 2 - Team Information'!$K$14:$AP$184,Y3436,X3436)</f>
        <v>0</v>
      </c>
      <c r="Q3436"/>
      <c r="S3436" t="s">
        <v>11370</v>
      </c>
      <c r="X3436" s="334">
        <v>24</v>
      </c>
      <c r="Y3436" s="334">
        <v>59</v>
      </c>
    </row>
    <row r="3437" spans="1:25" x14ac:dyDescent="0.25">
      <c r="A3437" t="str">
        <f>'Page 1 - General Information'!$G$12</f>
        <v>114069103</v>
      </c>
      <c r="B3437" t="str">
        <f>'Page 1 - General Information'!$G$16</f>
        <v>6980</v>
      </c>
      <c r="C3437" s="333" t="s">
        <v>14207</v>
      </c>
      <c r="N3437" t="s">
        <v>8024</v>
      </c>
      <c r="O3437" s="296">
        <f>INDEX('Page 2 - Team Information'!$K$14:$AP$184,Y3437,X3437)</f>
        <v>0</v>
      </c>
      <c r="Q3437"/>
      <c r="S3437" t="s">
        <v>11371</v>
      </c>
      <c r="X3437" s="334">
        <v>25</v>
      </c>
      <c r="Y3437" s="334">
        <v>59</v>
      </c>
    </row>
    <row r="3438" spans="1:25" x14ac:dyDescent="0.25">
      <c r="A3438" t="str">
        <f>'Page 1 - General Information'!$G$12</f>
        <v>114069103</v>
      </c>
      <c r="B3438" t="str">
        <f>'Page 1 - General Information'!$G$16</f>
        <v>6980</v>
      </c>
      <c r="C3438" s="333" t="s">
        <v>14207</v>
      </c>
      <c r="N3438" t="s">
        <v>8024</v>
      </c>
      <c r="O3438" s="296">
        <f>INDEX('Page 2 - Team Information'!$K$14:$AP$184,Y3438,X3438)</f>
        <v>0</v>
      </c>
      <c r="Q3438"/>
      <c r="S3438" t="s">
        <v>11372</v>
      </c>
      <c r="X3438" s="334">
        <v>26</v>
      </c>
      <c r="Y3438" s="334">
        <v>59</v>
      </c>
    </row>
    <row r="3439" spans="1:25" x14ac:dyDescent="0.25">
      <c r="A3439" t="str">
        <f>'Page 1 - General Information'!$G$12</f>
        <v>114069103</v>
      </c>
      <c r="B3439" t="str">
        <f>'Page 1 - General Information'!$G$16</f>
        <v>6980</v>
      </c>
      <c r="C3439" s="333" t="s">
        <v>14207</v>
      </c>
      <c r="N3439" t="s">
        <v>8024</v>
      </c>
      <c r="O3439" s="296">
        <f>INDEX('Page 2 - Team Information'!$K$14:$AP$184,Y3439,X3439)</f>
        <v>0</v>
      </c>
      <c r="Q3439"/>
      <c r="S3439" t="s">
        <v>11373</v>
      </c>
      <c r="X3439" s="334">
        <v>27</v>
      </c>
      <c r="Y3439" s="334">
        <v>59</v>
      </c>
    </row>
    <row r="3440" spans="1:25" x14ac:dyDescent="0.25">
      <c r="A3440" t="str">
        <f>'Page 1 - General Information'!$G$12</f>
        <v>114069103</v>
      </c>
      <c r="B3440" t="str">
        <f>'Page 1 - General Information'!$G$16</f>
        <v>6980</v>
      </c>
      <c r="C3440" s="333" t="s">
        <v>14207</v>
      </c>
      <c r="N3440" s="338" t="s">
        <v>8013</v>
      </c>
      <c r="O3440" s="300"/>
      <c r="Q3440" s="304">
        <f>(INDEX('Page 2 - Team Information'!$K$14:$AP$184,Y3440,X3440)*100)</f>
        <v>0</v>
      </c>
      <c r="S3440" t="s">
        <v>11374</v>
      </c>
      <c r="X3440" s="334">
        <v>29</v>
      </c>
      <c r="Y3440" s="334">
        <v>59</v>
      </c>
    </row>
    <row r="3441" spans="1:25" x14ac:dyDescent="0.25">
      <c r="A3441" t="str">
        <f>'Page 1 - General Information'!$G$12</f>
        <v>114069103</v>
      </c>
      <c r="B3441" t="str">
        <f>'Page 1 - General Information'!$G$16</f>
        <v>6980</v>
      </c>
      <c r="C3441" s="333" t="s">
        <v>14207</v>
      </c>
      <c r="N3441" s="338" t="s">
        <v>8013</v>
      </c>
      <c r="O3441" s="300"/>
      <c r="Q3441" s="304">
        <f>(INDEX('Page 2 - Team Information'!$K$14:$AP$184,Y3441,X3441)*100)</f>
        <v>0</v>
      </c>
      <c r="S3441" t="s">
        <v>11375</v>
      </c>
      <c r="X3441" s="334">
        <v>30</v>
      </c>
      <c r="Y3441" s="334">
        <v>59</v>
      </c>
    </row>
    <row r="3442" spans="1:25" x14ac:dyDescent="0.25">
      <c r="A3442" t="str">
        <f>'Page 1 - General Information'!$G$12</f>
        <v>114069103</v>
      </c>
      <c r="B3442" t="str">
        <f>'Page 1 - General Information'!$G$16</f>
        <v>6980</v>
      </c>
      <c r="C3442" s="333" t="s">
        <v>14207</v>
      </c>
      <c r="N3442" s="338" t="s">
        <v>8013</v>
      </c>
      <c r="O3442" s="300"/>
      <c r="Q3442" s="304">
        <f>(INDEX('Page 2 - Team Information'!$K$14:$AP$184,Y3442,X3442)*100)</f>
        <v>0</v>
      </c>
      <c r="S3442" t="s">
        <v>11376</v>
      </c>
      <c r="X3442" s="334">
        <v>31</v>
      </c>
      <c r="Y3442" s="334">
        <v>59</v>
      </c>
    </row>
    <row r="3443" spans="1:25" x14ac:dyDescent="0.25">
      <c r="A3443" t="str">
        <f>'Page 1 - General Information'!$G$12</f>
        <v>114069103</v>
      </c>
      <c r="B3443" t="str">
        <f>'Page 1 - General Information'!$G$16</f>
        <v>6980</v>
      </c>
      <c r="C3443" s="333" t="s">
        <v>14207</v>
      </c>
      <c r="N3443" s="338" t="s">
        <v>8013</v>
      </c>
      <c r="O3443" s="300"/>
      <c r="Q3443" s="304">
        <f>(INDEX('Page 2 - Team Information'!$K$14:$AP$184,Y3443,X3443)*100)</f>
        <v>0</v>
      </c>
      <c r="S3443" t="s">
        <v>11377</v>
      </c>
      <c r="X3443" s="334">
        <v>32</v>
      </c>
      <c r="Y3443" s="334">
        <v>59</v>
      </c>
    </row>
    <row r="3444" spans="1:25" x14ac:dyDescent="0.25">
      <c r="A3444" t="str">
        <f>'Page 1 - General Information'!$G$12</f>
        <v>114069103</v>
      </c>
      <c r="B3444" t="str">
        <f>'Page 1 - General Information'!$G$16</f>
        <v>6980</v>
      </c>
      <c r="C3444" s="333" t="s">
        <v>14207</v>
      </c>
      <c r="N3444" t="s">
        <v>8024</v>
      </c>
      <c r="O3444" s="296">
        <f>INDEX('Page 2 - Team Information'!$K$14:$AP$184,Y3444,X3444)</f>
        <v>0</v>
      </c>
      <c r="Q3444"/>
      <c r="S3444" t="s">
        <v>11378</v>
      </c>
      <c r="X3444" s="334">
        <v>24</v>
      </c>
      <c r="Y3444" s="334">
        <v>60</v>
      </c>
    </row>
    <row r="3445" spans="1:25" x14ac:dyDescent="0.25">
      <c r="A3445" t="str">
        <f>'Page 1 - General Information'!$G$12</f>
        <v>114069103</v>
      </c>
      <c r="B3445" t="str">
        <f>'Page 1 - General Information'!$G$16</f>
        <v>6980</v>
      </c>
      <c r="C3445" s="333" t="s">
        <v>14207</v>
      </c>
      <c r="N3445" t="s">
        <v>8024</v>
      </c>
      <c r="O3445" s="296">
        <f>INDEX('Page 2 - Team Information'!$K$14:$AP$184,Y3445,X3445)</f>
        <v>0</v>
      </c>
      <c r="Q3445"/>
      <c r="S3445" t="s">
        <v>11379</v>
      </c>
      <c r="X3445" s="334">
        <v>25</v>
      </c>
      <c r="Y3445" s="334">
        <v>60</v>
      </c>
    </row>
    <row r="3446" spans="1:25" x14ac:dyDescent="0.25">
      <c r="A3446" t="str">
        <f>'Page 1 - General Information'!$G$12</f>
        <v>114069103</v>
      </c>
      <c r="B3446" t="str">
        <f>'Page 1 - General Information'!$G$16</f>
        <v>6980</v>
      </c>
      <c r="C3446" s="333" t="s">
        <v>14207</v>
      </c>
      <c r="N3446" t="s">
        <v>8024</v>
      </c>
      <c r="O3446" s="296">
        <f>INDEX('Page 2 - Team Information'!$K$14:$AP$184,Y3446,X3446)</f>
        <v>0</v>
      </c>
      <c r="Q3446"/>
      <c r="S3446" t="s">
        <v>11380</v>
      </c>
      <c r="X3446" s="334">
        <v>26</v>
      </c>
      <c r="Y3446" s="334">
        <v>60</v>
      </c>
    </row>
    <row r="3447" spans="1:25" x14ac:dyDescent="0.25">
      <c r="A3447" t="str">
        <f>'Page 1 - General Information'!$G$12</f>
        <v>114069103</v>
      </c>
      <c r="B3447" t="str">
        <f>'Page 1 - General Information'!$G$16</f>
        <v>6980</v>
      </c>
      <c r="C3447" s="333" t="s">
        <v>14207</v>
      </c>
      <c r="N3447" t="s">
        <v>8024</v>
      </c>
      <c r="O3447" s="296">
        <f>INDEX('Page 2 - Team Information'!$K$14:$AP$184,Y3447,X3447)</f>
        <v>0</v>
      </c>
      <c r="Q3447"/>
      <c r="S3447" t="s">
        <v>11381</v>
      </c>
      <c r="X3447" s="334">
        <v>27</v>
      </c>
      <c r="Y3447" s="334">
        <v>60</v>
      </c>
    </row>
    <row r="3448" spans="1:25" x14ac:dyDescent="0.25">
      <c r="A3448" t="str">
        <f>'Page 1 - General Information'!$G$12</f>
        <v>114069103</v>
      </c>
      <c r="B3448" t="str">
        <f>'Page 1 - General Information'!$G$16</f>
        <v>6980</v>
      </c>
      <c r="C3448" s="333" t="s">
        <v>14207</v>
      </c>
      <c r="N3448" s="338" t="s">
        <v>8013</v>
      </c>
      <c r="O3448" s="300"/>
      <c r="Q3448" s="304">
        <f>(INDEX('Page 2 - Team Information'!$K$14:$AP$184,Y3448,X3448)*100)</f>
        <v>0</v>
      </c>
      <c r="S3448" t="s">
        <v>11382</v>
      </c>
      <c r="X3448" s="334">
        <v>29</v>
      </c>
      <c r="Y3448" s="334">
        <v>60</v>
      </c>
    </row>
    <row r="3449" spans="1:25" x14ac:dyDescent="0.25">
      <c r="A3449" t="str">
        <f>'Page 1 - General Information'!$G$12</f>
        <v>114069103</v>
      </c>
      <c r="B3449" t="str">
        <f>'Page 1 - General Information'!$G$16</f>
        <v>6980</v>
      </c>
      <c r="C3449" s="333" t="s">
        <v>14207</v>
      </c>
      <c r="N3449" s="338" t="s">
        <v>8013</v>
      </c>
      <c r="O3449" s="300"/>
      <c r="Q3449" s="304">
        <f>(INDEX('Page 2 - Team Information'!$K$14:$AP$184,Y3449,X3449)*100)</f>
        <v>0</v>
      </c>
      <c r="S3449" t="s">
        <v>11383</v>
      </c>
      <c r="X3449" s="334">
        <v>30</v>
      </c>
      <c r="Y3449" s="334">
        <v>60</v>
      </c>
    </row>
    <row r="3450" spans="1:25" x14ac:dyDescent="0.25">
      <c r="A3450" t="str">
        <f>'Page 1 - General Information'!$G$12</f>
        <v>114069103</v>
      </c>
      <c r="B3450" t="str">
        <f>'Page 1 - General Information'!$G$16</f>
        <v>6980</v>
      </c>
      <c r="C3450" s="333" t="s">
        <v>14207</v>
      </c>
      <c r="N3450" s="338" t="s">
        <v>8013</v>
      </c>
      <c r="O3450" s="300"/>
      <c r="Q3450" s="304">
        <f>(INDEX('Page 2 - Team Information'!$K$14:$AP$184,Y3450,X3450)*100)</f>
        <v>0</v>
      </c>
      <c r="S3450" t="s">
        <v>11384</v>
      </c>
      <c r="X3450" s="334">
        <v>31</v>
      </c>
      <c r="Y3450" s="334">
        <v>60</v>
      </c>
    </row>
    <row r="3451" spans="1:25" x14ac:dyDescent="0.25">
      <c r="A3451" t="str">
        <f>'Page 1 - General Information'!$G$12</f>
        <v>114069103</v>
      </c>
      <c r="B3451" t="str">
        <f>'Page 1 - General Information'!$G$16</f>
        <v>6980</v>
      </c>
      <c r="C3451" s="333" t="s">
        <v>14207</v>
      </c>
      <c r="N3451" s="338" t="s">
        <v>8013</v>
      </c>
      <c r="O3451" s="300"/>
      <c r="Q3451" s="304">
        <f>(INDEX('Page 2 - Team Information'!$K$14:$AP$184,Y3451,X3451)*100)</f>
        <v>0</v>
      </c>
      <c r="S3451" t="s">
        <v>11385</v>
      </c>
      <c r="X3451" s="334">
        <v>32</v>
      </c>
      <c r="Y3451" s="334">
        <v>60</v>
      </c>
    </row>
    <row r="3452" spans="1:25" x14ac:dyDescent="0.25">
      <c r="A3452" t="str">
        <f>'Page 1 - General Information'!$G$12</f>
        <v>114069103</v>
      </c>
      <c r="B3452" t="str">
        <f>'Page 1 - General Information'!$G$16</f>
        <v>6980</v>
      </c>
      <c r="C3452" s="333" t="s">
        <v>14207</v>
      </c>
      <c r="N3452" t="s">
        <v>8024</v>
      </c>
      <c r="O3452" s="296">
        <f>INDEX('Page 2 - Team Information'!$K$14:$AP$184,Y3452,X3452)</f>
        <v>0</v>
      </c>
      <c r="Q3452"/>
      <c r="S3452" t="s">
        <v>11386</v>
      </c>
      <c r="X3452" s="334">
        <v>24</v>
      </c>
      <c r="Y3452" s="334">
        <v>61</v>
      </c>
    </row>
    <row r="3453" spans="1:25" x14ac:dyDescent="0.25">
      <c r="A3453" t="str">
        <f>'Page 1 - General Information'!$G$12</f>
        <v>114069103</v>
      </c>
      <c r="B3453" t="str">
        <f>'Page 1 - General Information'!$G$16</f>
        <v>6980</v>
      </c>
      <c r="C3453" s="333" t="s">
        <v>14207</v>
      </c>
      <c r="N3453" t="s">
        <v>8024</v>
      </c>
      <c r="O3453" s="296">
        <f>INDEX('Page 2 - Team Information'!$K$14:$AP$184,Y3453,X3453)</f>
        <v>0</v>
      </c>
      <c r="Q3453"/>
      <c r="S3453" t="s">
        <v>11387</v>
      </c>
      <c r="X3453" s="334">
        <v>25</v>
      </c>
      <c r="Y3453" s="334">
        <v>61</v>
      </c>
    </row>
    <row r="3454" spans="1:25" x14ac:dyDescent="0.25">
      <c r="A3454" t="str">
        <f>'Page 1 - General Information'!$G$12</f>
        <v>114069103</v>
      </c>
      <c r="B3454" t="str">
        <f>'Page 1 - General Information'!$G$16</f>
        <v>6980</v>
      </c>
      <c r="C3454" s="333" t="s">
        <v>14207</v>
      </c>
      <c r="N3454" t="s">
        <v>8024</v>
      </c>
      <c r="O3454" s="296">
        <f>INDEX('Page 2 - Team Information'!$K$14:$AP$184,Y3454,X3454)</f>
        <v>0</v>
      </c>
      <c r="Q3454"/>
      <c r="S3454" t="s">
        <v>11388</v>
      </c>
      <c r="X3454" s="334">
        <v>26</v>
      </c>
      <c r="Y3454" s="334">
        <v>61</v>
      </c>
    </row>
    <row r="3455" spans="1:25" x14ac:dyDescent="0.25">
      <c r="A3455" t="str">
        <f>'Page 1 - General Information'!$G$12</f>
        <v>114069103</v>
      </c>
      <c r="B3455" t="str">
        <f>'Page 1 - General Information'!$G$16</f>
        <v>6980</v>
      </c>
      <c r="C3455" s="333" t="s">
        <v>14207</v>
      </c>
      <c r="N3455" t="s">
        <v>8024</v>
      </c>
      <c r="O3455" s="296">
        <f>INDEX('Page 2 - Team Information'!$K$14:$AP$184,Y3455,X3455)</f>
        <v>0</v>
      </c>
      <c r="Q3455"/>
      <c r="S3455" t="s">
        <v>11389</v>
      </c>
      <c r="X3455" s="334">
        <v>27</v>
      </c>
      <c r="Y3455" s="334">
        <v>61</v>
      </c>
    </row>
    <row r="3456" spans="1:25" x14ac:dyDescent="0.25">
      <c r="A3456" t="str">
        <f>'Page 1 - General Information'!$G$12</f>
        <v>114069103</v>
      </c>
      <c r="B3456" t="str">
        <f>'Page 1 - General Information'!$G$16</f>
        <v>6980</v>
      </c>
      <c r="C3456" s="333" t="s">
        <v>14207</v>
      </c>
      <c r="N3456" s="338" t="s">
        <v>8013</v>
      </c>
      <c r="O3456" s="300"/>
      <c r="Q3456" s="304">
        <f>(INDEX('Page 2 - Team Information'!$K$14:$AP$184,Y3456,X3456)*100)</f>
        <v>0</v>
      </c>
      <c r="S3456" t="s">
        <v>11390</v>
      </c>
      <c r="X3456" s="334">
        <v>29</v>
      </c>
      <c r="Y3456" s="334">
        <v>61</v>
      </c>
    </row>
    <row r="3457" spans="1:25" x14ac:dyDescent="0.25">
      <c r="A3457" t="str">
        <f>'Page 1 - General Information'!$G$12</f>
        <v>114069103</v>
      </c>
      <c r="B3457" t="str">
        <f>'Page 1 - General Information'!$G$16</f>
        <v>6980</v>
      </c>
      <c r="C3457" s="333" t="s">
        <v>14207</v>
      </c>
      <c r="N3457" s="338" t="s">
        <v>8013</v>
      </c>
      <c r="O3457" s="300"/>
      <c r="Q3457" s="304">
        <f>(INDEX('Page 2 - Team Information'!$K$14:$AP$184,Y3457,X3457)*100)</f>
        <v>0</v>
      </c>
      <c r="S3457" t="s">
        <v>11391</v>
      </c>
      <c r="X3457" s="334">
        <v>30</v>
      </c>
      <c r="Y3457" s="334">
        <v>61</v>
      </c>
    </row>
    <row r="3458" spans="1:25" x14ac:dyDescent="0.25">
      <c r="A3458" t="str">
        <f>'Page 1 - General Information'!$G$12</f>
        <v>114069103</v>
      </c>
      <c r="B3458" t="str">
        <f>'Page 1 - General Information'!$G$16</f>
        <v>6980</v>
      </c>
      <c r="C3458" s="333" t="s">
        <v>14207</v>
      </c>
      <c r="N3458" s="338" t="s">
        <v>8013</v>
      </c>
      <c r="O3458" s="300"/>
      <c r="Q3458" s="304">
        <f>(INDEX('Page 2 - Team Information'!$K$14:$AP$184,Y3458,X3458)*100)</f>
        <v>4.1500000000000004</v>
      </c>
      <c r="S3458" t="s">
        <v>11392</v>
      </c>
      <c r="X3458" s="334">
        <v>31</v>
      </c>
      <c r="Y3458" s="334">
        <v>61</v>
      </c>
    </row>
    <row r="3459" spans="1:25" x14ac:dyDescent="0.25">
      <c r="A3459" t="str">
        <f>'Page 1 - General Information'!$G$12</f>
        <v>114069103</v>
      </c>
      <c r="B3459" t="str">
        <f>'Page 1 - General Information'!$G$16</f>
        <v>6980</v>
      </c>
      <c r="C3459" s="333" t="s">
        <v>14207</v>
      </c>
      <c r="N3459" s="338" t="s">
        <v>8013</v>
      </c>
      <c r="O3459" s="300"/>
      <c r="Q3459" s="304">
        <f>(INDEX('Page 2 - Team Information'!$K$14:$AP$184,Y3459,X3459)*100)</f>
        <v>4.1500000000000004</v>
      </c>
      <c r="S3459" t="s">
        <v>11393</v>
      </c>
      <c r="X3459" s="334">
        <v>32</v>
      </c>
      <c r="Y3459" s="334">
        <v>61</v>
      </c>
    </row>
    <row r="3460" spans="1:25" x14ac:dyDescent="0.25">
      <c r="A3460" t="str">
        <f>'Page 1 - General Information'!$G$12</f>
        <v>114069103</v>
      </c>
      <c r="B3460" t="str">
        <f>'Page 1 - General Information'!$G$16</f>
        <v>6980</v>
      </c>
      <c r="C3460" s="333" t="s">
        <v>14207</v>
      </c>
      <c r="N3460" t="s">
        <v>8024</v>
      </c>
      <c r="O3460" s="296">
        <f>INDEX('Page 2 - Team Information'!$K$14:$AP$184,Y3460,X3460)</f>
        <v>0</v>
      </c>
      <c r="Q3460"/>
      <c r="S3460" t="s">
        <v>11394</v>
      </c>
      <c r="X3460" s="334">
        <v>24</v>
      </c>
      <c r="Y3460" s="334">
        <v>62</v>
      </c>
    </row>
    <row r="3461" spans="1:25" x14ac:dyDescent="0.25">
      <c r="A3461" t="str">
        <f>'Page 1 - General Information'!$G$12</f>
        <v>114069103</v>
      </c>
      <c r="B3461" t="str">
        <f>'Page 1 - General Information'!$G$16</f>
        <v>6980</v>
      </c>
      <c r="C3461" s="333" t="s">
        <v>14207</v>
      </c>
      <c r="N3461" t="s">
        <v>8024</v>
      </c>
      <c r="O3461" s="296">
        <f>INDEX('Page 2 - Team Information'!$K$14:$AP$184,Y3461,X3461)</f>
        <v>0</v>
      </c>
      <c r="Q3461"/>
      <c r="S3461" t="s">
        <v>11395</v>
      </c>
      <c r="X3461" s="334">
        <v>25</v>
      </c>
      <c r="Y3461" s="334">
        <v>62</v>
      </c>
    </row>
    <row r="3462" spans="1:25" x14ac:dyDescent="0.25">
      <c r="A3462" t="str">
        <f>'Page 1 - General Information'!$G$12</f>
        <v>114069103</v>
      </c>
      <c r="B3462" t="str">
        <f>'Page 1 - General Information'!$G$16</f>
        <v>6980</v>
      </c>
      <c r="C3462" s="333" t="s">
        <v>14207</v>
      </c>
      <c r="N3462" t="s">
        <v>8024</v>
      </c>
      <c r="O3462" s="296">
        <f>INDEX('Page 2 - Team Information'!$K$14:$AP$184,Y3462,X3462)</f>
        <v>0</v>
      </c>
      <c r="Q3462"/>
      <c r="S3462" t="s">
        <v>11396</v>
      </c>
      <c r="X3462" s="334">
        <v>26</v>
      </c>
      <c r="Y3462" s="334">
        <v>62</v>
      </c>
    </row>
    <row r="3463" spans="1:25" x14ac:dyDescent="0.25">
      <c r="A3463" t="str">
        <f>'Page 1 - General Information'!$G$12</f>
        <v>114069103</v>
      </c>
      <c r="B3463" t="str">
        <f>'Page 1 - General Information'!$G$16</f>
        <v>6980</v>
      </c>
      <c r="C3463" s="333" t="s">
        <v>14207</v>
      </c>
      <c r="N3463" t="s">
        <v>8024</v>
      </c>
      <c r="O3463" s="296">
        <f>INDEX('Page 2 - Team Information'!$K$14:$AP$184,Y3463,X3463)</f>
        <v>0</v>
      </c>
      <c r="Q3463"/>
      <c r="S3463" t="s">
        <v>11397</v>
      </c>
      <c r="X3463" s="334">
        <v>27</v>
      </c>
      <c r="Y3463" s="334">
        <v>62</v>
      </c>
    </row>
    <row r="3464" spans="1:25" x14ac:dyDescent="0.25">
      <c r="A3464" t="str">
        <f>'Page 1 - General Information'!$G$12</f>
        <v>114069103</v>
      </c>
      <c r="B3464" t="str">
        <f>'Page 1 - General Information'!$G$16</f>
        <v>6980</v>
      </c>
      <c r="C3464" s="333" t="s">
        <v>14207</v>
      </c>
      <c r="N3464" s="338" t="s">
        <v>8013</v>
      </c>
      <c r="O3464" s="300"/>
      <c r="Q3464" s="304">
        <f>(INDEX('Page 2 - Team Information'!$K$14:$AP$184,Y3464,X3464)*100)</f>
        <v>0</v>
      </c>
      <c r="S3464" t="s">
        <v>11398</v>
      </c>
      <c r="X3464" s="334">
        <v>29</v>
      </c>
      <c r="Y3464" s="334">
        <v>62</v>
      </c>
    </row>
    <row r="3465" spans="1:25" x14ac:dyDescent="0.25">
      <c r="A3465" t="str">
        <f>'Page 1 - General Information'!$G$12</f>
        <v>114069103</v>
      </c>
      <c r="B3465" t="str">
        <f>'Page 1 - General Information'!$G$16</f>
        <v>6980</v>
      </c>
      <c r="C3465" s="333" t="s">
        <v>14207</v>
      </c>
      <c r="N3465" s="338" t="s">
        <v>8013</v>
      </c>
      <c r="O3465" s="300"/>
      <c r="Q3465" s="304">
        <f>(INDEX('Page 2 - Team Information'!$K$14:$AP$184,Y3465,X3465)*100)</f>
        <v>0</v>
      </c>
      <c r="S3465" t="s">
        <v>11399</v>
      </c>
      <c r="X3465" s="334">
        <v>30</v>
      </c>
      <c r="Y3465" s="334">
        <v>62</v>
      </c>
    </row>
    <row r="3466" spans="1:25" x14ac:dyDescent="0.25">
      <c r="A3466" t="str">
        <f>'Page 1 - General Information'!$G$12</f>
        <v>114069103</v>
      </c>
      <c r="B3466" t="str">
        <f>'Page 1 - General Information'!$G$16</f>
        <v>6980</v>
      </c>
      <c r="C3466" s="333" t="s">
        <v>14207</v>
      </c>
      <c r="N3466" s="338" t="s">
        <v>8013</v>
      </c>
      <c r="O3466" s="300"/>
      <c r="Q3466" s="304">
        <f>(INDEX('Page 2 - Team Information'!$K$14:$AP$184,Y3466,X3466)*100)</f>
        <v>0</v>
      </c>
      <c r="S3466" t="s">
        <v>11400</v>
      </c>
      <c r="X3466" s="334">
        <v>31</v>
      </c>
      <c r="Y3466" s="334">
        <v>62</v>
      </c>
    </row>
    <row r="3467" spans="1:25" x14ac:dyDescent="0.25">
      <c r="A3467" t="str">
        <f>'Page 1 - General Information'!$G$12</f>
        <v>114069103</v>
      </c>
      <c r="B3467" t="str">
        <f>'Page 1 - General Information'!$G$16</f>
        <v>6980</v>
      </c>
      <c r="C3467" s="333" t="s">
        <v>14207</v>
      </c>
      <c r="N3467" s="338" t="s">
        <v>8013</v>
      </c>
      <c r="O3467" s="300"/>
      <c r="Q3467" s="304">
        <f>(INDEX('Page 2 - Team Information'!$K$14:$AP$184,Y3467,X3467)*100)</f>
        <v>0</v>
      </c>
      <c r="S3467" t="s">
        <v>11401</v>
      </c>
      <c r="X3467" s="334">
        <v>32</v>
      </c>
      <c r="Y3467" s="334">
        <v>62</v>
      </c>
    </row>
    <row r="3468" spans="1:25" x14ac:dyDescent="0.25">
      <c r="A3468" t="str">
        <f>'Page 1 - General Information'!$G$12</f>
        <v>114069103</v>
      </c>
      <c r="B3468" t="str">
        <f>'Page 1 - General Information'!$G$16</f>
        <v>6980</v>
      </c>
      <c r="C3468" s="333" t="s">
        <v>14207</v>
      </c>
      <c r="N3468" t="s">
        <v>8024</v>
      </c>
      <c r="O3468" s="296">
        <f>INDEX('Page 2 - Team Information'!$K$14:$AP$184,Y3468,X3468)</f>
        <v>0</v>
      </c>
      <c r="Q3468"/>
      <c r="S3468" t="s">
        <v>11402</v>
      </c>
      <c r="X3468" s="334">
        <v>24</v>
      </c>
      <c r="Y3468" s="334">
        <v>63</v>
      </c>
    </row>
    <row r="3469" spans="1:25" x14ac:dyDescent="0.25">
      <c r="A3469" t="str">
        <f>'Page 1 - General Information'!$G$12</f>
        <v>114069103</v>
      </c>
      <c r="B3469" t="str">
        <f>'Page 1 - General Information'!$G$16</f>
        <v>6980</v>
      </c>
      <c r="C3469" s="333" t="s">
        <v>14207</v>
      </c>
      <c r="N3469" t="s">
        <v>8024</v>
      </c>
      <c r="O3469" s="296">
        <f>INDEX('Page 2 - Team Information'!$K$14:$AP$184,Y3469,X3469)</f>
        <v>0</v>
      </c>
      <c r="Q3469"/>
      <c r="S3469" t="s">
        <v>11403</v>
      </c>
      <c r="X3469" s="334">
        <v>25</v>
      </c>
      <c r="Y3469" s="334">
        <v>63</v>
      </c>
    </row>
    <row r="3470" spans="1:25" x14ac:dyDescent="0.25">
      <c r="A3470" t="str">
        <f>'Page 1 - General Information'!$G$12</f>
        <v>114069103</v>
      </c>
      <c r="B3470" t="str">
        <f>'Page 1 - General Information'!$G$16</f>
        <v>6980</v>
      </c>
      <c r="C3470" s="333" t="s">
        <v>14207</v>
      </c>
      <c r="N3470" t="s">
        <v>8024</v>
      </c>
      <c r="O3470" s="296">
        <f>INDEX('Page 2 - Team Information'!$K$14:$AP$184,Y3470,X3470)</f>
        <v>0</v>
      </c>
      <c r="Q3470"/>
      <c r="S3470" t="s">
        <v>11404</v>
      </c>
      <c r="X3470" s="334">
        <v>26</v>
      </c>
      <c r="Y3470" s="334">
        <v>63</v>
      </c>
    </row>
    <row r="3471" spans="1:25" x14ac:dyDescent="0.25">
      <c r="A3471" t="str">
        <f>'Page 1 - General Information'!$G$12</f>
        <v>114069103</v>
      </c>
      <c r="B3471" t="str">
        <f>'Page 1 - General Information'!$G$16</f>
        <v>6980</v>
      </c>
      <c r="C3471" s="333" t="s">
        <v>14207</v>
      </c>
      <c r="N3471" t="s">
        <v>8024</v>
      </c>
      <c r="O3471" s="296">
        <f>INDEX('Page 2 - Team Information'!$K$14:$AP$184,Y3471,X3471)</f>
        <v>0</v>
      </c>
      <c r="Q3471"/>
      <c r="S3471" t="s">
        <v>11405</v>
      </c>
      <c r="X3471" s="334">
        <v>27</v>
      </c>
      <c r="Y3471" s="334">
        <v>63</v>
      </c>
    </row>
    <row r="3472" spans="1:25" x14ac:dyDescent="0.25">
      <c r="A3472" t="str">
        <f>'Page 1 - General Information'!$G$12</f>
        <v>114069103</v>
      </c>
      <c r="B3472" t="str">
        <f>'Page 1 - General Information'!$G$16</f>
        <v>6980</v>
      </c>
      <c r="C3472" s="333" t="s">
        <v>14207</v>
      </c>
      <c r="N3472" s="338" t="s">
        <v>8013</v>
      </c>
      <c r="O3472" s="300"/>
      <c r="Q3472" s="304">
        <f>(INDEX('Page 2 - Team Information'!$K$14:$AP$184,Y3472,X3472)*100)</f>
        <v>0</v>
      </c>
      <c r="S3472" t="s">
        <v>11406</v>
      </c>
      <c r="X3472" s="334">
        <v>29</v>
      </c>
      <c r="Y3472" s="334">
        <v>63</v>
      </c>
    </row>
    <row r="3473" spans="1:25" x14ac:dyDescent="0.25">
      <c r="A3473" t="str">
        <f>'Page 1 - General Information'!$G$12</f>
        <v>114069103</v>
      </c>
      <c r="B3473" t="str">
        <f>'Page 1 - General Information'!$G$16</f>
        <v>6980</v>
      </c>
      <c r="C3473" s="333" t="s">
        <v>14207</v>
      </c>
      <c r="N3473" s="338" t="s">
        <v>8013</v>
      </c>
      <c r="O3473" s="300"/>
      <c r="Q3473" s="304">
        <f>(INDEX('Page 2 - Team Information'!$K$14:$AP$184,Y3473,X3473)*100)</f>
        <v>0</v>
      </c>
      <c r="S3473" t="s">
        <v>11407</v>
      </c>
      <c r="X3473" s="334">
        <v>30</v>
      </c>
      <c r="Y3473" s="334">
        <v>63</v>
      </c>
    </row>
    <row r="3474" spans="1:25" x14ac:dyDescent="0.25">
      <c r="A3474" t="str">
        <f>'Page 1 - General Information'!$G$12</f>
        <v>114069103</v>
      </c>
      <c r="B3474" t="str">
        <f>'Page 1 - General Information'!$G$16</f>
        <v>6980</v>
      </c>
      <c r="C3474" s="333" t="s">
        <v>14207</v>
      </c>
      <c r="N3474" s="338" t="s">
        <v>8013</v>
      </c>
      <c r="O3474" s="300"/>
      <c r="Q3474" s="304">
        <f>(INDEX('Page 2 - Team Information'!$K$14:$AP$184,Y3474,X3474)*100)</f>
        <v>0</v>
      </c>
      <c r="S3474" t="s">
        <v>11408</v>
      </c>
      <c r="X3474" s="334">
        <v>31</v>
      </c>
      <c r="Y3474" s="334">
        <v>63</v>
      </c>
    </row>
    <row r="3475" spans="1:25" x14ac:dyDescent="0.25">
      <c r="A3475" t="str">
        <f>'Page 1 - General Information'!$G$12</f>
        <v>114069103</v>
      </c>
      <c r="B3475" t="str">
        <f>'Page 1 - General Information'!$G$16</f>
        <v>6980</v>
      </c>
      <c r="C3475" s="333" t="s">
        <v>14207</v>
      </c>
      <c r="N3475" s="338" t="s">
        <v>8013</v>
      </c>
      <c r="O3475" s="300"/>
      <c r="Q3475" s="304">
        <f>(INDEX('Page 2 - Team Information'!$K$14:$AP$184,Y3475,X3475)*100)</f>
        <v>0</v>
      </c>
      <c r="S3475" t="s">
        <v>11409</v>
      </c>
      <c r="X3475" s="334">
        <v>32</v>
      </c>
      <c r="Y3475" s="334">
        <v>63</v>
      </c>
    </row>
    <row r="3476" spans="1:25" x14ac:dyDescent="0.25">
      <c r="A3476" t="str">
        <f>'Page 1 - General Information'!$G$12</f>
        <v>114069103</v>
      </c>
      <c r="B3476" t="str">
        <f>'Page 1 - General Information'!$G$16</f>
        <v>6980</v>
      </c>
      <c r="C3476" s="333" t="s">
        <v>14207</v>
      </c>
      <c r="N3476" t="s">
        <v>8024</v>
      </c>
      <c r="O3476" s="296">
        <f>INDEX('Page 2 - Team Information'!$K$14:$AP$184,Y3476,X3476)</f>
        <v>0</v>
      </c>
      <c r="Q3476"/>
      <c r="S3476" t="s">
        <v>11410</v>
      </c>
      <c r="X3476" s="334">
        <v>24</v>
      </c>
      <c r="Y3476" s="334">
        <v>64</v>
      </c>
    </row>
    <row r="3477" spans="1:25" x14ac:dyDescent="0.25">
      <c r="A3477" t="str">
        <f>'Page 1 - General Information'!$G$12</f>
        <v>114069103</v>
      </c>
      <c r="B3477" t="str">
        <f>'Page 1 - General Information'!$G$16</f>
        <v>6980</v>
      </c>
      <c r="C3477" s="333" t="s">
        <v>14207</v>
      </c>
      <c r="N3477" t="s">
        <v>8024</v>
      </c>
      <c r="O3477" s="296">
        <f>INDEX('Page 2 - Team Information'!$K$14:$AP$184,Y3477,X3477)</f>
        <v>1</v>
      </c>
      <c r="Q3477"/>
      <c r="S3477" t="s">
        <v>11411</v>
      </c>
      <c r="X3477" s="334">
        <v>25</v>
      </c>
      <c r="Y3477" s="334">
        <v>64</v>
      </c>
    </row>
    <row r="3478" spans="1:25" x14ac:dyDescent="0.25">
      <c r="A3478" t="str">
        <f>'Page 1 - General Information'!$G$12</f>
        <v>114069103</v>
      </c>
      <c r="B3478" t="str">
        <f>'Page 1 - General Information'!$G$16</f>
        <v>6980</v>
      </c>
      <c r="C3478" s="333" t="s">
        <v>14207</v>
      </c>
      <c r="N3478" t="s">
        <v>8024</v>
      </c>
      <c r="O3478" s="296">
        <f>INDEX('Page 2 - Team Information'!$K$14:$AP$184,Y3478,X3478)</f>
        <v>0</v>
      </c>
      <c r="Q3478"/>
      <c r="S3478" t="s">
        <v>11412</v>
      </c>
      <c r="X3478" s="334">
        <v>26</v>
      </c>
      <c r="Y3478" s="334">
        <v>64</v>
      </c>
    </row>
    <row r="3479" spans="1:25" x14ac:dyDescent="0.25">
      <c r="A3479" t="str">
        <f>'Page 1 - General Information'!$G$12</f>
        <v>114069103</v>
      </c>
      <c r="B3479" t="str">
        <f>'Page 1 - General Information'!$G$16</f>
        <v>6980</v>
      </c>
      <c r="C3479" s="333" t="s">
        <v>14207</v>
      </c>
      <c r="N3479" t="s">
        <v>8024</v>
      </c>
      <c r="O3479" s="296">
        <f>INDEX('Page 2 - Team Information'!$K$14:$AP$184,Y3479,X3479)</f>
        <v>1</v>
      </c>
      <c r="Q3479"/>
      <c r="S3479" t="s">
        <v>11413</v>
      </c>
      <c r="X3479" s="334">
        <v>27</v>
      </c>
      <c r="Y3479" s="334">
        <v>64</v>
      </c>
    </row>
    <row r="3480" spans="1:25" x14ac:dyDescent="0.25">
      <c r="A3480" t="str">
        <f>'Page 1 - General Information'!$G$12</f>
        <v>114069103</v>
      </c>
      <c r="B3480" t="str">
        <f>'Page 1 - General Information'!$G$16</f>
        <v>6980</v>
      </c>
      <c r="C3480" s="333" t="s">
        <v>14207</v>
      </c>
      <c r="N3480" s="338" t="s">
        <v>8013</v>
      </c>
      <c r="O3480" s="300"/>
      <c r="Q3480" s="304">
        <f>(INDEX('Page 2 - Team Information'!$K$14:$AP$184,Y3480,X3480)*100)</f>
        <v>0</v>
      </c>
      <c r="S3480" t="s">
        <v>11414</v>
      </c>
      <c r="X3480" s="334">
        <v>29</v>
      </c>
      <c r="Y3480" s="334">
        <v>64</v>
      </c>
    </row>
    <row r="3481" spans="1:25" x14ac:dyDescent="0.25">
      <c r="A3481" t="str">
        <f>'Page 1 - General Information'!$G$12</f>
        <v>114069103</v>
      </c>
      <c r="B3481" t="str">
        <f>'Page 1 - General Information'!$G$16</f>
        <v>6980</v>
      </c>
      <c r="C3481" s="333" t="s">
        <v>14207</v>
      </c>
      <c r="N3481" s="338" t="s">
        <v>8013</v>
      </c>
      <c r="O3481" s="300"/>
      <c r="Q3481" s="304">
        <f>(INDEX('Page 2 - Team Information'!$K$14:$AP$184,Y3481,X3481)*100)</f>
        <v>0</v>
      </c>
      <c r="S3481" t="s">
        <v>11415</v>
      </c>
      <c r="X3481" s="334">
        <v>30</v>
      </c>
      <c r="Y3481" s="334">
        <v>64</v>
      </c>
    </row>
    <row r="3482" spans="1:25" x14ac:dyDescent="0.25">
      <c r="A3482" t="str">
        <f>'Page 1 - General Information'!$G$12</f>
        <v>114069103</v>
      </c>
      <c r="B3482" t="str">
        <f>'Page 1 - General Information'!$G$16</f>
        <v>6980</v>
      </c>
      <c r="C3482" s="333" t="s">
        <v>14207</v>
      </c>
      <c r="N3482" s="338" t="s">
        <v>8013</v>
      </c>
      <c r="O3482" s="300"/>
      <c r="Q3482" s="304">
        <f>(INDEX('Page 2 - Team Information'!$K$14:$AP$184,Y3482,X3482)*100)</f>
        <v>8.3000000000000007</v>
      </c>
      <c r="S3482" t="s">
        <v>11416</v>
      </c>
      <c r="X3482" s="334">
        <v>31</v>
      </c>
      <c r="Y3482" s="334">
        <v>64</v>
      </c>
    </row>
    <row r="3483" spans="1:25" x14ac:dyDescent="0.25">
      <c r="A3483" t="str">
        <f>'Page 1 - General Information'!$G$12</f>
        <v>114069103</v>
      </c>
      <c r="B3483" t="str">
        <f>'Page 1 - General Information'!$G$16</f>
        <v>6980</v>
      </c>
      <c r="C3483" s="333" t="s">
        <v>14207</v>
      </c>
      <c r="N3483" s="338" t="s">
        <v>8013</v>
      </c>
      <c r="O3483" s="300"/>
      <c r="Q3483" s="304">
        <f>(INDEX('Page 2 - Team Information'!$K$14:$AP$184,Y3483,X3483)*100)</f>
        <v>8.3000000000000007</v>
      </c>
      <c r="S3483" t="s">
        <v>11417</v>
      </c>
      <c r="X3483" s="334">
        <v>32</v>
      </c>
      <c r="Y3483" s="334">
        <v>64</v>
      </c>
    </row>
    <row r="3484" spans="1:25" x14ac:dyDescent="0.25">
      <c r="A3484" t="str">
        <f>'Page 1 - General Information'!$G$12</f>
        <v>114069103</v>
      </c>
      <c r="B3484" t="str">
        <f>'Page 1 - General Information'!$G$16</f>
        <v>6980</v>
      </c>
      <c r="C3484" s="333" t="s">
        <v>14207</v>
      </c>
      <c r="N3484" t="s">
        <v>8024</v>
      </c>
      <c r="O3484" s="296">
        <f>INDEX('Page 2 - Team Information'!$K$14:$AP$184,Y3484,X3484)</f>
        <v>0</v>
      </c>
      <c r="Q3484"/>
      <c r="S3484" t="s">
        <v>11418</v>
      </c>
      <c r="X3484" s="334">
        <v>24</v>
      </c>
      <c r="Y3484" s="334">
        <v>65</v>
      </c>
    </row>
    <row r="3485" spans="1:25" x14ac:dyDescent="0.25">
      <c r="A3485" t="str">
        <f>'Page 1 - General Information'!$G$12</f>
        <v>114069103</v>
      </c>
      <c r="B3485" t="str">
        <f>'Page 1 - General Information'!$G$16</f>
        <v>6980</v>
      </c>
      <c r="C3485" s="333" t="s">
        <v>14207</v>
      </c>
      <c r="N3485" t="s">
        <v>8024</v>
      </c>
      <c r="O3485" s="296">
        <f>INDEX('Page 2 - Team Information'!$K$14:$AP$184,Y3485,X3485)</f>
        <v>1</v>
      </c>
      <c r="Q3485"/>
      <c r="S3485" t="s">
        <v>11419</v>
      </c>
      <c r="X3485" s="334">
        <v>25</v>
      </c>
      <c r="Y3485" s="334">
        <v>65</v>
      </c>
    </row>
    <row r="3486" spans="1:25" x14ac:dyDescent="0.25">
      <c r="A3486" t="str">
        <f>'Page 1 - General Information'!$G$12</f>
        <v>114069103</v>
      </c>
      <c r="B3486" t="str">
        <f>'Page 1 - General Information'!$G$16</f>
        <v>6980</v>
      </c>
      <c r="C3486" s="333" t="s">
        <v>14207</v>
      </c>
      <c r="N3486" t="s">
        <v>8024</v>
      </c>
      <c r="O3486" s="296">
        <f>INDEX('Page 2 - Team Information'!$K$14:$AP$184,Y3486,X3486)</f>
        <v>0</v>
      </c>
      <c r="Q3486"/>
      <c r="S3486" t="s">
        <v>11420</v>
      </c>
      <c r="X3486" s="334">
        <v>26</v>
      </c>
      <c r="Y3486" s="334">
        <v>65</v>
      </c>
    </row>
    <row r="3487" spans="1:25" x14ac:dyDescent="0.25">
      <c r="A3487" t="str">
        <f>'Page 1 - General Information'!$G$12</f>
        <v>114069103</v>
      </c>
      <c r="B3487" t="str">
        <f>'Page 1 - General Information'!$G$16</f>
        <v>6980</v>
      </c>
      <c r="C3487" s="333" t="s">
        <v>14207</v>
      </c>
      <c r="N3487" t="s">
        <v>8024</v>
      </c>
      <c r="O3487" s="296">
        <f>INDEX('Page 2 - Team Information'!$K$14:$AP$184,Y3487,X3487)</f>
        <v>1</v>
      </c>
      <c r="Q3487"/>
      <c r="S3487" t="s">
        <v>11421</v>
      </c>
      <c r="X3487" s="334">
        <v>27</v>
      </c>
      <c r="Y3487" s="334">
        <v>65</v>
      </c>
    </row>
    <row r="3488" spans="1:25" x14ac:dyDescent="0.25">
      <c r="A3488" t="str">
        <f>'Page 1 - General Information'!$G$12</f>
        <v>114069103</v>
      </c>
      <c r="B3488" t="str">
        <f>'Page 1 - General Information'!$G$16</f>
        <v>6980</v>
      </c>
      <c r="C3488" s="333" t="s">
        <v>14207</v>
      </c>
      <c r="N3488" s="338" t="s">
        <v>8013</v>
      </c>
      <c r="O3488" s="300"/>
      <c r="Q3488" s="304">
        <f>(INDEX('Page 2 - Team Information'!$K$14:$AP$184,Y3488,X3488)*100)</f>
        <v>0</v>
      </c>
      <c r="S3488" t="s">
        <v>11422</v>
      </c>
      <c r="X3488" s="334">
        <v>29</v>
      </c>
      <c r="Y3488" s="334">
        <v>65</v>
      </c>
    </row>
    <row r="3489" spans="1:25" x14ac:dyDescent="0.25">
      <c r="A3489" t="str">
        <f>'Page 1 - General Information'!$G$12</f>
        <v>114069103</v>
      </c>
      <c r="B3489" t="str">
        <f>'Page 1 - General Information'!$G$16</f>
        <v>6980</v>
      </c>
      <c r="C3489" s="333" t="s">
        <v>14207</v>
      </c>
      <c r="N3489" s="338" t="s">
        <v>8013</v>
      </c>
      <c r="O3489" s="300"/>
      <c r="Q3489" s="304">
        <f>(INDEX('Page 2 - Team Information'!$K$14:$AP$184,Y3489,X3489)*100)</f>
        <v>0</v>
      </c>
      <c r="S3489" t="s">
        <v>11423</v>
      </c>
      <c r="X3489" s="334">
        <v>30</v>
      </c>
      <c r="Y3489" s="334">
        <v>65</v>
      </c>
    </row>
    <row r="3490" spans="1:25" x14ac:dyDescent="0.25">
      <c r="A3490" t="str">
        <f>'Page 1 - General Information'!$G$12</f>
        <v>114069103</v>
      </c>
      <c r="B3490" t="str">
        <f>'Page 1 - General Information'!$G$16</f>
        <v>6980</v>
      </c>
      <c r="C3490" s="333" t="s">
        <v>14207</v>
      </c>
      <c r="N3490" s="338" t="s">
        <v>8013</v>
      </c>
      <c r="O3490" s="300"/>
      <c r="Q3490" s="304">
        <f>(INDEX('Page 2 - Team Information'!$K$14:$AP$184,Y3490,X3490)*100)</f>
        <v>0</v>
      </c>
      <c r="S3490" t="s">
        <v>11424</v>
      </c>
      <c r="X3490" s="334">
        <v>31</v>
      </c>
      <c r="Y3490" s="334">
        <v>65</v>
      </c>
    </row>
    <row r="3491" spans="1:25" x14ac:dyDescent="0.25">
      <c r="A3491" t="str">
        <f>'Page 1 - General Information'!$G$12</f>
        <v>114069103</v>
      </c>
      <c r="B3491" t="str">
        <f>'Page 1 - General Information'!$G$16</f>
        <v>6980</v>
      </c>
      <c r="C3491" s="333" t="s">
        <v>14207</v>
      </c>
      <c r="N3491" s="338" t="s">
        <v>8013</v>
      </c>
      <c r="O3491" s="300"/>
      <c r="Q3491" s="304">
        <f>(INDEX('Page 2 - Team Information'!$K$14:$AP$184,Y3491,X3491)*100)</f>
        <v>0</v>
      </c>
      <c r="S3491" t="s">
        <v>11425</v>
      </c>
      <c r="X3491" s="334">
        <v>32</v>
      </c>
      <c r="Y3491" s="334">
        <v>65</v>
      </c>
    </row>
    <row r="3492" spans="1:25" x14ac:dyDescent="0.25">
      <c r="A3492" t="str">
        <f>'Page 1 - General Information'!$G$12</f>
        <v>114069103</v>
      </c>
      <c r="B3492" t="str">
        <f>'Page 1 - General Information'!$G$16</f>
        <v>6980</v>
      </c>
      <c r="C3492" s="333" t="s">
        <v>14207</v>
      </c>
      <c r="N3492" t="s">
        <v>8024</v>
      </c>
      <c r="O3492" s="296">
        <f>INDEX('Page 2 - Team Information'!$K$14:$AP$184,Y3492,X3492)</f>
        <v>0</v>
      </c>
      <c r="Q3492"/>
      <c r="S3492" t="s">
        <v>11426</v>
      </c>
      <c r="X3492" s="334">
        <v>24</v>
      </c>
      <c r="Y3492" s="334">
        <v>66</v>
      </c>
    </row>
    <row r="3493" spans="1:25" x14ac:dyDescent="0.25">
      <c r="A3493" t="str">
        <f>'Page 1 - General Information'!$G$12</f>
        <v>114069103</v>
      </c>
      <c r="B3493" t="str">
        <f>'Page 1 - General Information'!$G$16</f>
        <v>6980</v>
      </c>
      <c r="C3493" s="333" t="s">
        <v>14207</v>
      </c>
      <c r="N3493" t="s">
        <v>8024</v>
      </c>
      <c r="O3493" s="296">
        <f>INDEX('Page 2 - Team Information'!$K$14:$AP$184,Y3493,X3493)</f>
        <v>1</v>
      </c>
      <c r="Q3493"/>
      <c r="S3493" t="s">
        <v>11427</v>
      </c>
      <c r="X3493" s="334">
        <v>25</v>
      </c>
      <c r="Y3493" s="334">
        <v>66</v>
      </c>
    </row>
    <row r="3494" spans="1:25" x14ac:dyDescent="0.25">
      <c r="A3494" t="str">
        <f>'Page 1 - General Information'!$G$12</f>
        <v>114069103</v>
      </c>
      <c r="B3494" t="str">
        <f>'Page 1 - General Information'!$G$16</f>
        <v>6980</v>
      </c>
      <c r="C3494" s="333" t="s">
        <v>14207</v>
      </c>
      <c r="N3494" t="s">
        <v>8024</v>
      </c>
      <c r="O3494" s="296">
        <f>INDEX('Page 2 - Team Information'!$K$14:$AP$184,Y3494,X3494)</f>
        <v>0</v>
      </c>
      <c r="Q3494"/>
      <c r="S3494" t="s">
        <v>11428</v>
      </c>
      <c r="X3494" s="334">
        <v>26</v>
      </c>
      <c r="Y3494" s="334">
        <v>66</v>
      </c>
    </row>
    <row r="3495" spans="1:25" x14ac:dyDescent="0.25">
      <c r="A3495" t="str">
        <f>'Page 1 - General Information'!$G$12</f>
        <v>114069103</v>
      </c>
      <c r="B3495" t="str">
        <f>'Page 1 - General Information'!$G$16</f>
        <v>6980</v>
      </c>
      <c r="C3495" s="333" t="s">
        <v>14207</v>
      </c>
      <c r="N3495" t="s">
        <v>8024</v>
      </c>
      <c r="O3495" s="296">
        <f>INDEX('Page 2 - Team Information'!$K$14:$AP$184,Y3495,X3495)</f>
        <v>1</v>
      </c>
      <c r="Q3495"/>
      <c r="S3495" t="s">
        <v>11429</v>
      </c>
      <c r="X3495" s="334">
        <v>27</v>
      </c>
      <c r="Y3495" s="334">
        <v>66</v>
      </c>
    </row>
    <row r="3496" spans="1:25" x14ac:dyDescent="0.25">
      <c r="A3496" t="str">
        <f>'Page 1 - General Information'!$G$12</f>
        <v>114069103</v>
      </c>
      <c r="B3496" t="str">
        <f>'Page 1 - General Information'!$G$16</f>
        <v>6980</v>
      </c>
      <c r="C3496" s="333" t="s">
        <v>14207</v>
      </c>
      <c r="N3496" s="338" t="s">
        <v>8013</v>
      </c>
      <c r="O3496" s="300"/>
      <c r="Q3496" s="304">
        <f>(INDEX('Page 2 - Team Information'!$K$14:$AP$184,Y3496,X3496)*100)</f>
        <v>0</v>
      </c>
      <c r="S3496" t="s">
        <v>11430</v>
      </c>
      <c r="X3496" s="334">
        <v>29</v>
      </c>
      <c r="Y3496" s="334">
        <v>66</v>
      </c>
    </row>
    <row r="3497" spans="1:25" x14ac:dyDescent="0.25">
      <c r="A3497" t="str">
        <f>'Page 1 - General Information'!$G$12</f>
        <v>114069103</v>
      </c>
      <c r="B3497" t="str">
        <f>'Page 1 - General Information'!$G$16</f>
        <v>6980</v>
      </c>
      <c r="C3497" s="333" t="s">
        <v>14207</v>
      </c>
      <c r="N3497" s="338" t="s">
        <v>8013</v>
      </c>
      <c r="O3497" s="300"/>
      <c r="Q3497" s="304">
        <f>(INDEX('Page 2 - Team Information'!$K$14:$AP$184,Y3497,X3497)*100)</f>
        <v>0</v>
      </c>
      <c r="S3497" t="s">
        <v>11431</v>
      </c>
      <c r="X3497" s="334">
        <v>30</v>
      </c>
      <c r="Y3497" s="334">
        <v>66</v>
      </c>
    </row>
    <row r="3498" spans="1:25" x14ac:dyDescent="0.25">
      <c r="A3498" t="str">
        <f>'Page 1 - General Information'!$G$12</f>
        <v>114069103</v>
      </c>
      <c r="B3498" t="str">
        <f>'Page 1 - General Information'!$G$16</f>
        <v>6980</v>
      </c>
      <c r="C3498" s="333" t="s">
        <v>14207</v>
      </c>
      <c r="N3498" s="338" t="s">
        <v>8013</v>
      </c>
      <c r="O3498" s="300"/>
      <c r="Q3498" s="304">
        <f>(INDEX('Page 2 - Team Information'!$K$14:$AP$184,Y3498,X3498)*100)</f>
        <v>0</v>
      </c>
      <c r="S3498" t="s">
        <v>11432</v>
      </c>
      <c r="X3498" s="334">
        <v>31</v>
      </c>
      <c r="Y3498" s="334">
        <v>66</v>
      </c>
    </row>
    <row r="3499" spans="1:25" x14ac:dyDescent="0.25">
      <c r="A3499" t="str">
        <f>'Page 1 - General Information'!$G$12</f>
        <v>114069103</v>
      </c>
      <c r="B3499" t="str">
        <f>'Page 1 - General Information'!$G$16</f>
        <v>6980</v>
      </c>
      <c r="C3499" s="333" t="s">
        <v>14207</v>
      </c>
      <c r="N3499" s="338" t="s">
        <v>8013</v>
      </c>
      <c r="O3499" s="300"/>
      <c r="Q3499" s="304">
        <f>(INDEX('Page 2 - Team Information'!$K$14:$AP$184,Y3499,X3499)*100)</f>
        <v>0</v>
      </c>
      <c r="S3499" t="s">
        <v>11433</v>
      </c>
      <c r="X3499" s="334">
        <v>32</v>
      </c>
      <c r="Y3499" s="334">
        <v>66</v>
      </c>
    </row>
    <row r="3500" spans="1:25" x14ac:dyDescent="0.25">
      <c r="A3500" t="str">
        <f>'Page 1 - General Information'!$G$12</f>
        <v>114069103</v>
      </c>
      <c r="B3500" t="str">
        <f>'Page 1 - General Information'!$G$16</f>
        <v>6980</v>
      </c>
      <c r="C3500" s="333" t="s">
        <v>14207</v>
      </c>
      <c r="N3500" t="s">
        <v>8024</v>
      </c>
      <c r="O3500" s="296">
        <f>INDEX('Page 2 - Team Information'!$K$14:$AP$184,Y3500,X3500)</f>
        <v>0</v>
      </c>
      <c r="Q3500"/>
      <c r="S3500" t="s">
        <v>11434</v>
      </c>
      <c r="X3500" s="334">
        <v>24</v>
      </c>
      <c r="Y3500" s="334">
        <v>67</v>
      </c>
    </row>
    <row r="3501" spans="1:25" x14ac:dyDescent="0.25">
      <c r="A3501" t="str">
        <f>'Page 1 - General Information'!$G$12</f>
        <v>114069103</v>
      </c>
      <c r="B3501" t="str">
        <f>'Page 1 - General Information'!$G$16</f>
        <v>6980</v>
      </c>
      <c r="C3501" s="333" t="s">
        <v>14207</v>
      </c>
      <c r="N3501" t="s">
        <v>8024</v>
      </c>
      <c r="O3501" s="296">
        <f>INDEX('Page 2 - Team Information'!$K$14:$AP$184,Y3501,X3501)</f>
        <v>0</v>
      </c>
      <c r="Q3501"/>
      <c r="S3501" t="s">
        <v>11435</v>
      </c>
      <c r="X3501" s="334">
        <v>25</v>
      </c>
      <c r="Y3501" s="334">
        <v>67</v>
      </c>
    </row>
    <row r="3502" spans="1:25" x14ac:dyDescent="0.25">
      <c r="A3502" t="str">
        <f>'Page 1 - General Information'!$G$12</f>
        <v>114069103</v>
      </c>
      <c r="B3502" t="str">
        <f>'Page 1 - General Information'!$G$16</f>
        <v>6980</v>
      </c>
      <c r="C3502" s="333" t="s">
        <v>14207</v>
      </c>
      <c r="N3502" t="s">
        <v>8024</v>
      </c>
      <c r="O3502" s="296">
        <f>INDEX('Page 2 - Team Information'!$K$14:$AP$184,Y3502,X3502)</f>
        <v>0</v>
      </c>
      <c r="Q3502"/>
      <c r="S3502" t="s">
        <v>11436</v>
      </c>
      <c r="X3502" s="334">
        <v>26</v>
      </c>
      <c r="Y3502" s="334">
        <v>67</v>
      </c>
    </row>
    <row r="3503" spans="1:25" x14ac:dyDescent="0.25">
      <c r="A3503" t="str">
        <f>'Page 1 - General Information'!$G$12</f>
        <v>114069103</v>
      </c>
      <c r="B3503" t="str">
        <f>'Page 1 - General Information'!$G$16</f>
        <v>6980</v>
      </c>
      <c r="C3503" s="333" t="s">
        <v>14207</v>
      </c>
      <c r="N3503" t="s">
        <v>8024</v>
      </c>
      <c r="O3503" s="296">
        <f>INDEX('Page 2 - Team Information'!$K$14:$AP$184,Y3503,X3503)</f>
        <v>0</v>
      </c>
      <c r="Q3503"/>
      <c r="S3503" t="s">
        <v>11437</v>
      </c>
      <c r="X3503" s="334">
        <v>27</v>
      </c>
      <c r="Y3503" s="334">
        <v>67</v>
      </c>
    </row>
    <row r="3504" spans="1:25" x14ac:dyDescent="0.25">
      <c r="A3504" t="str">
        <f>'Page 1 - General Information'!$G$12</f>
        <v>114069103</v>
      </c>
      <c r="B3504" t="str">
        <f>'Page 1 - General Information'!$G$16</f>
        <v>6980</v>
      </c>
      <c r="C3504" s="333" t="s">
        <v>14207</v>
      </c>
      <c r="N3504" s="338" t="s">
        <v>8013</v>
      </c>
      <c r="O3504" s="300"/>
      <c r="Q3504" s="304">
        <f>(INDEX('Page 2 - Team Information'!$K$14:$AP$184,Y3504,X3504)*100)</f>
        <v>0</v>
      </c>
      <c r="S3504" t="s">
        <v>11438</v>
      </c>
      <c r="X3504" s="334">
        <v>29</v>
      </c>
      <c r="Y3504" s="334">
        <v>67</v>
      </c>
    </row>
    <row r="3505" spans="1:25" x14ac:dyDescent="0.25">
      <c r="A3505" t="str">
        <f>'Page 1 - General Information'!$G$12</f>
        <v>114069103</v>
      </c>
      <c r="B3505" t="str">
        <f>'Page 1 - General Information'!$G$16</f>
        <v>6980</v>
      </c>
      <c r="C3505" s="333" t="s">
        <v>14207</v>
      </c>
      <c r="N3505" s="338" t="s">
        <v>8013</v>
      </c>
      <c r="O3505" s="300"/>
      <c r="Q3505" s="304">
        <f>(INDEX('Page 2 - Team Information'!$K$14:$AP$184,Y3505,X3505)*100)</f>
        <v>0</v>
      </c>
      <c r="S3505" t="s">
        <v>11439</v>
      </c>
      <c r="X3505" s="334">
        <v>30</v>
      </c>
      <c r="Y3505" s="334">
        <v>67</v>
      </c>
    </row>
    <row r="3506" spans="1:25" x14ac:dyDescent="0.25">
      <c r="A3506" t="str">
        <f>'Page 1 - General Information'!$G$12</f>
        <v>114069103</v>
      </c>
      <c r="B3506" t="str">
        <f>'Page 1 - General Information'!$G$16</f>
        <v>6980</v>
      </c>
      <c r="C3506" s="333" t="s">
        <v>14207</v>
      </c>
      <c r="N3506" s="338" t="s">
        <v>8013</v>
      </c>
      <c r="O3506" s="300"/>
      <c r="Q3506" s="304">
        <f>(INDEX('Page 2 - Team Information'!$K$14:$AP$184,Y3506,X3506)*100)</f>
        <v>0</v>
      </c>
      <c r="S3506" t="s">
        <v>11440</v>
      </c>
      <c r="X3506" s="334">
        <v>31</v>
      </c>
      <c r="Y3506" s="334">
        <v>67</v>
      </c>
    </row>
    <row r="3507" spans="1:25" x14ac:dyDescent="0.25">
      <c r="A3507" t="str">
        <f>'Page 1 - General Information'!$G$12</f>
        <v>114069103</v>
      </c>
      <c r="B3507" t="str">
        <f>'Page 1 - General Information'!$G$16</f>
        <v>6980</v>
      </c>
      <c r="C3507" s="333" t="s">
        <v>14207</v>
      </c>
      <c r="N3507" s="338" t="s">
        <v>8013</v>
      </c>
      <c r="O3507" s="300"/>
      <c r="Q3507" s="304">
        <f>(INDEX('Page 2 - Team Information'!$K$14:$AP$184,Y3507,X3507)*100)</f>
        <v>0</v>
      </c>
      <c r="S3507" t="s">
        <v>11441</v>
      </c>
      <c r="X3507" s="334">
        <v>32</v>
      </c>
      <c r="Y3507" s="334">
        <v>67</v>
      </c>
    </row>
    <row r="3508" spans="1:25" x14ac:dyDescent="0.25">
      <c r="A3508" t="str">
        <f>'Page 1 - General Information'!$G$12</f>
        <v>114069103</v>
      </c>
      <c r="B3508" t="str">
        <f>'Page 1 - General Information'!$G$16</f>
        <v>6980</v>
      </c>
      <c r="C3508" s="333" t="s">
        <v>14207</v>
      </c>
      <c r="N3508" t="s">
        <v>8024</v>
      </c>
      <c r="O3508" s="296">
        <f>INDEX('Page 2 - Team Information'!$K$14:$AP$184,Y3508,X3508)</f>
        <v>0</v>
      </c>
      <c r="Q3508"/>
      <c r="S3508" t="s">
        <v>11442</v>
      </c>
      <c r="X3508" s="334">
        <v>24</v>
      </c>
      <c r="Y3508" s="334">
        <v>68</v>
      </c>
    </row>
    <row r="3509" spans="1:25" x14ac:dyDescent="0.25">
      <c r="A3509" t="str">
        <f>'Page 1 - General Information'!$G$12</f>
        <v>114069103</v>
      </c>
      <c r="B3509" t="str">
        <f>'Page 1 - General Information'!$G$16</f>
        <v>6980</v>
      </c>
      <c r="C3509" s="333" t="s">
        <v>14207</v>
      </c>
      <c r="N3509" t="s">
        <v>8024</v>
      </c>
      <c r="O3509" s="296">
        <f>INDEX('Page 2 - Team Information'!$K$14:$AP$184,Y3509,X3509)</f>
        <v>0</v>
      </c>
      <c r="Q3509"/>
      <c r="S3509" t="s">
        <v>11443</v>
      </c>
      <c r="X3509" s="334">
        <v>25</v>
      </c>
      <c r="Y3509" s="334">
        <v>68</v>
      </c>
    </row>
    <row r="3510" spans="1:25" x14ac:dyDescent="0.25">
      <c r="A3510" t="str">
        <f>'Page 1 - General Information'!$G$12</f>
        <v>114069103</v>
      </c>
      <c r="B3510" t="str">
        <f>'Page 1 - General Information'!$G$16</f>
        <v>6980</v>
      </c>
      <c r="C3510" s="333" t="s">
        <v>14207</v>
      </c>
      <c r="N3510" t="s">
        <v>8024</v>
      </c>
      <c r="O3510" s="296">
        <f>INDEX('Page 2 - Team Information'!$K$14:$AP$184,Y3510,X3510)</f>
        <v>0</v>
      </c>
      <c r="Q3510"/>
      <c r="S3510" t="s">
        <v>11444</v>
      </c>
      <c r="X3510" s="334">
        <v>26</v>
      </c>
      <c r="Y3510" s="334">
        <v>68</v>
      </c>
    </row>
    <row r="3511" spans="1:25" x14ac:dyDescent="0.25">
      <c r="A3511" t="str">
        <f>'Page 1 - General Information'!$G$12</f>
        <v>114069103</v>
      </c>
      <c r="B3511" t="str">
        <f>'Page 1 - General Information'!$G$16</f>
        <v>6980</v>
      </c>
      <c r="C3511" s="333" t="s">
        <v>14207</v>
      </c>
      <c r="N3511" t="s">
        <v>8024</v>
      </c>
      <c r="O3511" s="296">
        <f>INDEX('Page 2 - Team Information'!$K$14:$AP$184,Y3511,X3511)</f>
        <v>0</v>
      </c>
      <c r="Q3511"/>
      <c r="S3511" t="s">
        <v>11445</v>
      </c>
      <c r="X3511" s="334">
        <v>27</v>
      </c>
      <c r="Y3511" s="334">
        <v>68</v>
      </c>
    </row>
    <row r="3512" spans="1:25" x14ac:dyDescent="0.25">
      <c r="A3512" t="str">
        <f>'Page 1 - General Information'!$G$12</f>
        <v>114069103</v>
      </c>
      <c r="B3512" t="str">
        <f>'Page 1 - General Information'!$G$16</f>
        <v>6980</v>
      </c>
      <c r="C3512" s="333" t="s">
        <v>14207</v>
      </c>
      <c r="N3512" s="338" t="s">
        <v>8013</v>
      </c>
      <c r="O3512" s="300"/>
      <c r="Q3512" s="304">
        <f>(INDEX('Page 2 - Team Information'!$K$14:$AP$184,Y3512,X3512)*100)</f>
        <v>0</v>
      </c>
      <c r="S3512" t="s">
        <v>11446</v>
      </c>
      <c r="X3512" s="334">
        <v>29</v>
      </c>
      <c r="Y3512" s="334">
        <v>68</v>
      </c>
    </row>
    <row r="3513" spans="1:25" x14ac:dyDescent="0.25">
      <c r="A3513" t="str">
        <f>'Page 1 - General Information'!$G$12</f>
        <v>114069103</v>
      </c>
      <c r="B3513" t="str">
        <f>'Page 1 - General Information'!$G$16</f>
        <v>6980</v>
      </c>
      <c r="C3513" s="333" t="s">
        <v>14207</v>
      </c>
      <c r="N3513" s="338" t="s">
        <v>8013</v>
      </c>
      <c r="O3513" s="300"/>
      <c r="Q3513" s="304">
        <f>(INDEX('Page 2 - Team Information'!$K$14:$AP$184,Y3513,X3513)*100)</f>
        <v>0</v>
      </c>
      <c r="S3513" t="s">
        <v>11447</v>
      </c>
      <c r="X3513" s="334">
        <v>30</v>
      </c>
      <c r="Y3513" s="334">
        <v>68</v>
      </c>
    </row>
    <row r="3514" spans="1:25" x14ac:dyDescent="0.25">
      <c r="A3514" t="str">
        <f>'Page 1 - General Information'!$G$12</f>
        <v>114069103</v>
      </c>
      <c r="B3514" t="str">
        <f>'Page 1 - General Information'!$G$16</f>
        <v>6980</v>
      </c>
      <c r="C3514" s="333" t="s">
        <v>14207</v>
      </c>
      <c r="N3514" s="338" t="s">
        <v>8013</v>
      </c>
      <c r="O3514" s="300"/>
      <c r="Q3514" s="304">
        <f>(INDEX('Page 2 - Team Information'!$K$14:$AP$184,Y3514,X3514)*100)</f>
        <v>0</v>
      </c>
      <c r="S3514" t="s">
        <v>11448</v>
      </c>
      <c r="X3514" s="334">
        <v>31</v>
      </c>
      <c r="Y3514" s="334">
        <v>68</v>
      </c>
    </row>
    <row r="3515" spans="1:25" x14ac:dyDescent="0.25">
      <c r="A3515" t="str">
        <f>'Page 1 - General Information'!$G$12</f>
        <v>114069103</v>
      </c>
      <c r="B3515" t="str">
        <f>'Page 1 - General Information'!$G$16</f>
        <v>6980</v>
      </c>
      <c r="C3515" s="333" t="s">
        <v>14207</v>
      </c>
      <c r="N3515" s="338" t="s">
        <v>8013</v>
      </c>
      <c r="O3515" s="300"/>
      <c r="Q3515" s="304">
        <f>(INDEX('Page 2 - Team Information'!$K$14:$AP$184,Y3515,X3515)*100)</f>
        <v>0</v>
      </c>
      <c r="S3515" t="s">
        <v>11449</v>
      </c>
      <c r="X3515" s="334">
        <v>32</v>
      </c>
      <c r="Y3515" s="334">
        <v>68</v>
      </c>
    </row>
    <row r="3516" spans="1:25" x14ac:dyDescent="0.25">
      <c r="A3516" t="str">
        <f>'Page 1 - General Information'!$G$12</f>
        <v>114069103</v>
      </c>
      <c r="B3516" t="str">
        <f>'Page 1 - General Information'!$G$16</f>
        <v>6980</v>
      </c>
      <c r="C3516" s="333" t="s">
        <v>14207</v>
      </c>
      <c r="N3516" t="s">
        <v>8024</v>
      </c>
      <c r="O3516" s="296">
        <f>INDEX('Page 2 - Team Information'!$K$14:$AP$184,Y3516,X3516)</f>
        <v>0</v>
      </c>
      <c r="Q3516"/>
      <c r="S3516" t="s">
        <v>11450</v>
      </c>
      <c r="X3516" s="334">
        <v>24</v>
      </c>
      <c r="Y3516" s="334">
        <v>69</v>
      </c>
    </row>
    <row r="3517" spans="1:25" x14ac:dyDescent="0.25">
      <c r="A3517" t="str">
        <f>'Page 1 - General Information'!$G$12</f>
        <v>114069103</v>
      </c>
      <c r="B3517" t="str">
        <f>'Page 1 - General Information'!$G$16</f>
        <v>6980</v>
      </c>
      <c r="C3517" s="333" t="s">
        <v>14207</v>
      </c>
      <c r="N3517" t="s">
        <v>8024</v>
      </c>
      <c r="O3517" s="296">
        <f>INDEX('Page 2 - Team Information'!$K$14:$AP$184,Y3517,X3517)</f>
        <v>1</v>
      </c>
      <c r="Q3517"/>
      <c r="S3517" t="s">
        <v>11451</v>
      </c>
      <c r="X3517" s="334">
        <v>25</v>
      </c>
      <c r="Y3517" s="334">
        <v>69</v>
      </c>
    </row>
    <row r="3518" spans="1:25" x14ac:dyDescent="0.25">
      <c r="A3518" t="str">
        <f>'Page 1 - General Information'!$G$12</f>
        <v>114069103</v>
      </c>
      <c r="B3518" t="str">
        <f>'Page 1 - General Information'!$G$16</f>
        <v>6980</v>
      </c>
      <c r="C3518" s="333" t="s">
        <v>14207</v>
      </c>
      <c r="N3518" t="s">
        <v>8024</v>
      </c>
      <c r="O3518" s="296">
        <f>INDEX('Page 2 - Team Information'!$K$14:$AP$184,Y3518,X3518)</f>
        <v>0</v>
      </c>
      <c r="Q3518"/>
      <c r="S3518" t="s">
        <v>11452</v>
      </c>
      <c r="X3518" s="334">
        <v>26</v>
      </c>
      <c r="Y3518" s="334">
        <v>69</v>
      </c>
    </row>
    <row r="3519" spans="1:25" x14ac:dyDescent="0.25">
      <c r="A3519" t="str">
        <f>'Page 1 - General Information'!$G$12</f>
        <v>114069103</v>
      </c>
      <c r="B3519" t="str">
        <f>'Page 1 - General Information'!$G$16</f>
        <v>6980</v>
      </c>
      <c r="C3519" s="333" t="s">
        <v>14207</v>
      </c>
      <c r="N3519" t="s">
        <v>8024</v>
      </c>
      <c r="O3519" s="296">
        <f>INDEX('Page 2 - Team Information'!$K$14:$AP$184,Y3519,X3519)</f>
        <v>2</v>
      </c>
      <c r="Q3519"/>
      <c r="S3519" t="s">
        <v>11453</v>
      </c>
      <c r="X3519" s="334">
        <v>27</v>
      </c>
      <c r="Y3519" s="334">
        <v>69</v>
      </c>
    </row>
    <row r="3520" spans="1:25" x14ac:dyDescent="0.25">
      <c r="A3520" t="str">
        <f>'Page 1 - General Information'!$G$12</f>
        <v>114069103</v>
      </c>
      <c r="B3520" t="str">
        <f>'Page 1 - General Information'!$G$16</f>
        <v>6980</v>
      </c>
      <c r="C3520" s="333" t="s">
        <v>14207</v>
      </c>
      <c r="N3520" s="338" t="s">
        <v>8013</v>
      </c>
      <c r="O3520" s="300"/>
      <c r="Q3520" s="304">
        <f>(INDEX('Page 2 - Team Information'!$K$14:$AP$184,Y3520,X3520)*100)</f>
        <v>0</v>
      </c>
      <c r="S3520" t="s">
        <v>11454</v>
      </c>
      <c r="X3520" s="334">
        <v>29</v>
      </c>
      <c r="Y3520" s="334">
        <v>69</v>
      </c>
    </row>
    <row r="3521" spans="1:25" x14ac:dyDescent="0.25">
      <c r="A3521" t="str">
        <f>'Page 1 - General Information'!$G$12</f>
        <v>114069103</v>
      </c>
      <c r="B3521" t="str">
        <f>'Page 1 - General Information'!$G$16</f>
        <v>6980</v>
      </c>
      <c r="C3521" s="333" t="s">
        <v>14207</v>
      </c>
      <c r="N3521" s="338" t="s">
        <v>8013</v>
      </c>
      <c r="O3521" s="300"/>
      <c r="Q3521" s="304">
        <f>(INDEX('Page 2 - Team Information'!$K$14:$AP$184,Y3521,X3521)*100)</f>
        <v>0</v>
      </c>
      <c r="S3521" t="s">
        <v>11455</v>
      </c>
      <c r="X3521" s="334">
        <v>30</v>
      </c>
      <c r="Y3521" s="334">
        <v>69</v>
      </c>
    </row>
    <row r="3522" spans="1:25" x14ac:dyDescent="0.25">
      <c r="A3522" t="str">
        <f>'Page 1 - General Information'!$G$12</f>
        <v>114069103</v>
      </c>
      <c r="B3522" t="str">
        <f>'Page 1 - General Information'!$G$16</f>
        <v>6980</v>
      </c>
      <c r="C3522" s="333" t="s">
        <v>14207</v>
      </c>
      <c r="N3522" s="338" t="s">
        <v>8013</v>
      </c>
      <c r="O3522" s="300"/>
      <c r="Q3522" s="304">
        <f>(INDEX('Page 2 - Team Information'!$K$14:$AP$184,Y3522,X3522)*100)</f>
        <v>0</v>
      </c>
      <c r="S3522" t="s">
        <v>11456</v>
      </c>
      <c r="X3522" s="334">
        <v>31</v>
      </c>
      <c r="Y3522" s="334">
        <v>69</v>
      </c>
    </row>
    <row r="3523" spans="1:25" x14ac:dyDescent="0.25">
      <c r="A3523" t="str">
        <f>'Page 1 - General Information'!$G$12</f>
        <v>114069103</v>
      </c>
      <c r="B3523" t="str">
        <f>'Page 1 - General Information'!$G$16</f>
        <v>6980</v>
      </c>
      <c r="C3523" s="333" t="s">
        <v>14207</v>
      </c>
      <c r="N3523" s="338" t="s">
        <v>8013</v>
      </c>
      <c r="O3523" s="300"/>
      <c r="Q3523" s="304">
        <f>(INDEX('Page 2 - Team Information'!$K$14:$AP$184,Y3523,X3523)*100)</f>
        <v>0</v>
      </c>
      <c r="S3523" t="s">
        <v>11457</v>
      </c>
      <c r="X3523" s="334">
        <v>32</v>
      </c>
      <c r="Y3523" s="334">
        <v>69</v>
      </c>
    </row>
    <row r="3524" spans="1:25" x14ac:dyDescent="0.25">
      <c r="A3524" t="str">
        <f>'Page 1 - General Information'!$G$12</f>
        <v>114069103</v>
      </c>
      <c r="B3524" t="str">
        <f>'Page 1 - General Information'!$G$16</f>
        <v>6980</v>
      </c>
      <c r="C3524" s="333" t="s">
        <v>14207</v>
      </c>
      <c r="N3524" t="s">
        <v>8024</v>
      </c>
      <c r="O3524" s="296">
        <f>INDEX('Page 2 - Team Information'!$K$14:$AP$184,Y3524,X3524)</f>
        <v>0</v>
      </c>
      <c r="Q3524"/>
      <c r="S3524" t="s">
        <v>11458</v>
      </c>
      <c r="X3524" s="334">
        <v>24</v>
      </c>
      <c r="Y3524" s="334">
        <v>70</v>
      </c>
    </row>
    <row r="3525" spans="1:25" x14ac:dyDescent="0.25">
      <c r="A3525" t="str">
        <f>'Page 1 - General Information'!$G$12</f>
        <v>114069103</v>
      </c>
      <c r="B3525" t="str">
        <f>'Page 1 - General Information'!$G$16</f>
        <v>6980</v>
      </c>
      <c r="C3525" s="333" t="s">
        <v>14207</v>
      </c>
      <c r="N3525" t="s">
        <v>8024</v>
      </c>
      <c r="O3525" s="296">
        <f>INDEX('Page 2 - Team Information'!$K$14:$AP$184,Y3525,X3525)</f>
        <v>0</v>
      </c>
      <c r="Q3525"/>
      <c r="S3525" t="s">
        <v>11459</v>
      </c>
      <c r="X3525" s="334">
        <v>25</v>
      </c>
      <c r="Y3525" s="334">
        <v>70</v>
      </c>
    </row>
    <row r="3526" spans="1:25" x14ac:dyDescent="0.25">
      <c r="A3526" t="str">
        <f>'Page 1 - General Information'!$G$12</f>
        <v>114069103</v>
      </c>
      <c r="B3526" t="str">
        <f>'Page 1 - General Information'!$G$16</f>
        <v>6980</v>
      </c>
      <c r="C3526" s="333" t="s">
        <v>14207</v>
      </c>
      <c r="N3526" t="s">
        <v>8024</v>
      </c>
      <c r="O3526" s="296">
        <f>INDEX('Page 2 - Team Information'!$K$14:$AP$184,Y3526,X3526)</f>
        <v>0</v>
      </c>
      <c r="Q3526"/>
      <c r="S3526" t="s">
        <v>11460</v>
      </c>
      <c r="X3526" s="334">
        <v>26</v>
      </c>
      <c r="Y3526" s="334">
        <v>70</v>
      </c>
    </row>
    <row r="3527" spans="1:25" x14ac:dyDescent="0.25">
      <c r="A3527" t="str">
        <f>'Page 1 - General Information'!$G$12</f>
        <v>114069103</v>
      </c>
      <c r="B3527" t="str">
        <f>'Page 1 - General Information'!$G$16</f>
        <v>6980</v>
      </c>
      <c r="C3527" s="333" t="s">
        <v>14207</v>
      </c>
      <c r="N3527" t="s">
        <v>8024</v>
      </c>
      <c r="O3527" s="296">
        <f>INDEX('Page 2 - Team Information'!$K$14:$AP$184,Y3527,X3527)</f>
        <v>0</v>
      </c>
      <c r="Q3527"/>
      <c r="S3527" t="s">
        <v>11461</v>
      </c>
      <c r="X3527" s="334">
        <v>27</v>
      </c>
      <c r="Y3527" s="334">
        <v>70</v>
      </c>
    </row>
    <row r="3528" spans="1:25" x14ac:dyDescent="0.25">
      <c r="A3528" t="str">
        <f>'Page 1 - General Information'!$G$12</f>
        <v>114069103</v>
      </c>
      <c r="B3528" t="str">
        <f>'Page 1 - General Information'!$G$16</f>
        <v>6980</v>
      </c>
      <c r="C3528" s="333" t="s">
        <v>14207</v>
      </c>
      <c r="N3528" s="338" t="s">
        <v>8013</v>
      </c>
      <c r="O3528" s="300"/>
      <c r="Q3528" s="304">
        <f>(INDEX('Page 2 - Team Information'!$K$14:$AP$184,Y3528,X3528)*100)</f>
        <v>0</v>
      </c>
      <c r="S3528" t="s">
        <v>11462</v>
      </c>
      <c r="X3528" s="334">
        <v>29</v>
      </c>
      <c r="Y3528" s="334">
        <v>70</v>
      </c>
    </row>
    <row r="3529" spans="1:25" x14ac:dyDescent="0.25">
      <c r="A3529" t="str">
        <f>'Page 1 - General Information'!$G$12</f>
        <v>114069103</v>
      </c>
      <c r="B3529" t="str">
        <f>'Page 1 - General Information'!$G$16</f>
        <v>6980</v>
      </c>
      <c r="C3529" s="333" t="s">
        <v>14207</v>
      </c>
      <c r="N3529" s="338" t="s">
        <v>8013</v>
      </c>
      <c r="O3529" s="300"/>
      <c r="Q3529" s="304">
        <f>(INDEX('Page 2 - Team Information'!$K$14:$AP$184,Y3529,X3529)*100)</f>
        <v>0</v>
      </c>
      <c r="S3529" t="s">
        <v>11463</v>
      </c>
      <c r="X3529" s="334">
        <v>30</v>
      </c>
      <c r="Y3529" s="334">
        <v>70</v>
      </c>
    </row>
    <row r="3530" spans="1:25" x14ac:dyDescent="0.25">
      <c r="A3530" t="str">
        <f>'Page 1 - General Information'!$G$12</f>
        <v>114069103</v>
      </c>
      <c r="B3530" t="str">
        <f>'Page 1 - General Information'!$G$16</f>
        <v>6980</v>
      </c>
      <c r="C3530" s="333" t="s">
        <v>14207</v>
      </c>
      <c r="N3530" s="338" t="s">
        <v>8013</v>
      </c>
      <c r="O3530" s="300"/>
      <c r="Q3530" s="304">
        <f>(INDEX('Page 2 - Team Information'!$K$14:$AP$184,Y3530,X3530)*100)</f>
        <v>0</v>
      </c>
      <c r="S3530" t="s">
        <v>11464</v>
      </c>
      <c r="X3530" s="334">
        <v>31</v>
      </c>
      <c r="Y3530" s="334">
        <v>70</v>
      </c>
    </row>
    <row r="3531" spans="1:25" x14ac:dyDescent="0.25">
      <c r="A3531" t="str">
        <f>'Page 1 - General Information'!$G$12</f>
        <v>114069103</v>
      </c>
      <c r="B3531" t="str">
        <f>'Page 1 - General Information'!$G$16</f>
        <v>6980</v>
      </c>
      <c r="C3531" s="333" t="s">
        <v>14207</v>
      </c>
      <c r="N3531" s="338" t="s">
        <v>8013</v>
      </c>
      <c r="O3531" s="300"/>
      <c r="Q3531" s="304">
        <f>(INDEX('Page 2 - Team Information'!$K$14:$AP$184,Y3531,X3531)*100)</f>
        <v>0</v>
      </c>
      <c r="S3531" t="s">
        <v>11465</v>
      </c>
      <c r="X3531" s="334">
        <v>32</v>
      </c>
      <c r="Y3531" s="334">
        <v>70</v>
      </c>
    </row>
    <row r="3532" spans="1:25" x14ac:dyDescent="0.25">
      <c r="A3532" t="str">
        <f>'Page 1 - General Information'!$G$12</f>
        <v>114069103</v>
      </c>
      <c r="B3532" t="str">
        <f>'Page 1 - General Information'!$G$16</f>
        <v>6980</v>
      </c>
      <c r="C3532" s="333" t="s">
        <v>14207</v>
      </c>
      <c r="N3532" t="s">
        <v>8024</v>
      </c>
      <c r="O3532" s="296">
        <f>INDEX('Page 2 - Team Information'!$K$14:$AP$184,Y3532,X3532)</f>
        <v>0</v>
      </c>
      <c r="Q3532"/>
      <c r="S3532" t="s">
        <v>11466</v>
      </c>
      <c r="X3532" s="334">
        <v>24</v>
      </c>
      <c r="Y3532" s="334">
        <v>71</v>
      </c>
    </row>
    <row r="3533" spans="1:25" x14ac:dyDescent="0.25">
      <c r="A3533" t="str">
        <f>'Page 1 - General Information'!$G$12</f>
        <v>114069103</v>
      </c>
      <c r="B3533" t="str">
        <f>'Page 1 - General Information'!$G$16</f>
        <v>6980</v>
      </c>
      <c r="C3533" s="333" t="s">
        <v>14207</v>
      </c>
      <c r="N3533" t="s">
        <v>8024</v>
      </c>
      <c r="O3533" s="296">
        <f>INDEX('Page 2 - Team Information'!$K$14:$AP$184,Y3533,X3533)</f>
        <v>0</v>
      </c>
      <c r="Q3533"/>
      <c r="S3533" t="s">
        <v>11467</v>
      </c>
      <c r="X3533" s="334">
        <v>25</v>
      </c>
      <c r="Y3533" s="334">
        <v>71</v>
      </c>
    </row>
    <row r="3534" spans="1:25" x14ac:dyDescent="0.25">
      <c r="A3534" t="str">
        <f>'Page 1 - General Information'!$G$12</f>
        <v>114069103</v>
      </c>
      <c r="B3534" t="str">
        <f>'Page 1 - General Information'!$G$16</f>
        <v>6980</v>
      </c>
      <c r="C3534" s="333" t="s">
        <v>14207</v>
      </c>
      <c r="N3534" t="s">
        <v>8024</v>
      </c>
      <c r="O3534" s="296">
        <f>INDEX('Page 2 - Team Information'!$K$14:$AP$184,Y3534,X3534)</f>
        <v>0</v>
      </c>
      <c r="Q3534"/>
      <c r="S3534" t="s">
        <v>11468</v>
      </c>
      <c r="X3534" s="334">
        <v>26</v>
      </c>
      <c r="Y3534" s="334">
        <v>71</v>
      </c>
    </row>
    <row r="3535" spans="1:25" x14ac:dyDescent="0.25">
      <c r="A3535" t="str">
        <f>'Page 1 - General Information'!$G$12</f>
        <v>114069103</v>
      </c>
      <c r="B3535" t="str">
        <f>'Page 1 - General Information'!$G$16</f>
        <v>6980</v>
      </c>
      <c r="C3535" s="333" t="s">
        <v>14207</v>
      </c>
      <c r="N3535" t="s">
        <v>8024</v>
      </c>
      <c r="O3535" s="296">
        <f>INDEX('Page 2 - Team Information'!$K$14:$AP$184,Y3535,X3535)</f>
        <v>0</v>
      </c>
      <c r="Q3535"/>
      <c r="S3535" t="s">
        <v>11469</v>
      </c>
      <c r="X3535" s="334">
        <v>27</v>
      </c>
      <c r="Y3535" s="334">
        <v>71</v>
      </c>
    </row>
    <row r="3536" spans="1:25" x14ac:dyDescent="0.25">
      <c r="A3536" t="str">
        <f>'Page 1 - General Information'!$G$12</f>
        <v>114069103</v>
      </c>
      <c r="B3536" t="str">
        <f>'Page 1 - General Information'!$G$16</f>
        <v>6980</v>
      </c>
      <c r="C3536" s="333" t="s">
        <v>14207</v>
      </c>
      <c r="N3536" s="338" t="s">
        <v>8013</v>
      </c>
      <c r="O3536" s="300"/>
      <c r="Q3536" s="304">
        <f>(INDEX('Page 2 - Team Information'!$K$14:$AP$184,Y3536,X3536)*100)</f>
        <v>0</v>
      </c>
      <c r="S3536" t="s">
        <v>11470</v>
      </c>
      <c r="X3536" s="334">
        <v>29</v>
      </c>
      <c r="Y3536" s="334">
        <v>71</v>
      </c>
    </row>
    <row r="3537" spans="1:25" x14ac:dyDescent="0.25">
      <c r="A3537" t="str">
        <f>'Page 1 - General Information'!$G$12</f>
        <v>114069103</v>
      </c>
      <c r="B3537" t="str">
        <f>'Page 1 - General Information'!$G$16</f>
        <v>6980</v>
      </c>
      <c r="C3537" s="333" t="s">
        <v>14207</v>
      </c>
      <c r="N3537" s="338" t="s">
        <v>8013</v>
      </c>
      <c r="O3537" s="300"/>
      <c r="Q3537" s="304">
        <f>(INDEX('Page 2 - Team Information'!$K$14:$AP$184,Y3537,X3537)*100)</f>
        <v>0</v>
      </c>
      <c r="S3537" t="s">
        <v>11471</v>
      </c>
      <c r="X3537" s="334">
        <v>30</v>
      </c>
      <c r="Y3537" s="334">
        <v>71</v>
      </c>
    </row>
    <row r="3538" spans="1:25" x14ac:dyDescent="0.25">
      <c r="A3538" t="str">
        <f>'Page 1 - General Information'!$G$12</f>
        <v>114069103</v>
      </c>
      <c r="B3538" t="str">
        <f>'Page 1 - General Information'!$G$16</f>
        <v>6980</v>
      </c>
      <c r="C3538" s="333" t="s">
        <v>14207</v>
      </c>
      <c r="N3538" s="338" t="s">
        <v>8013</v>
      </c>
      <c r="O3538" s="300"/>
      <c r="Q3538" s="304">
        <f>(INDEX('Page 2 - Team Information'!$K$14:$AP$184,Y3538,X3538)*100)</f>
        <v>0</v>
      </c>
      <c r="S3538" t="s">
        <v>11472</v>
      </c>
      <c r="X3538" s="334">
        <v>31</v>
      </c>
      <c r="Y3538" s="334">
        <v>71</v>
      </c>
    </row>
    <row r="3539" spans="1:25" x14ac:dyDescent="0.25">
      <c r="A3539" t="str">
        <f>'Page 1 - General Information'!$G$12</f>
        <v>114069103</v>
      </c>
      <c r="B3539" t="str">
        <f>'Page 1 - General Information'!$G$16</f>
        <v>6980</v>
      </c>
      <c r="C3539" s="333" t="s">
        <v>14207</v>
      </c>
      <c r="N3539" s="338" t="s">
        <v>8013</v>
      </c>
      <c r="O3539" s="300"/>
      <c r="Q3539" s="304">
        <f>(INDEX('Page 2 - Team Information'!$K$14:$AP$184,Y3539,X3539)*100)</f>
        <v>0</v>
      </c>
      <c r="S3539" t="s">
        <v>11473</v>
      </c>
      <c r="X3539" s="334">
        <v>32</v>
      </c>
      <c r="Y3539" s="334">
        <v>71</v>
      </c>
    </row>
    <row r="3540" spans="1:25" x14ac:dyDescent="0.25">
      <c r="A3540" t="str">
        <f>'Page 1 - General Information'!$G$12</f>
        <v>114069103</v>
      </c>
      <c r="B3540" t="str">
        <f>'Page 1 - General Information'!$G$16</f>
        <v>6980</v>
      </c>
      <c r="C3540" s="333" t="s">
        <v>14207</v>
      </c>
      <c r="N3540" t="s">
        <v>8024</v>
      </c>
      <c r="O3540" s="296">
        <f>INDEX('Page 2 - Team Information'!$K$14:$AP$184,Y3540,X3540)</f>
        <v>0</v>
      </c>
      <c r="Q3540"/>
      <c r="S3540" t="s">
        <v>11474</v>
      </c>
      <c r="X3540" s="334">
        <v>24</v>
      </c>
      <c r="Y3540" s="334">
        <v>72</v>
      </c>
    </row>
    <row r="3541" spans="1:25" x14ac:dyDescent="0.25">
      <c r="A3541" t="str">
        <f>'Page 1 - General Information'!$G$12</f>
        <v>114069103</v>
      </c>
      <c r="B3541" t="str">
        <f>'Page 1 - General Information'!$G$16</f>
        <v>6980</v>
      </c>
      <c r="C3541" s="333" t="s">
        <v>14207</v>
      </c>
      <c r="N3541" t="s">
        <v>8024</v>
      </c>
      <c r="O3541" s="296">
        <f>INDEX('Page 2 - Team Information'!$K$14:$AP$184,Y3541,X3541)</f>
        <v>0</v>
      </c>
      <c r="Q3541"/>
      <c r="S3541" t="s">
        <v>11475</v>
      </c>
      <c r="X3541" s="334">
        <v>25</v>
      </c>
      <c r="Y3541" s="334">
        <v>72</v>
      </c>
    </row>
    <row r="3542" spans="1:25" x14ac:dyDescent="0.25">
      <c r="A3542" t="str">
        <f>'Page 1 - General Information'!$G$12</f>
        <v>114069103</v>
      </c>
      <c r="B3542" t="str">
        <f>'Page 1 - General Information'!$G$16</f>
        <v>6980</v>
      </c>
      <c r="C3542" s="333" t="s">
        <v>14207</v>
      </c>
      <c r="N3542" t="s">
        <v>8024</v>
      </c>
      <c r="O3542" s="296">
        <f>INDEX('Page 2 - Team Information'!$K$14:$AP$184,Y3542,X3542)</f>
        <v>0</v>
      </c>
      <c r="Q3542"/>
      <c r="S3542" t="s">
        <v>11476</v>
      </c>
      <c r="X3542" s="334">
        <v>26</v>
      </c>
      <c r="Y3542" s="334">
        <v>72</v>
      </c>
    </row>
    <row r="3543" spans="1:25" x14ac:dyDescent="0.25">
      <c r="A3543" t="str">
        <f>'Page 1 - General Information'!$G$12</f>
        <v>114069103</v>
      </c>
      <c r="B3543" t="str">
        <f>'Page 1 - General Information'!$G$16</f>
        <v>6980</v>
      </c>
      <c r="C3543" s="333" t="s">
        <v>14207</v>
      </c>
      <c r="N3543" t="s">
        <v>8024</v>
      </c>
      <c r="O3543" s="296">
        <f>INDEX('Page 2 - Team Information'!$K$14:$AP$184,Y3543,X3543)</f>
        <v>0</v>
      </c>
      <c r="Q3543"/>
      <c r="S3543" t="s">
        <v>11477</v>
      </c>
      <c r="X3543" s="334">
        <v>27</v>
      </c>
      <c r="Y3543" s="334">
        <v>72</v>
      </c>
    </row>
    <row r="3544" spans="1:25" x14ac:dyDescent="0.25">
      <c r="A3544" t="str">
        <f>'Page 1 - General Information'!$G$12</f>
        <v>114069103</v>
      </c>
      <c r="B3544" t="str">
        <f>'Page 1 - General Information'!$G$16</f>
        <v>6980</v>
      </c>
      <c r="C3544" s="333" t="s">
        <v>14207</v>
      </c>
      <c r="N3544" s="338" t="s">
        <v>8013</v>
      </c>
      <c r="O3544" s="300"/>
      <c r="Q3544" s="304">
        <f>(INDEX('Page 2 - Team Information'!$K$14:$AP$184,Y3544,X3544)*100)</f>
        <v>0</v>
      </c>
      <c r="S3544" t="s">
        <v>11478</v>
      </c>
      <c r="X3544" s="334">
        <v>29</v>
      </c>
      <c r="Y3544" s="334">
        <v>72</v>
      </c>
    </row>
    <row r="3545" spans="1:25" x14ac:dyDescent="0.25">
      <c r="A3545" t="str">
        <f>'Page 1 - General Information'!$G$12</f>
        <v>114069103</v>
      </c>
      <c r="B3545" t="str">
        <f>'Page 1 - General Information'!$G$16</f>
        <v>6980</v>
      </c>
      <c r="C3545" s="333" t="s">
        <v>14207</v>
      </c>
      <c r="N3545" s="338" t="s">
        <v>8013</v>
      </c>
      <c r="O3545" s="300"/>
      <c r="Q3545" s="304">
        <f>(INDEX('Page 2 - Team Information'!$K$14:$AP$184,Y3545,X3545)*100)</f>
        <v>0</v>
      </c>
      <c r="S3545" t="s">
        <v>11479</v>
      </c>
      <c r="X3545" s="334">
        <v>30</v>
      </c>
      <c r="Y3545" s="334">
        <v>72</v>
      </c>
    </row>
    <row r="3546" spans="1:25" x14ac:dyDescent="0.25">
      <c r="A3546" t="str">
        <f>'Page 1 - General Information'!$G$12</f>
        <v>114069103</v>
      </c>
      <c r="B3546" t="str">
        <f>'Page 1 - General Information'!$G$16</f>
        <v>6980</v>
      </c>
      <c r="C3546" s="333" t="s">
        <v>14207</v>
      </c>
      <c r="N3546" s="338" t="s">
        <v>8013</v>
      </c>
      <c r="O3546" s="300"/>
      <c r="Q3546" s="304">
        <f>(INDEX('Page 2 - Team Information'!$K$14:$AP$184,Y3546,X3546)*100)</f>
        <v>0</v>
      </c>
      <c r="S3546" t="s">
        <v>11480</v>
      </c>
      <c r="X3546" s="334">
        <v>31</v>
      </c>
      <c r="Y3546" s="334">
        <v>72</v>
      </c>
    </row>
    <row r="3547" spans="1:25" x14ac:dyDescent="0.25">
      <c r="A3547" t="str">
        <f>'Page 1 - General Information'!$G$12</f>
        <v>114069103</v>
      </c>
      <c r="B3547" t="str">
        <f>'Page 1 - General Information'!$G$16</f>
        <v>6980</v>
      </c>
      <c r="C3547" s="333" t="s">
        <v>14207</v>
      </c>
      <c r="N3547" s="338" t="s">
        <v>8013</v>
      </c>
      <c r="O3547" s="300"/>
      <c r="Q3547" s="304">
        <f>(INDEX('Page 2 - Team Information'!$K$14:$AP$184,Y3547,X3547)*100)</f>
        <v>0</v>
      </c>
      <c r="S3547" t="s">
        <v>11481</v>
      </c>
      <c r="X3547" s="334">
        <v>32</v>
      </c>
      <c r="Y3547" s="334">
        <v>72</v>
      </c>
    </row>
    <row r="3548" spans="1:25" x14ac:dyDescent="0.25">
      <c r="A3548" t="str">
        <f>'Page 1 - General Information'!$G$12</f>
        <v>114069103</v>
      </c>
      <c r="B3548" t="str">
        <f>'Page 1 - General Information'!$G$16</f>
        <v>6980</v>
      </c>
      <c r="C3548" s="333" t="s">
        <v>14207</v>
      </c>
      <c r="N3548" t="s">
        <v>8024</v>
      </c>
      <c r="O3548" s="296">
        <f>INDEX('Page 2 - Team Information'!$K$14:$AP$184,Y3548,X3548)</f>
        <v>0</v>
      </c>
      <c r="Q3548"/>
      <c r="S3548" t="s">
        <v>11482</v>
      </c>
      <c r="X3548" s="334">
        <v>24</v>
      </c>
      <c r="Y3548" s="334">
        <v>73</v>
      </c>
    </row>
    <row r="3549" spans="1:25" x14ac:dyDescent="0.25">
      <c r="A3549" t="str">
        <f>'Page 1 - General Information'!$G$12</f>
        <v>114069103</v>
      </c>
      <c r="B3549" t="str">
        <f>'Page 1 - General Information'!$G$16</f>
        <v>6980</v>
      </c>
      <c r="C3549" s="333" t="s">
        <v>14207</v>
      </c>
      <c r="N3549" t="s">
        <v>8024</v>
      </c>
      <c r="O3549" s="296">
        <f>INDEX('Page 2 - Team Information'!$K$14:$AP$184,Y3549,X3549)</f>
        <v>1</v>
      </c>
      <c r="Q3549"/>
      <c r="S3549" t="s">
        <v>11483</v>
      </c>
      <c r="X3549" s="334">
        <v>25</v>
      </c>
      <c r="Y3549" s="334">
        <v>73</v>
      </c>
    </row>
    <row r="3550" spans="1:25" x14ac:dyDescent="0.25">
      <c r="A3550" t="str">
        <f>'Page 1 - General Information'!$G$12</f>
        <v>114069103</v>
      </c>
      <c r="B3550" t="str">
        <f>'Page 1 - General Information'!$G$16</f>
        <v>6980</v>
      </c>
      <c r="C3550" s="333" t="s">
        <v>14207</v>
      </c>
      <c r="N3550" t="s">
        <v>8024</v>
      </c>
      <c r="O3550" s="296">
        <f>INDEX('Page 2 - Team Information'!$K$14:$AP$184,Y3550,X3550)</f>
        <v>0</v>
      </c>
      <c r="Q3550"/>
      <c r="S3550" t="s">
        <v>11484</v>
      </c>
      <c r="X3550" s="334">
        <v>26</v>
      </c>
      <c r="Y3550" s="334">
        <v>73</v>
      </c>
    </row>
    <row r="3551" spans="1:25" x14ac:dyDescent="0.25">
      <c r="A3551" t="str">
        <f>'Page 1 - General Information'!$G$12</f>
        <v>114069103</v>
      </c>
      <c r="B3551" t="str">
        <f>'Page 1 - General Information'!$G$16</f>
        <v>6980</v>
      </c>
      <c r="C3551" s="333" t="s">
        <v>14207</v>
      </c>
      <c r="N3551" t="s">
        <v>8024</v>
      </c>
      <c r="O3551" s="296">
        <f>INDEX('Page 2 - Team Information'!$K$14:$AP$184,Y3551,X3551)</f>
        <v>1</v>
      </c>
      <c r="Q3551"/>
      <c r="S3551" t="s">
        <v>11485</v>
      </c>
      <c r="X3551" s="334">
        <v>27</v>
      </c>
      <c r="Y3551" s="334">
        <v>73</v>
      </c>
    </row>
    <row r="3552" spans="1:25" x14ac:dyDescent="0.25">
      <c r="A3552" t="str">
        <f>'Page 1 - General Information'!$G$12</f>
        <v>114069103</v>
      </c>
      <c r="B3552" t="str">
        <f>'Page 1 - General Information'!$G$16</f>
        <v>6980</v>
      </c>
      <c r="C3552" s="333" t="s">
        <v>14207</v>
      </c>
      <c r="N3552" s="338" t="s">
        <v>8013</v>
      </c>
      <c r="O3552" s="300"/>
      <c r="Q3552" s="304">
        <f>(INDEX('Page 2 - Team Information'!$K$14:$AP$184,Y3552,X3552)*100)</f>
        <v>0</v>
      </c>
      <c r="S3552" t="s">
        <v>11486</v>
      </c>
      <c r="X3552" s="334">
        <v>29</v>
      </c>
      <c r="Y3552" s="334">
        <v>73</v>
      </c>
    </row>
    <row r="3553" spans="1:25" x14ac:dyDescent="0.25">
      <c r="A3553" t="str">
        <f>'Page 1 - General Information'!$G$12</f>
        <v>114069103</v>
      </c>
      <c r="B3553" t="str">
        <f>'Page 1 - General Information'!$G$16</f>
        <v>6980</v>
      </c>
      <c r="C3553" s="333" t="s">
        <v>14207</v>
      </c>
      <c r="N3553" s="338" t="s">
        <v>8013</v>
      </c>
      <c r="O3553" s="300"/>
      <c r="Q3553" s="304">
        <f>(INDEX('Page 2 - Team Information'!$K$14:$AP$184,Y3553,X3553)*100)</f>
        <v>0</v>
      </c>
      <c r="S3553" t="s">
        <v>11487</v>
      </c>
      <c r="X3553" s="334">
        <v>30</v>
      </c>
      <c r="Y3553" s="334">
        <v>73</v>
      </c>
    </row>
    <row r="3554" spans="1:25" x14ac:dyDescent="0.25">
      <c r="A3554" t="str">
        <f>'Page 1 - General Information'!$G$12</f>
        <v>114069103</v>
      </c>
      <c r="B3554" t="str">
        <f>'Page 1 - General Information'!$G$16</f>
        <v>6980</v>
      </c>
      <c r="C3554" s="333" t="s">
        <v>14207</v>
      </c>
      <c r="N3554" s="338" t="s">
        <v>8013</v>
      </c>
      <c r="O3554" s="300"/>
      <c r="Q3554" s="304">
        <f>(INDEX('Page 2 - Team Information'!$K$14:$AP$184,Y3554,X3554)*100)</f>
        <v>0</v>
      </c>
      <c r="S3554" t="s">
        <v>11488</v>
      </c>
      <c r="X3554" s="334">
        <v>31</v>
      </c>
      <c r="Y3554" s="334">
        <v>73</v>
      </c>
    </row>
    <row r="3555" spans="1:25" x14ac:dyDescent="0.25">
      <c r="A3555" t="str">
        <f>'Page 1 - General Information'!$G$12</f>
        <v>114069103</v>
      </c>
      <c r="B3555" t="str">
        <f>'Page 1 - General Information'!$G$16</f>
        <v>6980</v>
      </c>
      <c r="C3555" s="333" t="s">
        <v>14207</v>
      </c>
      <c r="N3555" s="338" t="s">
        <v>8013</v>
      </c>
      <c r="O3555" s="300"/>
      <c r="Q3555" s="304">
        <f>(INDEX('Page 2 - Team Information'!$K$14:$AP$184,Y3555,X3555)*100)</f>
        <v>0</v>
      </c>
      <c r="S3555" t="s">
        <v>11489</v>
      </c>
      <c r="X3555" s="334">
        <v>32</v>
      </c>
      <c r="Y3555" s="334">
        <v>73</v>
      </c>
    </row>
    <row r="3556" spans="1:25" x14ac:dyDescent="0.25">
      <c r="A3556" t="str">
        <f>'Page 1 - General Information'!$G$12</f>
        <v>114069103</v>
      </c>
      <c r="B3556" t="str">
        <f>'Page 1 - General Information'!$G$16</f>
        <v>6980</v>
      </c>
      <c r="C3556" s="333" t="s">
        <v>14207</v>
      </c>
      <c r="N3556" t="s">
        <v>8024</v>
      </c>
      <c r="O3556" s="296">
        <f>INDEX('Page 2 - Team Information'!$K$14:$AP$184,Y3556,X3556)</f>
        <v>0</v>
      </c>
      <c r="Q3556"/>
      <c r="S3556" t="s">
        <v>11490</v>
      </c>
      <c r="X3556" s="334">
        <v>24</v>
      </c>
      <c r="Y3556" s="334">
        <v>74</v>
      </c>
    </row>
    <row r="3557" spans="1:25" x14ac:dyDescent="0.25">
      <c r="A3557" t="str">
        <f>'Page 1 - General Information'!$G$12</f>
        <v>114069103</v>
      </c>
      <c r="B3557" t="str">
        <f>'Page 1 - General Information'!$G$16</f>
        <v>6980</v>
      </c>
      <c r="C3557" s="333" t="s">
        <v>14207</v>
      </c>
      <c r="N3557" t="s">
        <v>8024</v>
      </c>
      <c r="O3557" s="296">
        <f>INDEX('Page 2 - Team Information'!$K$14:$AP$184,Y3557,X3557)</f>
        <v>0</v>
      </c>
      <c r="Q3557"/>
      <c r="S3557" t="s">
        <v>11491</v>
      </c>
      <c r="X3557" s="334">
        <v>25</v>
      </c>
      <c r="Y3557" s="334">
        <v>74</v>
      </c>
    </row>
    <row r="3558" spans="1:25" x14ac:dyDescent="0.25">
      <c r="A3558" t="str">
        <f>'Page 1 - General Information'!$G$12</f>
        <v>114069103</v>
      </c>
      <c r="B3558" t="str">
        <f>'Page 1 - General Information'!$G$16</f>
        <v>6980</v>
      </c>
      <c r="C3558" s="333" t="s">
        <v>14207</v>
      </c>
      <c r="N3558" t="s">
        <v>8024</v>
      </c>
      <c r="O3558" s="296">
        <f>INDEX('Page 2 - Team Information'!$K$14:$AP$184,Y3558,X3558)</f>
        <v>0</v>
      </c>
      <c r="Q3558"/>
      <c r="S3558" t="s">
        <v>11492</v>
      </c>
      <c r="X3558" s="334">
        <v>26</v>
      </c>
      <c r="Y3558" s="334">
        <v>74</v>
      </c>
    </row>
    <row r="3559" spans="1:25" x14ac:dyDescent="0.25">
      <c r="A3559" t="str">
        <f>'Page 1 - General Information'!$G$12</f>
        <v>114069103</v>
      </c>
      <c r="B3559" t="str">
        <f>'Page 1 - General Information'!$G$16</f>
        <v>6980</v>
      </c>
      <c r="C3559" s="333" t="s">
        <v>14207</v>
      </c>
      <c r="N3559" t="s">
        <v>8024</v>
      </c>
      <c r="O3559" s="296">
        <f>INDEX('Page 2 - Team Information'!$K$14:$AP$184,Y3559,X3559)</f>
        <v>0</v>
      </c>
      <c r="Q3559"/>
      <c r="S3559" t="s">
        <v>11493</v>
      </c>
      <c r="X3559" s="334">
        <v>27</v>
      </c>
      <c r="Y3559" s="334">
        <v>74</v>
      </c>
    </row>
    <row r="3560" spans="1:25" x14ac:dyDescent="0.25">
      <c r="A3560" t="str">
        <f>'Page 1 - General Information'!$G$12</f>
        <v>114069103</v>
      </c>
      <c r="B3560" t="str">
        <f>'Page 1 - General Information'!$G$16</f>
        <v>6980</v>
      </c>
      <c r="C3560" s="333" t="s">
        <v>14207</v>
      </c>
      <c r="N3560" s="338" t="s">
        <v>8013</v>
      </c>
      <c r="O3560" s="300"/>
      <c r="Q3560" s="304">
        <f>(INDEX('Page 2 - Team Information'!$K$14:$AP$184,Y3560,X3560)*100)</f>
        <v>0</v>
      </c>
      <c r="S3560" t="s">
        <v>11494</v>
      </c>
      <c r="X3560" s="334">
        <v>29</v>
      </c>
      <c r="Y3560" s="334">
        <v>74</v>
      </c>
    </row>
    <row r="3561" spans="1:25" x14ac:dyDescent="0.25">
      <c r="A3561" t="str">
        <f>'Page 1 - General Information'!$G$12</f>
        <v>114069103</v>
      </c>
      <c r="B3561" t="str">
        <f>'Page 1 - General Information'!$G$16</f>
        <v>6980</v>
      </c>
      <c r="C3561" s="333" t="s">
        <v>14207</v>
      </c>
      <c r="N3561" s="338" t="s">
        <v>8013</v>
      </c>
      <c r="O3561" s="300"/>
      <c r="Q3561" s="304">
        <f>(INDEX('Page 2 - Team Information'!$K$14:$AP$184,Y3561,X3561)*100)</f>
        <v>0</v>
      </c>
      <c r="S3561" t="s">
        <v>11495</v>
      </c>
      <c r="X3561" s="334">
        <v>30</v>
      </c>
      <c r="Y3561" s="334">
        <v>74</v>
      </c>
    </row>
    <row r="3562" spans="1:25" x14ac:dyDescent="0.25">
      <c r="A3562" t="str">
        <f>'Page 1 - General Information'!$G$12</f>
        <v>114069103</v>
      </c>
      <c r="B3562" t="str">
        <f>'Page 1 - General Information'!$G$16</f>
        <v>6980</v>
      </c>
      <c r="C3562" s="333" t="s">
        <v>14207</v>
      </c>
      <c r="N3562" s="338" t="s">
        <v>8013</v>
      </c>
      <c r="O3562" s="300"/>
      <c r="Q3562" s="304">
        <f>(INDEX('Page 2 - Team Information'!$K$14:$AP$184,Y3562,X3562)*100)</f>
        <v>0</v>
      </c>
      <c r="S3562" t="s">
        <v>11496</v>
      </c>
      <c r="X3562" s="334">
        <v>31</v>
      </c>
      <c r="Y3562" s="334">
        <v>74</v>
      </c>
    </row>
    <row r="3563" spans="1:25" x14ac:dyDescent="0.25">
      <c r="A3563" t="str">
        <f>'Page 1 - General Information'!$G$12</f>
        <v>114069103</v>
      </c>
      <c r="B3563" t="str">
        <f>'Page 1 - General Information'!$G$16</f>
        <v>6980</v>
      </c>
      <c r="C3563" s="333" t="s">
        <v>14207</v>
      </c>
      <c r="N3563" s="338" t="s">
        <v>8013</v>
      </c>
      <c r="O3563" s="300"/>
      <c r="Q3563" s="304">
        <f>(INDEX('Page 2 - Team Information'!$K$14:$AP$184,Y3563,X3563)*100)</f>
        <v>0</v>
      </c>
      <c r="S3563" t="s">
        <v>11497</v>
      </c>
      <c r="X3563" s="334">
        <v>32</v>
      </c>
      <c r="Y3563" s="334">
        <v>74</v>
      </c>
    </row>
    <row r="3564" spans="1:25" x14ac:dyDescent="0.25">
      <c r="A3564" t="str">
        <f>'Page 1 - General Information'!$G$12</f>
        <v>114069103</v>
      </c>
      <c r="B3564" t="str">
        <f>'Page 1 - General Information'!$G$16</f>
        <v>6980</v>
      </c>
      <c r="C3564" s="333" t="s">
        <v>14207</v>
      </c>
      <c r="N3564" t="s">
        <v>8024</v>
      </c>
      <c r="O3564" s="296">
        <f>INDEX('Page 2 - Team Information'!$K$14:$AP$184,Y3564,X3564)</f>
        <v>0</v>
      </c>
      <c r="Q3564"/>
      <c r="S3564" t="s">
        <v>11498</v>
      </c>
      <c r="X3564" s="334">
        <v>24</v>
      </c>
      <c r="Y3564" s="334">
        <v>75</v>
      </c>
    </row>
    <row r="3565" spans="1:25" x14ac:dyDescent="0.25">
      <c r="A3565" t="str">
        <f>'Page 1 - General Information'!$G$12</f>
        <v>114069103</v>
      </c>
      <c r="B3565" t="str">
        <f>'Page 1 - General Information'!$G$16</f>
        <v>6980</v>
      </c>
      <c r="C3565" s="333" t="s">
        <v>14207</v>
      </c>
      <c r="N3565" t="s">
        <v>8024</v>
      </c>
      <c r="O3565" s="296">
        <f>INDEX('Page 2 - Team Information'!$K$14:$AP$184,Y3565,X3565)</f>
        <v>0</v>
      </c>
      <c r="Q3565"/>
      <c r="S3565" t="s">
        <v>11499</v>
      </c>
      <c r="X3565" s="334">
        <v>25</v>
      </c>
      <c r="Y3565" s="334">
        <v>75</v>
      </c>
    </row>
    <row r="3566" spans="1:25" x14ac:dyDescent="0.25">
      <c r="A3566" t="str">
        <f>'Page 1 - General Information'!$G$12</f>
        <v>114069103</v>
      </c>
      <c r="B3566" t="str">
        <f>'Page 1 - General Information'!$G$16</f>
        <v>6980</v>
      </c>
      <c r="C3566" s="333" t="s">
        <v>14207</v>
      </c>
      <c r="N3566" t="s">
        <v>8024</v>
      </c>
      <c r="O3566" s="296">
        <f>INDEX('Page 2 - Team Information'!$K$14:$AP$184,Y3566,X3566)</f>
        <v>0</v>
      </c>
      <c r="Q3566"/>
      <c r="S3566" t="s">
        <v>11500</v>
      </c>
      <c r="X3566" s="334">
        <v>26</v>
      </c>
      <c r="Y3566" s="334">
        <v>75</v>
      </c>
    </row>
    <row r="3567" spans="1:25" x14ac:dyDescent="0.25">
      <c r="A3567" t="str">
        <f>'Page 1 - General Information'!$G$12</f>
        <v>114069103</v>
      </c>
      <c r="B3567" t="str">
        <f>'Page 1 - General Information'!$G$16</f>
        <v>6980</v>
      </c>
      <c r="C3567" s="333" t="s">
        <v>14207</v>
      </c>
      <c r="N3567" t="s">
        <v>8024</v>
      </c>
      <c r="O3567" s="296">
        <f>INDEX('Page 2 - Team Information'!$K$14:$AP$184,Y3567,X3567)</f>
        <v>0</v>
      </c>
      <c r="Q3567"/>
      <c r="S3567" t="s">
        <v>11501</v>
      </c>
      <c r="X3567" s="334">
        <v>27</v>
      </c>
      <c r="Y3567" s="334">
        <v>75</v>
      </c>
    </row>
    <row r="3568" spans="1:25" x14ac:dyDescent="0.25">
      <c r="A3568" t="str">
        <f>'Page 1 - General Information'!$G$12</f>
        <v>114069103</v>
      </c>
      <c r="B3568" t="str">
        <f>'Page 1 - General Information'!$G$16</f>
        <v>6980</v>
      </c>
      <c r="C3568" s="333" t="s">
        <v>14207</v>
      </c>
      <c r="N3568" s="338" t="s">
        <v>8013</v>
      </c>
      <c r="O3568" s="300"/>
      <c r="Q3568" s="304">
        <f>(INDEX('Page 2 - Team Information'!$K$14:$AP$184,Y3568,X3568)*100)</f>
        <v>0</v>
      </c>
      <c r="S3568" t="s">
        <v>11502</v>
      </c>
      <c r="X3568" s="334">
        <v>29</v>
      </c>
      <c r="Y3568" s="334">
        <v>75</v>
      </c>
    </row>
    <row r="3569" spans="1:25" x14ac:dyDescent="0.25">
      <c r="A3569" t="str">
        <f>'Page 1 - General Information'!$G$12</f>
        <v>114069103</v>
      </c>
      <c r="B3569" t="str">
        <f>'Page 1 - General Information'!$G$16</f>
        <v>6980</v>
      </c>
      <c r="C3569" s="333" t="s">
        <v>14207</v>
      </c>
      <c r="N3569" s="338" t="s">
        <v>8013</v>
      </c>
      <c r="O3569" s="300"/>
      <c r="Q3569" s="304">
        <f>(INDEX('Page 2 - Team Information'!$K$14:$AP$184,Y3569,X3569)*100)</f>
        <v>0</v>
      </c>
      <c r="S3569" t="s">
        <v>11503</v>
      </c>
      <c r="X3569" s="334">
        <v>30</v>
      </c>
      <c r="Y3569" s="334">
        <v>75</v>
      </c>
    </row>
    <row r="3570" spans="1:25" x14ac:dyDescent="0.25">
      <c r="A3570" t="str">
        <f>'Page 1 - General Information'!$G$12</f>
        <v>114069103</v>
      </c>
      <c r="B3570" t="str">
        <f>'Page 1 - General Information'!$G$16</f>
        <v>6980</v>
      </c>
      <c r="C3570" s="333" t="s">
        <v>14207</v>
      </c>
      <c r="N3570" s="338" t="s">
        <v>8013</v>
      </c>
      <c r="O3570" s="300"/>
      <c r="Q3570" s="304">
        <f>(INDEX('Page 2 - Team Information'!$K$14:$AP$184,Y3570,X3570)*100)</f>
        <v>0</v>
      </c>
      <c r="S3570" t="s">
        <v>11504</v>
      </c>
      <c r="X3570" s="334">
        <v>31</v>
      </c>
      <c r="Y3570" s="334">
        <v>75</v>
      </c>
    </row>
    <row r="3571" spans="1:25" x14ac:dyDescent="0.25">
      <c r="A3571" t="str">
        <f>'Page 1 - General Information'!$G$12</f>
        <v>114069103</v>
      </c>
      <c r="B3571" t="str">
        <f>'Page 1 - General Information'!$G$16</f>
        <v>6980</v>
      </c>
      <c r="C3571" s="333" t="s">
        <v>14207</v>
      </c>
      <c r="N3571" s="338" t="s">
        <v>8013</v>
      </c>
      <c r="O3571" s="300"/>
      <c r="Q3571" s="304">
        <f>(INDEX('Page 2 - Team Information'!$K$14:$AP$184,Y3571,X3571)*100)</f>
        <v>0</v>
      </c>
      <c r="S3571" t="s">
        <v>11505</v>
      </c>
      <c r="X3571" s="334">
        <v>32</v>
      </c>
      <c r="Y3571" s="334">
        <v>75</v>
      </c>
    </row>
    <row r="3572" spans="1:25" x14ac:dyDescent="0.25">
      <c r="A3572" t="str">
        <f>'Page 1 - General Information'!$G$12</f>
        <v>114069103</v>
      </c>
      <c r="B3572" t="str">
        <f>'Page 1 - General Information'!$G$16</f>
        <v>6980</v>
      </c>
      <c r="C3572" s="333" t="s">
        <v>14207</v>
      </c>
      <c r="N3572" t="s">
        <v>8024</v>
      </c>
      <c r="O3572" s="296">
        <f>INDEX('Page 2 - Team Information'!$K$14:$AP$184,Y3572,X3572)</f>
        <v>0</v>
      </c>
      <c r="Q3572"/>
      <c r="S3572" t="s">
        <v>11506</v>
      </c>
      <c r="X3572" s="334">
        <v>24</v>
      </c>
      <c r="Y3572" s="334">
        <v>76</v>
      </c>
    </row>
    <row r="3573" spans="1:25" x14ac:dyDescent="0.25">
      <c r="A3573" t="str">
        <f>'Page 1 - General Information'!$G$12</f>
        <v>114069103</v>
      </c>
      <c r="B3573" t="str">
        <f>'Page 1 - General Information'!$G$16</f>
        <v>6980</v>
      </c>
      <c r="C3573" s="333" t="s">
        <v>14207</v>
      </c>
      <c r="N3573" t="s">
        <v>8024</v>
      </c>
      <c r="O3573" s="296">
        <f>INDEX('Page 2 - Team Information'!$K$14:$AP$184,Y3573,X3573)</f>
        <v>0</v>
      </c>
      <c r="Q3573"/>
      <c r="S3573" t="s">
        <v>11507</v>
      </c>
      <c r="X3573" s="334">
        <v>25</v>
      </c>
      <c r="Y3573" s="334">
        <v>76</v>
      </c>
    </row>
    <row r="3574" spans="1:25" x14ac:dyDescent="0.25">
      <c r="A3574" t="str">
        <f>'Page 1 - General Information'!$G$12</f>
        <v>114069103</v>
      </c>
      <c r="B3574" t="str">
        <f>'Page 1 - General Information'!$G$16</f>
        <v>6980</v>
      </c>
      <c r="C3574" s="333" t="s">
        <v>14207</v>
      </c>
      <c r="N3574" t="s">
        <v>8024</v>
      </c>
      <c r="O3574" s="296">
        <f>INDEX('Page 2 - Team Information'!$K$14:$AP$184,Y3574,X3574)</f>
        <v>0</v>
      </c>
      <c r="Q3574"/>
      <c r="S3574" t="s">
        <v>11508</v>
      </c>
      <c r="X3574" s="334">
        <v>26</v>
      </c>
      <c r="Y3574" s="334">
        <v>76</v>
      </c>
    </row>
    <row r="3575" spans="1:25" x14ac:dyDescent="0.25">
      <c r="A3575" t="str">
        <f>'Page 1 - General Information'!$G$12</f>
        <v>114069103</v>
      </c>
      <c r="B3575" t="str">
        <f>'Page 1 - General Information'!$G$16</f>
        <v>6980</v>
      </c>
      <c r="C3575" s="333" t="s">
        <v>14207</v>
      </c>
      <c r="N3575" t="s">
        <v>8024</v>
      </c>
      <c r="O3575" s="296">
        <f>INDEX('Page 2 - Team Information'!$K$14:$AP$184,Y3575,X3575)</f>
        <v>0</v>
      </c>
      <c r="Q3575"/>
      <c r="S3575" t="s">
        <v>11509</v>
      </c>
      <c r="X3575" s="334">
        <v>27</v>
      </c>
      <c r="Y3575" s="334">
        <v>76</v>
      </c>
    </row>
    <row r="3576" spans="1:25" x14ac:dyDescent="0.25">
      <c r="A3576" t="str">
        <f>'Page 1 - General Information'!$G$12</f>
        <v>114069103</v>
      </c>
      <c r="B3576" t="str">
        <f>'Page 1 - General Information'!$G$16</f>
        <v>6980</v>
      </c>
      <c r="C3576" s="333" t="s">
        <v>14207</v>
      </c>
      <c r="N3576" s="338" t="s">
        <v>8013</v>
      </c>
      <c r="O3576" s="300"/>
      <c r="Q3576" s="304">
        <f>(INDEX('Page 2 - Team Information'!$K$14:$AP$184,Y3576,X3576)*100)</f>
        <v>0</v>
      </c>
      <c r="S3576" t="s">
        <v>11510</v>
      </c>
      <c r="X3576" s="334">
        <v>29</v>
      </c>
      <c r="Y3576" s="334">
        <v>76</v>
      </c>
    </row>
    <row r="3577" spans="1:25" x14ac:dyDescent="0.25">
      <c r="A3577" t="str">
        <f>'Page 1 - General Information'!$G$12</f>
        <v>114069103</v>
      </c>
      <c r="B3577" t="str">
        <f>'Page 1 - General Information'!$G$16</f>
        <v>6980</v>
      </c>
      <c r="C3577" s="333" t="s">
        <v>14207</v>
      </c>
      <c r="N3577" s="338" t="s">
        <v>8013</v>
      </c>
      <c r="O3577" s="300"/>
      <c r="Q3577" s="304">
        <f>(INDEX('Page 2 - Team Information'!$K$14:$AP$184,Y3577,X3577)*100)</f>
        <v>0</v>
      </c>
      <c r="S3577" t="s">
        <v>11511</v>
      </c>
      <c r="X3577" s="334">
        <v>30</v>
      </c>
      <c r="Y3577" s="334">
        <v>76</v>
      </c>
    </row>
    <row r="3578" spans="1:25" x14ac:dyDescent="0.25">
      <c r="A3578" t="str">
        <f>'Page 1 - General Information'!$G$12</f>
        <v>114069103</v>
      </c>
      <c r="B3578" t="str">
        <f>'Page 1 - General Information'!$G$16</f>
        <v>6980</v>
      </c>
      <c r="C3578" s="333" t="s">
        <v>14207</v>
      </c>
      <c r="N3578" s="338" t="s">
        <v>8013</v>
      </c>
      <c r="O3578" s="300"/>
      <c r="Q3578" s="304">
        <f>(INDEX('Page 2 - Team Information'!$K$14:$AP$184,Y3578,X3578)*100)</f>
        <v>0</v>
      </c>
      <c r="S3578" t="s">
        <v>11512</v>
      </c>
      <c r="X3578" s="334">
        <v>31</v>
      </c>
      <c r="Y3578" s="334">
        <v>76</v>
      </c>
    </row>
    <row r="3579" spans="1:25" x14ac:dyDescent="0.25">
      <c r="A3579" t="str">
        <f>'Page 1 - General Information'!$G$12</f>
        <v>114069103</v>
      </c>
      <c r="B3579" t="str">
        <f>'Page 1 - General Information'!$G$16</f>
        <v>6980</v>
      </c>
      <c r="C3579" s="333" t="s">
        <v>14207</v>
      </c>
      <c r="N3579" s="338" t="s">
        <v>8013</v>
      </c>
      <c r="O3579" s="300"/>
      <c r="Q3579" s="304">
        <f>(INDEX('Page 2 - Team Information'!$K$14:$AP$184,Y3579,X3579)*100)</f>
        <v>0</v>
      </c>
      <c r="S3579" t="s">
        <v>11513</v>
      </c>
      <c r="X3579" s="334">
        <v>32</v>
      </c>
      <c r="Y3579" s="334">
        <v>76</v>
      </c>
    </row>
    <row r="3580" spans="1:25" x14ac:dyDescent="0.25">
      <c r="A3580" t="str">
        <f>'Page 1 - General Information'!$G$12</f>
        <v>114069103</v>
      </c>
      <c r="B3580" t="str">
        <f>'Page 1 - General Information'!$G$16</f>
        <v>6980</v>
      </c>
      <c r="C3580" s="333" t="s">
        <v>14207</v>
      </c>
      <c r="N3580" t="s">
        <v>8024</v>
      </c>
      <c r="O3580" s="296">
        <f>INDEX('Page 2 - Team Information'!$K$14:$AP$184,Y3580,X3580)</f>
        <v>0</v>
      </c>
      <c r="Q3580"/>
      <c r="S3580" t="s">
        <v>11514</v>
      </c>
      <c r="X3580" s="334">
        <v>24</v>
      </c>
      <c r="Y3580" s="334">
        <v>77</v>
      </c>
    </row>
    <row r="3581" spans="1:25" x14ac:dyDescent="0.25">
      <c r="A3581" t="str">
        <f>'Page 1 - General Information'!$G$12</f>
        <v>114069103</v>
      </c>
      <c r="B3581" t="str">
        <f>'Page 1 - General Information'!$G$16</f>
        <v>6980</v>
      </c>
      <c r="C3581" s="333" t="s">
        <v>14207</v>
      </c>
      <c r="N3581" t="s">
        <v>8024</v>
      </c>
      <c r="O3581" s="296">
        <f>INDEX('Page 2 - Team Information'!$K$14:$AP$184,Y3581,X3581)</f>
        <v>0</v>
      </c>
      <c r="Q3581"/>
      <c r="S3581" t="s">
        <v>11515</v>
      </c>
      <c r="X3581" s="334">
        <v>25</v>
      </c>
      <c r="Y3581" s="334">
        <v>77</v>
      </c>
    </row>
    <row r="3582" spans="1:25" x14ac:dyDescent="0.25">
      <c r="A3582" t="str">
        <f>'Page 1 - General Information'!$G$12</f>
        <v>114069103</v>
      </c>
      <c r="B3582" t="str">
        <f>'Page 1 - General Information'!$G$16</f>
        <v>6980</v>
      </c>
      <c r="C3582" s="333" t="s">
        <v>14207</v>
      </c>
      <c r="N3582" t="s">
        <v>8024</v>
      </c>
      <c r="O3582" s="296">
        <f>INDEX('Page 2 - Team Information'!$K$14:$AP$184,Y3582,X3582)</f>
        <v>0</v>
      </c>
      <c r="Q3582"/>
      <c r="S3582" t="s">
        <v>11516</v>
      </c>
      <c r="X3582" s="334">
        <v>26</v>
      </c>
      <c r="Y3582" s="334">
        <v>77</v>
      </c>
    </row>
    <row r="3583" spans="1:25" x14ac:dyDescent="0.25">
      <c r="A3583" t="str">
        <f>'Page 1 - General Information'!$G$12</f>
        <v>114069103</v>
      </c>
      <c r="B3583" t="str">
        <f>'Page 1 - General Information'!$G$16</f>
        <v>6980</v>
      </c>
      <c r="C3583" s="333" t="s">
        <v>14207</v>
      </c>
      <c r="N3583" t="s">
        <v>8024</v>
      </c>
      <c r="O3583" s="296">
        <f>INDEX('Page 2 - Team Information'!$K$14:$AP$184,Y3583,X3583)</f>
        <v>0</v>
      </c>
      <c r="Q3583"/>
      <c r="S3583" t="s">
        <v>11517</v>
      </c>
      <c r="X3583" s="334">
        <v>27</v>
      </c>
      <c r="Y3583" s="334">
        <v>77</v>
      </c>
    </row>
    <row r="3584" spans="1:25" x14ac:dyDescent="0.25">
      <c r="A3584" t="str">
        <f>'Page 1 - General Information'!$G$12</f>
        <v>114069103</v>
      </c>
      <c r="B3584" t="str">
        <f>'Page 1 - General Information'!$G$16</f>
        <v>6980</v>
      </c>
      <c r="C3584" s="333" t="s">
        <v>14207</v>
      </c>
      <c r="N3584" s="338" t="s">
        <v>8013</v>
      </c>
      <c r="O3584" s="300"/>
      <c r="Q3584" s="304">
        <f>(INDEX('Page 2 - Team Information'!$K$14:$AP$184,Y3584,X3584)*100)</f>
        <v>0</v>
      </c>
      <c r="S3584" t="s">
        <v>11518</v>
      </c>
      <c r="X3584" s="334">
        <v>29</v>
      </c>
      <c r="Y3584" s="334">
        <v>77</v>
      </c>
    </row>
    <row r="3585" spans="1:25" x14ac:dyDescent="0.25">
      <c r="A3585" t="str">
        <f>'Page 1 - General Information'!$G$12</f>
        <v>114069103</v>
      </c>
      <c r="B3585" t="str">
        <f>'Page 1 - General Information'!$G$16</f>
        <v>6980</v>
      </c>
      <c r="C3585" s="333" t="s">
        <v>14207</v>
      </c>
      <c r="N3585" s="338" t="s">
        <v>8013</v>
      </c>
      <c r="O3585" s="300"/>
      <c r="Q3585" s="304">
        <f>(INDEX('Page 2 - Team Information'!$K$14:$AP$184,Y3585,X3585)*100)</f>
        <v>0</v>
      </c>
      <c r="S3585" t="s">
        <v>11519</v>
      </c>
      <c r="X3585" s="334">
        <v>30</v>
      </c>
      <c r="Y3585" s="334">
        <v>77</v>
      </c>
    </row>
    <row r="3586" spans="1:25" x14ac:dyDescent="0.25">
      <c r="A3586" t="str">
        <f>'Page 1 - General Information'!$G$12</f>
        <v>114069103</v>
      </c>
      <c r="B3586" t="str">
        <f>'Page 1 - General Information'!$G$16</f>
        <v>6980</v>
      </c>
      <c r="C3586" s="333" t="s">
        <v>14207</v>
      </c>
      <c r="N3586" s="338" t="s">
        <v>8013</v>
      </c>
      <c r="O3586" s="300"/>
      <c r="Q3586" s="304">
        <f>(INDEX('Page 2 - Team Information'!$K$14:$AP$184,Y3586,X3586)*100)</f>
        <v>0</v>
      </c>
      <c r="S3586" t="s">
        <v>11520</v>
      </c>
      <c r="X3586" s="334">
        <v>31</v>
      </c>
      <c r="Y3586" s="334">
        <v>77</v>
      </c>
    </row>
    <row r="3587" spans="1:25" x14ac:dyDescent="0.25">
      <c r="A3587" t="str">
        <f>'Page 1 - General Information'!$G$12</f>
        <v>114069103</v>
      </c>
      <c r="B3587" t="str">
        <f>'Page 1 - General Information'!$G$16</f>
        <v>6980</v>
      </c>
      <c r="C3587" s="333" t="s">
        <v>14207</v>
      </c>
      <c r="N3587" s="338" t="s">
        <v>8013</v>
      </c>
      <c r="O3587" s="300"/>
      <c r="Q3587" s="304">
        <f>(INDEX('Page 2 - Team Information'!$K$14:$AP$184,Y3587,X3587)*100)</f>
        <v>0</v>
      </c>
      <c r="S3587" t="s">
        <v>11521</v>
      </c>
      <c r="X3587" s="334">
        <v>32</v>
      </c>
      <c r="Y3587" s="334">
        <v>77</v>
      </c>
    </row>
    <row r="3588" spans="1:25" x14ac:dyDescent="0.25">
      <c r="A3588" t="str">
        <f>'Page 1 - General Information'!$G$12</f>
        <v>114069103</v>
      </c>
      <c r="B3588" t="str">
        <f>'Page 1 - General Information'!$G$16</f>
        <v>6980</v>
      </c>
      <c r="C3588" s="333" t="s">
        <v>14207</v>
      </c>
      <c r="N3588" t="s">
        <v>8024</v>
      </c>
      <c r="O3588" s="296">
        <f>INDEX('Page 2 - Team Information'!$K$14:$AP$184,Y3588,X3588)</f>
        <v>0</v>
      </c>
      <c r="Q3588"/>
      <c r="S3588" t="s">
        <v>11522</v>
      </c>
      <c r="X3588" s="334">
        <v>24</v>
      </c>
      <c r="Y3588" s="334">
        <v>78</v>
      </c>
    </row>
    <row r="3589" spans="1:25" x14ac:dyDescent="0.25">
      <c r="A3589" t="str">
        <f>'Page 1 - General Information'!$G$12</f>
        <v>114069103</v>
      </c>
      <c r="B3589" t="str">
        <f>'Page 1 - General Information'!$G$16</f>
        <v>6980</v>
      </c>
      <c r="C3589" s="333" t="s">
        <v>14207</v>
      </c>
      <c r="N3589" t="s">
        <v>8024</v>
      </c>
      <c r="O3589" s="296">
        <f>INDEX('Page 2 - Team Information'!$K$14:$AP$184,Y3589,X3589)</f>
        <v>0</v>
      </c>
      <c r="Q3589"/>
      <c r="S3589" t="s">
        <v>11523</v>
      </c>
      <c r="X3589" s="334">
        <v>25</v>
      </c>
      <c r="Y3589" s="334">
        <v>78</v>
      </c>
    </row>
    <row r="3590" spans="1:25" x14ac:dyDescent="0.25">
      <c r="A3590" t="str">
        <f>'Page 1 - General Information'!$G$12</f>
        <v>114069103</v>
      </c>
      <c r="B3590" t="str">
        <f>'Page 1 - General Information'!$G$16</f>
        <v>6980</v>
      </c>
      <c r="C3590" s="333" t="s">
        <v>14207</v>
      </c>
      <c r="N3590" t="s">
        <v>8024</v>
      </c>
      <c r="O3590" s="296">
        <f>INDEX('Page 2 - Team Information'!$K$14:$AP$184,Y3590,X3590)</f>
        <v>0</v>
      </c>
      <c r="Q3590"/>
      <c r="S3590" t="s">
        <v>11524</v>
      </c>
      <c r="X3590" s="334">
        <v>26</v>
      </c>
      <c r="Y3590" s="334">
        <v>78</v>
      </c>
    </row>
    <row r="3591" spans="1:25" x14ac:dyDescent="0.25">
      <c r="A3591" t="str">
        <f>'Page 1 - General Information'!$G$12</f>
        <v>114069103</v>
      </c>
      <c r="B3591" t="str">
        <f>'Page 1 - General Information'!$G$16</f>
        <v>6980</v>
      </c>
      <c r="C3591" s="333" t="s">
        <v>14207</v>
      </c>
      <c r="N3591" t="s">
        <v>8024</v>
      </c>
      <c r="O3591" s="296">
        <f>INDEX('Page 2 - Team Information'!$K$14:$AP$184,Y3591,X3591)</f>
        <v>0</v>
      </c>
      <c r="Q3591"/>
      <c r="S3591" t="s">
        <v>11525</v>
      </c>
      <c r="X3591" s="334">
        <v>27</v>
      </c>
      <c r="Y3591" s="334">
        <v>78</v>
      </c>
    </row>
    <row r="3592" spans="1:25" x14ac:dyDescent="0.25">
      <c r="A3592" t="str">
        <f>'Page 1 - General Information'!$G$12</f>
        <v>114069103</v>
      </c>
      <c r="B3592" t="str">
        <f>'Page 1 - General Information'!$G$16</f>
        <v>6980</v>
      </c>
      <c r="C3592" s="333" t="s">
        <v>14207</v>
      </c>
      <c r="N3592" s="338" t="s">
        <v>8013</v>
      </c>
      <c r="O3592" s="300"/>
      <c r="Q3592" s="304">
        <f>(INDEX('Page 2 - Team Information'!$K$14:$AP$184,Y3592,X3592)*100)</f>
        <v>0</v>
      </c>
      <c r="S3592" t="s">
        <v>11526</v>
      </c>
      <c r="X3592" s="334">
        <v>29</v>
      </c>
      <c r="Y3592" s="334">
        <v>78</v>
      </c>
    </row>
    <row r="3593" spans="1:25" x14ac:dyDescent="0.25">
      <c r="A3593" t="str">
        <f>'Page 1 - General Information'!$G$12</f>
        <v>114069103</v>
      </c>
      <c r="B3593" t="str">
        <f>'Page 1 - General Information'!$G$16</f>
        <v>6980</v>
      </c>
      <c r="C3593" s="333" t="s">
        <v>14207</v>
      </c>
      <c r="N3593" s="338" t="s">
        <v>8013</v>
      </c>
      <c r="O3593" s="300"/>
      <c r="Q3593" s="304">
        <f>(INDEX('Page 2 - Team Information'!$K$14:$AP$184,Y3593,X3593)*100)</f>
        <v>0</v>
      </c>
      <c r="S3593" t="s">
        <v>11527</v>
      </c>
      <c r="X3593" s="334">
        <v>30</v>
      </c>
      <c r="Y3593" s="334">
        <v>78</v>
      </c>
    </row>
    <row r="3594" spans="1:25" x14ac:dyDescent="0.25">
      <c r="A3594" t="str">
        <f>'Page 1 - General Information'!$G$12</f>
        <v>114069103</v>
      </c>
      <c r="B3594" t="str">
        <f>'Page 1 - General Information'!$G$16</f>
        <v>6980</v>
      </c>
      <c r="C3594" s="333" t="s">
        <v>14207</v>
      </c>
      <c r="N3594" s="338" t="s">
        <v>8013</v>
      </c>
      <c r="O3594" s="300"/>
      <c r="Q3594" s="304">
        <f>(INDEX('Page 2 - Team Information'!$K$14:$AP$184,Y3594,X3594)*100)</f>
        <v>0</v>
      </c>
      <c r="S3594" t="s">
        <v>11528</v>
      </c>
      <c r="X3594" s="334">
        <v>31</v>
      </c>
      <c r="Y3594" s="334">
        <v>78</v>
      </c>
    </row>
    <row r="3595" spans="1:25" x14ac:dyDescent="0.25">
      <c r="A3595" t="str">
        <f>'Page 1 - General Information'!$G$12</f>
        <v>114069103</v>
      </c>
      <c r="B3595" t="str">
        <f>'Page 1 - General Information'!$G$16</f>
        <v>6980</v>
      </c>
      <c r="C3595" s="333" t="s">
        <v>14207</v>
      </c>
      <c r="N3595" s="338" t="s">
        <v>8013</v>
      </c>
      <c r="O3595" s="300"/>
      <c r="Q3595" s="304">
        <f>(INDEX('Page 2 - Team Information'!$K$14:$AP$184,Y3595,X3595)*100)</f>
        <v>0</v>
      </c>
      <c r="S3595" t="s">
        <v>11529</v>
      </c>
      <c r="X3595" s="334">
        <v>32</v>
      </c>
      <c r="Y3595" s="334">
        <v>78</v>
      </c>
    </row>
    <row r="3596" spans="1:25" x14ac:dyDescent="0.25">
      <c r="A3596" t="str">
        <f>'Page 1 - General Information'!$G$12</f>
        <v>114069103</v>
      </c>
      <c r="B3596" t="str">
        <f>'Page 1 - General Information'!$G$16</f>
        <v>6980</v>
      </c>
      <c r="C3596" s="333" t="s">
        <v>14207</v>
      </c>
      <c r="N3596" t="s">
        <v>8024</v>
      </c>
      <c r="O3596" s="296">
        <f>INDEX('Page 2 - Team Information'!$K$14:$AP$184,Y3596,X3596)</f>
        <v>0</v>
      </c>
      <c r="Q3596"/>
      <c r="S3596" t="s">
        <v>11530</v>
      </c>
      <c r="X3596" s="334">
        <v>24</v>
      </c>
      <c r="Y3596" s="334">
        <v>79</v>
      </c>
    </row>
    <row r="3597" spans="1:25" x14ac:dyDescent="0.25">
      <c r="A3597" t="str">
        <f>'Page 1 - General Information'!$G$12</f>
        <v>114069103</v>
      </c>
      <c r="B3597" t="str">
        <f>'Page 1 - General Information'!$G$16</f>
        <v>6980</v>
      </c>
      <c r="C3597" s="333" t="s">
        <v>14207</v>
      </c>
      <c r="N3597" t="s">
        <v>8024</v>
      </c>
      <c r="O3597" s="296">
        <f>INDEX('Page 2 - Team Information'!$K$14:$AP$184,Y3597,X3597)</f>
        <v>0</v>
      </c>
      <c r="Q3597"/>
      <c r="S3597" t="s">
        <v>11531</v>
      </c>
      <c r="X3597" s="334">
        <v>25</v>
      </c>
      <c r="Y3597" s="334">
        <v>79</v>
      </c>
    </row>
    <row r="3598" spans="1:25" x14ac:dyDescent="0.25">
      <c r="A3598" t="str">
        <f>'Page 1 - General Information'!$G$12</f>
        <v>114069103</v>
      </c>
      <c r="B3598" t="str">
        <f>'Page 1 - General Information'!$G$16</f>
        <v>6980</v>
      </c>
      <c r="C3598" s="333" t="s">
        <v>14207</v>
      </c>
      <c r="N3598" t="s">
        <v>8024</v>
      </c>
      <c r="O3598" s="296">
        <f>INDEX('Page 2 - Team Information'!$K$14:$AP$184,Y3598,X3598)</f>
        <v>0</v>
      </c>
      <c r="Q3598"/>
      <c r="S3598" t="s">
        <v>11532</v>
      </c>
      <c r="X3598" s="334">
        <v>26</v>
      </c>
      <c r="Y3598" s="334">
        <v>79</v>
      </c>
    </row>
    <row r="3599" spans="1:25" x14ac:dyDescent="0.25">
      <c r="A3599" t="str">
        <f>'Page 1 - General Information'!$G$12</f>
        <v>114069103</v>
      </c>
      <c r="B3599" t="str">
        <f>'Page 1 - General Information'!$G$16</f>
        <v>6980</v>
      </c>
      <c r="C3599" s="333" t="s">
        <v>14207</v>
      </c>
      <c r="N3599" t="s">
        <v>8024</v>
      </c>
      <c r="O3599" s="296">
        <f>INDEX('Page 2 - Team Information'!$K$14:$AP$184,Y3599,X3599)</f>
        <v>0</v>
      </c>
      <c r="Q3599"/>
      <c r="S3599" t="s">
        <v>11533</v>
      </c>
      <c r="X3599" s="334">
        <v>27</v>
      </c>
      <c r="Y3599" s="334">
        <v>79</v>
      </c>
    </row>
    <row r="3600" spans="1:25" x14ac:dyDescent="0.25">
      <c r="A3600" t="str">
        <f>'Page 1 - General Information'!$G$12</f>
        <v>114069103</v>
      </c>
      <c r="B3600" t="str">
        <f>'Page 1 - General Information'!$G$16</f>
        <v>6980</v>
      </c>
      <c r="C3600" s="333" t="s">
        <v>14207</v>
      </c>
      <c r="N3600" s="338" t="s">
        <v>8013</v>
      </c>
      <c r="O3600" s="300"/>
      <c r="Q3600" s="304">
        <f>(INDEX('Page 2 - Team Information'!$K$14:$AP$184,Y3600,X3600)*100)</f>
        <v>0</v>
      </c>
      <c r="S3600" t="s">
        <v>11534</v>
      </c>
      <c r="X3600" s="334">
        <v>29</v>
      </c>
      <c r="Y3600" s="334">
        <v>79</v>
      </c>
    </row>
    <row r="3601" spans="1:25" x14ac:dyDescent="0.25">
      <c r="A3601" t="str">
        <f>'Page 1 - General Information'!$G$12</f>
        <v>114069103</v>
      </c>
      <c r="B3601" t="str">
        <f>'Page 1 - General Information'!$G$16</f>
        <v>6980</v>
      </c>
      <c r="C3601" s="333" t="s">
        <v>14207</v>
      </c>
      <c r="N3601" s="338" t="s">
        <v>8013</v>
      </c>
      <c r="O3601" s="300"/>
      <c r="Q3601" s="304">
        <f>(INDEX('Page 2 - Team Information'!$K$14:$AP$184,Y3601,X3601)*100)</f>
        <v>0</v>
      </c>
      <c r="S3601" t="s">
        <v>11535</v>
      </c>
      <c r="X3601" s="334">
        <v>30</v>
      </c>
      <c r="Y3601" s="334">
        <v>79</v>
      </c>
    </row>
    <row r="3602" spans="1:25" x14ac:dyDescent="0.25">
      <c r="A3602" t="str">
        <f>'Page 1 - General Information'!$G$12</f>
        <v>114069103</v>
      </c>
      <c r="B3602" t="str">
        <f>'Page 1 - General Information'!$G$16</f>
        <v>6980</v>
      </c>
      <c r="C3602" s="333" t="s">
        <v>14207</v>
      </c>
      <c r="N3602" s="338" t="s">
        <v>8013</v>
      </c>
      <c r="O3602" s="300"/>
      <c r="Q3602" s="304">
        <f>(INDEX('Page 2 - Team Information'!$K$14:$AP$184,Y3602,X3602)*100)</f>
        <v>0</v>
      </c>
      <c r="S3602" t="s">
        <v>11536</v>
      </c>
      <c r="X3602" s="334">
        <v>31</v>
      </c>
      <c r="Y3602" s="334">
        <v>79</v>
      </c>
    </row>
    <row r="3603" spans="1:25" x14ac:dyDescent="0.25">
      <c r="A3603" t="str">
        <f>'Page 1 - General Information'!$G$12</f>
        <v>114069103</v>
      </c>
      <c r="B3603" t="str">
        <f>'Page 1 - General Information'!$G$16</f>
        <v>6980</v>
      </c>
      <c r="C3603" s="333" t="s">
        <v>14207</v>
      </c>
      <c r="N3603" s="338" t="s">
        <v>8013</v>
      </c>
      <c r="O3603" s="300"/>
      <c r="Q3603" s="304">
        <f>(INDEX('Page 2 - Team Information'!$K$14:$AP$184,Y3603,X3603)*100)</f>
        <v>0</v>
      </c>
      <c r="S3603" t="s">
        <v>11537</v>
      </c>
      <c r="X3603" s="334">
        <v>32</v>
      </c>
      <c r="Y3603" s="334">
        <v>79</v>
      </c>
    </row>
    <row r="3604" spans="1:25" x14ac:dyDescent="0.25">
      <c r="A3604" t="str">
        <f>'Page 1 - General Information'!$G$12</f>
        <v>114069103</v>
      </c>
      <c r="B3604" t="str">
        <f>'Page 1 - General Information'!$G$16</f>
        <v>6980</v>
      </c>
      <c r="C3604" s="333" t="s">
        <v>14207</v>
      </c>
      <c r="N3604" t="s">
        <v>8024</v>
      </c>
      <c r="O3604" s="296">
        <f>INDEX('Page 2 - Team Information'!$K$14:$AP$184,Y3604,X3604)</f>
        <v>0</v>
      </c>
      <c r="Q3604"/>
      <c r="S3604" t="s">
        <v>11538</v>
      </c>
      <c r="X3604" s="334">
        <v>24</v>
      </c>
      <c r="Y3604" s="334">
        <v>80</v>
      </c>
    </row>
    <row r="3605" spans="1:25" x14ac:dyDescent="0.25">
      <c r="A3605" t="str">
        <f>'Page 1 - General Information'!$G$12</f>
        <v>114069103</v>
      </c>
      <c r="B3605" t="str">
        <f>'Page 1 - General Information'!$G$16</f>
        <v>6980</v>
      </c>
      <c r="C3605" s="333" t="s">
        <v>14207</v>
      </c>
      <c r="N3605" t="s">
        <v>8024</v>
      </c>
      <c r="O3605" s="296">
        <f>INDEX('Page 2 - Team Information'!$K$14:$AP$184,Y3605,X3605)</f>
        <v>1</v>
      </c>
      <c r="Q3605"/>
      <c r="S3605" t="s">
        <v>11539</v>
      </c>
      <c r="X3605" s="334">
        <v>25</v>
      </c>
      <c r="Y3605" s="334">
        <v>80</v>
      </c>
    </row>
    <row r="3606" spans="1:25" x14ac:dyDescent="0.25">
      <c r="A3606" t="str">
        <f>'Page 1 - General Information'!$G$12</f>
        <v>114069103</v>
      </c>
      <c r="B3606" t="str">
        <f>'Page 1 - General Information'!$G$16</f>
        <v>6980</v>
      </c>
      <c r="C3606" s="333" t="s">
        <v>14207</v>
      </c>
      <c r="N3606" t="s">
        <v>8024</v>
      </c>
      <c r="O3606" s="296">
        <f>INDEX('Page 2 - Team Information'!$K$14:$AP$184,Y3606,X3606)</f>
        <v>0</v>
      </c>
      <c r="Q3606"/>
      <c r="S3606" t="s">
        <v>11540</v>
      </c>
      <c r="X3606" s="334">
        <v>26</v>
      </c>
      <c r="Y3606" s="334">
        <v>80</v>
      </c>
    </row>
    <row r="3607" spans="1:25" x14ac:dyDescent="0.25">
      <c r="A3607" t="str">
        <f>'Page 1 - General Information'!$G$12</f>
        <v>114069103</v>
      </c>
      <c r="B3607" t="str">
        <f>'Page 1 - General Information'!$G$16</f>
        <v>6980</v>
      </c>
      <c r="C3607" s="333" t="s">
        <v>14207</v>
      </c>
      <c r="N3607" t="s">
        <v>8024</v>
      </c>
      <c r="O3607" s="296">
        <f>INDEX('Page 2 - Team Information'!$K$14:$AP$184,Y3607,X3607)</f>
        <v>1</v>
      </c>
      <c r="Q3607"/>
      <c r="S3607" t="s">
        <v>11541</v>
      </c>
      <c r="X3607" s="334">
        <v>27</v>
      </c>
      <c r="Y3607" s="334">
        <v>80</v>
      </c>
    </row>
    <row r="3608" spans="1:25" x14ac:dyDescent="0.25">
      <c r="A3608" t="str">
        <f>'Page 1 - General Information'!$G$12</f>
        <v>114069103</v>
      </c>
      <c r="B3608" t="str">
        <f>'Page 1 - General Information'!$G$16</f>
        <v>6980</v>
      </c>
      <c r="C3608" s="333" t="s">
        <v>14207</v>
      </c>
      <c r="N3608" s="338" t="s">
        <v>8013</v>
      </c>
      <c r="O3608" s="300"/>
      <c r="Q3608" s="304">
        <f>(INDEX('Page 2 - Team Information'!$K$14:$AP$184,Y3608,X3608)*100)</f>
        <v>0</v>
      </c>
      <c r="S3608" t="s">
        <v>11542</v>
      </c>
      <c r="X3608" s="334">
        <v>29</v>
      </c>
      <c r="Y3608" s="334">
        <v>80</v>
      </c>
    </row>
    <row r="3609" spans="1:25" x14ac:dyDescent="0.25">
      <c r="A3609" t="str">
        <f>'Page 1 - General Information'!$G$12</f>
        <v>114069103</v>
      </c>
      <c r="B3609" t="str">
        <f>'Page 1 - General Information'!$G$16</f>
        <v>6980</v>
      </c>
      <c r="C3609" s="333" t="s">
        <v>14207</v>
      </c>
      <c r="N3609" s="338" t="s">
        <v>8013</v>
      </c>
      <c r="O3609" s="300"/>
      <c r="Q3609" s="304">
        <f>(INDEX('Page 2 - Team Information'!$K$14:$AP$184,Y3609,X3609)*100)</f>
        <v>0</v>
      </c>
      <c r="S3609" t="s">
        <v>11543</v>
      </c>
      <c r="X3609" s="334">
        <v>30</v>
      </c>
      <c r="Y3609" s="334">
        <v>80</v>
      </c>
    </row>
    <row r="3610" spans="1:25" x14ac:dyDescent="0.25">
      <c r="A3610" t="str">
        <f>'Page 1 - General Information'!$G$12</f>
        <v>114069103</v>
      </c>
      <c r="B3610" t="str">
        <f>'Page 1 - General Information'!$G$16</f>
        <v>6980</v>
      </c>
      <c r="C3610" s="333" t="s">
        <v>14207</v>
      </c>
      <c r="N3610" s="338" t="s">
        <v>8013</v>
      </c>
      <c r="O3610" s="300"/>
      <c r="Q3610" s="304">
        <f>(INDEX('Page 2 - Team Information'!$K$14:$AP$184,Y3610,X3610)*100)</f>
        <v>0</v>
      </c>
      <c r="S3610" t="s">
        <v>11544</v>
      </c>
      <c r="X3610" s="334">
        <v>31</v>
      </c>
      <c r="Y3610" s="334">
        <v>80</v>
      </c>
    </row>
    <row r="3611" spans="1:25" x14ac:dyDescent="0.25">
      <c r="A3611" t="str">
        <f>'Page 1 - General Information'!$G$12</f>
        <v>114069103</v>
      </c>
      <c r="B3611" t="str">
        <f>'Page 1 - General Information'!$G$16</f>
        <v>6980</v>
      </c>
      <c r="C3611" s="333" t="s">
        <v>14207</v>
      </c>
      <c r="N3611" s="338" t="s">
        <v>8013</v>
      </c>
      <c r="O3611" s="300"/>
      <c r="Q3611" s="304">
        <f>(INDEX('Page 2 - Team Information'!$K$14:$AP$184,Y3611,X3611)*100)</f>
        <v>0</v>
      </c>
      <c r="S3611" t="s">
        <v>11545</v>
      </c>
      <c r="X3611" s="334">
        <v>32</v>
      </c>
      <c r="Y3611" s="334">
        <v>80</v>
      </c>
    </row>
    <row r="3612" spans="1:25" x14ac:dyDescent="0.25">
      <c r="A3612" t="str">
        <f>'Page 1 - General Information'!$G$12</f>
        <v>114069103</v>
      </c>
      <c r="B3612" t="str">
        <f>'Page 1 - General Information'!$G$16</f>
        <v>6980</v>
      </c>
      <c r="C3612" s="333" t="s">
        <v>14207</v>
      </c>
      <c r="N3612" t="s">
        <v>8024</v>
      </c>
      <c r="O3612" s="296">
        <f>INDEX('Page 2 - Team Information'!$K$14:$AP$184,Y3612,X3612)</f>
        <v>0</v>
      </c>
      <c r="Q3612"/>
      <c r="S3612" t="s">
        <v>11546</v>
      </c>
      <c r="X3612" s="334">
        <v>24</v>
      </c>
      <c r="Y3612" s="334">
        <v>81</v>
      </c>
    </row>
    <row r="3613" spans="1:25" x14ac:dyDescent="0.25">
      <c r="A3613" t="str">
        <f>'Page 1 - General Information'!$G$12</f>
        <v>114069103</v>
      </c>
      <c r="B3613" t="str">
        <f>'Page 1 - General Information'!$G$16</f>
        <v>6980</v>
      </c>
      <c r="C3613" s="333" t="s">
        <v>14207</v>
      </c>
      <c r="N3613" t="s">
        <v>8024</v>
      </c>
      <c r="O3613" s="296">
        <f>INDEX('Page 2 - Team Information'!$K$14:$AP$184,Y3613,X3613)</f>
        <v>1</v>
      </c>
      <c r="Q3613"/>
      <c r="S3613" t="s">
        <v>11547</v>
      </c>
      <c r="X3613" s="334">
        <v>25</v>
      </c>
      <c r="Y3613" s="334">
        <v>81</v>
      </c>
    </row>
    <row r="3614" spans="1:25" x14ac:dyDescent="0.25">
      <c r="A3614" t="str">
        <f>'Page 1 - General Information'!$G$12</f>
        <v>114069103</v>
      </c>
      <c r="B3614" t="str">
        <f>'Page 1 - General Information'!$G$16</f>
        <v>6980</v>
      </c>
      <c r="C3614" s="333" t="s">
        <v>14207</v>
      </c>
      <c r="N3614" t="s">
        <v>8024</v>
      </c>
      <c r="O3614" s="296">
        <f>INDEX('Page 2 - Team Information'!$K$14:$AP$184,Y3614,X3614)</f>
        <v>0</v>
      </c>
      <c r="Q3614"/>
      <c r="S3614" t="s">
        <v>11548</v>
      </c>
      <c r="X3614" s="334">
        <v>26</v>
      </c>
      <c r="Y3614" s="334">
        <v>81</v>
      </c>
    </row>
    <row r="3615" spans="1:25" x14ac:dyDescent="0.25">
      <c r="A3615" t="str">
        <f>'Page 1 - General Information'!$G$12</f>
        <v>114069103</v>
      </c>
      <c r="B3615" t="str">
        <f>'Page 1 - General Information'!$G$16</f>
        <v>6980</v>
      </c>
      <c r="C3615" s="333" t="s">
        <v>14207</v>
      </c>
      <c r="N3615" t="s">
        <v>8024</v>
      </c>
      <c r="O3615" s="296">
        <f>INDEX('Page 2 - Team Information'!$K$14:$AP$184,Y3615,X3615)</f>
        <v>1</v>
      </c>
      <c r="Q3615"/>
      <c r="S3615" t="s">
        <v>11549</v>
      </c>
      <c r="X3615" s="334">
        <v>27</v>
      </c>
      <c r="Y3615" s="334">
        <v>81</v>
      </c>
    </row>
    <row r="3616" spans="1:25" x14ac:dyDescent="0.25">
      <c r="A3616" t="str">
        <f>'Page 1 - General Information'!$G$12</f>
        <v>114069103</v>
      </c>
      <c r="B3616" t="str">
        <f>'Page 1 - General Information'!$G$16</f>
        <v>6980</v>
      </c>
      <c r="C3616" s="333" t="s">
        <v>14207</v>
      </c>
      <c r="N3616" s="338" t="s">
        <v>8013</v>
      </c>
      <c r="O3616" s="300"/>
      <c r="Q3616" s="304">
        <f>(INDEX('Page 2 - Team Information'!$K$14:$AP$184,Y3616,X3616)*100)</f>
        <v>1.6</v>
      </c>
      <c r="S3616" t="s">
        <v>11550</v>
      </c>
      <c r="X3616" s="334">
        <v>29</v>
      </c>
      <c r="Y3616" s="334">
        <v>81</v>
      </c>
    </row>
    <row r="3617" spans="1:25" x14ac:dyDescent="0.25">
      <c r="A3617" t="str">
        <f>'Page 1 - General Information'!$G$12</f>
        <v>114069103</v>
      </c>
      <c r="B3617" t="str">
        <f>'Page 1 - General Information'!$G$16</f>
        <v>6980</v>
      </c>
      <c r="C3617" s="333" t="s">
        <v>14207</v>
      </c>
      <c r="N3617" s="338" t="s">
        <v>8013</v>
      </c>
      <c r="O3617" s="300"/>
      <c r="Q3617" s="304">
        <f>(INDEX('Page 2 - Team Information'!$K$14:$AP$184,Y3617,X3617)*100)</f>
        <v>1.6</v>
      </c>
      <c r="S3617" t="s">
        <v>11551</v>
      </c>
      <c r="X3617" s="334">
        <v>30</v>
      </c>
      <c r="Y3617" s="334">
        <v>81</v>
      </c>
    </row>
    <row r="3618" spans="1:25" x14ac:dyDescent="0.25">
      <c r="A3618" t="str">
        <f>'Page 1 - General Information'!$G$12</f>
        <v>114069103</v>
      </c>
      <c r="B3618" t="str">
        <f>'Page 1 - General Information'!$G$16</f>
        <v>6980</v>
      </c>
      <c r="C3618" s="333" t="s">
        <v>14207</v>
      </c>
      <c r="N3618" s="338" t="s">
        <v>8013</v>
      </c>
      <c r="O3618" s="300"/>
      <c r="Q3618" s="304">
        <f>(INDEX('Page 2 - Team Information'!$K$14:$AP$184,Y3618,X3618)*100)</f>
        <v>0</v>
      </c>
      <c r="S3618" t="s">
        <v>11552</v>
      </c>
      <c r="X3618" s="334">
        <v>31</v>
      </c>
      <c r="Y3618" s="334">
        <v>81</v>
      </c>
    </row>
    <row r="3619" spans="1:25" x14ac:dyDescent="0.25">
      <c r="A3619" t="str">
        <f>'Page 1 - General Information'!$G$12</f>
        <v>114069103</v>
      </c>
      <c r="B3619" t="str">
        <f>'Page 1 - General Information'!$G$16</f>
        <v>6980</v>
      </c>
      <c r="C3619" s="333" t="s">
        <v>14207</v>
      </c>
      <c r="N3619" s="338" t="s">
        <v>8013</v>
      </c>
      <c r="O3619" s="300"/>
      <c r="Q3619" s="304">
        <f>(INDEX('Page 2 - Team Information'!$K$14:$AP$184,Y3619,X3619)*100)</f>
        <v>0</v>
      </c>
      <c r="S3619" t="s">
        <v>11553</v>
      </c>
      <c r="X3619" s="334">
        <v>32</v>
      </c>
      <c r="Y3619" s="334">
        <v>81</v>
      </c>
    </row>
    <row r="3620" spans="1:25" x14ac:dyDescent="0.25">
      <c r="A3620" t="str">
        <f>'Page 1 - General Information'!$G$12</f>
        <v>114069103</v>
      </c>
      <c r="B3620" t="str">
        <f>'Page 1 - General Information'!$G$16</f>
        <v>6980</v>
      </c>
      <c r="C3620" s="333" t="s">
        <v>14207</v>
      </c>
      <c r="N3620" t="s">
        <v>8024</v>
      </c>
      <c r="O3620" s="296">
        <f>INDEX('Page 2 - Team Information'!$K$14:$AP$184,Y3620,X3620)</f>
        <v>0</v>
      </c>
      <c r="Q3620"/>
      <c r="S3620" t="s">
        <v>11554</v>
      </c>
      <c r="X3620" s="334">
        <v>24</v>
      </c>
      <c r="Y3620" s="334">
        <v>82</v>
      </c>
    </row>
    <row r="3621" spans="1:25" x14ac:dyDescent="0.25">
      <c r="A3621" t="str">
        <f>'Page 1 - General Information'!$G$12</f>
        <v>114069103</v>
      </c>
      <c r="B3621" t="str">
        <f>'Page 1 - General Information'!$G$16</f>
        <v>6980</v>
      </c>
      <c r="C3621" s="333" t="s">
        <v>14207</v>
      </c>
      <c r="N3621" t="s">
        <v>8024</v>
      </c>
      <c r="O3621" s="296">
        <f>INDEX('Page 2 - Team Information'!$K$14:$AP$184,Y3621,X3621)</f>
        <v>1</v>
      </c>
      <c r="Q3621"/>
      <c r="S3621" t="s">
        <v>11555</v>
      </c>
      <c r="X3621" s="334">
        <v>25</v>
      </c>
      <c r="Y3621" s="334">
        <v>82</v>
      </c>
    </row>
    <row r="3622" spans="1:25" x14ac:dyDescent="0.25">
      <c r="A3622" t="str">
        <f>'Page 1 - General Information'!$G$12</f>
        <v>114069103</v>
      </c>
      <c r="B3622" t="str">
        <f>'Page 1 - General Information'!$G$16</f>
        <v>6980</v>
      </c>
      <c r="C3622" s="333" t="s">
        <v>14207</v>
      </c>
      <c r="N3622" t="s">
        <v>8024</v>
      </c>
      <c r="O3622" s="296">
        <f>INDEX('Page 2 - Team Information'!$K$14:$AP$184,Y3622,X3622)</f>
        <v>0</v>
      </c>
      <c r="Q3622"/>
      <c r="S3622" t="s">
        <v>11556</v>
      </c>
      <c r="X3622" s="334">
        <v>26</v>
      </c>
      <c r="Y3622" s="334">
        <v>82</v>
      </c>
    </row>
    <row r="3623" spans="1:25" x14ac:dyDescent="0.25">
      <c r="A3623" t="str">
        <f>'Page 1 - General Information'!$G$12</f>
        <v>114069103</v>
      </c>
      <c r="B3623" t="str">
        <f>'Page 1 - General Information'!$G$16</f>
        <v>6980</v>
      </c>
      <c r="C3623" s="333" t="s">
        <v>14207</v>
      </c>
      <c r="N3623" t="s">
        <v>8024</v>
      </c>
      <c r="O3623" s="296">
        <f>INDEX('Page 2 - Team Information'!$K$14:$AP$184,Y3623,X3623)</f>
        <v>0</v>
      </c>
      <c r="Q3623"/>
      <c r="S3623" t="s">
        <v>11557</v>
      </c>
      <c r="X3623" s="334">
        <v>27</v>
      </c>
      <c r="Y3623" s="334">
        <v>82</v>
      </c>
    </row>
    <row r="3624" spans="1:25" x14ac:dyDescent="0.25">
      <c r="A3624" t="str">
        <f>'Page 1 - General Information'!$G$12</f>
        <v>114069103</v>
      </c>
      <c r="B3624" t="str">
        <f>'Page 1 - General Information'!$G$16</f>
        <v>6980</v>
      </c>
      <c r="C3624" s="333" t="s">
        <v>14207</v>
      </c>
      <c r="N3624" s="338" t="s">
        <v>8013</v>
      </c>
      <c r="O3624" s="300"/>
      <c r="Q3624" s="304">
        <f>(INDEX('Page 2 - Team Information'!$K$14:$AP$184,Y3624,X3624)*100)</f>
        <v>1</v>
      </c>
      <c r="S3624" t="s">
        <v>11558</v>
      </c>
      <c r="X3624" s="334">
        <v>29</v>
      </c>
      <c r="Y3624" s="334">
        <v>82</v>
      </c>
    </row>
    <row r="3625" spans="1:25" x14ac:dyDescent="0.25">
      <c r="A3625" t="str">
        <f>'Page 1 - General Information'!$G$12</f>
        <v>114069103</v>
      </c>
      <c r="B3625" t="str">
        <f>'Page 1 - General Information'!$G$16</f>
        <v>6980</v>
      </c>
      <c r="C3625" s="333" t="s">
        <v>14207</v>
      </c>
      <c r="N3625" s="338" t="s">
        <v>8013</v>
      </c>
      <c r="O3625" s="300"/>
      <c r="Q3625" s="304">
        <f>(INDEX('Page 2 - Team Information'!$K$14:$AP$184,Y3625,X3625)*100)</f>
        <v>1</v>
      </c>
      <c r="S3625" t="s">
        <v>11559</v>
      </c>
      <c r="X3625" s="334">
        <v>30</v>
      </c>
      <c r="Y3625" s="334">
        <v>82</v>
      </c>
    </row>
    <row r="3626" spans="1:25" x14ac:dyDescent="0.25">
      <c r="A3626" t="str">
        <f>'Page 1 - General Information'!$G$12</f>
        <v>114069103</v>
      </c>
      <c r="B3626" t="str">
        <f>'Page 1 - General Information'!$G$16</f>
        <v>6980</v>
      </c>
      <c r="C3626" s="333" t="s">
        <v>14207</v>
      </c>
      <c r="N3626" s="338" t="s">
        <v>8013</v>
      </c>
      <c r="O3626" s="300"/>
      <c r="Q3626" s="304">
        <f>(INDEX('Page 2 - Team Information'!$K$14:$AP$184,Y3626,X3626)*100)</f>
        <v>0</v>
      </c>
      <c r="S3626" t="s">
        <v>11560</v>
      </c>
      <c r="X3626" s="334">
        <v>31</v>
      </c>
      <c r="Y3626" s="334">
        <v>82</v>
      </c>
    </row>
    <row r="3627" spans="1:25" x14ac:dyDescent="0.25">
      <c r="A3627" t="str">
        <f>'Page 1 - General Information'!$G$12</f>
        <v>114069103</v>
      </c>
      <c r="B3627" t="str">
        <f>'Page 1 - General Information'!$G$16</f>
        <v>6980</v>
      </c>
      <c r="C3627" s="333" t="s">
        <v>14207</v>
      </c>
      <c r="N3627" s="338" t="s">
        <v>8013</v>
      </c>
      <c r="O3627" s="300"/>
      <c r="Q3627" s="304">
        <f>(INDEX('Page 2 - Team Information'!$K$14:$AP$184,Y3627,X3627)*100)</f>
        <v>0</v>
      </c>
      <c r="S3627" t="s">
        <v>11561</v>
      </c>
      <c r="X3627" s="334">
        <v>32</v>
      </c>
      <c r="Y3627" s="334">
        <v>82</v>
      </c>
    </row>
    <row r="3628" spans="1:25" x14ac:dyDescent="0.25">
      <c r="A3628" t="str">
        <f>'Page 1 - General Information'!$G$12</f>
        <v>114069103</v>
      </c>
      <c r="B3628" t="str">
        <f>'Page 1 - General Information'!$G$16</f>
        <v>6980</v>
      </c>
      <c r="C3628" s="333" t="s">
        <v>14207</v>
      </c>
      <c r="N3628" t="s">
        <v>8024</v>
      </c>
      <c r="O3628" s="296">
        <f>INDEX('Page 2 - Team Information'!$K$14:$AP$184,Y3628,X3628)</f>
        <v>0</v>
      </c>
      <c r="Q3628"/>
      <c r="S3628" t="s">
        <v>11562</v>
      </c>
      <c r="X3628" s="334">
        <v>24</v>
      </c>
      <c r="Y3628" s="334">
        <v>83</v>
      </c>
    </row>
    <row r="3629" spans="1:25" x14ac:dyDescent="0.25">
      <c r="A3629" t="str">
        <f>'Page 1 - General Information'!$G$12</f>
        <v>114069103</v>
      </c>
      <c r="B3629" t="str">
        <f>'Page 1 - General Information'!$G$16</f>
        <v>6980</v>
      </c>
      <c r="C3629" s="333" t="s">
        <v>14207</v>
      </c>
      <c r="N3629" t="s">
        <v>8024</v>
      </c>
      <c r="O3629" s="296">
        <f>INDEX('Page 2 - Team Information'!$K$14:$AP$184,Y3629,X3629)</f>
        <v>1</v>
      </c>
      <c r="Q3629"/>
      <c r="S3629" t="s">
        <v>11563</v>
      </c>
      <c r="X3629" s="334">
        <v>25</v>
      </c>
      <c r="Y3629" s="334">
        <v>83</v>
      </c>
    </row>
    <row r="3630" spans="1:25" x14ac:dyDescent="0.25">
      <c r="A3630" t="str">
        <f>'Page 1 - General Information'!$G$12</f>
        <v>114069103</v>
      </c>
      <c r="B3630" t="str">
        <f>'Page 1 - General Information'!$G$16</f>
        <v>6980</v>
      </c>
      <c r="C3630" s="333" t="s">
        <v>14207</v>
      </c>
      <c r="N3630" t="s">
        <v>8024</v>
      </c>
      <c r="O3630" s="296">
        <f>INDEX('Page 2 - Team Information'!$K$14:$AP$184,Y3630,X3630)</f>
        <v>0</v>
      </c>
      <c r="Q3630"/>
      <c r="S3630" t="s">
        <v>11564</v>
      </c>
      <c r="X3630" s="334">
        <v>26</v>
      </c>
      <c r="Y3630" s="334">
        <v>83</v>
      </c>
    </row>
    <row r="3631" spans="1:25" x14ac:dyDescent="0.25">
      <c r="A3631" t="str">
        <f>'Page 1 - General Information'!$G$12</f>
        <v>114069103</v>
      </c>
      <c r="B3631" t="str">
        <f>'Page 1 - General Information'!$G$16</f>
        <v>6980</v>
      </c>
      <c r="C3631" s="333" t="s">
        <v>14207</v>
      </c>
      <c r="N3631" t="s">
        <v>8024</v>
      </c>
      <c r="O3631" s="296">
        <f>INDEX('Page 2 - Team Information'!$K$14:$AP$184,Y3631,X3631)</f>
        <v>0</v>
      </c>
      <c r="Q3631"/>
      <c r="S3631" t="s">
        <v>11565</v>
      </c>
      <c r="X3631" s="334">
        <v>27</v>
      </c>
      <c r="Y3631" s="334">
        <v>83</v>
      </c>
    </row>
    <row r="3632" spans="1:25" x14ac:dyDescent="0.25">
      <c r="A3632" t="str">
        <f>'Page 1 - General Information'!$G$12</f>
        <v>114069103</v>
      </c>
      <c r="B3632" t="str">
        <f>'Page 1 - General Information'!$G$16</f>
        <v>6980</v>
      </c>
      <c r="C3632" s="333" t="s">
        <v>14207</v>
      </c>
      <c r="N3632" s="338" t="s">
        <v>8013</v>
      </c>
      <c r="O3632" s="300"/>
      <c r="Q3632" s="304">
        <f>(INDEX('Page 2 - Team Information'!$K$14:$AP$184,Y3632,X3632)*100)</f>
        <v>3</v>
      </c>
      <c r="S3632" t="s">
        <v>11566</v>
      </c>
      <c r="X3632" s="334">
        <v>29</v>
      </c>
      <c r="Y3632" s="334">
        <v>83</v>
      </c>
    </row>
    <row r="3633" spans="1:25" x14ac:dyDescent="0.25">
      <c r="A3633" t="str">
        <f>'Page 1 - General Information'!$G$12</f>
        <v>114069103</v>
      </c>
      <c r="B3633" t="str">
        <f>'Page 1 - General Information'!$G$16</f>
        <v>6980</v>
      </c>
      <c r="C3633" s="333" t="s">
        <v>14207</v>
      </c>
      <c r="N3633" s="338" t="s">
        <v>8013</v>
      </c>
      <c r="O3633" s="300"/>
      <c r="Q3633" s="304">
        <f>(INDEX('Page 2 - Team Information'!$K$14:$AP$184,Y3633,X3633)*100)</f>
        <v>3</v>
      </c>
      <c r="S3633" t="s">
        <v>11567</v>
      </c>
      <c r="X3633" s="334">
        <v>30</v>
      </c>
      <c r="Y3633" s="334">
        <v>83</v>
      </c>
    </row>
    <row r="3634" spans="1:25" x14ac:dyDescent="0.25">
      <c r="A3634" t="str">
        <f>'Page 1 - General Information'!$G$12</f>
        <v>114069103</v>
      </c>
      <c r="B3634" t="str">
        <f>'Page 1 - General Information'!$G$16</f>
        <v>6980</v>
      </c>
      <c r="C3634" s="333" t="s">
        <v>14207</v>
      </c>
      <c r="N3634" s="338" t="s">
        <v>8013</v>
      </c>
      <c r="O3634" s="300"/>
      <c r="Q3634" s="304">
        <f>(INDEX('Page 2 - Team Information'!$K$14:$AP$184,Y3634,X3634)*100)</f>
        <v>0</v>
      </c>
      <c r="S3634" t="s">
        <v>11568</v>
      </c>
      <c r="X3634" s="334">
        <v>31</v>
      </c>
      <c r="Y3634" s="334">
        <v>83</v>
      </c>
    </row>
    <row r="3635" spans="1:25" x14ac:dyDescent="0.25">
      <c r="A3635" t="str">
        <f>'Page 1 - General Information'!$G$12</f>
        <v>114069103</v>
      </c>
      <c r="B3635" t="str">
        <f>'Page 1 - General Information'!$G$16</f>
        <v>6980</v>
      </c>
      <c r="C3635" s="333" t="s">
        <v>14207</v>
      </c>
      <c r="N3635" s="338" t="s">
        <v>8013</v>
      </c>
      <c r="O3635" s="300"/>
      <c r="Q3635" s="304">
        <f>(INDEX('Page 2 - Team Information'!$K$14:$AP$184,Y3635,X3635)*100)</f>
        <v>0</v>
      </c>
      <c r="S3635" t="s">
        <v>11569</v>
      </c>
      <c r="X3635" s="334">
        <v>32</v>
      </c>
      <c r="Y3635" s="334">
        <v>83</v>
      </c>
    </row>
    <row r="3636" spans="1:25" x14ac:dyDescent="0.25">
      <c r="A3636" t="str">
        <f>'Page 1 - General Information'!$G$12</f>
        <v>114069103</v>
      </c>
      <c r="B3636" t="str">
        <f>'Page 1 - General Information'!$G$16</f>
        <v>6980</v>
      </c>
      <c r="C3636" s="333" t="s">
        <v>14207</v>
      </c>
      <c r="N3636" t="s">
        <v>8024</v>
      </c>
      <c r="O3636" s="296">
        <f>INDEX('Page 2 - Team Information'!$K$14:$AP$184,Y3636,X3636)</f>
        <v>0</v>
      </c>
      <c r="Q3636"/>
      <c r="S3636" t="s">
        <v>11570</v>
      </c>
      <c r="X3636" s="334">
        <v>24</v>
      </c>
      <c r="Y3636" s="334">
        <v>84</v>
      </c>
    </row>
    <row r="3637" spans="1:25" x14ac:dyDescent="0.25">
      <c r="A3637" t="str">
        <f>'Page 1 - General Information'!$G$12</f>
        <v>114069103</v>
      </c>
      <c r="B3637" t="str">
        <f>'Page 1 - General Information'!$G$16</f>
        <v>6980</v>
      </c>
      <c r="C3637" s="333" t="s">
        <v>14207</v>
      </c>
      <c r="N3637" t="s">
        <v>8024</v>
      </c>
      <c r="O3637" s="296">
        <f>INDEX('Page 2 - Team Information'!$K$14:$AP$184,Y3637,X3637)</f>
        <v>1</v>
      </c>
      <c r="Q3637"/>
      <c r="S3637" t="s">
        <v>11571</v>
      </c>
      <c r="X3637" s="334">
        <v>25</v>
      </c>
      <c r="Y3637" s="334">
        <v>84</v>
      </c>
    </row>
    <row r="3638" spans="1:25" x14ac:dyDescent="0.25">
      <c r="A3638" t="str">
        <f>'Page 1 - General Information'!$G$12</f>
        <v>114069103</v>
      </c>
      <c r="B3638" t="str">
        <f>'Page 1 - General Information'!$G$16</f>
        <v>6980</v>
      </c>
      <c r="C3638" s="333" t="s">
        <v>14207</v>
      </c>
      <c r="N3638" t="s">
        <v>8024</v>
      </c>
      <c r="O3638" s="296">
        <f>INDEX('Page 2 - Team Information'!$K$14:$AP$184,Y3638,X3638)</f>
        <v>0</v>
      </c>
      <c r="Q3638"/>
      <c r="S3638" t="s">
        <v>11572</v>
      </c>
      <c r="X3638" s="334">
        <v>26</v>
      </c>
      <c r="Y3638" s="334">
        <v>84</v>
      </c>
    </row>
    <row r="3639" spans="1:25" x14ac:dyDescent="0.25">
      <c r="A3639" t="str">
        <f>'Page 1 - General Information'!$G$12</f>
        <v>114069103</v>
      </c>
      <c r="B3639" t="str">
        <f>'Page 1 - General Information'!$G$16</f>
        <v>6980</v>
      </c>
      <c r="C3639" s="333" t="s">
        <v>14207</v>
      </c>
      <c r="N3639" t="s">
        <v>8024</v>
      </c>
      <c r="O3639" s="296">
        <f>INDEX('Page 2 - Team Information'!$K$14:$AP$184,Y3639,X3639)</f>
        <v>1</v>
      </c>
      <c r="Q3639"/>
      <c r="S3639" t="s">
        <v>11573</v>
      </c>
      <c r="X3639" s="334">
        <v>27</v>
      </c>
      <c r="Y3639" s="334">
        <v>84</v>
      </c>
    </row>
    <row r="3640" spans="1:25" x14ac:dyDescent="0.25">
      <c r="A3640" t="str">
        <f>'Page 1 - General Information'!$G$12</f>
        <v>114069103</v>
      </c>
      <c r="B3640" t="str">
        <f>'Page 1 - General Information'!$G$16</f>
        <v>6980</v>
      </c>
      <c r="C3640" s="333" t="s">
        <v>14207</v>
      </c>
      <c r="N3640" s="338" t="s">
        <v>8013</v>
      </c>
      <c r="O3640" s="300"/>
      <c r="Q3640" s="304">
        <f>(INDEX('Page 2 - Team Information'!$K$14:$AP$184,Y3640,X3640)*100)</f>
        <v>3</v>
      </c>
      <c r="S3640" t="s">
        <v>11574</v>
      </c>
      <c r="X3640" s="334">
        <v>29</v>
      </c>
      <c r="Y3640" s="334">
        <v>84</v>
      </c>
    </row>
    <row r="3641" spans="1:25" x14ac:dyDescent="0.25">
      <c r="A3641" t="str">
        <f>'Page 1 - General Information'!$G$12</f>
        <v>114069103</v>
      </c>
      <c r="B3641" t="str">
        <f>'Page 1 - General Information'!$G$16</f>
        <v>6980</v>
      </c>
      <c r="C3641" s="333" t="s">
        <v>14207</v>
      </c>
      <c r="N3641" s="338" t="s">
        <v>8013</v>
      </c>
      <c r="O3641" s="300"/>
      <c r="Q3641" s="304">
        <f>(INDEX('Page 2 - Team Information'!$K$14:$AP$184,Y3641,X3641)*100)</f>
        <v>3</v>
      </c>
      <c r="S3641" t="s">
        <v>11575</v>
      </c>
      <c r="X3641" s="334">
        <v>30</v>
      </c>
      <c r="Y3641" s="334">
        <v>84</v>
      </c>
    </row>
    <row r="3642" spans="1:25" x14ac:dyDescent="0.25">
      <c r="A3642" t="str">
        <f>'Page 1 - General Information'!$G$12</f>
        <v>114069103</v>
      </c>
      <c r="B3642" t="str">
        <f>'Page 1 - General Information'!$G$16</f>
        <v>6980</v>
      </c>
      <c r="C3642" s="333" t="s">
        <v>14207</v>
      </c>
      <c r="N3642" s="338" t="s">
        <v>8013</v>
      </c>
      <c r="O3642" s="300"/>
      <c r="Q3642" s="304">
        <f>(INDEX('Page 2 - Team Information'!$K$14:$AP$184,Y3642,X3642)*100)</f>
        <v>0</v>
      </c>
      <c r="S3642" t="s">
        <v>11576</v>
      </c>
      <c r="X3642" s="334">
        <v>31</v>
      </c>
      <c r="Y3642" s="334">
        <v>84</v>
      </c>
    </row>
    <row r="3643" spans="1:25" x14ac:dyDescent="0.25">
      <c r="A3643" t="str">
        <f>'Page 1 - General Information'!$G$12</f>
        <v>114069103</v>
      </c>
      <c r="B3643" t="str">
        <f>'Page 1 - General Information'!$G$16</f>
        <v>6980</v>
      </c>
      <c r="C3643" s="333" t="s">
        <v>14207</v>
      </c>
      <c r="N3643" s="338" t="s">
        <v>8013</v>
      </c>
      <c r="O3643" s="300"/>
      <c r="Q3643" s="304">
        <f>(INDEX('Page 2 - Team Information'!$K$14:$AP$184,Y3643,X3643)*100)</f>
        <v>0</v>
      </c>
      <c r="S3643" t="s">
        <v>11577</v>
      </c>
      <c r="X3643" s="334">
        <v>32</v>
      </c>
      <c r="Y3643" s="334">
        <v>84</v>
      </c>
    </row>
    <row r="3644" spans="1:25" x14ac:dyDescent="0.25">
      <c r="A3644" t="str">
        <f>'Page 1 - General Information'!$G$12</f>
        <v>114069103</v>
      </c>
      <c r="B3644" t="str">
        <f>'Page 1 - General Information'!$G$16</f>
        <v>6980</v>
      </c>
      <c r="C3644" s="333" t="s">
        <v>14207</v>
      </c>
      <c r="N3644" t="s">
        <v>8024</v>
      </c>
      <c r="O3644" s="296">
        <f>INDEX('Page 2 - Team Information'!$K$14:$AP$184,Y3644,X3644)</f>
        <v>0</v>
      </c>
      <c r="Q3644"/>
      <c r="S3644" t="s">
        <v>11578</v>
      </c>
      <c r="X3644" s="334">
        <v>24</v>
      </c>
      <c r="Y3644" s="334">
        <v>85</v>
      </c>
    </row>
    <row r="3645" spans="1:25" x14ac:dyDescent="0.25">
      <c r="A3645" t="str">
        <f>'Page 1 - General Information'!$G$12</f>
        <v>114069103</v>
      </c>
      <c r="B3645" t="str">
        <f>'Page 1 - General Information'!$G$16</f>
        <v>6980</v>
      </c>
      <c r="C3645" s="333" t="s">
        <v>14207</v>
      </c>
      <c r="N3645" t="s">
        <v>8024</v>
      </c>
      <c r="O3645" s="296">
        <f>INDEX('Page 2 - Team Information'!$K$14:$AP$184,Y3645,X3645)</f>
        <v>1</v>
      </c>
      <c r="Q3645"/>
      <c r="S3645" t="s">
        <v>11579</v>
      </c>
      <c r="X3645" s="334">
        <v>25</v>
      </c>
      <c r="Y3645" s="334">
        <v>85</v>
      </c>
    </row>
    <row r="3646" spans="1:25" x14ac:dyDescent="0.25">
      <c r="A3646" t="str">
        <f>'Page 1 - General Information'!$G$12</f>
        <v>114069103</v>
      </c>
      <c r="B3646" t="str">
        <f>'Page 1 - General Information'!$G$16</f>
        <v>6980</v>
      </c>
      <c r="C3646" s="333" t="s">
        <v>14207</v>
      </c>
      <c r="N3646" t="s">
        <v>8024</v>
      </c>
      <c r="O3646" s="296">
        <f>INDEX('Page 2 - Team Information'!$K$14:$AP$184,Y3646,X3646)</f>
        <v>0</v>
      </c>
      <c r="Q3646"/>
      <c r="S3646" t="s">
        <v>11580</v>
      </c>
      <c r="X3646" s="334">
        <v>26</v>
      </c>
      <c r="Y3646" s="334">
        <v>85</v>
      </c>
    </row>
    <row r="3647" spans="1:25" x14ac:dyDescent="0.25">
      <c r="A3647" t="str">
        <f>'Page 1 - General Information'!$G$12</f>
        <v>114069103</v>
      </c>
      <c r="B3647" t="str">
        <f>'Page 1 - General Information'!$G$16</f>
        <v>6980</v>
      </c>
      <c r="C3647" s="333" t="s">
        <v>14207</v>
      </c>
      <c r="N3647" t="s">
        <v>8024</v>
      </c>
      <c r="O3647" s="296">
        <f>INDEX('Page 2 - Team Information'!$K$14:$AP$184,Y3647,X3647)</f>
        <v>1</v>
      </c>
      <c r="Q3647"/>
      <c r="S3647" t="s">
        <v>11581</v>
      </c>
      <c r="X3647" s="334">
        <v>27</v>
      </c>
      <c r="Y3647" s="334">
        <v>85</v>
      </c>
    </row>
    <row r="3648" spans="1:25" x14ac:dyDescent="0.25">
      <c r="A3648" t="str">
        <f>'Page 1 - General Information'!$G$12</f>
        <v>114069103</v>
      </c>
      <c r="B3648" t="str">
        <f>'Page 1 - General Information'!$G$16</f>
        <v>6980</v>
      </c>
      <c r="C3648" s="333" t="s">
        <v>14207</v>
      </c>
      <c r="N3648" s="338" t="s">
        <v>8013</v>
      </c>
      <c r="O3648" s="300"/>
      <c r="Q3648" s="304">
        <f>(INDEX('Page 2 - Team Information'!$K$14:$AP$184,Y3648,X3648)*100)</f>
        <v>2.5499999999999998</v>
      </c>
      <c r="S3648" t="s">
        <v>11582</v>
      </c>
      <c r="X3648" s="334">
        <v>29</v>
      </c>
      <c r="Y3648" s="334">
        <v>85</v>
      </c>
    </row>
    <row r="3649" spans="1:25" x14ac:dyDescent="0.25">
      <c r="A3649" t="str">
        <f>'Page 1 - General Information'!$G$12</f>
        <v>114069103</v>
      </c>
      <c r="B3649" t="str">
        <f>'Page 1 - General Information'!$G$16</f>
        <v>6980</v>
      </c>
      <c r="C3649" s="333" t="s">
        <v>14207</v>
      </c>
      <c r="N3649" s="338" t="s">
        <v>8013</v>
      </c>
      <c r="O3649" s="300"/>
      <c r="Q3649" s="304">
        <f>(INDEX('Page 2 - Team Information'!$K$14:$AP$184,Y3649,X3649)*100)</f>
        <v>2.5499999999999998</v>
      </c>
      <c r="S3649" t="s">
        <v>11583</v>
      </c>
      <c r="X3649" s="334">
        <v>30</v>
      </c>
      <c r="Y3649" s="334">
        <v>85</v>
      </c>
    </row>
    <row r="3650" spans="1:25" x14ac:dyDescent="0.25">
      <c r="A3650" t="str">
        <f>'Page 1 - General Information'!$G$12</f>
        <v>114069103</v>
      </c>
      <c r="B3650" t="str">
        <f>'Page 1 - General Information'!$G$16</f>
        <v>6980</v>
      </c>
      <c r="C3650" s="333" t="s">
        <v>14207</v>
      </c>
      <c r="N3650" s="338" t="s">
        <v>8013</v>
      </c>
      <c r="O3650" s="300"/>
      <c r="Q3650" s="304">
        <f>(INDEX('Page 2 - Team Information'!$K$14:$AP$184,Y3650,X3650)*100)</f>
        <v>0</v>
      </c>
      <c r="S3650" t="s">
        <v>11584</v>
      </c>
      <c r="X3650" s="334">
        <v>31</v>
      </c>
      <c r="Y3650" s="334">
        <v>85</v>
      </c>
    </row>
    <row r="3651" spans="1:25" x14ac:dyDescent="0.25">
      <c r="A3651" t="str">
        <f>'Page 1 - General Information'!$G$12</f>
        <v>114069103</v>
      </c>
      <c r="B3651" t="str">
        <f>'Page 1 - General Information'!$G$16</f>
        <v>6980</v>
      </c>
      <c r="C3651" s="333" t="s">
        <v>14207</v>
      </c>
      <c r="N3651" s="338" t="s">
        <v>8013</v>
      </c>
      <c r="O3651" s="300"/>
      <c r="Q3651" s="304">
        <f>(INDEX('Page 2 - Team Information'!$K$14:$AP$184,Y3651,X3651)*100)</f>
        <v>0</v>
      </c>
      <c r="S3651" t="s">
        <v>11585</v>
      </c>
      <c r="X3651" s="334">
        <v>32</v>
      </c>
      <c r="Y3651" s="334">
        <v>85</v>
      </c>
    </row>
    <row r="3652" spans="1:25" x14ac:dyDescent="0.25">
      <c r="A3652" t="str">
        <f>'Page 1 - General Information'!$G$12</f>
        <v>114069103</v>
      </c>
      <c r="B3652" t="str">
        <f>'Page 1 - General Information'!$G$16</f>
        <v>6980</v>
      </c>
      <c r="C3652" s="333" t="s">
        <v>14207</v>
      </c>
      <c r="N3652" t="s">
        <v>8024</v>
      </c>
      <c r="O3652" s="296">
        <f>INDEX('Page 2 - Team Information'!$K$14:$AP$184,Y3652,X3652)</f>
        <v>0</v>
      </c>
      <c r="Q3652"/>
      <c r="S3652" t="s">
        <v>11586</v>
      </c>
      <c r="X3652" s="334">
        <v>24</v>
      </c>
      <c r="Y3652" s="334">
        <v>86</v>
      </c>
    </row>
    <row r="3653" spans="1:25" x14ac:dyDescent="0.25">
      <c r="A3653" t="str">
        <f>'Page 1 - General Information'!$G$12</f>
        <v>114069103</v>
      </c>
      <c r="B3653" t="str">
        <f>'Page 1 - General Information'!$G$16</f>
        <v>6980</v>
      </c>
      <c r="C3653" s="333" t="s">
        <v>14207</v>
      </c>
      <c r="N3653" t="s">
        <v>8024</v>
      </c>
      <c r="O3653" s="296">
        <f>INDEX('Page 2 - Team Information'!$K$14:$AP$184,Y3653,X3653)</f>
        <v>1</v>
      </c>
      <c r="Q3653"/>
      <c r="S3653" t="s">
        <v>11587</v>
      </c>
      <c r="X3653" s="334">
        <v>25</v>
      </c>
      <c r="Y3653" s="334">
        <v>86</v>
      </c>
    </row>
    <row r="3654" spans="1:25" x14ac:dyDescent="0.25">
      <c r="A3654" t="str">
        <f>'Page 1 - General Information'!$G$12</f>
        <v>114069103</v>
      </c>
      <c r="B3654" t="str">
        <f>'Page 1 - General Information'!$G$16</f>
        <v>6980</v>
      </c>
      <c r="C3654" s="333" t="s">
        <v>14207</v>
      </c>
      <c r="N3654" t="s">
        <v>8024</v>
      </c>
      <c r="O3654" s="296">
        <f>INDEX('Page 2 - Team Information'!$K$14:$AP$184,Y3654,X3654)</f>
        <v>0</v>
      </c>
      <c r="Q3654"/>
      <c r="S3654" t="s">
        <v>11588</v>
      </c>
      <c r="X3654" s="334">
        <v>26</v>
      </c>
      <c r="Y3654" s="334">
        <v>86</v>
      </c>
    </row>
    <row r="3655" spans="1:25" x14ac:dyDescent="0.25">
      <c r="A3655" t="str">
        <f>'Page 1 - General Information'!$G$12</f>
        <v>114069103</v>
      </c>
      <c r="B3655" t="str">
        <f>'Page 1 - General Information'!$G$16</f>
        <v>6980</v>
      </c>
      <c r="C3655" s="333" t="s">
        <v>14207</v>
      </c>
      <c r="N3655" t="s">
        <v>8024</v>
      </c>
      <c r="O3655" s="296">
        <f>INDEX('Page 2 - Team Information'!$K$14:$AP$184,Y3655,X3655)</f>
        <v>0</v>
      </c>
      <c r="Q3655"/>
      <c r="S3655" t="s">
        <v>11589</v>
      </c>
      <c r="X3655" s="334">
        <v>27</v>
      </c>
      <c r="Y3655" s="334">
        <v>86</v>
      </c>
    </row>
    <row r="3656" spans="1:25" x14ac:dyDescent="0.25">
      <c r="A3656" t="str">
        <f>'Page 1 - General Information'!$G$12</f>
        <v>114069103</v>
      </c>
      <c r="B3656" t="str">
        <f>'Page 1 - General Information'!$G$16</f>
        <v>6980</v>
      </c>
      <c r="C3656" s="333" t="s">
        <v>14207</v>
      </c>
      <c r="N3656" s="338" t="s">
        <v>8013</v>
      </c>
      <c r="O3656" s="300"/>
      <c r="Q3656" s="304">
        <f>(INDEX('Page 2 - Team Information'!$K$14:$AP$184,Y3656,X3656)*100)</f>
        <v>1.9</v>
      </c>
      <c r="S3656" t="s">
        <v>11590</v>
      </c>
      <c r="X3656" s="334">
        <v>29</v>
      </c>
      <c r="Y3656" s="334">
        <v>86</v>
      </c>
    </row>
    <row r="3657" spans="1:25" x14ac:dyDescent="0.25">
      <c r="A3657" t="str">
        <f>'Page 1 - General Information'!$G$12</f>
        <v>114069103</v>
      </c>
      <c r="B3657" t="str">
        <f>'Page 1 - General Information'!$G$16</f>
        <v>6980</v>
      </c>
      <c r="C3657" s="333" t="s">
        <v>14207</v>
      </c>
      <c r="N3657" s="338" t="s">
        <v>8013</v>
      </c>
      <c r="O3657" s="300"/>
      <c r="Q3657" s="304">
        <f>(INDEX('Page 2 - Team Information'!$K$14:$AP$184,Y3657,X3657)*100)</f>
        <v>1.9</v>
      </c>
      <c r="S3657" t="s">
        <v>11591</v>
      </c>
      <c r="X3657" s="334">
        <v>30</v>
      </c>
      <c r="Y3657" s="334">
        <v>86</v>
      </c>
    </row>
    <row r="3658" spans="1:25" x14ac:dyDescent="0.25">
      <c r="A3658" t="str">
        <f>'Page 1 - General Information'!$G$12</f>
        <v>114069103</v>
      </c>
      <c r="B3658" t="str">
        <f>'Page 1 - General Information'!$G$16</f>
        <v>6980</v>
      </c>
      <c r="C3658" s="333" t="s">
        <v>14207</v>
      </c>
      <c r="N3658" s="338" t="s">
        <v>8013</v>
      </c>
      <c r="O3658" s="300"/>
      <c r="Q3658" s="304">
        <f>(INDEX('Page 2 - Team Information'!$K$14:$AP$184,Y3658,X3658)*100)</f>
        <v>0</v>
      </c>
      <c r="S3658" t="s">
        <v>11592</v>
      </c>
      <c r="X3658" s="334">
        <v>31</v>
      </c>
      <c r="Y3658" s="334">
        <v>86</v>
      </c>
    </row>
    <row r="3659" spans="1:25" x14ac:dyDescent="0.25">
      <c r="A3659" t="str">
        <f>'Page 1 - General Information'!$G$12</f>
        <v>114069103</v>
      </c>
      <c r="B3659" t="str">
        <f>'Page 1 - General Information'!$G$16</f>
        <v>6980</v>
      </c>
      <c r="C3659" s="333" t="s">
        <v>14207</v>
      </c>
      <c r="N3659" s="338" t="s">
        <v>8013</v>
      </c>
      <c r="O3659" s="300"/>
      <c r="Q3659" s="304">
        <f>(INDEX('Page 2 - Team Information'!$K$14:$AP$184,Y3659,X3659)*100)</f>
        <v>0</v>
      </c>
      <c r="S3659" t="s">
        <v>11593</v>
      </c>
      <c r="X3659" s="334">
        <v>32</v>
      </c>
      <c r="Y3659" s="334">
        <v>86</v>
      </c>
    </row>
    <row r="3660" spans="1:25" x14ac:dyDescent="0.25">
      <c r="A3660" t="str">
        <f>'Page 1 - General Information'!$G$12</f>
        <v>114069103</v>
      </c>
      <c r="B3660" t="str">
        <f>'Page 1 - General Information'!$G$16</f>
        <v>6980</v>
      </c>
      <c r="C3660" s="333" t="s">
        <v>14207</v>
      </c>
      <c r="N3660" t="s">
        <v>8024</v>
      </c>
      <c r="O3660" s="296">
        <f>INDEX('Page 2 - Team Information'!$K$14:$AP$184,Y3660,X3660)</f>
        <v>0</v>
      </c>
      <c r="Q3660"/>
      <c r="S3660" t="s">
        <v>11594</v>
      </c>
      <c r="X3660" s="334">
        <v>24</v>
      </c>
      <c r="Y3660" s="334">
        <v>87</v>
      </c>
    </row>
    <row r="3661" spans="1:25" x14ac:dyDescent="0.25">
      <c r="A3661" t="str">
        <f>'Page 1 - General Information'!$G$12</f>
        <v>114069103</v>
      </c>
      <c r="B3661" t="str">
        <f>'Page 1 - General Information'!$G$16</f>
        <v>6980</v>
      </c>
      <c r="C3661" s="333" t="s">
        <v>14207</v>
      </c>
      <c r="N3661" t="s">
        <v>8024</v>
      </c>
      <c r="O3661" s="296">
        <f>INDEX('Page 2 - Team Information'!$K$14:$AP$184,Y3661,X3661)</f>
        <v>0</v>
      </c>
      <c r="Q3661"/>
      <c r="S3661" t="s">
        <v>11595</v>
      </c>
      <c r="X3661" s="334">
        <v>25</v>
      </c>
      <c r="Y3661" s="334">
        <v>87</v>
      </c>
    </row>
    <row r="3662" spans="1:25" x14ac:dyDescent="0.25">
      <c r="A3662" t="str">
        <f>'Page 1 - General Information'!$G$12</f>
        <v>114069103</v>
      </c>
      <c r="B3662" t="str">
        <f>'Page 1 - General Information'!$G$16</f>
        <v>6980</v>
      </c>
      <c r="C3662" s="333" t="s">
        <v>14207</v>
      </c>
      <c r="N3662" t="s">
        <v>8024</v>
      </c>
      <c r="O3662" s="296">
        <f>INDEX('Page 2 - Team Information'!$K$14:$AP$184,Y3662,X3662)</f>
        <v>0</v>
      </c>
      <c r="Q3662"/>
      <c r="S3662" t="s">
        <v>11596</v>
      </c>
      <c r="X3662" s="334">
        <v>26</v>
      </c>
      <c r="Y3662" s="334">
        <v>87</v>
      </c>
    </row>
    <row r="3663" spans="1:25" x14ac:dyDescent="0.25">
      <c r="A3663" t="str">
        <f>'Page 1 - General Information'!$G$12</f>
        <v>114069103</v>
      </c>
      <c r="B3663" t="str">
        <f>'Page 1 - General Information'!$G$16</f>
        <v>6980</v>
      </c>
      <c r="C3663" s="333" t="s">
        <v>14207</v>
      </c>
      <c r="N3663" t="s">
        <v>8024</v>
      </c>
      <c r="O3663" s="296">
        <f>INDEX('Page 2 - Team Information'!$K$14:$AP$184,Y3663,X3663)</f>
        <v>0</v>
      </c>
      <c r="Q3663"/>
      <c r="S3663" t="s">
        <v>11597</v>
      </c>
      <c r="X3663" s="334">
        <v>27</v>
      </c>
      <c r="Y3663" s="334">
        <v>87</v>
      </c>
    </row>
    <row r="3664" spans="1:25" x14ac:dyDescent="0.25">
      <c r="A3664" t="str">
        <f>'Page 1 - General Information'!$G$12</f>
        <v>114069103</v>
      </c>
      <c r="B3664" t="str">
        <f>'Page 1 - General Information'!$G$16</f>
        <v>6980</v>
      </c>
      <c r="C3664" s="333" t="s">
        <v>14207</v>
      </c>
      <c r="N3664" s="338" t="s">
        <v>8013</v>
      </c>
      <c r="O3664" s="300"/>
      <c r="Q3664" s="304">
        <f>(INDEX('Page 2 - Team Information'!$K$14:$AP$184,Y3664,X3664)*100)</f>
        <v>0</v>
      </c>
      <c r="S3664" t="s">
        <v>11598</v>
      </c>
      <c r="X3664" s="334">
        <v>29</v>
      </c>
      <c r="Y3664" s="334">
        <v>87</v>
      </c>
    </row>
    <row r="3665" spans="1:25" x14ac:dyDescent="0.25">
      <c r="A3665" t="str">
        <f>'Page 1 - General Information'!$G$12</f>
        <v>114069103</v>
      </c>
      <c r="B3665" t="str">
        <f>'Page 1 - General Information'!$G$16</f>
        <v>6980</v>
      </c>
      <c r="C3665" s="333" t="s">
        <v>14207</v>
      </c>
      <c r="N3665" s="338" t="s">
        <v>8013</v>
      </c>
      <c r="O3665" s="300"/>
      <c r="Q3665" s="304">
        <f>(INDEX('Page 2 - Team Information'!$K$14:$AP$184,Y3665,X3665)*100)</f>
        <v>0</v>
      </c>
      <c r="S3665" t="s">
        <v>11599</v>
      </c>
      <c r="X3665" s="334">
        <v>30</v>
      </c>
      <c r="Y3665" s="334">
        <v>87</v>
      </c>
    </row>
    <row r="3666" spans="1:25" x14ac:dyDescent="0.25">
      <c r="A3666" t="str">
        <f>'Page 1 - General Information'!$G$12</f>
        <v>114069103</v>
      </c>
      <c r="B3666" t="str">
        <f>'Page 1 - General Information'!$G$16</f>
        <v>6980</v>
      </c>
      <c r="C3666" s="333" t="s">
        <v>14207</v>
      </c>
      <c r="N3666" s="338" t="s">
        <v>8013</v>
      </c>
      <c r="O3666" s="300"/>
      <c r="Q3666" s="304">
        <f>(INDEX('Page 2 - Team Information'!$K$14:$AP$184,Y3666,X3666)*100)</f>
        <v>0</v>
      </c>
      <c r="S3666" t="s">
        <v>11600</v>
      </c>
      <c r="X3666" s="334">
        <v>31</v>
      </c>
      <c r="Y3666" s="334">
        <v>87</v>
      </c>
    </row>
    <row r="3667" spans="1:25" x14ac:dyDescent="0.25">
      <c r="A3667" t="str">
        <f>'Page 1 - General Information'!$G$12</f>
        <v>114069103</v>
      </c>
      <c r="B3667" t="str">
        <f>'Page 1 - General Information'!$G$16</f>
        <v>6980</v>
      </c>
      <c r="C3667" s="333" t="s">
        <v>14207</v>
      </c>
      <c r="N3667" s="338" t="s">
        <v>8013</v>
      </c>
      <c r="O3667" s="300"/>
      <c r="Q3667" s="304">
        <f>(INDEX('Page 2 - Team Information'!$K$14:$AP$184,Y3667,X3667)*100)</f>
        <v>0</v>
      </c>
      <c r="S3667" t="s">
        <v>11601</v>
      </c>
      <c r="X3667" s="334">
        <v>32</v>
      </c>
      <c r="Y3667" s="334">
        <v>87</v>
      </c>
    </row>
    <row r="3668" spans="1:25" x14ac:dyDescent="0.25">
      <c r="A3668" t="str">
        <f>'Page 1 - General Information'!$G$12</f>
        <v>114069103</v>
      </c>
      <c r="B3668" t="str">
        <f>'Page 1 - General Information'!$G$16</f>
        <v>6980</v>
      </c>
      <c r="C3668" s="333" t="s">
        <v>14207</v>
      </c>
      <c r="N3668" t="s">
        <v>8024</v>
      </c>
      <c r="O3668" s="296">
        <f>INDEX('Page 2 - Team Information'!$K$14:$AP$184,Y3668,X3668)</f>
        <v>0</v>
      </c>
      <c r="Q3668"/>
      <c r="S3668" t="s">
        <v>11602</v>
      </c>
      <c r="X3668" s="334">
        <v>24</v>
      </c>
      <c r="Y3668" s="334">
        <v>88</v>
      </c>
    </row>
    <row r="3669" spans="1:25" x14ac:dyDescent="0.25">
      <c r="A3669" t="str">
        <f>'Page 1 - General Information'!$G$12</f>
        <v>114069103</v>
      </c>
      <c r="B3669" t="str">
        <f>'Page 1 - General Information'!$G$16</f>
        <v>6980</v>
      </c>
      <c r="C3669" s="333" t="s">
        <v>14207</v>
      </c>
      <c r="N3669" t="s">
        <v>8024</v>
      </c>
      <c r="O3669" s="296">
        <f>INDEX('Page 2 - Team Information'!$K$14:$AP$184,Y3669,X3669)</f>
        <v>1</v>
      </c>
      <c r="Q3669"/>
      <c r="S3669" t="s">
        <v>11603</v>
      </c>
      <c r="X3669" s="334">
        <v>25</v>
      </c>
      <c r="Y3669" s="334">
        <v>88</v>
      </c>
    </row>
    <row r="3670" spans="1:25" x14ac:dyDescent="0.25">
      <c r="A3670" t="str">
        <f>'Page 1 - General Information'!$G$12</f>
        <v>114069103</v>
      </c>
      <c r="B3670" t="str">
        <f>'Page 1 - General Information'!$G$16</f>
        <v>6980</v>
      </c>
      <c r="C3670" s="333" t="s">
        <v>14207</v>
      </c>
      <c r="N3670" t="s">
        <v>8024</v>
      </c>
      <c r="O3670" s="296">
        <f>INDEX('Page 2 - Team Information'!$K$14:$AP$184,Y3670,X3670)</f>
        <v>0</v>
      </c>
      <c r="Q3670"/>
      <c r="S3670" t="s">
        <v>11604</v>
      </c>
      <c r="X3670" s="334">
        <v>26</v>
      </c>
      <c r="Y3670" s="334">
        <v>88</v>
      </c>
    </row>
    <row r="3671" spans="1:25" x14ac:dyDescent="0.25">
      <c r="A3671" t="str">
        <f>'Page 1 - General Information'!$G$12</f>
        <v>114069103</v>
      </c>
      <c r="B3671" t="str">
        <f>'Page 1 - General Information'!$G$16</f>
        <v>6980</v>
      </c>
      <c r="C3671" s="333" t="s">
        <v>14207</v>
      </c>
      <c r="N3671" t="s">
        <v>8024</v>
      </c>
      <c r="O3671" s="296">
        <f>INDEX('Page 2 - Team Information'!$K$14:$AP$184,Y3671,X3671)</f>
        <v>1</v>
      </c>
      <c r="Q3671"/>
      <c r="S3671" t="s">
        <v>11605</v>
      </c>
      <c r="X3671" s="334">
        <v>27</v>
      </c>
      <c r="Y3671" s="334">
        <v>88</v>
      </c>
    </row>
    <row r="3672" spans="1:25" x14ac:dyDescent="0.25">
      <c r="A3672" t="str">
        <f>'Page 1 - General Information'!$G$12</f>
        <v>114069103</v>
      </c>
      <c r="B3672" t="str">
        <f>'Page 1 - General Information'!$G$16</f>
        <v>6980</v>
      </c>
      <c r="C3672" s="333" t="s">
        <v>14207</v>
      </c>
      <c r="N3672" s="338" t="s">
        <v>8013</v>
      </c>
      <c r="O3672" s="300"/>
      <c r="Q3672" s="304">
        <f>(INDEX('Page 2 - Team Information'!$K$14:$AP$184,Y3672,X3672)*100)</f>
        <v>1.6</v>
      </c>
      <c r="S3672" t="s">
        <v>11606</v>
      </c>
      <c r="X3672" s="334">
        <v>29</v>
      </c>
      <c r="Y3672" s="334">
        <v>88</v>
      </c>
    </row>
    <row r="3673" spans="1:25" x14ac:dyDescent="0.25">
      <c r="A3673" t="str">
        <f>'Page 1 - General Information'!$G$12</f>
        <v>114069103</v>
      </c>
      <c r="B3673" t="str">
        <f>'Page 1 - General Information'!$G$16</f>
        <v>6980</v>
      </c>
      <c r="C3673" s="333" t="s">
        <v>14207</v>
      </c>
      <c r="N3673" s="338" t="s">
        <v>8013</v>
      </c>
      <c r="O3673" s="300"/>
      <c r="Q3673" s="304">
        <f>(INDEX('Page 2 - Team Information'!$K$14:$AP$184,Y3673,X3673)*100)</f>
        <v>1.6</v>
      </c>
      <c r="S3673" t="s">
        <v>11607</v>
      </c>
      <c r="X3673" s="334">
        <v>30</v>
      </c>
      <c r="Y3673" s="334">
        <v>88</v>
      </c>
    </row>
    <row r="3674" spans="1:25" x14ac:dyDescent="0.25">
      <c r="A3674" t="str">
        <f>'Page 1 - General Information'!$G$12</f>
        <v>114069103</v>
      </c>
      <c r="B3674" t="str">
        <f>'Page 1 - General Information'!$G$16</f>
        <v>6980</v>
      </c>
      <c r="C3674" s="333" t="s">
        <v>14207</v>
      </c>
      <c r="N3674" s="338" t="s">
        <v>8013</v>
      </c>
      <c r="O3674" s="300"/>
      <c r="Q3674" s="304">
        <f>(INDEX('Page 2 - Team Information'!$K$14:$AP$184,Y3674,X3674)*100)</f>
        <v>0</v>
      </c>
      <c r="S3674" t="s">
        <v>11608</v>
      </c>
      <c r="X3674" s="334">
        <v>31</v>
      </c>
      <c r="Y3674" s="334">
        <v>88</v>
      </c>
    </row>
    <row r="3675" spans="1:25" x14ac:dyDescent="0.25">
      <c r="A3675" t="str">
        <f>'Page 1 - General Information'!$G$12</f>
        <v>114069103</v>
      </c>
      <c r="B3675" t="str">
        <f>'Page 1 - General Information'!$G$16</f>
        <v>6980</v>
      </c>
      <c r="C3675" s="333" t="s">
        <v>14207</v>
      </c>
      <c r="N3675" s="338" t="s">
        <v>8013</v>
      </c>
      <c r="O3675" s="300"/>
      <c r="Q3675" s="304">
        <f>(INDEX('Page 2 - Team Information'!$K$14:$AP$184,Y3675,X3675)*100)</f>
        <v>0</v>
      </c>
      <c r="S3675" t="s">
        <v>11609</v>
      </c>
      <c r="X3675" s="334">
        <v>32</v>
      </c>
      <c r="Y3675" s="334">
        <v>88</v>
      </c>
    </row>
    <row r="3676" spans="1:25" x14ac:dyDescent="0.25">
      <c r="A3676" t="str">
        <f>'Page 1 - General Information'!$G$12</f>
        <v>114069103</v>
      </c>
      <c r="B3676" t="str">
        <f>'Page 1 - General Information'!$G$16</f>
        <v>6980</v>
      </c>
      <c r="C3676" s="333" t="s">
        <v>14207</v>
      </c>
      <c r="N3676" t="s">
        <v>8024</v>
      </c>
      <c r="O3676" s="296">
        <f>INDEX('Page 2 - Team Information'!$K$14:$AP$184,Y3676,X3676)</f>
        <v>0</v>
      </c>
      <c r="Q3676"/>
      <c r="S3676" t="s">
        <v>11610</v>
      </c>
      <c r="X3676" s="334">
        <v>24</v>
      </c>
      <c r="Y3676" s="334">
        <v>89</v>
      </c>
    </row>
    <row r="3677" spans="1:25" x14ac:dyDescent="0.25">
      <c r="A3677" t="str">
        <f>'Page 1 - General Information'!$G$12</f>
        <v>114069103</v>
      </c>
      <c r="B3677" t="str">
        <f>'Page 1 - General Information'!$G$16</f>
        <v>6980</v>
      </c>
      <c r="C3677" s="333" t="s">
        <v>14207</v>
      </c>
      <c r="N3677" t="s">
        <v>8024</v>
      </c>
      <c r="O3677" s="296">
        <f>INDEX('Page 2 - Team Information'!$K$14:$AP$184,Y3677,X3677)</f>
        <v>1</v>
      </c>
      <c r="Q3677"/>
      <c r="S3677" t="s">
        <v>11611</v>
      </c>
      <c r="X3677" s="334">
        <v>25</v>
      </c>
      <c r="Y3677" s="334">
        <v>89</v>
      </c>
    </row>
    <row r="3678" spans="1:25" x14ac:dyDescent="0.25">
      <c r="A3678" t="str">
        <f>'Page 1 - General Information'!$G$12</f>
        <v>114069103</v>
      </c>
      <c r="B3678" t="str">
        <f>'Page 1 - General Information'!$G$16</f>
        <v>6980</v>
      </c>
      <c r="C3678" s="333" t="s">
        <v>14207</v>
      </c>
      <c r="N3678" t="s">
        <v>8024</v>
      </c>
      <c r="O3678" s="296">
        <f>INDEX('Page 2 - Team Information'!$K$14:$AP$184,Y3678,X3678)</f>
        <v>0</v>
      </c>
      <c r="Q3678"/>
      <c r="S3678" t="s">
        <v>11612</v>
      </c>
      <c r="X3678" s="334">
        <v>26</v>
      </c>
      <c r="Y3678" s="334">
        <v>89</v>
      </c>
    </row>
    <row r="3679" spans="1:25" x14ac:dyDescent="0.25">
      <c r="A3679" t="str">
        <f>'Page 1 - General Information'!$G$12</f>
        <v>114069103</v>
      </c>
      <c r="B3679" t="str">
        <f>'Page 1 - General Information'!$G$16</f>
        <v>6980</v>
      </c>
      <c r="C3679" s="333" t="s">
        <v>14207</v>
      </c>
      <c r="N3679" t="s">
        <v>8024</v>
      </c>
      <c r="O3679" s="296">
        <f>INDEX('Page 2 - Team Information'!$K$14:$AP$184,Y3679,X3679)</f>
        <v>0</v>
      </c>
      <c r="Q3679"/>
      <c r="S3679" t="s">
        <v>11613</v>
      </c>
      <c r="X3679" s="334">
        <v>27</v>
      </c>
      <c r="Y3679" s="334">
        <v>89</v>
      </c>
    </row>
    <row r="3680" spans="1:25" x14ac:dyDescent="0.25">
      <c r="A3680" t="str">
        <f>'Page 1 - General Information'!$G$12</f>
        <v>114069103</v>
      </c>
      <c r="B3680" t="str">
        <f>'Page 1 - General Information'!$G$16</f>
        <v>6980</v>
      </c>
      <c r="C3680" s="333" t="s">
        <v>14207</v>
      </c>
      <c r="N3680" s="338" t="s">
        <v>8013</v>
      </c>
      <c r="O3680" s="300"/>
      <c r="Q3680" s="304">
        <f>(INDEX('Page 2 - Team Information'!$K$14:$AP$184,Y3680,X3680)*100)</f>
        <v>0</v>
      </c>
      <c r="S3680" t="s">
        <v>11614</v>
      </c>
      <c r="X3680" s="334">
        <v>29</v>
      </c>
      <c r="Y3680" s="334">
        <v>89</v>
      </c>
    </row>
    <row r="3681" spans="1:25" x14ac:dyDescent="0.25">
      <c r="A3681" t="str">
        <f>'Page 1 - General Information'!$G$12</f>
        <v>114069103</v>
      </c>
      <c r="B3681" t="str">
        <f>'Page 1 - General Information'!$G$16</f>
        <v>6980</v>
      </c>
      <c r="C3681" s="333" t="s">
        <v>14207</v>
      </c>
      <c r="N3681" s="338" t="s">
        <v>8013</v>
      </c>
      <c r="O3681" s="300"/>
      <c r="Q3681" s="304">
        <f>(INDEX('Page 2 - Team Information'!$K$14:$AP$184,Y3681,X3681)*100)</f>
        <v>0</v>
      </c>
      <c r="S3681" t="s">
        <v>11615</v>
      </c>
      <c r="X3681" s="334">
        <v>30</v>
      </c>
      <c r="Y3681" s="334">
        <v>89</v>
      </c>
    </row>
    <row r="3682" spans="1:25" x14ac:dyDescent="0.25">
      <c r="A3682" t="str">
        <f>'Page 1 - General Information'!$G$12</f>
        <v>114069103</v>
      </c>
      <c r="B3682" t="str">
        <f>'Page 1 - General Information'!$G$16</f>
        <v>6980</v>
      </c>
      <c r="C3682" s="333" t="s">
        <v>14207</v>
      </c>
      <c r="N3682" s="338" t="s">
        <v>8013</v>
      </c>
      <c r="O3682" s="300"/>
      <c r="Q3682" s="304">
        <f>(INDEX('Page 2 - Team Information'!$K$14:$AP$184,Y3682,X3682)*100)</f>
        <v>0</v>
      </c>
      <c r="S3682" t="s">
        <v>11616</v>
      </c>
      <c r="X3682" s="334">
        <v>31</v>
      </c>
      <c r="Y3682" s="334">
        <v>89</v>
      </c>
    </row>
    <row r="3683" spans="1:25" x14ac:dyDescent="0.25">
      <c r="A3683" t="str">
        <f>'Page 1 - General Information'!$G$12</f>
        <v>114069103</v>
      </c>
      <c r="B3683" t="str">
        <f>'Page 1 - General Information'!$G$16</f>
        <v>6980</v>
      </c>
      <c r="C3683" s="333" t="s">
        <v>14207</v>
      </c>
      <c r="N3683" s="338" t="s">
        <v>8013</v>
      </c>
      <c r="O3683" s="300"/>
      <c r="Q3683" s="304">
        <f>(INDEX('Page 2 - Team Information'!$K$14:$AP$184,Y3683,X3683)*100)</f>
        <v>0</v>
      </c>
      <c r="S3683" t="s">
        <v>11617</v>
      </c>
      <c r="X3683" s="334">
        <v>32</v>
      </c>
      <c r="Y3683" s="334">
        <v>89</v>
      </c>
    </row>
    <row r="3684" spans="1:25" x14ac:dyDescent="0.25">
      <c r="A3684" t="str">
        <f>'Page 1 - General Information'!$G$12</f>
        <v>114069103</v>
      </c>
      <c r="B3684" t="str">
        <f>'Page 1 - General Information'!$G$16</f>
        <v>6980</v>
      </c>
      <c r="C3684" s="333" t="s">
        <v>14207</v>
      </c>
      <c r="N3684" t="s">
        <v>8024</v>
      </c>
      <c r="O3684" s="296">
        <f>INDEX('Page 2 - Team Information'!$K$14:$AP$184,Y3684,X3684)</f>
        <v>0</v>
      </c>
      <c r="Q3684"/>
      <c r="S3684" t="s">
        <v>11618</v>
      </c>
      <c r="X3684" s="334">
        <v>24</v>
      </c>
      <c r="Y3684" s="334">
        <v>90</v>
      </c>
    </row>
    <row r="3685" spans="1:25" x14ac:dyDescent="0.25">
      <c r="A3685" t="str">
        <f>'Page 1 - General Information'!$G$12</f>
        <v>114069103</v>
      </c>
      <c r="B3685" t="str">
        <f>'Page 1 - General Information'!$G$16</f>
        <v>6980</v>
      </c>
      <c r="C3685" s="333" t="s">
        <v>14207</v>
      </c>
      <c r="N3685" t="s">
        <v>8024</v>
      </c>
      <c r="O3685" s="296">
        <f>INDEX('Page 2 - Team Information'!$K$14:$AP$184,Y3685,X3685)</f>
        <v>1</v>
      </c>
      <c r="Q3685"/>
      <c r="S3685" t="s">
        <v>11619</v>
      </c>
      <c r="X3685" s="334">
        <v>25</v>
      </c>
      <c r="Y3685" s="334">
        <v>90</v>
      </c>
    </row>
    <row r="3686" spans="1:25" x14ac:dyDescent="0.25">
      <c r="A3686" t="str">
        <f>'Page 1 - General Information'!$G$12</f>
        <v>114069103</v>
      </c>
      <c r="B3686" t="str">
        <f>'Page 1 - General Information'!$G$16</f>
        <v>6980</v>
      </c>
      <c r="C3686" s="333" t="s">
        <v>14207</v>
      </c>
      <c r="N3686" t="s">
        <v>8024</v>
      </c>
      <c r="O3686" s="296">
        <f>INDEX('Page 2 - Team Information'!$K$14:$AP$184,Y3686,X3686)</f>
        <v>0</v>
      </c>
      <c r="Q3686"/>
      <c r="S3686" t="s">
        <v>11620</v>
      </c>
      <c r="X3686" s="334">
        <v>26</v>
      </c>
      <c r="Y3686" s="334">
        <v>90</v>
      </c>
    </row>
    <row r="3687" spans="1:25" x14ac:dyDescent="0.25">
      <c r="A3687" t="str">
        <f>'Page 1 - General Information'!$G$12</f>
        <v>114069103</v>
      </c>
      <c r="B3687" t="str">
        <f>'Page 1 - General Information'!$G$16</f>
        <v>6980</v>
      </c>
      <c r="C3687" s="333" t="s">
        <v>14207</v>
      </c>
      <c r="N3687" t="s">
        <v>8024</v>
      </c>
      <c r="O3687" s="296">
        <f>INDEX('Page 2 - Team Information'!$K$14:$AP$184,Y3687,X3687)</f>
        <v>1</v>
      </c>
      <c r="Q3687"/>
      <c r="S3687" t="s">
        <v>11621</v>
      </c>
      <c r="X3687" s="334">
        <v>27</v>
      </c>
      <c r="Y3687" s="334">
        <v>90</v>
      </c>
    </row>
    <row r="3688" spans="1:25" x14ac:dyDescent="0.25">
      <c r="A3688" t="str">
        <f>'Page 1 - General Information'!$G$12</f>
        <v>114069103</v>
      </c>
      <c r="B3688" t="str">
        <f>'Page 1 - General Information'!$G$16</f>
        <v>6980</v>
      </c>
      <c r="C3688" s="333" t="s">
        <v>14207</v>
      </c>
      <c r="N3688" s="338" t="s">
        <v>8013</v>
      </c>
      <c r="O3688" s="300"/>
      <c r="Q3688" s="304">
        <f>(INDEX('Page 2 - Team Information'!$K$14:$AP$184,Y3688,X3688)*100)</f>
        <v>1.6500000000000001</v>
      </c>
      <c r="S3688" t="s">
        <v>11622</v>
      </c>
      <c r="X3688" s="334">
        <v>29</v>
      </c>
      <c r="Y3688" s="334">
        <v>90</v>
      </c>
    </row>
    <row r="3689" spans="1:25" x14ac:dyDescent="0.25">
      <c r="A3689" t="str">
        <f>'Page 1 - General Information'!$G$12</f>
        <v>114069103</v>
      </c>
      <c r="B3689" t="str">
        <f>'Page 1 - General Information'!$G$16</f>
        <v>6980</v>
      </c>
      <c r="C3689" s="333" t="s">
        <v>14207</v>
      </c>
      <c r="N3689" s="338" t="s">
        <v>8013</v>
      </c>
      <c r="O3689" s="300"/>
      <c r="Q3689" s="304">
        <f>(INDEX('Page 2 - Team Information'!$K$14:$AP$184,Y3689,X3689)*100)</f>
        <v>1.6500000000000001</v>
      </c>
      <c r="S3689" t="s">
        <v>11623</v>
      </c>
      <c r="X3689" s="334">
        <v>30</v>
      </c>
      <c r="Y3689" s="334">
        <v>90</v>
      </c>
    </row>
    <row r="3690" spans="1:25" x14ac:dyDescent="0.25">
      <c r="A3690" t="str">
        <f>'Page 1 - General Information'!$G$12</f>
        <v>114069103</v>
      </c>
      <c r="B3690" t="str">
        <f>'Page 1 - General Information'!$G$16</f>
        <v>6980</v>
      </c>
      <c r="C3690" s="333" t="s">
        <v>14207</v>
      </c>
      <c r="N3690" s="338" t="s">
        <v>8013</v>
      </c>
      <c r="O3690" s="300"/>
      <c r="Q3690" s="304">
        <f>(INDEX('Page 2 - Team Information'!$K$14:$AP$184,Y3690,X3690)*100)</f>
        <v>0</v>
      </c>
      <c r="S3690" t="s">
        <v>11624</v>
      </c>
      <c r="X3690" s="334">
        <v>31</v>
      </c>
      <c r="Y3690" s="334">
        <v>90</v>
      </c>
    </row>
    <row r="3691" spans="1:25" x14ac:dyDescent="0.25">
      <c r="A3691" t="str">
        <f>'Page 1 - General Information'!$G$12</f>
        <v>114069103</v>
      </c>
      <c r="B3691" t="str">
        <f>'Page 1 - General Information'!$G$16</f>
        <v>6980</v>
      </c>
      <c r="C3691" s="333" t="s">
        <v>14207</v>
      </c>
      <c r="N3691" s="338" t="s">
        <v>8013</v>
      </c>
      <c r="O3691" s="300"/>
      <c r="Q3691" s="304">
        <f>(INDEX('Page 2 - Team Information'!$K$14:$AP$184,Y3691,X3691)*100)</f>
        <v>0</v>
      </c>
      <c r="S3691" t="s">
        <v>11625</v>
      </c>
      <c r="X3691" s="334">
        <v>32</v>
      </c>
      <c r="Y3691" s="334">
        <v>90</v>
      </c>
    </row>
    <row r="3692" spans="1:25" x14ac:dyDescent="0.25">
      <c r="A3692" t="str">
        <f>'Page 1 - General Information'!$G$12</f>
        <v>114069103</v>
      </c>
      <c r="B3692" t="str">
        <f>'Page 1 - General Information'!$G$16</f>
        <v>6980</v>
      </c>
      <c r="C3692" s="333" t="s">
        <v>14207</v>
      </c>
      <c r="N3692" t="s">
        <v>8024</v>
      </c>
      <c r="O3692" s="296">
        <f>INDEX('Page 2 - Team Information'!$K$14:$AP$184,Y3692,X3692)</f>
        <v>0</v>
      </c>
      <c r="Q3692"/>
      <c r="S3692" t="s">
        <v>14102</v>
      </c>
      <c r="X3692" s="334">
        <v>24</v>
      </c>
      <c r="Y3692" s="334">
        <v>91</v>
      </c>
    </row>
    <row r="3693" spans="1:25" x14ac:dyDescent="0.25">
      <c r="A3693" t="str">
        <f>'Page 1 - General Information'!$G$12</f>
        <v>114069103</v>
      </c>
      <c r="B3693" t="str">
        <f>'Page 1 - General Information'!$G$16</f>
        <v>6980</v>
      </c>
      <c r="C3693" s="333" t="s">
        <v>14207</v>
      </c>
      <c r="N3693" t="s">
        <v>8024</v>
      </c>
      <c r="O3693" s="296">
        <f>INDEX('Page 2 - Team Information'!$K$14:$AP$184,Y3693,X3693)</f>
        <v>1</v>
      </c>
      <c r="Q3693"/>
      <c r="S3693" t="s">
        <v>14103</v>
      </c>
      <c r="X3693" s="334">
        <v>25</v>
      </c>
      <c r="Y3693" s="334">
        <v>91</v>
      </c>
    </row>
    <row r="3694" spans="1:25" x14ac:dyDescent="0.25">
      <c r="A3694" t="str">
        <f>'Page 1 - General Information'!$G$12</f>
        <v>114069103</v>
      </c>
      <c r="B3694" t="str">
        <f>'Page 1 - General Information'!$G$16</f>
        <v>6980</v>
      </c>
      <c r="C3694" s="333" t="s">
        <v>14207</v>
      </c>
      <c r="N3694" t="s">
        <v>8024</v>
      </c>
      <c r="O3694" s="296">
        <f>INDEX('Page 2 - Team Information'!$K$14:$AP$184,Y3694,X3694)</f>
        <v>0</v>
      </c>
      <c r="Q3694"/>
      <c r="S3694" t="s">
        <v>14104</v>
      </c>
      <c r="X3694" s="334">
        <v>26</v>
      </c>
      <c r="Y3694" s="334">
        <v>91</v>
      </c>
    </row>
    <row r="3695" spans="1:25" x14ac:dyDescent="0.25">
      <c r="A3695" t="str">
        <f>'Page 1 - General Information'!$G$12</f>
        <v>114069103</v>
      </c>
      <c r="B3695" t="str">
        <f>'Page 1 - General Information'!$G$16</f>
        <v>6980</v>
      </c>
      <c r="C3695" s="333" t="s">
        <v>14207</v>
      </c>
      <c r="N3695" t="s">
        <v>8024</v>
      </c>
      <c r="O3695" s="296">
        <f>INDEX('Page 2 - Team Information'!$K$14:$AP$184,Y3695,X3695)</f>
        <v>1</v>
      </c>
      <c r="Q3695"/>
      <c r="S3695" t="s">
        <v>14105</v>
      </c>
      <c r="X3695" s="334">
        <v>27</v>
      </c>
      <c r="Y3695" s="334">
        <v>91</v>
      </c>
    </row>
    <row r="3696" spans="1:25" x14ac:dyDescent="0.25">
      <c r="A3696" t="str">
        <f>'Page 1 - General Information'!$G$12</f>
        <v>114069103</v>
      </c>
      <c r="B3696" t="str">
        <f>'Page 1 - General Information'!$G$16</f>
        <v>6980</v>
      </c>
      <c r="C3696" s="333" t="s">
        <v>14207</v>
      </c>
      <c r="N3696" s="338" t="s">
        <v>8013</v>
      </c>
      <c r="O3696" s="300"/>
      <c r="Q3696" s="304">
        <f>(INDEX('Page 2 - Team Information'!$K$14:$AP$184,Y3696,X3696)*100)</f>
        <v>1.5</v>
      </c>
      <c r="S3696" t="s">
        <v>14106</v>
      </c>
      <c r="X3696" s="334">
        <v>29</v>
      </c>
      <c r="Y3696" s="334">
        <v>91</v>
      </c>
    </row>
    <row r="3697" spans="1:25" x14ac:dyDescent="0.25">
      <c r="A3697" t="str">
        <f>'Page 1 - General Information'!$G$12</f>
        <v>114069103</v>
      </c>
      <c r="B3697" t="str">
        <f>'Page 1 - General Information'!$G$16</f>
        <v>6980</v>
      </c>
      <c r="C3697" s="333" t="s">
        <v>14207</v>
      </c>
      <c r="N3697" s="338" t="s">
        <v>8013</v>
      </c>
      <c r="O3697" s="300"/>
      <c r="Q3697" s="304">
        <f>(INDEX('Page 2 - Team Information'!$K$14:$AP$184,Y3697,X3697)*100)</f>
        <v>1.5</v>
      </c>
      <c r="S3697" t="s">
        <v>14107</v>
      </c>
      <c r="X3697" s="334">
        <v>30</v>
      </c>
      <c r="Y3697" s="334">
        <v>91</v>
      </c>
    </row>
    <row r="3698" spans="1:25" x14ac:dyDescent="0.25">
      <c r="A3698" t="str">
        <f>'Page 1 - General Information'!$G$12</f>
        <v>114069103</v>
      </c>
      <c r="B3698" t="str">
        <f>'Page 1 - General Information'!$G$16</f>
        <v>6980</v>
      </c>
      <c r="C3698" s="333" t="s">
        <v>14207</v>
      </c>
      <c r="N3698" s="338" t="s">
        <v>8013</v>
      </c>
      <c r="O3698" s="300"/>
      <c r="Q3698" s="304">
        <f>(INDEX('Page 2 - Team Information'!$K$14:$AP$184,Y3698,X3698)*100)</f>
        <v>0</v>
      </c>
      <c r="S3698" t="s">
        <v>14108</v>
      </c>
      <c r="X3698" s="334">
        <v>31</v>
      </c>
      <c r="Y3698" s="334">
        <v>91</v>
      </c>
    </row>
    <row r="3699" spans="1:25" x14ac:dyDescent="0.25">
      <c r="A3699" t="str">
        <f>'Page 1 - General Information'!$G$12</f>
        <v>114069103</v>
      </c>
      <c r="B3699" t="str">
        <f>'Page 1 - General Information'!$G$16</f>
        <v>6980</v>
      </c>
      <c r="C3699" s="333" t="s">
        <v>14207</v>
      </c>
      <c r="N3699" s="338" t="s">
        <v>8013</v>
      </c>
      <c r="O3699" s="300"/>
      <c r="Q3699" s="304">
        <f>(INDEX('Page 2 - Team Information'!$K$14:$AP$184,Y3699,X3699)*100)</f>
        <v>0</v>
      </c>
      <c r="S3699" t="s">
        <v>14109</v>
      </c>
      <c r="X3699" s="334">
        <v>32</v>
      </c>
      <c r="Y3699" s="334">
        <v>91</v>
      </c>
    </row>
    <row r="3700" spans="1:25" x14ac:dyDescent="0.25">
      <c r="A3700" t="str">
        <f>'Page 1 - General Information'!$G$12</f>
        <v>114069103</v>
      </c>
      <c r="B3700" t="str">
        <f>'Page 1 - General Information'!$G$16</f>
        <v>6980</v>
      </c>
      <c r="C3700" s="333" t="s">
        <v>14207</v>
      </c>
      <c r="N3700" t="s">
        <v>8024</v>
      </c>
      <c r="O3700" s="296">
        <f>INDEX('Page 2 - Team Information'!$K$14:$AP$184,Y3700,X3700)</f>
        <v>0</v>
      </c>
      <c r="Q3700"/>
      <c r="S3700" t="s">
        <v>11626</v>
      </c>
      <c r="X3700" s="334">
        <v>24</v>
      </c>
      <c r="Y3700" s="334">
        <v>92</v>
      </c>
    </row>
    <row r="3701" spans="1:25" x14ac:dyDescent="0.25">
      <c r="A3701" t="str">
        <f>'Page 1 - General Information'!$G$12</f>
        <v>114069103</v>
      </c>
      <c r="B3701" t="str">
        <f>'Page 1 - General Information'!$G$16</f>
        <v>6980</v>
      </c>
      <c r="C3701" s="333" t="s">
        <v>14207</v>
      </c>
      <c r="N3701" t="s">
        <v>8024</v>
      </c>
      <c r="O3701" s="296">
        <f>INDEX('Page 2 - Team Information'!$K$14:$AP$184,Y3701,X3701)</f>
        <v>1</v>
      </c>
      <c r="Q3701"/>
      <c r="S3701" t="s">
        <v>11627</v>
      </c>
      <c r="X3701" s="334">
        <v>25</v>
      </c>
      <c r="Y3701" s="334">
        <v>92</v>
      </c>
    </row>
    <row r="3702" spans="1:25" x14ac:dyDescent="0.25">
      <c r="A3702" t="str">
        <f>'Page 1 - General Information'!$G$12</f>
        <v>114069103</v>
      </c>
      <c r="B3702" t="str">
        <f>'Page 1 - General Information'!$G$16</f>
        <v>6980</v>
      </c>
      <c r="C3702" s="333" t="s">
        <v>14207</v>
      </c>
      <c r="N3702" t="s">
        <v>8024</v>
      </c>
      <c r="O3702" s="296">
        <f>INDEX('Page 2 - Team Information'!$K$14:$AP$184,Y3702,X3702)</f>
        <v>0</v>
      </c>
      <c r="Q3702"/>
      <c r="S3702" t="s">
        <v>11628</v>
      </c>
      <c r="X3702" s="334">
        <v>26</v>
      </c>
      <c r="Y3702" s="334">
        <v>92</v>
      </c>
    </row>
    <row r="3703" spans="1:25" x14ac:dyDescent="0.25">
      <c r="A3703" t="str">
        <f>'Page 1 - General Information'!$G$12</f>
        <v>114069103</v>
      </c>
      <c r="B3703" t="str">
        <f>'Page 1 - General Information'!$G$16</f>
        <v>6980</v>
      </c>
      <c r="C3703" s="333" t="s">
        <v>14207</v>
      </c>
      <c r="N3703" t="s">
        <v>8024</v>
      </c>
      <c r="O3703" s="296">
        <f>INDEX('Page 2 - Team Information'!$K$14:$AP$184,Y3703,X3703)</f>
        <v>2</v>
      </c>
      <c r="Q3703"/>
      <c r="S3703" t="s">
        <v>11629</v>
      </c>
      <c r="X3703" s="334">
        <v>27</v>
      </c>
      <c r="Y3703" s="334">
        <v>92</v>
      </c>
    </row>
    <row r="3704" spans="1:25" x14ac:dyDescent="0.25">
      <c r="A3704" t="str">
        <f>'Page 1 - General Information'!$G$12</f>
        <v>114069103</v>
      </c>
      <c r="B3704" t="str">
        <f>'Page 1 - General Information'!$G$16</f>
        <v>6980</v>
      </c>
      <c r="C3704" s="333" t="s">
        <v>14207</v>
      </c>
      <c r="N3704" s="338" t="s">
        <v>8013</v>
      </c>
      <c r="O3704" s="300"/>
      <c r="Q3704" s="304">
        <f>(INDEX('Page 2 - Team Information'!$K$14:$AP$184,Y3704,X3704)*100)</f>
        <v>3</v>
      </c>
      <c r="S3704" t="s">
        <v>11630</v>
      </c>
      <c r="X3704" s="334">
        <v>29</v>
      </c>
      <c r="Y3704" s="334">
        <v>92</v>
      </c>
    </row>
    <row r="3705" spans="1:25" x14ac:dyDescent="0.25">
      <c r="A3705" t="str">
        <f>'Page 1 - General Information'!$G$12</f>
        <v>114069103</v>
      </c>
      <c r="B3705" t="str">
        <f>'Page 1 - General Information'!$G$16</f>
        <v>6980</v>
      </c>
      <c r="C3705" s="333" t="s">
        <v>14207</v>
      </c>
      <c r="N3705" s="338" t="s">
        <v>8013</v>
      </c>
      <c r="O3705" s="300"/>
      <c r="Q3705" s="304">
        <f>(INDEX('Page 2 - Team Information'!$K$14:$AP$184,Y3705,X3705)*100)</f>
        <v>3</v>
      </c>
      <c r="S3705" t="s">
        <v>11631</v>
      </c>
      <c r="X3705" s="334">
        <v>30</v>
      </c>
      <c r="Y3705" s="334">
        <v>92</v>
      </c>
    </row>
    <row r="3706" spans="1:25" x14ac:dyDescent="0.25">
      <c r="A3706" t="str">
        <f>'Page 1 - General Information'!$G$12</f>
        <v>114069103</v>
      </c>
      <c r="B3706" t="str">
        <f>'Page 1 - General Information'!$G$16</f>
        <v>6980</v>
      </c>
      <c r="C3706" s="333" t="s">
        <v>14207</v>
      </c>
      <c r="N3706" s="338" t="s">
        <v>8013</v>
      </c>
      <c r="O3706" s="300"/>
      <c r="Q3706" s="304">
        <f>(INDEX('Page 2 - Team Information'!$K$14:$AP$184,Y3706,X3706)*100)</f>
        <v>0</v>
      </c>
      <c r="S3706" t="s">
        <v>11632</v>
      </c>
      <c r="X3706" s="334">
        <v>31</v>
      </c>
      <c r="Y3706" s="334">
        <v>92</v>
      </c>
    </row>
    <row r="3707" spans="1:25" x14ac:dyDescent="0.25">
      <c r="A3707" t="str">
        <f>'Page 1 - General Information'!$G$12</f>
        <v>114069103</v>
      </c>
      <c r="B3707" t="str">
        <f>'Page 1 - General Information'!$G$16</f>
        <v>6980</v>
      </c>
      <c r="C3707" s="333" t="s">
        <v>14207</v>
      </c>
      <c r="N3707" s="338" t="s">
        <v>8013</v>
      </c>
      <c r="O3707" s="300"/>
      <c r="Q3707" s="304">
        <f>(INDEX('Page 2 - Team Information'!$K$14:$AP$184,Y3707,X3707)*100)</f>
        <v>0</v>
      </c>
      <c r="S3707" t="s">
        <v>11633</v>
      </c>
      <c r="X3707" s="334">
        <v>32</v>
      </c>
      <c r="Y3707" s="334">
        <v>92</v>
      </c>
    </row>
    <row r="3708" spans="1:25" x14ac:dyDescent="0.25">
      <c r="A3708" t="str">
        <f>'Page 1 - General Information'!$G$12</f>
        <v>114069103</v>
      </c>
      <c r="B3708" t="str">
        <f>'Page 1 - General Information'!$G$16</f>
        <v>6980</v>
      </c>
      <c r="C3708" s="333" t="s">
        <v>14207</v>
      </c>
      <c r="N3708" t="s">
        <v>8024</v>
      </c>
      <c r="O3708" s="296">
        <f>INDEX('Page 2 - Team Information'!$K$14:$AP$184,Y3708,X3708)</f>
        <v>0</v>
      </c>
      <c r="Q3708"/>
      <c r="S3708" t="s">
        <v>11634</v>
      </c>
      <c r="X3708" s="334">
        <v>24</v>
      </c>
      <c r="Y3708" s="334">
        <v>93</v>
      </c>
    </row>
    <row r="3709" spans="1:25" x14ac:dyDescent="0.25">
      <c r="A3709" t="str">
        <f>'Page 1 - General Information'!$G$12</f>
        <v>114069103</v>
      </c>
      <c r="B3709" t="str">
        <f>'Page 1 - General Information'!$G$16</f>
        <v>6980</v>
      </c>
      <c r="C3709" s="333" t="s">
        <v>14207</v>
      </c>
      <c r="N3709" t="s">
        <v>8024</v>
      </c>
      <c r="O3709" s="296">
        <f>INDEX('Page 2 - Team Information'!$K$14:$AP$184,Y3709,X3709)</f>
        <v>1</v>
      </c>
      <c r="Q3709"/>
      <c r="S3709" t="s">
        <v>11635</v>
      </c>
      <c r="X3709" s="334">
        <v>25</v>
      </c>
      <c r="Y3709" s="334">
        <v>93</v>
      </c>
    </row>
    <row r="3710" spans="1:25" x14ac:dyDescent="0.25">
      <c r="A3710" t="str">
        <f>'Page 1 - General Information'!$G$12</f>
        <v>114069103</v>
      </c>
      <c r="B3710" t="str">
        <f>'Page 1 - General Information'!$G$16</f>
        <v>6980</v>
      </c>
      <c r="C3710" s="333" t="s">
        <v>14207</v>
      </c>
      <c r="N3710" t="s">
        <v>8024</v>
      </c>
      <c r="O3710" s="296">
        <f>INDEX('Page 2 - Team Information'!$K$14:$AP$184,Y3710,X3710)</f>
        <v>0</v>
      </c>
      <c r="Q3710"/>
      <c r="S3710" t="s">
        <v>11636</v>
      </c>
      <c r="X3710" s="334">
        <v>26</v>
      </c>
      <c r="Y3710" s="334">
        <v>93</v>
      </c>
    </row>
    <row r="3711" spans="1:25" x14ac:dyDescent="0.25">
      <c r="A3711" t="str">
        <f>'Page 1 - General Information'!$G$12</f>
        <v>114069103</v>
      </c>
      <c r="B3711" t="str">
        <f>'Page 1 - General Information'!$G$16</f>
        <v>6980</v>
      </c>
      <c r="C3711" s="333" t="s">
        <v>14207</v>
      </c>
      <c r="N3711" t="s">
        <v>8024</v>
      </c>
      <c r="O3711" s="296">
        <f>INDEX('Page 2 - Team Information'!$K$14:$AP$184,Y3711,X3711)</f>
        <v>0</v>
      </c>
      <c r="Q3711"/>
      <c r="S3711" t="s">
        <v>11637</v>
      </c>
      <c r="X3711" s="334">
        <v>27</v>
      </c>
      <c r="Y3711" s="334">
        <v>93</v>
      </c>
    </row>
    <row r="3712" spans="1:25" x14ac:dyDescent="0.25">
      <c r="A3712" t="str">
        <f>'Page 1 - General Information'!$G$12</f>
        <v>114069103</v>
      </c>
      <c r="B3712" t="str">
        <f>'Page 1 - General Information'!$G$16</f>
        <v>6980</v>
      </c>
      <c r="C3712" s="333" t="s">
        <v>14207</v>
      </c>
      <c r="N3712" s="338" t="s">
        <v>8013</v>
      </c>
      <c r="O3712" s="300"/>
      <c r="Q3712" s="304">
        <f>(INDEX('Page 2 - Team Information'!$K$14:$AP$184,Y3712,X3712)*100)</f>
        <v>3</v>
      </c>
      <c r="S3712" t="s">
        <v>11638</v>
      </c>
      <c r="X3712" s="334">
        <v>29</v>
      </c>
      <c r="Y3712" s="334">
        <v>93</v>
      </c>
    </row>
    <row r="3713" spans="1:25" x14ac:dyDescent="0.25">
      <c r="A3713" t="str">
        <f>'Page 1 - General Information'!$G$12</f>
        <v>114069103</v>
      </c>
      <c r="B3713" t="str">
        <f>'Page 1 - General Information'!$G$16</f>
        <v>6980</v>
      </c>
      <c r="C3713" s="333" t="s">
        <v>14207</v>
      </c>
      <c r="N3713" s="338" t="s">
        <v>8013</v>
      </c>
      <c r="O3713" s="300"/>
      <c r="Q3713" s="304">
        <f>(INDEX('Page 2 - Team Information'!$K$14:$AP$184,Y3713,X3713)*100)</f>
        <v>3</v>
      </c>
      <c r="S3713" t="s">
        <v>11639</v>
      </c>
      <c r="X3713" s="334">
        <v>30</v>
      </c>
      <c r="Y3713" s="334">
        <v>93</v>
      </c>
    </row>
    <row r="3714" spans="1:25" x14ac:dyDescent="0.25">
      <c r="A3714" t="str">
        <f>'Page 1 - General Information'!$G$12</f>
        <v>114069103</v>
      </c>
      <c r="B3714" t="str">
        <f>'Page 1 - General Information'!$G$16</f>
        <v>6980</v>
      </c>
      <c r="C3714" s="333" t="s">
        <v>14207</v>
      </c>
      <c r="N3714" s="338" t="s">
        <v>8013</v>
      </c>
      <c r="O3714" s="300"/>
      <c r="Q3714" s="304">
        <f>(INDEX('Page 2 - Team Information'!$K$14:$AP$184,Y3714,X3714)*100)</f>
        <v>0</v>
      </c>
      <c r="S3714" t="s">
        <v>11640</v>
      </c>
      <c r="X3714" s="334">
        <v>31</v>
      </c>
      <c r="Y3714" s="334">
        <v>93</v>
      </c>
    </row>
    <row r="3715" spans="1:25" x14ac:dyDescent="0.25">
      <c r="A3715" t="str">
        <f>'Page 1 - General Information'!$G$12</f>
        <v>114069103</v>
      </c>
      <c r="B3715" t="str">
        <f>'Page 1 - General Information'!$G$16</f>
        <v>6980</v>
      </c>
      <c r="C3715" s="333" t="s">
        <v>14207</v>
      </c>
      <c r="N3715" s="338" t="s">
        <v>8013</v>
      </c>
      <c r="O3715" s="300"/>
      <c r="Q3715" s="304">
        <f>(INDEX('Page 2 - Team Information'!$K$14:$AP$184,Y3715,X3715)*100)</f>
        <v>0</v>
      </c>
      <c r="S3715" t="s">
        <v>11641</v>
      </c>
      <c r="X3715" s="334">
        <v>32</v>
      </c>
      <c r="Y3715" s="334">
        <v>93</v>
      </c>
    </row>
    <row r="3716" spans="1:25" x14ac:dyDescent="0.25">
      <c r="A3716" t="str">
        <f>'Page 1 - General Information'!$G$12</f>
        <v>114069103</v>
      </c>
      <c r="B3716" t="str">
        <f>'Page 1 - General Information'!$G$16</f>
        <v>6980</v>
      </c>
      <c r="C3716" s="333" t="s">
        <v>14207</v>
      </c>
      <c r="N3716" t="s">
        <v>8024</v>
      </c>
      <c r="O3716" s="296">
        <f>INDEX('Page 2 - Team Information'!$K$14:$AP$184,Y3716,X3716)</f>
        <v>0</v>
      </c>
      <c r="Q3716"/>
      <c r="S3716" t="s">
        <v>11642</v>
      </c>
      <c r="X3716" s="334">
        <v>24</v>
      </c>
      <c r="Y3716" s="334">
        <v>94</v>
      </c>
    </row>
    <row r="3717" spans="1:25" x14ac:dyDescent="0.25">
      <c r="A3717" t="str">
        <f>'Page 1 - General Information'!$G$12</f>
        <v>114069103</v>
      </c>
      <c r="B3717" t="str">
        <f>'Page 1 - General Information'!$G$16</f>
        <v>6980</v>
      </c>
      <c r="C3717" s="333" t="s">
        <v>14207</v>
      </c>
      <c r="N3717" t="s">
        <v>8024</v>
      </c>
      <c r="O3717" s="296">
        <f>INDEX('Page 2 - Team Information'!$K$14:$AP$184,Y3717,X3717)</f>
        <v>1</v>
      </c>
      <c r="Q3717"/>
      <c r="S3717" t="s">
        <v>11643</v>
      </c>
      <c r="X3717" s="334">
        <v>25</v>
      </c>
      <c r="Y3717" s="334">
        <v>94</v>
      </c>
    </row>
    <row r="3718" spans="1:25" x14ac:dyDescent="0.25">
      <c r="A3718" t="str">
        <f>'Page 1 - General Information'!$G$12</f>
        <v>114069103</v>
      </c>
      <c r="B3718" t="str">
        <f>'Page 1 - General Information'!$G$16</f>
        <v>6980</v>
      </c>
      <c r="C3718" s="333" t="s">
        <v>14207</v>
      </c>
      <c r="N3718" t="s">
        <v>8024</v>
      </c>
      <c r="O3718" s="296">
        <f>INDEX('Page 2 - Team Information'!$K$14:$AP$184,Y3718,X3718)</f>
        <v>0</v>
      </c>
      <c r="Q3718"/>
      <c r="S3718" t="s">
        <v>11644</v>
      </c>
      <c r="X3718" s="334">
        <v>26</v>
      </c>
      <c r="Y3718" s="334">
        <v>94</v>
      </c>
    </row>
    <row r="3719" spans="1:25" x14ac:dyDescent="0.25">
      <c r="A3719" t="str">
        <f>'Page 1 - General Information'!$G$12</f>
        <v>114069103</v>
      </c>
      <c r="B3719" t="str">
        <f>'Page 1 - General Information'!$G$16</f>
        <v>6980</v>
      </c>
      <c r="C3719" s="333" t="s">
        <v>14207</v>
      </c>
      <c r="N3719" t="s">
        <v>8024</v>
      </c>
      <c r="O3719" s="296">
        <f>INDEX('Page 2 - Team Information'!$K$14:$AP$184,Y3719,X3719)</f>
        <v>1</v>
      </c>
      <c r="Q3719"/>
      <c r="S3719" t="s">
        <v>11645</v>
      </c>
      <c r="X3719" s="334">
        <v>27</v>
      </c>
      <c r="Y3719" s="334">
        <v>94</v>
      </c>
    </row>
    <row r="3720" spans="1:25" x14ac:dyDescent="0.25">
      <c r="A3720" t="str">
        <f>'Page 1 - General Information'!$G$12</f>
        <v>114069103</v>
      </c>
      <c r="B3720" t="str">
        <f>'Page 1 - General Information'!$G$16</f>
        <v>6980</v>
      </c>
      <c r="C3720" s="333" t="s">
        <v>14207</v>
      </c>
      <c r="N3720" s="338" t="s">
        <v>8013</v>
      </c>
      <c r="O3720" s="300"/>
      <c r="Q3720" s="304">
        <f>(INDEX('Page 2 - Team Information'!$K$14:$AP$184,Y3720,X3720)*100)</f>
        <v>1.5</v>
      </c>
      <c r="S3720" t="s">
        <v>11646</v>
      </c>
      <c r="X3720" s="334">
        <v>29</v>
      </c>
      <c r="Y3720" s="334">
        <v>94</v>
      </c>
    </row>
    <row r="3721" spans="1:25" x14ac:dyDescent="0.25">
      <c r="A3721" t="str">
        <f>'Page 1 - General Information'!$G$12</f>
        <v>114069103</v>
      </c>
      <c r="B3721" t="str">
        <f>'Page 1 - General Information'!$G$16</f>
        <v>6980</v>
      </c>
      <c r="C3721" s="333" t="s">
        <v>14207</v>
      </c>
      <c r="N3721" s="338" t="s">
        <v>8013</v>
      </c>
      <c r="O3721" s="300"/>
      <c r="Q3721" s="304">
        <f>(INDEX('Page 2 - Team Information'!$K$14:$AP$184,Y3721,X3721)*100)</f>
        <v>1.5</v>
      </c>
      <c r="S3721" t="s">
        <v>11647</v>
      </c>
      <c r="X3721" s="334">
        <v>30</v>
      </c>
      <c r="Y3721" s="334">
        <v>94</v>
      </c>
    </row>
    <row r="3722" spans="1:25" x14ac:dyDescent="0.25">
      <c r="A3722" t="str">
        <f>'Page 1 - General Information'!$G$12</f>
        <v>114069103</v>
      </c>
      <c r="B3722" t="str">
        <f>'Page 1 - General Information'!$G$16</f>
        <v>6980</v>
      </c>
      <c r="C3722" s="333" t="s">
        <v>14207</v>
      </c>
      <c r="N3722" s="338" t="s">
        <v>8013</v>
      </c>
      <c r="O3722" s="300"/>
      <c r="Q3722" s="304">
        <f>(INDEX('Page 2 - Team Information'!$K$14:$AP$184,Y3722,X3722)*100)</f>
        <v>0</v>
      </c>
      <c r="S3722" t="s">
        <v>11648</v>
      </c>
      <c r="X3722" s="334">
        <v>31</v>
      </c>
      <c r="Y3722" s="334">
        <v>94</v>
      </c>
    </row>
    <row r="3723" spans="1:25" x14ac:dyDescent="0.25">
      <c r="A3723" t="str">
        <f>'Page 1 - General Information'!$G$12</f>
        <v>114069103</v>
      </c>
      <c r="B3723" t="str">
        <f>'Page 1 - General Information'!$G$16</f>
        <v>6980</v>
      </c>
      <c r="C3723" s="333" t="s">
        <v>14207</v>
      </c>
      <c r="N3723" s="338" t="s">
        <v>8013</v>
      </c>
      <c r="O3723" s="300"/>
      <c r="Q3723" s="304">
        <f>(INDEX('Page 2 - Team Information'!$K$14:$AP$184,Y3723,X3723)*100)</f>
        <v>0</v>
      </c>
      <c r="S3723" t="s">
        <v>11649</v>
      </c>
      <c r="X3723" s="334">
        <v>32</v>
      </c>
      <c r="Y3723" s="334">
        <v>94</v>
      </c>
    </row>
    <row r="3724" spans="1:25" x14ac:dyDescent="0.25">
      <c r="A3724" t="str">
        <f>'Page 1 - General Information'!$G$12</f>
        <v>114069103</v>
      </c>
      <c r="B3724" t="str">
        <f>'Page 1 - General Information'!$G$16</f>
        <v>6980</v>
      </c>
      <c r="C3724" s="333" t="s">
        <v>14207</v>
      </c>
      <c r="N3724" t="s">
        <v>8024</v>
      </c>
      <c r="O3724" s="296">
        <f>INDEX('Page 2 - Team Information'!$K$14:$AP$184,Y3724,X3724)</f>
        <v>0</v>
      </c>
      <c r="Q3724"/>
      <c r="S3724" t="s">
        <v>11650</v>
      </c>
      <c r="X3724" s="334">
        <v>24</v>
      </c>
      <c r="Y3724" s="334">
        <v>95</v>
      </c>
    </row>
    <row r="3725" spans="1:25" x14ac:dyDescent="0.25">
      <c r="A3725" t="str">
        <f>'Page 1 - General Information'!$G$12</f>
        <v>114069103</v>
      </c>
      <c r="B3725" t="str">
        <f>'Page 1 - General Information'!$G$16</f>
        <v>6980</v>
      </c>
      <c r="C3725" s="333" t="s">
        <v>14207</v>
      </c>
      <c r="N3725" t="s">
        <v>8024</v>
      </c>
      <c r="O3725" s="296">
        <f>INDEX('Page 2 - Team Information'!$K$14:$AP$184,Y3725,X3725)</f>
        <v>1</v>
      </c>
      <c r="Q3725"/>
      <c r="S3725" t="s">
        <v>11651</v>
      </c>
      <c r="X3725" s="334">
        <v>25</v>
      </c>
      <c r="Y3725" s="334">
        <v>95</v>
      </c>
    </row>
    <row r="3726" spans="1:25" x14ac:dyDescent="0.25">
      <c r="A3726" t="str">
        <f>'Page 1 - General Information'!$G$12</f>
        <v>114069103</v>
      </c>
      <c r="B3726" t="str">
        <f>'Page 1 - General Information'!$G$16</f>
        <v>6980</v>
      </c>
      <c r="C3726" s="333" t="s">
        <v>14207</v>
      </c>
      <c r="N3726" t="s">
        <v>8024</v>
      </c>
      <c r="O3726" s="296">
        <f>INDEX('Page 2 - Team Information'!$K$14:$AP$184,Y3726,X3726)</f>
        <v>0</v>
      </c>
      <c r="Q3726"/>
      <c r="S3726" t="s">
        <v>11652</v>
      </c>
      <c r="X3726" s="334">
        <v>26</v>
      </c>
      <c r="Y3726" s="334">
        <v>95</v>
      </c>
    </row>
    <row r="3727" spans="1:25" x14ac:dyDescent="0.25">
      <c r="A3727" t="str">
        <f>'Page 1 - General Information'!$G$12</f>
        <v>114069103</v>
      </c>
      <c r="B3727" t="str">
        <f>'Page 1 - General Information'!$G$16</f>
        <v>6980</v>
      </c>
      <c r="C3727" s="333" t="s">
        <v>14207</v>
      </c>
      <c r="N3727" t="s">
        <v>8024</v>
      </c>
      <c r="O3727" s="296">
        <f>INDEX('Page 2 - Team Information'!$K$14:$AP$184,Y3727,X3727)</f>
        <v>3</v>
      </c>
      <c r="Q3727"/>
      <c r="S3727" t="s">
        <v>11653</v>
      </c>
      <c r="X3727" s="334">
        <v>27</v>
      </c>
      <c r="Y3727" s="334">
        <v>95</v>
      </c>
    </row>
    <row r="3728" spans="1:25" x14ac:dyDescent="0.25">
      <c r="A3728" t="str">
        <f>'Page 1 - General Information'!$G$12</f>
        <v>114069103</v>
      </c>
      <c r="B3728" t="str">
        <f>'Page 1 - General Information'!$G$16</f>
        <v>6980</v>
      </c>
      <c r="C3728" s="333" t="s">
        <v>14207</v>
      </c>
      <c r="N3728" s="338" t="s">
        <v>8013</v>
      </c>
      <c r="O3728" s="300"/>
      <c r="Q3728" s="304">
        <f>(INDEX('Page 2 - Team Information'!$K$14:$AP$184,Y3728,X3728)*100)</f>
        <v>1.6</v>
      </c>
      <c r="S3728" t="s">
        <v>11654</v>
      </c>
      <c r="X3728" s="334">
        <v>29</v>
      </c>
      <c r="Y3728" s="334">
        <v>95</v>
      </c>
    </row>
    <row r="3729" spans="1:25" x14ac:dyDescent="0.25">
      <c r="A3729" t="str">
        <f>'Page 1 - General Information'!$G$12</f>
        <v>114069103</v>
      </c>
      <c r="B3729" t="str">
        <f>'Page 1 - General Information'!$G$16</f>
        <v>6980</v>
      </c>
      <c r="C3729" s="333" t="s">
        <v>14207</v>
      </c>
      <c r="N3729" s="338" t="s">
        <v>8013</v>
      </c>
      <c r="O3729" s="300"/>
      <c r="Q3729" s="304">
        <f>(INDEX('Page 2 - Team Information'!$K$14:$AP$184,Y3729,X3729)*100)</f>
        <v>1.6</v>
      </c>
      <c r="S3729" t="s">
        <v>11655</v>
      </c>
      <c r="X3729" s="334">
        <v>30</v>
      </c>
      <c r="Y3729" s="334">
        <v>95</v>
      </c>
    </row>
    <row r="3730" spans="1:25" x14ac:dyDescent="0.25">
      <c r="A3730" t="str">
        <f>'Page 1 - General Information'!$G$12</f>
        <v>114069103</v>
      </c>
      <c r="B3730" t="str">
        <f>'Page 1 - General Information'!$G$16</f>
        <v>6980</v>
      </c>
      <c r="C3730" s="333" t="s">
        <v>14207</v>
      </c>
      <c r="N3730" s="338" t="s">
        <v>8013</v>
      </c>
      <c r="O3730" s="300"/>
      <c r="Q3730" s="304">
        <f>(INDEX('Page 2 - Team Information'!$K$14:$AP$184,Y3730,X3730)*100)</f>
        <v>0</v>
      </c>
      <c r="S3730" t="s">
        <v>11656</v>
      </c>
      <c r="X3730" s="334">
        <v>31</v>
      </c>
      <c r="Y3730" s="334">
        <v>95</v>
      </c>
    </row>
    <row r="3731" spans="1:25" x14ac:dyDescent="0.25">
      <c r="A3731" t="str">
        <f>'Page 1 - General Information'!$G$12</f>
        <v>114069103</v>
      </c>
      <c r="B3731" t="str">
        <f>'Page 1 - General Information'!$G$16</f>
        <v>6980</v>
      </c>
      <c r="C3731" s="333" t="s">
        <v>14207</v>
      </c>
      <c r="N3731" s="338" t="s">
        <v>8013</v>
      </c>
      <c r="O3731" s="300"/>
      <c r="Q3731" s="304">
        <f>(INDEX('Page 2 - Team Information'!$K$14:$AP$184,Y3731,X3731)*100)</f>
        <v>0</v>
      </c>
      <c r="S3731" t="s">
        <v>11657</v>
      </c>
      <c r="X3731" s="334">
        <v>32</v>
      </c>
      <c r="Y3731" s="334">
        <v>95</v>
      </c>
    </row>
    <row r="3732" spans="1:25" x14ac:dyDescent="0.25">
      <c r="A3732" t="str">
        <f>'Page 1 - General Information'!$G$12</f>
        <v>114069103</v>
      </c>
      <c r="B3732" t="str">
        <f>'Page 1 - General Information'!$G$16</f>
        <v>6980</v>
      </c>
      <c r="C3732" s="333" t="s">
        <v>14207</v>
      </c>
      <c r="N3732" t="s">
        <v>8024</v>
      </c>
      <c r="O3732" s="296">
        <f>INDEX('Page 2 - Team Information'!$K$14:$AP$184,Y3732,X3732)</f>
        <v>0</v>
      </c>
      <c r="Q3732"/>
      <c r="S3732" t="s">
        <v>11658</v>
      </c>
      <c r="X3732" s="334">
        <v>24</v>
      </c>
      <c r="Y3732" s="334">
        <v>96</v>
      </c>
    </row>
    <row r="3733" spans="1:25" x14ac:dyDescent="0.25">
      <c r="A3733" t="str">
        <f>'Page 1 - General Information'!$G$12</f>
        <v>114069103</v>
      </c>
      <c r="B3733" t="str">
        <f>'Page 1 - General Information'!$G$16</f>
        <v>6980</v>
      </c>
      <c r="C3733" s="333" t="s">
        <v>14207</v>
      </c>
      <c r="N3733" t="s">
        <v>8024</v>
      </c>
      <c r="O3733" s="296">
        <f>INDEX('Page 2 - Team Information'!$K$14:$AP$184,Y3733,X3733)</f>
        <v>1</v>
      </c>
      <c r="Q3733"/>
      <c r="S3733" t="s">
        <v>11659</v>
      </c>
      <c r="X3733" s="334">
        <v>25</v>
      </c>
      <c r="Y3733" s="334">
        <v>96</v>
      </c>
    </row>
    <row r="3734" spans="1:25" x14ac:dyDescent="0.25">
      <c r="A3734" t="str">
        <f>'Page 1 - General Information'!$G$12</f>
        <v>114069103</v>
      </c>
      <c r="B3734" t="str">
        <f>'Page 1 - General Information'!$G$16</f>
        <v>6980</v>
      </c>
      <c r="C3734" s="333" t="s">
        <v>14207</v>
      </c>
      <c r="N3734" t="s">
        <v>8024</v>
      </c>
      <c r="O3734" s="296">
        <f>INDEX('Page 2 - Team Information'!$K$14:$AP$184,Y3734,X3734)</f>
        <v>0</v>
      </c>
      <c r="Q3734"/>
      <c r="S3734" t="s">
        <v>11660</v>
      </c>
      <c r="X3734" s="334">
        <v>26</v>
      </c>
      <c r="Y3734" s="334">
        <v>96</v>
      </c>
    </row>
    <row r="3735" spans="1:25" x14ac:dyDescent="0.25">
      <c r="A3735" t="str">
        <f>'Page 1 - General Information'!$G$12</f>
        <v>114069103</v>
      </c>
      <c r="B3735" t="str">
        <f>'Page 1 - General Information'!$G$16</f>
        <v>6980</v>
      </c>
      <c r="C3735" s="333" t="s">
        <v>14207</v>
      </c>
      <c r="N3735" t="s">
        <v>8024</v>
      </c>
      <c r="O3735" s="296">
        <f>INDEX('Page 2 - Team Information'!$K$14:$AP$184,Y3735,X3735)</f>
        <v>0</v>
      </c>
      <c r="Q3735"/>
      <c r="S3735" t="s">
        <v>11661</v>
      </c>
      <c r="X3735" s="334">
        <v>27</v>
      </c>
      <c r="Y3735" s="334">
        <v>96</v>
      </c>
    </row>
    <row r="3736" spans="1:25" x14ac:dyDescent="0.25">
      <c r="A3736" t="str">
        <f>'Page 1 - General Information'!$G$12</f>
        <v>114069103</v>
      </c>
      <c r="B3736" t="str">
        <f>'Page 1 - General Information'!$G$16</f>
        <v>6980</v>
      </c>
      <c r="C3736" s="333" t="s">
        <v>14207</v>
      </c>
      <c r="N3736" s="338" t="s">
        <v>8013</v>
      </c>
      <c r="O3736" s="300"/>
      <c r="Q3736" s="304">
        <f>(INDEX('Page 2 - Team Information'!$K$14:$AP$184,Y3736,X3736)*100)</f>
        <v>1.5</v>
      </c>
      <c r="S3736" t="s">
        <v>11662</v>
      </c>
      <c r="X3736" s="334">
        <v>29</v>
      </c>
      <c r="Y3736" s="334">
        <v>96</v>
      </c>
    </row>
    <row r="3737" spans="1:25" x14ac:dyDescent="0.25">
      <c r="A3737" t="str">
        <f>'Page 1 - General Information'!$G$12</f>
        <v>114069103</v>
      </c>
      <c r="B3737" t="str">
        <f>'Page 1 - General Information'!$G$16</f>
        <v>6980</v>
      </c>
      <c r="C3737" s="333" t="s">
        <v>14207</v>
      </c>
      <c r="N3737" s="338" t="s">
        <v>8013</v>
      </c>
      <c r="O3737" s="300"/>
      <c r="Q3737" s="304">
        <f>(INDEX('Page 2 - Team Information'!$K$14:$AP$184,Y3737,X3737)*100)</f>
        <v>1.5</v>
      </c>
      <c r="S3737" t="s">
        <v>11663</v>
      </c>
      <c r="X3737" s="334">
        <v>30</v>
      </c>
      <c r="Y3737" s="334">
        <v>96</v>
      </c>
    </row>
    <row r="3738" spans="1:25" x14ac:dyDescent="0.25">
      <c r="A3738" t="str">
        <f>'Page 1 - General Information'!$G$12</f>
        <v>114069103</v>
      </c>
      <c r="B3738" t="str">
        <f>'Page 1 - General Information'!$G$16</f>
        <v>6980</v>
      </c>
      <c r="C3738" s="333" t="s">
        <v>14207</v>
      </c>
      <c r="N3738" s="338" t="s">
        <v>8013</v>
      </c>
      <c r="O3738" s="300"/>
      <c r="Q3738" s="304">
        <f>(INDEX('Page 2 - Team Information'!$K$14:$AP$184,Y3738,X3738)*100)</f>
        <v>0</v>
      </c>
      <c r="S3738" t="s">
        <v>11664</v>
      </c>
      <c r="X3738" s="334">
        <v>31</v>
      </c>
      <c r="Y3738" s="334">
        <v>96</v>
      </c>
    </row>
    <row r="3739" spans="1:25" x14ac:dyDescent="0.25">
      <c r="A3739" t="str">
        <f>'Page 1 - General Information'!$G$12</f>
        <v>114069103</v>
      </c>
      <c r="B3739" t="str">
        <f>'Page 1 - General Information'!$G$16</f>
        <v>6980</v>
      </c>
      <c r="C3739" s="333" t="s">
        <v>14207</v>
      </c>
      <c r="N3739" s="338" t="s">
        <v>8013</v>
      </c>
      <c r="O3739" s="300"/>
      <c r="Q3739" s="304">
        <f>(INDEX('Page 2 - Team Information'!$K$14:$AP$184,Y3739,X3739)*100)</f>
        <v>0</v>
      </c>
      <c r="S3739" t="s">
        <v>11665</v>
      </c>
      <c r="X3739" s="334">
        <v>32</v>
      </c>
      <c r="Y3739" s="334">
        <v>96</v>
      </c>
    </row>
    <row r="3740" spans="1:25" x14ac:dyDescent="0.25">
      <c r="A3740" t="str">
        <f>'Page 1 - General Information'!$G$12</f>
        <v>114069103</v>
      </c>
      <c r="B3740" t="str">
        <f>'Page 1 - General Information'!$G$16</f>
        <v>6980</v>
      </c>
      <c r="C3740" s="333" t="s">
        <v>14207</v>
      </c>
      <c r="N3740" t="s">
        <v>8024</v>
      </c>
      <c r="O3740" s="296">
        <f>INDEX('Page 2 - Team Information'!$K$14:$AP$184,Y3740,X3740)</f>
        <v>0</v>
      </c>
      <c r="Q3740"/>
      <c r="S3740" t="s">
        <v>11666</v>
      </c>
      <c r="X3740" s="334">
        <v>24</v>
      </c>
      <c r="Y3740" s="334">
        <v>97</v>
      </c>
    </row>
    <row r="3741" spans="1:25" x14ac:dyDescent="0.25">
      <c r="A3741" t="str">
        <f>'Page 1 - General Information'!$G$12</f>
        <v>114069103</v>
      </c>
      <c r="B3741" t="str">
        <f>'Page 1 - General Information'!$G$16</f>
        <v>6980</v>
      </c>
      <c r="C3741" s="333" t="s">
        <v>14207</v>
      </c>
      <c r="N3741" t="s">
        <v>8024</v>
      </c>
      <c r="O3741" s="296">
        <f>INDEX('Page 2 - Team Information'!$K$14:$AP$184,Y3741,X3741)</f>
        <v>1</v>
      </c>
      <c r="Q3741"/>
      <c r="S3741" t="s">
        <v>11667</v>
      </c>
      <c r="X3741" s="334">
        <v>25</v>
      </c>
      <c r="Y3741" s="334">
        <v>97</v>
      </c>
    </row>
    <row r="3742" spans="1:25" x14ac:dyDescent="0.25">
      <c r="A3742" t="str">
        <f>'Page 1 - General Information'!$G$12</f>
        <v>114069103</v>
      </c>
      <c r="B3742" t="str">
        <f>'Page 1 - General Information'!$G$16</f>
        <v>6980</v>
      </c>
      <c r="C3742" s="333" t="s">
        <v>14207</v>
      </c>
      <c r="N3742" t="s">
        <v>8024</v>
      </c>
      <c r="O3742" s="296">
        <f>INDEX('Page 2 - Team Information'!$K$14:$AP$184,Y3742,X3742)</f>
        <v>0</v>
      </c>
      <c r="Q3742"/>
      <c r="S3742" t="s">
        <v>11668</v>
      </c>
      <c r="X3742" s="334">
        <v>26</v>
      </c>
      <c r="Y3742" s="334">
        <v>97</v>
      </c>
    </row>
    <row r="3743" spans="1:25" x14ac:dyDescent="0.25">
      <c r="A3743" t="str">
        <f>'Page 1 - General Information'!$G$12</f>
        <v>114069103</v>
      </c>
      <c r="B3743" t="str">
        <f>'Page 1 - General Information'!$G$16</f>
        <v>6980</v>
      </c>
      <c r="C3743" s="333" t="s">
        <v>14207</v>
      </c>
      <c r="N3743" t="s">
        <v>8024</v>
      </c>
      <c r="O3743" s="296">
        <f>INDEX('Page 2 - Team Information'!$K$14:$AP$184,Y3743,X3743)</f>
        <v>0</v>
      </c>
      <c r="Q3743"/>
      <c r="S3743" t="s">
        <v>11669</v>
      </c>
      <c r="X3743" s="334">
        <v>27</v>
      </c>
      <c r="Y3743" s="334">
        <v>97</v>
      </c>
    </row>
    <row r="3744" spans="1:25" x14ac:dyDescent="0.25">
      <c r="A3744" t="str">
        <f>'Page 1 - General Information'!$G$12</f>
        <v>114069103</v>
      </c>
      <c r="B3744" t="str">
        <f>'Page 1 - General Information'!$G$16</f>
        <v>6980</v>
      </c>
      <c r="C3744" s="333" t="s">
        <v>14207</v>
      </c>
      <c r="N3744" s="338" t="s">
        <v>8013</v>
      </c>
      <c r="O3744" s="300"/>
      <c r="Q3744" s="304">
        <f>(INDEX('Page 2 - Team Information'!$K$14:$AP$184,Y3744,X3744)*100)</f>
        <v>1.5</v>
      </c>
      <c r="S3744" t="s">
        <v>11670</v>
      </c>
      <c r="X3744" s="334">
        <v>29</v>
      </c>
      <c r="Y3744" s="334">
        <v>97</v>
      </c>
    </row>
    <row r="3745" spans="1:25" x14ac:dyDescent="0.25">
      <c r="A3745" t="str">
        <f>'Page 1 - General Information'!$G$12</f>
        <v>114069103</v>
      </c>
      <c r="B3745" t="str">
        <f>'Page 1 - General Information'!$G$16</f>
        <v>6980</v>
      </c>
      <c r="C3745" s="333" t="s">
        <v>14207</v>
      </c>
      <c r="N3745" s="338" t="s">
        <v>8013</v>
      </c>
      <c r="O3745" s="300"/>
      <c r="Q3745" s="304">
        <f>(INDEX('Page 2 - Team Information'!$K$14:$AP$184,Y3745,X3745)*100)</f>
        <v>1.5</v>
      </c>
      <c r="S3745" t="s">
        <v>11671</v>
      </c>
      <c r="X3745" s="334">
        <v>30</v>
      </c>
      <c r="Y3745" s="334">
        <v>97</v>
      </c>
    </row>
    <row r="3746" spans="1:25" x14ac:dyDescent="0.25">
      <c r="A3746" t="str">
        <f>'Page 1 - General Information'!$G$12</f>
        <v>114069103</v>
      </c>
      <c r="B3746" t="str">
        <f>'Page 1 - General Information'!$G$16</f>
        <v>6980</v>
      </c>
      <c r="C3746" s="333" t="s">
        <v>14207</v>
      </c>
      <c r="N3746" s="338" t="s">
        <v>8013</v>
      </c>
      <c r="O3746" s="300"/>
      <c r="Q3746" s="304">
        <f>(INDEX('Page 2 - Team Information'!$K$14:$AP$184,Y3746,X3746)*100)</f>
        <v>0</v>
      </c>
      <c r="S3746" t="s">
        <v>11672</v>
      </c>
      <c r="X3746" s="334">
        <v>31</v>
      </c>
      <c r="Y3746" s="334">
        <v>97</v>
      </c>
    </row>
    <row r="3747" spans="1:25" x14ac:dyDescent="0.25">
      <c r="A3747" t="str">
        <f>'Page 1 - General Information'!$G$12</f>
        <v>114069103</v>
      </c>
      <c r="B3747" t="str">
        <f>'Page 1 - General Information'!$G$16</f>
        <v>6980</v>
      </c>
      <c r="C3747" s="333" t="s">
        <v>14207</v>
      </c>
      <c r="N3747" s="338" t="s">
        <v>8013</v>
      </c>
      <c r="O3747" s="300"/>
      <c r="Q3747" s="304">
        <f>(INDEX('Page 2 - Team Information'!$K$14:$AP$184,Y3747,X3747)*100)</f>
        <v>0</v>
      </c>
      <c r="S3747" t="s">
        <v>11673</v>
      </c>
      <c r="X3747" s="334">
        <v>32</v>
      </c>
      <c r="Y3747" s="334">
        <v>97</v>
      </c>
    </row>
    <row r="3748" spans="1:25" x14ac:dyDescent="0.25">
      <c r="A3748" t="str">
        <f>'Page 1 - General Information'!$G$12</f>
        <v>114069103</v>
      </c>
      <c r="B3748" t="str">
        <f>'Page 1 - General Information'!$G$16</f>
        <v>6980</v>
      </c>
      <c r="C3748" s="333" t="s">
        <v>14207</v>
      </c>
      <c r="N3748" t="s">
        <v>8024</v>
      </c>
      <c r="O3748" s="296">
        <f>INDEX('Page 2 - Team Information'!$K$14:$AP$184,Y3748,X3748)</f>
        <v>0</v>
      </c>
      <c r="Q3748"/>
      <c r="S3748" t="s">
        <v>11674</v>
      </c>
      <c r="X3748" s="334">
        <v>24</v>
      </c>
      <c r="Y3748" s="334">
        <v>98</v>
      </c>
    </row>
    <row r="3749" spans="1:25" x14ac:dyDescent="0.25">
      <c r="A3749" t="str">
        <f>'Page 1 - General Information'!$G$12</f>
        <v>114069103</v>
      </c>
      <c r="B3749" t="str">
        <f>'Page 1 - General Information'!$G$16</f>
        <v>6980</v>
      </c>
      <c r="C3749" s="333" t="s">
        <v>14207</v>
      </c>
      <c r="N3749" t="s">
        <v>8024</v>
      </c>
      <c r="O3749" s="296">
        <f>INDEX('Page 2 - Team Information'!$K$14:$AP$184,Y3749,X3749)</f>
        <v>1</v>
      </c>
      <c r="Q3749"/>
      <c r="S3749" t="s">
        <v>11675</v>
      </c>
      <c r="X3749" s="334">
        <v>25</v>
      </c>
      <c r="Y3749" s="334">
        <v>98</v>
      </c>
    </row>
    <row r="3750" spans="1:25" x14ac:dyDescent="0.25">
      <c r="A3750" t="str">
        <f>'Page 1 - General Information'!$G$12</f>
        <v>114069103</v>
      </c>
      <c r="B3750" t="str">
        <f>'Page 1 - General Information'!$G$16</f>
        <v>6980</v>
      </c>
      <c r="C3750" s="333" t="s">
        <v>14207</v>
      </c>
      <c r="N3750" t="s">
        <v>8024</v>
      </c>
      <c r="O3750" s="296">
        <f>INDEX('Page 2 - Team Information'!$K$14:$AP$184,Y3750,X3750)</f>
        <v>0</v>
      </c>
      <c r="Q3750"/>
      <c r="S3750" t="s">
        <v>11676</v>
      </c>
      <c r="X3750" s="334">
        <v>26</v>
      </c>
      <c r="Y3750" s="334">
        <v>98</v>
      </c>
    </row>
    <row r="3751" spans="1:25" x14ac:dyDescent="0.25">
      <c r="A3751" t="str">
        <f>'Page 1 - General Information'!$G$12</f>
        <v>114069103</v>
      </c>
      <c r="B3751" t="str">
        <f>'Page 1 - General Information'!$G$16</f>
        <v>6980</v>
      </c>
      <c r="C3751" s="333" t="s">
        <v>14207</v>
      </c>
      <c r="N3751" t="s">
        <v>8024</v>
      </c>
      <c r="O3751" s="296">
        <f>INDEX('Page 2 - Team Information'!$K$14:$AP$184,Y3751,X3751)</f>
        <v>0</v>
      </c>
      <c r="Q3751"/>
      <c r="S3751" t="s">
        <v>11677</v>
      </c>
      <c r="X3751" s="334">
        <v>27</v>
      </c>
      <c r="Y3751" s="334">
        <v>98</v>
      </c>
    </row>
    <row r="3752" spans="1:25" x14ac:dyDescent="0.25">
      <c r="A3752" t="str">
        <f>'Page 1 - General Information'!$G$12</f>
        <v>114069103</v>
      </c>
      <c r="B3752" t="str">
        <f>'Page 1 - General Information'!$G$16</f>
        <v>6980</v>
      </c>
      <c r="C3752" s="333" t="s">
        <v>14207</v>
      </c>
      <c r="N3752" s="338" t="s">
        <v>8013</v>
      </c>
      <c r="O3752" s="300"/>
      <c r="Q3752" s="304">
        <f>(INDEX('Page 2 - Team Information'!$K$14:$AP$184,Y3752,X3752)*100)</f>
        <v>1.6</v>
      </c>
      <c r="S3752" t="s">
        <v>11678</v>
      </c>
      <c r="X3752" s="334">
        <v>29</v>
      </c>
      <c r="Y3752" s="334">
        <v>98</v>
      </c>
    </row>
    <row r="3753" spans="1:25" x14ac:dyDescent="0.25">
      <c r="A3753" t="str">
        <f>'Page 1 - General Information'!$G$12</f>
        <v>114069103</v>
      </c>
      <c r="B3753" t="str">
        <f>'Page 1 - General Information'!$G$16</f>
        <v>6980</v>
      </c>
      <c r="C3753" s="333" t="s">
        <v>14207</v>
      </c>
      <c r="N3753" s="338" t="s">
        <v>8013</v>
      </c>
      <c r="O3753" s="300"/>
      <c r="Q3753" s="304">
        <f>(INDEX('Page 2 - Team Information'!$K$14:$AP$184,Y3753,X3753)*100)</f>
        <v>1.6</v>
      </c>
      <c r="S3753" t="s">
        <v>11679</v>
      </c>
      <c r="X3753" s="334">
        <v>30</v>
      </c>
      <c r="Y3753" s="334">
        <v>98</v>
      </c>
    </row>
    <row r="3754" spans="1:25" x14ac:dyDescent="0.25">
      <c r="A3754" t="str">
        <f>'Page 1 - General Information'!$G$12</f>
        <v>114069103</v>
      </c>
      <c r="B3754" t="str">
        <f>'Page 1 - General Information'!$G$16</f>
        <v>6980</v>
      </c>
      <c r="C3754" s="333" t="s">
        <v>14207</v>
      </c>
      <c r="N3754" s="338" t="s">
        <v>8013</v>
      </c>
      <c r="O3754" s="300"/>
      <c r="Q3754" s="304">
        <f>(INDEX('Page 2 - Team Information'!$K$14:$AP$184,Y3754,X3754)*100)</f>
        <v>0</v>
      </c>
      <c r="S3754" t="s">
        <v>11680</v>
      </c>
      <c r="X3754" s="334">
        <v>31</v>
      </c>
      <c r="Y3754" s="334">
        <v>98</v>
      </c>
    </row>
    <row r="3755" spans="1:25" x14ac:dyDescent="0.25">
      <c r="A3755" t="str">
        <f>'Page 1 - General Information'!$G$12</f>
        <v>114069103</v>
      </c>
      <c r="B3755" t="str">
        <f>'Page 1 - General Information'!$G$16</f>
        <v>6980</v>
      </c>
      <c r="C3755" s="333" t="s">
        <v>14207</v>
      </c>
      <c r="N3755" s="338" t="s">
        <v>8013</v>
      </c>
      <c r="O3755" s="300"/>
      <c r="Q3755" s="304">
        <f>(INDEX('Page 2 - Team Information'!$K$14:$AP$184,Y3755,X3755)*100)</f>
        <v>0</v>
      </c>
      <c r="S3755" t="s">
        <v>11681</v>
      </c>
      <c r="X3755" s="334">
        <v>32</v>
      </c>
      <c r="Y3755" s="334">
        <v>98</v>
      </c>
    </row>
    <row r="3756" spans="1:25" x14ac:dyDescent="0.25">
      <c r="A3756" t="str">
        <f>'Page 1 - General Information'!$G$12</f>
        <v>114069103</v>
      </c>
      <c r="B3756" t="str">
        <f>'Page 1 - General Information'!$G$16</f>
        <v>6980</v>
      </c>
      <c r="C3756" s="333" t="s">
        <v>14207</v>
      </c>
      <c r="N3756" t="s">
        <v>8024</v>
      </c>
      <c r="O3756" s="296">
        <f>INDEX('Page 2 - Team Information'!$K$14:$AP$184,Y3756,X3756)</f>
        <v>0</v>
      </c>
      <c r="Q3756"/>
      <c r="S3756" t="s">
        <v>11682</v>
      </c>
      <c r="X3756" s="334">
        <v>24</v>
      </c>
      <c r="Y3756" s="334">
        <v>99</v>
      </c>
    </row>
    <row r="3757" spans="1:25" x14ac:dyDescent="0.25">
      <c r="A3757" t="str">
        <f>'Page 1 - General Information'!$G$12</f>
        <v>114069103</v>
      </c>
      <c r="B3757" t="str">
        <f>'Page 1 - General Information'!$G$16</f>
        <v>6980</v>
      </c>
      <c r="C3757" s="333" t="s">
        <v>14207</v>
      </c>
      <c r="N3757" t="s">
        <v>8024</v>
      </c>
      <c r="O3757" s="296">
        <f>INDEX('Page 2 - Team Information'!$K$14:$AP$184,Y3757,X3757)</f>
        <v>0</v>
      </c>
      <c r="Q3757"/>
      <c r="S3757" t="s">
        <v>11683</v>
      </c>
      <c r="X3757" s="334">
        <v>25</v>
      </c>
      <c r="Y3757" s="334">
        <v>99</v>
      </c>
    </row>
    <row r="3758" spans="1:25" x14ac:dyDescent="0.25">
      <c r="A3758" t="str">
        <f>'Page 1 - General Information'!$G$12</f>
        <v>114069103</v>
      </c>
      <c r="B3758" t="str">
        <f>'Page 1 - General Information'!$G$16</f>
        <v>6980</v>
      </c>
      <c r="C3758" s="333" t="s">
        <v>14207</v>
      </c>
      <c r="N3758" t="s">
        <v>8024</v>
      </c>
      <c r="O3758" s="296">
        <f>INDEX('Page 2 - Team Information'!$K$14:$AP$184,Y3758,X3758)</f>
        <v>0</v>
      </c>
      <c r="Q3758"/>
      <c r="S3758" t="s">
        <v>11684</v>
      </c>
      <c r="X3758" s="334">
        <v>26</v>
      </c>
      <c r="Y3758" s="334">
        <v>99</v>
      </c>
    </row>
    <row r="3759" spans="1:25" x14ac:dyDescent="0.25">
      <c r="A3759" t="str">
        <f>'Page 1 - General Information'!$G$12</f>
        <v>114069103</v>
      </c>
      <c r="B3759" t="str">
        <f>'Page 1 - General Information'!$G$16</f>
        <v>6980</v>
      </c>
      <c r="C3759" s="333" t="s">
        <v>14207</v>
      </c>
      <c r="N3759" t="s">
        <v>8024</v>
      </c>
      <c r="O3759" s="296">
        <f>INDEX('Page 2 - Team Information'!$K$14:$AP$184,Y3759,X3759)</f>
        <v>0</v>
      </c>
      <c r="Q3759"/>
      <c r="S3759" t="s">
        <v>11685</v>
      </c>
      <c r="X3759" s="334">
        <v>27</v>
      </c>
      <c r="Y3759" s="334">
        <v>99</v>
      </c>
    </row>
    <row r="3760" spans="1:25" x14ac:dyDescent="0.25">
      <c r="A3760" t="str">
        <f>'Page 1 - General Information'!$G$12</f>
        <v>114069103</v>
      </c>
      <c r="B3760" t="str">
        <f>'Page 1 - General Information'!$G$16</f>
        <v>6980</v>
      </c>
      <c r="C3760" s="333" t="s">
        <v>14207</v>
      </c>
      <c r="N3760" s="338" t="s">
        <v>8013</v>
      </c>
      <c r="O3760" s="300"/>
      <c r="Q3760" s="304">
        <f>(INDEX('Page 2 - Team Information'!$K$14:$AP$184,Y3760,X3760)*100)</f>
        <v>0</v>
      </c>
      <c r="S3760" t="s">
        <v>11686</v>
      </c>
      <c r="X3760" s="334">
        <v>29</v>
      </c>
      <c r="Y3760" s="334">
        <v>99</v>
      </c>
    </row>
    <row r="3761" spans="1:25" x14ac:dyDescent="0.25">
      <c r="A3761" t="str">
        <f>'Page 1 - General Information'!$G$12</f>
        <v>114069103</v>
      </c>
      <c r="B3761" t="str">
        <f>'Page 1 - General Information'!$G$16</f>
        <v>6980</v>
      </c>
      <c r="C3761" s="333" t="s">
        <v>14207</v>
      </c>
      <c r="N3761" s="338" t="s">
        <v>8013</v>
      </c>
      <c r="O3761" s="300"/>
      <c r="Q3761" s="304">
        <f>(INDEX('Page 2 - Team Information'!$K$14:$AP$184,Y3761,X3761)*100)</f>
        <v>0</v>
      </c>
      <c r="S3761" t="s">
        <v>11687</v>
      </c>
      <c r="X3761" s="334">
        <v>30</v>
      </c>
      <c r="Y3761" s="334">
        <v>99</v>
      </c>
    </row>
    <row r="3762" spans="1:25" x14ac:dyDescent="0.25">
      <c r="A3762" t="str">
        <f>'Page 1 - General Information'!$G$12</f>
        <v>114069103</v>
      </c>
      <c r="B3762" t="str">
        <f>'Page 1 - General Information'!$G$16</f>
        <v>6980</v>
      </c>
      <c r="C3762" s="333" t="s">
        <v>14207</v>
      </c>
      <c r="N3762" s="338" t="s">
        <v>8013</v>
      </c>
      <c r="O3762" s="300"/>
      <c r="Q3762" s="304">
        <f>(INDEX('Page 2 - Team Information'!$K$14:$AP$184,Y3762,X3762)*100)</f>
        <v>0</v>
      </c>
      <c r="S3762" t="s">
        <v>11688</v>
      </c>
      <c r="X3762" s="334">
        <v>31</v>
      </c>
      <c r="Y3762" s="334">
        <v>99</v>
      </c>
    </row>
    <row r="3763" spans="1:25" x14ac:dyDescent="0.25">
      <c r="A3763" t="str">
        <f>'Page 1 - General Information'!$G$12</f>
        <v>114069103</v>
      </c>
      <c r="B3763" t="str">
        <f>'Page 1 - General Information'!$G$16</f>
        <v>6980</v>
      </c>
      <c r="C3763" s="333" t="s">
        <v>14207</v>
      </c>
      <c r="N3763" s="338" t="s">
        <v>8013</v>
      </c>
      <c r="O3763" s="300"/>
      <c r="Q3763" s="304">
        <f>(INDEX('Page 2 - Team Information'!$K$14:$AP$184,Y3763,X3763)*100)</f>
        <v>0</v>
      </c>
      <c r="S3763" t="s">
        <v>11689</v>
      </c>
      <c r="X3763" s="334">
        <v>32</v>
      </c>
      <c r="Y3763" s="334">
        <v>99</v>
      </c>
    </row>
    <row r="3764" spans="1:25" x14ac:dyDescent="0.25">
      <c r="A3764" t="str">
        <f>'Page 1 - General Information'!$G$12</f>
        <v>114069103</v>
      </c>
      <c r="B3764" t="str">
        <f>'Page 1 - General Information'!$G$16</f>
        <v>6980</v>
      </c>
      <c r="C3764" s="333" t="s">
        <v>14207</v>
      </c>
      <c r="N3764" t="s">
        <v>8024</v>
      </c>
      <c r="O3764" s="296">
        <f>INDEX('Page 2 - Team Information'!$K$14:$AP$184,Y3764,X3764)</f>
        <v>0</v>
      </c>
      <c r="Q3764"/>
      <c r="S3764" t="s">
        <v>11690</v>
      </c>
      <c r="X3764" s="334">
        <v>24</v>
      </c>
      <c r="Y3764" s="334">
        <v>100</v>
      </c>
    </row>
    <row r="3765" spans="1:25" x14ac:dyDescent="0.25">
      <c r="A3765" t="str">
        <f>'Page 1 - General Information'!$G$12</f>
        <v>114069103</v>
      </c>
      <c r="B3765" t="str">
        <f>'Page 1 - General Information'!$G$16</f>
        <v>6980</v>
      </c>
      <c r="C3765" s="333" t="s">
        <v>14207</v>
      </c>
      <c r="N3765" t="s">
        <v>8024</v>
      </c>
      <c r="O3765" s="296">
        <f>INDEX('Page 2 - Team Information'!$K$14:$AP$184,Y3765,X3765)</f>
        <v>1</v>
      </c>
      <c r="Q3765"/>
      <c r="S3765" t="s">
        <v>11691</v>
      </c>
      <c r="X3765" s="334">
        <v>25</v>
      </c>
      <c r="Y3765" s="334">
        <v>100</v>
      </c>
    </row>
    <row r="3766" spans="1:25" x14ac:dyDescent="0.25">
      <c r="A3766" t="str">
        <f>'Page 1 - General Information'!$G$12</f>
        <v>114069103</v>
      </c>
      <c r="B3766" t="str">
        <f>'Page 1 - General Information'!$G$16</f>
        <v>6980</v>
      </c>
      <c r="C3766" s="333" t="s">
        <v>14207</v>
      </c>
      <c r="N3766" t="s">
        <v>8024</v>
      </c>
      <c r="O3766" s="296">
        <f>INDEX('Page 2 - Team Information'!$K$14:$AP$184,Y3766,X3766)</f>
        <v>0</v>
      </c>
      <c r="Q3766"/>
      <c r="S3766" t="s">
        <v>11692</v>
      </c>
      <c r="X3766" s="334">
        <v>26</v>
      </c>
      <c r="Y3766" s="334">
        <v>100</v>
      </c>
    </row>
    <row r="3767" spans="1:25" x14ac:dyDescent="0.25">
      <c r="A3767" t="str">
        <f>'Page 1 - General Information'!$G$12</f>
        <v>114069103</v>
      </c>
      <c r="B3767" t="str">
        <f>'Page 1 - General Information'!$G$16</f>
        <v>6980</v>
      </c>
      <c r="C3767" s="333" t="s">
        <v>14207</v>
      </c>
      <c r="N3767" t="s">
        <v>8024</v>
      </c>
      <c r="O3767" s="296">
        <f>INDEX('Page 2 - Team Information'!$K$14:$AP$184,Y3767,X3767)</f>
        <v>0</v>
      </c>
      <c r="Q3767"/>
      <c r="S3767" t="s">
        <v>11693</v>
      </c>
      <c r="X3767" s="334">
        <v>27</v>
      </c>
      <c r="Y3767" s="334">
        <v>100</v>
      </c>
    </row>
    <row r="3768" spans="1:25" x14ac:dyDescent="0.25">
      <c r="A3768" t="str">
        <f>'Page 1 - General Information'!$G$12</f>
        <v>114069103</v>
      </c>
      <c r="B3768" t="str">
        <f>'Page 1 - General Information'!$G$16</f>
        <v>6980</v>
      </c>
      <c r="C3768" s="333" t="s">
        <v>14207</v>
      </c>
      <c r="N3768" s="338" t="s">
        <v>8013</v>
      </c>
      <c r="O3768" s="300"/>
      <c r="Q3768" s="304">
        <f>(INDEX('Page 2 - Team Information'!$K$14:$AP$184,Y3768,X3768)*100)</f>
        <v>0</v>
      </c>
      <c r="S3768" t="s">
        <v>11694</v>
      </c>
      <c r="X3768" s="334">
        <v>29</v>
      </c>
      <c r="Y3768" s="334">
        <v>100</v>
      </c>
    </row>
    <row r="3769" spans="1:25" x14ac:dyDescent="0.25">
      <c r="A3769" t="str">
        <f>'Page 1 - General Information'!$G$12</f>
        <v>114069103</v>
      </c>
      <c r="B3769" t="str">
        <f>'Page 1 - General Information'!$G$16</f>
        <v>6980</v>
      </c>
      <c r="C3769" s="333" t="s">
        <v>14207</v>
      </c>
      <c r="N3769" s="338" t="s">
        <v>8013</v>
      </c>
      <c r="O3769" s="300"/>
      <c r="Q3769" s="304">
        <f>(INDEX('Page 2 - Team Information'!$K$14:$AP$184,Y3769,X3769)*100)</f>
        <v>0</v>
      </c>
      <c r="S3769" t="s">
        <v>11695</v>
      </c>
      <c r="X3769" s="334">
        <v>30</v>
      </c>
      <c r="Y3769" s="334">
        <v>100</v>
      </c>
    </row>
    <row r="3770" spans="1:25" x14ac:dyDescent="0.25">
      <c r="A3770" t="str">
        <f>'Page 1 - General Information'!$G$12</f>
        <v>114069103</v>
      </c>
      <c r="B3770" t="str">
        <f>'Page 1 - General Information'!$G$16</f>
        <v>6980</v>
      </c>
      <c r="C3770" s="333" t="s">
        <v>14207</v>
      </c>
      <c r="N3770" s="338" t="s">
        <v>8013</v>
      </c>
      <c r="O3770" s="300"/>
      <c r="Q3770" s="304">
        <f>(INDEX('Page 2 - Team Information'!$K$14:$AP$184,Y3770,X3770)*100)</f>
        <v>0</v>
      </c>
      <c r="S3770" t="s">
        <v>11696</v>
      </c>
      <c r="X3770" s="334">
        <v>31</v>
      </c>
      <c r="Y3770" s="334">
        <v>100</v>
      </c>
    </row>
    <row r="3771" spans="1:25" x14ac:dyDescent="0.25">
      <c r="A3771" t="str">
        <f>'Page 1 - General Information'!$G$12</f>
        <v>114069103</v>
      </c>
      <c r="B3771" t="str">
        <f>'Page 1 - General Information'!$G$16</f>
        <v>6980</v>
      </c>
      <c r="C3771" s="333" t="s">
        <v>14207</v>
      </c>
      <c r="N3771" s="338" t="s">
        <v>8013</v>
      </c>
      <c r="O3771" s="300"/>
      <c r="Q3771" s="304">
        <f>(INDEX('Page 2 - Team Information'!$K$14:$AP$184,Y3771,X3771)*100)</f>
        <v>0</v>
      </c>
      <c r="S3771" t="s">
        <v>11697</v>
      </c>
      <c r="X3771" s="334">
        <v>32</v>
      </c>
      <c r="Y3771" s="334">
        <v>100</v>
      </c>
    </row>
    <row r="3772" spans="1:25" x14ac:dyDescent="0.25">
      <c r="A3772" t="str">
        <f>'Page 1 - General Information'!$G$12</f>
        <v>114069103</v>
      </c>
      <c r="B3772" t="str">
        <f>'Page 1 - General Information'!$G$16</f>
        <v>6980</v>
      </c>
      <c r="C3772" s="333" t="s">
        <v>14207</v>
      </c>
      <c r="N3772" t="s">
        <v>8024</v>
      </c>
      <c r="O3772" s="296">
        <f>INDEX('Page 2 - Team Information'!$K$14:$AP$184,Y3772,X3772)</f>
        <v>0</v>
      </c>
      <c r="Q3772"/>
      <c r="S3772" t="s">
        <v>11698</v>
      </c>
      <c r="X3772" s="334">
        <v>24</v>
      </c>
      <c r="Y3772" s="334">
        <v>101</v>
      </c>
    </row>
    <row r="3773" spans="1:25" x14ac:dyDescent="0.25">
      <c r="A3773" t="str">
        <f>'Page 1 - General Information'!$G$12</f>
        <v>114069103</v>
      </c>
      <c r="B3773" t="str">
        <f>'Page 1 - General Information'!$G$16</f>
        <v>6980</v>
      </c>
      <c r="C3773" s="333" t="s">
        <v>14207</v>
      </c>
      <c r="N3773" t="s">
        <v>8024</v>
      </c>
      <c r="O3773" s="296">
        <f>INDEX('Page 2 - Team Information'!$K$14:$AP$184,Y3773,X3773)</f>
        <v>0</v>
      </c>
      <c r="Q3773"/>
      <c r="S3773" t="s">
        <v>11699</v>
      </c>
      <c r="X3773" s="334">
        <v>25</v>
      </c>
      <c r="Y3773" s="334">
        <v>101</v>
      </c>
    </row>
    <row r="3774" spans="1:25" x14ac:dyDescent="0.25">
      <c r="A3774" t="str">
        <f>'Page 1 - General Information'!$G$12</f>
        <v>114069103</v>
      </c>
      <c r="B3774" t="str">
        <f>'Page 1 - General Information'!$G$16</f>
        <v>6980</v>
      </c>
      <c r="C3774" s="333" t="s">
        <v>14207</v>
      </c>
      <c r="N3774" t="s">
        <v>8024</v>
      </c>
      <c r="O3774" s="296">
        <f>INDEX('Page 2 - Team Information'!$K$14:$AP$184,Y3774,X3774)</f>
        <v>0</v>
      </c>
      <c r="Q3774"/>
      <c r="S3774" t="s">
        <v>11700</v>
      </c>
      <c r="X3774" s="334">
        <v>26</v>
      </c>
      <c r="Y3774" s="334">
        <v>101</v>
      </c>
    </row>
    <row r="3775" spans="1:25" x14ac:dyDescent="0.25">
      <c r="A3775" t="str">
        <f>'Page 1 - General Information'!$G$12</f>
        <v>114069103</v>
      </c>
      <c r="B3775" t="str">
        <f>'Page 1 - General Information'!$G$16</f>
        <v>6980</v>
      </c>
      <c r="C3775" s="333" t="s">
        <v>14207</v>
      </c>
      <c r="N3775" t="s">
        <v>8024</v>
      </c>
      <c r="O3775" s="296">
        <f>INDEX('Page 2 - Team Information'!$K$14:$AP$184,Y3775,X3775)</f>
        <v>0</v>
      </c>
      <c r="Q3775"/>
      <c r="S3775" t="s">
        <v>11701</v>
      </c>
      <c r="X3775" s="334">
        <v>27</v>
      </c>
      <c r="Y3775" s="334">
        <v>101</v>
      </c>
    </row>
    <row r="3776" spans="1:25" x14ac:dyDescent="0.25">
      <c r="A3776" t="str">
        <f>'Page 1 - General Information'!$G$12</f>
        <v>114069103</v>
      </c>
      <c r="B3776" t="str">
        <f>'Page 1 - General Information'!$G$16</f>
        <v>6980</v>
      </c>
      <c r="C3776" s="333" t="s">
        <v>14207</v>
      </c>
      <c r="N3776" s="338" t="s">
        <v>8013</v>
      </c>
      <c r="O3776" s="300"/>
      <c r="Q3776" s="304">
        <f>(INDEX('Page 2 - Team Information'!$K$14:$AP$184,Y3776,X3776)*100)</f>
        <v>0</v>
      </c>
      <c r="S3776" t="s">
        <v>11702</v>
      </c>
      <c r="X3776" s="334">
        <v>29</v>
      </c>
      <c r="Y3776" s="334">
        <v>101</v>
      </c>
    </row>
    <row r="3777" spans="1:25" x14ac:dyDescent="0.25">
      <c r="A3777" t="str">
        <f>'Page 1 - General Information'!$G$12</f>
        <v>114069103</v>
      </c>
      <c r="B3777" t="str">
        <f>'Page 1 - General Information'!$G$16</f>
        <v>6980</v>
      </c>
      <c r="C3777" s="333" t="s">
        <v>14207</v>
      </c>
      <c r="N3777" s="338" t="s">
        <v>8013</v>
      </c>
      <c r="O3777" s="300"/>
      <c r="Q3777" s="304">
        <f>(INDEX('Page 2 - Team Information'!$K$14:$AP$184,Y3777,X3777)*100)</f>
        <v>0</v>
      </c>
      <c r="S3777" t="s">
        <v>11703</v>
      </c>
      <c r="X3777" s="334">
        <v>30</v>
      </c>
      <c r="Y3777" s="334">
        <v>101</v>
      </c>
    </row>
    <row r="3778" spans="1:25" x14ac:dyDescent="0.25">
      <c r="A3778" t="str">
        <f>'Page 1 - General Information'!$G$12</f>
        <v>114069103</v>
      </c>
      <c r="B3778" t="str">
        <f>'Page 1 - General Information'!$G$16</f>
        <v>6980</v>
      </c>
      <c r="C3778" s="333" t="s">
        <v>14207</v>
      </c>
      <c r="N3778" s="338" t="s">
        <v>8013</v>
      </c>
      <c r="O3778" s="300"/>
      <c r="Q3778" s="304">
        <f>(INDEX('Page 2 - Team Information'!$K$14:$AP$184,Y3778,X3778)*100)</f>
        <v>0</v>
      </c>
      <c r="S3778" t="s">
        <v>11704</v>
      </c>
      <c r="X3778" s="334">
        <v>31</v>
      </c>
      <c r="Y3778" s="334">
        <v>101</v>
      </c>
    </row>
    <row r="3779" spans="1:25" x14ac:dyDescent="0.25">
      <c r="A3779" t="str">
        <f>'Page 1 - General Information'!$G$12</f>
        <v>114069103</v>
      </c>
      <c r="B3779" t="str">
        <f>'Page 1 - General Information'!$G$16</f>
        <v>6980</v>
      </c>
      <c r="C3779" s="333" t="s">
        <v>14207</v>
      </c>
      <c r="N3779" s="338" t="s">
        <v>8013</v>
      </c>
      <c r="O3779" s="300"/>
      <c r="Q3779" s="304">
        <f>(INDEX('Page 2 - Team Information'!$K$14:$AP$184,Y3779,X3779)*100)</f>
        <v>0</v>
      </c>
      <c r="S3779" t="s">
        <v>11705</v>
      </c>
      <c r="X3779" s="334">
        <v>32</v>
      </c>
      <c r="Y3779" s="334">
        <v>101</v>
      </c>
    </row>
    <row r="3780" spans="1:25" x14ac:dyDescent="0.25">
      <c r="A3780" t="str">
        <f>'Page 1 - General Information'!$G$12</f>
        <v>114069103</v>
      </c>
      <c r="B3780" t="str">
        <f>'Page 1 - General Information'!$G$16</f>
        <v>6980</v>
      </c>
      <c r="C3780" s="333" t="s">
        <v>14207</v>
      </c>
      <c r="N3780" t="s">
        <v>8024</v>
      </c>
      <c r="O3780" s="296">
        <f>INDEX('Page 2 - Team Information'!$K$14:$AP$184,Y3780,X3780)</f>
        <v>0</v>
      </c>
      <c r="Q3780"/>
      <c r="S3780" t="s">
        <v>11706</v>
      </c>
      <c r="X3780" s="334">
        <v>24</v>
      </c>
      <c r="Y3780" s="334">
        <v>102</v>
      </c>
    </row>
    <row r="3781" spans="1:25" x14ac:dyDescent="0.25">
      <c r="A3781" t="str">
        <f>'Page 1 - General Information'!$G$12</f>
        <v>114069103</v>
      </c>
      <c r="B3781" t="str">
        <f>'Page 1 - General Information'!$G$16</f>
        <v>6980</v>
      </c>
      <c r="C3781" s="333" t="s">
        <v>14207</v>
      </c>
      <c r="N3781" t="s">
        <v>8024</v>
      </c>
      <c r="O3781" s="296">
        <f>INDEX('Page 2 - Team Information'!$K$14:$AP$184,Y3781,X3781)</f>
        <v>1</v>
      </c>
      <c r="Q3781"/>
      <c r="S3781" t="s">
        <v>11707</v>
      </c>
      <c r="X3781" s="334">
        <v>25</v>
      </c>
      <c r="Y3781" s="334">
        <v>102</v>
      </c>
    </row>
    <row r="3782" spans="1:25" x14ac:dyDescent="0.25">
      <c r="A3782" t="str">
        <f>'Page 1 - General Information'!$G$12</f>
        <v>114069103</v>
      </c>
      <c r="B3782" t="str">
        <f>'Page 1 - General Information'!$G$16</f>
        <v>6980</v>
      </c>
      <c r="C3782" s="333" t="s">
        <v>14207</v>
      </c>
      <c r="N3782" t="s">
        <v>8024</v>
      </c>
      <c r="O3782" s="296">
        <f>INDEX('Page 2 - Team Information'!$K$14:$AP$184,Y3782,X3782)</f>
        <v>0</v>
      </c>
      <c r="Q3782"/>
      <c r="S3782" t="s">
        <v>11708</v>
      </c>
      <c r="X3782" s="334">
        <v>26</v>
      </c>
      <c r="Y3782" s="334">
        <v>102</v>
      </c>
    </row>
    <row r="3783" spans="1:25" x14ac:dyDescent="0.25">
      <c r="A3783" t="str">
        <f>'Page 1 - General Information'!$G$12</f>
        <v>114069103</v>
      </c>
      <c r="B3783" t="str">
        <f>'Page 1 - General Information'!$G$16</f>
        <v>6980</v>
      </c>
      <c r="C3783" s="333" t="s">
        <v>14207</v>
      </c>
      <c r="N3783" t="s">
        <v>8024</v>
      </c>
      <c r="O3783" s="296">
        <f>INDEX('Page 2 - Team Information'!$K$14:$AP$184,Y3783,X3783)</f>
        <v>0</v>
      </c>
      <c r="Q3783"/>
      <c r="S3783" t="s">
        <v>11709</v>
      </c>
      <c r="X3783" s="334">
        <v>27</v>
      </c>
      <c r="Y3783" s="334">
        <v>102</v>
      </c>
    </row>
    <row r="3784" spans="1:25" x14ac:dyDescent="0.25">
      <c r="A3784" t="str">
        <f>'Page 1 - General Information'!$G$12</f>
        <v>114069103</v>
      </c>
      <c r="B3784" t="str">
        <f>'Page 1 - General Information'!$G$16</f>
        <v>6980</v>
      </c>
      <c r="C3784" s="333" t="s">
        <v>14207</v>
      </c>
      <c r="N3784" s="338" t="s">
        <v>8013</v>
      </c>
      <c r="O3784" s="300"/>
      <c r="Q3784" s="304">
        <f>(INDEX('Page 2 - Team Information'!$K$14:$AP$184,Y3784,X3784)*100)</f>
        <v>1.6500000000000001</v>
      </c>
      <c r="S3784" t="s">
        <v>11710</v>
      </c>
      <c r="X3784" s="334">
        <v>29</v>
      </c>
      <c r="Y3784" s="334">
        <v>102</v>
      </c>
    </row>
    <row r="3785" spans="1:25" x14ac:dyDescent="0.25">
      <c r="A3785" t="str">
        <f>'Page 1 - General Information'!$G$12</f>
        <v>114069103</v>
      </c>
      <c r="B3785" t="str">
        <f>'Page 1 - General Information'!$G$16</f>
        <v>6980</v>
      </c>
      <c r="C3785" s="333" t="s">
        <v>14207</v>
      </c>
      <c r="N3785" s="338" t="s">
        <v>8013</v>
      </c>
      <c r="O3785" s="300"/>
      <c r="Q3785" s="304">
        <f>(INDEX('Page 2 - Team Information'!$K$14:$AP$184,Y3785,X3785)*100)</f>
        <v>1.6500000000000001</v>
      </c>
      <c r="S3785" t="s">
        <v>11711</v>
      </c>
      <c r="X3785" s="334">
        <v>30</v>
      </c>
      <c r="Y3785" s="334">
        <v>102</v>
      </c>
    </row>
    <row r="3786" spans="1:25" x14ac:dyDescent="0.25">
      <c r="A3786" t="str">
        <f>'Page 1 - General Information'!$G$12</f>
        <v>114069103</v>
      </c>
      <c r="B3786" t="str">
        <f>'Page 1 - General Information'!$G$16</f>
        <v>6980</v>
      </c>
      <c r="C3786" s="333" t="s">
        <v>14207</v>
      </c>
      <c r="N3786" s="338" t="s">
        <v>8013</v>
      </c>
      <c r="O3786" s="300"/>
      <c r="Q3786" s="304">
        <f>(INDEX('Page 2 - Team Information'!$K$14:$AP$184,Y3786,X3786)*100)</f>
        <v>0</v>
      </c>
      <c r="S3786" t="s">
        <v>11712</v>
      </c>
      <c r="X3786" s="334">
        <v>31</v>
      </c>
      <c r="Y3786" s="334">
        <v>102</v>
      </c>
    </row>
    <row r="3787" spans="1:25" x14ac:dyDescent="0.25">
      <c r="A3787" t="str">
        <f>'Page 1 - General Information'!$G$12</f>
        <v>114069103</v>
      </c>
      <c r="B3787" t="str">
        <f>'Page 1 - General Information'!$G$16</f>
        <v>6980</v>
      </c>
      <c r="C3787" s="333" t="s">
        <v>14207</v>
      </c>
      <c r="N3787" s="338" t="s">
        <v>8013</v>
      </c>
      <c r="O3787" s="300"/>
      <c r="Q3787" s="304">
        <f>(INDEX('Page 2 - Team Information'!$K$14:$AP$184,Y3787,X3787)*100)</f>
        <v>0</v>
      </c>
      <c r="S3787" t="s">
        <v>11713</v>
      </c>
      <c r="X3787" s="334">
        <v>32</v>
      </c>
      <c r="Y3787" s="334">
        <v>102</v>
      </c>
    </row>
    <row r="3788" spans="1:25" x14ac:dyDescent="0.25">
      <c r="A3788" t="str">
        <f>'Page 1 - General Information'!$G$12</f>
        <v>114069103</v>
      </c>
      <c r="B3788" t="str">
        <f>'Page 1 - General Information'!$G$16</f>
        <v>6980</v>
      </c>
      <c r="C3788" s="333" t="s">
        <v>14207</v>
      </c>
      <c r="N3788" t="s">
        <v>8024</v>
      </c>
      <c r="O3788" s="296">
        <f>INDEX('Page 2 - Team Information'!$K$14:$AP$184,Y3788,X3788)</f>
        <v>0</v>
      </c>
      <c r="Q3788"/>
      <c r="S3788" t="s">
        <v>11714</v>
      </c>
      <c r="X3788" s="334">
        <v>24</v>
      </c>
      <c r="Y3788" s="334">
        <v>103</v>
      </c>
    </row>
    <row r="3789" spans="1:25" x14ac:dyDescent="0.25">
      <c r="A3789" t="str">
        <f>'Page 1 - General Information'!$G$12</f>
        <v>114069103</v>
      </c>
      <c r="B3789" t="str">
        <f>'Page 1 - General Information'!$G$16</f>
        <v>6980</v>
      </c>
      <c r="C3789" s="333" t="s">
        <v>14207</v>
      </c>
      <c r="N3789" t="s">
        <v>8024</v>
      </c>
      <c r="O3789" s="296">
        <f>INDEX('Page 2 - Team Information'!$K$14:$AP$184,Y3789,X3789)</f>
        <v>0</v>
      </c>
      <c r="Q3789"/>
      <c r="S3789" t="s">
        <v>11715</v>
      </c>
      <c r="X3789" s="334">
        <v>25</v>
      </c>
      <c r="Y3789" s="334">
        <v>103</v>
      </c>
    </row>
    <row r="3790" spans="1:25" x14ac:dyDescent="0.25">
      <c r="A3790" t="str">
        <f>'Page 1 - General Information'!$G$12</f>
        <v>114069103</v>
      </c>
      <c r="B3790" t="str">
        <f>'Page 1 - General Information'!$G$16</f>
        <v>6980</v>
      </c>
      <c r="C3790" s="333" t="s">
        <v>14207</v>
      </c>
      <c r="N3790" t="s">
        <v>8024</v>
      </c>
      <c r="O3790" s="296">
        <f>INDEX('Page 2 - Team Information'!$K$14:$AP$184,Y3790,X3790)</f>
        <v>0</v>
      </c>
      <c r="Q3790"/>
      <c r="S3790" t="s">
        <v>11716</v>
      </c>
      <c r="X3790" s="334">
        <v>26</v>
      </c>
      <c r="Y3790" s="334">
        <v>103</v>
      </c>
    </row>
    <row r="3791" spans="1:25" x14ac:dyDescent="0.25">
      <c r="A3791" t="str">
        <f>'Page 1 - General Information'!$G$12</f>
        <v>114069103</v>
      </c>
      <c r="B3791" t="str">
        <f>'Page 1 - General Information'!$G$16</f>
        <v>6980</v>
      </c>
      <c r="C3791" s="333" t="s">
        <v>14207</v>
      </c>
      <c r="N3791" t="s">
        <v>8024</v>
      </c>
      <c r="O3791" s="296">
        <f>INDEX('Page 2 - Team Information'!$K$14:$AP$184,Y3791,X3791)</f>
        <v>0</v>
      </c>
      <c r="Q3791"/>
      <c r="S3791" t="s">
        <v>11717</v>
      </c>
      <c r="X3791" s="334">
        <v>27</v>
      </c>
      <c r="Y3791" s="334">
        <v>103</v>
      </c>
    </row>
    <row r="3792" spans="1:25" x14ac:dyDescent="0.25">
      <c r="A3792" t="str">
        <f>'Page 1 - General Information'!$G$12</f>
        <v>114069103</v>
      </c>
      <c r="B3792" t="str">
        <f>'Page 1 - General Information'!$G$16</f>
        <v>6980</v>
      </c>
      <c r="C3792" s="333" t="s">
        <v>14207</v>
      </c>
      <c r="N3792" s="338" t="s">
        <v>8013</v>
      </c>
      <c r="O3792" s="300"/>
      <c r="Q3792" s="304">
        <f>(INDEX('Page 2 - Team Information'!$K$14:$AP$184,Y3792,X3792)*100)</f>
        <v>0</v>
      </c>
      <c r="S3792" t="s">
        <v>11718</v>
      </c>
      <c r="X3792" s="334">
        <v>29</v>
      </c>
      <c r="Y3792" s="334">
        <v>103</v>
      </c>
    </row>
    <row r="3793" spans="1:25" x14ac:dyDescent="0.25">
      <c r="A3793" t="str">
        <f>'Page 1 - General Information'!$G$12</f>
        <v>114069103</v>
      </c>
      <c r="B3793" t="str">
        <f>'Page 1 - General Information'!$G$16</f>
        <v>6980</v>
      </c>
      <c r="C3793" s="333" t="s">
        <v>14207</v>
      </c>
      <c r="N3793" s="338" t="s">
        <v>8013</v>
      </c>
      <c r="O3793" s="300"/>
      <c r="Q3793" s="304">
        <f>(INDEX('Page 2 - Team Information'!$K$14:$AP$184,Y3793,X3793)*100)</f>
        <v>0</v>
      </c>
      <c r="S3793" t="s">
        <v>11719</v>
      </c>
      <c r="X3793" s="334">
        <v>30</v>
      </c>
      <c r="Y3793" s="334">
        <v>103</v>
      </c>
    </row>
    <row r="3794" spans="1:25" x14ac:dyDescent="0.25">
      <c r="A3794" t="str">
        <f>'Page 1 - General Information'!$G$12</f>
        <v>114069103</v>
      </c>
      <c r="B3794" t="str">
        <f>'Page 1 - General Information'!$G$16</f>
        <v>6980</v>
      </c>
      <c r="C3794" s="333" t="s">
        <v>14207</v>
      </c>
      <c r="N3794" s="338" t="s">
        <v>8013</v>
      </c>
      <c r="O3794" s="300"/>
      <c r="Q3794" s="304">
        <f>(INDEX('Page 2 - Team Information'!$K$14:$AP$184,Y3794,X3794)*100)</f>
        <v>0</v>
      </c>
      <c r="S3794" t="s">
        <v>11720</v>
      </c>
      <c r="X3794" s="334">
        <v>31</v>
      </c>
      <c r="Y3794" s="334">
        <v>103</v>
      </c>
    </row>
    <row r="3795" spans="1:25" x14ac:dyDescent="0.25">
      <c r="A3795" t="str">
        <f>'Page 1 - General Information'!$G$12</f>
        <v>114069103</v>
      </c>
      <c r="B3795" t="str">
        <f>'Page 1 - General Information'!$G$16</f>
        <v>6980</v>
      </c>
      <c r="C3795" s="333" t="s">
        <v>14207</v>
      </c>
      <c r="N3795" s="338" t="s">
        <v>8013</v>
      </c>
      <c r="O3795" s="300"/>
      <c r="Q3795" s="304">
        <f>(INDEX('Page 2 - Team Information'!$K$14:$AP$184,Y3795,X3795)*100)</f>
        <v>0</v>
      </c>
      <c r="S3795" t="s">
        <v>11721</v>
      </c>
      <c r="X3795" s="334">
        <v>32</v>
      </c>
      <c r="Y3795" s="334">
        <v>103</v>
      </c>
    </row>
    <row r="3796" spans="1:25" x14ac:dyDescent="0.25">
      <c r="A3796" t="str">
        <f>'Page 1 - General Information'!$G$12</f>
        <v>114069103</v>
      </c>
      <c r="B3796" t="str">
        <f>'Page 1 - General Information'!$G$16</f>
        <v>6980</v>
      </c>
      <c r="C3796" s="333" t="s">
        <v>14207</v>
      </c>
      <c r="N3796" t="s">
        <v>8024</v>
      </c>
      <c r="O3796" s="296">
        <f>INDEX('Page 2 - Team Information'!$K$14:$AP$184,Y3796,X3796)</f>
        <v>0</v>
      </c>
      <c r="Q3796"/>
      <c r="S3796" t="s">
        <v>11722</v>
      </c>
      <c r="X3796" s="334">
        <v>24</v>
      </c>
      <c r="Y3796" s="334">
        <v>104</v>
      </c>
    </row>
    <row r="3797" spans="1:25" x14ac:dyDescent="0.25">
      <c r="A3797" t="str">
        <f>'Page 1 - General Information'!$G$12</f>
        <v>114069103</v>
      </c>
      <c r="B3797" t="str">
        <f>'Page 1 - General Information'!$G$16</f>
        <v>6980</v>
      </c>
      <c r="C3797" s="333" t="s">
        <v>14207</v>
      </c>
      <c r="N3797" t="s">
        <v>8024</v>
      </c>
      <c r="O3797" s="296">
        <f>INDEX('Page 2 - Team Information'!$K$14:$AP$184,Y3797,X3797)</f>
        <v>0</v>
      </c>
      <c r="Q3797"/>
      <c r="S3797" t="s">
        <v>11723</v>
      </c>
      <c r="X3797" s="334">
        <v>25</v>
      </c>
      <c r="Y3797" s="334">
        <v>104</v>
      </c>
    </row>
    <row r="3798" spans="1:25" x14ac:dyDescent="0.25">
      <c r="A3798" t="str">
        <f>'Page 1 - General Information'!$G$12</f>
        <v>114069103</v>
      </c>
      <c r="B3798" t="str">
        <f>'Page 1 - General Information'!$G$16</f>
        <v>6980</v>
      </c>
      <c r="C3798" s="333" t="s">
        <v>14207</v>
      </c>
      <c r="N3798" t="s">
        <v>8024</v>
      </c>
      <c r="O3798" s="296">
        <f>INDEX('Page 2 - Team Information'!$K$14:$AP$184,Y3798,X3798)</f>
        <v>0</v>
      </c>
      <c r="Q3798"/>
      <c r="S3798" t="s">
        <v>11724</v>
      </c>
      <c r="X3798" s="334">
        <v>26</v>
      </c>
      <c r="Y3798" s="334">
        <v>104</v>
      </c>
    </row>
    <row r="3799" spans="1:25" x14ac:dyDescent="0.25">
      <c r="A3799" t="str">
        <f>'Page 1 - General Information'!$G$12</f>
        <v>114069103</v>
      </c>
      <c r="B3799" t="str">
        <f>'Page 1 - General Information'!$G$16</f>
        <v>6980</v>
      </c>
      <c r="C3799" s="333" t="s">
        <v>14207</v>
      </c>
      <c r="N3799" t="s">
        <v>8024</v>
      </c>
      <c r="O3799" s="296">
        <f>INDEX('Page 2 - Team Information'!$K$14:$AP$184,Y3799,X3799)</f>
        <v>0</v>
      </c>
      <c r="Q3799"/>
      <c r="S3799" t="s">
        <v>11725</v>
      </c>
      <c r="X3799" s="334">
        <v>27</v>
      </c>
      <c r="Y3799" s="334">
        <v>104</v>
      </c>
    </row>
    <row r="3800" spans="1:25" x14ac:dyDescent="0.25">
      <c r="A3800" t="str">
        <f>'Page 1 - General Information'!$G$12</f>
        <v>114069103</v>
      </c>
      <c r="B3800" t="str">
        <f>'Page 1 - General Information'!$G$16</f>
        <v>6980</v>
      </c>
      <c r="C3800" s="333" t="s">
        <v>14207</v>
      </c>
      <c r="N3800" s="338" t="s">
        <v>8013</v>
      </c>
      <c r="O3800" s="300"/>
      <c r="Q3800" s="304">
        <f>(INDEX('Page 2 - Team Information'!$K$14:$AP$184,Y3800,X3800)*100)</f>
        <v>0</v>
      </c>
      <c r="S3800" t="s">
        <v>11726</v>
      </c>
      <c r="X3800" s="334">
        <v>29</v>
      </c>
      <c r="Y3800" s="334">
        <v>104</v>
      </c>
    </row>
    <row r="3801" spans="1:25" x14ac:dyDescent="0.25">
      <c r="A3801" t="str">
        <f>'Page 1 - General Information'!$G$12</f>
        <v>114069103</v>
      </c>
      <c r="B3801" t="str">
        <f>'Page 1 - General Information'!$G$16</f>
        <v>6980</v>
      </c>
      <c r="C3801" s="333" t="s">
        <v>14207</v>
      </c>
      <c r="N3801" s="338" t="s">
        <v>8013</v>
      </c>
      <c r="O3801" s="300"/>
      <c r="Q3801" s="304">
        <f>(INDEX('Page 2 - Team Information'!$K$14:$AP$184,Y3801,X3801)*100)</f>
        <v>0</v>
      </c>
      <c r="S3801" t="s">
        <v>11727</v>
      </c>
      <c r="X3801" s="334">
        <v>30</v>
      </c>
      <c r="Y3801" s="334">
        <v>104</v>
      </c>
    </row>
    <row r="3802" spans="1:25" x14ac:dyDescent="0.25">
      <c r="A3802" t="str">
        <f>'Page 1 - General Information'!$G$12</f>
        <v>114069103</v>
      </c>
      <c r="B3802" t="str">
        <f>'Page 1 - General Information'!$G$16</f>
        <v>6980</v>
      </c>
      <c r="C3802" s="333" t="s">
        <v>14207</v>
      </c>
      <c r="N3802" s="338" t="s">
        <v>8013</v>
      </c>
      <c r="O3802" s="300"/>
      <c r="Q3802" s="304">
        <f>(INDEX('Page 2 - Team Information'!$K$14:$AP$184,Y3802,X3802)*100)</f>
        <v>0</v>
      </c>
      <c r="S3802" t="s">
        <v>11728</v>
      </c>
      <c r="X3802" s="334">
        <v>31</v>
      </c>
      <c r="Y3802" s="334">
        <v>104</v>
      </c>
    </row>
    <row r="3803" spans="1:25" x14ac:dyDescent="0.25">
      <c r="A3803" t="str">
        <f>'Page 1 - General Information'!$G$12</f>
        <v>114069103</v>
      </c>
      <c r="B3803" t="str">
        <f>'Page 1 - General Information'!$G$16</f>
        <v>6980</v>
      </c>
      <c r="C3803" s="333" t="s">
        <v>14207</v>
      </c>
      <c r="N3803" s="338" t="s">
        <v>8013</v>
      </c>
      <c r="O3803" s="300"/>
      <c r="Q3803" s="304">
        <f>(INDEX('Page 2 - Team Information'!$K$14:$AP$184,Y3803,X3803)*100)</f>
        <v>0</v>
      </c>
      <c r="S3803" t="s">
        <v>11729</v>
      </c>
      <c r="X3803" s="334">
        <v>32</v>
      </c>
      <c r="Y3803" s="334">
        <v>104</v>
      </c>
    </row>
    <row r="3804" spans="1:25" x14ac:dyDescent="0.25">
      <c r="A3804" t="str">
        <f>'Page 1 - General Information'!$G$12</f>
        <v>114069103</v>
      </c>
      <c r="B3804" t="str">
        <f>'Page 1 - General Information'!$G$16</f>
        <v>6980</v>
      </c>
      <c r="C3804" s="333" t="s">
        <v>14207</v>
      </c>
      <c r="N3804" t="s">
        <v>8024</v>
      </c>
      <c r="O3804" s="296">
        <f>INDEX('Page 2 - Team Information'!$K$14:$AP$184,Y3804,X3804)</f>
        <v>0</v>
      </c>
      <c r="Q3804"/>
      <c r="S3804" t="s">
        <v>11730</v>
      </c>
      <c r="X3804" s="334">
        <v>24</v>
      </c>
      <c r="Y3804" s="334">
        <v>105</v>
      </c>
    </row>
    <row r="3805" spans="1:25" x14ac:dyDescent="0.25">
      <c r="A3805" t="str">
        <f>'Page 1 - General Information'!$G$12</f>
        <v>114069103</v>
      </c>
      <c r="B3805" t="str">
        <f>'Page 1 - General Information'!$G$16</f>
        <v>6980</v>
      </c>
      <c r="C3805" s="333" t="s">
        <v>14207</v>
      </c>
      <c r="N3805" t="s">
        <v>8024</v>
      </c>
      <c r="O3805" s="296">
        <f>INDEX('Page 2 - Team Information'!$K$14:$AP$184,Y3805,X3805)</f>
        <v>1</v>
      </c>
      <c r="Q3805"/>
      <c r="S3805" t="s">
        <v>11731</v>
      </c>
      <c r="X3805" s="334">
        <v>25</v>
      </c>
      <c r="Y3805" s="334">
        <v>105</v>
      </c>
    </row>
    <row r="3806" spans="1:25" x14ac:dyDescent="0.25">
      <c r="A3806" t="str">
        <f>'Page 1 - General Information'!$G$12</f>
        <v>114069103</v>
      </c>
      <c r="B3806" t="str">
        <f>'Page 1 - General Information'!$G$16</f>
        <v>6980</v>
      </c>
      <c r="C3806" s="333" t="s">
        <v>14207</v>
      </c>
      <c r="N3806" t="s">
        <v>8024</v>
      </c>
      <c r="O3806" s="296">
        <f>INDEX('Page 2 - Team Information'!$K$14:$AP$184,Y3806,X3806)</f>
        <v>0</v>
      </c>
      <c r="Q3806"/>
      <c r="S3806" t="s">
        <v>11732</v>
      </c>
      <c r="X3806" s="334">
        <v>26</v>
      </c>
      <c r="Y3806" s="334">
        <v>105</v>
      </c>
    </row>
    <row r="3807" spans="1:25" x14ac:dyDescent="0.25">
      <c r="A3807" t="str">
        <f>'Page 1 - General Information'!$G$12</f>
        <v>114069103</v>
      </c>
      <c r="B3807" t="str">
        <f>'Page 1 - General Information'!$G$16</f>
        <v>6980</v>
      </c>
      <c r="C3807" s="333" t="s">
        <v>14207</v>
      </c>
      <c r="N3807" t="s">
        <v>8024</v>
      </c>
      <c r="O3807" s="296">
        <f>INDEX('Page 2 - Team Information'!$K$14:$AP$184,Y3807,X3807)</f>
        <v>0</v>
      </c>
      <c r="Q3807"/>
      <c r="S3807" t="s">
        <v>11733</v>
      </c>
      <c r="X3807" s="334">
        <v>27</v>
      </c>
      <c r="Y3807" s="334">
        <v>105</v>
      </c>
    </row>
    <row r="3808" spans="1:25" x14ac:dyDescent="0.25">
      <c r="A3808" t="str">
        <f>'Page 1 - General Information'!$G$12</f>
        <v>114069103</v>
      </c>
      <c r="B3808" t="str">
        <f>'Page 1 - General Information'!$G$16</f>
        <v>6980</v>
      </c>
      <c r="C3808" s="333" t="s">
        <v>14207</v>
      </c>
      <c r="N3808" s="338" t="s">
        <v>8013</v>
      </c>
      <c r="O3808" s="300"/>
      <c r="Q3808" s="304">
        <f>(INDEX('Page 2 - Team Information'!$K$14:$AP$184,Y3808,X3808)*100)</f>
        <v>1.6</v>
      </c>
      <c r="S3808" t="s">
        <v>11734</v>
      </c>
      <c r="X3808" s="334">
        <v>29</v>
      </c>
      <c r="Y3808" s="334">
        <v>105</v>
      </c>
    </row>
    <row r="3809" spans="1:25" x14ac:dyDescent="0.25">
      <c r="A3809" t="str">
        <f>'Page 1 - General Information'!$G$12</f>
        <v>114069103</v>
      </c>
      <c r="B3809" t="str">
        <f>'Page 1 - General Information'!$G$16</f>
        <v>6980</v>
      </c>
      <c r="C3809" s="333" t="s">
        <v>14207</v>
      </c>
      <c r="N3809" s="338" t="s">
        <v>8013</v>
      </c>
      <c r="O3809" s="300"/>
      <c r="Q3809" s="304">
        <f>(INDEX('Page 2 - Team Information'!$K$14:$AP$184,Y3809,X3809)*100)</f>
        <v>1.6</v>
      </c>
      <c r="S3809" t="s">
        <v>11735</v>
      </c>
      <c r="X3809" s="334">
        <v>30</v>
      </c>
      <c r="Y3809" s="334">
        <v>105</v>
      </c>
    </row>
    <row r="3810" spans="1:25" x14ac:dyDescent="0.25">
      <c r="A3810" t="str">
        <f>'Page 1 - General Information'!$G$12</f>
        <v>114069103</v>
      </c>
      <c r="B3810" t="str">
        <f>'Page 1 - General Information'!$G$16</f>
        <v>6980</v>
      </c>
      <c r="C3810" s="333" t="s">
        <v>14207</v>
      </c>
      <c r="N3810" s="338" t="s">
        <v>8013</v>
      </c>
      <c r="O3810" s="300"/>
      <c r="Q3810" s="304">
        <f>(INDEX('Page 2 - Team Information'!$K$14:$AP$184,Y3810,X3810)*100)</f>
        <v>0</v>
      </c>
      <c r="S3810" t="s">
        <v>11736</v>
      </c>
      <c r="X3810" s="334">
        <v>31</v>
      </c>
      <c r="Y3810" s="334">
        <v>105</v>
      </c>
    </row>
    <row r="3811" spans="1:25" x14ac:dyDescent="0.25">
      <c r="A3811" t="str">
        <f>'Page 1 - General Information'!$G$12</f>
        <v>114069103</v>
      </c>
      <c r="B3811" t="str">
        <f>'Page 1 - General Information'!$G$16</f>
        <v>6980</v>
      </c>
      <c r="C3811" s="333" t="s">
        <v>14207</v>
      </c>
      <c r="N3811" s="338" t="s">
        <v>8013</v>
      </c>
      <c r="O3811" s="300"/>
      <c r="Q3811" s="304">
        <f>(INDEX('Page 2 - Team Information'!$K$14:$AP$184,Y3811,X3811)*100)</f>
        <v>0</v>
      </c>
      <c r="S3811" t="s">
        <v>11737</v>
      </c>
      <c r="X3811" s="334">
        <v>32</v>
      </c>
      <c r="Y3811" s="334">
        <v>105</v>
      </c>
    </row>
    <row r="3812" spans="1:25" x14ac:dyDescent="0.25">
      <c r="A3812" t="str">
        <f>'Page 1 - General Information'!$G$12</f>
        <v>114069103</v>
      </c>
      <c r="B3812" t="str">
        <f>'Page 1 - General Information'!$G$16</f>
        <v>6980</v>
      </c>
      <c r="C3812" s="333" t="s">
        <v>14207</v>
      </c>
      <c r="N3812" t="s">
        <v>8024</v>
      </c>
      <c r="O3812" s="296">
        <f>INDEX('Page 2 - Team Information'!$K$14:$AP$184,Y3812,X3812)</f>
        <v>0</v>
      </c>
      <c r="Q3812"/>
      <c r="S3812" t="s">
        <v>11738</v>
      </c>
      <c r="X3812" s="334">
        <v>24</v>
      </c>
      <c r="Y3812" s="334">
        <v>106</v>
      </c>
    </row>
    <row r="3813" spans="1:25" x14ac:dyDescent="0.25">
      <c r="A3813" t="str">
        <f>'Page 1 - General Information'!$G$12</f>
        <v>114069103</v>
      </c>
      <c r="B3813" t="str">
        <f>'Page 1 - General Information'!$G$16</f>
        <v>6980</v>
      </c>
      <c r="C3813" s="333" t="s">
        <v>14207</v>
      </c>
      <c r="N3813" t="s">
        <v>8024</v>
      </c>
      <c r="O3813" s="296">
        <f>INDEX('Page 2 - Team Information'!$K$14:$AP$184,Y3813,X3813)</f>
        <v>0</v>
      </c>
      <c r="Q3813"/>
      <c r="S3813" t="s">
        <v>11739</v>
      </c>
      <c r="X3813" s="334">
        <v>25</v>
      </c>
      <c r="Y3813" s="334">
        <v>106</v>
      </c>
    </row>
    <row r="3814" spans="1:25" x14ac:dyDescent="0.25">
      <c r="A3814" t="str">
        <f>'Page 1 - General Information'!$G$12</f>
        <v>114069103</v>
      </c>
      <c r="B3814" t="str">
        <f>'Page 1 - General Information'!$G$16</f>
        <v>6980</v>
      </c>
      <c r="C3814" s="333" t="s">
        <v>14207</v>
      </c>
      <c r="N3814" t="s">
        <v>8024</v>
      </c>
      <c r="O3814" s="296">
        <f>INDEX('Page 2 - Team Information'!$K$14:$AP$184,Y3814,X3814)</f>
        <v>0</v>
      </c>
      <c r="Q3814"/>
      <c r="S3814" t="s">
        <v>11740</v>
      </c>
      <c r="X3814" s="334">
        <v>26</v>
      </c>
      <c r="Y3814" s="334">
        <v>106</v>
      </c>
    </row>
    <row r="3815" spans="1:25" x14ac:dyDescent="0.25">
      <c r="A3815" t="str">
        <f>'Page 1 - General Information'!$G$12</f>
        <v>114069103</v>
      </c>
      <c r="B3815" t="str">
        <f>'Page 1 - General Information'!$G$16</f>
        <v>6980</v>
      </c>
      <c r="C3815" s="333" t="s">
        <v>14207</v>
      </c>
      <c r="N3815" t="s">
        <v>8024</v>
      </c>
      <c r="O3815" s="296">
        <f>INDEX('Page 2 - Team Information'!$K$14:$AP$184,Y3815,X3815)</f>
        <v>0</v>
      </c>
      <c r="Q3815"/>
      <c r="S3815" t="s">
        <v>11741</v>
      </c>
      <c r="X3815" s="334">
        <v>27</v>
      </c>
      <c r="Y3815" s="334">
        <v>106</v>
      </c>
    </row>
    <row r="3816" spans="1:25" x14ac:dyDescent="0.25">
      <c r="A3816" t="str">
        <f>'Page 1 - General Information'!$G$12</f>
        <v>114069103</v>
      </c>
      <c r="B3816" t="str">
        <f>'Page 1 - General Information'!$G$16</f>
        <v>6980</v>
      </c>
      <c r="C3816" s="333" t="s">
        <v>14207</v>
      </c>
      <c r="N3816" s="338" t="s">
        <v>8013</v>
      </c>
      <c r="O3816" s="300"/>
      <c r="Q3816" s="304">
        <f>(INDEX('Page 2 - Team Information'!$K$14:$AP$184,Y3816,X3816)*100)</f>
        <v>0</v>
      </c>
      <c r="S3816" t="s">
        <v>11742</v>
      </c>
      <c r="X3816" s="334">
        <v>29</v>
      </c>
      <c r="Y3816" s="334">
        <v>106</v>
      </c>
    </row>
    <row r="3817" spans="1:25" x14ac:dyDescent="0.25">
      <c r="A3817" t="str">
        <f>'Page 1 - General Information'!$G$12</f>
        <v>114069103</v>
      </c>
      <c r="B3817" t="str">
        <f>'Page 1 - General Information'!$G$16</f>
        <v>6980</v>
      </c>
      <c r="C3817" s="333" t="s">
        <v>14207</v>
      </c>
      <c r="N3817" s="338" t="s">
        <v>8013</v>
      </c>
      <c r="O3817" s="300"/>
      <c r="Q3817" s="304">
        <f>(INDEX('Page 2 - Team Information'!$K$14:$AP$184,Y3817,X3817)*100)</f>
        <v>0</v>
      </c>
      <c r="S3817" t="s">
        <v>11743</v>
      </c>
      <c r="X3817" s="334">
        <v>30</v>
      </c>
      <c r="Y3817" s="334">
        <v>106</v>
      </c>
    </row>
    <row r="3818" spans="1:25" x14ac:dyDescent="0.25">
      <c r="A3818" t="str">
        <f>'Page 1 - General Information'!$G$12</f>
        <v>114069103</v>
      </c>
      <c r="B3818" t="str">
        <f>'Page 1 - General Information'!$G$16</f>
        <v>6980</v>
      </c>
      <c r="C3818" s="333" t="s">
        <v>14207</v>
      </c>
      <c r="N3818" s="338" t="s">
        <v>8013</v>
      </c>
      <c r="O3818" s="300"/>
      <c r="Q3818" s="304">
        <f>(INDEX('Page 2 - Team Information'!$K$14:$AP$184,Y3818,X3818)*100)</f>
        <v>0</v>
      </c>
      <c r="S3818" t="s">
        <v>11744</v>
      </c>
      <c r="X3818" s="334">
        <v>31</v>
      </c>
      <c r="Y3818" s="334">
        <v>106</v>
      </c>
    </row>
    <row r="3819" spans="1:25" x14ac:dyDescent="0.25">
      <c r="A3819" t="str">
        <f>'Page 1 - General Information'!$G$12</f>
        <v>114069103</v>
      </c>
      <c r="B3819" t="str">
        <f>'Page 1 - General Information'!$G$16</f>
        <v>6980</v>
      </c>
      <c r="C3819" s="333" t="s">
        <v>14207</v>
      </c>
      <c r="N3819" s="338" t="s">
        <v>8013</v>
      </c>
      <c r="O3819" s="300"/>
      <c r="Q3819" s="304">
        <f>(INDEX('Page 2 - Team Information'!$K$14:$AP$184,Y3819,X3819)*100)</f>
        <v>0</v>
      </c>
      <c r="S3819" t="s">
        <v>11745</v>
      </c>
      <c r="X3819" s="334">
        <v>32</v>
      </c>
      <c r="Y3819" s="334">
        <v>106</v>
      </c>
    </row>
    <row r="3820" spans="1:25" x14ac:dyDescent="0.25">
      <c r="A3820" t="str">
        <f>'Page 1 - General Information'!$G$12</f>
        <v>114069103</v>
      </c>
      <c r="B3820" t="str">
        <f>'Page 1 - General Information'!$G$16</f>
        <v>6980</v>
      </c>
      <c r="C3820" s="333" t="s">
        <v>14207</v>
      </c>
      <c r="N3820" t="s">
        <v>8024</v>
      </c>
      <c r="O3820" s="296">
        <f>INDEX('Page 2 - Team Information'!$K$14:$AP$184,Y3820,X3820)</f>
        <v>0</v>
      </c>
      <c r="Q3820"/>
      <c r="S3820" t="s">
        <v>11746</v>
      </c>
      <c r="X3820" s="334">
        <v>24</v>
      </c>
      <c r="Y3820" s="334">
        <v>107</v>
      </c>
    </row>
    <row r="3821" spans="1:25" x14ac:dyDescent="0.25">
      <c r="A3821" t="str">
        <f>'Page 1 - General Information'!$G$12</f>
        <v>114069103</v>
      </c>
      <c r="B3821" t="str">
        <f>'Page 1 - General Information'!$G$16</f>
        <v>6980</v>
      </c>
      <c r="C3821" s="333" t="s">
        <v>14207</v>
      </c>
      <c r="N3821" t="s">
        <v>8024</v>
      </c>
      <c r="O3821" s="296">
        <f>INDEX('Page 2 - Team Information'!$K$14:$AP$184,Y3821,X3821)</f>
        <v>1</v>
      </c>
      <c r="Q3821"/>
      <c r="S3821" t="s">
        <v>11747</v>
      </c>
      <c r="X3821" s="334">
        <v>25</v>
      </c>
      <c r="Y3821" s="334">
        <v>107</v>
      </c>
    </row>
    <row r="3822" spans="1:25" x14ac:dyDescent="0.25">
      <c r="A3822" t="str">
        <f>'Page 1 - General Information'!$G$12</f>
        <v>114069103</v>
      </c>
      <c r="B3822" t="str">
        <f>'Page 1 - General Information'!$G$16</f>
        <v>6980</v>
      </c>
      <c r="C3822" s="333" t="s">
        <v>14207</v>
      </c>
      <c r="N3822" t="s">
        <v>8024</v>
      </c>
      <c r="O3822" s="296">
        <f>INDEX('Page 2 - Team Information'!$K$14:$AP$184,Y3822,X3822)</f>
        <v>0</v>
      </c>
      <c r="Q3822"/>
      <c r="S3822" t="s">
        <v>11748</v>
      </c>
      <c r="X3822" s="334">
        <v>26</v>
      </c>
      <c r="Y3822" s="334">
        <v>107</v>
      </c>
    </row>
    <row r="3823" spans="1:25" x14ac:dyDescent="0.25">
      <c r="A3823" t="str">
        <f>'Page 1 - General Information'!$G$12</f>
        <v>114069103</v>
      </c>
      <c r="B3823" t="str">
        <f>'Page 1 - General Information'!$G$16</f>
        <v>6980</v>
      </c>
      <c r="C3823" s="333" t="s">
        <v>14207</v>
      </c>
      <c r="N3823" t="s">
        <v>8024</v>
      </c>
      <c r="O3823" s="296">
        <f>INDEX('Page 2 - Team Information'!$K$14:$AP$184,Y3823,X3823)</f>
        <v>0</v>
      </c>
      <c r="Q3823"/>
      <c r="S3823" t="s">
        <v>11749</v>
      </c>
      <c r="X3823" s="334">
        <v>27</v>
      </c>
      <c r="Y3823" s="334">
        <v>107</v>
      </c>
    </row>
    <row r="3824" spans="1:25" x14ac:dyDescent="0.25">
      <c r="A3824" t="str">
        <f>'Page 1 - General Information'!$G$12</f>
        <v>114069103</v>
      </c>
      <c r="B3824" t="str">
        <f>'Page 1 - General Information'!$G$16</f>
        <v>6980</v>
      </c>
      <c r="C3824" s="333" t="s">
        <v>14207</v>
      </c>
      <c r="N3824" s="338" t="s">
        <v>8013</v>
      </c>
      <c r="O3824" s="300"/>
      <c r="Q3824" s="304">
        <f>(INDEX('Page 2 - Team Information'!$K$14:$AP$184,Y3824,X3824)*100)</f>
        <v>1.6500000000000001</v>
      </c>
      <c r="S3824" t="s">
        <v>11750</v>
      </c>
      <c r="X3824" s="334">
        <v>29</v>
      </c>
      <c r="Y3824" s="334">
        <v>107</v>
      </c>
    </row>
    <row r="3825" spans="1:25" x14ac:dyDescent="0.25">
      <c r="A3825" t="str">
        <f>'Page 1 - General Information'!$G$12</f>
        <v>114069103</v>
      </c>
      <c r="B3825" t="str">
        <f>'Page 1 - General Information'!$G$16</f>
        <v>6980</v>
      </c>
      <c r="C3825" s="333" t="s">
        <v>14207</v>
      </c>
      <c r="N3825" s="338" t="s">
        <v>8013</v>
      </c>
      <c r="O3825" s="300"/>
      <c r="Q3825" s="304">
        <f>(INDEX('Page 2 - Team Information'!$K$14:$AP$184,Y3825,X3825)*100)</f>
        <v>1.6500000000000001</v>
      </c>
      <c r="S3825" t="s">
        <v>11751</v>
      </c>
      <c r="X3825" s="334">
        <v>30</v>
      </c>
      <c r="Y3825" s="334">
        <v>107</v>
      </c>
    </row>
    <row r="3826" spans="1:25" x14ac:dyDescent="0.25">
      <c r="A3826" t="str">
        <f>'Page 1 - General Information'!$G$12</f>
        <v>114069103</v>
      </c>
      <c r="B3826" t="str">
        <f>'Page 1 - General Information'!$G$16</f>
        <v>6980</v>
      </c>
      <c r="C3826" s="333" t="s">
        <v>14207</v>
      </c>
      <c r="N3826" s="338" t="s">
        <v>8013</v>
      </c>
      <c r="O3826" s="300"/>
      <c r="Q3826" s="304">
        <f>(INDEX('Page 2 - Team Information'!$K$14:$AP$184,Y3826,X3826)*100)</f>
        <v>0</v>
      </c>
      <c r="S3826" t="s">
        <v>11752</v>
      </c>
      <c r="X3826" s="334">
        <v>31</v>
      </c>
      <c r="Y3826" s="334">
        <v>107</v>
      </c>
    </row>
    <row r="3827" spans="1:25" x14ac:dyDescent="0.25">
      <c r="A3827" t="str">
        <f>'Page 1 - General Information'!$G$12</f>
        <v>114069103</v>
      </c>
      <c r="B3827" t="str">
        <f>'Page 1 - General Information'!$G$16</f>
        <v>6980</v>
      </c>
      <c r="C3827" s="333" t="s">
        <v>14207</v>
      </c>
      <c r="N3827" s="338" t="s">
        <v>8013</v>
      </c>
      <c r="O3827" s="300"/>
      <c r="Q3827" s="304">
        <f>(INDEX('Page 2 - Team Information'!$K$14:$AP$184,Y3827,X3827)*100)</f>
        <v>0</v>
      </c>
      <c r="S3827" t="s">
        <v>11753</v>
      </c>
      <c r="X3827" s="334">
        <v>32</v>
      </c>
      <c r="Y3827" s="334">
        <v>107</v>
      </c>
    </row>
    <row r="3828" spans="1:25" x14ac:dyDescent="0.25">
      <c r="A3828" t="str">
        <f>'Page 1 - General Information'!$G$12</f>
        <v>114069103</v>
      </c>
      <c r="B3828" t="str">
        <f>'Page 1 - General Information'!$G$16</f>
        <v>6980</v>
      </c>
      <c r="C3828" s="333" t="s">
        <v>14207</v>
      </c>
      <c r="N3828" t="s">
        <v>8024</v>
      </c>
      <c r="O3828" s="296">
        <f>INDEX('Page 2 - Team Information'!$K$14:$AP$184,Y3828,X3828)</f>
        <v>0</v>
      </c>
      <c r="Q3828"/>
      <c r="S3828" t="s">
        <v>14110</v>
      </c>
      <c r="X3828" s="334">
        <v>24</v>
      </c>
      <c r="Y3828" s="334">
        <v>108</v>
      </c>
    </row>
    <row r="3829" spans="1:25" x14ac:dyDescent="0.25">
      <c r="A3829" t="str">
        <f>'Page 1 - General Information'!$G$12</f>
        <v>114069103</v>
      </c>
      <c r="B3829" t="str">
        <f>'Page 1 - General Information'!$G$16</f>
        <v>6980</v>
      </c>
      <c r="C3829" s="333" t="s">
        <v>14207</v>
      </c>
      <c r="N3829" t="s">
        <v>8024</v>
      </c>
      <c r="O3829" s="296">
        <f>INDEX('Page 2 - Team Information'!$K$14:$AP$184,Y3829,X3829)</f>
        <v>1</v>
      </c>
      <c r="Q3829"/>
      <c r="S3829" t="s">
        <v>14111</v>
      </c>
      <c r="X3829" s="334">
        <v>25</v>
      </c>
      <c r="Y3829" s="334">
        <v>108</v>
      </c>
    </row>
    <row r="3830" spans="1:25" x14ac:dyDescent="0.25">
      <c r="A3830" t="str">
        <f>'Page 1 - General Information'!$G$12</f>
        <v>114069103</v>
      </c>
      <c r="B3830" t="str">
        <f>'Page 1 - General Information'!$G$16</f>
        <v>6980</v>
      </c>
      <c r="C3830" s="333" t="s">
        <v>14207</v>
      </c>
      <c r="N3830" t="s">
        <v>8024</v>
      </c>
      <c r="O3830" s="296">
        <f>INDEX('Page 2 - Team Information'!$K$14:$AP$184,Y3830,X3830)</f>
        <v>0</v>
      </c>
      <c r="Q3830"/>
      <c r="S3830" t="s">
        <v>14112</v>
      </c>
      <c r="X3830" s="334">
        <v>26</v>
      </c>
      <c r="Y3830" s="334">
        <v>108</v>
      </c>
    </row>
    <row r="3831" spans="1:25" x14ac:dyDescent="0.25">
      <c r="A3831" t="str">
        <f>'Page 1 - General Information'!$G$12</f>
        <v>114069103</v>
      </c>
      <c r="B3831" t="str">
        <f>'Page 1 - General Information'!$G$16</f>
        <v>6980</v>
      </c>
      <c r="C3831" s="333" t="s">
        <v>14207</v>
      </c>
      <c r="N3831" t="s">
        <v>8024</v>
      </c>
      <c r="O3831" s="296">
        <f>INDEX('Page 2 - Team Information'!$K$14:$AP$184,Y3831,X3831)</f>
        <v>0</v>
      </c>
      <c r="Q3831"/>
      <c r="S3831" t="s">
        <v>14113</v>
      </c>
      <c r="X3831" s="334">
        <v>27</v>
      </c>
      <c r="Y3831" s="334">
        <v>108</v>
      </c>
    </row>
    <row r="3832" spans="1:25" x14ac:dyDescent="0.25">
      <c r="A3832" t="str">
        <f>'Page 1 - General Information'!$G$12</f>
        <v>114069103</v>
      </c>
      <c r="B3832" t="str">
        <f>'Page 1 - General Information'!$G$16</f>
        <v>6980</v>
      </c>
      <c r="C3832" s="333" t="s">
        <v>14207</v>
      </c>
      <c r="N3832" s="338" t="s">
        <v>8013</v>
      </c>
      <c r="O3832" s="300"/>
      <c r="Q3832" s="304">
        <f>(INDEX('Page 2 - Team Information'!$K$14:$AP$184,Y3832,X3832)*100)</f>
        <v>1.5</v>
      </c>
      <c r="S3832" t="s">
        <v>14114</v>
      </c>
      <c r="X3832" s="334">
        <v>29</v>
      </c>
      <c r="Y3832" s="334">
        <v>108</v>
      </c>
    </row>
    <row r="3833" spans="1:25" x14ac:dyDescent="0.25">
      <c r="A3833" t="str">
        <f>'Page 1 - General Information'!$G$12</f>
        <v>114069103</v>
      </c>
      <c r="B3833" t="str">
        <f>'Page 1 - General Information'!$G$16</f>
        <v>6980</v>
      </c>
      <c r="C3833" s="333" t="s">
        <v>14207</v>
      </c>
      <c r="N3833" s="338" t="s">
        <v>8013</v>
      </c>
      <c r="O3833" s="300"/>
      <c r="Q3833" s="304">
        <f>(INDEX('Page 2 - Team Information'!$K$14:$AP$184,Y3833,X3833)*100)</f>
        <v>1.5</v>
      </c>
      <c r="S3833" t="s">
        <v>14115</v>
      </c>
      <c r="X3833" s="334">
        <v>30</v>
      </c>
      <c r="Y3833" s="334">
        <v>108</v>
      </c>
    </row>
    <row r="3834" spans="1:25" x14ac:dyDescent="0.25">
      <c r="A3834" t="str">
        <f>'Page 1 - General Information'!$G$12</f>
        <v>114069103</v>
      </c>
      <c r="B3834" t="str">
        <f>'Page 1 - General Information'!$G$16</f>
        <v>6980</v>
      </c>
      <c r="C3834" s="333" t="s">
        <v>14207</v>
      </c>
      <c r="N3834" s="338" t="s">
        <v>8013</v>
      </c>
      <c r="O3834" s="300"/>
      <c r="Q3834" s="304">
        <f>(INDEX('Page 2 - Team Information'!$K$14:$AP$184,Y3834,X3834)*100)</f>
        <v>0</v>
      </c>
      <c r="S3834" t="s">
        <v>14116</v>
      </c>
      <c r="X3834" s="334">
        <v>31</v>
      </c>
      <c r="Y3834" s="334">
        <v>108</v>
      </c>
    </row>
    <row r="3835" spans="1:25" x14ac:dyDescent="0.25">
      <c r="A3835" t="str">
        <f>'Page 1 - General Information'!$G$12</f>
        <v>114069103</v>
      </c>
      <c r="B3835" t="str">
        <f>'Page 1 - General Information'!$G$16</f>
        <v>6980</v>
      </c>
      <c r="C3835" s="333" t="s">
        <v>14207</v>
      </c>
      <c r="N3835" s="338" t="s">
        <v>8013</v>
      </c>
      <c r="O3835" s="300"/>
      <c r="Q3835" s="304">
        <f>(INDEX('Page 2 - Team Information'!$K$14:$AP$184,Y3835,X3835)*100)</f>
        <v>0</v>
      </c>
      <c r="S3835" t="s">
        <v>14117</v>
      </c>
      <c r="X3835" s="334">
        <v>32</v>
      </c>
      <c r="Y3835" s="334">
        <v>108</v>
      </c>
    </row>
    <row r="3836" spans="1:25" x14ac:dyDescent="0.25">
      <c r="A3836" t="str">
        <f>'Page 1 - General Information'!$G$12</f>
        <v>114069103</v>
      </c>
      <c r="B3836" t="str">
        <f>'Page 1 - General Information'!$G$16</f>
        <v>6980</v>
      </c>
      <c r="C3836" s="333" t="s">
        <v>14207</v>
      </c>
      <c r="N3836" t="s">
        <v>8024</v>
      </c>
      <c r="O3836" s="296">
        <f>INDEX('Page 2 - Team Information'!$K$14:$AP$184,Y3836,X3836)</f>
        <v>0</v>
      </c>
      <c r="Q3836"/>
      <c r="S3836" t="s">
        <v>11754</v>
      </c>
      <c r="X3836" s="334">
        <v>24</v>
      </c>
      <c r="Y3836" s="334">
        <v>109</v>
      </c>
    </row>
    <row r="3837" spans="1:25" x14ac:dyDescent="0.25">
      <c r="A3837" t="str">
        <f>'Page 1 - General Information'!$G$12</f>
        <v>114069103</v>
      </c>
      <c r="B3837" t="str">
        <f>'Page 1 - General Information'!$G$16</f>
        <v>6980</v>
      </c>
      <c r="C3837" s="333" t="s">
        <v>14207</v>
      </c>
      <c r="N3837" t="s">
        <v>8024</v>
      </c>
      <c r="O3837" s="296">
        <f>INDEX('Page 2 - Team Information'!$K$14:$AP$184,Y3837,X3837)</f>
        <v>0</v>
      </c>
      <c r="Q3837"/>
      <c r="S3837" t="s">
        <v>11755</v>
      </c>
      <c r="X3837" s="334">
        <v>25</v>
      </c>
      <c r="Y3837" s="334">
        <v>109</v>
      </c>
    </row>
    <row r="3838" spans="1:25" x14ac:dyDescent="0.25">
      <c r="A3838" t="str">
        <f>'Page 1 - General Information'!$G$12</f>
        <v>114069103</v>
      </c>
      <c r="B3838" t="str">
        <f>'Page 1 - General Information'!$G$16</f>
        <v>6980</v>
      </c>
      <c r="C3838" s="333" t="s">
        <v>14207</v>
      </c>
      <c r="N3838" t="s">
        <v>8024</v>
      </c>
      <c r="O3838" s="296">
        <f>INDEX('Page 2 - Team Information'!$K$14:$AP$184,Y3838,X3838)</f>
        <v>0</v>
      </c>
      <c r="Q3838"/>
      <c r="S3838" t="s">
        <v>11756</v>
      </c>
      <c r="X3838" s="334">
        <v>26</v>
      </c>
      <c r="Y3838" s="334">
        <v>109</v>
      </c>
    </row>
    <row r="3839" spans="1:25" x14ac:dyDescent="0.25">
      <c r="A3839" t="str">
        <f>'Page 1 - General Information'!$G$12</f>
        <v>114069103</v>
      </c>
      <c r="B3839" t="str">
        <f>'Page 1 - General Information'!$G$16</f>
        <v>6980</v>
      </c>
      <c r="C3839" s="333" t="s">
        <v>14207</v>
      </c>
      <c r="N3839" t="s">
        <v>8024</v>
      </c>
      <c r="O3839" s="296">
        <f>INDEX('Page 2 - Team Information'!$K$14:$AP$184,Y3839,X3839)</f>
        <v>0</v>
      </c>
      <c r="Q3839"/>
      <c r="S3839" t="s">
        <v>11757</v>
      </c>
      <c r="X3839" s="334">
        <v>27</v>
      </c>
      <c r="Y3839" s="334">
        <v>109</v>
      </c>
    </row>
    <row r="3840" spans="1:25" x14ac:dyDescent="0.25">
      <c r="A3840" t="str">
        <f>'Page 1 - General Information'!$G$12</f>
        <v>114069103</v>
      </c>
      <c r="B3840" t="str">
        <f>'Page 1 - General Information'!$G$16</f>
        <v>6980</v>
      </c>
      <c r="C3840" s="333" t="s">
        <v>14207</v>
      </c>
      <c r="N3840" s="338" t="s">
        <v>8013</v>
      </c>
      <c r="O3840" s="300"/>
      <c r="Q3840" s="304">
        <f>(INDEX('Page 2 - Team Information'!$K$14:$AP$184,Y3840,X3840)*100)</f>
        <v>0</v>
      </c>
      <c r="S3840" t="s">
        <v>11758</v>
      </c>
      <c r="X3840" s="334">
        <v>29</v>
      </c>
      <c r="Y3840" s="334">
        <v>109</v>
      </c>
    </row>
    <row r="3841" spans="1:25" x14ac:dyDescent="0.25">
      <c r="A3841" t="str">
        <f>'Page 1 - General Information'!$G$12</f>
        <v>114069103</v>
      </c>
      <c r="B3841" t="str">
        <f>'Page 1 - General Information'!$G$16</f>
        <v>6980</v>
      </c>
      <c r="C3841" s="333" t="s">
        <v>14207</v>
      </c>
      <c r="N3841" s="338" t="s">
        <v>8013</v>
      </c>
      <c r="O3841" s="300"/>
      <c r="Q3841" s="304">
        <f>(INDEX('Page 2 - Team Information'!$K$14:$AP$184,Y3841,X3841)*100)</f>
        <v>0</v>
      </c>
      <c r="S3841" t="s">
        <v>11759</v>
      </c>
      <c r="X3841" s="334">
        <v>30</v>
      </c>
      <c r="Y3841" s="334">
        <v>109</v>
      </c>
    </row>
    <row r="3842" spans="1:25" x14ac:dyDescent="0.25">
      <c r="A3842" t="str">
        <f>'Page 1 - General Information'!$G$12</f>
        <v>114069103</v>
      </c>
      <c r="B3842" t="str">
        <f>'Page 1 - General Information'!$G$16</f>
        <v>6980</v>
      </c>
      <c r="C3842" s="333" t="s">
        <v>14207</v>
      </c>
      <c r="N3842" s="338" t="s">
        <v>8013</v>
      </c>
      <c r="O3842" s="300"/>
      <c r="Q3842" s="304">
        <f>(INDEX('Page 2 - Team Information'!$K$14:$AP$184,Y3842,X3842)*100)</f>
        <v>0</v>
      </c>
      <c r="S3842" t="s">
        <v>11760</v>
      </c>
      <c r="X3842" s="334">
        <v>31</v>
      </c>
      <c r="Y3842" s="334">
        <v>109</v>
      </c>
    </row>
    <row r="3843" spans="1:25" x14ac:dyDescent="0.25">
      <c r="A3843" t="str">
        <f>'Page 1 - General Information'!$G$12</f>
        <v>114069103</v>
      </c>
      <c r="B3843" t="str">
        <f>'Page 1 - General Information'!$G$16</f>
        <v>6980</v>
      </c>
      <c r="C3843" s="333" t="s">
        <v>14207</v>
      </c>
      <c r="N3843" s="338" t="s">
        <v>8013</v>
      </c>
      <c r="O3843" s="300"/>
      <c r="Q3843" s="304">
        <f>(INDEX('Page 2 - Team Information'!$K$14:$AP$184,Y3843,X3843)*100)</f>
        <v>0</v>
      </c>
      <c r="S3843" t="s">
        <v>11761</v>
      </c>
      <c r="X3843" s="334">
        <v>32</v>
      </c>
      <c r="Y3843" s="334">
        <v>109</v>
      </c>
    </row>
    <row r="3844" spans="1:25" x14ac:dyDescent="0.25">
      <c r="A3844" t="str">
        <f>'Page 1 - General Information'!$G$12</f>
        <v>114069103</v>
      </c>
      <c r="B3844" t="str">
        <f>'Page 1 - General Information'!$G$16</f>
        <v>6980</v>
      </c>
      <c r="C3844" s="333" t="s">
        <v>14207</v>
      </c>
      <c r="N3844" t="s">
        <v>8024</v>
      </c>
      <c r="O3844" s="296">
        <f>INDEX('Page 2 - Team Information'!$K$14:$AP$184,Y3844,X3844)</f>
        <v>0</v>
      </c>
      <c r="Q3844"/>
      <c r="S3844" t="s">
        <v>11762</v>
      </c>
      <c r="X3844" s="334">
        <v>24</v>
      </c>
      <c r="Y3844" s="334">
        <v>110</v>
      </c>
    </row>
    <row r="3845" spans="1:25" x14ac:dyDescent="0.25">
      <c r="A3845" t="str">
        <f>'Page 1 - General Information'!$G$12</f>
        <v>114069103</v>
      </c>
      <c r="B3845" t="str">
        <f>'Page 1 - General Information'!$G$16</f>
        <v>6980</v>
      </c>
      <c r="C3845" s="333" t="s">
        <v>14207</v>
      </c>
      <c r="N3845" t="s">
        <v>8024</v>
      </c>
      <c r="O3845" s="296">
        <f>INDEX('Page 2 - Team Information'!$K$14:$AP$184,Y3845,X3845)</f>
        <v>0</v>
      </c>
      <c r="Q3845"/>
      <c r="S3845" t="s">
        <v>11763</v>
      </c>
      <c r="X3845" s="334">
        <v>25</v>
      </c>
      <c r="Y3845" s="334">
        <v>110</v>
      </c>
    </row>
    <row r="3846" spans="1:25" x14ac:dyDescent="0.25">
      <c r="A3846" t="str">
        <f>'Page 1 - General Information'!$G$12</f>
        <v>114069103</v>
      </c>
      <c r="B3846" t="str">
        <f>'Page 1 - General Information'!$G$16</f>
        <v>6980</v>
      </c>
      <c r="C3846" s="333" t="s">
        <v>14207</v>
      </c>
      <c r="N3846" t="s">
        <v>8024</v>
      </c>
      <c r="O3846" s="296">
        <f>INDEX('Page 2 - Team Information'!$K$14:$AP$184,Y3846,X3846)</f>
        <v>0</v>
      </c>
      <c r="Q3846"/>
      <c r="S3846" t="s">
        <v>11764</v>
      </c>
      <c r="X3846" s="334">
        <v>26</v>
      </c>
      <c r="Y3846" s="334">
        <v>110</v>
      </c>
    </row>
    <row r="3847" spans="1:25" x14ac:dyDescent="0.25">
      <c r="A3847" t="str">
        <f>'Page 1 - General Information'!$G$12</f>
        <v>114069103</v>
      </c>
      <c r="B3847" t="str">
        <f>'Page 1 - General Information'!$G$16</f>
        <v>6980</v>
      </c>
      <c r="C3847" s="333" t="s">
        <v>14207</v>
      </c>
      <c r="N3847" t="s">
        <v>8024</v>
      </c>
      <c r="O3847" s="296">
        <f>INDEX('Page 2 - Team Information'!$K$14:$AP$184,Y3847,X3847)</f>
        <v>0</v>
      </c>
      <c r="Q3847"/>
      <c r="S3847" t="s">
        <v>11765</v>
      </c>
      <c r="X3847" s="334">
        <v>27</v>
      </c>
      <c r="Y3847" s="334">
        <v>110</v>
      </c>
    </row>
    <row r="3848" spans="1:25" x14ac:dyDescent="0.25">
      <c r="A3848" t="str">
        <f>'Page 1 - General Information'!$G$12</f>
        <v>114069103</v>
      </c>
      <c r="B3848" t="str">
        <f>'Page 1 - General Information'!$G$16</f>
        <v>6980</v>
      </c>
      <c r="C3848" s="333" t="s">
        <v>14207</v>
      </c>
      <c r="N3848" s="338" t="s">
        <v>8013</v>
      </c>
      <c r="O3848" s="300"/>
      <c r="Q3848" s="304">
        <f>(INDEX('Page 2 - Team Information'!$K$14:$AP$184,Y3848,X3848)*100)</f>
        <v>0</v>
      </c>
      <c r="S3848" t="s">
        <v>11766</v>
      </c>
      <c r="X3848" s="334">
        <v>29</v>
      </c>
      <c r="Y3848" s="334">
        <v>110</v>
      </c>
    </row>
    <row r="3849" spans="1:25" x14ac:dyDescent="0.25">
      <c r="A3849" t="str">
        <f>'Page 1 - General Information'!$G$12</f>
        <v>114069103</v>
      </c>
      <c r="B3849" t="str">
        <f>'Page 1 - General Information'!$G$16</f>
        <v>6980</v>
      </c>
      <c r="C3849" s="333" t="s">
        <v>14207</v>
      </c>
      <c r="N3849" s="338" t="s">
        <v>8013</v>
      </c>
      <c r="O3849" s="300"/>
      <c r="Q3849" s="304">
        <f>(INDEX('Page 2 - Team Information'!$K$14:$AP$184,Y3849,X3849)*100)</f>
        <v>0</v>
      </c>
      <c r="S3849" t="s">
        <v>11767</v>
      </c>
      <c r="X3849" s="334">
        <v>30</v>
      </c>
      <c r="Y3849" s="334">
        <v>110</v>
      </c>
    </row>
    <row r="3850" spans="1:25" x14ac:dyDescent="0.25">
      <c r="A3850" t="str">
        <f>'Page 1 - General Information'!$G$12</f>
        <v>114069103</v>
      </c>
      <c r="B3850" t="str">
        <f>'Page 1 - General Information'!$G$16</f>
        <v>6980</v>
      </c>
      <c r="C3850" s="333" t="s">
        <v>14207</v>
      </c>
      <c r="N3850" s="338" t="s">
        <v>8013</v>
      </c>
      <c r="O3850" s="300"/>
      <c r="Q3850" s="304">
        <f>(INDEX('Page 2 - Team Information'!$K$14:$AP$184,Y3850,X3850)*100)</f>
        <v>0</v>
      </c>
      <c r="S3850" t="s">
        <v>11768</v>
      </c>
      <c r="X3850" s="334">
        <v>31</v>
      </c>
      <c r="Y3850" s="334">
        <v>110</v>
      </c>
    </row>
    <row r="3851" spans="1:25" x14ac:dyDescent="0.25">
      <c r="A3851" t="str">
        <f>'Page 1 - General Information'!$G$12</f>
        <v>114069103</v>
      </c>
      <c r="B3851" t="str">
        <f>'Page 1 - General Information'!$G$16</f>
        <v>6980</v>
      </c>
      <c r="C3851" s="333" t="s">
        <v>14207</v>
      </c>
      <c r="N3851" s="338" t="s">
        <v>8013</v>
      </c>
      <c r="O3851" s="300"/>
      <c r="Q3851" s="304">
        <f>(INDEX('Page 2 - Team Information'!$K$14:$AP$184,Y3851,X3851)*100)</f>
        <v>0</v>
      </c>
      <c r="S3851" t="s">
        <v>11769</v>
      </c>
      <c r="X3851" s="334">
        <v>32</v>
      </c>
      <c r="Y3851" s="334">
        <v>110</v>
      </c>
    </row>
    <row r="3852" spans="1:25" x14ac:dyDescent="0.25">
      <c r="A3852" t="str">
        <f>'Page 1 - General Information'!$G$12</f>
        <v>114069103</v>
      </c>
      <c r="B3852" t="str">
        <f>'Page 1 - General Information'!$G$16</f>
        <v>6980</v>
      </c>
      <c r="C3852" s="333" t="s">
        <v>14207</v>
      </c>
      <c r="N3852" t="s">
        <v>8024</v>
      </c>
      <c r="O3852" s="296">
        <f>INDEX('Page 2 - Team Information'!$K$14:$AP$184,Y3852,X3852)</f>
        <v>0</v>
      </c>
      <c r="Q3852"/>
      <c r="S3852" t="s">
        <v>11770</v>
      </c>
      <c r="X3852" s="334">
        <v>24</v>
      </c>
      <c r="Y3852" s="334">
        <v>111</v>
      </c>
    </row>
    <row r="3853" spans="1:25" x14ac:dyDescent="0.25">
      <c r="A3853" t="str">
        <f>'Page 1 - General Information'!$G$12</f>
        <v>114069103</v>
      </c>
      <c r="B3853" t="str">
        <f>'Page 1 - General Information'!$G$16</f>
        <v>6980</v>
      </c>
      <c r="C3853" s="333" t="s">
        <v>14207</v>
      </c>
      <c r="N3853" t="s">
        <v>8024</v>
      </c>
      <c r="O3853" s="296">
        <f>INDEX('Page 2 - Team Information'!$K$14:$AP$184,Y3853,X3853)</f>
        <v>0</v>
      </c>
      <c r="Q3853"/>
      <c r="S3853" t="s">
        <v>11771</v>
      </c>
      <c r="X3853" s="334">
        <v>25</v>
      </c>
      <c r="Y3853" s="334">
        <v>111</v>
      </c>
    </row>
    <row r="3854" spans="1:25" x14ac:dyDescent="0.25">
      <c r="A3854" t="str">
        <f>'Page 1 - General Information'!$G$12</f>
        <v>114069103</v>
      </c>
      <c r="B3854" t="str">
        <f>'Page 1 - General Information'!$G$16</f>
        <v>6980</v>
      </c>
      <c r="C3854" s="333" t="s">
        <v>14207</v>
      </c>
      <c r="N3854" t="s">
        <v>8024</v>
      </c>
      <c r="O3854" s="296">
        <f>INDEX('Page 2 - Team Information'!$K$14:$AP$184,Y3854,X3854)</f>
        <v>0</v>
      </c>
      <c r="Q3854"/>
      <c r="S3854" t="s">
        <v>11772</v>
      </c>
      <c r="X3854" s="334">
        <v>26</v>
      </c>
      <c r="Y3854" s="334">
        <v>111</v>
      </c>
    </row>
    <row r="3855" spans="1:25" x14ac:dyDescent="0.25">
      <c r="A3855" t="str">
        <f>'Page 1 - General Information'!$G$12</f>
        <v>114069103</v>
      </c>
      <c r="B3855" t="str">
        <f>'Page 1 - General Information'!$G$16</f>
        <v>6980</v>
      </c>
      <c r="C3855" s="333" t="s">
        <v>14207</v>
      </c>
      <c r="N3855" t="s">
        <v>8024</v>
      </c>
      <c r="O3855" s="296">
        <f>INDEX('Page 2 - Team Information'!$K$14:$AP$184,Y3855,X3855)</f>
        <v>0</v>
      </c>
      <c r="Q3855"/>
      <c r="S3855" t="s">
        <v>11773</v>
      </c>
      <c r="X3855" s="334">
        <v>27</v>
      </c>
      <c r="Y3855" s="334">
        <v>111</v>
      </c>
    </row>
    <row r="3856" spans="1:25" x14ac:dyDescent="0.25">
      <c r="A3856" t="str">
        <f>'Page 1 - General Information'!$G$12</f>
        <v>114069103</v>
      </c>
      <c r="B3856" t="str">
        <f>'Page 1 - General Information'!$G$16</f>
        <v>6980</v>
      </c>
      <c r="C3856" s="333" t="s">
        <v>14207</v>
      </c>
      <c r="N3856" s="338" t="s">
        <v>8013</v>
      </c>
      <c r="O3856" s="300"/>
      <c r="Q3856" s="304">
        <f>(INDEX('Page 2 - Team Information'!$K$14:$AP$184,Y3856,X3856)*100)</f>
        <v>0</v>
      </c>
      <c r="S3856" t="s">
        <v>11774</v>
      </c>
      <c r="X3856" s="334">
        <v>29</v>
      </c>
      <c r="Y3856" s="334">
        <v>111</v>
      </c>
    </row>
    <row r="3857" spans="1:25" x14ac:dyDescent="0.25">
      <c r="A3857" t="str">
        <f>'Page 1 - General Information'!$G$12</f>
        <v>114069103</v>
      </c>
      <c r="B3857" t="str">
        <f>'Page 1 - General Information'!$G$16</f>
        <v>6980</v>
      </c>
      <c r="C3857" s="333" t="s">
        <v>14207</v>
      </c>
      <c r="N3857" s="338" t="s">
        <v>8013</v>
      </c>
      <c r="O3857" s="300"/>
      <c r="Q3857" s="304">
        <f>(INDEX('Page 2 - Team Information'!$K$14:$AP$184,Y3857,X3857)*100)</f>
        <v>0</v>
      </c>
      <c r="S3857" t="s">
        <v>11775</v>
      </c>
      <c r="X3857" s="334">
        <v>30</v>
      </c>
      <c r="Y3857" s="334">
        <v>111</v>
      </c>
    </row>
    <row r="3858" spans="1:25" x14ac:dyDescent="0.25">
      <c r="A3858" t="str">
        <f>'Page 1 - General Information'!$G$12</f>
        <v>114069103</v>
      </c>
      <c r="B3858" t="str">
        <f>'Page 1 - General Information'!$G$16</f>
        <v>6980</v>
      </c>
      <c r="C3858" s="333" t="s">
        <v>14207</v>
      </c>
      <c r="N3858" s="338" t="s">
        <v>8013</v>
      </c>
      <c r="O3858" s="300"/>
      <c r="Q3858" s="304">
        <f>(INDEX('Page 2 - Team Information'!$K$14:$AP$184,Y3858,X3858)*100)</f>
        <v>0</v>
      </c>
      <c r="S3858" t="s">
        <v>11776</v>
      </c>
      <c r="X3858" s="334">
        <v>31</v>
      </c>
      <c r="Y3858" s="334">
        <v>111</v>
      </c>
    </row>
    <row r="3859" spans="1:25" x14ac:dyDescent="0.25">
      <c r="A3859" t="str">
        <f>'Page 1 - General Information'!$G$12</f>
        <v>114069103</v>
      </c>
      <c r="B3859" t="str">
        <f>'Page 1 - General Information'!$G$16</f>
        <v>6980</v>
      </c>
      <c r="C3859" s="333" t="s">
        <v>14207</v>
      </c>
      <c r="N3859" s="338" t="s">
        <v>8013</v>
      </c>
      <c r="O3859" s="300"/>
      <c r="Q3859" s="304">
        <f>(INDEX('Page 2 - Team Information'!$K$14:$AP$184,Y3859,X3859)*100)</f>
        <v>0</v>
      </c>
      <c r="S3859" t="s">
        <v>11777</v>
      </c>
      <c r="X3859" s="334">
        <v>32</v>
      </c>
      <c r="Y3859" s="334">
        <v>111</v>
      </c>
    </row>
    <row r="3860" spans="1:25" x14ac:dyDescent="0.25">
      <c r="A3860" t="str">
        <f>'Page 1 - General Information'!$G$12</f>
        <v>114069103</v>
      </c>
      <c r="B3860" t="str">
        <f>'Page 1 - General Information'!$G$16</f>
        <v>6980</v>
      </c>
      <c r="C3860" s="333" t="s">
        <v>14207</v>
      </c>
      <c r="N3860" t="s">
        <v>8024</v>
      </c>
      <c r="O3860" s="296">
        <f>INDEX('Page 2 - Team Information'!$K$14:$AP$184,Y3860,X3860)</f>
        <v>0</v>
      </c>
      <c r="Q3860"/>
      <c r="S3860" t="s">
        <v>11778</v>
      </c>
      <c r="X3860" s="334">
        <v>24</v>
      </c>
      <c r="Y3860" s="334">
        <v>112</v>
      </c>
    </row>
    <row r="3861" spans="1:25" x14ac:dyDescent="0.25">
      <c r="A3861" t="str">
        <f>'Page 1 - General Information'!$G$12</f>
        <v>114069103</v>
      </c>
      <c r="B3861" t="str">
        <f>'Page 1 - General Information'!$G$16</f>
        <v>6980</v>
      </c>
      <c r="C3861" s="333" t="s">
        <v>14207</v>
      </c>
      <c r="N3861" t="s">
        <v>8024</v>
      </c>
      <c r="O3861" s="296">
        <f>INDEX('Page 2 - Team Information'!$K$14:$AP$184,Y3861,X3861)</f>
        <v>0</v>
      </c>
      <c r="Q3861"/>
      <c r="S3861" t="s">
        <v>11779</v>
      </c>
      <c r="X3861" s="334">
        <v>25</v>
      </c>
      <c r="Y3861" s="334">
        <v>112</v>
      </c>
    </row>
    <row r="3862" spans="1:25" x14ac:dyDescent="0.25">
      <c r="A3862" t="str">
        <f>'Page 1 - General Information'!$G$12</f>
        <v>114069103</v>
      </c>
      <c r="B3862" t="str">
        <f>'Page 1 - General Information'!$G$16</f>
        <v>6980</v>
      </c>
      <c r="C3862" s="333" t="s">
        <v>14207</v>
      </c>
      <c r="N3862" t="s">
        <v>8024</v>
      </c>
      <c r="O3862" s="296">
        <f>INDEX('Page 2 - Team Information'!$K$14:$AP$184,Y3862,X3862)</f>
        <v>0</v>
      </c>
      <c r="Q3862"/>
      <c r="S3862" t="s">
        <v>11780</v>
      </c>
      <c r="X3862" s="334">
        <v>26</v>
      </c>
      <c r="Y3862" s="334">
        <v>112</v>
      </c>
    </row>
    <row r="3863" spans="1:25" x14ac:dyDescent="0.25">
      <c r="A3863" t="str">
        <f>'Page 1 - General Information'!$G$12</f>
        <v>114069103</v>
      </c>
      <c r="B3863" t="str">
        <f>'Page 1 - General Information'!$G$16</f>
        <v>6980</v>
      </c>
      <c r="C3863" s="333" t="s">
        <v>14207</v>
      </c>
      <c r="N3863" t="s">
        <v>8024</v>
      </c>
      <c r="O3863" s="296">
        <f>INDEX('Page 2 - Team Information'!$K$14:$AP$184,Y3863,X3863)</f>
        <v>0</v>
      </c>
      <c r="Q3863"/>
      <c r="S3863" t="s">
        <v>11781</v>
      </c>
      <c r="X3863" s="334">
        <v>27</v>
      </c>
      <c r="Y3863" s="334">
        <v>112</v>
      </c>
    </row>
    <row r="3864" spans="1:25" x14ac:dyDescent="0.25">
      <c r="A3864" t="str">
        <f>'Page 1 - General Information'!$G$12</f>
        <v>114069103</v>
      </c>
      <c r="B3864" t="str">
        <f>'Page 1 - General Information'!$G$16</f>
        <v>6980</v>
      </c>
      <c r="C3864" s="333" t="s">
        <v>14207</v>
      </c>
      <c r="N3864" s="338" t="s">
        <v>8013</v>
      </c>
      <c r="O3864" s="300"/>
      <c r="Q3864" s="304">
        <f>(INDEX('Page 2 - Team Information'!$K$14:$AP$184,Y3864,X3864)*100)</f>
        <v>0</v>
      </c>
      <c r="S3864" t="s">
        <v>11782</v>
      </c>
      <c r="X3864" s="334">
        <v>29</v>
      </c>
      <c r="Y3864" s="334">
        <v>112</v>
      </c>
    </row>
    <row r="3865" spans="1:25" x14ac:dyDescent="0.25">
      <c r="A3865" t="str">
        <f>'Page 1 - General Information'!$G$12</f>
        <v>114069103</v>
      </c>
      <c r="B3865" t="str">
        <f>'Page 1 - General Information'!$G$16</f>
        <v>6980</v>
      </c>
      <c r="C3865" s="333" t="s">
        <v>14207</v>
      </c>
      <c r="N3865" s="338" t="s">
        <v>8013</v>
      </c>
      <c r="O3865" s="300"/>
      <c r="Q3865" s="304">
        <f>(INDEX('Page 2 - Team Information'!$K$14:$AP$184,Y3865,X3865)*100)</f>
        <v>0</v>
      </c>
      <c r="S3865" t="s">
        <v>11783</v>
      </c>
      <c r="X3865" s="334">
        <v>30</v>
      </c>
      <c r="Y3865" s="334">
        <v>112</v>
      </c>
    </row>
    <row r="3866" spans="1:25" x14ac:dyDescent="0.25">
      <c r="A3866" t="str">
        <f>'Page 1 - General Information'!$G$12</f>
        <v>114069103</v>
      </c>
      <c r="B3866" t="str">
        <f>'Page 1 - General Information'!$G$16</f>
        <v>6980</v>
      </c>
      <c r="C3866" s="333" t="s">
        <v>14207</v>
      </c>
      <c r="N3866" s="338" t="s">
        <v>8013</v>
      </c>
      <c r="O3866" s="300"/>
      <c r="Q3866" s="304">
        <f>(INDEX('Page 2 - Team Information'!$K$14:$AP$184,Y3866,X3866)*100)</f>
        <v>0</v>
      </c>
      <c r="S3866" t="s">
        <v>11784</v>
      </c>
      <c r="X3866" s="334">
        <v>31</v>
      </c>
      <c r="Y3866" s="334">
        <v>112</v>
      </c>
    </row>
    <row r="3867" spans="1:25" x14ac:dyDescent="0.25">
      <c r="A3867" t="str">
        <f>'Page 1 - General Information'!$G$12</f>
        <v>114069103</v>
      </c>
      <c r="B3867" t="str">
        <f>'Page 1 - General Information'!$G$16</f>
        <v>6980</v>
      </c>
      <c r="C3867" s="333" t="s">
        <v>14207</v>
      </c>
      <c r="N3867" s="338" t="s">
        <v>8013</v>
      </c>
      <c r="O3867" s="300"/>
      <c r="Q3867" s="304">
        <f>(INDEX('Page 2 - Team Information'!$K$14:$AP$184,Y3867,X3867)*100)</f>
        <v>0</v>
      </c>
      <c r="S3867" t="s">
        <v>11785</v>
      </c>
      <c r="X3867" s="334">
        <v>32</v>
      </c>
      <c r="Y3867" s="334">
        <v>112</v>
      </c>
    </row>
    <row r="3868" spans="1:25" x14ac:dyDescent="0.25">
      <c r="A3868" t="str">
        <f>'Page 1 - General Information'!$G$12</f>
        <v>114069103</v>
      </c>
      <c r="B3868" t="str">
        <f>'Page 1 - General Information'!$G$16</f>
        <v>6980</v>
      </c>
      <c r="C3868" s="333" t="s">
        <v>14207</v>
      </c>
      <c r="N3868" t="s">
        <v>8024</v>
      </c>
      <c r="O3868" s="296">
        <f>INDEX('Page 2 - Team Information'!$K$14:$AP$184,Y3868,X3868)</f>
        <v>0</v>
      </c>
      <c r="Q3868"/>
      <c r="S3868" t="s">
        <v>11786</v>
      </c>
      <c r="X3868" s="334">
        <v>24</v>
      </c>
      <c r="Y3868" s="334">
        <v>113</v>
      </c>
    </row>
    <row r="3869" spans="1:25" x14ac:dyDescent="0.25">
      <c r="A3869" t="str">
        <f>'Page 1 - General Information'!$G$12</f>
        <v>114069103</v>
      </c>
      <c r="B3869" t="str">
        <f>'Page 1 - General Information'!$G$16</f>
        <v>6980</v>
      </c>
      <c r="C3869" s="333" t="s">
        <v>14207</v>
      </c>
      <c r="N3869" t="s">
        <v>8024</v>
      </c>
      <c r="O3869" s="296">
        <f>INDEX('Page 2 - Team Information'!$K$14:$AP$184,Y3869,X3869)</f>
        <v>1</v>
      </c>
      <c r="Q3869"/>
      <c r="S3869" t="s">
        <v>11787</v>
      </c>
      <c r="X3869" s="334">
        <v>25</v>
      </c>
      <c r="Y3869" s="334">
        <v>113</v>
      </c>
    </row>
    <row r="3870" spans="1:25" x14ac:dyDescent="0.25">
      <c r="A3870" t="str">
        <f>'Page 1 - General Information'!$G$12</f>
        <v>114069103</v>
      </c>
      <c r="B3870" t="str">
        <f>'Page 1 - General Information'!$G$16</f>
        <v>6980</v>
      </c>
      <c r="C3870" s="333" t="s">
        <v>14207</v>
      </c>
      <c r="N3870" t="s">
        <v>8024</v>
      </c>
      <c r="O3870" s="296">
        <f>INDEX('Page 2 - Team Information'!$K$14:$AP$184,Y3870,X3870)</f>
        <v>0</v>
      </c>
      <c r="Q3870"/>
      <c r="S3870" t="s">
        <v>11788</v>
      </c>
      <c r="X3870" s="334">
        <v>26</v>
      </c>
      <c r="Y3870" s="334">
        <v>113</v>
      </c>
    </row>
    <row r="3871" spans="1:25" x14ac:dyDescent="0.25">
      <c r="A3871" t="str">
        <f>'Page 1 - General Information'!$G$12</f>
        <v>114069103</v>
      </c>
      <c r="B3871" t="str">
        <f>'Page 1 - General Information'!$G$16</f>
        <v>6980</v>
      </c>
      <c r="C3871" s="333" t="s">
        <v>14207</v>
      </c>
      <c r="N3871" t="s">
        <v>8024</v>
      </c>
      <c r="O3871" s="296">
        <f>INDEX('Page 2 - Team Information'!$K$14:$AP$184,Y3871,X3871)</f>
        <v>0</v>
      </c>
      <c r="Q3871"/>
      <c r="S3871" t="s">
        <v>11789</v>
      </c>
      <c r="X3871" s="334">
        <v>27</v>
      </c>
      <c r="Y3871" s="334">
        <v>113</v>
      </c>
    </row>
    <row r="3872" spans="1:25" x14ac:dyDescent="0.25">
      <c r="A3872" t="str">
        <f>'Page 1 - General Information'!$G$12</f>
        <v>114069103</v>
      </c>
      <c r="B3872" t="str">
        <f>'Page 1 - General Information'!$G$16</f>
        <v>6980</v>
      </c>
      <c r="C3872" s="333" t="s">
        <v>14207</v>
      </c>
      <c r="N3872" s="338" t="s">
        <v>8013</v>
      </c>
      <c r="O3872" s="300"/>
      <c r="Q3872" s="304">
        <f>(INDEX('Page 2 - Team Information'!$K$14:$AP$184,Y3872,X3872)*100)</f>
        <v>1.5</v>
      </c>
      <c r="S3872" t="s">
        <v>11790</v>
      </c>
      <c r="X3872" s="334">
        <v>29</v>
      </c>
      <c r="Y3872" s="334">
        <v>113</v>
      </c>
    </row>
    <row r="3873" spans="1:25" x14ac:dyDescent="0.25">
      <c r="A3873" t="str">
        <f>'Page 1 - General Information'!$G$12</f>
        <v>114069103</v>
      </c>
      <c r="B3873" t="str">
        <f>'Page 1 - General Information'!$G$16</f>
        <v>6980</v>
      </c>
      <c r="C3873" s="333" t="s">
        <v>14207</v>
      </c>
      <c r="N3873" s="338" t="s">
        <v>8013</v>
      </c>
      <c r="O3873" s="300"/>
      <c r="Q3873" s="304">
        <f>(INDEX('Page 2 - Team Information'!$K$14:$AP$184,Y3873,X3873)*100)</f>
        <v>1.5</v>
      </c>
      <c r="S3873" t="s">
        <v>11791</v>
      </c>
      <c r="X3873" s="334">
        <v>30</v>
      </c>
      <c r="Y3873" s="334">
        <v>113</v>
      </c>
    </row>
    <row r="3874" spans="1:25" x14ac:dyDescent="0.25">
      <c r="A3874" t="str">
        <f>'Page 1 - General Information'!$G$12</f>
        <v>114069103</v>
      </c>
      <c r="B3874" t="str">
        <f>'Page 1 - General Information'!$G$16</f>
        <v>6980</v>
      </c>
      <c r="C3874" s="333" t="s">
        <v>14207</v>
      </c>
      <c r="N3874" s="338" t="s">
        <v>8013</v>
      </c>
      <c r="O3874" s="300"/>
      <c r="Q3874" s="304">
        <f>(INDEX('Page 2 - Team Information'!$K$14:$AP$184,Y3874,X3874)*100)</f>
        <v>0</v>
      </c>
      <c r="S3874" t="s">
        <v>11792</v>
      </c>
      <c r="X3874" s="334">
        <v>31</v>
      </c>
      <c r="Y3874" s="334">
        <v>113</v>
      </c>
    </row>
    <row r="3875" spans="1:25" x14ac:dyDescent="0.25">
      <c r="A3875" t="str">
        <f>'Page 1 - General Information'!$G$12</f>
        <v>114069103</v>
      </c>
      <c r="B3875" t="str">
        <f>'Page 1 - General Information'!$G$16</f>
        <v>6980</v>
      </c>
      <c r="C3875" s="333" t="s">
        <v>14207</v>
      </c>
      <c r="N3875" s="338" t="s">
        <v>8013</v>
      </c>
      <c r="O3875" s="300"/>
      <c r="Q3875" s="304">
        <f>(INDEX('Page 2 - Team Information'!$K$14:$AP$184,Y3875,X3875)*100)</f>
        <v>0</v>
      </c>
      <c r="S3875" t="s">
        <v>11793</v>
      </c>
      <c r="X3875" s="334">
        <v>32</v>
      </c>
      <c r="Y3875" s="334">
        <v>113</v>
      </c>
    </row>
    <row r="3876" spans="1:25" x14ac:dyDescent="0.25">
      <c r="A3876" t="str">
        <f>'Page 1 - General Information'!$G$12</f>
        <v>114069103</v>
      </c>
      <c r="B3876" t="str">
        <f>'Page 1 - General Information'!$G$16</f>
        <v>6980</v>
      </c>
      <c r="C3876" s="333" t="s">
        <v>14207</v>
      </c>
      <c r="N3876" t="s">
        <v>8024</v>
      </c>
      <c r="O3876" s="296">
        <f>INDEX('Page 2 - Team Information'!$K$14:$AP$184,Y3876,X3876)</f>
        <v>0</v>
      </c>
      <c r="Q3876"/>
      <c r="S3876" t="s">
        <v>11794</v>
      </c>
      <c r="X3876" s="334">
        <v>24</v>
      </c>
      <c r="Y3876" s="334">
        <v>114</v>
      </c>
    </row>
    <row r="3877" spans="1:25" x14ac:dyDescent="0.25">
      <c r="A3877" t="str">
        <f>'Page 1 - General Information'!$G$12</f>
        <v>114069103</v>
      </c>
      <c r="B3877" t="str">
        <f>'Page 1 - General Information'!$G$16</f>
        <v>6980</v>
      </c>
      <c r="C3877" s="333" t="s">
        <v>14207</v>
      </c>
      <c r="N3877" t="s">
        <v>8024</v>
      </c>
      <c r="O3877" s="296">
        <f>INDEX('Page 2 - Team Information'!$K$14:$AP$184,Y3877,X3877)</f>
        <v>1</v>
      </c>
      <c r="Q3877"/>
      <c r="S3877" t="s">
        <v>11795</v>
      </c>
      <c r="X3877" s="334">
        <v>25</v>
      </c>
      <c r="Y3877" s="334">
        <v>114</v>
      </c>
    </row>
    <row r="3878" spans="1:25" x14ac:dyDescent="0.25">
      <c r="A3878" t="str">
        <f>'Page 1 - General Information'!$G$12</f>
        <v>114069103</v>
      </c>
      <c r="B3878" t="str">
        <f>'Page 1 - General Information'!$G$16</f>
        <v>6980</v>
      </c>
      <c r="C3878" s="333" t="s">
        <v>14207</v>
      </c>
      <c r="N3878" t="s">
        <v>8024</v>
      </c>
      <c r="O3878" s="296">
        <f>INDEX('Page 2 - Team Information'!$K$14:$AP$184,Y3878,X3878)</f>
        <v>0</v>
      </c>
      <c r="Q3878"/>
      <c r="S3878" t="s">
        <v>11796</v>
      </c>
      <c r="X3878" s="334">
        <v>26</v>
      </c>
      <c r="Y3878" s="334">
        <v>114</v>
      </c>
    </row>
    <row r="3879" spans="1:25" x14ac:dyDescent="0.25">
      <c r="A3879" t="str">
        <f>'Page 1 - General Information'!$G$12</f>
        <v>114069103</v>
      </c>
      <c r="B3879" t="str">
        <f>'Page 1 - General Information'!$G$16</f>
        <v>6980</v>
      </c>
      <c r="C3879" s="333" t="s">
        <v>14207</v>
      </c>
      <c r="N3879" t="s">
        <v>8024</v>
      </c>
      <c r="O3879" s="296">
        <f>INDEX('Page 2 - Team Information'!$K$14:$AP$184,Y3879,X3879)</f>
        <v>0</v>
      </c>
      <c r="Q3879"/>
      <c r="S3879" t="s">
        <v>11797</v>
      </c>
      <c r="X3879" s="334">
        <v>27</v>
      </c>
      <c r="Y3879" s="334">
        <v>114</v>
      </c>
    </row>
    <row r="3880" spans="1:25" x14ac:dyDescent="0.25">
      <c r="A3880" t="str">
        <f>'Page 1 - General Information'!$G$12</f>
        <v>114069103</v>
      </c>
      <c r="B3880" t="str">
        <f>'Page 1 - General Information'!$G$16</f>
        <v>6980</v>
      </c>
      <c r="C3880" s="333" t="s">
        <v>14207</v>
      </c>
      <c r="N3880" s="338" t="s">
        <v>8013</v>
      </c>
      <c r="O3880" s="300"/>
      <c r="Q3880" s="304">
        <f>(INDEX('Page 2 - Team Information'!$K$14:$AP$184,Y3880,X3880)*100)</f>
        <v>1.5</v>
      </c>
      <c r="S3880" t="s">
        <v>11798</v>
      </c>
      <c r="X3880" s="334">
        <v>29</v>
      </c>
      <c r="Y3880" s="334">
        <v>114</v>
      </c>
    </row>
    <row r="3881" spans="1:25" x14ac:dyDescent="0.25">
      <c r="A3881" t="str">
        <f>'Page 1 - General Information'!$G$12</f>
        <v>114069103</v>
      </c>
      <c r="B3881" t="str">
        <f>'Page 1 - General Information'!$G$16</f>
        <v>6980</v>
      </c>
      <c r="C3881" s="333" t="s">
        <v>14207</v>
      </c>
      <c r="N3881" s="338" t="s">
        <v>8013</v>
      </c>
      <c r="O3881" s="300"/>
      <c r="Q3881" s="304">
        <f>(INDEX('Page 2 - Team Information'!$K$14:$AP$184,Y3881,X3881)*100)</f>
        <v>1.5</v>
      </c>
      <c r="S3881" t="s">
        <v>11799</v>
      </c>
      <c r="X3881" s="334">
        <v>30</v>
      </c>
      <c r="Y3881" s="334">
        <v>114</v>
      </c>
    </row>
    <row r="3882" spans="1:25" x14ac:dyDescent="0.25">
      <c r="A3882" t="str">
        <f>'Page 1 - General Information'!$G$12</f>
        <v>114069103</v>
      </c>
      <c r="B3882" t="str">
        <f>'Page 1 - General Information'!$G$16</f>
        <v>6980</v>
      </c>
      <c r="C3882" s="333" t="s">
        <v>14207</v>
      </c>
      <c r="N3882" s="338" t="s">
        <v>8013</v>
      </c>
      <c r="O3882" s="300"/>
      <c r="Q3882" s="304">
        <f>(INDEX('Page 2 - Team Information'!$K$14:$AP$184,Y3882,X3882)*100)</f>
        <v>0</v>
      </c>
      <c r="S3882" t="s">
        <v>11800</v>
      </c>
      <c r="X3882" s="334">
        <v>31</v>
      </c>
      <c r="Y3882" s="334">
        <v>114</v>
      </c>
    </row>
    <row r="3883" spans="1:25" x14ac:dyDescent="0.25">
      <c r="A3883" t="str">
        <f>'Page 1 - General Information'!$G$12</f>
        <v>114069103</v>
      </c>
      <c r="B3883" t="str">
        <f>'Page 1 - General Information'!$G$16</f>
        <v>6980</v>
      </c>
      <c r="C3883" s="333" t="s">
        <v>14207</v>
      </c>
      <c r="N3883" s="338" t="s">
        <v>8013</v>
      </c>
      <c r="O3883" s="300"/>
      <c r="Q3883" s="304">
        <f>(INDEX('Page 2 - Team Information'!$K$14:$AP$184,Y3883,X3883)*100)</f>
        <v>0</v>
      </c>
      <c r="S3883" t="s">
        <v>11801</v>
      </c>
      <c r="X3883" s="334">
        <v>32</v>
      </c>
      <c r="Y3883" s="334">
        <v>114</v>
      </c>
    </row>
    <row r="3884" spans="1:25" x14ac:dyDescent="0.25">
      <c r="A3884" t="str">
        <f>'Page 1 - General Information'!$G$12</f>
        <v>114069103</v>
      </c>
      <c r="B3884" t="str">
        <f>'Page 1 - General Information'!$G$16</f>
        <v>6980</v>
      </c>
      <c r="C3884" s="333" t="s">
        <v>14207</v>
      </c>
      <c r="N3884" t="s">
        <v>8024</v>
      </c>
      <c r="O3884" s="296">
        <f>INDEX('Page 2 - Team Information'!$K$14:$AP$184,Y3884,X3884)</f>
        <v>0</v>
      </c>
      <c r="Q3884"/>
      <c r="S3884" t="s">
        <v>11802</v>
      </c>
      <c r="X3884" s="334">
        <v>24</v>
      </c>
      <c r="Y3884" s="334">
        <v>115</v>
      </c>
    </row>
    <row r="3885" spans="1:25" x14ac:dyDescent="0.25">
      <c r="A3885" t="str">
        <f>'Page 1 - General Information'!$G$12</f>
        <v>114069103</v>
      </c>
      <c r="B3885" t="str">
        <f>'Page 1 - General Information'!$G$16</f>
        <v>6980</v>
      </c>
      <c r="C3885" s="333" t="s">
        <v>14207</v>
      </c>
      <c r="N3885" t="s">
        <v>8024</v>
      </c>
      <c r="O3885" s="296">
        <f>INDEX('Page 2 - Team Information'!$K$14:$AP$184,Y3885,X3885)</f>
        <v>1</v>
      </c>
      <c r="Q3885"/>
      <c r="S3885" t="s">
        <v>11803</v>
      </c>
      <c r="X3885" s="334">
        <v>25</v>
      </c>
      <c r="Y3885" s="334">
        <v>115</v>
      </c>
    </row>
    <row r="3886" spans="1:25" x14ac:dyDescent="0.25">
      <c r="A3886" t="str">
        <f>'Page 1 - General Information'!$G$12</f>
        <v>114069103</v>
      </c>
      <c r="B3886" t="str">
        <f>'Page 1 - General Information'!$G$16</f>
        <v>6980</v>
      </c>
      <c r="C3886" s="333" t="s">
        <v>14207</v>
      </c>
      <c r="N3886" t="s">
        <v>8024</v>
      </c>
      <c r="O3886" s="296">
        <f>INDEX('Page 2 - Team Information'!$K$14:$AP$184,Y3886,X3886)</f>
        <v>0</v>
      </c>
      <c r="Q3886"/>
      <c r="S3886" t="s">
        <v>11804</v>
      </c>
      <c r="X3886" s="334">
        <v>26</v>
      </c>
      <c r="Y3886" s="334">
        <v>115</v>
      </c>
    </row>
    <row r="3887" spans="1:25" x14ac:dyDescent="0.25">
      <c r="A3887" t="str">
        <f>'Page 1 - General Information'!$G$12</f>
        <v>114069103</v>
      </c>
      <c r="B3887" t="str">
        <f>'Page 1 - General Information'!$G$16</f>
        <v>6980</v>
      </c>
      <c r="C3887" s="333" t="s">
        <v>14207</v>
      </c>
      <c r="N3887" t="s">
        <v>8024</v>
      </c>
      <c r="O3887" s="296">
        <f>INDEX('Page 2 - Team Information'!$K$14:$AP$184,Y3887,X3887)</f>
        <v>2</v>
      </c>
      <c r="Q3887"/>
      <c r="S3887" t="s">
        <v>11805</v>
      </c>
      <c r="X3887" s="334">
        <v>27</v>
      </c>
      <c r="Y3887" s="334">
        <v>115</v>
      </c>
    </row>
    <row r="3888" spans="1:25" x14ac:dyDescent="0.25">
      <c r="A3888" t="str">
        <f>'Page 1 - General Information'!$G$12</f>
        <v>114069103</v>
      </c>
      <c r="B3888" t="str">
        <f>'Page 1 - General Information'!$G$16</f>
        <v>6980</v>
      </c>
      <c r="C3888" s="333" t="s">
        <v>14207</v>
      </c>
      <c r="N3888" s="338" t="s">
        <v>8013</v>
      </c>
      <c r="O3888" s="300"/>
      <c r="Q3888" s="304">
        <f>(INDEX('Page 2 - Team Information'!$K$14:$AP$184,Y3888,X3888)*100)</f>
        <v>3</v>
      </c>
      <c r="S3888" t="s">
        <v>11806</v>
      </c>
      <c r="X3888" s="334">
        <v>29</v>
      </c>
      <c r="Y3888" s="334">
        <v>115</v>
      </c>
    </row>
    <row r="3889" spans="1:25" x14ac:dyDescent="0.25">
      <c r="A3889" t="str">
        <f>'Page 1 - General Information'!$G$12</f>
        <v>114069103</v>
      </c>
      <c r="B3889" t="str">
        <f>'Page 1 - General Information'!$G$16</f>
        <v>6980</v>
      </c>
      <c r="C3889" s="333" t="s">
        <v>14207</v>
      </c>
      <c r="N3889" s="338" t="s">
        <v>8013</v>
      </c>
      <c r="O3889" s="300"/>
      <c r="Q3889" s="304">
        <f>(INDEX('Page 2 - Team Information'!$K$14:$AP$184,Y3889,X3889)*100)</f>
        <v>3</v>
      </c>
      <c r="S3889" t="s">
        <v>11807</v>
      </c>
      <c r="X3889" s="334">
        <v>30</v>
      </c>
      <c r="Y3889" s="334">
        <v>115</v>
      </c>
    </row>
    <row r="3890" spans="1:25" x14ac:dyDescent="0.25">
      <c r="A3890" t="str">
        <f>'Page 1 - General Information'!$G$12</f>
        <v>114069103</v>
      </c>
      <c r="B3890" t="str">
        <f>'Page 1 - General Information'!$G$16</f>
        <v>6980</v>
      </c>
      <c r="C3890" s="333" t="s">
        <v>14207</v>
      </c>
      <c r="N3890" s="338" t="s">
        <v>8013</v>
      </c>
      <c r="O3890" s="300"/>
      <c r="Q3890" s="304">
        <f>(INDEX('Page 2 - Team Information'!$K$14:$AP$184,Y3890,X3890)*100)</f>
        <v>0</v>
      </c>
      <c r="S3890" t="s">
        <v>11808</v>
      </c>
      <c r="X3890" s="334">
        <v>31</v>
      </c>
      <c r="Y3890" s="334">
        <v>115</v>
      </c>
    </row>
    <row r="3891" spans="1:25" x14ac:dyDescent="0.25">
      <c r="A3891" t="str">
        <f>'Page 1 - General Information'!$G$12</f>
        <v>114069103</v>
      </c>
      <c r="B3891" t="str">
        <f>'Page 1 - General Information'!$G$16</f>
        <v>6980</v>
      </c>
      <c r="C3891" s="333" t="s">
        <v>14207</v>
      </c>
      <c r="N3891" s="338" t="s">
        <v>8013</v>
      </c>
      <c r="O3891" s="300"/>
      <c r="Q3891" s="304">
        <f>(INDEX('Page 2 - Team Information'!$K$14:$AP$184,Y3891,X3891)*100)</f>
        <v>0</v>
      </c>
      <c r="S3891" t="s">
        <v>11809</v>
      </c>
      <c r="X3891" s="334">
        <v>32</v>
      </c>
      <c r="Y3891" s="334">
        <v>115</v>
      </c>
    </row>
    <row r="3892" spans="1:25" x14ac:dyDescent="0.25">
      <c r="A3892" t="str">
        <f>'Page 1 - General Information'!$G$12</f>
        <v>114069103</v>
      </c>
      <c r="B3892" t="str">
        <f>'Page 1 - General Information'!$G$16</f>
        <v>6980</v>
      </c>
      <c r="C3892" s="333" t="s">
        <v>14207</v>
      </c>
      <c r="N3892" t="s">
        <v>8024</v>
      </c>
      <c r="O3892" s="296">
        <f>INDEX('Page 2 - Team Information'!$K$14:$AP$184,Y3892,X3892)</f>
        <v>0</v>
      </c>
      <c r="Q3892"/>
      <c r="S3892" t="s">
        <v>11810</v>
      </c>
      <c r="X3892" s="334">
        <v>24</v>
      </c>
      <c r="Y3892" s="334">
        <v>116</v>
      </c>
    </row>
    <row r="3893" spans="1:25" x14ac:dyDescent="0.25">
      <c r="A3893" t="str">
        <f>'Page 1 - General Information'!$G$12</f>
        <v>114069103</v>
      </c>
      <c r="B3893" t="str">
        <f>'Page 1 - General Information'!$G$16</f>
        <v>6980</v>
      </c>
      <c r="C3893" s="333" t="s">
        <v>14207</v>
      </c>
      <c r="N3893" t="s">
        <v>8024</v>
      </c>
      <c r="O3893" s="296">
        <f>INDEX('Page 2 - Team Information'!$K$14:$AP$184,Y3893,X3893)</f>
        <v>0</v>
      </c>
      <c r="Q3893"/>
      <c r="S3893" t="s">
        <v>11811</v>
      </c>
      <c r="X3893" s="334">
        <v>25</v>
      </c>
      <c r="Y3893" s="334">
        <v>116</v>
      </c>
    </row>
    <row r="3894" spans="1:25" x14ac:dyDescent="0.25">
      <c r="A3894" t="str">
        <f>'Page 1 - General Information'!$G$12</f>
        <v>114069103</v>
      </c>
      <c r="B3894" t="str">
        <f>'Page 1 - General Information'!$G$16</f>
        <v>6980</v>
      </c>
      <c r="C3894" s="333" t="s">
        <v>14207</v>
      </c>
      <c r="N3894" t="s">
        <v>8024</v>
      </c>
      <c r="O3894" s="296">
        <f>INDEX('Page 2 - Team Information'!$K$14:$AP$184,Y3894,X3894)</f>
        <v>0</v>
      </c>
      <c r="Q3894"/>
      <c r="S3894" t="s">
        <v>11812</v>
      </c>
      <c r="X3894" s="334">
        <v>26</v>
      </c>
      <c r="Y3894" s="334">
        <v>116</v>
      </c>
    </row>
    <row r="3895" spans="1:25" x14ac:dyDescent="0.25">
      <c r="A3895" t="str">
        <f>'Page 1 - General Information'!$G$12</f>
        <v>114069103</v>
      </c>
      <c r="B3895" t="str">
        <f>'Page 1 - General Information'!$G$16</f>
        <v>6980</v>
      </c>
      <c r="C3895" s="333" t="s">
        <v>14207</v>
      </c>
      <c r="N3895" t="s">
        <v>8024</v>
      </c>
      <c r="O3895" s="296">
        <f>INDEX('Page 2 - Team Information'!$K$14:$AP$184,Y3895,X3895)</f>
        <v>0</v>
      </c>
      <c r="Q3895"/>
      <c r="S3895" t="s">
        <v>11813</v>
      </c>
      <c r="X3895" s="334">
        <v>27</v>
      </c>
      <c r="Y3895" s="334">
        <v>116</v>
      </c>
    </row>
    <row r="3896" spans="1:25" x14ac:dyDescent="0.25">
      <c r="A3896" t="str">
        <f>'Page 1 - General Information'!$G$12</f>
        <v>114069103</v>
      </c>
      <c r="B3896" t="str">
        <f>'Page 1 - General Information'!$G$16</f>
        <v>6980</v>
      </c>
      <c r="C3896" s="333" t="s">
        <v>14207</v>
      </c>
      <c r="N3896" s="338" t="s">
        <v>8013</v>
      </c>
      <c r="O3896" s="300"/>
      <c r="Q3896" s="304">
        <f>(INDEX('Page 2 - Team Information'!$K$14:$AP$184,Y3896,X3896)*100)</f>
        <v>0</v>
      </c>
      <c r="S3896" t="s">
        <v>11814</v>
      </c>
      <c r="X3896" s="334">
        <v>29</v>
      </c>
      <c r="Y3896" s="334">
        <v>116</v>
      </c>
    </row>
    <row r="3897" spans="1:25" x14ac:dyDescent="0.25">
      <c r="A3897" t="str">
        <f>'Page 1 - General Information'!$G$12</f>
        <v>114069103</v>
      </c>
      <c r="B3897" t="str">
        <f>'Page 1 - General Information'!$G$16</f>
        <v>6980</v>
      </c>
      <c r="C3897" s="333" t="s">
        <v>14207</v>
      </c>
      <c r="N3897" s="338" t="s">
        <v>8013</v>
      </c>
      <c r="O3897" s="300"/>
      <c r="Q3897" s="304">
        <f>(INDEX('Page 2 - Team Information'!$K$14:$AP$184,Y3897,X3897)*100)</f>
        <v>0</v>
      </c>
      <c r="S3897" t="s">
        <v>11815</v>
      </c>
      <c r="X3897" s="334">
        <v>30</v>
      </c>
      <c r="Y3897" s="334">
        <v>116</v>
      </c>
    </row>
    <row r="3898" spans="1:25" x14ac:dyDescent="0.25">
      <c r="A3898" t="str">
        <f>'Page 1 - General Information'!$G$12</f>
        <v>114069103</v>
      </c>
      <c r="B3898" t="str">
        <f>'Page 1 - General Information'!$G$16</f>
        <v>6980</v>
      </c>
      <c r="C3898" s="333" t="s">
        <v>14207</v>
      </c>
      <c r="N3898" s="338" t="s">
        <v>8013</v>
      </c>
      <c r="O3898" s="300"/>
      <c r="Q3898" s="304">
        <f>(INDEX('Page 2 - Team Information'!$K$14:$AP$184,Y3898,X3898)*100)</f>
        <v>0</v>
      </c>
      <c r="S3898" t="s">
        <v>11816</v>
      </c>
      <c r="X3898" s="334">
        <v>31</v>
      </c>
      <c r="Y3898" s="334">
        <v>116</v>
      </c>
    </row>
    <row r="3899" spans="1:25" x14ac:dyDescent="0.25">
      <c r="A3899" t="str">
        <f>'Page 1 - General Information'!$G$12</f>
        <v>114069103</v>
      </c>
      <c r="B3899" t="str">
        <f>'Page 1 - General Information'!$G$16</f>
        <v>6980</v>
      </c>
      <c r="C3899" s="333" t="s">
        <v>14207</v>
      </c>
      <c r="N3899" s="338" t="s">
        <v>8013</v>
      </c>
      <c r="O3899" s="300"/>
      <c r="Q3899" s="304">
        <f>(INDEX('Page 2 - Team Information'!$K$14:$AP$184,Y3899,X3899)*100)</f>
        <v>0</v>
      </c>
      <c r="S3899" t="s">
        <v>11817</v>
      </c>
      <c r="X3899" s="334">
        <v>32</v>
      </c>
      <c r="Y3899" s="334">
        <v>116</v>
      </c>
    </row>
    <row r="3900" spans="1:25" x14ac:dyDescent="0.25">
      <c r="A3900" t="str">
        <f>'Page 1 - General Information'!$G$12</f>
        <v>114069103</v>
      </c>
      <c r="B3900" t="str">
        <f>'Page 1 - General Information'!$G$16</f>
        <v>6980</v>
      </c>
      <c r="C3900" s="333" t="s">
        <v>14207</v>
      </c>
      <c r="N3900" t="s">
        <v>8024</v>
      </c>
      <c r="O3900" s="296">
        <f>INDEX('Page 2 - Team Information'!$K$14:$AP$184,Y3900,X3900)</f>
        <v>0</v>
      </c>
      <c r="Q3900"/>
      <c r="S3900" t="s">
        <v>11818</v>
      </c>
      <c r="X3900" s="334">
        <v>24</v>
      </c>
      <c r="Y3900" s="334">
        <v>117</v>
      </c>
    </row>
    <row r="3901" spans="1:25" x14ac:dyDescent="0.25">
      <c r="A3901" t="str">
        <f>'Page 1 - General Information'!$G$12</f>
        <v>114069103</v>
      </c>
      <c r="B3901" t="str">
        <f>'Page 1 - General Information'!$G$16</f>
        <v>6980</v>
      </c>
      <c r="C3901" s="333" t="s">
        <v>14207</v>
      </c>
      <c r="N3901" t="s">
        <v>8024</v>
      </c>
      <c r="O3901" s="296">
        <f>INDEX('Page 2 - Team Information'!$K$14:$AP$184,Y3901,X3901)</f>
        <v>0</v>
      </c>
      <c r="Q3901"/>
      <c r="S3901" t="s">
        <v>11819</v>
      </c>
      <c r="X3901" s="334">
        <v>25</v>
      </c>
      <c r="Y3901" s="334">
        <v>117</v>
      </c>
    </row>
    <row r="3902" spans="1:25" x14ac:dyDescent="0.25">
      <c r="A3902" t="str">
        <f>'Page 1 - General Information'!$G$12</f>
        <v>114069103</v>
      </c>
      <c r="B3902" t="str">
        <f>'Page 1 - General Information'!$G$16</f>
        <v>6980</v>
      </c>
      <c r="C3902" s="333" t="s">
        <v>14207</v>
      </c>
      <c r="N3902" t="s">
        <v>8024</v>
      </c>
      <c r="O3902" s="296">
        <f>INDEX('Page 2 - Team Information'!$K$14:$AP$184,Y3902,X3902)</f>
        <v>0</v>
      </c>
      <c r="Q3902"/>
      <c r="S3902" t="s">
        <v>11820</v>
      </c>
      <c r="X3902" s="334">
        <v>26</v>
      </c>
      <c r="Y3902" s="334">
        <v>117</v>
      </c>
    </row>
    <row r="3903" spans="1:25" x14ac:dyDescent="0.25">
      <c r="A3903" t="str">
        <f>'Page 1 - General Information'!$G$12</f>
        <v>114069103</v>
      </c>
      <c r="B3903" t="str">
        <f>'Page 1 - General Information'!$G$16</f>
        <v>6980</v>
      </c>
      <c r="C3903" s="333" t="s">
        <v>14207</v>
      </c>
      <c r="N3903" t="s">
        <v>8024</v>
      </c>
      <c r="O3903" s="296">
        <f>INDEX('Page 2 - Team Information'!$K$14:$AP$184,Y3903,X3903)</f>
        <v>0</v>
      </c>
      <c r="Q3903"/>
      <c r="S3903" t="s">
        <v>11821</v>
      </c>
      <c r="X3903" s="334">
        <v>27</v>
      </c>
      <c r="Y3903" s="334">
        <v>117</v>
      </c>
    </row>
    <row r="3904" spans="1:25" x14ac:dyDescent="0.25">
      <c r="A3904" t="str">
        <f>'Page 1 - General Information'!$G$12</f>
        <v>114069103</v>
      </c>
      <c r="B3904" t="str">
        <f>'Page 1 - General Information'!$G$16</f>
        <v>6980</v>
      </c>
      <c r="C3904" s="333" t="s">
        <v>14207</v>
      </c>
      <c r="N3904" s="338" t="s">
        <v>8013</v>
      </c>
      <c r="O3904" s="300"/>
      <c r="Q3904" s="304">
        <f>(INDEX('Page 2 - Team Information'!$K$14:$AP$184,Y3904,X3904)*100)</f>
        <v>0</v>
      </c>
      <c r="S3904" t="s">
        <v>11822</v>
      </c>
      <c r="X3904" s="334">
        <v>29</v>
      </c>
      <c r="Y3904" s="334">
        <v>117</v>
      </c>
    </row>
    <row r="3905" spans="1:25" x14ac:dyDescent="0.25">
      <c r="A3905" t="str">
        <f>'Page 1 - General Information'!$G$12</f>
        <v>114069103</v>
      </c>
      <c r="B3905" t="str">
        <f>'Page 1 - General Information'!$G$16</f>
        <v>6980</v>
      </c>
      <c r="C3905" s="333" t="s">
        <v>14207</v>
      </c>
      <c r="N3905" s="338" t="s">
        <v>8013</v>
      </c>
      <c r="O3905" s="300"/>
      <c r="Q3905" s="304">
        <f>(INDEX('Page 2 - Team Information'!$K$14:$AP$184,Y3905,X3905)*100)</f>
        <v>0</v>
      </c>
      <c r="S3905" t="s">
        <v>11823</v>
      </c>
      <c r="X3905" s="334">
        <v>30</v>
      </c>
      <c r="Y3905" s="334">
        <v>117</v>
      </c>
    </row>
    <row r="3906" spans="1:25" x14ac:dyDescent="0.25">
      <c r="A3906" t="str">
        <f>'Page 1 - General Information'!$G$12</f>
        <v>114069103</v>
      </c>
      <c r="B3906" t="str">
        <f>'Page 1 - General Information'!$G$16</f>
        <v>6980</v>
      </c>
      <c r="C3906" s="333" t="s">
        <v>14207</v>
      </c>
      <c r="N3906" s="338" t="s">
        <v>8013</v>
      </c>
      <c r="O3906" s="300"/>
      <c r="Q3906" s="304">
        <f>(INDEX('Page 2 - Team Information'!$K$14:$AP$184,Y3906,X3906)*100)</f>
        <v>0</v>
      </c>
      <c r="S3906" t="s">
        <v>11824</v>
      </c>
      <c r="X3906" s="334">
        <v>31</v>
      </c>
      <c r="Y3906" s="334">
        <v>117</v>
      </c>
    </row>
    <row r="3907" spans="1:25" x14ac:dyDescent="0.25">
      <c r="A3907" t="str">
        <f>'Page 1 - General Information'!$G$12</f>
        <v>114069103</v>
      </c>
      <c r="B3907" t="str">
        <f>'Page 1 - General Information'!$G$16</f>
        <v>6980</v>
      </c>
      <c r="C3907" s="333" t="s">
        <v>14207</v>
      </c>
      <c r="N3907" s="338" t="s">
        <v>8013</v>
      </c>
      <c r="O3907" s="300"/>
      <c r="Q3907" s="304">
        <f>(INDEX('Page 2 - Team Information'!$K$14:$AP$184,Y3907,X3907)*100)</f>
        <v>0</v>
      </c>
      <c r="S3907" t="s">
        <v>11825</v>
      </c>
      <c r="X3907" s="334">
        <v>32</v>
      </c>
      <c r="Y3907" s="334">
        <v>117</v>
      </c>
    </row>
    <row r="3908" spans="1:25" x14ac:dyDescent="0.25">
      <c r="A3908" t="str">
        <f>'Page 1 - General Information'!$G$12</f>
        <v>114069103</v>
      </c>
      <c r="B3908" t="str">
        <f>'Page 1 - General Information'!$G$16</f>
        <v>6980</v>
      </c>
      <c r="C3908" s="333" t="s">
        <v>14207</v>
      </c>
      <c r="N3908" t="s">
        <v>8024</v>
      </c>
      <c r="O3908" s="296">
        <f>INDEX('Page 2 - Team Information'!$K$14:$AP$184,Y3908,X3908)</f>
        <v>0</v>
      </c>
      <c r="Q3908"/>
      <c r="S3908" t="s">
        <v>11826</v>
      </c>
      <c r="X3908" s="334">
        <v>24</v>
      </c>
      <c r="Y3908" s="334">
        <v>118</v>
      </c>
    </row>
    <row r="3909" spans="1:25" x14ac:dyDescent="0.25">
      <c r="A3909" t="str">
        <f>'Page 1 - General Information'!$G$12</f>
        <v>114069103</v>
      </c>
      <c r="B3909" t="str">
        <f>'Page 1 - General Information'!$G$16</f>
        <v>6980</v>
      </c>
      <c r="C3909" s="333" t="s">
        <v>14207</v>
      </c>
      <c r="N3909" t="s">
        <v>8024</v>
      </c>
      <c r="O3909" s="296">
        <f>INDEX('Page 2 - Team Information'!$K$14:$AP$184,Y3909,X3909)</f>
        <v>0</v>
      </c>
      <c r="Q3909"/>
      <c r="S3909" t="s">
        <v>11827</v>
      </c>
      <c r="X3909" s="334">
        <v>25</v>
      </c>
      <c r="Y3909" s="334">
        <v>118</v>
      </c>
    </row>
    <row r="3910" spans="1:25" x14ac:dyDescent="0.25">
      <c r="A3910" t="str">
        <f>'Page 1 - General Information'!$G$12</f>
        <v>114069103</v>
      </c>
      <c r="B3910" t="str">
        <f>'Page 1 - General Information'!$G$16</f>
        <v>6980</v>
      </c>
      <c r="C3910" s="333" t="s">
        <v>14207</v>
      </c>
      <c r="N3910" t="s">
        <v>8024</v>
      </c>
      <c r="O3910" s="296">
        <f>INDEX('Page 2 - Team Information'!$K$14:$AP$184,Y3910,X3910)</f>
        <v>0</v>
      </c>
      <c r="Q3910"/>
      <c r="S3910" t="s">
        <v>11828</v>
      </c>
      <c r="X3910" s="334">
        <v>26</v>
      </c>
      <c r="Y3910" s="334">
        <v>118</v>
      </c>
    </row>
    <row r="3911" spans="1:25" x14ac:dyDescent="0.25">
      <c r="A3911" t="str">
        <f>'Page 1 - General Information'!$G$12</f>
        <v>114069103</v>
      </c>
      <c r="B3911" t="str">
        <f>'Page 1 - General Information'!$G$16</f>
        <v>6980</v>
      </c>
      <c r="C3911" s="333" t="s">
        <v>14207</v>
      </c>
      <c r="N3911" t="s">
        <v>8024</v>
      </c>
      <c r="O3911" s="296">
        <f>INDEX('Page 2 - Team Information'!$K$14:$AP$184,Y3911,X3911)</f>
        <v>0</v>
      </c>
      <c r="Q3911"/>
      <c r="S3911" t="s">
        <v>11829</v>
      </c>
      <c r="X3911" s="334">
        <v>27</v>
      </c>
      <c r="Y3911" s="334">
        <v>118</v>
      </c>
    </row>
    <row r="3912" spans="1:25" x14ac:dyDescent="0.25">
      <c r="A3912" t="str">
        <f>'Page 1 - General Information'!$G$12</f>
        <v>114069103</v>
      </c>
      <c r="B3912" t="str">
        <f>'Page 1 - General Information'!$G$16</f>
        <v>6980</v>
      </c>
      <c r="C3912" s="333" t="s">
        <v>14207</v>
      </c>
      <c r="N3912" s="338" t="s">
        <v>8013</v>
      </c>
      <c r="O3912" s="300"/>
      <c r="Q3912" s="304">
        <f>(INDEX('Page 2 - Team Information'!$K$14:$AP$184,Y3912,X3912)*100)</f>
        <v>0</v>
      </c>
      <c r="S3912" t="s">
        <v>11830</v>
      </c>
      <c r="X3912" s="334">
        <v>29</v>
      </c>
      <c r="Y3912" s="334">
        <v>118</v>
      </c>
    </row>
    <row r="3913" spans="1:25" x14ac:dyDescent="0.25">
      <c r="A3913" t="str">
        <f>'Page 1 - General Information'!$G$12</f>
        <v>114069103</v>
      </c>
      <c r="B3913" t="str">
        <f>'Page 1 - General Information'!$G$16</f>
        <v>6980</v>
      </c>
      <c r="C3913" s="333" t="s">
        <v>14207</v>
      </c>
      <c r="N3913" s="338" t="s">
        <v>8013</v>
      </c>
      <c r="O3913" s="300"/>
      <c r="Q3913" s="304">
        <f>(INDEX('Page 2 - Team Information'!$K$14:$AP$184,Y3913,X3913)*100)</f>
        <v>0</v>
      </c>
      <c r="S3913" t="s">
        <v>11831</v>
      </c>
      <c r="X3913" s="334">
        <v>30</v>
      </c>
      <c r="Y3913" s="334">
        <v>118</v>
      </c>
    </row>
    <row r="3914" spans="1:25" x14ac:dyDescent="0.25">
      <c r="A3914" t="str">
        <f>'Page 1 - General Information'!$G$12</f>
        <v>114069103</v>
      </c>
      <c r="B3914" t="str">
        <f>'Page 1 - General Information'!$G$16</f>
        <v>6980</v>
      </c>
      <c r="C3914" s="333" t="s">
        <v>14207</v>
      </c>
      <c r="N3914" s="338" t="s">
        <v>8013</v>
      </c>
      <c r="O3914" s="300"/>
      <c r="Q3914" s="304">
        <f>(INDEX('Page 2 - Team Information'!$K$14:$AP$184,Y3914,X3914)*100)</f>
        <v>0</v>
      </c>
      <c r="S3914" t="s">
        <v>11832</v>
      </c>
      <c r="X3914" s="334">
        <v>31</v>
      </c>
      <c r="Y3914" s="334">
        <v>118</v>
      </c>
    </row>
    <row r="3915" spans="1:25" x14ac:dyDescent="0.25">
      <c r="A3915" t="str">
        <f>'Page 1 - General Information'!$G$12</f>
        <v>114069103</v>
      </c>
      <c r="B3915" t="str">
        <f>'Page 1 - General Information'!$G$16</f>
        <v>6980</v>
      </c>
      <c r="C3915" s="333" t="s">
        <v>14207</v>
      </c>
      <c r="N3915" s="338" t="s">
        <v>8013</v>
      </c>
      <c r="O3915" s="300"/>
      <c r="Q3915" s="304">
        <f>(INDEX('Page 2 - Team Information'!$K$14:$AP$184,Y3915,X3915)*100)</f>
        <v>0</v>
      </c>
      <c r="S3915" t="s">
        <v>11833</v>
      </c>
      <c r="X3915" s="334">
        <v>32</v>
      </c>
      <c r="Y3915" s="334">
        <v>118</v>
      </c>
    </row>
    <row r="3916" spans="1:25" x14ac:dyDescent="0.25">
      <c r="A3916" t="str">
        <f>'Page 1 - General Information'!$G$12</f>
        <v>114069103</v>
      </c>
      <c r="B3916" t="str">
        <f>'Page 1 - General Information'!$G$16</f>
        <v>6980</v>
      </c>
      <c r="C3916" s="333" t="s">
        <v>14207</v>
      </c>
      <c r="N3916" t="s">
        <v>8024</v>
      </c>
      <c r="O3916" s="296">
        <f>INDEX('Page 2 - Team Information'!$K$14:$AP$184,Y3916,X3916)</f>
        <v>0</v>
      </c>
      <c r="Q3916"/>
      <c r="S3916" t="s">
        <v>11834</v>
      </c>
      <c r="X3916" s="334">
        <v>24</v>
      </c>
      <c r="Y3916" s="334">
        <v>119</v>
      </c>
    </row>
    <row r="3917" spans="1:25" x14ac:dyDescent="0.25">
      <c r="A3917" t="str">
        <f>'Page 1 - General Information'!$G$12</f>
        <v>114069103</v>
      </c>
      <c r="B3917" t="str">
        <f>'Page 1 - General Information'!$G$16</f>
        <v>6980</v>
      </c>
      <c r="C3917" s="333" t="s">
        <v>14207</v>
      </c>
      <c r="N3917" t="s">
        <v>8024</v>
      </c>
      <c r="O3917" s="296">
        <f>INDEX('Page 2 - Team Information'!$K$14:$AP$184,Y3917,X3917)</f>
        <v>0</v>
      </c>
      <c r="Q3917"/>
      <c r="S3917" t="s">
        <v>11835</v>
      </c>
      <c r="X3917" s="334">
        <v>25</v>
      </c>
      <c r="Y3917" s="334">
        <v>119</v>
      </c>
    </row>
    <row r="3918" spans="1:25" x14ac:dyDescent="0.25">
      <c r="A3918" t="str">
        <f>'Page 1 - General Information'!$G$12</f>
        <v>114069103</v>
      </c>
      <c r="B3918" t="str">
        <f>'Page 1 - General Information'!$G$16</f>
        <v>6980</v>
      </c>
      <c r="C3918" s="333" t="s">
        <v>14207</v>
      </c>
      <c r="N3918" t="s">
        <v>8024</v>
      </c>
      <c r="O3918" s="296">
        <f>INDEX('Page 2 - Team Information'!$K$14:$AP$184,Y3918,X3918)</f>
        <v>0</v>
      </c>
      <c r="Q3918"/>
      <c r="S3918" t="s">
        <v>11836</v>
      </c>
      <c r="X3918" s="334">
        <v>26</v>
      </c>
      <c r="Y3918" s="334">
        <v>119</v>
      </c>
    </row>
    <row r="3919" spans="1:25" x14ac:dyDescent="0.25">
      <c r="A3919" t="str">
        <f>'Page 1 - General Information'!$G$12</f>
        <v>114069103</v>
      </c>
      <c r="B3919" t="str">
        <f>'Page 1 - General Information'!$G$16</f>
        <v>6980</v>
      </c>
      <c r="C3919" s="333" t="s">
        <v>14207</v>
      </c>
      <c r="N3919" t="s">
        <v>8024</v>
      </c>
      <c r="O3919" s="296">
        <f>INDEX('Page 2 - Team Information'!$K$14:$AP$184,Y3919,X3919)</f>
        <v>0</v>
      </c>
      <c r="Q3919"/>
      <c r="S3919" t="s">
        <v>11837</v>
      </c>
      <c r="X3919" s="334">
        <v>27</v>
      </c>
      <c r="Y3919" s="334">
        <v>119</v>
      </c>
    </row>
    <row r="3920" spans="1:25" x14ac:dyDescent="0.25">
      <c r="A3920" t="str">
        <f>'Page 1 - General Information'!$G$12</f>
        <v>114069103</v>
      </c>
      <c r="B3920" t="str">
        <f>'Page 1 - General Information'!$G$16</f>
        <v>6980</v>
      </c>
      <c r="C3920" s="333" t="s">
        <v>14207</v>
      </c>
      <c r="N3920" s="338" t="s">
        <v>8013</v>
      </c>
      <c r="O3920" s="300"/>
      <c r="Q3920" s="304">
        <f>(INDEX('Page 2 - Team Information'!$K$14:$AP$184,Y3920,X3920)*100)</f>
        <v>0</v>
      </c>
      <c r="S3920" t="s">
        <v>11838</v>
      </c>
      <c r="X3920" s="334">
        <v>29</v>
      </c>
      <c r="Y3920" s="334">
        <v>119</v>
      </c>
    </row>
    <row r="3921" spans="1:25" x14ac:dyDescent="0.25">
      <c r="A3921" t="str">
        <f>'Page 1 - General Information'!$G$12</f>
        <v>114069103</v>
      </c>
      <c r="B3921" t="str">
        <f>'Page 1 - General Information'!$G$16</f>
        <v>6980</v>
      </c>
      <c r="C3921" s="333" t="s">
        <v>14207</v>
      </c>
      <c r="N3921" s="338" t="s">
        <v>8013</v>
      </c>
      <c r="O3921" s="300"/>
      <c r="Q3921" s="304">
        <f>(INDEX('Page 2 - Team Information'!$K$14:$AP$184,Y3921,X3921)*100)</f>
        <v>0</v>
      </c>
      <c r="S3921" t="s">
        <v>11839</v>
      </c>
      <c r="X3921" s="334">
        <v>30</v>
      </c>
      <c r="Y3921" s="334">
        <v>119</v>
      </c>
    </row>
    <row r="3922" spans="1:25" x14ac:dyDescent="0.25">
      <c r="A3922" t="str">
        <f>'Page 1 - General Information'!$G$12</f>
        <v>114069103</v>
      </c>
      <c r="B3922" t="str">
        <f>'Page 1 - General Information'!$G$16</f>
        <v>6980</v>
      </c>
      <c r="C3922" s="333" t="s">
        <v>14207</v>
      </c>
      <c r="N3922" s="338" t="s">
        <v>8013</v>
      </c>
      <c r="O3922" s="300"/>
      <c r="Q3922" s="304">
        <f>(INDEX('Page 2 - Team Information'!$K$14:$AP$184,Y3922,X3922)*100)</f>
        <v>0</v>
      </c>
      <c r="S3922" t="s">
        <v>11840</v>
      </c>
      <c r="X3922" s="334">
        <v>31</v>
      </c>
      <c r="Y3922" s="334">
        <v>119</v>
      </c>
    </row>
    <row r="3923" spans="1:25" x14ac:dyDescent="0.25">
      <c r="A3923" t="str">
        <f>'Page 1 - General Information'!$G$12</f>
        <v>114069103</v>
      </c>
      <c r="B3923" t="str">
        <f>'Page 1 - General Information'!$G$16</f>
        <v>6980</v>
      </c>
      <c r="C3923" s="333" t="s">
        <v>14207</v>
      </c>
      <c r="N3923" s="338" t="s">
        <v>8013</v>
      </c>
      <c r="O3923" s="300"/>
      <c r="Q3923" s="304">
        <f>(INDEX('Page 2 - Team Information'!$K$14:$AP$184,Y3923,X3923)*100)</f>
        <v>0</v>
      </c>
      <c r="S3923" t="s">
        <v>11841</v>
      </c>
      <c r="X3923" s="334">
        <v>32</v>
      </c>
      <c r="Y3923" s="334">
        <v>119</v>
      </c>
    </row>
    <row r="3924" spans="1:25" x14ac:dyDescent="0.25">
      <c r="A3924" t="str">
        <f>'Page 1 - General Information'!$G$12</f>
        <v>114069103</v>
      </c>
      <c r="B3924" t="str">
        <f>'Page 1 - General Information'!$G$16</f>
        <v>6980</v>
      </c>
      <c r="C3924" s="333" t="s">
        <v>14207</v>
      </c>
      <c r="N3924" t="s">
        <v>8024</v>
      </c>
      <c r="O3924" s="296">
        <f>INDEX('Page 2 - Team Information'!$K$14:$AP$184,Y3924,X3924)</f>
        <v>0</v>
      </c>
      <c r="Q3924"/>
      <c r="S3924" t="s">
        <v>11842</v>
      </c>
      <c r="X3924" s="334">
        <v>24</v>
      </c>
      <c r="Y3924" s="334">
        <v>120</v>
      </c>
    </row>
    <row r="3925" spans="1:25" x14ac:dyDescent="0.25">
      <c r="A3925" t="str">
        <f>'Page 1 - General Information'!$G$12</f>
        <v>114069103</v>
      </c>
      <c r="B3925" t="str">
        <f>'Page 1 - General Information'!$G$16</f>
        <v>6980</v>
      </c>
      <c r="C3925" s="333" t="s">
        <v>14207</v>
      </c>
      <c r="N3925" t="s">
        <v>8024</v>
      </c>
      <c r="O3925" s="296">
        <f>INDEX('Page 2 - Team Information'!$K$14:$AP$184,Y3925,X3925)</f>
        <v>0</v>
      </c>
      <c r="Q3925"/>
      <c r="S3925" t="s">
        <v>11843</v>
      </c>
      <c r="X3925" s="334">
        <v>25</v>
      </c>
      <c r="Y3925" s="334">
        <v>120</v>
      </c>
    </row>
    <row r="3926" spans="1:25" x14ac:dyDescent="0.25">
      <c r="A3926" t="str">
        <f>'Page 1 - General Information'!$G$12</f>
        <v>114069103</v>
      </c>
      <c r="B3926" t="str">
        <f>'Page 1 - General Information'!$G$16</f>
        <v>6980</v>
      </c>
      <c r="C3926" s="333" t="s">
        <v>14207</v>
      </c>
      <c r="N3926" t="s">
        <v>8024</v>
      </c>
      <c r="O3926" s="296">
        <f>INDEX('Page 2 - Team Information'!$K$14:$AP$184,Y3926,X3926)</f>
        <v>0</v>
      </c>
      <c r="Q3926"/>
      <c r="S3926" t="s">
        <v>11844</v>
      </c>
      <c r="X3926" s="334">
        <v>26</v>
      </c>
      <c r="Y3926" s="334">
        <v>120</v>
      </c>
    </row>
    <row r="3927" spans="1:25" x14ac:dyDescent="0.25">
      <c r="A3927" t="str">
        <f>'Page 1 - General Information'!$G$12</f>
        <v>114069103</v>
      </c>
      <c r="B3927" t="str">
        <f>'Page 1 - General Information'!$G$16</f>
        <v>6980</v>
      </c>
      <c r="C3927" s="333" t="s">
        <v>14207</v>
      </c>
      <c r="N3927" t="s">
        <v>8024</v>
      </c>
      <c r="O3927" s="296">
        <f>INDEX('Page 2 - Team Information'!$K$14:$AP$184,Y3927,X3927)</f>
        <v>0</v>
      </c>
      <c r="Q3927"/>
      <c r="S3927" t="s">
        <v>11845</v>
      </c>
      <c r="X3927" s="334">
        <v>27</v>
      </c>
      <c r="Y3927" s="334">
        <v>120</v>
      </c>
    </row>
    <row r="3928" spans="1:25" x14ac:dyDescent="0.25">
      <c r="A3928" t="str">
        <f>'Page 1 - General Information'!$G$12</f>
        <v>114069103</v>
      </c>
      <c r="B3928" t="str">
        <f>'Page 1 - General Information'!$G$16</f>
        <v>6980</v>
      </c>
      <c r="C3928" s="333" t="s">
        <v>14207</v>
      </c>
      <c r="N3928" s="338" t="s">
        <v>8013</v>
      </c>
      <c r="O3928" s="300"/>
      <c r="Q3928" s="304">
        <f>(INDEX('Page 2 - Team Information'!$K$14:$AP$184,Y3928,X3928)*100)</f>
        <v>0</v>
      </c>
      <c r="S3928" t="s">
        <v>11846</v>
      </c>
      <c r="X3928" s="334">
        <v>29</v>
      </c>
      <c r="Y3928" s="334">
        <v>120</v>
      </c>
    </row>
    <row r="3929" spans="1:25" x14ac:dyDescent="0.25">
      <c r="A3929" t="str">
        <f>'Page 1 - General Information'!$G$12</f>
        <v>114069103</v>
      </c>
      <c r="B3929" t="str">
        <f>'Page 1 - General Information'!$G$16</f>
        <v>6980</v>
      </c>
      <c r="C3929" s="333" t="s">
        <v>14207</v>
      </c>
      <c r="N3929" s="338" t="s">
        <v>8013</v>
      </c>
      <c r="O3929" s="300"/>
      <c r="Q3929" s="304">
        <f>(INDEX('Page 2 - Team Information'!$K$14:$AP$184,Y3929,X3929)*100)</f>
        <v>0</v>
      </c>
      <c r="S3929" t="s">
        <v>11847</v>
      </c>
      <c r="X3929" s="334">
        <v>30</v>
      </c>
      <c r="Y3929" s="334">
        <v>120</v>
      </c>
    </row>
    <row r="3930" spans="1:25" x14ac:dyDescent="0.25">
      <c r="A3930" t="str">
        <f>'Page 1 - General Information'!$G$12</f>
        <v>114069103</v>
      </c>
      <c r="B3930" t="str">
        <f>'Page 1 - General Information'!$G$16</f>
        <v>6980</v>
      </c>
      <c r="C3930" s="333" t="s">
        <v>14207</v>
      </c>
      <c r="N3930" s="338" t="s">
        <v>8013</v>
      </c>
      <c r="O3930" s="300"/>
      <c r="Q3930" s="304">
        <f>(INDEX('Page 2 - Team Information'!$K$14:$AP$184,Y3930,X3930)*100)</f>
        <v>0</v>
      </c>
      <c r="S3930" t="s">
        <v>11848</v>
      </c>
      <c r="X3930" s="334">
        <v>31</v>
      </c>
      <c r="Y3930" s="334">
        <v>120</v>
      </c>
    </row>
    <row r="3931" spans="1:25" x14ac:dyDescent="0.25">
      <c r="A3931" t="str">
        <f>'Page 1 - General Information'!$G$12</f>
        <v>114069103</v>
      </c>
      <c r="B3931" t="str">
        <f>'Page 1 - General Information'!$G$16</f>
        <v>6980</v>
      </c>
      <c r="C3931" s="333" t="s">
        <v>14207</v>
      </c>
      <c r="N3931" s="338" t="s">
        <v>8013</v>
      </c>
      <c r="O3931" s="300"/>
      <c r="Q3931" s="304">
        <f>(INDEX('Page 2 - Team Information'!$K$14:$AP$184,Y3931,X3931)*100)</f>
        <v>0</v>
      </c>
      <c r="S3931" t="s">
        <v>11849</v>
      </c>
      <c r="X3931" s="334">
        <v>32</v>
      </c>
      <c r="Y3931" s="334">
        <v>120</v>
      </c>
    </row>
    <row r="3932" spans="1:25" x14ac:dyDescent="0.25">
      <c r="A3932" t="str">
        <f>'Page 1 - General Information'!$G$12</f>
        <v>114069103</v>
      </c>
      <c r="B3932" t="str">
        <f>'Page 1 - General Information'!$G$16</f>
        <v>6980</v>
      </c>
      <c r="C3932" s="333" t="s">
        <v>14207</v>
      </c>
      <c r="N3932" t="s">
        <v>8024</v>
      </c>
      <c r="O3932" s="296">
        <f>INDEX('Page 2 - Team Information'!$K$14:$AP$184,Y3932,X3932)</f>
        <v>0</v>
      </c>
      <c r="Q3932"/>
      <c r="S3932" t="s">
        <v>11850</v>
      </c>
      <c r="X3932" s="334">
        <v>24</v>
      </c>
      <c r="Y3932" s="334">
        <v>121</v>
      </c>
    </row>
    <row r="3933" spans="1:25" x14ac:dyDescent="0.25">
      <c r="A3933" t="str">
        <f>'Page 1 - General Information'!$G$12</f>
        <v>114069103</v>
      </c>
      <c r="B3933" t="str">
        <f>'Page 1 - General Information'!$G$16</f>
        <v>6980</v>
      </c>
      <c r="C3933" s="333" t="s">
        <v>14207</v>
      </c>
      <c r="N3933" t="s">
        <v>8024</v>
      </c>
      <c r="O3933" s="296">
        <f>INDEX('Page 2 - Team Information'!$K$14:$AP$184,Y3933,X3933)</f>
        <v>0</v>
      </c>
      <c r="Q3933"/>
      <c r="S3933" t="s">
        <v>11851</v>
      </c>
      <c r="X3933" s="334">
        <v>25</v>
      </c>
      <c r="Y3933" s="334">
        <v>121</v>
      </c>
    </row>
    <row r="3934" spans="1:25" x14ac:dyDescent="0.25">
      <c r="A3934" t="str">
        <f>'Page 1 - General Information'!$G$12</f>
        <v>114069103</v>
      </c>
      <c r="B3934" t="str">
        <f>'Page 1 - General Information'!$G$16</f>
        <v>6980</v>
      </c>
      <c r="C3934" s="333" t="s">
        <v>14207</v>
      </c>
      <c r="N3934" t="s">
        <v>8024</v>
      </c>
      <c r="O3934" s="296">
        <f>INDEX('Page 2 - Team Information'!$K$14:$AP$184,Y3934,X3934)</f>
        <v>0</v>
      </c>
      <c r="Q3934"/>
      <c r="S3934" t="s">
        <v>11852</v>
      </c>
      <c r="X3934" s="334">
        <v>26</v>
      </c>
      <c r="Y3934" s="334">
        <v>121</v>
      </c>
    </row>
    <row r="3935" spans="1:25" x14ac:dyDescent="0.25">
      <c r="A3935" t="str">
        <f>'Page 1 - General Information'!$G$12</f>
        <v>114069103</v>
      </c>
      <c r="B3935" t="str">
        <f>'Page 1 - General Information'!$G$16</f>
        <v>6980</v>
      </c>
      <c r="C3935" s="333" t="s">
        <v>14207</v>
      </c>
      <c r="N3935" t="s">
        <v>8024</v>
      </c>
      <c r="O3935" s="296">
        <f>INDEX('Page 2 - Team Information'!$K$14:$AP$184,Y3935,X3935)</f>
        <v>0</v>
      </c>
      <c r="Q3935"/>
      <c r="S3935" t="s">
        <v>11853</v>
      </c>
      <c r="X3935" s="334">
        <v>27</v>
      </c>
      <c r="Y3935" s="334">
        <v>121</v>
      </c>
    </row>
    <row r="3936" spans="1:25" x14ac:dyDescent="0.25">
      <c r="A3936" t="str">
        <f>'Page 1 - General Information'!$G$12</f>
        <v>114069103</v>
      </c>
      <c r="B3936" t="str">
        <f>'Page 1 - General Information'!$G$16</f>
        <v>6980</v>
      </c>
      <c r="C3936" s="333" t="s">
        <v>14207</v>
      </c>
      <c r="N3936" s="338" t="s">
        <v>8013</v>
      </c>
      <c r="O3936" s="300"/>
      <c r="Q3936" s="304">
        <f>(INDEX('Page 2 - Team Information'!$K$14:$AP$184,Y3936,X3936)*100)</f>
        <v>0</v>
      </c>
      <c r="S3936" t="s">
        <v>11854</v>
      </c>
      <c r="X3936" s="334">
        <v>29</v>
      </c>
      <c r="Y3936" s="334">
        <v>121</v>
      </c>
    </row>
    <row r="3937" spans="1:25" x14ac:dyDescent="0.25">
      <c r="A3937" t="str">
        <f>'Page 1 - General Information'!$G$12</f>
        <v>114069103</v>
      </c>
      <c r="B3937" t="str">
        <f>'Page 1 - General Information'!$G$16</f>
        <v>6980</v>
      </c>
      <c r="C3937" s="333" t="s">
        <v>14207</v>
      </c>
      <c r="N3937" s="338" t="s">
        <v>8013</v>
      </c>
      <c r="O3937" s="300"/>
      <c r="Q3937" s="304">
        <f>(INDEX('Page 2 - Team Information'!$K$14:$AP$184,Y3937,X3937)*100)</f>
        <v>0</v>
      </c>
      <c r="S3937" t="s">
        <v>11855</v>
      </c>
      <c r="X3937" s="334">
        <v>30</v>
      </c>
      <c r="Y3937" s="334">
        <v>121</v>
      </c>
    </row>
    <row r="3938" spans="1:25" x14ac:dyDescent="0.25">
      <c r="A3938" t="str">
        <f>'Page 1 - General Information'!$G$12</f>
        <v>114069103</v>
      </c>
      <c r="B3938" t="str">
        <f>'Page 1 - General Information'!$G$16</f>
        <v>6980</v>
      </c>
      <c r="C3938" s="333" t="s">
        <v>14207</v>
      </c>
      <c r="N3938" s="338" t="s">
        <v>8013</v>
      </c>
      <c r="O3938" s="300"/>
      <c r="Q3938" s="304">
        <f>(INDEX('Page 2 - Team Information'!$K$14:$AP$184,Y3938,X3938)*100)</f>
        <v>0</v>
      </c>
      <c r="S3938" t="s">
        <v>11856</v>
      </c>
      <c r="X3938" s="334">
        <v>31</v>
      </c>
      <c r="Y3938" s="334">
        <v>121</v>
      </c>
    </row>
    <row r="3939" spans="1:25" x14ac:dyDescent="0.25">
      <c r="A3939" t="str">
        <f>'Page 1 - General Information'!$G$12</f>
        <v>114069103</v>
      </c>
      <c r="B3939" t="str">
        <f>'Page 1 - General Information'!$G$16</f>
        <v>6980</v>
      </c>
      <c r="C3939" s="333" t="s">
        <v>14207</v>
      </c>
      <c r="N3939" s="338" t="s">
        <v>8013</v>
      </c>
      <c r="O3939" s="300"/>
      <c r="Q3939" s="304">
        <f>(INDEX('Page 2 - Team Information'!$K$14:$AP$184,Y3939,X3939)*100)</f>
        <v>0</v>
      </c>
      <c r="S3939" t="s">
        <v>11857</v>
      </c>
      <c r="X3939" s="334">
        <v>32</v>
      </c>
      <c r="Y3939" s="334">
        <v>121</v>
      </c>
    </row>
    <row r="3940" spans="1:25" x14ac:dyDescent="0.25">
      <c r="A3940" t="str">
        <f>'Page 1 - General Information'!$G$12</f>
        <v>114069103</v>
      </c>
      <c r="B3940" t="str">
        <f>'Page 1 - General Information'!$G$16</f>
        <v>6980</v>
      </c>
      <c r="C3940" s="333" t="s">
        <v>14207</v>
      </c>
      <c r="N3940" t="s">
        <v>8024</v>
      </c>
      <c r="O3940" s="296">
        <f>INDEX('Page 2 - Team Information'!$K$14:$AP$184,Y3940,X3940)</f>
        <v>0</v>
      </c>
      <c r="Q3940"/>
      <c r="S3940" t="s">
        <v>11858</v>
      </c>
      <c r="X3940" s="334">
        <v>24</v>
      </c>
      <c r="Y3940" s="334">
        <v>122</v>
      </c>
    </row>
    <row r="3941" spans="1:25" x14ac:dyDescent="0.25">
      <c r="A3941" t="str">
        <f>'Page 1 - General Information'!$G$12</f>
        <v>114069103</v>
      </c>
      <c r="B3941" t="str">
        <f>'Page 1 - General Information'!$G$16</f>
        <v>6980</v>
      </c>
      <c r="C3941" s="333" t="s">
        <v>14207</v>
      </c>
      <c r="N3941" t="s">
        <v>8024</v>
      </c>
      <c r="O3941" s="296">
        <f>INDEX('Page 2 - Team Information'!$K$14:$AP$184,Y3941,X3941)</f>
        <v>0</v>
      </c>
      <c r="Q3941"/>
      <c r="S3941" t="s">
        <v>11859</v>
      </c>
      <c r="X3941" s="334">
        <v>25</v>
      </c>
      <c r="Y3941" s="334">
        <v>122</v>
      </c>
    </row>
    <row r="3942" spans="1:25" x14ac:dyDescent="0.25">
      <c r="A3942" t="str">
        <f>'Page 1 - General Information'!$G$12</f>
        <v>114069103</v>
      </c>
      <c r="B3942" t="str">
        <f>'Page 1 - General Information'!$G$16</f>
        <v>6980</v>
      </c>
      <c r="C3942" s="333" t="s">
        <v>14207</v>
      </c>
      <c r="N3942" t="s">
        <v>8024</v>
      </c>
      <c r="O3942" s="296">
        <f>INDEX('Page 2 - Team Information'!$K$14:$AP$184,Y3942,X3942)</f>
        <v>0</v>
      </c>
      <c r="Q3942"/>
      <c r="S3942" t="s">
        <v>11860</v>
      </c>
      <c r="X3942" s="334">
        <v>26</v>
      </c>
      <c r="Y3942" s="334">
        <v>122</v>
      </c>
    </row>
    <row r="3943" spans="1:25" x14ac:dyDescent="0.25">
      <c r="A3943" t="str">
        <f>'Page 1 - General Information'!$G$12</f>
        <v>114069103</v>
      </c>
      <c r="B3943" t="str">
        <f>'Page 1 - General Information'!$G$16</f>
        <v>6980</v>
      </c>
      <c r="C3943" s="333" t="s">
        <v>14207</v>
      </c>
      <c r="N3943" t="s">
        <v>8024</v>
      </c>
      <c r="O3943" s="296">
        <f>INDEX('Page 2 - Team Information'!$K$14:$AP$184,Y3943,X3943)</f>
        <v>0</v>
      </c>
      <c r="Q3943"/>
      <c r="S3943" t="s">
        <v>11861</v>
      </c>
      <c r="X3943" s="334">
        <v>27</v>
      </c>
      <c r="Y3943" s="334">
        <v>122</v>
      </c>
    </row>
    <row r="3944" spans="1:25" x14ac:dyDescent="0.25">
      <c r="A3944" t="str">
        <f>'Page 1 - General Information'!$G$12</f>
        <v>114069103</v>
      </c>
      <c r="B3944" t="str">
        <f>'Page 1 - General Information'!$G$16</f>
        <v>6980</v>
      </c>
      <c r="C3944" s="333" t="s">
        <v>14207</v>
      </c>
      <c r="N3944" s="338" t="s">
        <v>8013</v>
      </c>
      <c r="O3944" s="300"/>
      <c r="Q3944" s="304">
        <f>(INDEX('Page 2 - Team Information'!$K$14:$AP$184,Y3944,X3944)*100)</f>
        <v>0</v>
      </c>
      <c r="S3944" t="s">
        <v>11862</v>
      </c>
      <c r="X3944" s="334">
        <v>29</v>
      </c>
      <c r="Y3944" s="334">
        <v>122</v>
      </c>
    </row>
    <row r="3945" spans="1:25" x14ac:dyDescent="0.25">
      <c r="A3945" t="str">
        <f>'Page 1 - General Information'!$G$12</f>
        <v>114069103</v>
      </c>
      <c r="B3945" t="str">
        <f>'Page 1 - General Information'!$G$16</f>
        <v>6980</v>
      </c>
      <c r="C3945" s="333" t="s">
        <v>14207</v>
      </c>
      <c r="N3945" s="338" t="s">
        <v>8013</v>
      </c>
      <c r="O3945" s="300"/>
      <c r="Q3945" s="304">
        <f>(INDEX('Page 2 - Team Information'!$K$14:$AP$184,Y3945,X3945)*100)</f>
        <v>0</v>
      </c>
      <c r="S3945" t="s">
        <v>11863</v>
      </c>
      <c r="X3945" s="334">
        <v>30</v>
      </c>
      <c r="Y3945" s="334">
        <v>122</v>
      </c>
    </row>
    <row r="3946" spans="1:25" x14ac:dyDescent="0.25">
      <c r="A3946" t="str">
        <f>'Page 1 - General Information'!$G$12</f>
        <v>114069103</v>
      </c>
      <c r="B3946" t="str">
        <f>'Page 1 - General Information'!$G$16</f>
        <v>6980</v>
      </c>
      <c r="C3946" s="333" t="s">
        <v>14207</v>
      </c>
      <c r="N3946" s="338" t="s">
        <v>8013</v>
      </c>
      <c r="O3946" s="300"/>
      <c r="Q3946" s="304">
        <f>(INDEX('Page 2 - Team Information'!$K$14:$AP$184,Y3946,X3946)*100)</f>
        <v>0</v>
      </c>
      <c r="S3946" t="s">
        <v>11864</v>
      </c>
      <c r="X3946" s="334">
        <v>31</v>
      </c>
      <c r="Y3946" s="334">
        <v>122</v>
      </c>
    </row>
    <row r="3947" spans="1:25" x14ac:dyDescent="0.25">
      <c r="A3947" t="str">
        <f>'Page 1 - General Information'!$G$12</f>
        <v>114069103</v>
      </c>
      <c r="B3947" t="str">
        <f>'Page 1 - General Information'!$G$16</f>
        <v>6980</v>
      </c>
      <c r="C3947" s="333" t="s">
        <v>14207</v>
      </c>
      <c r="N3947" s="338" t="s">
        <v>8013</v>
      </c>
      <c r="O3947" s="300"/>
      <c r="Q3947" s="304">
        <f>(INDEX('Page 2 - Team Information'!$K$14:$AP$184,Y3947,X3947)*100)</f>
        <v>0</v>
      </c>
      <c r="S3947" t="s">
        <v>11865</v>
      </c>
      <c r="X3947" s="334">
        <v>32</v>
      </c>
      <c r="Y3947" s="334">
        <v>122</v>
      </c>
    </row>
    <row r="3948" spans="1:25" x14ac:dyDescent="0.25">
      <c r="A3948" t="str">
        <f>'Page 1 - General Information'!$G$12</f>
        <v>114069103</v>
      </c>
      <c r="B3948" t="str">
        <f>'Page 1 - General Information'!$G$16</f>
        <v>6980</v>
      </c>
      <c r="C3948" s="333" t="s">
        <v>14207</v>
      </c>
      <c r="N3948" t="s">
        <v>8024</v>
      </c>
      <c r="O3948" s="296">
        <f>INDEX('Page 2 - Team Information'!$K$14:$AP$184,Y3948,X3948)</f>
        <v>0</v>
      </c>
      <c r="Q3948"/>
      <c r="S3948" t="s">
        <v>11866</v>
      </c>
      <c r="X3948" s="334">
        <v>24</v>
      </c>
      <c r="Y3948" s="334">
        <v>123</v>
      </c>
    </row>
    <row r="3949" spans="1:25" x14ac:dyDescent="0.25">
      <c r="A3949" t="str">
        <f>'Page 1 - General Information'!$G$12</f>
        <v>114069103</v>
      </c>
      <c r="B3949" t="str">
        <f>'Page 1 - General Information'!$G$16</f>
        <v>6980</v>
      </c>
      <c r="C3949" s="333" t="s">
        <v>14207</v>
      </c>
      <c r="N3949" t="s">
        <v>8024</v>
      </c>
      <c r="O3949" s="296">
        <f>INDEX('Page 2 - Team Information'!$K$14:$AP$184,Y3949,X3949)</f>
        <v>0</v>
      </c>
      <c r="Q3949"/>
      <c r="S3949" t="s">
        <v>11867</v>
      </c>
      <c r="X3949" s="334">
        <v>25</v>
      </c>
      <c r="Y3949" s="334">
        <v>123</v>
      </c>
    </row>
    <row r="3950" spans="1:25" x14ac:dyDescent="0.25">
      <c r="A3950" t="str">
        <f>'Page 1 - General Information'!$G$12</f>
        <v>114069103</v>
      </c>
      <c r="B3950" t="str">
        <f>'Page 1 - General Information'!$G$16</f>
        <v>6980</v>
      </c>
      <c r="C3950" s="333" t="s">
        <v>14207</v>
      </c>
      <c r="N3950" t="s">
        <v>8024</v>
      </c>
      <c r="O3950" s="296">
        <f>INDEX('Page 2 - Team Information'!$K$14:$AP$184,Y3950,X3950)</f>
        <v>0</v>
      </c>
      <c r="Q3950"/>
      <c r="S3950" t="s">
        <v>11868</v>
      </c>
      <c r="X3950" s="334">
        <v>26</v>
      </c>
      <c r="Y3950" s="334">
        <v>123</v>
      </c>
    </row>
    <row r="3951" spans="1:25" x14ac:dyDescent="0.25">
      <c r="A3951" t="str">
        <f>'Page 1 - General Information'!$G$12</f>
        <v>114069103</v>
      </c>
      <c r="B3951" t="str">
        <f>'Page 1 - General Information'!$G$16</f>
        <v>6980</v>
      </c>
      <c r="C3951" s="333" t="s">
        <v>14207</v>
      </c>
      <c r="N3951" t="s">
        <v>8024</v>
      </c>
      <c r="O3951" s="296">
        <f>INDEX('Page 2 - Team Information'!$K$14:$AP$184,Y3951,X3951)</f>
        <v>0</v>
      </c>
      <c r="Q3951"/>
      <c r="S3951" t="s">
        <v>11869</v>
      </c>
      <c r="X3951" s="334">
        <v>27</v>
      </c>
      <c r="Y3951" s="334">
        <v>123</v>
      </c>
    </row>
    <row r="3952" spans="1:25" x14ac:dyDescent="0.25">
      <c r="A3952" t="str">
        <f>'Page 1 - General Information'!$G$12</f>
        <v>114069103</v>
      </c>
      <c r="B3952" t="str">
        <f>'Page 1 - General Information'!$G$16</f>
        <v>6980</v>
      </c>
      <c r="C3952" s="333" t="s">
        <v>14207</v>
      </c>
      <c r="N3952" s="338" t="s">
        <v>8013</v>
      </c>
      <c r="O3952" s="300"/>
      <c r="Q3952" s="304">
        <f>(INDEX('Page 2 - Team Information'!$K$14:$AP$184,Y3952,X3952)*100)</f>
        <v>0</v>
      </c>
      <c r="S3952" t="s">
        <v>11870</v>
      </c>
      <c r="X3952" s="334">
        <v>29</v>
      </c>
      <c r="Y3952" s="334">
        <v>123</v>
      </c>
    </row>
    <row r="3953" spans="1:25" x14ac:dyDescent="0.25">
      <c r="A3953" t="str">
        <f>'Page 1 - General Information'!$G$12</f>
        <v>114069103</v>
      </c>
      <c r="B3953" t="str">
        <f>'Page 1 - General Information'!$G$16</f>
        <v>6980</v>
      </c>
      <c r="C3953" s="333" t="s">
        <v>14207</v>
      </c>
      <c r="N3953" s="338" t="s">
        <v>8013</v>
      </c>
      <c r="O3953" s="300"/>
      <c r="Q3953" s="304">
        <f>(INDEX('Page 2 - Team Information'!$K$14:$AP$184,Y3953,X3953)*100)</f>
        <v>0</v>
      </c>
      <c r="S3953" t="s">
        <v>11871</v>
      </c>
      <c r="X3953" s="334">
        <v>30</v>
      </c>
      <c r="Y3953" s="334">
        <v>123</v>
      </c>
    </row>
    <row r="3954" spans="1:25" x14ac:dyDescent="0.25">
      <c r="A3954" t="str">
        <f>'Page 1 - General Information'!$G$12</f>
        <v>114069103</v>
      </c>
      <c r="B3954" t="str">
        <f>'Page 1 - General Information'!$G$16</f>
        <v>6980</v>
      </c>
      <c r="C3954" s="333" t="s">
        <v>14207</v>
      </c>
      <c r="N3954" s="338" t="s">
        <v>8013</v>
      </c>
      <c r="O3954" s="300"/>
      <c r="Q3954" s="304">
        <f>(INDEX('Page 2 - Team Information'!$K$14:$AP$184,Y3954,X3954)*100)</f>
        <v>0</v>
      </c>
      <c r="S3954" t="s">
        <v>11872</v>
      </c>
      <c r="X3954" s="334">
        <v>31</v>
      </c>
      <c r="Y3954" s="334">
        <v>123</v>
      </c>
    </row>
    <row r="3955" spans="1:25" x14ac:dyDescent="0.25">
      <c r="A3955" t="str">
        <f>'Page 1 - General Information'!$G$12</f>
        <v>114069103</v>
      </c>
      <c r="B3955" t="str">
        <f>'Page 1 - General Information'!$G$16</f>
        <v>6980</v>
      </c>
      <c r="C3955" s="333" t="s">
        <v>14207</v>
      </c>
      <c r="N3955" s="338" t="s">
        <v>8013</v>
      </c>
      <c r="O3955" s="300"/>
      <c r="Q3955" s="304">
        <f>(INDEX('Page 2 - Team Information'!$K$14:$AP$184,Y3955,X3955)*100)</f>
        <v>0</v>
      </c>
      <c r="S3955" t="s">
        <v>11873</v>
      </c>
      <c r="X3955" s="334">
        <v>32</v>
      </c>
      <c r="Y3955" s="334">
        <v>123</v>
      </c>
    </row>
    <row r="3956" spans="1:25" x14ac:dyDescent="0.25">
      <c r="A3956" t="str">
        <f>'Page 1 - General Information'!$G$12</f>
        <v>114069103</v>
      </c>
      <c r="B3956" t="str">
        <f>'Page 1 - General Information'!$G$16</f>
        <v>6980</v>
      </c>
      <c r="C3956" s="333" t="s">
        <v>14207</v>
      </c>
      <c r="N3956" t="s">
        <v>8024</v>
      </c>
      <c r="O3956" s="296">
        <f>INDEX('Page 2 - Team Information'!$K$14:$AP$184,Y3956,X3956)</f>
        <v>0</v>
      </c>
      <c r="Q3956"/>
      <c r="S3956" t="s">
        <v>11874</v>
      </c>
      <c r="X3956" s="334">
        <v>24</v>
      </c>
      <c r="Y3956" s="334">
        <v>124</v>
      </c>
    </row>
    <row r="3957" spans="1:25" x14ac:dyDescent="0.25">
      <c r="A3957" t="str">
        <f>'Page 1 - General Information'!$G$12</f>
        <v>114069103</v>
      </c>
      <c r="B3957" t="str">
        <f>'Page 1 - General Information'!$G$16</f>
        <v>6980</v>
      </c>
      <c r="C3957" s="333" t="s">
        <v>14207</v>
      </c>
      <c r="N3957" t="s">
        <v>8024</v>
      </c>
      <c r="O3957" s="296">
        <f>INDEX('Page 2 - Team Information'!$K$14:$AP$184,Y3957,X3957)</f>
        <v>0</v>
      </c>
      <c r="Q3957"/>
      <c r="S3957" t="s">
        <v>11875</v>
      </c>
      <c r="X3957" s="334">
        <v>25</v>
      </c>
      <c r="Y3957" s="334">
        <v>124</v>
      </c>
    </row>
    <row r="3958" spans="1:25" x14ac:dyDescent="0.25">
      <c r="A3958" t="str">
        <f>'Page 1 - General Information'!$G$12</f>
        <v>114069103</v>
      </c>
      <c r="B3958" t="str">
        <f>'Page 1 - General Information'!$G$16</f>
        <v>6980</v>
      </c>
      <c r="C3958" s="333" t="s">
        <v>14207</v>
      </c>
      <c r="N3958" t="s">
        <v>8024</v>
      </c>
      <c r="O3958" s="296">
        <f>INDEX('Page 2 - Team Information'!$K$14:$AP$184,Y3958,X3958)</f>
        <v>0</v>
      </c>
      <c r="Q3958"/>
      <c r="S3958" t="s">
        <v>11876</v>
      </c>
      <c r="X3958" s="334">
        <v>26</v>
      </c>
      <c r="Y3958" s="334">
        <v>124</v>
      </c>
    </row>
    <row r="3959" spans="1:25" x14ac:dyDescent="0.25">
      <c r="A3959" t="str">
        <f>'Page 1 - General Information'!$G$12</f>
        <v>114069103</v>
      </c>
      <c r="B3959" t="str">
        <f>'Page 1 - General Information'!$G$16</f>
        <v>6980</v>
      </c>
      <c r="C3959" s="333" t="s">
        <v>14207</v>
      </c>
      <c r="N3959" t="s">
        <v>8024</v>
      </c>
      <c r="O3959" s="296">
        <f>INDEX('Page 2 - Team Information'!$K$14:$AP$184,Y3959,X3959)</f>
        <v>0</v>
      </c>
      <c r="Q3959"/>
      <c r="S3959" t="s">
        <v>11877</v>
      </c>
      <c r="X3959" s="334">
        <v>27</v>
      </c>
      <c r="Y3959" s="334">
        <v>124</v>
      </c>
    </row>
    <row r="3960" spans="1:25" x14ac:dyDescent="0.25">
      <c r="A3960" t="str">
        <f>'Page 1 - General Information'!$G$12</f>
        <v>114069103</v>
      </c>
      <c r="B3960" t="str">
        <f>'Page 1 - General Information'!$G$16</f>
        <v>6980</v>
      </c>
      <c r="C3960" s="333" t="s">
        <v>14207</v>
      </c>
      <c r="N3960" s="338" t="s">
        <v>8013</v>
      </c>
      <c r="O3960" s="300"/>
      <c r="Q3960" s="304">
        <f>(INDEX('Page 2 - Team Information'!$K$14:$AP$184,Y3960,X3960)*100)</f>
        <v>0</v>
      </c>
      <c r="S3960" t="s">
        <v>11878</v>
      </c>
      <c r="X3960" s="334">
        <v>29</v>
      </c>
      <c r="Y3960" s="334">
        <v>124</v>
      </c>
    </row>
    <row r="3961" spans="1:25" x14ac:dyDescent="0.25">
      <c r="A3961" t="str">
        <f>'Page 1 - General Information'!$G$12</f>
        <v>114069103</v>
      </c>
      <c r="B3961" t="str">
        <f>'Page 1 - General Information'!$G$16</f>
        <v>6980</v>
      </c>
      <c r="C3961" s="333" t="s">
        <v>14207</v>
      </c>
      <c r="N3961" s="338" t="s">
        <v>8013</v>
      </c>
      <c r="O3961" s="300"/>
      <c r="Q3961" s="304">
        <f>(INDEX('Page 2 - Team Information'!$K$14:$AP$184,Y3961,X3961)*100)</f>
        <v>0</v>
      </c>
      <c r="S3961" t="s">
        <v>11879</v>
      </c>
      <c r="X3961" s="334">
        <v>30</v>
      </c>
      <c r="Y3961" s="334">
        <v>124</v>
      </c>
    </row>
    <row r="3962" spans="1:25" x14ac:dyDescent="0.25">
      <c r="A3962" t="str">
        <f>'Page 1 - General Information'!$G$12</f>
        <v>114069103</v>
      </c>
      <c r="B3962" t="str">
        <f>'Page 1 - General Information'!$G$16</f>
        <v>6980</v>
      </c>
      <c r="C3962" s="333" t="s">
        <v>14207</v>
      </c>
      <c r="N3962" s="338" t="s">
        <v>8013</v>
      </c>
      <c r="O3962" s="300"/>
      <c r="Q3962" s="304">
        <f>(INDEX('Page 2 - Team Information'!$K$14:$AP$184,Y3962,X3962)*100)</f>
        <v>0</v>
      </c>
      <c r="S3962" t="s">
        <v>11880</v>
      </c>
      <c r="X3962" s="334">
        <v>31</v>
      </c>
      <c r="Y3962" s="334">
        <v>124</v>
      </c>
    </row>
    <row r="3963" spans="1:25" x14ac:dyDescent="0.25">
      <c r="A3963" t="str">
        <f>'Page 1 - General Information'!$G$12</f>
        <v>114069103</v>
      </c>
      <c r="B3963" t="str">
        <f>'Page 1 - General Information'!$G$16</f>
        <v>6980</v>
      </c>
      <c r="C3963" s="333" t="s">
        <v>14207</v>
      </c>
      <c r="N3963" s="338" t="s">
        <v>8013</v>
      </c>
      <c r="O3963" s="300"/>
      <c r="Q3963" s="304">
        <f>(INDEX('Page 2 - Team Information'!$K$14:$AP$184,Y3963,X3963)*100)</f>
        <v>0</v>
      </c>
      <c r="S3963" t="s">
        <v>11881</v>
      </c>
      <c r="X3963" s="334">
        <v>32</v>
      </c>
      <c r="Y3963" s="334">
        <v>124</v>
      </c>
    </row>
    <row r="3964" spans="1:25" x14ac:dyDescent="0.25">
      <c r="A3964" t="str">
        <f>'Page 1 - General Information'!$G$12</f>
        <v>114069103</v>
      </c>
      <c r="B3964" t="str">
        <f>'Page 1 - General Information'!$G$16</f>
        <v>6980</v>
      </c>
      <c r="C3964" s="333" t="s">
        <v>14207</v>
      </c>
      <c r="N3964" t="s">
        <v>8024</v>
      </c>
      <c r="O3964" s="296">
        <f>INDEX('Page 2 - Team Information'!$K$14:$AP$184,Y3964,X3964)</f>
        <v>0</v>
      </c>
      <c r="Q3964"/>
      <c r="S3964" t="s">
        <v>14118</v>
      </c>
      <c r="X3964" s="334">
        <v>24</v>
      </c>
      <c r="Y3964" s="334">
        <v>125</v>
      </c>
    </row>
    <row r="3965" spans="1:25" x14ac:dyDescent="0.25">
      <c r="A3965" t="str">
        <f>'Page 1 - General Information'!$G$12</f>
        <v>114069103</v>
      </c>
      <c r="B3965" t="str">
        <f>'Page 1 - General Information'!$G$16</f>
        <v>6980</v>
      </c>
      <c r="C3965" s="333" t="s">
        <v>14207</v>
      </c>
      <c r="N3965" t="s">
        <v>8024</v>
      </c>
      <c r="O3965" s="296">
        <f>INDEX('Page 2 - Team Information'!$K$14:$AP$184,Y3965,X3965)</f>
        <v>0</v>
      </c>
      <c r="Q3965"/>
      <c r="S3965" t="s">
        <v>14119</v>
      </c>
      <c r="X3965" s="334">
        <v>25</v>
      </c>
      <c r="Y3965" s="334">
        <v>125</v>
      </c>
    </row>
    <row r="3966" spans="1:25" x14ac:dyDescent="0.25">
      <c r="A3966" t="str">
        <f>'Page 1 - General Information'!$G$12</f>
        <v>114069103</v>
      </c>
      <c r="B3966" t="str">
        <f>'Page 1 - General Information'!$G$16</f>
        <v>6980</v>
      </c>
      <c r="C3966" s="333" t="s">
        <v>14207</v>
      </c>
      <c r="N3966" t="s">
        <v>8024</v>
      </c>
      <c r="O3966" s="296">
        <f>INDEX('Page 2 - Team Information'!$K$14:$AP$184,Y3966,X3966)</f>
        <v>0</v>
      </c>
      <c r="Q3966"/>
      <c r="S3966" t="s">
        <v>14120</v>
      </c>
      <c r="X3966" s="334">
        <v>26</v>
      </c>
      <c r="Y3966" s="334">
        <v>125</v>
      </c>
    </row>
    <row r="3967" spans="1:25" x14ac:dyDescent="0.25">
      <c r="A3967" t="str">
        <f>'Page 1 - General Information'!$G$12</f>
        <v>114069103</v>
      </c>
      <c r="B3967" t="str">
        <f>'Page 1 - General Information'!$G$16</f>
        <v>6980</v>
      </c>
      <c r="C3967" s="333" t="s">
        <v>14207</v>
      </c>
      <c r="N3967" t="s">
        <v>8024</v>
      </c>
      <c r="O3967" s="296">
        <f>INDEX('Page 2 - Team Information'!$K$14:$AP$184,Y3967,X3967)</f>
        <v>0</v>
      </c>
      <c r="Q3967"/>
      <c r="S3967" t="s">
        <v>14121</v>
      </c>
      <c r="X3967" s="334">
        <v>27</v>
      </c>
      <c r="Y3967" s="334">
        <v>125</v>
      </c>
    </row>
    <row r="3968" spans="1:25" x14ac:dyDescent="0.25">
      <c r="A3968" t="str">
        <f>'Page 1 - General Information'!$G$12</f>
        <v>114069103</v>
      </c>
      <c r="B3968" t="str">
        <f>'Page 1 - General Information'!$G$16</f>
        <v>6980</v>
      </c>
      <c r="C3968" s="333" t="s">
        <v>14207</v>
      </c>
      <c r="N3968" s="338" t="s">
        <v>8013</v>
      </c>
      <c r="O3968" s="300"/>
      <c r="Q3968" s="304">
        <f>(INDEX('Page 2 - Team Information'!$K$14:$AP$184,Y3968,X3968)*100)</f>
        <v>0</v>
      </c>
      <c r="S3968" t="s">
        <v>14122</v>
      </c>
      <c r="X3968" s="334">
        <v>29</v>
      </c>
      <c r="Y3968" s="334">
        <v>125</v>
      </c>
    </row>
    <row r="3969" spans="1:25" x14ac:dyDescent="0.25">
      <c r="A3969" t="str">
        <f>'Page 1 - General Information'!$G$12</f>
        <v>114069103</v>
      </c>
      <c r="B3969" t="str">
        <f>'Page 1 - General Information'!$G$16</f>
        <v>6980</v>
      </c>
      <c r="C3969" s="333" t="s">
        <v>14207</v>
      </c>
      <c r="N3969" s="338" t="s">
        <v>8013</v>
      </c>
      <c r="O3969" s="300"/>
      <c r="Q3969" s="304">
        <f>(INDEX('Page 2 - Team Information'!$K$14:$AP$184,Y3969,X3969)*100)</f>
        <v>0</v>
      </c>
      <c r="S3969" t="s">
        <v>14123</v>
      </c>
      <c r="X3969" s="334">
        <v>30</v>
      </c>
      <c r="Y3969" s="334">
        <v>125</v>
      </c>
    </row>
    <row r="3970" spans="1:25" x14ac:dyDescent="0.25">
      <c r="A3970" t="str">
        <f>'Page 1 - General Information'!$G$12</f>
        <v>114069103</v>
      </c>
      <c r="B3970" t="str">
        <f>'Page 1 - General Information'!$G$16</f>
        <v>6980</v>
      </c>
      <c r="C3970" s="333" t="s">
        <v>14207</v>
      </c>
      <c r="N3970" s="338" t="s">
        <v>8013</v>
      </c>
      <c r="O3970" s="300"/>
      <c r="Q3970" s="304">
        <f>(INDEX('Page 2 - Team Information'!$K$14:$AP$184,Y3970,X3970)*100)</f>
        <v>0</v>
      </c>
      <c r="S3970" t="s">
        <v>14124</v>
      </c>
      <c r="X3970" s="334">
        <v>31</v>
      </c>
      <c r="Y3970" s="334">
        <v>125</v>
      </c>
    </row>
    <row r="3971" spans="1:25" x14ac:dyDescent="0.25">
      <c r="A3971" t="str">
        <f>'Page 1 - General Information'!$G$12</f>
        <v>114069103</v>
      </c>
      <c r="B3971" t="str">
        <f>'Page 1 - General Information'!$G$16</f>
        <v>6980</v>
      </c>
      <c r="C3971" s="333" t="s">
        <v>14207</v>
      </c>
      <c r="N3971" s="338" t="s">
        <v>8013</v>
      </c>
      <c r="O3971" s="300"/>
      <c r="Q3971" s="304">
        <f>(INDEX('Page 2 - Team Information'!$K$14:$AP$184,Y3971,X3971)*100)</f>
        <v>0</v>
      </c>
      <c r="S3971" t="s">
        <v>14125</v>
      </c>
      <c r="X3971" s="334">
        <v>32</v>
      </c>
      <c r="Y3971" s="334">
        <v>125</v>
      </c>
    </row>
    <row r="3972" spans="1:25" x14ac:dyDescent="0.25">
      <c r="A3972" t="str">
        <f>'Page 1 - General Information'!$G$12</f>
        <v>114069103</v>
      </c>
      <c r="B3972" t="str">
        <f>'Page 1 - General Information'!$G$16</f>
        <v>6980</v>
      </c>
      <c r="C3972" s="333" t="s">
        <v>14207</v>
      </c>
      <c r="N3972" t="s">
        <v>8024</v>
      </c>
      <c r="O3972" s="296">
        <f>INDEX('Page 2 - Team Information'!$K$14:$AP$184,Y3972,X3972)</f>
        <v>0</v>
      </c>
      <c r="Q3972"/>
      <c r="S3972" t="s">
        <v>11882</v>
      </c>
      <c r="X3972" s="334">
        <v>24</v>
      </c>
      <c r="Y3972" s="334">
        <v>126</v>
      </c>
    </row>
    <row r="3973" spans="1:25" x14ac:dyDescent="0.25">
      <c r="A3973" t="str">
        <f>'Page 1 - General Information'!$G$12</f>
        <v>114069103</v>
      </c>
      <c r="B3973" t="str">
        <f>'Page 1 - General Information'!$G$16</f>
        <v>6980</v>
      </c>
      <c r="C3973" s="333" t="s">
        <v>14207</v>
      </c>
      <c r="N3973" t="s">
        <v>8024</v>
      </c>
      <c r="O3973" s="296">
        <f>INDEX('Page 2 - Team Information'!$K$14:$AP$184,Y3973,X3973)</f>
        <v>0</v>
      </c>
      <c r="Q3973"/>
      <c r="S3973" t="s">
        <v>11883</v>
      </c>
      <c r="X3973" s="334">
        <v>25</v>
      </c>
      <c r="Y3973" s="334">
        <v>126</v>
      </c>
    </row>
    <row r="3974" spans="1:25" x14ac:dyDescent="0.25">
      <c r="A3974" t="str">
        <f>'Page 1 - General Information'!$G$12</f>
        <v>114069103</v>
      </c>
      <c r="B3974" t="str">
        <f>'Page 1 - General Information'!$G$16</f>
        <v>6980</v>
      </c>
      <c r="C3974" s="333" t="s">
        <v>14207</v>
      </c>
      <c r="N3974" t="s">
        <v>8024</v>
      </c>
      <c r="O3974" s="296">
        <f>INDEX('Page 2 - Team Information'!$K$14:$AP$184,Y3974,X3974)</f>
        <v>0</v>
      </c>
      <c r="Q3974"/>
      <c r="S3974" t="s">
        <v>11884</v>
      </c>
      <c r="X3974" s="334">
        <v>26</v>
      </c>
      <c r="Y3974" s="334">
        <v>126</v>
      </c>
    </row>
    <row r="3975" spans="1:25" x14ac:dyDescent="0.25">
      <c r="A3975" t="str">
        <f>'Page 1 - General Information'!$G$12</f>
        <v>114069103</v>
      </c>
      <c r="B3975" t="str">
        <f>'Page 1 - General Information'!$G$16</f>
        <v>6980</v>
      </c>
      <c r="C3975" s="333" t="s">
        <v>14207</v>
      </c>
      <c r="N3975" t="s">
        <v>8024</v>
      </c>
      <c r="O3975" s="296">
        <f>INDEX('Page 2 - Team Information'!$K$14:$AP$184,Y3975,X3975)</f>
        <v>0</v>
      </c>
      <c r="Q3975"/>
      <c r="S3975" t="s">
        <v>11885</v>
      </c>
      <c r="X3975" s="334">
        <v>27</v>
      </c>
      <c r="Y3975" s="334">
        <v>126</v>
      </c>
    </row>
    <row r="3976" spans="1:25" x14ac:dyDescent="0.25">
      <c r="A3976" t="str">
        <f>'Page 1 - General Information'!$G$12</f>
        <v>114069103</v>
      </c>
      <c r="B3976" t="str">
        <f>'Page 1 - General Information'!$G$16</f>
        <v>6980</v>
      </c>
      <c r="C3976" s="333" t="s">
        <v>14207</v>
      </c>
      <c r="N3976" s="338" t="s">
        <v>8013</v>
      </c>
      <c r="O3976" s="300"/>
      <c r="Q3976" s="304">
        <f>(INDEX('Page 2 - Team Information'!$K$14:$AP$184,Y3976,X3976)*100)</f>
        <v>0</v>
      </c>
      <c r="S3976" t="s">
        <v>11886</v>
      </c>
      <c r="X3976" s="334">
        <v>29</v>
      </c>
      <c r="Y3976" s="334">
        <v>126</v>
      </c>
    </row>
    <row r="3977" spans="1:25" x14ac:dyDescent="0.25">
      <c r="A3977" t="str">
        <f>'Page 1 - General Information'!$G$12</f>
        <v>114069103</v>
      </c>
      <c r="B3977" t="str">
        <f>'Page 1 - General Information'!$G$16</f>
        <v>6980</v>
      </c>
      <c r="C3977" s="333" t="s">
        <v>14207</v>
      </c>
      <c r="N3977" s="338" t="s">
        <v>8013</v>
      </c>
      <c r="O3977" s="300"/>
      <c r="Q3977" s="304">
        <f>(INDEX('Page 2 - Team Information'!$K$14:$AP$184,Y3977,X3977)*100)</f>
        <v>0</v>
      </c>
      <c r="S3977" t="s">
        <v>11887</v>
      </c>
      <c r="X3977" s="334">
        <v>30</v>
      </c>
      <c r="Y3977" s="334">
        <v>126</v>
      </c>
    </row>
    <row r="3978" spans="1:25" x14ac:dyDescent="0.25">
      <c r="A3978" t="str">
        <f>'Page 1 - General Information'!$G$12</f>
        <v>114069103</v>
      </c>
      <c r="B3978" t="str">
        <f>'Page 1 - General Information'!$G$16</f>
        <v>6980</v>
      </c>
      <c r="C3978" s="333" t="s">
        <v>14207</v>
      </c>
      <c r="N3978" s="338" t="s">
        <v>8013</v>
      </c>
      <c r="O3978" s="300"/>
      <c r="Q3978" s="304">
        <f>(INDEX('Page 2 - Team Information'!$K$14:$AP$184,Y3978,X3978)*100)</f>
        <v>0</v>
      </c>
      <c r="S3978" t="s">
        <v>11888</v>
      </c>
      <c r="X3978" s="334">
        <v>31</v>
      </c>
      <c r="Y3978" s="334">
        <v>126</v>
      </c>
    </row>
    <row r="3979" spans="1:25" x14ac:dyDescent="0.25">
      <c r="A3979" t="str">
        <f>'Page 1 - General Information'!$G$12</f>
        <v>114069103</v>
      </c>
      <c r="B3979" t="str">
        <f>'Page 1 - General Information'!$G$16</f>
        <v>6980</v>
      </c>
      <c r="C3979" s="333" t="s">
        <v>14207</v>
      </c>
      <c r="N3979" s="338" t="s">
        <v>8013</v>
      </c>
      <c r="O3979" s="300"/>
      <c r="Q3979" s="304">
        <f>(INDEX('Page 2 - Team Information'!$K$14:$AP$184,Y3979,X3979)*100)</f>
        <v>0</v>
      </c>
      <c r="S3979" t="s">
        <v>11889</v>
      </c>
      <c r="X3979" s="334">
        <v>32</v>
      </c>
      <c r="Y3979" s="334">
        <v>126</v>
      </c>
    </row>
    <row r="3980" spans="1:25" x14ac:dyDescent="0.25">
      <c r="A3980" t="str">
        <f>'Page 1 - General Information'!$G$12</f>
        <v>114069103</v>
      </c>
      <c r="B3980" t="str">
        <f>'Page 1 - General Information'!$G$16</f>
        <v>6980</v>
      </c>
      <c r="C3980" s="333" t="s">
        <v>14207</v>
      </c>
      <c r="N3980" t="s">
        <v>8024</v>
      </c>
      <c r="O3980" s="296">
        <f>INDEX('Page 2 - Team Information'!$K$14:$AP$184,Y3980,X3980)</f>
        <v>0</v>
      </c>
      <c r="Q3980"/>
      <c r="S3980" t="s">
        <v>11890</v>
      </c>
      <c r="X3980" s="334">
        <v>24</v>
      </c>
      <c r="Y3980" s="334">
        <v>127</v>
      </c>
    </row>
    <row r="3981" spans="1:25" x14ac:dyDescent="0.25">
      <c r="A3981" t="str">
        <f>'Page 1 - General Information'!$G$12</f>
        <v>114069103</v>
      </c>
      <c r="B3981" t="str">
        <f>'Page 1 - General Information'!$G$16</f>
        <v>6980</v>
      </c>
      <c r="C3981" s="333" t="s">
        <v>14207</v>
      </c>
      <c r="N3981" t="s">
        <v>8024</v>
      </c>
      <c r="O3981" s="296">
        <f>INDEX('Page 2 - Team Information'!$K$14:$AP$184,Y3981,X3981)</f>
        <v>0</v>
      </c>
      <c r="Q3981"/>
      <c r="S3981" t="s">
        <v>11891</v>
      </c>
      <c r="X3981" s="334">
        <v>25</v>
      </c>
      <c r="Y3981" s="334">
        <v>127</v>
      </c>
    </row>
    <row r="3982" spans="1:25" x14ac:dyDescent="0.25">
      <c r="A3982" t="str">
        <f>'Page 1 - General Information'!$G$12</f>
        <v>114069103</v>
      </c>
      <c r="B3982" t="str">
        <f>'Page 1 - General Information'!$G$16</f>
        <v>6980</v>
      </c>
      <c r="C3982" s="333" t="s">
        <v>14207</v>
      </c>
      <c r="N3982" t="s">
        <v>8024</v>
      </c>
      <c r="O3982" s="296">
        <f>INDEX('Page 2 - Team Information'!$K$14:$AP$184,Y3982,X3982)</f>
        <v>0</v>
      </c>
      <c r="Q3982"/>
      <c r="S3982" t="s">
        <v>11892</v>
      </c>
      <c r="X3982" s="334">
        <v>26</v>
      </c>
      <c r="Y3982" s="334">
        <v>127</v>
      </c>
    </row>
    <row r="3983" spans="1:25" x14ac:dyDescent="0.25">
      <c r="A3983" t="str">
        <f>'Page 1 - General Information'!$G$12</f>
        <v>114069103</v>
      </c>
      <c r="B3983" t="str">
        <f>'Page 1 - General Information'!$G$16</f>
        <v>6980</v>
      </c>
      <c r="C3983" s="333" t="s">
        <v>14207</v>
      </c>
      <c r="N3983" t="s">
        <v>8024</v>
      </c>
      <c r="O3983" s="296">
        <f>INDEX('Page 2 - Team Information'!$K$14:$AP$184,Y3983,X3983)</f>
        <v>0</v>
      </c>
      <c r="Q3983"/>
      <c r="S3983" t="s">
        <v>11893</v>
      </c>
      <c r="X3983" s="334">
        <v>27</v>
      </c>
      <c r="Y3983" s="334">
        <v>127</v>
      </c>
    </row>
    <row r="3984" spans="1:25" x14ac:dyDescent="0.25">
      <c r="A3984" t="str">
        <f>'Page 1 - General Information'!$G$12</f>
        <v>114069103</v>
      </c>
      <c r="B3984" t="str">
        <f>'Page 1 - General Information'!$G$16</f>
        <v>6980</v>
      </c>
      <c r="C3984" s="333" t="s">
        <v>14207</v>
      </c>
      <c r="N3984" s="338" t="s">
        <v>8013</v>
      </c>
      <c r="O3984" s="300"/>
      <c r="Q3984" s="304">
        <f>(INDEX('Page 2 - Team Information'!$K$14:$AP$184,Y3984,X3984)*100)</f>
        <v>0</v>
      </c>
      <c r="S3984" t="s">
        <v>11894</v>
      </c>
      <c r="X3984" s="334">
        <v>29</v>
      </c>
      <c r="Y3984" s="334">
        <v>127</v>
      </c>
    </row>
    <row r="3985" spans="1:25" x14ac:dyDescent="0.25">
      <c r="A3985" t="str">
        <f>'Page 1 - General Information'!$G$12</f>
        <v>114069103</v>
      </c>
      <c r="B3985" t="str">
        <f>'Page 1 - General Information'!$G$16</f>
        <v>6980</v>
      </c>
      <c r="C3985" s="333" t="s">
        <v>14207</v>
      </c>
      <c r="N3985" s="338" t="s">
        <v>8013</v>
      </c>
      <c r="O3985" s="300"/>
      <c r="Q3985" s="304">
        <f>(INDEX('Page 2 - Team Information'!$K$14:$AP$184,Y3985,X3985)*100)</f>
        <v>0</v>
      </c>
      <c r="S3985" t="s">
        <v>11895</v>
      </c>
      <c r="X3985" s="334">
        <v>30</v>
      </c>
      <c r="Y3985" s="334">
        <v>127</v>
      </c>
    </row>
    <row r="3986" spans="1:25" x14ac:dyDescent="0.25">
      <c r="A3986" t="str">
        <f>'Page 1 - General Information'!$G$12</f>
        <v>114069103</v>
      </c>
      <c r="B3986" t="str">
        <f>'Page 1 - General Information'!$G$16</f>
        <v>6980</v>
      </c>
      <c r="C3986" s="333" t="s">
        <v>14207</v>
      </c>
      <c r="N3986" s="338" t="s">
        <v>8013</v>
      </c>
      <c r="O3986" s="300"/>
      <c r="Q3986" s="304">
        <f>(INDEX('Page 2 - Team Information'!$K$14:$AP$184,Y3986,X3986)*100)</f>
        <v>0</v>
      </c>
      <c r="S3986" t="s">
        <v>11896</v>
      </c>
      <c r="X3986" s="334">
        <v>31</v>
      </c>
      <c r="Y3986" s="334">
        <v>127</v>
      </c>
    </row>
    <row r="3987" spans="1:25" x14ac:dyDescent="0.25">
      <c r="A3987" t="str">
        <f>'Page 1 - General Information'!$G$12</f>
        <v>114069103</v>
      </c>
      <c r="B3987" t="str">
        <f>'Page 1 - General Information'!$G$16</f>
        <v>6980</v>
      </c>
      <c r="C3987" s="333" t="s">
        <v>14207</v>
      </c>
      <c r="N3987" s="338" t="s">
        <v>8013</v>
      </c>
      <c r="O3987" s="300"/>
      <c r="Q3987" s="304">
        <f>(INDEX('Page 2 - Team Information'!$K$14:$AP$184,Y3987,X3987)*100)</f>
        <v>0</v>
      </c>
      <c r="S3987" t="s">
        <v>11897</v>
      </c>
      <c r="X3987" s="334">
        <v>32</v>
      </c>
      <c r="Y3987" s="334">
        <v>127</v>
      </c>
    </row>
    <row r="3988" spans="1:25" x14ac:dyDescent="0.25">
      <c r="A3988" t="str">
        <f>'Page 1 - General Information'!$G$12</f>
        <v>114069103</v>
      </c>
      <c r="B3988" t="str">
        <f>'Page 1 - General Information'!$G$16</f>
        <v>6980</v>
      </c>
      <c r="C3988" s="333" t="s">
        <v>14207</v>
      </c>
      <c r="N3988" t="s">
        <v>8024</v>
      </c>
      <c r="O3988" s="296">
        <f>INDEX('Page 2 - Team Information'!$K$14:$AP$184,Y3988,X3988)</f>
        <v>0</v>
      </c>
      <c r="Q3988"/>
      <c r="S3988" t="s">
        <v>11898</v>
      </c>
      <c r="X3988" s="334">
        <v>24</v>
      </c>
      <c r="Y3988" s="334">
        <v>128</v>
      </c>
    </row>
    <row r="3989" spans="1:25" x14ac:dyDescent="0.25">
      <c r="A3989" t="str">
        <f>'Page 1 - General Information'!$G$12</f>
        <v>114069103</v>
      </c>
      <c r="B3989" t="str">
        <f>'Page 1 - General Information'!$G$16</f>
        <v>6980</v>
      </c>
      <c r="C3989" s="333" t="s">
        <v>14207</v>
      </c>
      <c r="N3989" t="s">
        <v>8024</v>
      </c>
      <c r="O3989" s="296">
        <f>INDEX('Page 2 - Team Information'!$K$14:$AP$184,Y3989,X3989)</f>
        <v>0</v>
      </c>
      <c r="Q3989"/>
      <c r="S3989" t="s">
        <v>11899</v>
      </c>
      <c r="X3989" s="334">
        <v>25</v>
      </c>
      <c r="Y3989" s="334">
        <v>128</v>
      </c>
    </row>
    <row r="3990" spans="1:25" x14ac:dyDescent="0.25">
      <c r="A3990" t="str">
        <f>'Page 1 - General Information'!$G$12</f>
        <v>114069103</v>
      </c>
      <c r="B3990" t="str">
        <f>'Page 1 - General Information'!$G$16</f>
        <v>6980</v>
      </c>
      <c r="C3990" s="333" t="s">
        <v>14207</v>
      </c>
      <c r="N3990" t="s">
        <v>8024</v>
      </c>
      <c r="O3990" s="296">
        <f>INDEX('Page 2 - Team Information'!$K$14:$AP$184,Y3990,X3990)</f>
        <v>0</v>
      </c>
      <c r="Q3990"/>
      <c r="S3990" t="s">
        <v>11900</v>
      </c>
      <c r="X3990" s="334">
        <v>26</v>
      </c>
      <c r="Y3990" s="334">
        <v>128</v>
      </c>
    </row>
    <row r="3991" spans="1:25" x14ac:dyDescent="0.25">
      <c r="A3991" t="str">
        <f>'Page 1 - General Information'!$G$12</f>
        <v>114069103</v>
      </c>
      <c r="B3991" t="str">
        <f>'Page 1 - General Information'!$G$16</f>
        <v>6980</v>
      </c>
      <c r="C3991" s="333" t="s">
        <v>14207</v>
      </c>
      <c r="N3991" t="s">
        <v>8024</v>
      </c>
      <c r="O3991" s="296">
        <f>INDEX('Page 2 - Team Information'!$K$14:$AP$184,Y3991,X3991)</f>
        <v>0</v>
      </c>
      <c r="Q3991"/>
      <c r="S3991" t="s">
        <v>11901</v>
      </c>
      <c r="X3991" s="334">
        <v>27</v>
      </c>
      <c r="Y3991" s="334">
        <v>128</v>
      </c>
    </row>
    <row r="3992" spans="1:25" x14ac:dyDescent="0.25">
      <c r="A3992" t="str">
        <f>'Page 1 - General Information'!$G$12</f>
        <v>114069103</v>
      </c>
      <c r="B3992" t="str">
        <f>'Page 1 - General Information'!$G$16</f>
        <v>6980</v>
      </c>
      <c r="C3992" s="333" t="s">
        <v>14207</v>
      </c>
      <c r="N3992" s="338" t="s">
        <v>8013</v>
      </c>
      <c r="O3992" s="300"/>
      <c r="Q3992" s="304">
        <f>(INDEX('Page 2 - Team Information'!$K$14:$AP$184,Y3992,X3992)*100)</f>
        <v>0</v>
      </c>
      <c r="S3992" t="s">
        <v>11902</v>
      </c>
      <c r="X3992" s="334">
        <v>29</v>
      </c>
      <c r="Y3992" s="334">
        <v>128</v>
      </c>
    </row>
    <row r="3993" spans="1:25" x14ac:dyDescent="0.25">
      <c r="A3993" t="str">
        <f>'Page 1 - General Information'!$G$12</f>
        <v>114069103</v>
      </c>
      <c r="B3993" t="str">
        <f>'Page 1 - General Information'!$G$16</f>
        <v>6980</v>
      </c>
      <c r="C3993" s="333" t="s">
        <v>14207</v>
      </c>
      <c r="N3993" s="338" t="s">
        <v>8013</v>
      </c>
      <c r="O3993" s="300"/>
      <c r="Q3993" s="304">
        <f>(INDEX('Page 2 - Team Information'!$K$14:$AP$184,Y3993,X3993)*100)</f>
        <v>0</v>
      </c>
      <c r="S3993" t="s">
        <v>11903</v>
      </c>
      <c r="X3993" s="334">
        <v>30</v>
      </c>
      <c r="Y3993" s="334">
        <v>128</v>
      </c>
    </row>
    <row r="3994" spans="1:25" x14ac:dyDescent="0.25">
      <c r="A3994" t="str">
        <f>'Page 1 - General Information'!$G$12</f>
        <v>114069103</v>
      </c>
      <c r="B3994" t="str">
        <f>'Page 1 - General Information'!$G$16</f>
        <v>6980</v>
      </c>
      <c r="C3994" s="333" t="s">
        <v>14207</v>
      </c>
      <c r="N3994" s="338" t="s">
        <v>8013</v>
      </c>
      <c r="O3994" s="300"/>
      <c r="Q3994" s="304">
        <f>(INDEX('Page 2 - Team Information'!$K$14:$AP$184,Y3994,X3994)*100)</f>
        <v>0</v>
      </c>
      <c r="S3994" t="s">
        <v>11904</v>
      </c>
      <c r="X3994" s="334">
        <v>31</v>
      </c>
      <c r="Y3994" s="334">
        <v>128</v>
      </c>
    </row>
    <row r="3995" spans="1:25" x14ac:dyDescent="0.25">
      <c r="A3995" t="str">
        <f>'Page 1 - General Information'!$G$12</f>
        <v>114069103</v>
      </c>
      <c r="B3995" t="str">
        <f>'Page 1 - General Information'!$G$16</f>
        <v>6980</v>
      </c>
      <c r="C3995" s="333" t="s">
        <v>14207</v>
      </c>
      <c r="N3995" s="338" t="s">
        <v>8013</v>
      </c>
      <c r="O3995" s="300"/>
      <c r="Q3995" s="304">
        <f>(INDEX('Page 2 - Team Information'!$K$14:$AP$184,Y3995,X3995)*100)</f>
        <v>0</v>
      </c>
      <c r="S3995" t="s">
        <v>11905</v>
      </c>
      <c r="X3995" s="334">
        <v>32</v>
      </c>
      <c r="Y3995" s="334">
        <v>128</v>
      </c>
    </row>
    <row r="3996" spans="1:25" x14ac:dyDescent="0.25">
      <c r="A3996" t="str">
        <f>'Page 1 - General Information'!$G$12</f>
        <v>114069103</v>
      </c>
      <c r="B3996" t="str">
        <f>'Page 1 - General Information'!$G$16</f>
        <v>6980</v>
      </c>
      <c r="C3996" s="333" t="s">
        <v>14207</v>
      </c>
      <c r="N3996" t="s">
        <v>8024</v>
      </c>
      <c r="O3996" s="296">
        <f>INDEX('Page 2 - Team Information'!$K$14:$AP$184,Y3996,X3996)</f>
        <v>0</v>
      </c>
      <c r="Q3996"/>
      <c r="S3996" t="s">
        <v>11906</v>
      </c>
      <c r="X3996" s="334">
        <v>24</v>
      </c>
      <c r="Y3996" s="334">
        <v>129</v>
      </c>
    </row>
    <row r="3997" spans="1:25" x14ac:dyDescent="0.25">
      <c r="A3997" t="str">
        <f>'Page 1 - General Information'!$G$12</f>
        <v>114069103</v>
      </c>
      <c r="B3997" t="str">
        <f>'Page 1 - General Information'!$G$16</f>
        <v>6980</v>
      </c>
      <c r="C3997" s="333" t="s">
        <v>14207</v>
      </c>
      <c r="N3997" t="s">
        <v>8024</v>
      </c>
      <c r="O3997" s="296">
        <f>INDEX('Page 2 - Team Information'!$K$14:$AP$184,Y3997,X3997)</f>
        <v>1</v>
      </c>
      <c r="Q3997"/>
      <c r="S3997" t="s">
        <v>11907</v>
      </c>
      <c r="X3997" s="334">
        <v>25</v>
      </c>
      <c r="Y3997" s="334">
        <v>129</v>
      </c>
    </row>
    <row r="3998" spans="1:25" x14ac:dyDescent="0.25">
      <c r="A3998" t="str">
        <f>'Page 1 - General Information'!$G$12</f>
        <v>114069103</v>
      </c>
      <c r="B3998" t="str">
        <f>'Page 1 - General Information'!$G$16</f>
        <v>6980</v>
      </c>
      <c r="C3998" s="333" t="s">
        <v>14207</v>
      </c>
      <c r="N3998" t="s">
        <v>8024</v>
      </c>
      <c r="O3998" s="296">
        <f>INDEX('Page 2 - Team Information'!$K$14:$AP$184,Y3998,X3998)</f>
        <v>0</v>
      </c>
      <c r="Q3998"/>
      <c r="S3998" t="s">
        <v>11908</v>
      </c>
      <c r="X3998" s="334">
        <v>26</v>
      </c>
      <c r="Y3998" s="334">
        <v>129</v>
      </c>
    </row>
    <row r="3999" spans="1:25" x14ac:dyDescent="0.25">
      <c r="A3999" t="str">
        <f>'Page 1 - General Information'!$G$12</f>
        <v>114069103</v>
      </c>
      <c r="B3999" t="str">
        <f>'Page 1 - General Information'!$G$16</f>
        <v>6980</v>
      </c>
      <c r="C3999" s="333" t="s">
        <v>14207</v>
      </c>
      <c r="N3999" t="s">
        <v>8024</v>
      </c>
      <c r="O3999" s="296">
        <f>INDEX('Page 2 - Team Information'!$K$14:$AP$184,Y3999,X3999)</f>
        <v>2</v>
      </c>
      <c r="Q3999"/>
      <c r="S3999" t="s">
        <v>11909</v>
      </c>
      <c r="X3999" s="334">
        <v>27</v>
      </c>
      <c r="Y3999" s="334">
        <v>129</v>
      </c>
    </row>
    <row r="4000" spans="1:25" x14ac:dyDescent="0.25">
      <c r="A4000" t="str">
        <f>'Page 1 - General Information'!$G$12</f>
        <v>114069103</v>
      </c>
      <c r="B4000" t="str">
        <f>'Page 1 - General Information'!$G$16</f>
        <v>6980</v>
      </c>
      <c r="C4000" s="333" t="s">
        <v>14207</v>
      </c>
      <c r="N4000" s="338" t="s">
        <v>8013</v>
      </c>
      <c r="O4000" s="300"/>
      <c r="Q4000" s="304">
        <f>(INDEX('Page 2 - Team Information'!$K$14:$AP$184,Y4000,X4000)*100)</f>
        <v>3</v>
      </c>
      <c r="S4000" t="s">
        <v>11910</v>
      </c>
      <c r="X4000" s="334">
        <v>29</v>
      </c>
      <c r="Y4000" s="334">
        <v>129</v>
      </c>
    </row>
    <row r="4001" spans="1:25" x14ac:dyDescent="0.25">
      <c r="A4001" t="str">
        <f>'Page 1 - General Information'!$G$12</f>
        <v>114069103</v>
      </c>
      <c r="B4001" t="str">
        <f>'Page 1 - General Information'!$G$16</f>
        <v>6980</v>
      </c>
      <c r="C4001" s="333" t="s">
        <v>14207</v>
      </c>
      <c r="N4001" s="338" t="s">
        <v>8013</v>
      </c>
      <c r="O4001" s="300"/>
      <c r="Q4001" s="304">
        <f>(INDEX('Page 2 - Team Information'!$K$14:$AP$184,Y4001,X4001)*100)</f>
        <v>3</v>
      </c>
      <c r="S4001" t="s">
        <v>11911</v>
      </c>
      <c r="X4001" s="334">
        <v>30</v>
      </c>
      <c r="Y4001" s="334">
        <v>129</v>
      </c>
    </row>
    <row r="4002" spans="1:25" x14ac:dyDescent="0.25">
      <c r="A4002" t="str">
        <f>'Page 1 - General Information'!$G$12</f>
        <v>114069103</v>
      </c>
      <c r="B4002" t="str">
        <f>'Page 1 - General Information'!$G$16</f>
        <v>6980</v>
      </c>
      <c r="C4002" s="333" t="s">
        <v>14207</v>
      </c>
      <c r="N4002" s="338" t="s">
        <v>8013</v>
      </c>
      <c r="O4002" s="300"/>
      <c r="Q4002" s="304">
        <f>(INDEX('Page 2 - Team Information'!$K$14:$AP$184,Y4002,X4002)*100)</f>
        <v>0</v>
      </c>
      <c r="S4002" t="s">
        <v>11912</v>
      </c>
      <c r="X4002" s="334">
        <v>31</v>
      </c>
      <c r="Y4002" s="334">
        <v>129</v>
      </c>
    </row>
    <row r="4003" spans="1:25" x14ac:dyDescent="0.25">
      <c r="A4003" t="str">
        <f>'Page 1 - General Information'!$G$12</f>
        <v>114069103</v>
      </c>
      <c r="B4003" t="str">
        <f>'Page 1 - General Information'!$G$16</f>
        <v>6980</v>
      </c>
      <c r="C4003" s="333" t="s">
        <v>14207</v>
      </c>
      <c r="N4003" s="338" t="s">
        <v>8013</v>
      </c>
      <c r="O4003" s="300"/>
      <c r="Q4003" s="304">
        <f>(INDEX('Page 2 - Team Information'!$K$14:$AP$184,Y4003,X4003)*100)</f>
        <v>0</v>
      </c>
      <c r="S4003" t="s">
        <v>11913</v>
      </c>
      <c r="X4003" s="334">
        <v>32</v>
      </c>
      <c r="Y4003" s="334">
        <v>129</v>
      </c>
    </row>
    <row r="4004" spans="1:25" x14ac:dyDescent="0.25">
      <c r="A4004" t="str">
        <f>'Page 1 - General Information'!$G$12</f>
        <v>114069103</v>
      </c>
      <c r="B4004" t="str">
        <f>'Page 1 - General Information'!$G$16</f>
        <v>6980</v>
      </c>
      <c r="C4004" s="333" t="s">
        <v>14207</v>
      </c>
      <c r="N4004" t="s">
        <v>8024</v>
      </c>
      <c r="O4004" s="296">
        <f>INDEX('Page 2 - Team Information'!$K$14:$AP$184,Y4004,X4004)</f>
        <v>0</v>
      </c>
      <c r="Q4004"/>
      <c r="S4004" t="s">
        <v>11914</v>
      </c>
      <c r="X4004" s="334">
        <v>24</v>
      </c>
      <c r="Y4004" s="334">
        <v>130</v>
      </c>
    </row>
    <row r="4005" spans="1:25" x14ac:dyDescent="0.25">
      <c r="A4005" t="str">
        <f>'Page 1 - General Information'!$G$12</f>
        <v>114069103</v>
      </c>
      <c r="B4005" t="str">
        <f>'Page 1 - General Information'!$G$16</f>
        <v>6980</v>
      </c>
      <c r="C4005" s="333" t="s">
        <v>14207</v>
      </c>
      <c r="N4005" t="s">
        <v>8024</v>
      </c>
      <c r="O4005" s="296">
        <f>INDEX('Page 2 - Team Information'!$K$14:$AP$184,Y4005,X4005)</f>
        <v>0</v>
      </c>
      <c r="Q4005"/>
      <c r="S4005" t="s">
        <v>11915</v>
      </c>
      <c r="X4005" s="334">
        <v>25</v>
      </c>
      <c r="Y4005" s="334">
        <v>130</v>
      </c>
    </row>
    <row r="4006" spans="1:25" x14ac:dyDescent="0.25">
      <c r="A4006" t="str">
        <f>'Page 1 - General Information'!$G$12</f>
        <v>114069103</v>
      </c>
      <c r="B4006" t="str">
        <f>'Page 1 - General Information'!$G$16</f>
        <v>6980</v>
      </c>
      <c r="C4006" s="333" t="s">
        <v>14207</v>
      </c>
      <c r="N4006" t="s">
        <v>8024</v>
      </c>
      <c r="O4006" s="296">
        <f>INDEX('Page 2 - Team Information'!$K$14:$AP$184,Y4006,X4006)</f>
        <v>0</v>
      </c>
      <c r="Q4006"/>
      <c r="S4006" t="s">
        <v>11916</v>
      </c>
      <c r="X4006" s="334">
        <v>26</v>
      </c>
      <c r="Y4006" s="334">
        <v>130</v>
      </c>
    </row>
    <row r="4007" spans="1:25" x14ac:dyDescent="0.25">
      <c r="A4007" t="str">
        <f>'Page 1 - General Information'!$G$12</f>
        <v>114069103</v>
      </c>
      <c r="B4007" t="str">
        <f>'Page 1 - General Information'!$G$16</f>
        <v>6980</v>
      </c>
      <c r="C4007" s="333" t="s">
        <v>14207</v>
      </c>
      <c r="N4007" t="s">
        <v>8024</v>
      </c>
      <c r="O4007" s="296">
        <f>INDEX('Page 2 - Team Information'!$K$14:$AP$184,Y4007,X4007)</f>
        <v>0</v>
      </c>
      <c r="Q4007"/>
      <c r="S4007" t="s">
        <v>11917</v>
      </c>
      <c r="X4007" s="334">
        <v>27</v>
      </c>
      <c r="Y4007" s="334">
        <v>130</v>
      </c>
    </row>
    <row r="4008" spans="1:25" x14ac:dyDescent="0.25">
      <c r="A4008" t="str">
        <f>'Page 1 - General Information'!$G$12</f>
        <v>114069103</v>
      </c>
      <c r="B4008" t="str">
        <f>'Page 1 - General Information'!$G$16</f>
        <v>6980</v>
      </c>
      <c r="C4008" s="333" t="s">
        <v>14207</v>
      </c>
      <c r="N4008" s="338" t="s">
        <v>8013</v>
      </c>
      <c r="O4008" s="300"/>
      <c r="Q4008" s="304">
        <f>(INDEX('Page 2 - Team Information'!$K$14:$AP$184,Y4008,X4008)*100)</f>
        <v>0</v>
      </c>
      <c r="S4008" t="s">
        <v>11918</v>
      </c>
      <c r="X4008" s="334">
        <v>29</v>
      </c>
      <c r="Y4008" s="334">
        <v>130</v>
      </c>
    </row>
    <row r="4009" spans="1:25" x14ac:dyDescent="0.25">
      <c r="A4009" t="str">
        <f>'Page 1 - General Information'!$G$12</f>
        <v>114069103</v>
      </c>
      <c r="B4009" t="str">
        <f>'Page 1 - General Information'!$G$16</f>
        <v>6980</v>
      </c>
      <c r="C4009" s="333" t="s">
        <v>14207</v>
      </c>
      <c r="N4009" s="338" t="s">
        <v>8013</v>
      </c>
      <c r="O4009" s="300"/>
      <c r="Q4009" s="304">
        <f>(INDEX('Page 2 - Team Information'!$K$14:$AP$184,Y4009,X4009)*100)</f>
        <v>0</v>
      </c>
      <c r="S4009" t="s">
        <v>11919</v>
      </c>
      <c r="X4009" s="334">
        <v>30</v>
      </c>
      <c r="Y4009" s="334">
        <v>130</v>
      </c>
    </row>
    <row r="4010" spans="1:25" x14ac:dyDescent="0.25">
      <c r="A4010" t="str">
        <f>'Page 1 - General Information'!$G$12</f>
        <v>114069103</v>
      </c>
      <c r="B4010" t="str">
        <f>'Page 1 - General Information'!$G$16</f>
        <v>6980</v>
      </c>
      <c r="C4010" s="333" t="s">
        <v>14207</v>
      </c>
      <c r="N4010" s="338" t="s">
        <v>8013</v>
      </c>
      <c r="O4010" s="300"/>
      <c r="Q4010" s="304">
        <f>(INDEX('Page 2 - Team Information'!$K$14:$AP$184,Y4010,X4010)*100)</f>
        <v>0</v>
      </c>
      <c r="S4010" t="s">
        <v>11920</v>
      </c>
      <c r="X4010" s="334">
        <v>31</v>
      </c>
      <c r="Y4010" s="334">
        <v>130</v>
      </c>
    </row>
    <row r="4011" spans="1:25" x14ac:dyDescent="0.25">
      <c r="A4011" t="str">
        <f>'Page 1 - General Information'!$G$12</f>
        <v>114069103</v>
      </c>
      <c r="B4011" t="str">
        <f>'Page 1 - General Information'!$G$16</f>
        <v>6980</v>
      </c>
      <c r="C4011" s="333" t="s">
        <v>14207</v>
      </c>
      <c r="N4011" s="338" t="s">
        <v>8013</v>
      </c>
      <c r="O4011" s="300"/>
      <c r="Q4011" s="304">
        <f>(INDEX('Page 2 - Team Information'!$K$14:$AP$184,Y4011,X4011)*100)</f>
        <v>0</v>
      </c>
      <c r="S4011" t="s">
        <v>11921</v>
      </c>
      <c r="X4011" s="334">
        <v>32</v>
      </c>
      <c r="Y4011" s="334">
        <v>130</v>
      </c>
    </row>
    <row r="4012" spans="1:25" x14ac:dyDescent="0.25">
      <c r="A4012" t="str">
        <f>'Page 1 - General Information'!$G$12</f>
        <v>114069103</v>
      </c>
      <c r="B4012" t="str">
        <f>'Page 1 - General Information'!$G$16</f>
        <v>6980</v>
      </c>
      <c r="C4012" s="333" t="s">
        <v>14207</v>
      </c>
      <c r="N4012" t="s">
        <v>8024</v>
      </c>
      <c r="O4012" s="296">
        <f>INDEX('Page 2 - Team Information'!$K$14:$AP$184,Y4012,X4012)</f>
        <v>0</v>
      </c>
      <c r="Q4012"/>
      <c r="S4012" t="s">
        <v>11922</v>
      </c>
      <c r="X4012" s="334">
        <v>24</v>
      </c>
      <c r="Y4012" s="334">
        <v>131</v>
      </c>
    </row>
    <row r="4013" spans="1:25" x14ac:dyDescent="0.25">
      <c r="A4013" t="str">
        <f>'Page 1 - General Information'!$G$12</f>
        <v>114069103</v>
      </c>
      <c r="B4013" t="str">
        <f>'Page 1 - General Information'!$G$16</f>
        <v>6980</v>
      </c>
      <c r="C4013" s="333" t="s">
        <v>14207</v>
      </c>
      <c r="N4013" t="s">
        <v>8024</v>
      </c>
      <c r="O4013" s="296">
        <f>INDEX('Page 2 - Team Information'!$K$14:$AP$184,Y4013,X4013)</f>
        <v>0</v>
      </c>
      <c r="Q4013"/>
      <c r="S4013" t="s">
        <v>11923</v>
      </c>
      <c r="X4013" s="334">
        <v>25</v>
      </c>
      <c r="Y4013" s="334">
        <v>131</v>
      </c>
    </row>
    <row r="4014" spans="1:25" x14ac:dyDescent="0.25">
      <c r="A4014" t="str">
        <f>'Page 1 - General Information'!$G$12</f>
        <v>114069103</v>
      </c>
      <c r="B4014" t="str">
        <f>'Page 1 - General Information'!$G$16</f>
        <v>6980</v>
      </c>
      <c r="C4014" s="333" t="s">
        <v>14207</v>
      </c>
      <c r="N4014" t="s">
        <v>8024</v>
      </c>
      <c r="O4014" s="296">
        <f>INDEX('Page 2 - Team Information'!$K$14:$AP$184,Y4014,X4014)</f>
        <v>0</v>
      </c>
      <c r="Q4014"/>
      <c r="S4014" t="s">
        <v>11924</v>
      </c>
      <c r="X4014" s="334">
        <v>26</v>
      </c>
      <c r="Y4014" s="334">
        <v>131</v>
      </c>
    </row>
    <row r="4015" spans="1:25" x14ac:dyDescent="0.25">
      <c r="A4015" t="str">
        <f>'Page 1 - General Information'!$G$12</f>
        <v>114069103</v>
      </c>
      <c r="B4015" t="str">
        <f>'Page 1 - General Information'!$G$16</f>
        <v>6980</v>
      </c>
      <c r="C4015" s="333" t="s">
        <v>14207</v>
      </c>
      <c r="N4015" t="s">
        <v>8024</v>
      </c>
      <c r="O4015" s="296">
        <f>INDEX('Page 2 - Team Information'!$K$14:$AP$184,Y4015,X4015)</f>
        <v>0</v>
      </c>
      <c r="Q4015"/>
      <c r="S4015" t="s">
        <v>11925</v>
      </c>
      <c r="X4015" s="334">
        <v>27</v>
      </c>
      <c r="Y4015" s="334">
        <v>131</v>
      </c>
    </row>
    <row r="4016" spans="1:25" x14ac:dyDescent="0.25">
      <c r="A4016" t="str">
        <f>'Page 1 - General Information'!$G$12</f>
        <v>114069103</v>
      </c>
      <c r="B4016" t="str">
        <f>'Page 1 - General Information'!$G$16</f>
        <v>6980</v>
      </c>
      <c r="C4016" s="333" t="s">
        <v>14207</v>
      </c>
      <c r="N4016" s="338" t="s">
        <v>8013</v>
      </c>
      <c r="O4016" s="300"/>
      <c r="Q4016" s="304">
        <f>(INDEX('Page 2 - Team Information'!$K$14:$AP$184,Y4016,X4016)*100)</f>
        <v>0</v>
      </c>
      <c r="S4016" t="s">
        <v>11926</v>
      </c>
      <c r="X4016" s="334">
        <v>29</v>
      </c>
      <c r="Y4016" s="334">
        <v>131</v>
      </c>
    </row>
    <row r="4017" spans="1:25" x14ac:dyDescent="0.25">
      <c r="A4017" t="str">
        <f>'Page 1 - General Information'!$G$12</f>
        <v>114069103</v>
      </c>
      <c r="B4017" t="str">
        <f>'Page 1 - General Information'!$G$16</f>
        <v>6980</v>
      </c>
      <c r="C4017" s="333" t="s">
        <v>14207</v>
      </c>
      <c r="N4017" s="338" t="s">
        <v>8013</v>
      </c>
      <c r="O4017" s="300"/>
      <c r="Q4017" s="304">
        <f>(INDEX('Page 2 - Team Information'!$K$14:$AP$184,Y4017,X4017)*100)</f>
        <v>0</v>
      </c>
      <c r="S4017" t="s">
        <v>11927</v>
      </c>
      <c r="X4017" s="334">
        <v>30</v>
      </c>
      <c r="Y4017" s="334">
        <v>131</v>
      </c>
    </row>
    <row r="4018" spans="1:25" x14ac:dyDescent="0.25">
      <c r="A4018" t="str">
        <f>'Page 1 - General Information'!$G$12</f>
        <v>114069103</v>
      </c>
      <c r="B4018" t="str">
        <f>'Page 1 - General Information'!$G$16</f>
        <v>6980</v>
      </c>
      <c r="C4018" s="333" t="s">
        <v>14207</v>
      </c>
      <c r="N4018" s="338" t="s">
        <v>8013</v>
      </c>
      <c r="O4018" s="300"/>
      <c r="Q4018" s="304">
        <f>(INDEX('Page 2 - Team Information'!$K$14:$AP$184,Y4018,X4018)*100)</f>
        <v>0</v>
      </c>
      <c r="S4018" t="s">
        <v>11928</v>
      </c>
      <c r="X4018" s="334">
        <v>31</v>
      </c>
      <c r="Y4018" s="334">
        <v>131</v>
      </c>
    </row>
    <row r="4019" spans="1:25" x14ac:dyDescent="0.25">
      <c r="A4019" t="str">
        <f>'Page 1 - General Information'!$G$12</f>
        <v>114069103</v>
      </c>
      <c r="B4019" t="str">
        <f>'Page 1 - General Information'!$G$16</f>
        <v>6980</v>
      </c>
      <c r="C4019" s="333" t="s">
        <v>14207</v>
      </c>
      <c r="N4019" s="338" t="s">
        <v>8013</v>
      </c>
      <c r="O4019" s="300"/>
      <c r="Q4019" s="304">
        <f>(INDEX('Page 2 - Team Information'!$K$14:$AP$184,Y4019,X4019)*100)</f>
        <v>0</v>
      </c>
      <c r="S4019" t="s">
        <v>11929</v>
      </c>
      <c r="X4019" s="334">
        <v>32</v>
      </c>
      <c r="Y4019" s="334">
        <v>131</v>
      </c>
    </row>
    <row r="4020" spans="1:25" x14ac:dyDescent="0.25">
      <c r="A4020" t="str">
        <f>'Page 1 - General Information'!$G$12</f>
        <v>114069103</v>
      </c>
      <c r="B4020" t="str">
        <f>'Page 1 - General Information'!$G$16</f>
        <v>6980</v>
      </c>
      <c r="C4020" s="333" t="s">
        <v>14207</v>
      </c>
      <c r="N4020" t="s">
        <v>8024</v>
      </c>
      <c r="O4020" s="296">
        <f>INDEX('Page 2 - Team Information'!$K$14:$AP$184,Y4020,X4020)</f>
        <v>0</v>
      </c>
      <c r="Q4020"/>
      <c r="S4020" t="s">
        <v>11930</v>
      </c>
      <c r="X4020" s="334">
        <v>24</v>
      </c>
      <c r="Y4020" s="334">
        <v>132</v>
      </c>
    </row>
    <row r="4021" spans="1:25" x14ac:dyDescent="0.25">
      <c r="A4021" t="str">
        <f>'Page 1 - General Information'!$G$12</f>
        <v>114069103</v>
      </c>
      <c r="B4021" t="str">
        <f>'Page 1 - General Information'!$G$16</f>
        <v>6980</v>
      </c>
      <c r="C4021" s="333" t="s">
        <v>14207</v>
      </c>
      <c r="N4021" t="s">
        <v>8024</v>
      </c>
      <c r="O4021" s="296">
        <f>INDEX('Page 2 - Team Information'!$K$14:$AP$184,Y4021,X4021)</f>
        <v>1</v>
      </c>
      <c r="Q4021"/>
      <c r="S4021" t="s">
        <v>11931</v>
      </c>
      <c r="X4021" s="334">
        <v>25</v>
      </c>
      <c r="Y4021" s="334">
        <v>132</v>
      </c>
    </row>
    <row r="4022" spans="1:25" x14ac:dyDescent="0.25">
      <c r="A4022" t="str">
        <f>'Page 1 - General Information'!$G$12</f>
        <v>114069103</v>
      </c>
      <c r="B4022" t="str">
        <f>'Page 1 - General Information'!$G$16</f>
        <v>6980</v>
      </c>
      <c r="C4022" s="333" t="s">
        <v>14207</v>
      </c>
      <c r="N4022" t="s">
        <v>8024</v>
      </c>
      <c r="O4022" s="296">
        <f>INDEX('Page 2 - Team Information'!$K$14:$AP$184,Y4022,X4022)</f>
        <v>0</v>
      </c>
      <c r="Q4022"/>
      <c r="S4022" t="s">
        <v>11932</v>
      </c>
      <c r="X4022" s="334">
        <v>26</v>
      </c>
      <c r="Y4022" s="334">
        <v>132</v>
      </c>
    </row>
    <row r="4023" spans="1:25" x14ac:dyDescent="0.25">
      <c r="A4023" t="str">
        <f>'Page 1 - General Information'!$G$12</f>
        <v>114069103</v>
      </c>
      <c r="B4023" t="str">
        <f>'Page 1 - General Information'!$G$16</f>
        <v>6980</v>
      </c>
      <c r="C4023" s="333" t="s">
        <v>14207</v>
      </c>
      <c r="N4023" t="s">
        <v>8024</v>
      </c>
      <c r="O4023" s="296">
        <f>INDEX('Page 2 - Team Information'!$K$14:$AP$184,Y4023,X4023)</f>
        <v>0</v>
      </c>
      <c r="Q4023"/>
      <c r="S4023" t="s">
        <v>11933</v>
      </c>
      <c r="X4023" s="334">
        <v>27</v>
      </c>
      <c r="Y4023" s="334">
        <v>132</v>
      </c>
    </row>
    <row r="4024" spans="1:25" x14ac:dyDescent="0.25">
      <c r="A4024" t="str">
        <f>'Page 1 - General Information'!$G$12</f>
        <v>114069103</v>
      </c>
      <c r="B4024" t="str">
        <f>'Page 1 - General Information'!$G$16</f>
        <v>6980</v>
      </c>
      <c r="C4024" s="333" t="s">
        <v>14207</v>
      </c>
      <c r="N4024" s="338" t="s">
        <v>8013</v>
      </c>
      <c r="O4024" s="300"/>
      <c r="Q4024" s="304">
        <f>(INDEX('Page 2 - Team Information'!$K$14:$AP$184,Y4024,X4024)*100)</f>
        <v>0</v>
      </c>
      <c r="S4024" t="s">
        <v>11934</v>
      </c>
      <c r="X4024" s="334">
        <v>29</v>
      </c>
      <c r="Y4024" s="334">
        <v>132</v>
      </c>
    </row>
    <row r="4025" spans="1:25" x14ac:dyDescent="0.25">
      <c r="A4025" t="str">
        <f>'Page 1 - General Information'!$G$12</f>
        <v>114069103</v>
      </c>
      <c r="B4025" t="str">
        <f>'Page 1 - General Information'!$G$16</f>
        <v>6980</v>
      </c>
      <c r="C4025" s="333" t="s">
        <v>14207</v>
      </c>
      <c r="N4025" s="338" t="s">
        <v>8013</v>
      </c>
      <c r="O4025" s="300"/>
      <c r="Q4025" s="304">
        <f>(INDEX('Page 2 - Team Information'!$K$14:$AP$184,Y4025,X4025)*100)</f>
        <v>0</v>
      </c>
      <c r="S4025" t="s">
        <v>11935</v>
      </c>
      <c r="X4025" s="334">
        <v>30</v>
      </c>
      <c r="Y4025" s="334">
        <v>132</v>
      </c>
    </row>
    <row r="4026" spans="1:25" x14ac:dyDescent="0.25">
      <c r="A4026" t="str">
        <f>'Page 1 - General Information'!$G$12</f>
        <v>114069103</v>
      </c>
      <c r="B4026" t="str">
        <f>'Page 1 - General Information'!$G$16</f>
        <v>6980</v>
      </c>
      <c r="C4026" s="333" t="s">
        <v>14207</v>
      </c>
      <c r="N4026" s="338" t="s">
        <v>8013</v>
      </c>
      <c r="O4026" s="300"/>
      <c r="Q4026" s="304">
        <f>(INDEX('Page 2 - Team Information'!$K$14:$AP$184,Y4026,X4026)*100)</f>
        <v>8.3000000000000007</v>
      </c>
      <c r="S4026" t="s">
        <v>11936</v>
      </c>
      <c r="X4026" s="334">
        <v>31</v>
      </c>
      <c r="Y4026" s="334">
        <v>132</v>
      </c>
    </row>
    <row r="4027" spans="1:25" x14ac:dyDescent="0.25">
      <c r="A4027" t="str">
        <f>'Page 1 - General Information'!$G$12</f>
        <v>114069103</v>
      </c>
      <c r="B4027" t="str">
        <f>'Page 1 - General Information'!$G$16</f>
        <v>6980</v>
      </c>
      <c r="C4027" s="333" t="s">
        <v>14207</v>
      </c>
      <c r="N4027" s="338" t="s">
        <v>8013</v>
      </c>
      <c r="O4027" s="300"/>
      <c r="Q4027" s="304">
        <f>(INDEX('Page 2 - Team Information'!$K$14:$AP$184,Y4027,X4027)*100)</f>
        <v>8.3000000000000007</v>
      </c>
      <c r="S4027" t="s">
        <v>11937</v>
      </c>
      <c r="X4027" s="334">
        <v>32</v>
      </c>
      <c r="Y4027" s="334">
        <v>132</v>
      </c>
    </row>
    <row r="4028" spans="1:25" x14ac:dyDescent="0.25">
      <c r="A4028" t="str">
        <f>'Page 1 - General Information'!$G$12</f>
        <v>114069103</v>
      </c>
      <c r="B4028" t="str">
        <f>'Page 1 - General Information'!$G$16</f>
        <v>6980</v>
      </c>
      <c r="C4028" s="333" t="s">
        <v>14207</v>
      </c>
      <c r="N4028" t="s">
        <v>8024</v>
      </c>
      <c r="O4028" s="296">
        <f>INDEX('Page 2 - Team Information'!$K$14:$AP$184,Y4028,X4028)</f>
        <v>0</v>
      </c>
      <c r="Q4028"/>
      <c r="S4028" t="s">
        <v>11938</v>
      </c>
      <c r="X4028" s="334">
        <v>24</v>
      </c>
      <c r="Y4028" s="334">
        <v>133</v>
      </c>
    </row>
    <row r="4029" spans="1:25" x14ac:dyDescent="0.25">
      <c r="A4029" t="str">
        <f>'Page 1 - General Information'!$G$12</f>
        <v>114069103</v>
      </c>
      <c r="B4029" t="str">
        <f>'Page 1 - General Information'!$G$16</f>
        <v>6980</v>
      </c>
      <c r="C4029" s="333" t="s">
        <v>14207</v>
      </c>
      <c r="N4029" t="s">
        <v>8024</v>
      </c>
      <c r="O4029" s="296">
        <f>INDEX('Page 2 - Team Information'!$K$14:$AP$184,Y4029,X4029)</f>
        <v>0</v>
      </c>
      <c r="Q4029"/>
      <c r="S4029" t="s">
        <v>11939</v>
      </c>
      <c r="X4029" s="334">
        <v>25</v>
      </c>
      <c r="Y4029" s="334">
        <v>133</v>
      </c>
    </row>
    <row r="4030" spans="1:25" x14ac:dyDescent="0.25">
      <c r="A4030" t="str">
        <f>'Page 1 - General Information'!$G$12</f>
        <v>114069103</v>
      </c>
      <c r="B4030" t="str">
        <f>'Page 1 - General Information'!$G$16</f>
        <v>6980</v>
      </c>
      <c r="C4030" s="333" t="s">
        <v>14207</v>
      </c>
      <c r="N4030" t="s">
        <v>8024</v>
      </c>
      <c r="O4030" s="296">
        <f>INDEX('Page 2 - Team Information'!$K$14:$AP$184,Y4030,X4030)</f>
        <v>0</v>
      </c>
      <c r="Q4030"/>
      <c r="S4030" t="s">
        <v>11940</v>
      </c>
      <c r="X4030" s="334">
        <v>26</v>
      </c>
      <c r="Y4030" s="334">
        <v>133</v>
      </c>
    </row>
    <row r="4031" spans="1:25" x14ac:dyDescent="0.25">
      <c r="A4031" t="str">
        <f>'Page 1 - General Information'!$G$12</f>
        <v>114069103</v>
      </c>
      <c r="B4031" t="str">
        <f>'Page 1 - General Information'!$G$16</f>
        <v>6980</v>
      </c>
      <c r="C4031" s="333" t="s">
        <v>14207</v>
      </c>
      <c r="N4031" t="s">
        <v>8024</v>
      </c>
      <c r="O4031" s="296">
        <f>INDEX('Page 2 - Team Information'!$K$14:$AP$184,Y4031,X4031)</f>
        <v>0</v>
      </c>
      <c r="Q4031"/>
      <c r="S4031" t="s">
        <v>11941</v>
      </c>
      <c r="X4031" s="334">
        <v>27</v>
      </c>
      <c r="Y4031" s="334">
        <v>133</v>
      </c>
    </row>
    <row r="4032" spans="1:25" x14ac:dyDescent="0.25">
      <c r="A4032" t="str">
        <f>'Page 1 - General Information'!$G$12</f>
        <v>114069103</v>
      </c>
      <c r="B4032" t="str">
        <f>'Page 1 - General Information'!$G$16</f>
        <v>6980</v>
      </c>
      <c r="C4032" s="333" t="s">
        <v>14207</v>
      </c>
      <c r="N4032" s="338" t="s">
        <v>8013</v>
      </c>
      <c r="O4032" s="300"/>
      <c r="Q4032" s="304">
        <f>(INDEX('Page 2 - Team Information'!$K$14:$AP$184,Y4032,X4032)*100)</f>
        <v>0</v>
      </c>
      <c r="S4032" t="s">
        <v>11942</v>
      </c>
      <c r="X4032" s="334">
        <v>29</v>
      </c>
      <c r="Y4032" s="334">
        <v>133</v>
      </c>
    </row>
    <row r="4033" spans="1:25" x14ac:dyDescent="0.25">
      <c r="A4033" t="str">
        <f>'Page 1 - General Information'!$G$12</f>
        <v>114069103</v>
      </c>
      <c r="B4033" t="str">
        <f>'Page 1 - General Information'!$G$16</f>
        <v>6980</v>
      </c>
      <c r="C4033" s="333" t="s">
        <v>14207</v>
      </c>
      <c r="N4033" s="338" t="s">
        <v>8013</v>
      </c>
      <c r="O4033" s="300"/>
      <c r="Q4033" s="304">
        <f>(INDEX('Page 2 - Team Information'!$K$14:$AP$184,Y4033,X4033)*100)</f>
        <v>0</v>
      </c>
      <c r="S4033" t="s">
        <v>11943</v>
      </c>
      <c r="X4033" s="334">
        <v>30</v>
      </c>
      <c r="Y4033" s="334">
        <v>133</v>
      </c>
    </row>
    <row r="4034" spans="1:25" x14ac:dyDescent="0.25">
      <c r="A4034" t="str">
        <f>'Page 1 - General Information'!$G$12</f>
        <v>114069103</v>
      </c>
      <c r="B4034" t="str">
        <f>'Page 1 - General Information'!$G$16</f>
        <v>6980</v>
      </c>
      <c r="C4034" s="333" t="s">
        <v>14207</v>
      </c>
      <c r="N4034" s="338" t="s">
        <v>8013</v>
      </c>
      <c r="O4034" s="300"/>
      <c r="Q4034" s="304">
        <f>(INDEX('Page 2 - Team Information'!$K$14:$AP$184,Y4034,X4034)*100)</f>
        <v>0</v>
      </c>
      <c r="S4034" t="s">
        <v>11944</v>
      </c>
      <c r="X4034" s="334">
        <v>31</v>
      </c>
      <c r="Y4034" s="334">
        <v>133</v>
      </c>
    </row>
    <row r="4035" spans="1:25" x14ac:dyDescent="0.25">
      <c r="A4035" t="str">
        <f>'Page 1 - General Information'!$G$12</f>
        <v>114069103</v>
      </c>
      <c r="B4035" t="str">
        <f>'Page 1 - General Information'!$G$16</f>
        <v>6980</v>
      </c>
      <c r="C4035" s="333" t="s">
        <v>14207</v>
      </c>
      <c r="N4035" s="338" t="s">
        <v>8013</v>
      </c>
      <c r="O4035" s="300"/>
      <c r="Q4035" s="304">
        <f>(INDEX('Page 2 - Team Information'!$K$14:$AP$184,Y4035,X4035)*100)</f>
        <v>0</v>
      </c>
      <c r="S4035" t="s">
        <v>11945</v>
      </c>
      <c r="X4035" s="334">
        <v>32</v>
      </c>
      <c r="Y4035" s="334">
        <v>133</v>
      </c>
    </row>
    <row r="4036" spans="1:25" x14ac:dyDescent="0.25">
      <c r="A4036" t="str">
        <f>'Page 1 - General Information'!$G$12</f>
        <v>114069103</v>
      </c>
      <c r="B4036" t="str">
        <f>'Page 1 - General Information'!$G$16</f>
        <v>6980</v>
      </c>
      <c r="C4036" s="333" t="s">
        <v>14207</v>
      </c>
      <c r="N4036" t="s">
        <v>8024</v>
      </c>
      <c r="O4036" s="296">
        <f>INDEX('Page 2 - Team Information'!$K$14:$AP$184,Y4036,X4036)</f>
        <v>0</v>
      </c>
      <c r="Q4036"/>
      <c r="S4036" t="s">
        <v>11946</v>
      </c>
      <c r="X4036" s="334">
        <v>24</v>
      </c>
      <c r="Y4036" s="334">
        <v>134</v>
      </c>
    </row>
    <row r="4037" spans="1:25" x14ac:dyDescent="0.25">
      <c r="A4037" t="str">
        <f>'Page 1 - General Information'!$G$12</f>
        <v>114069103</v>
      </c>
      <c r="B4037" t="str">
        <f>'Page 1 - General Information'!$G$16</f>
        <v>6980</v>
      </c>
      <c r="C4037" s="333" t="s">
        <v>14207</v>
      </c>
      <c r="N4037" t="s">
        <v>8024</v>
      </c>
      <c r="O4037" s="296">
        <f>INDEX('Page 2 - Team Information'!$K$14:$AP$184,Y4037,X4037)</f>
        <v>1</v>
      </c>
      <c r="Q4037"/>
      <c r="S4037" t="s">
        <v>11947</v>
      </c>
      <c r="X4037" s="334">
        <v>25</v>
      </c>
      <c r="Y4037" s="334">
        <v>134</v>
      </c>
    </row>
    <row r="4038" spans="1:25" x14ac:dyDescent="0.25">
      <c r="A4038" t="str">
        <f>'Page 1 - General Information'!$G$12</f>
        <v>114069103</v>
      </c>
      <c r="B4038" t="str">
        <f>'Page 1 - General Information'!$G$16</f>
        <v>6980</v>
      </c>
      <c r="C4038" s="333" t="s">
        <v>14207</v>
      </c>
      <c r="N4038" t="s">
        <v>8024</v>
      </c>
      <c r="O4038" s="296">
        <f>INDEX('Page 2 - Team Information'!$K$14:$AP$184,Y4038,X4038)</f>
        <v>0</v>
      </c>
      <c r="Q4038"/>
      <c r="S4038" t="s">
        <v>11948</v>
      </c>
      <c r="X4038" s="334">
        <v>26</v>
      </c>
      <c r="Y4038" s="334">
        <v>134</v>
      </c>
    </row>
    <row r="4039" spans="1:25" x14ac:dyDescent="0.25">
      <c r="A4039" t="str">
        <f>'Page 1 - General Information'!$G$12</f>
        <v>114069103</v>
      </c>
      <c r="B4039" t="str">
        <f>'Page 1 - General Information'!$G$16</f>
        <v>6980</v>
      </c>
      <c r="C4039" s="333" t="s">
        <v>14207</v>
      </c>
      <c r="N4039" t="s">
        <v>8024</v>
      </c>
      <c r="O4039" s="296">
        <f>INDEX('Page 2 - Team Information'!$K$14:$AP$184,Y4039,X4039)</f>
        <v>0</v>
      </c>
      <c r="Q4039"/>
      <c r="S4039" t="s">
        <v>11949</v>
      </c>
      <c r="X4039" s="334">
        <v>27</v>
      </c>
      <c r="Y4039" s="334">
        <v>134</v>
      </c>
    </row>
    <row r="4040" spans="1:25" x14ac:dyDescent="0.25">
      <c r="A4040" t="str">
        <f>'Page 1 - General Information'!$G$12</f>
        <v>114069103</v>
      </c>
      <c r="B4040" t="str">
        <f>'Page 1 - General Information'!$G$16</f>
        <v>6980</v>
      </c>
      <c r="C4040" s="333" t="s">
        <v>14207</v>
      </c>
      <c r="N4040" s="338" t="s">
        <v>8013</v>
      </c>
      <c r="O4040" s="300"/>
      <c r="Q4040" s="304">
        <f>(INDEX('Page 2 - Team Information'!$K$14:$AP$184,Y4040,X4040)*100)</f>
        <v>0</v>
      </c>
      <c r="S4040" t="s">
        <v>11950</v>
      </c>
      <c r="X4040" s="334">
        <v>29</v>
      </c>
      <c r="Y4040" s="334">
        <v>134</v>
      </c>
    </row>
    <row r="4041" spans="1:25" x14ac:dyDescent="0.25">
      <c r="A4041" t="str">
        <f>'Page 1 - General Information'!$G$12</f>
        <v>114069103</v>
      </c>
      <c r="B4041" t="str">
        <f>'Page 1 - General Information'!$G$16</f>
        <v>6980</v>
      </c>
      <c r="C4041" s="333" t="s">
        <v>14207</v>
      </c>
      <c r="N4041" s="338" t="s">
        <v>8013</v>
      </c>
      <c r="O4041" s="300"/>
      <c r="Q4041" s="304">
        <f>(INDEX('Page 2 - Team Information'!$K$14:$AP$184,Y4041,X4041)*100)</f>
        <v>0</v>
      </c>
      <c r="S4041" t="s">
        <v>11951</v>
      </c>
      <c r="X4041" s="334">
        <v>30</v>
      </c>
      <c r="Y4041" s="334">
        <v>134</v>
      </c>
    </row>
    <row r="4042" spans="1:25" x14ac:dyDescent="0.25">
      <c r="A4042" t="str">
        <f>'Page 1 - General Information'!$G$12</f>
        <v>114069103</v>
      </c>
      <c r="B4042" t="str">
        <f>'Page 1 - General Information'!$G$16</f>
        <v>6980</v>
      </c>
      <c r="C4042" s="333" t="s">
        <v>14207</v>
      </c>
      <c r="N4042" s="338" t="s">
        <v>8013</v>
      </c>
      <c r="O4042" s="300"/>
      <c r="Q4042" s="304">
        <f>(INDEX('Page 2 - Team Information'!$K$14:$AP$184,Y4042,X4042)*100)</f>
        <v>0</v>
      </c>
      <c r="S4042" t="s">
        <v>11952</v>
      </c>
      <c r="X4042" s="334">
        <v>31</v>
      </c>
      <c r="Y4042" s="334">
        <v>134</v>
      </c>
    </row>
    <row r="4043" spans="1:25" x14ac:dyDescent="0.25">
      <c r="A4043" t="str">
        <f>'Page 1 - General Information'!$G$12</f>
        <v>114069103</v>
      </c>
      <c r="B4043" t="str">
        <f>'Page 1 - General Information'!$G$16</f>
        <v>6980</v>
      </c>
      <c r="C4043" s="333" t="s">
        <v>14207</v>
      </c>
      <c r="N4043" s="338" t="s">
        <v>8013</v>
      </c>
      <c r="O4043" s="300"/>
      <c r="Q4043" s="304">
        <f>(INDEX('Page 2 - Team Information'!$K$14:$AP$184,Y4043,X4043)*100)</f>
        <v>0</v>
      </c>
      <c r="S4043" t="s">
        <v>11953</v>
      </c>
      <c r="X4043" s="334">
        <v>32</v>
      </c>
      <c r="Y4043" s="334">
        <v>134</v>
      </c>
    </row>
    <row r="4044" spans="1:25" x14ac:dyDescent="0.25">
      <c r="A4044" t="str">
        <f>'Page 1 - General Information'!$G$12</f>
        <v>114069103</v>
      </c>
      <c r="B4044" t="str">
        <f>'Page 1 - General Information'!$G$16</f>
        <v>6980</v>
      </c>
      <c r="C4044" s="333" t="s">
        <v>14207</v>
      </c>
      <c r="N4044" t="s">
        <v>8024</v>
      </c>
      <c r="O4044" s="296">
        <f>INDEX('Page 2 - Team Information'!$K$14:$AP$184,Y4044,X4044)</f>
        <v>0</v>
      </c>
      <c r="Q4044"/>
      <c r="S4044" t="s">
        <v>11954</v>
      </c>
      <c r="X4044" s="334">
        <v>24</v>
      </c>
      <c r="Y4044" s="334">
        <v>135</v>
      </c>
    </row>
    <row r="4045" spans="1:25" x14ac:dyDescent="0.25">
      <c r="A4045" t="str">
        <f>'Page 1 - General Information'!$G$12</f>
        <v>114069103</v>
      </c>
      <c r="B4045" t="str">
        <f>'Page 1 - General Information'!$G$16</f>
        <v>6980</v>
      </c>
      <c r="C4045" s="333" t="s">
        <v>14207</v>
      </c>
      <c r="N4045" t="s">
        <v>8024</v>
      </c>
      <c r="O4045" s="296">
        <f>INDEX('Page 2 - Team Information'!$K$14:$AP$184,Y4045,X4045)</f>
        <v>1</v>
      </c>
      <c r="Q4045"/>
      <c r="S4045" t="s">
        <v>11955</v>
      </c>
      <c r="X4045" s="334">
        <v>25</v>
      </c>
      <c r="Y4045" s="334">
        <v>135</v>
      </c>
    </row>
    <row r="4046" spans="1:25" x14ac:dyDescent="0.25">
      <c r="A4046" t="str">
        <f>'Page 1 - General Information'!$G$12</f>
        <v>114069103</v>
      </c>
      <c r="B4046" t="str">
        <f>'Page 1 - General Information'!$G$16</f>
        <v>6980</v>
      </c>
      <c r="C4046" s="333" t="s">
        <v>14207</v>
      </c>
      <c r="N4046" t="s">
        <v>8024</v>
      </c>
      <c r="O4046" s="296">
        <f>INDEX('Page 2 - Team Information'!$K$14:$AP$184,Y4046,X4046)</f>
        <v>0</v>
      </c>
      <c r="Q4046"/>
      <c r="S4046" t="s">
        <v>11956</v>
      </c>
      <c r="X4046" s="334">
        <v>26</v>
      </c>
      <c r="Y4046" s="334">
        <v>135</v>
      </c>
    </row>
    <row r="4047" spans="1:25" x14ac:dyDescent="0.25">
      <c r="A4047" t="str">
        <f>'Page 1 - General Information'!$G$12</f>
        <v>114069103</v>
      </c>
      <c r="B4047" t="str">
        <f>'Page 1 - General Information'!$G$16</f>
        <v>6980</v>
      </c>
      <c r="C4047" s="333" t="s">
        <v>14207</v>
      </c>
      <c r="N4047" t="s">
        <v>8024</v>
      </c>
      <c r="O4047" s="296">
        <f>INDEX('Page 2 - Team Information'!$K$14:$AP$184,Y4047,X4047)</f>
        <v>1</v>
      </c>
      <c r="Q4047"/>
      <c r="S4047" t="s">
        <v>11957</v>
      </c>
      <c r="X4047" s="334">
        <v>27</v>
      </c>
      <c r="Y4047" s="334">
        <v>135</v>
      </c>
    </row>
    <row r="4048" spans="1:25" x14ac:dyDescent="0.25">
      <c r="A4048" t="str">
        <f>'Page 1 - General Information'!$G$12</f>
        <v>114069103</v>
      </c>
      <c r="B4048" t="str">
        <f>'Page 1 - General Information'!$G$16</f>
        <v>6980</v>
      </c>
      <c r="C4048" s="333" t="s">
        <v>14207</v>
      </c>
      <c r="N4048" s="338" t="s">
        <v>8013</v>
      </c>
      <c r="O4048" s="300"/>
      <c r="Q4048" s="304">
        <f>(INDEX('Page 2 - Team Information'!$K$14:$AP$184,Y4048,X4048)*100)</f>
        <v>0</v>
      </c>
      <c r="S4048" t="s">
        <v>11958</v>
      </c>
      <c r="X4048" s="334">
        <v>29</v>
      </c>
      <c r="Y4048" s="334">
        <v>135</v>
      </c>
    </row>
    <row r="4049" spans="1:25" x14ac:dyDescent="0.25">
      <c r="A4049" t="str">
        <f>'Page 1 - General Information'!$G$12</f>
        <v>114069103</v>
      </c>
      <c r="B4049" t="str">
        <f>'Page 1 - General Information'!$G$16</f>
        <v>6980</v>
      </c>
      <c r="C4049" s="333" t="s">
        <v>14207</v>
      </c>
      <c r="N4049" s="338" t="s">
        <v>8013</v>
      </c>
      <c r="O4049" s="300"/>
      <c r="Q4049" s="304">
        <f>(INDEX('Page 2 - Team Information'!$K$14:$AP$184,Y4049,X4049)*100)</f>
        <v>0</v>
      </c>
      <c r="S4049" t="s">
        <v>11959</v>
      </c>
      <c r="X4049" s="334">
        <v>30</v>
      </c>
      <c r="Y4049" s="334">
        <v>135</v>
      </c>
    </row>
    <row r="4050" spans="1:25" x14ac:dyDescent="0.25">
      <c r="A4050" t="str">
        <f>'Page 1 - General Information'!$G$12</f>
        <v>114069103</v>
      </c>
      <c r="B4050" t="str">
        <f>'Page 1 - General Information'!$G$16</f>
        <v>6980</v>
      </c>
      <c r="C4050" s="333" t="s">
        <v>14207</v>
      </c>
      <c r="N4050" s="338" t="s">
        <v>8013</v>
      </c>
      <c r="O4050" s="300"/>
      <c r="Q4050" s="304">
        <f>(INDEX('Page 2 - Team Information'!$K$14:$AP$184,Y4050,X4050)*100)</f>
        <v>4.1500000000000004</v>
      </c>
      <c r="S4050" t="s">
        <v>11960</v>
      </c>
      <c r="X4050" s="334">
        <v>31</v>
      </c>
      <c r="Y4050" s="334">
        <v>135</v>
      </c>
    </row>
    <row r="4051" spans="1:25" x14ac:dyDescent="0.25">
      <c r="A4051" t="str">
        <f>'Page 1 - General Information'!$G$12</f>
        <v>114069103</v>
      </c>
      <c r="B4051" t="str">
        <f>'Page 1 - General Information'!$G$16</f>
        <v>6980</v>
      </c>
      <c r="C4051" s="333" t="s">
        <v>14207</v>
      </c>
      <c r="N4051" s="338" t="s">
        <v>8013</v>
      </c>
      <c r="O4051" s="300"/>
      <c r="Q4051" s="304">
        <f>(INDEX('Page 2 - Team Information'!$K$14:$AP$184,Y4051,X4051)*100)</f>
        <v>4.1500000000000004</v>
      </c>
      <c r="S4051" t="s">
        <v>11961</v>
      </c>
      <c r="X4051" s="334">
        <v>32</v>
      </c>
      <c r="Y4051" s="334">
        <v>135</v>
      </c>
    </row>
    <row r="4052" spans="1:25" x14ac:dyDescent="0.25">
      <c r="A4052" t="str">
        <f>'Page 1 - General Information'!$G$12</f>
        <v>114069103</v>
      </c>
      <c r="B4052" t="str">
        <f>'Page 1 - General Information'!$G$16</f>
        <v>6980</v>
      </c>
      <c r="C4052" s="333" t="s">
        <v>14207</v>
      </c>
      <c r="N4052" t="s">
        <v>8024</v>
      </c>
      <c r="O4052" s="296">
        <f>INDEX('Page 2 - Team Information'!$K$14:$AP$184,Y4052,X4052)</f>
        <v>0</v>
      </c>
      <c r="Q4052"/>
      <c r="S4052" t="s">
        <v>11962</v>
      </c>
      <c r="X4052" s="334">
        <v>24</v>
      </c>
      <c r="Y4052" s="334">
        <v>136</v>
      </c>
    </row>
    <row r="4053" spans="1:25" x14ac:dyDescent="0.25">
      <c r="A4053" t="str">
        <f>'Page 1 - General Information'!$G$12</f>
        <v>114069103</v>
      </c>
      <c r="B4053" t="str">
        <f>'Page 1 - General Information'!$G$16</f>
        <v>6980</v>
      </c>
      <c r="C4053" s="333" t="s">
        <v>14207</v>
      </c>
      <c r="N4053" t="s">
        <v>8024</v>
      </c>
      <c r="O4053" s="296">
        <f>INDEX('Page 2 - Team Information'!$K$14:$AP$184,Y4053,X4053)</f>
        <v>1</v>
      </c>
      <c r="Q4053"/>
      <c r="S4053" t="s">
        <v>11963</v>
      </c>
      <c r="X4053" s="334">
        <v>25</v>
      </c>
      <c r="Y4053" s="334">
        <v>136</v>
      </c>
    </row>
    <row r="4054" spans="1:25" x14ac:dyDescent="0.25">
      <c r="A4054" t="str">
        <f>'Page 1 - General Information'!$G$12</f>
        <v>114069103</v>
      </c>
      <c r="B4054" t="str">
        <f>'Page 1 - General Information'!$G$16</f>
        <v>6980</v>
      </c>
      <c r="C4054" s="333" t="s">
        <v>14207</v>
      </c>
      <c r="N4054" t="s">
        <v>8024</v>
      </c>
      <c r="O4054" s="296">
        <f>INDEX('Page 2 - Team Information'!$K$14:$AP$184,Y4054,X4054)</f>
        <v>0</v>
      </c>
      <c r="Q4054"/>
      <c r="S4054" t="s">
        <v>11964</v>
      </c>
      <c r="X4054" s="334">
        <v>26</v>
      </c>
      <c r="Y4054" s="334">
        <v>136</v>
      </c>
    </row>
    <row r="4055" spans="1:25" x14ac:dyDescent="0.25">
      <c r="A4055" t="str">
        <f>'Page 1 - General Information'!$G$12</f>
        <v>114069103</v>
      </c>
      <c r="B4055" t="str">
        <f>'Page 1 - General Information'!$G$16</f>
        <v>6980</v>
      </c>
      <c r="C4055" s="333" t="s">
        <v>14207</v>
      </c>
      <c r="N4055" t="s">
        <v>8024</v>
      </c>
      <c r="O4055" s="296">
        <f>INDEX('Page 2 - Team Information'!$K$14:$AP$184,Y4055,X4055)</f>
        <v>0</v>
      </c>
      <c r="Q4055"/>
      <c r="S4055" t="s">
        <v>11965</v>
      </c>
      <c r="X4055" s="334">
        <v>27</v>
      </c>
      <c r="Y4055" s="334">
        <v>136</v>
      </c>
    </row>
    <row r="4056" spans="1:25" x14ac:dyDescent="0.25">
      <c r="A4056" t="str">
        <f>'Page 1 - General Information'!$G$12</f>
        <v>114069103</v>
      </c>
      <c r="B4056" t="str">
        <f>'Page 1 - General Information'!$G$16</f>
        <v>6980</v>
      </c>
      <c r="C4056" s="333" t="s">
        <v>14207</v>
      </c>
      <c r="N4056" s="338" t="s">
        <v>8013</v>
      </c>
      <c r="O4056" s="300"/>
      <c r="Q4056" s="304">
        <f>(INDEX('Page 2 - Team Information'!$K$14:$AP$184,Y4056,X4056)*100)</f>
        <v>0</v>
      </c>
      <c r="S4056" t="s">
        <v>11966</v>
      </c>
      <c r="X4056" s="334">
        <v>29</v>
      </c>
      <c r="Y4056" s="334">
        <v>136</v>
      </c>
    </row>
    <row r="4057" spans="1:25" x14ac:dyDescent="0.25">
      <c r="A4057" t="str">
        <f>'Page 1 - General Information'!$G$12</f>
        <v>114069103</v>
      </c>
      <c r="B4057" t="str">
        <f>'Page 1 - General Information'!$G$16</f>
        <v>6980</v>
      </c>
      <c r="C4057" s="333" t="s">
        <v>14207</v>
      </c>
      <c r="N4057" s="338" t="s">
        <v>8013</v>
      </c>
      <c r="O4057" s="300"/>
      <c r="Q4057" s="304">
        <f>(INDEX('Page 2 - Team Information'!$K$14:$AP$184,Y4057,X4057)*100)</f>
        <v>0</v>
      </c>
      <c r="S4057" t="s">
        <v>11967</v>
      </c>
      <c r="X4057" s="334">
        <v>30</v>
      </c>
      <c r="Y4057" s="334">
        <v>136</v>
      </c>
    </row>
    <row r="4058" spans="1:25" x14ac:dyDescent="0.25">
      <c r="A4058" t="str">
        <f>'Page 1 - General Information'!$G$12</f>
        <v>114069103</v>
      </c>
      <c r="B4058" t="str">
        <f>'Page 1 - General Information'!$G$16</f>
        <v>6980</v>
      </c>
      <c r="C4058" s="333" t="s">
        <v>14207</v>
      </c>
      <c r="N4058" s="338" t="s">
        <v>8013</v>
      </c>
      <c r="O4058" s="300"/>
      <c r="Q4058" s="304">
        <f>(INDEX('Page 2 - Team Information'!$K$14:$AP$184,Y4058,X4058)*100)</f>
        <v>8.3000000000000007</v>
      </c>
      <c r="S4058" t="s">
        <v>11968</v>
      </c>
      <c r="X4058" s="334">
        <v>31</v>
      </c>
      <c r="Y4058" s="334">
        <v>136</v>
      </c>
    </row>
    <row r="4059" spans="1:25" x14ac:dyDescent="0.25">
      <c r="A4059" t="str">
        <f>'Page 1 - General Information'!$G$12</f>
        <v>114069103</v>
      </c>
      <c r="B4059" t="str">
        <f>'Page 1 - General Information'!$G$16</f>
        <v>6980</v>
      </c>
      <c r="C4059" s="333" t="s">
        <v>14207</v>
      </c>
      <c r="N4059" s="338" t="s">
        <v>8013</v>
      </c>
      <c r="O4059" s="300"/>
      <c r="Q4059" s="304">
        <f>(INDEX('Page 2 - Team Information'!$K$14:$AP$184,Y4059,X4059)*100)</f>
        <v>8.3000000000000007</v>
      </c>
      <c r="S4059" t="s">
        <v>11969</v>
      </c>
      <c r="X4059" s="334">
        <v>32</v>
      </c>
      <c r="Y4059" s="334">
        <v>136</v>
      </c>
    </row>
    <row r="4060" spans="1:25" x14ac:dyDescent="0.25">
      <c r="A4060" t="str">
        <f>'Page 1 - General Information'!$G$12</f>
        <v>114069103</v>
      </c>
      <c r="B4060" t="str">
        <f>'Page 1 - General Information'!$G$16</f>
        <v>6980</v>
      </c>
      <c r="C4060" s="333" t="s">
        <v>14207</v>
      </c>
      <c r="N4060" t="s">
        <v>8024</v>
      </c>
      <c r="O4060" s="296">
        <f>INDEX('Page 2 - Team Information'!$K$14:$AP$184,Y4060,X4060)</f>
        <v>0</v>
      </c>
      <c r="Q4060"/>
      <c r="S4060" t="s">
        <v>11970</v>
      </c>
      <c r="X4060" s="334">
        <v>24</v>
      </c>
      <c r="Y4060" s="334">
        <v>137</v>
      </c>
    </row>
    <row r="4061" spans="1:25" x14ac:dyDescent="0.25">
      <c r="A4061" t="str">
        <f>'Page 1 - General Information'!$G$12</f>
        <v>114069103</v>
      </c>
      <c r="B4061" t="str">
        <f>'Page 1 - General Information'!$G$16</f>
        <v>6980</v>
      </c>
      <c r="C4061" s="333" t="s">
        <v>14207</v>
      </c>
      <c r="N4061" t="s">
        <v>8024</v>
      </c>
      <c r="O4061" s="296">
        <f>INDEX('Page 2 - Team Information'!$K$14:$AP$184,Y4061,X4061)</f>
        <v>0</v>
      </c>
      <c r="Q4061"/>
      <c r="S4061" t="s">
        <v>11971</v>
      </c>
      <c r="X4061" s="334">
        <v>25</v>
      </c>
      <c r="Y4061" s="334">
        <v>137</v>
      </c>
    </row>
    <row r="4062" spans="1:25" x14ac:dyDescent="0.25">
      <c r="A4062" t="str">
        <f>'Page 1 - General Information'!$G$12</f>
        <v>114069103</v>
      </c>
      <c r="B4062" t="str">
        <f>'Page 1 - General Information'!$G$16</f>
        <v>6980</v>
      </c>
      <c r="C4062" s="333" t="s">
        <v>14207</v>
      </c>
      <c r="N4062" t="s">
        <v>8024</v>
      </c>
      <c r="O4062" s="296">
        <f>INDEX('Page 2 - Team Information'!$K$14:$AP$184,Y4062,X4062)</f>
        <v>0</v>
      </c>
      <c r="Q4062"/>
      <c r="S4062" t="s">
        <v>11972</v>
      </c>
      <c r="X4062" s="334">
        <v>26</v>
      </c>
      <c r="Y4062" s="334">
        <v>137</v>
      </c>
    </row>
    <row r="4063" spans="1:25" x14ac:dyDescent="0.25">
      <c r="A4063" t="str">
        <f>'Page 1 - General Information'!$G$12</f>
        <v>114069103</v>
      </c>
      <c r="B4063" t="str">
        <f>'Page 1 - General Information'!$G$16</f>
        <v>6980</v>
      </c>
      <c r="C4063" s="333" t="s">
        <v>14207</v>
      </c>
      <c r="N4063" t="s">
        <v>8024</v>
      </c>
      <c r="O4063" s="296">
        <f>INDEX('Page 2 - Team Information'!$K$14:$AP$184,Y4063,X4063)</f>
        <v>0</v>
      </c>
      <c r="Q4063"/>
      <c r="S4063" t="s">
        <v>11973</v>
      </c>
      <c r="X4063" s="334">
        <v>27</v>
      </c>
      <c r="Y4063" s="334">
        <v>137</v>
      </c>
    </row>
    <row r="4064" spans="1:25" x14ac:dyDescent="0.25">
      <c r="A4064" t="str">
        <f>'Page 1 - General Information'!$G$12</f>
        <v>114069103</v>
      </c>
      <c r="B4064" t="str">
        <f>'Page 1 - General Information'!$G$16</f>
        <v>6980</v>
      </c>
      <c r="C4064" s="333" t="s">
        <v>14207</v>
      </c>
      <c r="N4064" s="338" t="s">
        <v>8013</v>
      </c>
      <c r="O4064" s="300"/>
      <c r="Q4064" s="304">
        <f>(INDEX('Page 2 - Team Information'!$K$14:$AP$184,Y4064,X4064)*100)</f>
        <v>0</v>
      </c>
      <c r="S4064" t="s">
        <v>11974</v>
      </c>
      <c r="X4064" s="334">
        <v>29</v>
      </c>
      <c r="Y4064" s="334">
        <v>137</v>
      </c>
    </row>
    <row r="4065" spans="1:25" x14ac:dyDescent="0.25">
      <c r="A4065" t="str">
        <f>'Page 1 - General Information'!$G$12</f>
        <v>114069103</v>
      </c>
      <c r="B4065" t="str">
        <f>'Page 1 - General Information'!$G$16</f>
        <v>6980</v>
      </c>
      <c r="C4065" s="333" t="s">
        <v>14207</v>
      </c>
      <c r="N4065" s="338" t="s">
        <v>8013</v>
      </c>
      <c r="O4065" s="300"/>
      <c r="Q4065" s="304">
        <f>(INDEX('Page 2 - Team Information'!$K$14:$AP$184,Y4065,X4065)*100)</f>
        <v>0</v>
      </c>
      <c r="S4065" t="s">
        <v>11975</v>
      </c>
      <c r="X4065" s="334">
        <v>30</v>
      </c>
      <c r="Y4065" s="334">
        <v>137</v>
      </c>
    </row>
    <row r="4066" spans="1:25" x14ac:dyDescent="0.25">
      <c r="A4066" t="str">
        <f>'Page 1 - General Information'!$G$12</f>
        <v>114069103</v>
      </c>
      <c r="B4066" t="str">
        <f>'Page 1 - General Information'!$G$16</f>
        <v>6980</v>
      </c>
      <c r="C4066" s="333" t="s">
        <v>14207</v>
      </c>
      <c r="N4066" s="338" t="s">
        <v>8013</v>
      </c>
      <c r="O4066" s="300"/>
      <c r="Q4066" s="304">
        <f>(INDEX('Page 2 - Team Information'!$K$14:$AP$184,Y4066,X4066)*100)</f>
        <v>0</v>
      </c>
      <c r="S4066" t="s">
        <v>11976</v>
      </c>
      <c r="X4066" s="334">
        <v>31</v>
      </c>
      <c r="Y4066" s="334">
        <v>137</v>
      </c>
    </row>
    <row r="4067" spans="1:25" x14ac:dyDescent="0.25">
      <c r="A4067" t="str">
        <f>'Page 1 - General Information'!$G$12</f>
        <v>114069103</v>
      </c>
      <c r="B4067" t="str">
        <f>'Page 1 - General Information'!$G$16</f>
        <v>6980</v>
      </c>
      <c r="C4067" s="333" t="s">
        <v>14207</v>
      </c>
      <c r="N4067" s="338" t="s">
        <v>8013</v>
      </c>
      <c r="O4067" s="300"/>
      <c r="Q4067" s="304">
        <f>(INDEX('Page 2 - Team Information'!$K$14:$AP$184,Y4067,X4067)*100)</f>
        <v>0</v>
      </c>
      <c r="S4067" t="s">
        <v>11977</v>
      </c>
      <c r="X4067" s="334">
        <v>32</v>
      </c>
      <c r="Y4067" s="334">
        <v>137</v>
      </c>
    </row>
    <row r="4068" spans="1:25" x14ac:dyDescent="0.25">
      <c r="A4068" t="str">
        <f>'Page 1 - General Information'!$G$12</f>
        <v>114069103</v>
      </c>
      <c r="B4068" t="str">
        <f>'Page 1 - General Information'!$G$16</f>
        <v>6980</v>
      </c>
      <c r="C4068" s="333" t="s">
        <v>14207</v>
      </c>
      <c r="N4068" t="s">
        <v>8024</v>
      </c>
      <c r="O4068" s="296">
        <f>INDEX('Page 2 - Team Information'!$K$14:$AP$184,Y4068,X4068)</f>
        <v>0</v>
      </c>
      <c r="Q4068"/>
      <c r="S4068" t="s">
        <v>11978</v>
      </c>
      <c r="X4068" s="334">
        <v>24</v>
      </c>
      <c r="Y4068" s="334">
        <v>138</v>
      </c>
    </row>
    <row r="4069" spans="1:25" x14ac:dyDescent="0.25">
      <c r="A4069" t="str">
        <f>'Page 1 - General Information'!$G$12</f>
        <v>114069103</v>
      </c>
      <c r="B4069" t="str">
        <f>'Page 1 - General Information'!$G$16</f>
        <v>6980</v>
      </c>
      <c r="C4069" s="333" t="s">
        <v>14207</v>
      </c>
      <c r="N4069" t="s">
        <v>8024</v>
      </c>
      <c r="O4069" s="296">
        <f>INDEX('Page 2 - Team Information'!$K$14:$AP$184,Y4069,X4069)</f>
        <v>0</v>
      </c>
      <c r="Q4069"/>
      <c r="S4069" t="s">
        <v>11979</v>
      </c>
      <c r="X4069" s="334">
        <v>25</v>
      </c>
      <c r="Y4069" s="334">
        <v>138</v>
      </c>
    </row>
    <row r="4070" spans="1:25" x14ac:dyDescent="0.25">
      <c r="A4070" t="str">
        <f>'Page 1 - General Information'!$G$12</f>
        <v>114069103</v>
      </c>
      <c r="B4070" t="str">
        <f>'Page 1 - General Information'!$G$16</f>
        <v>6980</v>
      </c>
      <c r="C4070" s="333" t="s">
        <v>14207</v>
      </c>
      <c r="N4070" t="s">
        <v>8024</v>
      </c>
      <c r="O4070" s="296">
        <f>INDEX('Page 2 - Team Information'!$K$14:$AP$184,Y4070,X4070)</f>
        <v>0</v>
      </c>
      <c r="Q4070"/>
      <c r="S4070" t="s">
        <v>11980</v>
      </c>
      <c r="X4070" s="334">
        <v>26</v>
      </c>
      <c r="Y4070" s="334">
        <v>138</v>
      </c>
    </row>
    <row r="4071" spans="1:25" x14ac:dyDescent="0.25">
      <c r="A4071" t="str">
        <f>'Page 1 - General Information'!$G$12</f>
        <v>114069103</v>
      </c>
      <c r="B4071" t="str">
        <f>'Page 1 - General Information'!$G$16</f>
        <v>6980</v>
      </c>
      <c r="C4071" s="333" t="s">
        <v>14207</v>
      </c>
      <c r="N4071" t="s">
        <v>8024</v>
      </c>
      <c r="O4071" s="296">
        <f>INDEX('Page 2 - Team Information'!$K$14:$AP$184,Y4071,X4071)</f>
        <v>0</v>
      </c>
      <c r="Q4071"/>
      <c r="S4071" t="s">
        <v>11981</v>
      </c>
      <c r="X4071" s="334">
        <v>27</v>
      </c>
      <c r="Y4071" s="334">
        <v>138</v>
      </c>
    </row>
    <row r="4072" spans="1:25" x14ac:dyDescent="0.25">
      <c r="A4072" t="str">
        <f>'Page 1 - General Information'!$G$12</f>
        <v>114069103</v>
      </c>
      <c r="B4072" t="str">
        <f>'Page 1 - General Information'!$G$16</f>
        <v>6980</v>
      </c>
      <c r="C4072" s="333" t="s">
        <v>14207</v>
      </c>
      <c r="N4072" s="338" t="s">
        <v>8013</v>
      </c>
      <c r="O4072" s="300"/>
      <c r="Q4072" s="304">
        <f>(INDEX('Page 2 - Team Information'!$K$14:$AP$184,Y4072,X4072)*100)</f>
        <v>0</v>
      </c>
      <c r="S4072" t="s">
        <v>11982</v>
      </c>
      <c r="X4072" s="334">
        <v>29</v>
      </c>
      <c r="Y4072" s="334">
        <v>138</v>
      </c>
    </row>
    <row r="4073" spans="1:25" x14ac:dyDescent="0.25">
      <c r="A4073" t="str">
        <f>'Page 1 - General Information'!$G$12</f>
        <v>114069103</v>
      </c>
      <c r="B4073" t="str">
        <f>'Page 1 - General Information'!$G$16</f>
        <v>6980</v>
      </c>
      <c r="C4073" s="333" t="s">
        <v>14207</v>
      </c>
      <c r="N4073" s="338" t="s">
        <v>8013</v>
      </c>
      <c r="O4073" s="300"/>
      <c r="Q4073" s="304">
        <f>(INDEX('Page 2 - Team Information'!$K$14:$AP$184,Y4073,X4073)*100)</f>
        <v>0</v>
      </c>
      <c r="S4073" t="s">
        <v>11983</v>
      </c>
      <c r="X4073" s="334">
        <v>30</v>
      </c>
      <c r="Y4073" s="334">
        <v>138</v>
      </c>
    </row>
    <row r="4074" spans="1:25" x14ac:dyDescent="0.25">
      <c r="A4074" t="str">
        <f>'Page 1 - General Information'!$G$12</f>
        <v>114069103</v>
      </c>
      <c r="B4074" t="str">
        <f>'Page 1 - General Information'!$G$16</f>
        <v>6980</v>
      </c>
      <c r="C4074" s="333" t="s">
        <v>14207</v>
      </c>
      <c r="N4074" s="338" t="s">
        <v>8013</v>
      </c>
      <c r="O4074" s="300"/>
      <c r="Q4074" s="304">
        <f>(INDEX('Page 2 - Team Information'!$K$14:$AP$184,Y4074,X4074)*100)</f>
        <v>0</v>
      </c>
      <c r="S4074" t="s">
        <v>11984</v>
      </c>
      <c r="X4074" s="334">
        <v>31</v>
      </c>
      <c r="Y4074" s="334">
        <v>138</v>
      </c>
    </row>
    <row r="4075" spans="1:25" x14ac:dyDescent="0.25">
      <c r="A4075" t="str">
        <f>'Page 1 - General Information'!$G$12</f>
        <v>114069103</v>
      </c>
      <c r="B4075" t="str">
        <f>'Page 1 - General Information'!$G$16</f>
        <v>6980</v>
      </c>
      <c r="C4075" s="333" t="s">
        <v>14207</v>
      </c>
      <c r="N4075" s="338" t="s">
        <v>8013</v>
      </c>
      <c r="O4075" s="300"/>
      <c r="Q4075" s="304">
        <f>(INDEX('Page 2 - Team Information'!$K$14:$AP$184,Y4075,X4075)*100)</f>
        <v>0</v>
      </c>
      <c r="S4075" t="s">
        <v>11985</v>
      </c>
      <c r="X4075" s="334">
        <v>32</v>
      </c>
      <c r="Y4075" s="334">
        <v>138</v>
      </c>
    </row>
    <row r="4076" spans="1:25" x14ac:dyDescent="0.25">
      <c r="A4076" t="str">
        <f>'Page 1 - General Information'!$G$12</f>
        <v>114069103</v>
      </c>
      <c r="B4076" t="str">
        <f>'Page 1 - General Information'!$G$16</f>
        <v>6980</v>
      </c>
      <c r="C4076" s="333" t="s">
        <v>14207</v>
      </c>
      <c r="N4076" t="s">
        <v>8024</v>
      </c>
      <c r="O4076" s="296">
        <f>INDEX('Page 2 - Team Information'!$K$14:$AP$184,Y4076,X4076)</f>
        <v>0</v>
      </c>
      <c r="Q4076"/>
      <c r="S4076" t="s">
        <v>11986</v>
      </c>
      <c r="X4076" s="334">
        <v>24</v>
      </c>
      <c r="Y4076" s="334">
        <v>139</v>
      </c>
    </row>
    <row r="4077" spans="1:25" x14ac:dyDescent="0.25">
      <c r="A4077" t="str">
        <f>'Page 1 - General Information'!$G$12</f>
        <v>114069103</v>
      </c>
      <c r="B4077" t="str">
        <f>'Page 1 - General Information'!$G$16</f>
        <v>6980</v>
      </c>
      <c r="C4077" s="333" t="s">
        <v>14207</v>
      </c>
      <c r="N4077" t="s">
        <v>8024</v>
      </c>
      <c r="O4077" s="296">
        <f>INDEX('Page 2 - Team Information'!$K$14:$AP$184,Y4077,X4077)</f>
        <v>0</v>
      </c>
      <c r="Q4077"/>
      <c r="S4077" t="s">
        <v>11987</v>
      </c>
      <c r="X4077" s="334">
        <v>25</v>
      </c>
      <c r="Y4077" s="334">
        <v>139</v>
      </c>
    </row>
    <row r="4078" spans="1:25" x14ac:dyDescent="0.25">
      <c r="A4078" t="str">
        <f>'Page 1 - General Information'!$G$12</f>
        <v>114069103</v>
      </c>
      <c r="B4078" t="str">
        <f>'Page 1 - General Information'!$G$16</f>
        <v>6980</v>
      </c>
      <c r="C4078" s="333" t="s">
        <v>14207</v>
      </c>
      <c r="N4078" t="s">
        <v>8024</v>
      </c>
      <c r="O4078" s="296">
        <f>INDEX('Page 2 - Team Information'!$K$14:$AP$184,Y4078,X4078)</f>
        <v>0</v>
      </c>
      <c r="Q4078"/>
      <c r="S4078" t="s">
        <v>11988</v>
      </c>
      <c r="X4078" s="334">
        <v>26</v>
      </c>
      <c r="Y4078" s="334">
        <v>139</v>
      </c>
    </row>
    <row r="4079" spans="1:25" x14ac:dyDescent="0.25">
      <c r="A4079" t="str">
        <f>'Page 1 - General Information'!$G$12</f>
        <v>114069103</v>
      </c>
      <c r="B4079" t="str">
        <f>'Page 1 - General Information'!$G$16</f>
        <v>6980</v>
      </c>
      <c r="C4079" s="333" t="s">
        <v>14207</v>
      </c>
      <c r="N4079" t="s">
        <v>8024</v>
      </c>
      <c r="O4079" s="296">
        <f>INDEX('Page 2 - Team Information'!$K$14:$AP$184,Y4079,X4079)</f>
        <v>0</v>
      </c>
      <c r="Q4079"/>
      <c r="S4079" t="s">
        <v>11989</v>
      </c>
      <c r="X4079" s="334">
        <v>27</v>
      </c>
      <c r="Y4079" s="334">
        <v>139</v>
      </c>
    </row>
    <row r="4080" spans="1:25" x14ac:dyDescent="0.25">
      <c r="A4080" t="str">
        <f>'Page 1 - General Information'!$G$12</f>
        <v>114069103</v>
      </c>
      <c r="B4080" t="str">
        <f>'Page 1 - General Information'!$G$16</f>
        <v>6980</v>
      </c>
      <c r="C4080" s="333" t="s">
        <v>14207</v>
      </c>
      <c r="N4080" s="338" t="s">
        <v>8013</v>
      </c>
      <c r="O4080" s="300"/>
      <c r="Q4080" s="304">
        <f>(INDEX('Page 2 - Team Information'!$K$14:$AP$184,Y4080,X4080)*100)</f>
        <v>0</v>
      </c>
      <c r="S4080" t="s">
        <v>11990</v>
      </c>
      <c r="X4080" s="334">
        <v>29</v>
      </c>
      <c r="Y4080" s="334">
        <v>139</v>
      </c>
    </row>
    <row r="4081" spans="1:25" x14ac:dyDescent="0.25">
      <c r="A4081" t="str">
        <f>'Page 1 - General Information'!$G$12</f>
        <v>114069103</v>
      </c>
      <c r="B4081" t="str">
        <f>'Page 1 - General Information'!$G$16</f>
        <v>6980</v>
      </c>
      <c r="C4081" s="333" t="s">
        <v>14207</v>
      </c>
      <c r="N4081" s="338" t="s">
        <v>8013</v>
      </c>
      <c r="O4081" s="300"/>
      <c r="Q4081" s="304">
        <f>(INDEX('Page 2 - Team Information'!$K$14:$AP$184,Y4081,X4081)*100)</f>
        <v>0</v>
      </c>
      <c r="S4081" t="s">
        <v>11991</v>
      </c>
      <c r="X4081" s="334">
        <v>30</v>
      </c>
      <c r="Y4081" s="334">
        <v>139</v>
      </c>
    </row>
    <row r="4082" spans="1:25" x14ac:dyDescent="0.25">
      <c r="A4082" t="str">
        <f>'Page 1 - General Information'!$G$12</f>
        <v>114069103</v>
      </c>
      <c r="B4082" t="str">
        <f>'Page 1 - General Information'!$G$16</f>
        <v>6980</v>
      </c>
      <c r="C4082" s="333" t="s">
        <v>14207</v>
      </c>
      <c r="N4082" s="338" t="s">
        <v>8013</v>
      </c>
      <c r="O4082" s="300"/>
      <c r="Q4082" s="304">
        <f>(INDEX('Page 2 - Team Information'!$K$14:$AP$184,Y4082,X4082)*100)</f>
        <v>0</v>
      </c>
      <c r="S4082" t="s">
        <v>11992</v>
      </c>
      <c r="X4082" s="334">
        <v>31</v>
      </c>
      <c r="Y4082" s="334">
        <v>139</v>
      </c>
    </row>
    <row r="4083" spans="1:25" x14ac:dyDescent="0.25">
      <c r="A4083" t="str">
        <f>'Page 1 - General Information'!$G$12</f>
        <v>114069103</v>
      </c>
      <c r="B4083" t="str">
        <f>'Page 1 - General Information'!$G$16</f>
        <v>6980</v>
      </c>
      <c r="C4083" s="333" t="s">
        <v>14207</v>
      </c>
      <c r="N4083" s="338" t="s">
        <v>8013</v>
      </c>
      <c r="O4083" s="300"/>
      <c r="Q4083" s="304">
        <f>(INDEX('Page 2 - Team Information'!$K$14:$AP$184,Y4083,X4083)*100)</f>
        <v>0</v>
      </c>
      <c r="S4083" t="s">
        <v>11993</v>
      </c>
      <c r="X4083" s="334">
        <v>32</v>
      </c>
      <c r="Y4083" s="334">
        <v>139</v>
      </c>
    </row>
    <row r="4084" spans="1:25" x14ac:dyDescent="0.25">
      <c r="A4084" t="str">
        <f>'Page 1 - General Information'!$G$12</f>
        <v>114069103</v>
      </c>
      <c r="B4084" t="str">
        <f>'Page 1 - General Information'!$G$16</f>
        <v>6980</v>
      </c>
      <c r="C4084" s="333" t="s">
        <v>14207</v>
      </c>
      <c r="N4084" t="s">
        <v>8024</v>
      </c>
      <c r="O4084" s="296">
        <f>INDEX('Page 2 - Team Information'!$K$14:$AP$184,Y4084,X4084)</f>
        <v>0</v>
      </c>
      <c r="Q4084"/>
      <c r="S4084" t="s">
        <v>11994</v>
      </c>
      <c r="X4084" s="334">
        <v>24</v>
      </c>
      <c r="Y4084" s="334">
        <v>140</v>
      </c>
    </row>
    <row r="4085" spans="1:25" x14ac:dyDescent="0.25">
      <c r="A4085" t="str">
        <f>'Page 1 - General Information'!$G$12</f>
        <v>114069103</v>
      </c>
      <c r="B4085" t="str">
        <f>'Page 1 - General Information'!$G$16</f>
        <v>6980</v>
      </c>
      <c r="C4085" s="333" t="s">
        <v>14207</v>
      </c>
      <c r="N4085" t="s">
        <v>8024</v>
      </c>
      <c r="O4085" s="296">
        <f>INDEX('Page 2 - Team Information'!$K$14:$AP$184,Y4085,X4085)</f>
        <v>0</v>
      </c>
      <c r="Q4085"/>
      <c r="S4085" t="s">
        <v>11995</v>
      </c>
      <c r="X4085" s="334">
        <v>25</v>
      </c>
      <c r="Y4085" s="334">
        <v>140</v>
      </c>
    </row>
    <row r="4086" spans="1:25" x14ac:dyDescent="0.25">
      <c r="A4086" t="str">
        <f>'Page 1 - General Information'!$G$12</f>
        <v>114069103</v>
      </c>
      <c r="B4086" t="str">
        <f>'Page 1 - General Information'!$G$16</f>
        <v>6980</v>
      </c>
      <c r="C4086" s="333" t="s">
        <v>14207</v>
      </c>
      <c r="N4086" t="s">
        <v>8024</v>
      </c>
      <c r="O4086" s="296">
        <f>INDEX('Page 2 - Team Information'!$K$14:$AP$184,Y4086,X4086)</f>
        <v>0</v>
      </c>
      <c r="Q4086"/>
      <c r="S4086" t="s">
        <v>11996</v>
      </c>
      <c r="X4086" s="334">
        <v>26</v>
      </c>
      <c r="Y4086" s="334">
        <v>140</v>
      </c>
    </row>
    <row r="4087" spans="1:25" x14ac:dyDescent="0.25">
      <c r="A4087" t="str">
        <f>'Page 1 - General Information'!$G$12</f>
        <v>114069103</v>
      </c>
      <c r="B4087" t="str">
        <f>'Page 1 - General Information'!$G$16</f>
        <v>6980</v>
      </c>
      <c r="C4087" s="333" t="s">
        <v>14207</v>
      </c>
      <c r="N4087" t="s">
        <v>8024</v>
      </c>
      <c r="O4087" s="296">
        <f>INDEX('Page 2 - Team Information'!$K$14:$AP$184,Y4087,X4087)</f>
        <v>0</v>
      </c>
      <c r="Q4087"/>
      <c r="S4087" t="s">
        <v>11997</v>
      </c>
      <c r="X4087" s="334">
        <v>27</v>
      </c>
      <c r="Y4087" s="334">
        <v>140</v>
      </c>
    </row>
    <row r="4088" spans="1:25" x14ac:dyDescent="0.25">
      <c r="A4088" t="str">
        <f>'Page 1 - General Information'!$G$12</f>
        <v>114069103</v>
      </c>
      <c r="B4088" t="str">
        <f>'Page 1 - General Information'!$G$16</f>
        <v>6980</v>
      </c>
      <c r="C4088" s="333" t="s">
        <v>14207</v>
      </c>
      <c r="N4088" s="338" t="s">
        <v>8013</v>
      </c>
      <c r="O4088" s="300"/>
      <c r="Q4088" s="304">
        <f>(INDEX('Page 2 - Team Information'!$K$14:$AP$184,Y4088,X4088)*100)</f>
        <v>0</v>
      </c>
      <c r="S4088" t="s">
        <v>11998</v>
      </c>
      <c r="X4088" s="334">
        <v>29</v>
      </c>
      <c r="Y4088" s="334">
        <v>140</v>
      </c>
    </row>
    <row r="4089" spans="1:25" x14ac:dyDescent="0.25">
      <c r="A4089" t="str">
        <f>'Page 1 - General Information'!$G$12</f>
        <v>114069103</v>
      </c>
      <c r="B4089" t="str">
        <f>'Page 1 - General Information'!$G$16</f>
        <v>6980</v>
      </c>
      <c r="C4089" s="333" t="s">
        <v>14207</v>
      </c>
      <c r="N4089" s="338" t="s">
        <v>8013</v>
      </c>
      <c r="O4089" s="300"/>
      <c r="Q4089" s="304">
        <f>(INDEX('Page 2 - Team Information'!$K$14:$AP$184,Y4089,X4089)*100)</f>
        <v>0</v>
      </c>
      <c r="S4089" t="s">
        <v>11999</v>
      </c>
      <c r="X4089" s="334">
        <v>30</v>
      </c>
      <c r="Y4089" s="334">
        <v>140</v>
      </c>
    </row>
    <row r="4090" spans="1:25" x14ac:dyDescent="0.25">
      <c r="A4090" t="str">
        <f>'Page 1 - General Information'!$G$12</f>
        <v>114069103</v>
      </c>
      <c r="B4090" t="str">
        <f>'Page 1 - General Information'!$G$16</f>
        <v>6980</v>
      </c>
      <c r="C4090" s="333" t="s">
        <v>14207</v>
      </c>
      <c r="N4090" s="338" t="s">
        <v>8013</v>
      </c>
      <c r="O4090" s="300"/>
      <c r="Q4090" s="304">
        <f>(INDEX('Page 2 - Team Information'!$K$14:$AP$184,Y4090,X4090)*100)</f>
        <v>0</v>
      </c>
      <c r="S4090" t="s">
        <v>12000</v>
      </c>
      <c r="X4090" s="334">
        <v>31</v>
      </c>
      <c r="Y4090" s="334">
        <v>140</v>
      </c>
    </row>
    <row r="4091" spans="1:25" x14ac:dyDescent="0.25">
      <c r="A4091" t="str">
        <f>'Page 1 - General Information'!$G$12</f>
        <v>114069103</v>
      </c>
      <c r="B4091" t="str">
        <f>'Page 1 - General Information'!$G$16</f>
        <v>6980</v>
      </c>
      <c r="C4091" s="333" t="s">
        <v>14207</v>
      </c>
      <c r="N4091" s="338" t="s">
        <v>8013</v>
      </c>
      <c r="O4091" s="300"/>
      <c r="Q4091" s="304">
        <f>(INDEX('Page 2 - Team Information'!$K$14:$AP$184,Y4091,X4091)*100)</f>
        <v>0</v>
      </c>
      <c r="S4091" t="s">
        <v>12001</v>
      </c>
      <c r="X4091" s="334">
        <v>32</v>
      </c>
      <c r="Y4091" s="334">
        <v>140</v>
      </c>
    </row>
    <row r="4092" spans="1:25" x14ac:dyDescent="0.25">
      <c r="A4092" t="str">
        <f>'Page 1 - General Information'!$G$12</f>
        <v>114069103</v>
      </c>
      <c r="B4092" t="str">
        <f>'Page 1 - General Information'!$G$16</f>
        <v>6980</v>
      </c>
      <c r="C4092" s="333" t="s">
        <v>14207</v>
      </c>
      <c r="N4092" t="s">
        <v>8024</v>
      </c>
      <c r="O4092" s="296">
        <f>INDEX('Page 2 - Team Information'!$K$14:$AP$184,Y4092,X4092)</f>
        <v>0</v>
      </c>
      <c r="Q4092"/>
      <c r="S4092" t="s">
        <v>12002</v>
      </c>
      <c r="X4092" s="334">
        <v>24</v>
      </c>
      <c r="Y4092" s="334">
        <v>141</v>
      </c>
    </row>
    <row r="4093" spans="1:25" x14ac:dyDescent="0.25">
      <c r="A4093" t="str">
        <f>'Page 1 - General Information'!$G$12</f>
        <v>114069103</v>
      </c>
      <c r="B4093" t="str">
        <f>'Page 1 - General Information'!$G$16</f>
        <v>6980</v>
      </c>
      <c r="C4093" s="333" t="s">
        <v>14207</v>
      </c>
      <c r="N4093" t="s">
        <v>8024</v>
      </c>
      <c r="O4093" s="296">
        <f>INDEX('Page 2 - Team Information'!$K$14:$AP$184,Y4093,X4093)</f>
        <v>1</v>
      </c>
      <c r="Q4093"/>
      <c r="S4093" t="s">
        <v>12003</v>
      </c>
      <c r="X4093" s="334">
        <v>25</v>
      </c>
      <c r="Y4093" s="334">
        <v>141</v>
      </c>
    </row>
    <row r="4094" spans="1:25" x14ac:dyDescent="0.25">
      <c r="A4094" t="str">
        <f>'Page 1 - General Information'!$G$12</f>
        <v>114069103</v>
      </c>
      <c r="B4094" t="str">
        <f>'Page 1 - General Information'!$G$16</f>
        <v>6980</v>
      </c>
      <c r="C4094" s="333" t="s">
        <v>14207</v>
      </c>
      <c r="N4094" t="s">
        <v>8024</v>
      </c>
      <c r="O4094" s="296">
        <f>INDEX('Page 2 - Team Information'!$K$14:$AP$184,Y4094,X4094)</f>
        <v>0</v>
      </c>
      <c r="Q4094"/>
      <c r="S4094" t="s">
        <v>12004</v>
      </c>
      <c r="X4094" s="334">
        <v>26</v>
      </c>
      <c r="Y4094" s="334">
        <v>141</v>
      </c>
    </row>
    <row r="4095" spans="1:25" x14ac:dyDescent="0.25">
      <c r="A4095" t="str">
        <f>'Page 1 - General Information'!$G$12</f>
        <v>114069103</v>
      </c>
      <c r="B4095" t="str">
        <f>'Page 1 - General Information'!$G$16</f>
        <v>6980</v>
      </c>
      <c r="C4095" s="333" t="s">
        <v>14207</v>
      </c>
      <c r="N4095" t="s">
        <v>8024</v>
      </c>
      <c r="O4095" s="296">
        <f>INDEX('Page 2 - Team Information'!$K$14:$AP$184,Y4095,X4095)</f>
        <v>0</v>
      </c>
      <c r="Q4095"/>
      <c r="S4095" t="s">
        <v>12005</v>
      </c>
      <c r="X4095" s="334">
        <v>27</v>
      </c>
      <c r="Y4095" s="334">
        <v>141</v>
      </c>
    </row>
    <row r="4096" spans="1:25" x14ac:dyDescent="0.25">
      <c r="A4096" t="str">
        <f>'Page 1 - General Information'!$G$12</f>
        <v>114069103</v>
      </c>
      <c r="B4096" t="str">
        <f>'Page 1 - General Information'!$G$16</f>
        <v>6980</v>
      </c>
      <c r="C4096" s="333" t="s">
        <v>14207</v>
      </c>
      <c r="N4096" s="338" t="s">
        <v>8013</v>
      </c>
      <c r="O4096" s="300"/>
      <c r="Q4096" s="304">
        <f>(INDEX('Page 2 - Team Information'!$K$14:$AP$184,Y4096,X4096)*100)</f>
        <v>0</v>
      </c>
      <c r="S4096" t="s">
        <v>12006</v>
      </c>
      <c r="X4096" s="334">
        <v>29</v>
      </c>
      <c r="Y4096" s="334">
        <v>141</v>
      </c>
    </row>
    <row r="4097" spans="1:25" x14ac:dyDescent="0.25">
      <c r="A4097" t="str">
        <f>'Page 1 - General Information'!$G$12</f>
        <v>114069103</v>
      </c>
      <c r="B4097" t="str">
        <f>'Page 1 - General Information'!$G$16</f>
        <v>6980</v>
      </c>
      <c r="C4097" s="333" t="s">
        <v>14207</v>
      </c>
      <c r="N4097" s="338" t="s">
        <v>8013</v>
      </c>
      <c r="O4097" s="300"/>
      <c r="Q4097" s="304">
        <f>(INDEX('Page 2 - Team Information'!$K$14:$AP$184,Y4097,X4097)*100)</f>
        <v>0</v>
      </c>
      <c r="S4097" t="s">
        <v>12007</v>
      </c>
      <c r="X4097" s="334">
        <v>30</v>
      </c>
      <c r="Y4097" s="334">
        <v>141</v>
      </c>
    </row>
    <row r="4098" spans="1:25" x14ac:dyDescent="0.25">
      <c r="A4098" t="str">
        <f>'Page 1 - General Information'!$G$12</f>
        <v>114069103</v>
      </c>
      <c r="B4098" t="str">
        <f>'Page 1 - General Information'!$G$16</f>
        <v>6980</v>
      </c>
      <c r="C4098" s="333" t="s">
        <v>14207</v>
      </c>
      <c r="N4098" s="338" t="s">
        <v>8013</v>
      </c>
      <c r="O4098" s="300"/>
      <c r="Q4098" s="304">
        <f>(INDEX('Page 2 - Team Information'!$K$14:$AP$184,Y4098,X4098)*100)</f>
        <v>8.3000000000000007</v>
      </c>
      <c r="S4098" t="s">
        <v>12008</v>
      </c>
      <c r="X4098" s="334">
        <v>31</v>
      </c>
      <c r="Y4098" s="334">
        <v>141</v>
      </c>
    </row>
    <row r="4099" spans="1:25" x14ac:dyDescent="0.25">
      <c r="A4099" t="str">
        <f>'Page 1 - General Information'!$G$12</f>
        <v>114069103</v>
      </c>
      <c r="B4099" t="str">
        <f>'Page 1 - General Information'!$G$16</f>
        <v>6980</v>
      </c>
      <c r="C4099" s="333" t="s">
        <v>14207</v>
      </c>
      <c r="N4099" s="338" t="s">
        <v>8013</v>
      </c>
      <c r="O4099" s="300"/>
      <c r="Q4099" s="304">
        <f>(INDEX('Page 2 - Team Information'!$K$14:$AP$184,Y4099,X4099)*100)</f>
        <v>8.3000000000000007</v>
      </c>
      <c r="S4099" t="s">
        <v>12009</v>
      </c>
      <c r="X4099" s="334">
        <v>32</v>
      </c>
      <c r="Y4099" s="334">
        <v>141</v>
      </c>
    </row>
    <row r="4100" spans="1:25" x14ac:dyDescent="0.25">
      <c r="A4100" t="str">
        <f>'Page 1 - General Information'!$G$12</f>
        <v>114069103</v>
      </c>
      <c r="B4100" t="str">
        <f>'Page 1 - General Information'!$G$16</f>
        <v>6980</v>
      </c>
      <c r="C4100" s="333" t="s">
        <v>14207</v>
      </c>
      <c r="N4100" t="s">
        <v>8024</v>
      </c>
      <c r="O4100" s="296">
        <f>INDEX('Page 2 - Team Information'!$K$14:$AP$184,Y4100,X4100)</f>
        <v>0</v>
      </c>
      <c r="Q4100"/>
      <c r="S4100" t="s">
        <v>14126</v>
      </c>
      <c r="X4100" s="334">
        <v>24</v>
      </c>
      <c r="Y4100" s="334">
        <v>142</v>
      </c>
    </row>
    <row r="4101" spans="1:25" x14ac:dyDescent="0.25">
      <c r="A4101" t="str">
        <f>'Page 1 - General Information'!$G$12</f>
        <v>114069103</v>
      </c>
      <c r="B4101" t="str">
        <f>'Page 1 - General Information'!$G$16</f>
        <v>6980</v>
      </c>
      <c r="C4101" s="333" t="s">
        <v>14207</v>
      </c>
      <c r="N4101" t="s">
        <v>8024</v>
      </c>
      <c r="O4101" s="296">
        <f>INDEX('Page 2 - Team Information'!$K$14:$AP$184,Y4101,X4101)</f>
        <v>1</v>
      </c>
      <c r="Q4101"/>
      <c r="S4101" t="s">
        <v>14127</v>
      </c>
      <c r="X4101" s="334">
        <v>25</v>
      </c>
      <c r="Y4101" s="334">
        <v>142</v>
      </c>
    </row>
    <row r="4102" spans="1:25" x14ac:dyDescent="0.25">
      <c r="A4102" t="str">
        <f>'Page 1 - General Information'!$G$12</f>
        <v>114069103</v>
      </c>
      <c r="B4102" t="str">
        <f>'Page 1 - General Information'!$G$16</f>
        <v>6980</v>
      </c>
      <c r="C4102" s="333" t="s">
        <v>14207</v>
      </c>
      <c r="N4102" t="s">
        <v>8024</v>
      </c>
      <c r="O4102" s="296">
        <f>INDEX('Page 2 - Team Information'!$K$14:$AP$184,Y4102,X4102)</f>
        <v>0</v>
      </c>
      <c r="Q4102"/>
      <c r="S4102" t="s">
        <v>14128</v>
      </c>
      <c r="X4102" s="334">
        <v>26</v>
      </c>
      <c r="Y4102" s="334">
        <v>142</v>
      </c>
    </row>
    <row r="4103" spans="1:25" x14ac:dyDescent="0.25">
      <c r="A4103" t="str">
        <f>'Page 1 - General Information'!$G$12</f>
        <v>114069103</v>
      </c>
      <c r="B4103" t="str">
        <f>'Page 1 - General Information'!$G$16</f>
        <v>6980</v>
      </c>
      <c r="C4103" s="333" t="s">
        <v>14207</v>
      </c>
      <c r="N4103" t="s">
        <v>8024</v>
      </c>
      <c r="O4103" s="296">
        <f>INDEX('Page 2 - Team Information'!$K$14:$AP$184,Y4103,X4103)</f>
        <v>0</v>
      </c>
      <c r="Q4103"/>
      <c r="S4103" t="s">
        <v>14129</v>
      </c>
      <c r="X4103" s="334">
        <v>27</v>
      </c>
      <c r="Y4103" s="334">
        <v>142</v>
      </c>
    </row>
    <row r="4104" spans="1:25" x14ac:dyDescent="0.25">
      <c r="A4104" t="str">
        <f>'Page 1 - General Information'!$G$12</f>
        <v>114069103</v>
      </c>
      <c r="B4104" t="str">
        <f>'Page 1 - General Information'!$G$16</f>
        <v>6980</v>
      </c>
      <c r="C4104" s="333" t="s">
        <v>14207</v>
      </c>
      <c r="N4104" s="338" t="s">
        <v>8013</v>
      </c>
      <c r="O4104" s="300"/>
      <c r="Q4104" s="304">
        <f>(INDEX('Page 2 - Team Information'!$K$14:$AP$184,Y4104,X4104)*100)</f>
        <v>0</v>
      </c>
      <c r="S4104" t="s">
        <v>14130</v>
      </c>
      <c r="X4104" s="334">
        <v>29</v>
      </c>
      <c r="Y4104" s="334">
        <v>142</v>
      </c>
    </row>
    <row r="4105" spans="1:25" x14ac:dyDescent="0.25">
      <c r="A4105" t="str">
        <f>'Page 1 - General Information'!$G$12</f>
        <v>114069103</v>
      </c>
      <c r="B4105" t="str">
        <f>'Page 1 - General Information'!$G$16</f>
        <v>6980</v>
      </c>
      <c r="C4105" s="333" t="s">
        <v>14207</v>
      </c>
      <c r="N4105" s="338" t="s">
        <v>8013</v>
      </c>
      <c r="O4105" s="300"/>
      <c r="Q4105" s="304">
        <f>(INDEX('Page 2 - Team Information'!$K$14:$AP$184,Y4105,X4105)*100)</f>
        <v>0</v>
      </c>
      <c r="S4105" t="s">
        <v>14131</v>
      </c>
      <c r="X4105" s="334">
        <v>30</v>
      </c>
      <c r="Y4105" s="334">
        <v>142</v>
      </c>
    </row>
    <row r="4106" spans="1:25" x14ac:dyDescent="0.25">
      <c r="A4106" t="str">
        <f>'Page 1 - General Information'!$G$12</f>
        <v>114069103</v>
      </c>
      <c r="B4106" t="str">
        <f>'Page 1 - General Information'!$G$16</f>
        <v>6980</v>
      </c>
      <c r="C4106" s="333" t="s">
        <v>14207</v>
      </c>
      <c r="N4106" s="338" t="s">
        <v>8013</v>
      </c>
      <c r="O4106" s="300"/>
      <c r="Q4106" s="304">
        <f>(INDEX('Page 2 - Team Information'!$K$14:$AP$184,Y4106,X4106)*100)</f>
        <v>8.3000000000000007</v>
      </c>
      <c r="S4106" t="s">
        <v>14132</v>
      </c>
      <c r="X4106" s="334">
        <v>31</v>
      </c>
      <c r="Y4106" s="334">
        <v>142</v>
      </c>
    </row>
    <row r="4107" spans="1:25" x14ac:dyDescent="0.25">
      <c r="A4107" t="str">
        <f>'Page 1 - General Information'!$G$12</f>
        <v>114069103</v>
      </c>
      <c r="B4107" t="str">
        <f>'Page 1 - General Information'!$G$16</f>
        <v>6980</v>
      </c>
      <c r="C4107" s="333" t="s">
        <v>14207</v>
      </c>
      <c r="N4107" s="338" t="s">
        <v>8013</v>
      </c>
      <c r="O4107" s="300"/>
      <c r="Q4107" s="304">
        <f>(INDEX('Page 2 - Team Information'!$K$14:$AP$184,Y4107,X4107)*100)</f>
        <v>8.3000000000000007</v>
      </c>
      <c r="S4107" t="s">
        <v>14133</v>
      </c>
      <c r="X4107" s="334">
        <v>32</v>
      </c>
      <c r="Y4107" s="334">
        <v>142</v>
      </c>
    </row>
    <row r="4108" spans="1:25" x14ac:dyDescent="0.25">
      <c r="A4108" t="str">
        <f>'Page 1 - General Information'!$G$12</f>
        <v>114069103</v>
      </c>
      <c r="B4108" t="str">
        <f>'Page 1 - General Information'!$G$16</f>
        <v>6980</v>
      </c>
      <c r="C4108" s="333" t="s">
        <v>14207</v>
      </c>
      <c r="N4108" t="s">
        <v>8024</v>
      </c>
      <c r="O4108" s="296">
        <f>INDEX('Page 2 - Team Information'!$K$14:$AP$184,Y4108,X4108)</f>
        <v>0</v>
      </c>
      <c r="Q4108"/>
      <c r="S4108" t="s">
        <v>12010</v>
      </c>
      <c r="X4108" s="334">
        <v>24</v>
      </c>
      <c r="Y4108" s="334">
        <v>143</v>
      </c>
    </row>
    <row r="4109" spans="1:25" x14ac:dyDescent="0.25">
      <c r="A4109" t="str">
        <f>'Page 1 - General Information'!$G$12</f>
        <v>114069103</v>
      </c>
      <c r="B4109" t="str">
        <f>'Page 1 - General Information'!$G$16</f>
        <v>6980</v>
      </c>
      <c r="C4109" s="333" t="s">
        <v>14207</v>
      </c>
      <c r="N4109" t="s">
        <v>8024</v>
      </c>
      <c r="O4109" s="296">
        <f>INDEX('Page 2 - Team Information'!$K$14:$AP$184,Y4109,X4109)</f>
        <v>0</v>
      </c>
      <c r="Q4109"/>
      <c r="S4109" t="s">
        <v>12011</v>
      </c>
      <c r="X4109" s="334">
        <v>25</v>
      </c>
      <c r="Y4109" s="334">
        <v>143</v>
      </c>
    </row>
    <row r="4110" spans="1:25" x14ac:dyDescent="0.25">
      <c r="A4110" t="str">
        <f>'Page 1 - General Information'!$G$12</f>
        <v>114069103</v>
      </c>
      <c r="B4110" t="str">
        <f>'Page 1 - General Information'!$G$16</f>
        <v>6980</v>
      </c>
      <c r="C4110" s="333" t="s">
        <v>14207</v>
      </c>
      <c r="N4110" t="s">
        <v>8024</v>
      </c>
      <c r="O4110" s="296">
        <f>INDEX('Page 2 - Team Information'!$K$14:$AP$184,Y4110,X4110)</f>
        <v>0</v>
      </c>
      <c r="Q4110"/>
      <c r="S4110" t="s">
        <v>12012</v>
      </c>
      <c r="X4110" s="334">
        <v>26</v>
      </c>
      <c r="Y4110" s="334">
        <v>143</v>
      </c>
    </row>
    <row r="4111" spans="1:25" x14ac:dyDescent="0.25">
      <c r="A4111" t="str">
        <f>'Page 1 - General Information'!$G$12</f>
        <v>114069103</v>
      </c>
      <c r="B4111" t="str">
        <f>'Page 1 - General Information'!$G$16</f>
        <v>6980</v>
      </c>
      <c r="C4111" s="333" t="s">
        <v>14207</v>
      </c>
      <c r="N4111" t="s">
        <v>8024</v>
      </c>
      <c r="O4111" s="296">
        <f>INDEX('Page 2 - Team Information'!$K$14:$AP$184,Y4111,X4111)</f>
        <v>0</v>
      </c>
      <c r="Q4111"/>
      <c r="S4111" t="s">
        <v>12013</v>
      </c>
      <c r="X4111" s="334">
        <v>27</v>
      </c>
      <c r="Y4111" s="334">
        <v>143</v>
      </c>
    </row>
    <row r="4112" spans="1:25" x14ac:dyDescent="0.25">
      <c r="A4112" t="str">
        <f>'Page 1 - General Information'!$G$12</f>
        <v>114069103</v>
      </c>
      <c r="B4112" t="str">
        <f>'Page 1 - General Information'!$G$16</f>
        <v>6980</v>
      </c>
      <c r="C4112" s="333" t="s">
        <v>14207</v>
      </c>
      <c r="N4112" s="338" t="s">
        <v>8013</v>
      </c>
      <c r="O4112" s="300"/>
      <c r="Q4112" s="304">
        <f>(INDEX('Page 2 - Team Information'!$K$14:$AP$184,Y4112,X4112)*100)</f>
        <v>0</v>
      </c>
      <c r="S4112" t="s">
        <v>12014</v>
      </c>
      <c r="X4112" s="334">
        <v>29</v>
      </c>
      <c r="Y4112" s="334">
        <v>143</v>
      </c>
    </row>
    <row r="4113" spans="1:25" x14ac:dyDescent="0.25">
      <c r="A4113" t="str">
        <f>'Page 1 - General Information'!$G$12</f>
        <v>114069103</v>
      </c>
      <c r="B4113" t="str">
        <f>'Page 1 - General Information'!$G$16</f>
        <v>6980</v>
      </c>
      <c r="C4113" s="333" t="s">
        <v>14207</v>
      </c>
      <c r="N4113" s="338" t="s">
        <v>8013</v>
      </c>
      <c r="O4113" s="300"/>
      <c r="Q4113" s="304">
        <f>(INDEX('Page 2 - Team Information'!$K$14:$AP$184,Y4113,X4113)*100)</f>
        <v>0</v>
      </c>
      <c r="S4113" t="s">
        <v>12015</v>
      </c>
      <c r="X4113" s="334">
        <v>30</v>
      </c>
      <c r="Y4113" s="334">
        <v>143</v>
      </c>
    </row>
    <row r="4114" spans="1:25" x14ac:dyDescent="0.25">
      <c r="A4114" t="str">
        <f>'Page 1 - General Information'!$G$12</f>
        <v>114069103</v>
      </c>
      <c r="B4114" t="str">
        <f>'Page 1 - General Information'!$G$16</f>
        <v>6980</v>
      </c>
      <c r="C4114" s="333" t="s">
        <v>14207</v>
      </c>
      <c r="N4114" s="338" t="s">
        <v>8013</v>
      </c>
      <c r="O4114" s="300"/>
      <c r="Q4114" s="304">
        <f>(INDEX('Page 2 - Team Information'!$K$14:$AP$184,Y4114,X4114)*100)</f>
        <v>0</v>
      </c>
      <c r="S4114" t="s">
        <v>12016</v>
      </c>
      <c r="X4114" s="334">
        <v>31</v>
      </c>
      <c r="Y4114" s="334">
        <v>143</v>
      </c>
    </row>
    <row r="4115" spans="1:25" x14ac:dyDescent="0.25">
      <c r="A4115" t="str">
        <f>'Page 1 - General Information'!$G$12</f>
        <v>114069103</v>
      </c>
      <c r="B4115" t="str">
        <f>'Page 1 - General Information'!$G$16</f>
        <v>6980</v>
      </c>
      <c r="C4115" s="333" t="s">
        <v>14207</v>
      </c>
      <c r="N4115" s="338" t="s">
        <v>8013</v>
      </c>
      <c r="O4115" s="300"/>
      <c r="Q4115" s="304">
        <f>(INDEX('Page 2 - Team Information'!$K$14:$AP$184,Y4115,X4115)*100)</f>
        <v>0</v>
      </c>
      <c r="S4115" t="s">
        <v>12017</v>
      </c>
      <c r="X4115" s="334">
        <v>32</v>
      </c>
      <c r="Y4115" s="334">
        <v>143</v>
      </c>
    </row>
    <row r="4116" spans="1:25" x14ac:dyDescent="0.25">
      <c r="A4116" t="str">
        <f>'Page 1 - General Information'!$G$12</f>
        <v>114069103</v>
      </c>
      <c r="B4116" t="str">
        <f>'Page 1 - General Information'!$G$16</f>
        <v>6980</v>
      </c>
      <c r="C4116" s="333" t="s">
        <v>14207</v>
      </c>
      <c r="N4116" t="s">
        <v>8024</v>
      </c>
      <c r="O4116" s="296">
        <f>INDEX('Page 2 - Team Information'!$K$14:$AP$184,Y4116,X4116)</f>
        <v>0</v>
      </c>
      <c r="Q4116"/>
      <c r="S4116" t="s">
        <v>12018</v>
      </c>
      <c r="X4116" s="334">
        <v>24</v>
      </c>
      <c r="Y4116" s="334">
        <v>144</v>
      </c>
    </row>
    <row r="4117" spans="1:25" x14ac:dyDescent="0.25">
      <c r="A4117" t="str">
        <f>'Page 1 - General Information'!$G$12</f>
        <v>114069103</v>
      </c>
      <c r="B4117" t="str">
        <f>'Page 1 - General Information'!$G$16</f>
        <v>6980</v>
      </c>
      <c r="C4117" s="333" t="s">
        <v>14207</v>
      </c>
      <c r="N4117" t="s">
        <v>8024</v>
      </c>
      <c r="O4117" s="296">
        <f>INDEX('Page 2 - Team Information'!$K$14:$AP$184,Y4117,X4117)</f>
        <v>0</v>
      </c>
      <c r="Q4117"/>
      <c r="S4117" t="s">
        <v>12019</v>
      </c>
      <c r="X4117" s="334">
        <v>25</v>
      </c>
      <c r="Y4117" s="334">
        <v>144</v>
      </c>
    </row>
    <row r="4118" spans="1:25" x14ac:dyDescent="0.25">
      <c r="A4118" t="str">
        <f>'Page 1 - General Information'!$G$12</f>
        <v>114069103</v>
      </c>
      <c r="B4118" t="str">
        <f>'Page 1 - General Information'!$G$16</f>
        <v>6980</v>
      </c>
      <c r="C4118" s="333" t="s">
        <v>14207</v>
      </c>
      <c r="N4118" t="s">
        <v>8024</v>
      </c>
      <c r="O4118" s="296">
        <f>INDEX('Page 2 - Team Information'!$K$14:$AP$184,Y4118,X4118)</f>
        <v>0</v>
      </c>
      <c r="Q4118"/>
      <c r="S4118" t="s">
        <v>12020</v>
      </c>
      <c r="X4118" s="334">
        <v>26</v>
      </c>
      <c r="Y4118" s="334">
        <v>144</v>
      </c>
    </row>
    <row r="4119" spans="1:25" x14ac:dyDescent="0.25">
      <c r="A4119" t="str">
        <f>'Page 1 - General Information'!$G$12</f>
        <v>114069103</v>
      </c>
      <c r="B4119" t="str">
        <f>'Page 1 - General Information'!$G$16</f>
        <v>6980</v>
      </c>
      <c r="C4119" s="333" t="s">
        <v>14207</v>
      </c>
      <c r="N4119" t="s">
        <v>8024</v>
      </c>
      <c r="O4119" s="296">
        <f>INDEX('Page 2 - Team Information'!$K$14:$AP$184,Y4119,X4119)</f>
        <v>0</v>
      </c>
      <c r="Q4119"/>
      <c r="S4119" t="s">
        <v>12021</v>
      </c>
      <c r="X4119" s="334">
        <v>27</v>
      </c>
      <c r="Y4119" s="334">
        <v>144</v>
      </c>
    </row>
    <row r="4120" spans="1:25" x14ac:dyDescent="0.25">
      <c r="A4120" t="str">
        <f>'Page 1 - General Information'!$G$12</f>
        <v>114069103</v>
      </c>
      <c r="B4120" t="str">
        <f>'Page 1 - General Information'!$G$16</f>
        <v>6980</v>
      </c>
      <c r="C4120" s="333" t="s">
        <v>14207</v>
      </c>
      <c r="N4120" s="338" t="s">
        <v>8013</v>
      </c>
      <c r="O4120" s="300"/>
      <c r="Q4120" s="304">
        <f>(INDEX('Page 2 - Team Information'!$K$14:$AP$184,Y4120,X4120)*100)</f>
        <v>0</v>
      </c>
      <c r="S4120" t="s">
        <v>12022</v>
      </c>
      <c r="X4120" s="334">
        <v>29</v>
      </c>
      <c r="Y4120" s="334">
        <v>144</v>
      </c>
    </row>
    <row r="4121" spans="1:25" x14ac:dyDescent="0.25">
      <c r="A4121" t="str">
        <f>'Page 1 - General Information'!$G$12</f>
        <v>114069103</v>
      </c>
      <c r="B4121" t="str">
        <f>'Page 1 - General Information'!$G$16</f>
        <v>6980</v>
      </c>
      <c r="C4121" s="333" t="s">
        <v>14207</v>
      </c>
      <c r="N4121" s="338" t="s">
        <v>8013</v>
      </c>
      <c r="O4121" s="300"/>
      <c r="Q4121" s="304">
        <f>(INDEX('Page 2 - Team Information'!$K$14:$AP$184,Y4121,X4121)*100)</f>
        <v>0</v>
      </c>
      <c r="S4121" t="s">
        <v>12023</v>
      </c>
      <c r="X4121" s="334">
        <v>30</v>
      </c>
      <c r="Y4121" s="334">
        <v>144</v>
      </c>
    </row>
    <row r="4122" spans="1:25" x14ac:dyDescent="0.25">
      <c r="A4122" t="str">
        <f>'Page 1 - General Information'!$G$12</f>
        <v>114069103</v>
      </c>
      <c r="B4122" t="str">
        <f>'Page 1 - General Information'!$G$16</f>
        <v>6980</v>
      </c>
      <c r="C4122" s="333" t="s">
        <v>14207</v>
      </c>
      <c r="N4122" s="338" t="s">
        <v>8013</v>
      </c>
      <c r="O4122" s="300"/>
      <c r="Q4122" s="304">
        <f>(INDEX('Page 2 - Team Information'!$K$14:$AP$184,Y4122,X4122)*100)</f>
        <v>0</v>
      </c>
      <c r="S4122" t="s">
        <v>12024</v>
      </c>
      <c r="X4122" s="334">
        <v>31</v>
      </c>
      <c r="Y4122" s="334">
        <v>144</v>
      </c>
    </row>
    <row r="4123" spans="1:25" x14ac:dyDescent="0.25">
      <c r="A4123" t="str">
        <f>'Page 1 - General Information'!$G$12</f>
        <v>114069103</v>
      </c>
      <c r="B4123" t="str">
        <f>'Page 1 - General Information'!$G$16</f>
        <v>6980</v>
      </c>
      <c r="C4123" s="333" t="s">
        <v>14207</v>
      </c>
      <c r="N4123" s="338" t="s">
        <v>8013</v>
      </c>
      <c r="O4123" s="300"/>
      <c r="Q4123" s="304">
        <f>(INDEX('Page 2 - Team Information'!$K$14:$AP$184,Y4123,X4123)*100)</f>
        <v>0</v>
      </c>
      <c r="S4123" t="s">
        <v>12025</v>
      </c>
      <c r="X4123" s="334">
        <v>32</v>
      </c>
      <c r="Y4123" s="334">
        <v>144</v>
      </c>
    </row>
    <row r="4124" spans="1:25" x14ac:dyDescent="0.25">
      <c r="A4124" t="str">
        <f>'Page 1 - General Information'!$G$12</f>
        <v>114069103</v>
      </c>
      <c r="B4124" t="str">
        <f>'Page 1 - General Information'!$G$16</f>
        <v>6980</v>
      </c>
      <c r="C4124" s="333" t="s">
        <v>14207</v>
      </c>
      <c r="N4124" t="s">
        <v>8024</v>
      </c>
      <c r="O4124" s="296">
        <f>INDEX('Page 2 - Team Information'!$K$14:$AP$184,Y4124,X4124)</f>
        <v>0</v>
      </c>
      <c r="Q4124"/>
      <c r="S4124" t="s">
        <v>12026</v>
      </c>
      <c r="X4124" s="334">
        <v>24</v>
      </c>
      <c r="Y4124" s="334">
        <v>145</v>
      </c>
    </row>
    <row r="4125" spans="1:25" x14ac:dyDescent="0.25">
      <c r="A4125" t="str">
        <f>'Page 1 - General Information'!$G$12</f>
        <v>114069103</v>
      </c>
      <c r="B4125" t="str">
        <f>'Page 1 - General Information'!$G$16</f>
        <v>6980</v>
      </c>
      <c r="C4125" s="333" t="s">
        <v>14207</v>
      </c>
      <c r="N4125" t="s">
        <v>8024</v>
      </c>
      <c r="O4125" s="296">
        <f>INDEX('Page 2 - Team Information'!$K$14:$AP$184,Y4125,X4125)</f>
        <v>0</v>
      </c>
      <c r="Q4125"/>
      <c r="S4125" t="s">
        <v>12027</v>
      </c>
      <c r="X4125" s="334">
        <v>25</v>
      </c>
      <c r="Y4125" s="334">
        <v>145</v>
      </c>
    </row>
    <row r="4126" spans="1:25" x14ac:dyDescent="0.25">
      <c r="A4126" t="str">
        <f>'Page 1 - General Information'!$G$12</f>
        <v>114069103</v>
      </c>
      <c r="B4126" t="str">
        <f>'Page 1 - General Information'!$G$16</f>
        <v>6980</v>
      </c>
      <c r="C4126" s="333" t="s">
        <v>14207</v>
      </c>
      <c r="N4126" t="s">
        <v>8024</v>
      </c>
      <c r="O4126" s="296">
        <f>INDEX('Page 2 - Team Information'!$K$14:$AP$184,Y4126,X4126)</f>
        <v>0</v>
      </c>
      <c r="Q4126"/>
      <c r="S4126" t="s">
        <v>12028</v>
      </c>
      <c r="X4126" s="334">
        <v>26</v>
      </c>
      <c r="Y4126" s="334">
        <v>145</v>
      </c>
    </row>
    <row r="4127" spans="1:25" x14ac:dyDescent="0.25">
      <c r="A4127" t="str">
        <f>'Page 1 - General Information'!$G$12</f>
        <v>114069103</v>
      </c>
      <c r="B4127" t="str">
        <f>'Page 1 - General Information'!$G$16</f>
        <v>6980</v>
      </c>
      <c r="C4127" s="333" t="s">
        <v>14207</v>
      </c>
      <c r="N4127" t="s">
        <v>8024</v>
      </c>
      <c r="O4127" s="296">
        <f>INDEX('Page 2 - Team Information'!$K$14:$AP$184,Y4127,X4127)</f>
        <v>0</v>
      </c>
      <c r="Q4127"/>
      <c r="S4127" t="s">
        <v>12029</v>
      </c>
      <c r="X4127" s="334">
        <v>27</v>
      </c>
      <c r="Y4127" s="334">
        <v>145</v>
      </c>
    </row>
    <row r="4128" spans="1:25" x14ac:dyDescent="0.25">
      <c r="A4128" t="str">
        <f>'Page 1 - General Information'!$G$12</f>
        <v>114069103</v>
      </c>
      <c r="B4128" t="str">
        <f>'Page 1 - General Information'!$G$16</f>
        <v>6980</v>
      </c>
      <c r="C4128" s="333" t="s">
        <v>14207</v>
      </c>
      <c r="N4128" s="338" t="s">
        <v>8013</v>
      </c>
      <c r="O4128" s="300"/>
      <c r="Q4128" s="304">
        <f>(INDEX('Page 2 - Team Information'!$K$14:$AP$184,Y4128,X4128)*100)</f>
        <v>0</v>
      </c>
      <c r="S4128" t="s">
        <v>12030</v>
      </c>
      <c r="X4128" s="334">
        <v>29</v>
      </c>
      <c r="Y4128" s="334">
        <v>145</v>
      </c>
    </row>
    <row r="4129" spans="1:25" x14ac:dyDescent="0.25">
      <c r="A4129" t="str">
        <f>'Page 1 - General Information'!$G$12</f>
        <v>114069103</v>
      </c>
      <c r="B4129" t="str">
        <f>'Page 1 - General Information'!$G$16</f>
        <v>6980</v>
      </c>
      <c r="C4129" s="333" t="s">
        <v>14207</v>
      </c>
      <c r="N4129" s="338" t="s">
        <v>8013</v>
      </c>
      <c r="O4129" s="300"/>
      <c r="Q4129" s="304">
        <f>(INDEX('Page 2 - Team Information'!$K$14:$AP$184,Y4129,X4129)*100)</f>
        <v>0</v>
      </c>
      <c r="S4129" t="s">
        <v>12031</v>
      </c>
      <c r="X4129" s="334">
        <v>30</v>
      </c>
      <c r="Y4129" s="334">
        <v>145</v>
      </c>
    </row>
    <row r="4130" spans="1:25" x14ac:dyDescent="0.25">
      <c r="A4130" t="str">
        <f>'Page 1 - General Information'!$G$12</f>
        <v>114069103</v>
      </c>
      <c r="B4130" t="str">
        <f>'Page 1 - General Information'!$G$16</f>
        <v>6980</v>
      </c>
      <c r="C4130" s="333" t="s">
        <v>14207</v>
      </c>
      <c r="N4130" s="338" t="s">
        <v>8013</v>
      </c>
      <c r="O4130" s="300"/>
      <c r="Q4130" s="304">
        <f>(INDEX('Page 2 - Team Information'!$K$14:$AP$184,Y4130,X4130)*100)</f>
        <v>0</v>
      </c>
      <c r="S4130" t="s">
        <v>12032</v>
      </c>
      <c r="X4130" s="334">
        <v>31</v>
      </c>
      <c r="Y4130" s="334">
        <v>145</v>
      </c>
    </row>
    <row r="4131" spans="1:25" x14ac:dyDescent="0.25">
      <c r="A4131" t="str">
        <f>'Page 1 - General Information'!$G$12</f>
        <v>114069103</v>
      </c>
      <c r="B4131" t="str">
        <f>'Page 1 - General Information'!$G$16</f>
        <v>6980</v>
      </c>
      <c r="C4131" s="333" t="s">
        <v>14207</v>
      </c>
      <c r="N4131" s="338" t="s">
        <v>8013</v>
      </c>
      <c r="O4131" s="300"/>
      <c r="Q4131" s="304">
        <f>(INDEX('Page 2 - Team Information'!$K$14:$AP$184,Y4131,X4131)*100)</f>
        <v>0</v>
      </c>
      <c r="S4131" t="s">
        <v>12033</v>
      </c>
      <c r="X4131" s="334">
        <v>32</v>
      </c>
      <c r="Y4131" s="334">
        <v>145</v>
      </c>
    </row>
    <row r="4132" spans="1:25" x14ac:dyDescent="0.25">
      <c r="A4132" t="str">
        <f>'Page 1 - General Information'!$G$12</f>
        <v>114069103</v>
      </c>
      <c r="B4132" t="str">
        <f>'Page 1 - General Information'!$G$16</f>
        <v>6980</v>
      </c>
      <c r="C4132" s="333" t="s">
        <v>14207</v>
      </c>
      <c r="N4132" t="s">
        <v>8024</v>
      </c>
      <c r="O4132" s="296">
        <f>INDEX('Page 2 - Team Information'!$K$14:$AP$184,Y4132,X4132)</f>
        <v>0</v>
      </c>
      <c r="Q4132"/>
      <c r="S4132" t="s">
        <v>12034</v>
      </c>
      <c r="X4132" s="334">
        <v>24</v>
      </c>
      <c r="Y4132" s="334">
        <v>146</v>
      </c>
    </row>
    <row r="4133" spans="1:25" x14ac:dyDescent="0.25">
      <c r="A4133" t="str">
        <f>'Page 1 - General Information'!$G$12</f>
        <v>114069103</v>
      </c>
      <c r="B4133" t="str">
        <f>'Page 1 - General Information'!$G$16</f>
        <v>6980</v>
      </c>
      <c r="C4133" s="333" t="s">
        <v>14207</v>
      </c>
      <c r="N4133" t="s">
        <v>8024</v>
      </c>
      <c r="O4133" s="296">
        <f>INDEX('Page 2 - Team Information'!$K$14:$AP$184,Y4133,X4133)</f>
        <v>1</v>
      </c>
      <c r="Q4133"/>
      <c r="S4133" t="s">
        <v>12035</v>
      </c>
      <c r="X4133" s="334">
        <v>25</v>
      </c>
      <c r="Y4133" s="334">
        <v>146</v>
      </c>
    </row>
    <row r="4134" spans="1:25" x14ac:dyDescent="0.25">
      <c r="A4134" t="str">
        <f>'Page 1 - General Information'!$G$12</f>
        <v>114069103</v>
      </c>
      <c r="B4134" t="str">
        <f>'Page 1 - General Information'!$G$16</f>
        <v>6980</v>
      </c>
      <c r="C4134" s="333" t="s">
        <v>14207</v>
      </c>
      <c r="N4134" t="s">
        <v>8024</v>
      </c>
      <c r="O4134" s="296">
        <f>INDEX('Page 2 - Team Information'!$K$14:$AP$184,Y4134,X4134)</f>
        <v>0</v>
      </c>
      <c r="Q4134"/>
      <c r="S4134" t="s">
        <v>12036</v>
      </c>
      <c r="X4134" s="334">
        <v>26</v>
      </c>
      <c r="Y4134" s="334">
        <v>146</v>
      </c>
    </row>
    <row r="4135" spans="1:25" x14ac:dyDescent="0.25">
      <c r="A4135" t="str">
        <f>'Page 1 - General Information'!$G$12</f>
        <v>114069103</v>
      </c>
      <c r="B4135" t="str">
        <f>'Page 1 - General Information'!$G$16</f>
        <v>6980</v>
      </c>
      <c r="C4135" s="333" t="s">
        <v>14207</v>
      </c>
      <c r="N4135" t="s">
        <v>8024</v>
      </c>
      <c r="O4135" s="296">
        <f>INDEX('Page 2 - Team Information'!$K$14:$AP$184,Y4135,X4135)</f>
        <v>2</v>
      </c>
      <c r="Q4135"/>
      <c r="S4135" t="s">
        <v>12037</v>
      </c>
      <c r="X4135" s="334">
        <v>27</v>
      </c>
      <c r="Y4135" s="334">
        <v>146</v>
      </c>
    </row>
    <row r="4136" spans="1:25" x14ac:dyDescent="0.25">
      <c r="A4136" t="str">
        <f>'Page 1 - General Information'!$G$12</f>
        <v>114069103</v>
      </c>
      <c r="B4136" t="str">
        <f>'Page 1 - General Information'!$G$16</f>
        <v>6980</v>
      </c>
      <c r="C4136" s="333" t="s">
        <v>14207</v>
      </c>
      <c r="N4136" s="338" t="s">
        <v>8013</v>
      </c>
      <c r="O4136" s="300"/>
      <c r="Q4136" s="304">
        <f>(INDEX('Page 2 - Team Information'!$K$14:$AP$184,Y4136,X4136)*100)</f>
        <v>0</v>
      </c>
      <c r="S4136" t="s">
        <v>12038</v>
      </c>
      <c r="X4136" s="334">
        <v>29</v>
      </c>
      <c r="Y4136" s="334">
        <v>146</v>
      </c>
    </row>
    <row r="4137" spans="1:25" x14ac:dyDescent="0.25">
      <c r="A4137" t="str">
        <f>'Page 1 - General Information'!$G$12</f>
        <v>114069103</v>
      </c>
      <c r="B4137" t="str">
        <f>'Page 1 - General Information'!$G$16</f>
        <v>6980</v>
      </c>
      <c r="C4137" s="333" t="s">
        <v>14207</v>
      </c>
      <c r="N4137" s="338" t="s">
        <v>8013</v>
      </c>
      <c r="O4137" s="300"/>
      <c r="Q4137" s="304">
        <f>(INDEX('Page 2 - Team Information'!$K$14:$AP$184,Y4137,X4137)*100)</f>
        <v>0</v>
      </c>
      <c r="S4137" t="s">
        <v>12039</v>
      </c>
      <c r="X4137" s="334">
        <v>30</v>
      </c>
      <c r="Y4137" s="334">
        <v>146</v>
      </c>
    </row>
    <row r="4138" spans="1:25" x14ac:dyDescent="0.25">
      <c r="A4138" t="str">
        <f>'Page 1 - General Information'!$G$12</f>
        <v>114069103</v>
      </c>
      <c r="B4138" t="str">
        <f>'Page 1 - General Information'!$G$16</f>
        <v>6980</v>
      </c>
      <c r="C4138" s="333" t="s">
        <v>14207</v>
      </c>
      <c r="N4138" s="338" t="s">
        <v>8013</v>
      </c>
      <c r="O4138" s="300"/>
      <c r="Q4138" s="304">
        <f>(INDEX('Page 2 - Team Information'!$K$14:$AP$184,Y4138,X4138)*100)</f>
        <v>4.1500000000000004</v>
      </c>
      <c r="S4138" t="s">
        <v>12040</v>
      </c>
      <c r="X4138" s="334">
        <v>31</v>
      </c>
      <c r="Y4138" s="334">
        <v>146</v>
      </c>
    </row>
    <row r="4139" spans="1:25" x14ac:dyDescent="0.25">
      <c r="A4139" t="str">
        <f>'Page 1 - General Information'!$G$12</f>
        <v>114069103</v>
      </c>
      <c r="B4139" t="str">
        <f>'Page 1 - General Information'!$G$16</f>
        <v>6980</v>
      </c>
      <c r="C4139" s="333" t="s">
        <v>14207</v>
      </c>
      <c r="N4139" s="338" t="s">
        <v>8013</v>
      </c>
      <c r="O4139" s="300"/>
      <c r="Q4139" s="304">
        <f>(INDEX('Page 2 - Team Information'!$K$14:$AP$184,Y4139,X4139)*100)</f>
        <v>4.1500000000000004</v>
      </c>
      <c r="S4139" t="s">
        <v>12041</v>
      </c>
      <c r="X4139" s="334">
        <v>32</v>
      </c>
      <c r="Y4139" s="334">
        <v>146</v>
      </c>
    </row>
    <row r="4140" spans="1:25" x14ac:dyDescent="0.25">
      <c r="A4140" t="str">
        <f>'Page 1 - General Information'!$G$12</f>
        <v>114069103</v>
      </c>
      <c r="B4140" t="str">
        <f>'Page 1 - General Information'!$G$16</f>
        <v>6980</v>
      </c>
      <c r="C4140" s="333" t="s">
        <v>14207</v>
      </c>
      <c r="N4140" t="s">
        <v>8024</v>
      </c>
      <c r="O4140" s="296">
        <f>INDEX('Page 2 - Team Information'!$K$14:$AP$184,Y4140,X4140)</f>
        <v>0</v>
      </c>
      <c r="Q4140"/>
      <c r="S4140" t="s">
        <v>12042</v>
      </c>
      <c r="X4140" s="334">
        <v>24</v>
      </c>
      <c r="Y4140" s="334">
        <v>147</v>
      </c>
    </row>
    <row r="4141" spans="1:25" x14ac:dyDescent="0.25">
      <c r="A4141" t="str">
        <f>'Page 1 - General Information'!$G$12</f>
        <v>114069103</v>
      </c>
      <c r="B4141" t="str">
        <f>'Page 1 - General Information'!$G$16</f>
        <v>6980</v>
      </c>
      <c r="C4141" s="333" t="s">
        <v>14207</v>
      </c>
      <c r="N4141" t="s">
        <v>8024</v>
      </c>
      <c r="O4141" s="296">
        <f>INDEX('Page 2 - Team Information'!$K$14:$AP$184,Y4141,X4141)</f>
        <v>1</v>
      </c>
      <c r="Q4141"/>
      <c r="S4141" t="s">
        <v>12043</v>
      </c>
      <c r="X4141" s="334">
        <v>25</v>
      </c>
      <c r="Y4141" s="334">
        <v>147</v>
      </c>
    </row>
    <row r="4142" spans="1:25" x14ac:dyDescent="0.25">
      <c r="A4142" t="str">
        <f>'Page 1 - General Information'!$G$12</f>
        <v>114069103</v>
      </c>
      <c r="B4142" t="str">
        <f>'Page 1 - General Information'!$G$16</f>
        <v>6980</v>
      </c>
      <c r="C4142" s="333" t="s">
        <v>14207</v>
      </c>
      <c r="N4142" t="s">
        <v>8024</v>
      </c>
      <c r="O4142" s="296">
        <f>INDEX('Page 2 - Team Information'!$K$14:$AP$184,Y4142,X4142)</f>
        <v>0</v>
      </c>
      <c r="Q4142"/>
      <c r="S4142" t="s">
        <v>12044</v>
      </c>
      <c r="X4142" s="334">
        <v>26</v>
      </c>
      <c r="Y4142" s="334">
        <v>147</v>
      </c>
    </row>
    <row r="4143" spans="1:25" x14ac:dyDescent="0.25">
      <c r="A4143" t="str">
        <f>'Page 1 - General Information'!$G$12</f>
        <v>114069103</v>
      </c>
      <c r="B4143" t="str">
        <f>'Page 1 - General Information'!$G$16</f>
        <v>6980</v>
      </c>
      <c r="C4143" s="333" t="s">
        <v>14207</v>
      </c>
      <c r="N4143" t="s">
        <v>8024</v>
      </c>
      <c r="O4143" s="296">
        <f>INDEX('Page 2 - Team Information'!$K$14:$AP$184,Y4143,X4143)</f>
        <v>0</v>
      </c>
      <c r="Q4143"/>
      <c r="S4143" t="s">
        <v>12045</v>
      </c>
      <c r="X4143" s="334">
        <v>27</v>
      </c>
      <c r="Y4143" s="334">
        <v>147</v>
      </c>
    </row>
    <row r="4144" spans="1:25" x14ac:dyDescent="0.25">
      <c r="A4144" t="str">
        <f>'Page 1 - General Information'!$G$12</f>
        <v>114069103</v>
      </c>
      <c r="B4144" t="str">
        <f>'Page 1 - General Information'!$G$16</f>
        <v>6980</v>
      </c>
      <c r="C4144" s="333" t="s">
        <v>14207</v>
      </c>
      <c r="N4144" s="338" t="s">
        <v>8013</v>
      </c>
      <c r="O4144" s="300"/>
      <c r="Q4144" s="304">
        <f>(INDEX('Page 2 - Team Information'!$K$14:$AP$184,Y4144,X4144)*100)</f>
        <v>0</v>
      </c>
      <c r="S4144" t="s">
        <v>12046</v>
      </c>
      <c r="X4144" s="334">
        <v>29</v>
      </c>
      <c r="Y4144" s="334">
        <v>147</v>
      </c>
    </row>
    <row r="4145" spans="1:25" x14ac:dyDescent="0.25">
      <c r="A4145" t="str">
        <f>'Page 1 - General Information'!$G$12</f>
        <v>114069103</v>
      </c>
      <c r="B4145" t="str">
        <f>'Page 1 - General Information'!$G$16</f>
        <v>6980</v>
      </c>
      <c r="C4145" s="333" t="s">
        <v>14207</v>
      </c>
      <c r="N4145" s="338" t="s">
        <v>8013</v>
      </c>
      <c r="O4145" s="300"/>
      <c r="Q4145" s="304">
        <f>(INDEX('Page 2 - Team Information'!$K$14:$AP$184,Y4145,X4145)*100)</f>
        <v>0</v>
      </c>
      <c r="S4145" t="s">
        <v>12047</v>
      </c>
      <c r="X4145" s="334">
        <v>30</v>
      </c>
      <c r="Y4145" s="334">
        <v>147</v>
      </c>
    </row>
    <row r="4146" spans="1:25" x14ac:dyDescent="0.25">
      <c r="A4146" t="str">
        <f>'Page 1 - General Information'!$G$12</f>
        <v>114069103</v>
      </c>
      <c r="B4146" t="str">
        <f>'Page 1 - General Information'!$G$16</f>
        <v>6980</v>
      </c>
      <c r="C4146" s="333" t="s">
        <v>14207</v>
      </c>
      <c r="N4146" s="338" t="s">
        <v>8013</v>
      </c>
      <c r="O4146" s="300"/>
      <c r="Q4146" s="304">
        <f>(INDEX('Page 2 - Team Information'!$K$14:$AP$184,Y4146,X4146)*100)</f>
        <v>8.4</v>
      </c>
      <c r="S4146" t="s">
        <v>12048</v>
      </c>
      <c r="X4146" s="334">
        <v>31</v>
      </c>
      <c r="Y4146" s="334">
        <v>147</v>
      </c>
    </row>
    <row r="4147" spans="1:25" x14ac:dyDescent="0.25">
      <c r="A4147" t="str">
        <f>'Page 1 - General Information'!$G$12</f>
        <v>114069103</v>
      </c>
      <c r="B4147" t="str">
        <f>'Page 1 - General Information'!$G$16</f>
        <v>6980</v>
      </c>
      <c r="C4147" s="333" t="s">
        <v>14207</v>
      </c>
      <c r="N4147" s="338" t="s">
        <v>8013</v>
      </c>
      <c r="O4147" s="300"/>
      <c r="Q4147" s="304">
        <f>(INDEX('Page 2 - Team Information'!$K$14:$AP$184,Y4147,X4147)*100)</f>
        <v>8.4</v>
      </c>
      <c r="S4147" t="s">
        <v>12049</v>
      </c>
      <c r="X4147" s="334">
        <v>32</v>
      </c>
      <c r="Y4147" s="334">
        <v>147</v>
      </c>
    </row>
    <row r="4148" spans="1:25" x14ac:dyDescent="0.25">
      <c r="A4148" t="str">
        <f>'Page 1 - General Information'!$G$12</f>
        <v>114069103</v>
      </c>
      <c r="B4148" t="str">
        <f>'Page 1 - General Information'!$G$16</f>
        <v>6980</v>
      </c>
      <c r="C4148" s="333" t="s">
        <v>14207</v>
      </c>
      <c r="N4148" t="s">
        <v>8024</v>
      </c>
      <c r="O4148" s="296">
        <f>INDEX('Page 2 - Team Information'!$K$14:$AP$184,Y4148,X4148)</f>
        <v>0</v>
      </c>
      <c r="Q4148"/>
      <c r="S4148" t="s">
        <v>12050</v>
      </c>
      <c r="X4148" s="334">
        <v>24</v>
      </c>
      <c r="Y4148" s="334">
        <v>148</v>
      </c>
    </row>
    <row r="4149" spans="1:25" x14ac:dyDescent="0.25">
      <c r="A4149" t="str">
        <f>'Page 1 - General Information'!$G$12</f>
        <v>114069103</v>
      </c>
      <c r="B4149" t="str">
        <f>'Page 1 - General Information'!$G$16</f>
        <v>6980</v>
      </c>
      <c r="C4149" s="333" t="s">
        <v>14207</v>
      </c>
      <c r="N4149" t="s">
        <v>8024</v>
      </c>
      <c r="O4149" s="296">
        <f>INDEX('Page 2 - Team Information'!$K$14:$AP$184,Y4149,X4149)</f>
        <v>0</v>
      </c>
      <c r="Q4149"/>
      <c r="S4149" t="s">
        <v>12051</v>
      </c>
      <c r="X4149" s="334">
        <v>25</v>
      </c>
      <c r="Y4149" s="334">
        <v>148</v>
      </c>
    </row>
    <row r="4150" spans="1:25" x14ac:dyDescent="0.25">
      <c r="A4150" t="str">
        <f>'Page 1 - General Information'!$G$12</f>
        <v>114069103</v>
      </c>
      <c r="B4150" t="str">
        <f>'Page 1 - General Information'!$G$16</f>
        <v>6980</v>
      </c>
      <c r="C4150" s="333" t="s">
        <v>14207</v>
      </c>
      <c r="N4150" t="s">
        <v>8024</v>
      </c>
      <c r="O4150" s="296">
        <f>INDEX('Page 2 - Team Information'!$K$14:$AP$184,Y4150,X4150)</f>
        <v>0</v>
      </c>
      <c r="Q4150"/>
      <c r="S4150" t="s">
        <v>12052</v>
      </c>
      <c r="X4150" s="334">
        <v>26</v>
      </c>
      <c r="Y4150" s="334">
        <v>148</v>
      </c>
    </row>
    <row r="4151" spans="1:25" x14ac:dyDescent="0.25">
      <c r="A4151" t="str">
        <f>'Page 1 - General Information'!$G$12</f>
        <v>114069103</v>
      </c>
      <c r="B4151" t="str">
        <f>'Page 1 - General Information'!$G$16</f>
        <v>6980</v>
      </c>
      <c r="C4151" s="333" t="s">
        <v>14207</v>
      </c>
      <c r="N4151" t="s">
        <v>8024</v>
      </c>
      <c r="O4151" s="296">
        <f>INDEX('Page 2 - Team Information'!$K$14:$AP$184,Y4151,X4151)</f>
        <v>0</v>
      </c>
      <c r="Q4151"/>
      <c r="S4151" t="s">
        <v>12053</v>
      </c>
      <c r="X4151" s="334">
        <v>27</v>
      </c>
      <c r="Y4151" s="334">
        <v>148</v>
      </c>
    </row>
    <row r="4152" spans="1:25" x14ac:dyDescent="0.25">
      <c r="A4152" t="str">
        <f>'Page 1 - General Information'!$G$12</f>
        <v>114069103</v>
      </c>
      <c r="B4152" t="str">
        <f>'Page 1 - General Information'!$G$16</f>
        <v>6980</v>
      </c>
      <c r="C4152" s="333" t="s">
        <v>14207</v>
      </c>
      <c r="N4152" s="338" t="s">
        <v>8013</v>
      </c>
      <c r="O4152" s="300"/>
      <c r="Q4152" s="304">
        <f>(INDEX('Page 2 - Team Information'!$K$14:$AP$184,Y4152,X4152)*100)</f>
        <v>0</v>
      </c>
      <c r="S4152" t="s">
        <v>12054</v>
      </c>
      <c r="X4152" s="334">
        <v>29</v>
      </c>
      <c r="Y4152" s="334">
        <v>148</v>
      </c>
    </row>
    <row r="4153" spans="1:25" x14ac:dyDescent="0.25">
      <c r="A4153" t="str">
        <f>'Page 1 - General Information'!$G$12</f>
        <v>114069103</v>
      </c>
      <c r="B4153" t="str">
        <f>'Page 1 - General Information'!$G$16</f>
        <v>6980</v>
      </c>
      <c r="C4153" s="333" t="s">
        <v>14207</v>
      </c>
      <c r="N4153" s="338" t="s">
        <v>8013</v>
      </c>
      <c r="O4153" s="300"/>
      <c r="Q4153" s="304">
        <f>(INDEX('Page 2 - Team Information'!$K$14:$AP$184,Y4153,X4153)*100)</f>
        <v>0</v>
      </c>
      <c r="S4153" t="s">
        <v>12055</v>
      </c>
      <c r="X4153" s="334">
        <v>30</v>
      </c>
      <c r="Y4153" s="334">
        <v>148</v>
      </c>
    </row>
    <row r="4154" spans="1:25" x14ac:dyDescent="0.25">
      <c r="A4154" t="str">
        <f>'Page 1 - General Information'!$G$12</f>
        <v>114069103</v>
      </c>
      <c r="B4154" t="str">
        <f>'Page 1 - General Information'!$G$16</f>
        <v>6980</v>
      </c>
      <c r="C4154" s="333" t="s">
        <v>14207</v>
      </c>
      <c r="N4154" s="338" t="s">
        <v>8013</v>
      </c>
      <c r="O4154" s="300"/>
      <c r="Q4154" s="304">
        <f>(INDEX('Page 2 - Team Information'!$K$14:$AP$184,Y4154,X4154)*100)</f>
        <v>0</v>
      </c>
      <c r="S4154" t="s">
        <v>12056</v>
      </c>
      <c r="X4154" s="334">
        <v>31</v>
      </c>
      <c r="Y4154" s="334">
        <v>148</v>
      </c>
    </row>
    <row r="4155" spans="1:25" x14ac:dyDescent="0.25">
      <c r="A4155" t="str">
        <f>'Page 1 - General Information'!$G$12</f>
        <v>114069103</v>
      </c>
      <c r="B4155" t="str">
        <f>'Page 1 - General Information'!$G$16</f>
        <v>6980</v>
      </c>
      <c r="C4155" s="333" t="s">
        <v>14207</v>
      </c>
      <c r="N4155" s="338" t="s">
        <v>8013</v>
      </c>
      <c r="O4155" s="300"/>
      <c r="Q4155" s="304">
        <f>(INDEX('Page 2 - Team Information'!$K$14:$AP$184,Y4155,X4155)*100)</f>
        <v>0</v>
      </c>
      <c r="S4155" t="s">
        <v>12057</v>
      </c>
      <c r="X4155" s="334">
        <v>32</v>
      </c>
      <c r="Y4155" s="334">
        <v>148</v>
      </c>
    </row>
    <row r="4156" spans="1:25" x14ac:dyDescent="0.25">
      <c r="A4156" t="str">
        <f>'Page 1 - General Information'!$G$12</f>
        <v>114069103</v>
      </c>
      <c r="B4156" t="str">
        <f>'Page 1 - General Information'!$G$16</f>
        <v>6980</v>
      </c>
      <c r="C4156" s="333" t="s">
        <v>14207</v>
      </c>
      <c r="N4156" t="s">
        <v>8024</v>
      </c>
      <c r="O4156" s="296">
        <f>INDEX('Page 2 - Team Information'!$K$14:$AP$184,Y4156,X4156)</f>
        <v>0</v>
      </c>
      <c r="Q4156"/>
      <c r="S4156" t="s">
        <v>12058</v>
      </c>
      <c r="X4156" s="334">
        <v>24</v>
      </c>
      <c r="Y4156" s="334">
        <v>149</v>
      </c>
    </row>
    <row r="4157" spans="1:25" x14ac:dyDescent="0.25">
      <c r="A4157" t="str">
        <f>'Page 1 - General Information'!$G$12</f>
        <v>114069103</v>
      </c>
      <c r="B4157" t="str">
        <f>'Page 1 - General Information'!$G$16</f>
        <v>6980</v>
      </c>
      <c r="C4157" s="333" t="s">
        <v>14207</v>
      </c>
      <c r="N4157" t="s">
        <v>8024</v>
      </c>
      <c r="O4157" s="296">
        <f>INDEX('Page 2 - Team Information'!$K$14:$AP$184,Y4157,X4157)</f>
        <v>1</v>
      </c>
      <c r="Q4157"/>
      <c r="S4157" t="s">
        <v>12059</v>
      </c>
      <c r="X4157" s="334">
        <v>25</v>
      </c>
      <c r="Y4157" s="334">
        <v>149</v>
      </c>
    </row>
    <row r="4158" spans="1:25" x14ac:dyDescent="0.25">
      <c r="A4158" t="str">
        <f>'Page 1 - General Information'!$G$12</f>
        <v>114069103</v>
      </c>
      <c r="B4158" t="str">
        <f>'Page 1 - General Information'!$G$16</f>
        <v>6980</v>
      </c>
      <c r="C4158" s="333" t="s">
        <v>14207</v>
      </c>
      <c r="N4158" t="s">
        <v>8024</v>
      </c>
      <c r="O4158" s="296">
        <f>INDEX('Page 2 - Team Information'!$K$14:$AP$184,Y4158,X4158)</f>
        <v>0</v>
      </c>
      <c r="Q4158"/>
      <c r="S4158" t="s">
        <v>12060</v>
      </c>
      <c r="X4158" s="334">
        <v>26</v>
      </c>
      <c r="Y4158" s="334">
        <v>149</v>
      </c>
    </row>
    <row r="4159" spans="1:25" x14ac:dyDescent="0.25">
      <c r="A4159" t="str">
        <f>'Page 1 - General Information'!$G$12</f>
        <v>114069103</v>
      </c>
      <c r="B4159" t="str">
        <f>'Page 1 - General Information'!$G$16</f>
        <v>6980</v>
      </c>
      <c r="C4159" s="333" t="s">
        <v>14207</v>
      </c>
      <c r="N4159" t="s">
        <v>8024</v>
      </c>
      <c r="O4159" s="296">
        <f>INDEX('Page 2 - Team Information'!$K$14:$AP$184,Y4159,X4159)</f>
        <v>0</v>
      </c>
      <c r="Q4159"/>
      <c r="S4159" t="s">
        <v>12061</v>
      </c>
      <c r="X4159" s="334">
        <v>27</v>
      </c>
      <c r="Y4159" s="334">
        <v>149</v>
      </c>
    </row>
    <row r="4160" spans="1:25" x14ac:dyDescent="0.25">
      <c r="A4160" t="str">
        <f>'Page 1 - General Information'!$G$12</f>
        <v>114069103</v>
      </c>
      <c r="B4160" t="str">
        <f>'Page 1 - General Information'!$G$16</f>
        <v>6980</v>
      </c>
      <c r="C4160" s="333" t="s">
        <v>14207</v>
      </c>
      <c r="N4160" s="338" t="s">
        <v>8013</v>
      </c>
      <c r="O4160" s="300"/>
      <c r="Q4160" s="304">
        <f>(INDEX('Page 2 - Team Information'!$K$14:$AP$184,Y4160,X4160)*100)</f>
        <v>0</v>
      </c>
      <c r="S4160" t="s">
        <v>12062</v>
      </c>
      <c r="X4160" s="334">
        <v>29</v>
      </c>
      <c r="Y4160" s="334">
        <v>149</v>
      </c>
    </row>
    <row r="4161" spans="1:25" x14ac:dyDescent="0.25">
      <c r="A4161" t="str">
        <f>'Page 1 - General Information'!$G$12</f>
        <v>114069103</v>
      </c>
      <c r="B4161" t="str">
        <f>'Page 1 - General Information'!$G$16</f>
        <v>6980</v>
      </c>
      <c r="C4161" s="333" t="s">
        <v>14207</v>
      </c>
      <c r="N4161" s="338" t="s">
        <v>8013</v>
      </c>
      <c r="O4161" s="300"/>
      <c r="Q4161" s="304">
        <f>(INDEX('Page 2 - Team Information'!$K$14:$AP$184,Y4161,X4161)*100)</f>
        <v>0</v>
      </c>
      <c r="S4161" t="s">
        <v>12063</v>
      </c>
      <c r="X4161" s="334">
        <v>30</v>
      </c>
      <c r="Y4161" s="334">
        <v>149</v>
      </c>
    </row>
    <row r="4162" spans="1:25" x14ac:dyDescent="0.25">
      <c r="A4162" t="str">
        <f>'Page 1 - General Information'!$G$12</f>
        <v>114069103</v>
      </c>
      <c r="B4162" t="str">
        <f>'Page 1 - General Information'!$G$16</f>
        <v>6980</v>
      </c>
      <c r="C4162" s="333" t="s">
        <v>14207</v>
      </c>
      <c r="N4162" s="338" t="s">
        <v>8013</v>
      </c>
      <c r="O4162" s="300"/>
      <c r="Q4162" s="304">
        <f>(INDEX('Page 2 - Team Information'!$K$14:$AP$184,Y4162,X4162)*100)</f>
        <v>0</v>
      </c>
      <c r="S4162" t="s">
        <v>12064</v>
      </c>
      <c r="X4162" s="334">
        <v>31</v>
      </c>
      <c r="Y4162" s="334">
        <v>149</v>
      </c>
    </row>
    <row r="4163" spans="1:25" x14ac:dyDescent="0.25">
      <c r="A4163" t="str">
        <f>'Page 1 - General Information'!$G$12</f>
        <v>114069103</v>
      </c>
      <c r="B4163" t="str">
        <f>'Page 1 - General Information'!$G$16</f>
        <v>6980</v>
      </c>
      <c r="C4163" s="333" t="s">
        <v>14207</v>
      </c>
      <c r="N4163" s="338" t="s">
        <v>8013</v>
      </c>
      <c r="O4163" s="300"/>
      <c r="Q4163" s="304">
        <f>(INDEX('Page 2 - Team Information'!$K$14:$AP$184,Y4163,X4163)*100)</f>
        <v>0</v>
      </c>
      <c r="S4163" t="s">
        <v>12065</v>
      </c>
      <c r="X4163" s="334">
        <v>32</v>
      </c>
      <c r="Y4163" s="334">
        <v>149</v>
      </c>
    </row>
    <row r="4164" spans="1:25" x14ac:dyDescent="0.25">
      <c r="A4164" t="str">
        <f>'Page 1 - General Information'!$G$12</f>
        <v>114069103</v>
      </c>
      <c r="B4164" t="str">
        <f>'Page 1 - General Information'!$G$16</f>
        <v>6980</v>
      </c>
      <c r="C4164" s="333" t="s">
        <v>14207</v>
      </c>
      <c r="N4164" t="s">
        <v>8024</v>
      </c>
      <c r="O4164" s="296">
        <f>INDEX('Page 2 - Team Information'!$K$14:$AP$184,Y4164,X4164)</f>
        <v>0</v>
      </c>
      <c r="Q4164"/>
      <c r="S4164" t="s">
        <v>12066</v>
      </c>
      <c r="X4164" s="334">
        <v>24</v>
      </c>
      <c r="Y4164" s="334">
        <v>150</v>
      </c>
    </row>
    <row r="4165" spans="1:25" x14ac:dyDescent="0.25">
      <c r="A4165" t="str">
        <f>'Page 1 - General Information'!$G$12</f>
        <v>114069103</v>
      </c>
      <c r="B4165" t="str">
        <f>'Page 1 - General Information'!$G$16</f>
        <v>6980</v>
      </c>
      <c r="C4165" s="333" t="s">
        <v>14207</v>
      </c>
      <c r="N4165" t="s">
        <v>8024</v>
      </c>
      <c r="O4165" s="296">
        <f>INDEX('Page 2 - Team Information'!$K$14:$AP$184,Y4165,X4165)</f>
        <v>0</v>
      </c>
      <c r="Q4165"/>
      <c r="S4165" t="s">
        <v>12067</v>
      </c>
      <c r="X4165" s="334">
        <v>25</v>
      </c>
      <c r="Y4165" s="334">
        <v>150</v>
      </c>
    </row>
    <row r="4166" spans="1:25" x14ac:dyDescent="0.25">
      <c r="A4166" t="str">
        <f>'Page 1 - General Information'!$G$12</f>
        <v>114069103</v>
      </c>
      <c r="B4166" t="str">
        <f>'Page 1 - General Information'!$G$16</f>
        <v>6980</v>
      </c>
      <c r="C4166" s="333" t="s">
        <v>14207</v>
      </c>
      <c r="N4166" t="s">
        <v>8024</v>
      </c>
      <c r="O4166" s="296">
        <f>INDEX('Page 2 - Team Information'!$K$14:$AP$184,Y4166,X4166)</f>
        <v>0</v>
      </c>
      <c r="Q4166"/>
      <c r="S4166" t="s">
        <v>12068</v>
      </c>
      <c r="X4166" s="334">
        <v>26</v>
      </c>
      <c r="Y4166" s="334">
        <v>150</v>
      </c>
    </row>
    <row r="4167" spans="1:25" x14ac:dyDescent="0.25">
      <c r="A4167" t="str">
        <f>'Page 1 - General Information'!$G$12</f>
        <v>114069103</v>
      </c>
      <c r="B4167" t="str">
        <f>'Page 1 - General Information'!$G$16</f>
        <v>6980</v>
      </c>
      <c r="C4167" s="333" t="s">
        <v>14207</v>
      </c>
      <c r="N4167" t="s">
        <v>8024</v>
      </c>
      <c r="O4167" s="296">
        <f>INDEX('Page 2 - Team Information'!$K$14:$AP$184,Y4167,X4167)</f>
        <v>0</v>
      </c>
      <c r="Q4167"/>
      <c r="S4167" t="s">
        <v>12069</v>
      </c>
      <c r="X4167" s="334">
        <v>27</v>
      </c>
      <c r="Y4167" s="334">
        <v>150</v>
      </c>
    </row>
    <row r="4168" spans="1:25" x14ac:dyDescent="0.25">
      <c r="A4168" t="str">
        <f>'Page 1 - General Information'!$G$12</f>
        <v>114069103</v>
      </c>
      <c r="B4168" t="str">
        <f>'Page 1 - General Information'!$G$16</f>
        <v>6980</v>
      </c>
      <c r="C4168" s="333" t="s">
        <v>14207</v>
      </c>
      <c r="N4168" s="338" t="s">
        <v>8013</v>
      </c>
      <c r="O4168" s="300"/>
      <c r="Q4168" s="304">
        <f>(INDEX('Page 2 - Team Information'!$K$14:$AP$184,Y4168,X4168)*100)</f>
        <v>0</v>
      </c>
      <c r="S4168" t="s">
        <v>12070</v>
      </c>
      <c r="X4168" s="334">
        <v>29</v>
      </c>
      <c r="Y4168" s="334">
        <v>150</v>
      </c>
    </row>
    <row r="4169" spans="1:25" x14ac:dyDescent="0.25">
      <c r="A4169" t="str">
        <f>'Page 1 - General Information'!$G$12</f>
        <v>114069103</v>
      </c>
      <c r="B4169" t="str">
        <f>'Page 1 - General Information'!$G$16</f>
        <v>6980</v>
      </c>
      <c r="C4169" s="333" t="s">
        <v>14207</v>
      </c>
      <c r="N4169" s="338" t="s">
        <v>8013</v>
      </c>
      <c r="O4169" s="300"/>
      <c r="Q4169" s="304">
        <f>(INDEX('Page 2 - Team Information'!$K$14:$AP$184,Y4169,X4169)*100)</f>
        <v>0</v>
      </c>
      <c r="S4169" t="s">
        <v>12071</v>
      </c>
      <c r="X4169" s="334">
        <v>30</v>
      </c>
      <c r="Y4169" s="334">
        <v>150</v>
      </c>
    </row>
    <row r="4170" spans="1:25" x14ac:dyDescent="0.25">
      <c r="A4170" t="str">
        <f>'Page 1 - General Information'!$G$12</f>
        <v>114069103</v>
      </c>
      <c r="B4170" t="str">
        <f>'Page 1 - General Information'!$G$16</f>
        <v>6980</v>
      </c>
      <c r="C4170" s="333" t="s">
        <v>14207</v>
      </c>
      <c r="N4170" s="338" t="s">
        <v>8013</v>
      </c>
      <c r="O4170" s="300"/>
      <c r="Q4170" s="304">
        <f>(INDEX('Page 2 - Team Information'!$K$14:$AP$184,Y4170,X4170)*100)</f>
        <v>0</v>
      </c>
      <c r="S4170" t="s">
        <v>12072</v>
      </c>
      <c r="X4170" s="334">
        <v>31</v>
      </c>
      <c r="Y4170" s="334">
        <v>150</v>
      </c>
    </row>
    <row r="4171" spans="1:25" x14ac:dyDescent="0.25">
      <c r="A4171" t="str">
        <f>'Page 1 - General Information'!$G$12</f>
        <v>114069103</v>
      </c>
      <c r="B4171" t="str">
        <f>'Page 1 - General Information'!$G$16</f>
        <v>6980</v>
      </c>
      <c r="C4171" s="333" t="s">
        <v>14207</v>
      </c>
      <c r="N4171" s="338" t="s">
        <v>8013</v>
      </c>
      <c r="O4171" s="300"/>
      <c r="Q4171" s="304">
        <f>(INDEX('Page 2 - Team Information'!$K$14:$AP$184,Y4171,X4171)*100)</f>
        <v>0</v>
      </c>
      <c r="S4171" t="s">
        <v>12073</v>
      </c>
      <c r="X4171" s="334">
        <v>32</v>
      </c>
      <c r="Y4171" s="334">
        <v>150</v>
      </c>
    </row>
    <row r="4172" spans="1:25" x14ac:dyDescent="0.25">
      <c r="A4172" t="str">
        <f>'Page 1 - General Information'!$G$12</f>
        <v>114069103</v>
      </c>
      <c r="B4172" t="str">
        <f>'Page 1 - General Information'!$G$16</f>
        <v>6980</v>
      </c>
      <c r="C4172" s="333" t="s">
        <v>14207</v>
      </c>
      <c r="N4172" t="s">
        <v>8024</v>
      </c>
      <c r="O4172" s="296">
        <f>INDEX('Page 2 - Team Information'!$K$14:$AP$184,Y4172,X4172)</f>
        <v>0</v>
      </c>
      <c r="Q4172"/>
      <c r="S4172" t="s">
        <v>12074</v>
      </c>
      <c r="X4172" s="334">
        <v>24</v>
      </c>
      <c r="Y4172" s="334">
        <v>151</v>
      </c>
    </row>
    <row r="4173" spans="1:25" x14ac:dyDescent="0.25">
      <c r="A4173" t="str">
        <f>'Page 1 - General Information'!$G$12</f>
        <v>114069103</v>
      </c>
      <c r="B4173" t="str">
        <f>'Page 1 - General Information'!$G$16</f>
        <v>6980</v>
      </c>
      <c r="C4173" s="333" t="s">
        <v>14207</v>
      </c>
      <c r="N4173" t="s">
        <v>8024</v>
      </c>
      <c r="O4173" s="296">
        <f>INDEX('Page 2 - Team Information'!$K$14:$AP$184,Y4173,X4173)</f>
        <v>0</v>
      </c>
      <c r="Q4173"/>
      <c r="S4173" t="s">
        <v>12075</v>
      </c>
      <c r="X4173" s="334">
        <v>25</v>
      </c>
      <c r="Y4173" s="334">
        <v>151</v>
      </c>
    </row>
    <row r="4174" spans="1:25" x14ac:dyDescent="0.25">
      <c r="A4174" t="str">
        <f>'Page 1 - General Information'!$G$12</f>
        <v>114069103</v>
      </c>
      <c r="B4174" t="str">
        <f>'Page 1 - General Information'!$G$16</f>
        <v>6980</v>
      </c>
      <c r="C4174" s="333" t="s">
        <v>14207</v>
      </c>
      <c r="N4174" t="s">
        <v>8024</v>
      </c>
      <c r="O4174" s="296">
        <f>INDEX('Page 2 - Team Information'!$K$14:$AP$184,Y4174,X4174)</f>
        <v>0</v>
      </c>
      <c r="Q4174"/>
      <c r="S4174" t="s">
        <v>12076</v>
      </c>
      <c r="X4174" s="334">
        <v>26</v>
      </c>
      <c r="Y4174" s="334">
        <v>151</v>
      </c>
    </row>
    <row r="4175" spans="1:25" x14ac:dyDescent="0.25">
      <c r="A4175" t="str">
        <f>'Page 1 - General Information'!$G$12</f>
        <v>114069103</v>
      </c>
      <c r="B4175" t="str">
        <f>'Page 1 - General Information'!$G$16</f>
        <v>6980</v>
      </c>
      <c r="C4175" s="333" t="s">
        <v>14207</v>
      </c>
      <c r="N4175" t="s">
        <v>8024</v>
      </c>
      <c r="O4175" s="296">
        <f>INDEX('Page 2 - Team Information'!$K$14:$AP$184,Y4175,X4175)</f>
        <v>0</v>
      </c>
      <c r="Q4175"/>
      <c r="S4175" t="s">
        <v>12077</v>
      </c>
      <c r="X4175" s="334">
        <v>27</v>
      </c>
      <c r="Y4175" s="334">
        <v>151</v>
      </c>
    </row>
    <row r="4176" spans="1:25" x14ac:dyDescent="0.25">
      <c r="A4176" t="str">
        <f>'Page 1 - General Information'!$G$12</f>
        <v>114069103</v>
      </c>
      <c r="B4176" t="str">
        <f>'Page 1 - General Information'!$G$16</f>
        <v>6980</v>
      </c>
      <c r="C4176" s="333" t="s">
        <v>14207</v>
      </c>
      <c r="N4176" s="338" t="s">
        <v>8013</v>
      </c>
      <c r="O4176" s="300"/>
      <c r="Q4176" s="304">
        <f>(INDEX('Page 2 - Team Information'!$K$14:$AP$184,Y4176,X4176)*100)</f>
        <v>0</v>
      </c>
      <c r="S4176" t="s">
        <v>12078</v>
      </c>
      <c r="X4176" s="334">
        <v>29</v>
      </c>
      <c r="Y4176" s="334">
        <v>151</v>
      </c>
    </row>
    <row r="4177" spans="1:25" x14ac:dyDescent="0.25">
      <c r="A4177" t="str">
        <f>'Page 1 - General Information'!$G$12</f>
        <v>114069103</v>
      </c>
      <c r="B4177" t="str">
        <f>'Page 1 - General Information'!$G$16</f>
        <v>6980</v>
      </c>
      <c r="C4177" s="333" t="s">
        <v>14207</v>
      </c>
      <c r="N4177" s="338" t="s">
        <v>8013</v>
      </c>
      <c r="O4177" s="300"/>
      <c r="Q4177" s="304">
        <f>(INDEX('Page 2 - Team Information'!$K$14:$AP$184,Y4177,X4177)*100)</f>
        <v>0</v>
      </c>
      <c r="S4177" t="s">
        <v>12079</v>
      </c>
      <c r="X4177" s="334">
        <v>30</v>
      </c>
      <c r="Y4177" s="334">
        <v>151</v>
      </c>
    </row>
    <row r="4178" spans="1:25" x14ac:dyDescent="0.25">
      <c r="A4178" t="str">
        <f>'Page 1 - General Information'!$G$12</f>
        <v>114069103</v>
      </c>
      <c r="B4178" t="str">
        <f>'Page 1 - General Information'!$G$16</f>
        <v>6980</v>
      </c>
      <c r="C4178" s="333" t="s">
        <v>14207</v>
      </c>
      <c r="N4178" s="338" t="s">
        <v>8013</v>
      </c>
      <c r="O4178" s="300"/>
      <c r="Q4178" s="304">
        <f>(INDEX('Page 2 - Team Information'!$K$14:$AP$184,Y4178,X4178)*100)</f>
        <v>0</v>
      </c>
      <c r="S4178" t="s">
        <v>12080</v>
      </c>
      <c r="X4178" s="334">
        <v>31</v>
      </c>
      <c r="Y4178" s="334">
        <v>151</v>
      </c>
    </row>
    <row r="4179" spans="1:25" x14ac:dyDescent="0.25">
      <c r="A4179" t="str">
        <f>'Page 1 - General Information'!$G$12</f>
        <v>114069103</v>
      </c>
      <c r="B4179" t="str">
        <f>'Page 1 - General Information'!$G$16</f>
        <v>6980</v>
      </c>
      <c r="C4179" s="333" t="s">
        <v>14207</v>
      </c>
      <c r="N4179" s="338" t="s">
        <v>8013</v>
      </c>
      <c r="O4179" s="300"/>
      <c r="Q4179" s="304">
        <f>(INDEX('Page 2 - Team Information'!$K$14:$AP$184,Y4179,X4179)*100)</f>
        <v>0</v>
      </c>
      <c r="S4179" t="s">
        <v>12081</v>
      </c>
      <c r="X4179" s="334">
        <v>32</v>
      </c>
      <c r="Y4179" s="334">
        <v>151</v>
      </c>
    </row>
    <row r="4180" spans="1:25" x14ac:dyDescent="0.25">
      <c r="A4180" t="str">
        <f>'Page 1 - General Information'!$G$12</f>
        <v>114069103</v>
      </c>
      <c r="B4180" t="str">
        <f>'Page 1 - General Information'!$G$16</f>
        <v>6980</v>
      </c>
      <c r="C4180" s="333" t="s">
        <v>14207</v>
      </c>
      <c r="N4180" t="s">
        <v>8024</v>
      </c>
      <c r="O4180" s="296">
        <f>INDEX('Page 2 - Team Information'!$K$14:$AP$184,Y4180,X4180)</f>
        <v>0</v>
      </c>
      <c r="Q4180"/>
      <c r="S4180" t="s">
        <v>12082</v>
      </c>
      <c r="X4180" s="334">
        <v>24</v>
      </c>
      <c r="Y4180" s="334">
        <v>152</v>
      </c>
    </row>
    <row r="4181" spans="1:25" x14ac:dyDescent="0.25">
      <c r="A4181" t="str">
        <f>'Page 1 - General Information'!$G$12</f>
        <v>114069103</v>
      </c>
      <c r="B4181" t="str">
        <f>'Page 1 - General Information'!$G$16</f>
        <v>6980</v>
      </c>
      <c r="C4181" s="333" t="s">
        <v>14207</v>
      </c>
      <c r="N4181" t="s">
        <v>8024</v>
      </c>
      <c r="O4181" s="296">
        <f>INDEX('Page 2 - Team Information'!$K$14:$AP$184,Y4181,X4181)</f>
        <v>0</v>
      </c>
      <c r="Q4181"/>
      <c r="S4181" t="s">
        <v>12083</v>
      </c>
      <c r="X4181" s="334">
        <v>25</v>
      </c>
      <c r="Y4181" s="334">
        <v>152</v>
      </c>
    </row>
    <row r="4182" spans="1:25" x14ac:dyDescent="0.25">
      <c r="A4182" t="str">
        <f>'Page 1 - General Information'!$G$12</f>
        <v>114069103</v>
      </c>
      <c r="B4182" t="str">
        <f>'Page 1 - General Information'!$G$16</f>
        <v>6980</v>
      </c>
      <c r="C4182" s="333" t="s">
        <v>14207</v>
      </c>
      <c r="N4182" t="s">
        <v>8024</v>
      </c>
      <c r="O4182" s="296">
        <f>INDEX('Page 2 - Team Information'!$K$14:$AP$184,Y4182,X4182)</f>
        <v>0</v>
      </c>
      <c r="Q4182"/>
      <c r="S4182" t="s">
        <v>12084</v>
      </c>
      <c r="X4182" s="334">
        <v>26</v>
      </c>
      <c r="Y4182" s="334">
        <v>152</v>
      </c>
    </row>
    <row r="4183" spans="1:25" x14ac:dyDescent="0.25">
      <c r="A4183" t="str">
        <f>'Page 1 - General Information'!$G$12</f>
        <v>114069103</v>
      </c>
      <c r="B4183" t="str">
        <f>'Page 1 - General Information'!$G$16</f>
        <v>6980</v>
      </c>
      <c r="C4183" s="333" t="s">
        <v>14207</v>
      </c>
      <c r="N4183" t="s">
        <v>8024</v>
      </c>
      <c r="O4183" s="296">
        <f>INDEX('Page 2 - Team Information'!$K$14:$AP$184,Y4183,X4183)</f>
        <v>0</v>
      </c>
      <c r="Q4183"/>
      <c r="S4183" t="s">
        <v>12085</v>
      </c>
      <c r="X4183" s="334">
        <v>27</v>
      </c>
      <c r="Y4183" s="334">
        <v>152</v>
      </c>
    </row>
    <row r="4184" spans="1:25" x14ac:dyDescent="0.25">
      <c r="A4184" t="str">
        <f>'Page 1 - General Information'!$G$12</f>
        <v>114069103</v>
      </c>
      <c r="B4184" t="str">
        <f>'Page 1 - General Information'!$G$16</f>
        <v>6980</v>
      </c>
      <c r="C4184" s="333" t="s">
        <v>14207</v>
      </c>
      <c r="N4184" s="338" t="s">
        <v>8013</v>
      </c>
      <c r="O4184" s="300"/>
      <c r="Q4184" s="304">
        <f>(INDEX('Page 2 - Team Information'!$K$14:$AP$184,Y4184,X4184)*100)</f>
        <v>0</v>
      </c>
      <c r="S4184" t="s">
        <v>12086</v>
      </c>
      <c r="X4184" s="334">
        <v>29</v>
      </c>
      <c r="Y4184" s="334">
        <v>152</v>
      </c>
    </row>
    <row r="4185" spans="1:25" x14ac:dyDescent="0.25">
      <c r="A4185" t="str">
        <f>'Page 1 - General Information'!$G$12</f>
        <v>114069103</v>
      </c>
      <c r="B4185" t="str">
        <f>'Page 1 - General Information'!$G$16</f>
        <v>6980</v>
      </c>
      <c r="C4185" s="333" t="s">
        <v>14207</v>
      </c>
      <c r="N4185" s="338" t="s">
        <v>8013</v>
      </c>
      <c r="O4185" s="300"/>
      <c r="Q4185" s="304">
        <f>(INDEX('Page 2 - Team Information'!$K$14:$AP$184,Y4185,X4185)*100)</f>
        <v>0</v>
      </c>
      <c r="S4185" t="s">
        <v>12087</v>
      </c>
      <c r="X4185" s="334">
        <v>30</v>
      </c>
      <c r="Y4185" s="334">
        <v>152</v>
      </c>
    </row>
    <row r="4186" spans="1:25" x14ac:dyDescent="0.25">
      <c r="A4186" t="str">
        <f>'Page 1 - General Information'!$G$12</f>
        <v>114069103</v>
      </c>
      <c r="B4186" t="str">
        <f>'Page 1 - General Information'!$G$16</f>
        <v>6980</v>
      </c>
      <c r="C4186" s="333" t="s">
        <v>14207</v>
      </c>
      <c r="N4186" s="338" t="s">
        <v>8013</v>
      </c>
      <c r="O4186" s="300"/>
      <c r="Q4186" s="304">
        <f>(INDEX('Page 2 - Team Information'!$K$14:$AP$184,Y4186,X4186)*100)</f>
        <v>0</v>
      </c>
      <c r="S4186" t="s">
        <v>12088</v>
      </c>
      <c r="X4186" s="334">
        <v>31</v>
      </c>
      <c r="Y4186" s="334">
        <v>152</v>
      </c>
    </row>
    <row r="4187" spans="1:25" x14ac:dyDescent="0.25">
      <c r="A4187" t="str">
        <f>'Page 1 - General Information'!$G$12</f>
        <v>114069103</v>
      </c>
      <c r="B4187" t="str">
        <f>'Page 1 - General Information'!$G$16</f>
        <v>6980</v>
      </c>
      <c r="C4187" s="333" t="s">
        <v>14207</v>
      </c>
      <c r="N4187" s="338" t="s">
        <v>8013</v>
      </c>
      <c r="O4187" s="300"/>
      <c r="Q4187" s="304">
        <f>(INDEX('Page 2 - Team Information'!$K$14:$AP$184,Y4187,X4187)*100)</f>
        <v>0</v>
      </c>
      <c r="S4187" t="s">
        <v>12089</v>
      </c>
      <c r="X4187" s="334">
        <v>32</v>
      </c>
      <c r="Y4187" s="334">
        <v>152</v>
      </c>
    </row>
    <row r="4188" spans="1:25" x14ac:dyDescent="0.25">
      <c r="A4188" t="str">
        <f>'Page 1 - General Information'!$G$12</f>
        <v>114069103</v>
      </c>
      <c r="B4188" t="str">
        <f>'Page 1 - General Information'!$G$16</f>
        <v>6980</v>
      </c>
      <c r="C4188" s="333" t="s">
        <v>14207</v>
      </c>
      <c r="N4188" t="s">
        <v>8024</v>
      </c>
      <c r="O4188" s="296">
        <f>INDEX('Page 2 - Team Information'!$K$14:$AP$184,Y4188,X4188)</f>
        <v>0</v>
      </c>
      <c r="Q4188"/>
      <c r="S4188" t="s">
        <v>12090</v>
      </c>
      <c r="X4188" s="334">
        <v>24</v>
      </c>
      <c r="Y4188" s="334">
        <v>153</v>
      </c>
    </row>
    <row r="4189" spans="1:25" x14ac:dyDescent="0.25">
      <c r="A4189" t="str">
        <f>'Page 1 - General Information'!$G$12</f>
        <v>114069103</v>
      </c>
      <c r="B4189" t="str">
        <f>'Page 1 - General Information'!$G$16</f>
        <v>6980</v>
      </c>
      <c r="C4189" s="333" t="s">
        <v>14207</v>
      </c>
      <c r="N4189" t="s">
        <v>8024</v>
      </c>
      <c r="O4189" s="296">
        <f>INDEX('Page 2 - Team Information'!$K$14:$AP$184,Y4189,X4189)</f>
        <v>1</v>
      </c>
      <c r="Q4189"/>
      <c r="S4189" t="s">
        <v>12091</v>
      </c>
      <c r="X4189" s="334">
        <v>25</v>
      </c>
      <c r="Y4189" s="334">
        <v>153</v>
      </c>
    </row>
    <row r="4190" spans="1:25" x14ac:dyDescent="0.25">
      <c r="A4190" t="str">
        <f>'Page 1 - General Information'!$G$12</f>
        <v>114069103</v>
      </c>
      <c r="B4190" t="str">
        <f>'Page 1 - General Information'!$G$16</f>
        <v>6980</v>
      </c>
      <c r="C4190" s="333" t="s">
        <v>14207</v>
      </c>
      <c r="N4190" t="s">
        <v>8024</v>
      </c>
      <c r="O4190" s="296">
        <f>INDEX('Page 2 - Team Information'!$K$14:$AP$184,Y4190,X4190)</f>
        <v>0</v>
      </c>
      <c r="Q4190"/>
      <c r="S4190" t="s">
        <v>12092</v>
      </c>
      <c r="X4190" s="334">
        <v>26</v>
      </c>
      <c r="Y4190" s="334">
        <v>153</v>
      </c>
    </row>
    <row r="4191" spans="1:25" x14ac:dyDescent="0.25">
      <c r="A4191" t="str">
        <f>'Page 1 - General Information'!$G$12</f>
        <v>114069103</v>
      </c>
      <c r="B4191" t="str">
        <f>'Page 1 - General Information'!$G$16</f>
        <v>6980</v>
      </c>
      <c r="C4191" s="333" t="s">
        <v>14207</v>
      </c>
      <c r="N4191" t="s">
        <v>8024</v>
      </c>
      <c r="O4191" s="296">
        <f>INDEX('Page 2 - Team Information'!$K$14:$AP$184,Y4191,X4191)</f>
        <v>0</v>
      </c>
      <c r="Q4191"/>
      <c r="S4191" t="s">
        <v>12093</v>
      </c>
      <c r="X4191" s="334">
        <v>27</v>
      </c>
      <c r="Y4191" s="334">
        <v>153</v>
      </c>
    </row>
    <row r="4192" spans="1:25" x14ac:dyDescent="0.25">
      <c r="A4192" t="str">
        <f>'Page 1 - General Information'!$G$12</f>
        <v>114069103</v>
      </c>
      <c r="B4192" t="str">
        <f>'Page 1 - General Information'!$G$16</f>
        <v>6980</v>
      </c>
      <c r="C4192" s="333" t="s">
        <v>14207</v>
      </c>
      <c r="N4192" s="338" t="s">
        <v>8013</v>
      </c>
      <c r="O4192" s="300"/>
      <c r="Q4192" s="304">
        <f>(INDEX('Page 2 - Team Information'!$K$14:$AP$184,Y4192,X4192)*100)</f>
        <v>0</v>
      </c>
      <c r="S4192" t="s">
        <v>12094</v>
      </c>
      <c r="X4192" s="334">
        <v>29</v>
      </c>
      <c r="Y4192" s="334">
        <v>153</v>
      </c>
    </row>
    <row r="4193" spans="1:25" x14ac:dyDescent="0.25">
      <c r="A4193" t="str">
        <f>'Page 1 - General Information'!$G$12</f>
        <v>114069103</v>
      </c>
      <c r="B4193" t="str">
        <f>'Page 1 - General Information'!$G$16</f>
        <v>6980</v>
      </c>
      <c r="C4193" s="333" t="s">
        <v>14207</v>
      </c>
      <c r="N4193" s="338" t="s">
        <v>8013</v>
      </c>
      <c r="O4193" s="300"/>
      <c r="Q4193" s="304">
        <f>(INDEX('Page 2 - Team Information'!$K$14:$AP$184,Y4193,X4193)*100)</f>
        <v>0</v>
      </c>
      <c r="S4193" t="s">
        <v>12095</v>
      </c>
      <c r="X4193" s="334">
        <v>30</v>
      </c>
      <c r="Y4193" s="334">
        <v>153</v>
      </c>
    </row>
    <row r="4194" spans="1:25" x14ac:dyDescent="0.25">
      <c r="A4194" t="str">
        <f>'Page 1 - General Information'!$G$12</f>
        <v>114069103</v>
      </c>
      <c r="B4194" t="str">
        <f>'Page 1 - General Information'!$G$16</f>
        <v>6980</v>
      </c>
      <c r="C4194" s="333" t="s">
        <v>14207</v>
      </c>
      <c r="N4194" s="338" t="s">
        <v>8013</v>
      </c>
      <c r="O4194" s="300"/>
      <c r="Q4194" s="304">
        <f>(INDEX('Page 2 - Team Information'!$K$14:$AP$184,Y4194,X4194)*100)</f>
        <v>0</v>
      </c>
      <c r="S4194" t="s">
        <v>12096</v>
      </c>
      <c r="X4194" s="334">
        <v>31</v>
      </c>
      <c r="Y4194" s="334">
        <v>153</v>
      </c>
    </row>
    <row r="4195" spans="1:25" x14ac:dyDescent="0.25">
      <c r="A4195" t="str">
        <f>'Page 1 - General Information'!$G$12</f>
        <v>114069103</v>
      </c>
      <c r="B4195" t="str">
        <f>'Page 1 - General Information'!$G$16</f>
        <v>6980</v>
      </c>
      <c r="C4195" s="333" t="s">
        <v>14207</v>
      </c>
      <c r="N4195" s="338" t="s">
        <v>8013</v>
      </c>
      <c r="O4195" s="300"/>
      <c r="Q4195" s="304">
        <f>(INDEX('Page 2 - Team Information'!$K$14:$AP$184,Y4195,X4195)*100)</f>
        <v>0</v>
      </c>
      <c r="S4195" t="s">
        <v>12097</v>
      </c>
      <c r="X4195" s="334">
        <v>32</v>
      </c>
      <c r="Y4195" s="334">
        <v>153</v>
      </c>
    </row>
    <row r="4196" spans="1:25" x14ac:dyDescent="0.25">
      <c r="A4196" t="str">
        <f>'Page 1 - General Information'!$G$12</f>
        <v>114069103</v>
      </c>
      <c r="B4196" t="str">
        <f>'Page 1 - General Information'!$G$16</f>
        <v>6980</v>
      </c>
      <c r="C4196" s="333" t="s">
        <v>14207</v>
      </c>
      <c r="N4196" t="s">
        <v>8024</v>
      </c>
      <c r="O4196" s="296">
        <f>INDEX('Page 2 - Team Information'!$K$14:$AP$184,Y4196,X4196)</f>
        <v>0</v>
      </c>
      <c r="Q4196"/>
      <c r="S4196" t="s">
        <v>12098</v>
      </c>
      <c r="X4196" s="334">
        <v>24</v>
      </c>
      <c r="Y4196" s="334">
        <v>154</v>
      </c>
    </row>
    <row r="4197" spans="1:25" x14ac:dyDescent="0.25">
      <c r="A4197" t="str">
        <f>'Page 1 - General Information'!$G$12</f>
        <v>114069103</v>
      </c>
      <c r="B4197" t="str">
        <f>'Page 1 - General Information'!$G$16</f>
        <v>6980</v>
      </c>
      <c r="C4197" s="333" t="s">
        <v>14207</v>
      </c>
      <c r="N4197" t="s">
        <v>8024</v>
      </c>
      <c r="O4197" s="296">
        <f>INDEX('Page 2 - Team Information'!$K$14:$AP$184,Y4197,X4197)</f>
        <v>0</v>
      </c>
      <c r="Q4197"/>
      <c r="S4197" t="s">
        <v>12099</v>
      </c>
      <c r="X4197" s="334">
        <v>25</v>
      </c>
      <c r="Y4197" s="334">
        <v>154</v>
      </c>
    </row>
    <row r="4198" spans="1:25" x14ac:dyDescent="0.25">
      <c r="A4198" t="str">
        <f>'Page 1 - General Information'!$G$12</f>
        <v>114069103</v>
      </c>
      <c r="B4198" t="str">
        <f>'Page 1 - General Information'!$G$16</f>
        <v>6980</v>
      </c>
      <c r="C4198" s="333" t="s">
        <v>14207</v>
      </c>
      <c r="N4198" t="s">
        <v>8024</v>
      </c>
      <c r="O4198" s="296">
        <f>INDEX('Page 2 - Team Information'!$K$14:$AP$184,Y4198,X4198)</f>
        <v>0</v>
      </c>
      <c r="Q4198"/>
      <c r="S4198" t="s">
        <v>12100</v>
      </c>
      <c r="X4198" s="334">
        <v>26</v>
      </c>
      <c r="Y4198" s="334">
        <v>154</v>
      </c>
    </row>
    <row r="4199" spans="1:25" x14ac:dyDescent="0.25">
      <c r="A4199" t="str">
        <f>'Page 1 - General Information'!$G$12</f>
        <v>114069103</v>
      </c>
      <c r="B4199" t="str">
        <f>'Page 1 - General Information'!$G$16</f>
        <v>6980</v>
      </c>
      <c r="C4199" s="333" t="s">
        <v>14207</v>
      </c>
      <c r="N4199" t="s">
        <v>8024</v>
      </c>
      <c r="O4199" s="296">
        <f>INDEX('Page 2 - Team Information'!$K$14:$AP$184,Y4199,X4199)</f>
        <v>0</v>
      </c>
      <c r="Q4199"/>
      <c r="S4199" t="s">
        <v>12101</v>
      </c>
      <c r="X4199" s="334">
        <v>27</v>
      </c>
      <c r="Y4199" s="334">
        <v>154</v>
      </c>
    </row>
    <row r="4200" spans="1:25" x14ac:dyDescent="0.25">
      <c r="A4200" t="str">
        <f>'Page 1 - General Information'!$G$12</f>
        <v>114069103</v>
      </c>
      <c r="B4200" t="str">
        <f>'Page 1 - General Information'!$G$16</f>
        <v>6980</v>
      </c>
      <c r="C4200" s="333" t="s">
        <v>14207</v>
      </c>
      <c r="N4200" s="338" t="s">
        <v>8013</v>
      </c>
      <c r="O4200" s="300"/>
      <c r="Q4200" s="304">
        <f>(INDEX('Page 2 - Team Information'!$K$14:$AP$184,Y4200,X4200)*100)</f>
        <v>0</v>
      </c>
      <c r="S4200" t="s">
        <v>12102</v>
      </c>
      <c r="X4200" s="334">
        <v>29</v>
      </c>
      <c r="Y4200" s="334">
        <v>154</v>
      </c>
    </row>
    <row r="4201" spans="1:25" x14ac:dyDescent="0.25">
      <c r="A4201" t="str">
        <f>'Page 1 - General Information'!$G$12</f>
        <v>114069103</v>
      </c>
      <c r="B4201" t="str">
        <f>'Page 1 - General Information'!$G$16</f>
        <v>6980</v>
      </c>
      <c r="C4201" s="333" t="s">
        <v>14207</v>
      </c>
      <c r="N4201" s="338" t="s">
        <v>8013</v>
      </c>
      <c r="O4201" s="300"/>
      <c r="Q4201" s="304">
        <f>(INDEX('Page 2 - Team Information'!$K$14:$AP$184,Y4201,X4201)*100)</f>
        <v>0</v>
      </c>
      <c r="S4201" t="s">
        <v>12103</v>
      </c>
      <c r="X4201" s="334">
        <v>30</v>
      </c>
      <c r="Y4201" s="334">
        <v>154</v>
      </c>
    </row>
    <row r="4202" spans="1:25" x14ac:dyDescent="0.25">
      <c r="A4202" t="str">
        <f>'Page 1 - General Information'!$G$12</f>
        <v>114069103</v>
      </c>
      <c r="B4202" t="str">
        <f>'Page 1 - General Information'!$G$16</f>
        <v>6980</v>
      </c>
      <c r="C4202" s="333" t="s">
        <v>14207</v>
      </c>
      <c r="N4202" s="338" t="s">
        <v>8013</v>
      </c>
      <c r="O4202" s="300"/>
      <c r="Q4202" s="304">
        <f>(INDEX('Page 2 - Team Information'!$K$14:$AP$184,Y4202,X4202)*100)</f>
        <v>0</v>
      </c>
      <c r="S4202" t="s">
        <v>12104</v>
      </c>
      <c r="X4202" s="334">
        <v>31</v>
      </c>
      <c r="Y4202" s="334">
        <v>154</v>
      </c>
    </row>
    <row r="4203" spans="1:25" x14ac:dyDescent="0.25">
      <c r="A4203" t="str">
        <f>'Page 1 - General Information'!$G$12</f>
        <v>114069103</v>
      </c>
      <c r="B4203" t="str">
        <f>'Page 1 - General Information'!$G$16</f>
        <v>6980</v>
      </c>
      <c r="C4203" s="333" t="s">
        <v>14207</v>
      </c>
      <c r="N4203" s="338" t="s">
        <v>8013</v>
      </c>
      <c r="O4203" s="300"/>
      <c r="Q4203" s="304">
        <f>(INDEX('Page 2 - Team Information'!$K$14:$AP$184,Y4203,X4203)*100)</f>
        <v>0</v>
      </c>
      <c r="S4203" t="s">
        <v>12105</v>
      </c>
      <c r="X4203" s="334">
        <v>32</v>
      </c>
      <c r="Y4203" s="334">
        <v>154</v>
      </c>
    </row>
    <row r="4204" spans="1:25" x14ac:dyDescent="0.25">
      <c r="A4204" t="str">
        <f>'Page 1 - General Information'!$G$12</f>
        <v>114069103</v>
      </c>
      <c r="B4204" t="str">
        <f>'Page 1 - General Information'!$G$16</f>
        <v>6980</v>
      </c>
      <c r="C4204" s="333" t="s">
        <v>14207</v>
      </c>
      <c r="N4204" t="s">
        <v>8024</v>
      </c>
      <c r="O4204" s="296">
        <f>INDEX('Page 2 - Team Information'!$K$14:$AP$184,Y4204,X4204)</f>
        <v>0</v>
      </c>
      <c r="Q4204"/>
      <c r="S4204" t="s">
        <v>12106</v>
      </c>
      <c r="X4204" s="334">
        <v>24</v>
      </c>
      <c r="Y4204" s="334">
        <v>155</v>
      </c>
    </row>
    <row r="4205" spans="1:25" x14ac:dyDescent="0.25">
      <c r="A4205" t="str">
        <f>'Page 1 - General Information'!$G$12</f>
        <v>114069103</v>
      </c>
      <c r="B4205" t="str">
        <f>'Page 1 - General Information'!$G$16</f>
        <v>6980</v>
      </c>
      <c r="C4205" s="333" t="s">
        <v>14207</v>
      </c>
      <c r="N4205" t="s">
        <v>8024</v>
      </c>
      <c r="O4205" s="296">
        <f>INDEX('Page 2 - Team Information'!$K$14:$AP$184,Y4205,X4205)</f>
        <v>0</v>
      </c>
      <c r="Q4205"/>
      <c r="S4205" t="s">
        <v>12107</v>
      </c>
      <c r="X4205" s="334">
        <v>25</v>
      </c>
      <c r="Y4205" s="334">
        <v>155</v>
      </c>
    </row>
    <row r="4206" spans="1:25" x14ac:dyDescent="0.25">
      <c r="A4206" t="str">
        <f>'Page 1 - General Information'!$G$12</f>
        <v>114069103</v>
      </c>
      <c r="B4206" t="str">
        <f>'Page 1 - General Information'!$G$16</f>
        <v>6980</v>
      </c>
      <c r="C4206" s="333" t="s">
        <v>14207</v>
      </c>
      <c r="N4206" t="s">
        <v>8024</v>
      </c>
      <c r="O4206" s="296">
        <f>INDEX('Page 2 - Team Information'!$K$14:$AP$184,Y4206,X4206)</f>
        <v>0</v>
      </c>
      <c r="Q4206"/>
      <c r="S4206" t="s">
        <v>12108</v>
      </c>
      <c r="X4206" s="334">
        <v>26</v>
      </c>
      <c r="Y4206" s="334">
        <v>155</v>
      </c>
    </row>
    <row r="4207" spans="1:25" x14ac:dyDescent="0.25">
      <c r="A4207" t="str">
        <f>'Page 1 - General Information'!$G$12</f>
        <v>114069103</v>
      </c>
      <c r="B4207" t="str">
        <f>'Page 1 - General Information'!$G$16</f>
        <v>6980</v>
      </c>
      <c r="C4207" s="333" t="s">
        <v>14207</v>
      </c>
      <c r="N4207" t="s">
        <v>8024</v>
      </c>
      <c r="O4207" s="296">
        <f>INDEX('Page 2 - Team Information'!$K$14:$AP$184,Y4207,X4207)</f>
        <v>0</v>
      </c>
      <c r="Q4207"/>
      <c r="S4207" t="s">
        <v>12109</v>
      </c>
      <c r="X4207" s="334">
        <v>27</v>
      </c>
      <c r="Y4207" s="334">
        <v>155</v>
      </c>
    </row>
    <row r="4208" spans="1:25" x14ac:dyDescent="0.25">
      <c r="A4208" t="str">
        <f>'Page 1 - General Information'!$G$12</f>
        <v>114069103</v>
      </c>
      <c r="B4208" t="str">
        <f>'Page 1 - General Information'!$G$16</f>
        <v>6980</v>
      </c>
      <c r="C4208" s="333" t="s">
        <v>14207</v>
      </c>
      <c r="N4208" s="338" t="s">
        <v>8013</v>
      </c>
      <c r="O4208" s="300"/>
      <c r="Q4208" s="304">
        <f>(INDEX('Page 2 - Team Information'!$K$14:$AP$184,Y4208,X4208)*100)</f>
        <v>0</v>
      </c>
      <c r="S4208" t="s">
        <v>12110</v>
      </c>
      <c r="X4208" s="334">
        <v>29</v>
      </c>
      <c r="Y4208" s="334">
        <v>155</v>
      </c>
    </row>
    <row r="4209" spans="1:25" x14ac:dyDescent="0.25">
      <c r="A4209" t="str">
        <f>'Page 1 - General Information'!$G$12</f>
        <v>114069103</v>
      </c>
      <c r="B4209" t="str">
        <f>'Page 1 - General Information'!$G$16</f>
        <v>6980</v>
      </c>
      <c r="C4209" s="333" t="s">
        <v>14207</v>
      </c>
      <c r="N4209" s="338" t="s">
        <v>8013</v>
      </c>
      <c r="O4209" s="300"/>
      <c r="Q4209" s="304">
        <f>(INDEX('Page 2 - Team Information'!$K$14:$AP$184,Y4209,X4209)*100)</f>
        <v>0</v>
      </c>
      <c r="S4209" t="s">
        <v>12111</v>
      </c>
      <c r="X4209" s="334">
        <v>30</v>
      </c>
      <c r="Y4209" s="334">
        <v>155</v>
      </c>
    </row>
    <row r="4210" spans="1:25" x14ac:dyDescent="0.25">
      <c r="A4210" t="str">
        <f>'Page 1 - General Information'!$G$12</f>
        <v>114069103</v>
      </c>
      <c r="B4210" t="str">
        <f>'Page 1 - General Information'!$G$16</f>
        <v>6980</v>
      </c>
      <c r="C4210" s="333" t="s">
        <v>14207</v>
      </c>
      <c r="N4210" s="338" t="s">
        <v>8013</v>
      </c>
      <c r="O4210" s="300"/>
      <c r="Q4210" s="304">
        <f>(INDEX('Page 2 - Team Information'!$K$14:$AP$184,Y4210,X4210)*100)</f>
        <v>0</v>
      </c>
      <c r="S4210" t="s">
        <v>12112</v>
      </c>
      <c r="X4210" s="334">
        <v>31</v>
      </c>
      <c r="Y4210" s="334">
        <v>155</v>
      </c>
    </row>
    <row r="4211" spans="1:25" x14ac:dyDescent="0.25">
      <c r="A4211" t="str">
        <f>'Page 1 - General Information'!$G$12</f>
        <v>114069103</v>
      </c>
      <c r="B4211" t="str">
        <f>'Page 1 - General Information'!$G$16</f>
        <v>6980</v>
      </c>
      <c r="C4211" s="333" t="s">
        <v>14207</v>
      </c>
      <c r="N4211" s="338" t="s">
        <v>8013</v>
      </c>
      <c r="O4211" s="300"/>
      <c r="Q4211" s="304">
        <f>(INDEX('Page 2 - Team Information'!$K$14:$AP$184,Y4211,X4211)*100)</f>
        <v>0</v>
      </c>
      <c r="S4211" t="s">
        <v>12113</v>
      </c>
      <c r="X4211" s="334">
        <v>32</v>
      </c>
      <c r="Y4211" s="334">
        <v>155</v>
      </c>
    </row>
    <row r="4212" spans="1:25" x14ac:dyDescent="0.25">
      <c r="A4212" t="str">
        <f>'Page 1 - General Information'!$G$12</f>
        <v>114069103</v>
      </c>
      <c r="B4212" t="str">
        <f>'Page 1 - General Information'!$G$16</f>
        <v>6980</v>
      </c>
      <c r="C4212" s="333" t="s">
        <v>14207</v>
      </c>
      <c r="N4212" t="s">
        <v>8024</v>
      </c>
      <c r="O4212" s="296">
        <f>INDEX('Page 2 - Team Information'!$K$14:$AP$184,Y4212,X4212)</f>
        <v>0</v>
      </c>
      <c r="Q4212"/>
      <c r="S4212" t="s">
        <v>12114</v>
      </c>
      <c r="X4212" s="334">
        <v>24</v>
      </c>
      <c r="Y4212" s="334">
        <v>156</v>
      </c>
    </row>
    <row r="4213" spans="1:25" x14ac:dyDescent="0.25">
      <c r="A4213" t="str">
        <f>'Page 1 - General Information'!$G$12</f>
        <v>114069103</v>
      </c>
      <c r="B4213" t="str">
        <f>'Page 1 - General Information'!$G$16</f>
        <v>6980</v>
      </c>
      <c r="C4213" s="333" t="s">
        <v>14207</v>
      </c>
      <c r="N4213" t="s">
        <v>8024</v>
      </c>
      <c r="O4213" s="296">
        <f>INDEX('Page 2 - Team Information'!$K$14:$AP$184,Y4213,X4213)</f>
        <v>0</v>
      </c>
      <c r="Q4213"/>
      <c r="S4213" t="s">
        <v>12115</v>
      </c>
      <c r="X4213" s="334">
        <v>25</v>
      </c>
      <c r="Y4213" s="334">
        <v>156</v>
      </c>
    </row>
    <row r="4214" spans="1:25" x14ac:dyDescent="0.25">
      <c r="A4214" t="str">
        <f>'Page 1 - General Information'!$G$12</f>
        <v>114069103</v>
      </c>
      <c r="B4214" t="str">
        <f>'Page 1 - General Information'!$G$16</f>
        <v>6980</v>
      </c>
      <c r="C4214" s="333" t="s">
        <v>14207</v>
      </c>
      <c r="N4214" t="s">
        <v>8024</v>
      </c>
      <c r="O4214" s="296">
        <f>INDEX('Page 2 - Team Information'!$K$14:$AP$184,Y4214,X4214)</f>
        <v>0</v>
      </c>
      <c r="Q4214"/>
      <c r="S4214" t="s">
        <v>12116</v>
      </c>
      <c r="X4214" s="334">
        <v>26</v>
      </c>
      <c r="Y4214" s="334">
        <v>156</v>
      </c>
    </row>
    <row r="4215" spans="1:25" x14ac:dyDescent="0.25">
      <c r="A4215" t="str">
        <f>'Page 1 - General Information'!$G$12</f>
        <v>114069103</v>
      </c>
      <c r="B4215" t="str">
        <f>'Page 1 - General Information'!$G$16</f>
        <v>6980</v>
      </c>
      <c r="C4215" s="333" t="s">
        <v>14207</v>
      </c>
      <c r="N4215" t="s">
        <v>8024</v>
      </c>
      <c r="O4215" s="296">
        <f>INDEX('Page 2 - Team Information'!$K$14:$AP$184,Y4215,X4215)</f>
        <v>0</v>
      </c>
      <c r="Q4215"/>
      <c r="S4215" t="s">
        <v>12117</v>
      </c>
      <c r="X4215" s="334">
        <v>27</v>
      </c>
      <c r="Y4215" s="334">
        <v>156</v>
      </c>
    </row>
    <row r="4216" spans="1:25" x14ac:dyDescent="0.25">
      <c r="A4216" t="str">
        <f>'Page 1 - General Information'!$G$12</f>
        <v>114069103</v>
      </c>
      <c r="B4216" t="str">
        <f>'Page 1 - General Information'!$G$16</f>
        <v>6980</v>
      </c>
      <c r="C4216" s="333" t="s">
        <v>14207</v>
      </c>
      <c r="N4216" s="338" t="s">
        <v>8013</v>
      </c>
      <c r="O4216" s="300"/>
      <c r="Q4216" s="304">
        <f>(INDEX('Page 2 - Team Information'!$K$14:$AP$184,Y4216,X4216)*100)</f>
        <v>0</v>
      </c>
      <c r="S4216" t="s">
        <v>12118</v>
      </c>
      <c r="X4216" s="334">
        <v>29</v>
      </c>
      <c r="Y4216" s="334">
        <v>156</v>
      </c>
    </row>
    <row r="4217" spans="1:25" x14ac:dyDescent="0.25">
      <c r="A4217" t="str">
        <f>'Page 1 - General Information'!$G$12</f>
        <v>114069103</v>
      </c>
      <c r="B4217" t="str">
        <f>'Page 1 - General Information'!$G$16</f>
        <v>6980</v>
      </c>
      <c r="C4217" s="333" t="s">
        <v>14207</v>
      </c>
      <c r="N4217" s="338" t="s">
        <v>8013</v>
      </c>
      <c r="O4217" s="300"/>
      <c r="Q4217" s="304">
        <f>(INDEX('Page 2 - Team Information'!$K$14:$AP$184,Y4217,X4217)*100)</f>
        <v>0</v>
      </c>
      <c r="S4217" t="s">
        <v>12119</v>
      </c>
      <c r="X4217" s="334">
        <v>30</v>
      </c>
      <c r="Y4217" s="334">
        <v>156</v>
      </c>
    </row>
    <row r="4218" spans="1:25" x14ac:dyDescent="0.25">
      <c r="A4218" t="str">
        <f>'Page 1 - General Information'!$G$12</f>
        <v>114069103</v>
      </c>
      <c r="B4218" t="str">
        <f>'Page 1 - General Information'!$G$16</f>
        <v>6980</v>
      </c>
      <c r="C4218" s="333" t="s">
        <v>14207</v>
      </c>
      <c r="N4218" s="338" t="s">
        <v>8013</v>
      </c>
      <c r="O4218" s="300"/>
      <c r="Q4218" s="304">
        <f>(INDEX('Page 2 - Team Information'!$K$14:$AP$184,Y4218,X4218)*100)</f>
        <v>0</v>
      </c>
      <c r="S4218" t="s">
        <v>12120</v>
      </c>
      <c r="X4218" s="334">
        <v>31</v>
      </c>
      <c r="Y4218" s="334">
        <v>156</v>
      </c>
    </row>
    <row r="4219" spans="1:25" x14ac:dyDescent="0.25">
      <c r="A4219" t="str">
        <f>'Page 1 - General Information'!$G$12</f>
        <v>114069103</v>
      </c>
      <c r="B4219" t="str">
        <f>'Page 1 - General Information'!$G$16</f>
        <v>6980</v>
      </c>
      <c r="C4219" s="333" t="s">
        <v>14207</v>
      </c>
      <c r="N4219" s="338" t="s">
        <v>8013</v>
      </c>
      <c r="O4219" s="300"/>
      <c r="Q4219" s="304">
        <f>(INDEX('Page 2 - Team Information'!$K$14:$AP$184,Y4219,X4219)*100)</f>
        <v>0</v>
      </c>
      <c r="S4219" t="s">
        <v>12121</v>
      </c>
      <c r="X4219" s="334">
        <v>32</v>
      </c>
      <c r="Y4219" s="334">
        <v>156</v>
      </c>
    </row>
    <row r="4220" spans="1:25" x14ac:dyDescent="0.25">
      <c r="A4220" t="str">
        <f>'Page 1 - General Information'!$G$12</f>
        <v>114069103</v>
      </c>
      <c r="B4220" t="str">
        <f>'Page 1 - General Information'!$G$16</f>
        <v>6980</v>
      </c>
      <c r="C4220" s="333" t="s">
        <v>14207</v>
      </c>
      <c r="N4220" t="s">
        <v>8024</v>
      </c>
      <c r="O4220" s="296">
        <f>INDEX('Page 2 - Team Information'!$K$14:$AP$184,Y4220,X4220)</f>
        <v>0</v>
      </c>
      <c r="Q4220"/>
      <c r="S4220" t="s">
        <v>12122</v>
      </c>
      <c r="X4220" s="334">
        <v>24</v>
      </c>
      <c r="Y4220" s="334">
        <v>157</v>
      </c>
    </row>
    <row r="4221" spans="1:25" x14ac:dyDescent="0.25">
      <c r="A4221" t="str">
        <f>'Page 1 - General Information'!$G$12</f>
        <v>114069103</v>
      </c>
      <c r="B4221" t="str">
        <f>'Page 1 - General Information'!$G$16</f>
        <v>6980</v>
      </c>
      <c r="C4221" s="333" t="s">
        <v>14207</v>
      </c>
      <c r="N4221" t="s">
        <v>8024</v>
      </c>
      <c r="O4221" s="296">
        <f>INDEX('Page 2 - Team Information'!$K$14:$AP$184,Y4221,X4221)</f>
        <v>0</v>
      </c>
      <c r="Q4221"/>
      <c r="S4221" t="s">
        <v>12123</v>
      </c>
      <c r="X4221" s="334">
        <v>25</v>
      </c>
      <c r="Y4221" s="334">
        <v>157</v>
      </c>
    </row>
    <row r="4222" spans="1:25" x14ac:dyDescent="0.25">
      <c r="A4222" t="str">
        <f>'Page 1 - General Information'!$G$12</f>
        <v>114069103</v>
      </c>
      <c r="B4222" t="str">
        <f>'Page 1 - General Information'!$G$16</f>
        <v>6980</v>
      </c>
      <c r="C4222" s="333" t="s">
        <v>14207</v>
      </c>
      <c r="N4222" t="s">
        <v>8024</v>
      </c>
      <c r="O4222" s="296">
        <f>INDEX('Page 2 - Team Information'!$K$14:$AP$184,Y4222,X4222)</f>
        <v>0</v>
      </c>
      <c r="Q4222"/>
      <c r="S4222" t="s">
        <v>12124</v>
      </c>
      <c r="X4222" s="334">
        <v>26</v>
      </c>
      <c r="Y4222" s="334">
        <v>157</v>
      </c>
    </row>
    <row r="4223" spans="1:25" x14ac:dyDescent="0.25">
      <c r="A4223" t="str">
        <f>'Page 1 - General Information'!$G$12</f>
        <v>114069103</v>
      </c>
      <c r="B4223" t="str">
        <f>'Page 1 - General Information'!$G$16</f>
        <v>6980</v>
      </c>
      <c r="C4223" s="333" t="s">
        <v>14207</v>
      </c>
      <c r="N4223" t="s">
        <v>8024</v>
      </c>
      <c r="O4223" s="296">
        <f>INDEX('Page 2 - Team Information'!$K$14:$AP$184,Y4223,X4223)</f>
        <v>0</v>
      </c>
      <c r="Q4223"/>
      <c r="S4223" t="s">
        <v>12125</v>
      </c>
      <c r="X4223" s="334">
        <v>27</v>
      </c>
      <c r="Y4223" s="334">
        <v>157</v>
      </c>
    </row>
    <row r="4224" spans="1:25" x14ac:dyDescent="0.25">
      <c r="A4224" t="str">
        <f>'Page 1 - General Information'!$G$12</f>
        <v>114069103</v>
      </c>
      <c r="B4224" t="str">
        <f>'Page 1 - General Information'!$G$16</f>
        <v>6980</v>
      </c>
      <c r="C4224" s="333" t="s">
        <v>14207</v>
      </c>
      <c r="N4224" s="338" t="s">
        <v>8013</v>
      </c>
      <c r="O4224" s="300"/>
      <c r="Q4224" s="304">
        <f>(INDEX('Page 2 - Team Information'!$K$14:$AP$184,Y4224,X4224)*100)</f>
        <v>0</v>
      </c>
      <c r="S4224" t="s">
        <v>12126</v>
      </c>
      <c r="X4224" s="334">
        <v>29</v>
      </c>
      <c r="Y4224" s="334">
        <v>157</v>
      </c>
    </row>
    <row r="4225" spans="1:25" x14ac:dyDescent="0.25">
      <c r="A4225" t="str">
        <f>'Page 1 - General Information'!$G$12</f>
        <v>114069103</v>
      </c>
      <c r="B4225" t="str">
        <f>'Page 1 - General Information'!$G$16</f>
        <v>6980</v>
      </c>
      <c r="C4225" s="333" t="s">
        <v>14207</v>
      </c>
      <c r="N4225" s="338" t="s">
        <v>8013</v>
      </c>
      <c r="O4225" s="300"/>
      <c r="Q4225" s="304">
        <f>(INDEX('Page 2 - Team Information'!$K$14:$AP$184,Y4225,X4225)*100)</f>
        <v>0</v>
      </c>
      <c r="S4225" t="s">
        <v>12127</v>
      </c>
      <c r="X4225" s="334">
        <v>30</v>
      </c>
      <c r="Y4225" s="334">
        <v>157</v>
      </c>
    </row>
    <row r="4226" spans="1:25" x14ac:dyDescent="0.25">
      <c r="A4226" t="str">
        <f>'Page 1 - General Information'!$G$12</f>
        <v>114069103</v>
      </c>
      <c r="B4226" t="str">
        <f>'Page 1 - General Information'!$G$16</f>
        <v>6980</v>
      </c>
      <c r="C4226" s="333" t="s">
        <v>14207</v>
      </c>
      <c r="N4226" s="338" t="s">
        <v>8013</v>
      </c>
      <c r="O4226" s="300"/>
      <c r="Q4226" s="304">
        <f>(INDEX('Page 2 - Team Information'!$K$14:$AP$184,Y4226,X4226)*100)</f>
        <v>0</v>
      </c>
      <c r="S4226" t="s">
        <v>12128</v>
      </c>
      <c r="X4226" s="334">
        <v>31</v>
      </c>
      <c r="Y4226" s="334">
        <v>157</v>
      </c>
    </row>
    <row r="4227" spans="1:25" x14ac:dyDescent="0.25">
      <c r="A4227" t="str">
        <f>'Page 1 - General Information'!$G$12</f>
        <v>114069103</v>
      </c>
      <c r="B4227" t="str">
        <f>'Page 1 - General Information'!$G$16</f>
        <v>6980</v>
      </c>
      <c r="C4227" s="333" t="s">
        <v>14207</v>
      </c>
      <c r="N4227" s="338" t="s">
        <v>8013</v>
      </c>
      <c r="O4227" s="300"/>
      <c r="Q4227" s="304">
        <f>(INDEX('Page 2 - Team Information'!$K$14:$AP$184,Y4227,X4227)*100)</f>
        <v>0</v>
      </c>
      <c r="S4227" t="s">
        <v>12129</v>
      </c>
      <c r="X4227" s="334">
        <v>32</v>
      </c>
      <c r="Y4227" s="334">
        <v>157</v>
      </c>
    </row>
    <row r="4228" spans="1:25" x14ac:dyDescent="0.25">
      <c r="A4228" t="str">
        <f>'Page 1 - General Information'!$G$12</f>
        <v>114069103</v>
      </c>
      <c r="B4228" t="str">
        <f>'Page 1 - General Information'!$G$16</f>
        <v>6980</v>
      </c>
      <c r="C4228" s="333" t="s">
        <v>14207</v>
      </c>
      <c r="N4228" t="s">
        <v>8024</v>
      </c>
      <c r="O4228" s="296">
        <f>INDEX('Page 2 - Team Information'!$K$14:$AP$184,Y4228,X4228)</f>
        <v>0</v>
      </c>
      <c r="Q4228"/>
      <c r="S4228" t="s">
        <v>12130</v>
      </c>
      <c r="X4228" s="334">
        <v>24</v>
      </c>
      <c r="Y4228" s="334">
        <v>158</v>
      </c>
    </row>
    <row r="4229" spans="1:25" x14ac:dyDescent="0.25">
      <c r="A4229" t="str">
        <f>'Page 1 - General Information'!$G$12</f>
        <v>114069103</v>
      </c>
      <c r="B4229" t="str">
        <f>'Page 1 - General Information'!$G$16</f>
        <v>6980</v>
      </c>
      <c r="C4229" s="333" t="s">
        <v>14207</v>
      </c>
      <c r="N4229" t="s">
        <v>8024</v>
      </c>
      <c r="O4229" s="296">
        <f>INDEX('Page 2 - Team Information'!$K$14:$AP$184,Y4229,X4229)</f>
        <v>1</v>
      </c>
      <c r="Q4229"/>
      <c r="S4229" t="s">
        <v>12131</v>
      </c>
      <c r="X4229" s="334">
        <v>25</v>
      </c>
      <c r="Y4229" s="334">
        <v>158</v>
      </c>
    </row>
    <row r="4230" spans="1:25" x14ac:dyDescent="0.25">
      <c r="A4230" t="str">
        <f>'Page 1 - General Information'!$G$12</f>
        <v>114069103</v>
      </c>
      <c r="B4230" t="str">
        <f>'Page 1 - General Information'!$G$16</f>
        <v>6980</v>
      </c>
      <c r="C4230" s="333" t="s">
        <v>14207</v>
      </c>
      <c r="N4230" t="s">
        <v>8024</v>
      </c>
      <c r="O4230" s="296">
        <f>INDEX('Page 2 - Team Information'!$K$14:$AP$184,Y4230,X4230)</f>
        <v>0</v>
      </c>
      <c r="Q4230"/>
      <c r="S4230" t="s">
        <v>12132</v>
      </c>
      <c r="X4230" s="334">
        <v>26</v>
      </c>
      <c r="Y4230" s="334">
        <v>158</v>
      </c>
    </row>
    <row r="4231" spans="1:25" x14ac:dyDescent="0.25">
      <c r="A4231" t="str">
        <f>'Page 1 - General Information'!$G$12</f>
        <v>114069103</v>
      </c>
      <c r="B4231" t="str">
        <f>'Page 1 - General Information'!$G$16</f>
        <v>6980</v>
      </c>
      <c r="C4231" s="333" t="s">
        <v>14207</v>
      </c>
      <c r="N4231" t="s">
        <v>8024</v>
      </c>
      <c r="O4231" s="296">
        <f>INDEX('Page 2 - Team Information'!$K$14:$AP$184,Y4231,X4231)</f>
        <v>0</v>
      </c>
      <c r="Q4231"/>
      <c r="S4231" t="s">
        <v>12133</v>
      </c>
      <c r="X4231" s="334">
        <v>27</v>
      </c>
      <c r="Y4231" s="334">
        <v>158</v>
      </c>
    </row>
    <row r="4232" spans="1:25" x14ac:dyDescent="0.25">
      <c r="A4232" t="str">
        <f>'Page 1 - General Information'!$G$12</f>
        <v>114069103</v>
      </c>
      <c r="B4232" t="str">
        <f>'Page 1 - General Information'!$G$16</f>
        <v>6980</v>
      </c>
      <c r="C4232" s="333" t="s">
        <v>14207</v>
      </c>
      <c r="N4232" s="338" t="s">
        <v>8013</v>
      </c>
      <c r="O4232" s="300"/>
      <c r="Q4232" s="304">
        <f>(INDEX('Page 2 - Team Information'!$K$14:$AP$184,Y4232,X4232)*100)</f>
        <v>0</v>
      </c>
      <c r="S4232" t="s">
        <v>12134</v>
      </c>
      <c r="X4232" s="334">
        <v>29</v>
      </c>
      <c r="Y4232" s="334">
        <v>158</v>
      </c>
    </row>
    <row r="4233" spans="1:25" x14ac:dyDescent="0.25">
      <c r="A4233" t="str">
        <f>'Page 1 - General Information'!$G$12</f>
        <v>114069103</v>
      </c>
      <c r="B4233" t="str">
        <f>'Page 1 - General Information'!$G$16</f>
        <v>6980</v>
      </c>
      <c r="C4233" s="333" t="s">
        <v>14207</v>
      </c>
      <c r="N4233" s="338" t="s">
        <v>8013</v>
      </c>
      <c r="O4233" s="300"/>
      <c r="Q4233" s="304">
        <f>(INDEX('Page 2 - Team Information'!$K$14:$AP$184,Y4233,X4233)*100)</f>
        <v>0</v>
      </c>
      <c r="S4233" t="s">
        <v>12135</v>
      </c>
      <c r="X4233" s="334">
        <v>30</v>
      </c>
      <c r="Y4233" s="334">
        <v>158</v>
      </c>
    </row>
    <row r="4234" spans="1:25" x14ac:dyDescent="0.25">
      <c r="A4234" t="str">
        <f>'Page 1 - General Information'!$G$12</f>
        <v>114069103</v>
      </c>
      <c r="B4234" t="str">
        <f>'Page 1 - General Information'!$G$16</f>
        <v>6980</v>
      </c>
      <c r="C4234" s="333" t="s">
        <v>14207</v>
      </c>
      <c r="N4234" s="338" t="s">
        <v>8013</v>
      </c>
      <c r="O4234" s="300"/>
      <c r="Q4234" s="304">
        <f>(INDEX('Page 2 - Team Information'!$K$14:$AP$184,Y4234,X4234)*100)</f>
        <v>0</v>
      </c>
      <c r="S4234" t="s">
        <v>12136</v>
      </c>
      <c r="X4234" s="334">
        <v>31</v>
      </c>
      <c r="Y4234" s="334">
        <v>158</v>
      </c>
    </row>
    <row r="4235" spans="1:25" x14ac:dyDescent="0.25">
      <c r="A4235" t="str">
        <f>'Page 1 - General Information'!$G$12</f>
        <v>114069103</v>
      </c>
      <c r="B4235" t="str">
        <f>'Page 1 - General Information'!$G$16</f>
        <v>6980</v>
      </c>
      <c r="C4235" s="333" t="s">
        <v>14207</v>
      </c>
      <c r="N4235" s="338" t="s">
        <v>8013</v>
      </c>
      <c r="O4235" s="300"/>
      <c r="Q4235" s="304">
        <f>(INDEX('Page 2 - Team Information'!$K$14:$AP$184,Y4235,X4235)*100)</f>
        <v>0</v>
      </c>
      <c r="S4235" t="s">
        <v>12137</v>
      </c>
      <c r="X4235" s="334">
        <v>32</v>
      </c>
      <c r="Y4235" s="334">
        <v>158</v>
      </c>
    </row>
    <row r="4236" spans="1:25" x14ac:dyDescent="0.25">
      <c r="A4236" t="str">
        <f>'Page 1 - General Information'!$G$12</f>
        <v>114069103</v>
      </c>
      <c r="B4236" t="str">
        <f>'Page 1 - General Information'!$G$16</f>
        <v>6980</v>
      </c>
      <c r="C4236" s="333" t="s">
        <v>14207</v>
      </c>
      <c r="N4236" t="s">
        <v>8024</v>
      </c>
      <c r="O4236" s="296">
        <f>INDEX('Page 2 - Team Information'!$K$14:$AP$184,Y4236,X4236)</f>
        <v>0</v>
      </c>
      <c r="Q4236"/>
      <c r="S4236" t="s">
        <v>14134</v>
      </c>
      <c r="X4236" s="334">
        <v>24</v>
      </c>
      <c r="Y4236" s="334">
        <v>159</v>
      </c>
    </row>
    <row r="4237" spans="1:25" x14ac:dyDescent="0.25">
      <c r="A4237" t="str">
        <f>'Page 1 - General Information'!$G$12</f>
        <v>114069103</v>
      </c>
      <c r="B4237" t="str">
        <f>'Page 1 - General Information'!$G$16</f>
        <v>6980</v>
      </c>
      <c r="C4237" s="333" t="s">
        <v>14207</v>
      </c>
      <c r="N4237" t="s">
        <v>8024</v>
      </c>
      <c r="O4237" s="296">
        <f>INDEX('Page 2 - Team Information'!$K$14:$AP$184,Y4237,X4237)</f>
        <v>1</v>
      </c>
      <c r="Q4237"/>
      <c r="S4237" t="s">
        <v>14135</v>
      </c>
      <c r="X4237" s="334">
        <v>25</v>
      </c>
      <c r="Y4237" s="334">
        <v>159</v>
      </c>
    </row>
    <row r="4238" spans="1:25" x14ac:dyDescent="0.25">
      <c r="A4238" t="str">
        <f>'Page 1 - General Information'!$G$12</f>
        <v>114069103</v>
      </c>
      <c r="B4238" t="str">
        <f>'Page 1 - General Information'!$G$16</f>
        <v>6980</v>
      </c>
      <c r="C4238" s="333" t="s">
        <v>14207</v>
      </c>
      <c r="N4238" t="s">
        <v>8024</v>
      </c>
      <c r="O4238" s="296">
        <f>INDEX('Page 2 - Team Information'!$K$14:$AP$184,Y4238,X4238)</f>
        <v>0</v>
      </c>
      <c r="Q4238"/>
      <c r="S4238" t="s">
        <v>14136</v>
      </c>
      <c r="X4238" s="334">
        <v>26</v>
      </c>
      <c r="Y4238" s="334">
        <v>159</v>
      </c>
    </row>
    <row r="4239" spans="1:25" x14ac:dyDescent="0.25">
      <c r="A4239" t="str">
        <f>'Page 1 - General Information'!$G$12</f>
        <v>114069103</v>
      </c>
      <c r="B4239" t="str">
        <f>'Page 1 - General Information'!$G$16</f>
        <v>6980</v>
      </c>
      <c r="C4239" s="333" t="s">
        <v>14207</v>
      </c>
      <c r="N4239" t="s">
        <v>8024</v>
      </c>
      <c r="O4239" s="296">
        <f>INDEX('Page 2 - Team Information'!$K$14:$AP$184,Y4239,X4239)</f>
        <v>0</v>
      </c>
      <c r="Q4239"/>
      <c r="S4239" t="s">
        <v>14137</v>
      </c>
      <c r="X4239" s="334">
        <v>27</v>
      </c>
      <c r="Y4239" s="334">
        <v>159</v>
      </c>
    </row>
    <row r="4240" spans="1:25" x14ac:dyDescent="0.25">
      <c r="A4240" t="str">
        <f>'Page 1 - General Information'!$G$12</f>
        <v>114069103</v>
      </c>
      <c r="B4240" t="str">
        <f>'Page 1 - General Information'!$G$16</f>
        <v>6980</v>
      </c>
      <c r="C4240" s="333" t="s">
        <v>14207</v>
      </c>
      <c r="N4240" s="338" t="s">
        <v>8013</v>
      </c>
      <c r="O4240" s="300"/>
      <c r="Q4240" s="304">
        <f>(INDEX('Page 2 - Team Information'!$K$14:$AP$184,Y4240,X4240)*100)</f>
        <v>0</v>
      </c>
      <c r="S4240" t="s">
        <v>14138</v>
      </c>
      <c r="X4240" s="334">
        <v>29</v>
      </c>
      <c r="Y4240" s="334">
        <v>159</v>
      </c>
    </row>
    <row r="4241" spans="1:25" x14ac:dyDescent="0.25">
      <c r="A4241" t="str">
        <f>'Page 1 - General Information'!$G$12</f>
        <v>114069103</v>
      </c>
      <c r="B4241" t="str">
        <f>'Page 1 - General Information'!$G$16</f>
        <v>6980</v>
      </c>
      <c r="C4241" s="333" t="s">
        <v>14207</v>
      </c>
      <c r="N4241" s="338" t="s">
        <v>8013</v>
      </c>
      <c r="O4241" s="300"/>
      <c r="Q4241" s="304">
        <f>(INDEX('Page 2 - Team Information'!$K$14:$AP$184,Y4241,X4241)*100)</f>
        <v>0</v>
      </c>
      <c r="S4241" t="s">
        <v>14139</v>
      </c>
      <c r="X4241" s="334">
        <v>30</v>
      </c>
      <c r="Y4241" s="334">
        <v>159</v>
      </c>
    </row>
    <row r="4242" spans="1:25" x14ac:dyDescent="0.25">
      <c r="A4242" t="str">
        <f>'Page 1 - General Information'!$G$12</f>
        <v>114069103</v>
      </c>
      <c r="B4242" t="str">
        <f>'Page 1 - General Information'!$G$16</f>
        <v>6980</v>
      </c>
      <c r="C4242" s="333" t="s">
        <v>14207</v>
      </c>
      <c r="N4242" s="338" t="s">
        <v>8013</v>
      </c>
      <c r="O4242" s="300"/>
      <c r="Q4242" s="304">
        <f>(INDEX('Page 2 - Team Information'!$K$14:$AP$184,Y4242,X4242)*100)</f>
        <v>0</v>
      </c>
      <c r="S4242" t="s">
        <v>14140</v>
      </c>
      <c r="X4242" s="334">
        <v>31</v>
      </c>
      <c r="Y4242" s="334">
        <v>159</v>
      </c>
    </row>
    <row r="4243" spans="1:25" x14ac:dyDescent="0.25">
      <c r="A4243" t="str">
        <f>'Page 1 - General Information'!$G$12</f>
        <v>114069103</v>
      </c>
      <c r="B4243" t="str">
        <f>'Page 1 - General Information'!$G$16</f>
        <v>6980</v>
      </c>
      <c r="C4243" s="333" t="s">
        <v>14207</v>
      </c>
      <c r="N4243" s="338" t="s">
        <v>8013</v>
      </c>
      <c r="O4243" s="300"/>
      <c r="Q4243" s="304">
        <f>(INDEX('Page 2 - Team Information'!$K$14:$AP$184,Y4243,X4243)*100)</f>
        <v>0</v>
      </c>
      <c r="S4243" t="s">
        <v>14141</v>
      </c>
      <c r="X4243" s="334">
        <v>32</v>
      </c>
      <c r="Y4243" s="334">
        <v>159</v>
      </c>
    </row>
    <row r="4244" spans="1:25" x14ac:dyDescent="0.25">
      <c r="A4244" t="str">
        <f>'Page 1 - General Information'!$G$12</f>
        <v>114069103</v>
      </c>
      <c r="B4244" t="str">
        <f>'Page 1 - General Information'!$G$16</f>
        <v>6980</v>
      </c>
      <c r="C4244" s="333" t="s">
        <v>14207</v>
      </c>
      <c r="N4244" t="s">
        <v>8024</v>
      </c>
      <c r="O4244" s="296">
        <f>INDEX('Page 2 - Team Information'!$K$14:$AP$184,Y4244,X4244)</f>
        <v>0</v>
      </c>
      <c r="Q4244"/>
      <c r="S4244" t="s">
        <v>12138</v>
      </c>
      <c r="X4244" s="334">
        <v>24</v>
      </c>
      <c r="Y4244" s="334">
        <v>160</v>
      </c>
    </row>
    <row r="4245" spans="1:25" x14ac:dyDescent="0.25">
      <c r="A4245" t="str">
        <f>'Page 1 - General Information'!$G$12</f>
        <v>114069103</v>
      </c>
      <c r="B4245" t="str">
        <f>'Page 1 - General Information'!$G$16</f>
        <v>6980</v>
      </c>
      <c r="C4245" s="333" t="s">
        <v>14207</v>
      </c>
      <c r="N4245" t="s">
        <v>8024</v>
      </c>
      <c r="O4245" s="296">
        <f>INDEX('Page 2 - Team Information'!$K$14:$AP$184,Y4245,X4245)</f>
        <v>0</v>
      </c>
      <c r="Q4245"/>
      <c r="S4245" t="s">
        <v>12139</v>
      </c>
      <c r="X4245" s="334">
        <v>25</v>
      </c>
      <c r="Y4245" s="334">
        <v>160</v>
      </c>
    </row>
    <row r="4246" spans="1:25" x14ac:dyDescent="0.25">
      <c r="A4246" t="str">
        <f>'Page 1 - General Information'!$G$12</f>
        <v>114069103</v>
      </c>
      <c r="B4246" t="str">
        <f>'Page 1 - General Information'!$G$16</f>
        <v>6980</v>
      </c>
      <c r="C4246" s="333" t="s">
        <v>14207</v>
      </c>
      <c r="N4246" t="s">
        <v>8024</v>
      </c>
      <c r="O4246" s="296">
        <f>INDEX('Page 2 - Team Information'!$K$14:$AP$184,Y4246,X4246)</f>
        <v>0</v>
      </c>
      <c r="Q4246"/>
      <c r="S4246" t="s">
        <v>12140</v>
      </c>
      <c r="X4246" s="334">
        <v>26</v>
      </c>
      <c r="Y4246" s="334">
        <v>160</v>
      </c>
    </row>
    <row r="4247" spans="1:25" x14ac:dyDescent="0.25">
      <c r="A4247" t="str">
        <f>'Page 1 - General Information'!$G$12</f>
        <v>114069103</v>
      </c>
      <c r="B4247" t="str">
        <f>'Page 1 - General Information'!$G$16</f>
        <v>6980</v>
      </c>
      <c r="C4247" s="333" t="s">
        <v>14207</v>
      </c>
      <c r="N4247" t="s">
        <v>8024</v>
      </c>
      <c r="O4247" s="296">
        <f>INDEX('Page 2 - Team Information'!$K$14:$AP$184,Y4247,X4247)</f>
        <v>0</v>
      </c>
      <c r="Q4247"/>
      <c r="S4247" t="s">
        <v>12141</v>
      </c>
      <c r="X4247" s="334">
        <v>27</v>
      </c>
      <c r="Y4247" s="334">
        <v>160</v>
      </c>
    </row>
    <row r="4248" spans="1:25" x14ac:dyDescent="0.25">
      <c r="A4248" t="str">
        <f>'Page 1 - General Information'!$G$12</f>
        <v>114069103</v>
      </c>
      <c r="B4248" t="str">
        <f>'Page 1 - General Information'!$G$16</f>
        <v>6980</v>
      </c>
      <c r="C4248" s="333" t="s">
        <v>14207</v>
      </c>
      <c r="N4248" s="338" t="s">
        <v>8013</v>
      </c>
      <c r="O4248" s="300"/>
      <c r="Q4248" s="304">
        <f>(INDEX('Page 2 - Team Information'!$K$14:$AP$184,Y4248,X4248)*100)</f>
        <v>0</v>
      </c>
      <c r="S4248" t="s">
        <v>12142</v>
      </c>
      <c r="X4248" s="334">
        <v>29</v>
      </c>
      <c r="Y4248" s="334">
        <v>160</v>
      </c>
    </row>
    <row r="4249" spans="1:25" x14ac:dyDescent="0.25">
      <c r="A4249" t="str">
        <f>'Page 1 - General Information'!$G$12</f>
        <v>114069103</v>
      </c>
      <c r="B4249" t="str">
        <f>'Page 1 - General Information'!$G$16</f>
        <v>6980</v>
      </c>
      <c r="C4249" s="333" t="s">
        <v>14207</v>
      </c>
      <c r="N4249" s="338" t="s">
        <v>8013</v>
      </c>
      <c r="O4249" s="300"/>
      <c r="Q4249" s="304">
        <f>(INDEX('Page 2 - Team Information'!$K$14:$AP$184,Y4249,X4249)*100)</f>
        <v>0</v>
      </c>
      <c r="S4249" t="s">
        <v>12143</v>
      </c>
      <c r="X4249" s="334">
        <v>30</v>
      </c>
      <c r="Y4249" s="334">
        <v>160</v>
      </c>
    </row>
    <row r="4250" spans="1:25" x14ac:dyDescent="0.25">
      <c r="A4250" t="str">
        <f>'Page 1 - General Information'!$G$12</f>
        <v>114069103</v>
      </c>
      <c r="B4250" t="str">
        <f>'Page 1 - General Information'!$G$16</f>
        <v>6980</v>
      </c>
      <c r="C4250" s="333" t="s">
        <v>14207</v>
      </c>
      <c r="N4250" s="338" t="s">
        <v>8013</v>
      </c>
      <c r="O4250" s="300"/>
      <c r="Q4250" s="304">
        <f>(INDEX('Page 2 - Team Information'!$K$14:$AP$184,Y4250,X4250)*100)</f>
        <v>0</v>
      </c>
      <c r="S4250" t="s">
        <v>12144</v>
      </c>
      <c r="X4250" s="334">
        <v>31</v>
      </c>
      <c r="Y4250" s="334">
        <v>160</v>
      </c>
    </row>
    <row r="4251" spans="1:25" x14ac:dyDescent="0.25">
      <c r="A4251" t="str">
        <f>'Page 1 - General Information'!$G$12</f>
        <v>114069103</v>
      </c>
      <c r="B4251" t="str">
        <f>'Page 1 - General Information'!$G$16</f>
        <v>6980</v>
      </c>
      <c r="C4251" s="333" t="s">
        <v>14207</v>
      </c>
      <c r="N4251" s="338" t="s">
        <v>8013</v>
      </c>
      <c r="O4251" s="300"/>
      <c r="Q4251" s="304">
        <f>(INDEX('Page 2 - Team Information'!$K$14:$AP$184,Y4251,X4251)*100)</f>
        <v>0</v>
      </c>
      <c r="S4251" t="s">
        <v>12145</v>
      </c>
      <c r="X4251" s="334">
        <v>32</v>
      </c>
      <c r="Y4251" s="334">
        <v>160</v>
      </c>
    </row>
    <row r="4252" spans="1:25" x14ac:dyDescent="0.25">
      <c r="A4252" t="str">
        <f>'Page 1 - General Information'!$G$12</f>
        <v>114069103</v>
      </c>
      <c r="B4252" t="str">
        <f>'Page 1 - General Information'!$G$16</f>
        <v>6980</v>
      </c>
      <c r="C4252" s="333" t="s">
        <v>14207</v>
      </c>
      <c r="N4252" t="s">
        <v>8024</v>
      </c>
      <c r="O4252" s="296">
        <f>INDEX('Page 2 - Team Information'!$K$14:$AP$184,Y4252,X4252)</f>
        <v>0</v>
      </c>
      <c r="Q4252"/>
      <c r="S4252" t="s">
        <v>12146</v>
      </c>
      <c r="X4252" s="334">
        <v>24</v>
      </c>
      <c r="Y4252" s="334">
        <v>161</v>
      </c>
    </row>
    <row r="4253" spans="1:25" x14ac:dyDescent="0.25">
      <c r="A4253" t="str">
        <f>'Page 1 - General Information'!$G$12</f>
        <v>114069103</v>
      </c>
      <c r="B4253" t="str">
        <f>'Page 1 - General Information'!$G$16</f>
        <v>6980</v>
      </c>
      <c r="C4253" s="333" t="s">
        <v>14207</v>
      </c>
      <c r="N4253" t="s">
        <v>8024</v>
      </c>
      <c r="O4253" s="296">
        <f>INDEX('Page 2 - Team Information'!$K$14:$AP$184,Y4253,X4253)</f>
        <v>0</v>
      </c>
      <c r="Q4253"/>
      <c r="S4253" t="s">
        <v>12147</v>
      </c>
      <c r="X4253" s="334">
        <v>25</v>
      </c>
      <c r="Y4253" s="334">
        <v>161</v>
      </c>
    </row>
    <row r="4254" spans="1:25" x14ac:dyDescent="0.25">
      <c r="A4254" t="str">
        <f>'Page 1 - General Information'!$G$12</f>
        <v>114069103</v>
      </c>
      <c r="B4254" t="str">
        <f>'Page 1 - General Information'!$G$16</f>
        <v>6980</v>
      </c>
      <c r="C4254" s="333" t="s">
        <v>14207</v>
      </c>
      <c r="N4254" t="s">
        <v>8024</v>
      </c>
      <c r="O4254" s="296">
        <f>INDEX('Page 2 - Team Information'!$K$14:$AP$184,Y4254,X4254)</f>
        <v>0</v>
      </c>
      <c r="Q4254"/>
      <c r="S4254" t="s">
        <v>12148</v>
      </c>
      <c r="X4254" s="334">
        <v>26</v>
      </c>
      <c r="Y4254" s="334">
        <v>161</v>
      </c>
    </row>
    <row r="4255" spans="1:25" x14ac:dyDescent="0.25">
      <c r="A4255" t="str">
        <f>'Page 1 - General Information'!$G$12</f>
        <v>114069103</v>
      </c>
      <c r="B4255" t="str">
        <f>'Page 1 - General Information'!$G$16</f>
        <v>6980</v>
      </c>
      <c r="C4255" s="333" t="s">
        <v>14207</v>
      </c>
      <c r="N4255" t="s">
        <v>8024</v>
      </c>
      <c r="O4255" s="296">
        <f>INDEX('Page 2 - Team Information'!$K$14:$AP$184,Y4255,X4255)</f>
        <v>0</v>
      </c>
      <c r="Q4255"/>
      <c r="S4255" t="s">
        <v>12149</v>
      </c>
      <c r="X4255" s="334">
        <v>27</v>
      </c>
      <c r="Y4255" s="334">
        <v>161</v>
      </c>
    </row>
    <row r="4256" spans="1:25" x14ac:dyDescent="0.25">
      <c r="A4256" t="str">
        <f>'Page 1 - General Information'!$G$12</f>
        <v>114069103</v>
      </c>
      <c r="B4256" t="str">
        <f>'Page 1 - General Information'!$G$16</f>
        <v>6980</v>
      </c>
      <c r="C4256" s="333" t="s">
        <v>14207</v>
      </c>
      <c r="N4256" s="338" t="s">
        <v>8013</v>
      </c>
      <c r="O4256" s="300"/>
      <c r="Q4256" s="304">
        <f>(INDEX('Page 2 - Team Information'!$K$14:$AP$184,Y4256,X4256)*100)</f>
        <v>0</v>
      </c>
      <c r="S4256" t="s">
        <v>12150</v>
      </c>
      <c r="X4256" s="334">
        <v>29</v>
      </c>
      <c r="Y4256" s="334">
        <v>161</v>
      </c>
    </row>
    <row r="4257" spans="1:25" x14ac:dyDescent="0.25">
      <c r="A4257" t="str">
        <f>'Page 1 - General Information'!$G$12</f>
        <v>114069103</v>
      </c>
      <c r="B4257" t="str">
        <f>'Page 1 - General Information'!$G$16</f>
        <v>6980</v>
      </c>
      <c r="C4257" s="333" t="s">
        <v>14207</v>
      </c>
      <c r="N4257" s="338" t="s">
        <v>8013</v>
      </c>
      <c r="O4257" s="300"/>
      <c r="Q4257" s="304">
        <f>(INDEX('Page 2 - Team Information'!$K$14:$AP$184,Y4257,X4257)*100)</f>
        <v>0</v>
      </c>
      <c r="S4257" t="s">
        <v>12151</v>
      </c>
      <c r="X4257" s="334">
        <v>30</v>
      </c>
      <c r="Y4257" s="334">
        <v>161</v>
      </c>
    </row>
    <row r="4258" spans="1:25" x14ac:dyDescent="0.25">
      <c r="A4258" t="str">
        <f>'Page 1 - General Information'!$G$12</f>
        <v>114069103</v>
      </c>
      <c r="B4258" t="str">
        <f>'Page 1 - General Information'!$G$16</f>
        <v>6980</v>
      </c>
      <c r="C4258" s="333" t="s">
        <v>14207</v>
      </c>
      <c r="N4258" s="338" t="s">
        <v>8013</v>
      </c>
      <c r="O4258" s="300"/>
      <c r="Q4258" s="304">
        <f>(INDEX('Page 2 - Team Information'!$K$14:$AP$184,Y4258,X4258)*100)</f>
        <v>0</v>
      </c>
      <c r="S4258" t="s">
        <v>12152</v>
      </c>
      <c r="X4258" s="334">
        <v>31</v>
      </c>
      <c r="Y4258" s="334">
        <v>161</v>
      </c>
    </row>
    <row r="4259" spans="1:25" x14ac:dyDescent="0.25">
      <c r="A4259" t="str">
        <f>'Page 1 - General Information'!$G$12</f>
        <v>114069103</v>
      </c>
      <c r="B4259" t="str">
        <f>'Page 1 - General Information'!$G$16</f>
        <v>6980</v>
      </c>
      <c r="C4259" s="333" t="s">
        <v>14207</v>
      </c>
      <c r="N4259" s="338" t="s">
        <v>8013</v>
      </c>
      <c r="O4259" s="300"/>
      <c r="Q4259" s="304">
        <f>(INDEX('Page 2 - Team Information'!$K$14:$AP$184,Y4259,X4259)*100)</f>
        <v>0</v>
      </c>
      <c r="S4259" t="s">
        <v>12153</v>
      </c>
      <c r="X4259" s="334">
        <v>32</v>
      </c>
      <c r="Y4259" s="334">
        <v>161</v>
      </c>
    </row>
    <row r="4260" spans="1:25" x14ac:dyDescent="0.25">
      <c r="A4260" t="str">
        <f>'Page 1 - General Information'!$G$12</f>
        <v>114069103</v>
      </c>
      <c r="B4260" t="str">
        <f>'Page 1 - General Information'!$G$16</f>
        <v>6980</v>
      </c>
      <c r="C4260" s="333" t="s">
        <v>14207</v>
      </c>
      <c r="N4260" t="s">
        <v>8024</v>
      </c>
      <c r="O4260" s="296">
        <f>INDEX('Page 2 - Team Information'!$K$14:$AP$184,Y4260,X4260)</f>
        <v>0</v>
      </c>
      <c r="Q4260"/>
      <c r="S4260" t="s">
        <v>12154</v>
      </c>
      <c r="X4260" s="334">
        <v>24</v>
      </c>
      <c r="Y4260" s="334">
        <v>162</v>
      </c>
    </row>
    <row r="4261" spans="1:25" x14ac:dyDescent="0.25">
      <c r="A4261" t="str">
        <f>'Page 1 - General Information'!$G$12</f>
        <v>114069103</v>
      </c>
      <c r="B4261" t="str">
        <f>'Page 1 - General Information'!$G$16</f>
        <v>6980</v>
      </c>
      <c r="C4261" s="333" t="s">
        <v>14207</v>
      </c>
      <c r="N4261" t="s">
        <v>8024</v>
      </c>
      <c r="O4261" s="296">
        <f>INDEX('Page 2 - Team Information'!$K$14:$AP$184,Y4261,X4261)</f>
        <v>0</v>
      </c>
      <c r="Q4261"/>
      <c r="S4261" t="s">
        <v>12155</v>
      </c>
      <c r="X4261" s="334">
        <v>25</v>
      </c>
      <c r="Y4261" s="334">
        <v>162</v>
      </c>
    </row>
    <row r="4262" spans="1:25" x14ac:dyDescent="0.25">
      <c r="A4262" t="str">
        <f>'Page 1 - General Information'!$G$12</f>
        <v>114069103</v>
      </c>
      <c r="B4262" t="str">
        <f>'Page 1 - General Information'!$G$16</f>
        <v>6980</v>
      </c>
      <c r="C4262" s="333" t="s">
        <v>14207</v>
      </c>
      <c r="N4262" t="s">
        <v>8024</v>
      </c>
      <c r="O4262" s="296">
        <f>INDEX('Page 2 - Team Information'!$K$14:$AP$184,Y4262,X4262)</f>
        <v>0</v>
      </c>
      <c r="Q4262"/>
      <c r="S4262" t="s">
        <v>12156</v>
      </c>
      <c r="X4262" s="334">
        <v>26</v>
      </c>
      <c r="Y4262" s="334">
        <v>162</v>
      </c>
    </row>
    <row r="4263" spans="1:25" x14ac:dyDescent="0.25">
      <c r="A4263" t="str">
        <f>'Page 1 - General Information'!$G$12</f>
        <v>114069103</v>
      </c>
      <c r="B4263" t="str">
        <f>'Page 1 - General Information'!$G$16</f>
        <v>6980</v>
      </c>
      <c r="C4263" s="333" t="s">
        <v>14207</v>
      </c>
      <c r="N4263" t="s">
        <v>8024</v>
      </c>
      <c r="O4263" s="296">
        <f>INDEX('Page 2 - Team Information'!$K$14:$AP$184,Y4263,X4263)</f>
        <v>0</v>
      </c>
      <c r="Q4263"/>
      <c r="S4263" t="s">
        <v>12157</v>
      </c>
      <c r="X4263" s="334">
        <v>27</v>
      </c>
      <c r="Y4263" s="334">
        <v>162</v>
      </c>
    </row>
    <row r="4264" spans="1:25" x14ac:dyDescent="0.25">
      <c r="A4264" t="str">
        <f>'Page 1 - General Information'!$G$12</f>
        <v>114069103</v>
      </c>
      <c r="B4264" t="str">
        <f>'Page 1 - General Information'!$G$16</f>
        <v>6980</v>
      </c>
      <c r="C4264" s="333" t="s">
        <v>14207</v>
      </c>
      <c r="N4264" s="338" t="s">
        <v>8013</v>
      </c>
      <c r="O4264" s="300"/>
      <c r="Q4264" s="304">
        <f>(INDEX('Page 2 - Team Information'!$K$14:$AP$184,Y4264,X4264)*100)</f>
        <v>0</v>
      </c>
      <c r="S4264" t="s">
        <v>12158</v>
      </c>
      <c r="X4264" s="334">
        <v>29</v>
      </c>
      <c r="Y4264" s="334">
        <v>162</v>
      </c>
    </row>
    <row r="4265" spans="1:25" x14ac:dyDescent="0.25">
      <c r="A4265" t="str">
        <f>'Page 1 - General Information'!$G$12</f>
        <v>114069103</v>
      </c>
      <c r="B4265" t="str">
        <f>'Page 1 - General Information'!$G$16</f>
        <v>6980</v>
      </c>
      <c r="C4265" s="333" t="s">
        <v>14207</v>
      </c>
      <c r="N4265" s="338" t="s">
        <v>8013</v>
      </c>
      <c r="O4265" s="300"/>
      <c r="Q4265" s="304">
        <f>(INDEX('Page 2 - Team Information'!$K$14:$AP$184,Y4265,X4265)*100)</f>
        <v>0</v>
      </c>
      <c r="S4265" t="s">
        <v>12159</v>
      </c>
      <c r="X4265" s="334">
        <v>30</v>
      </c>
      <c r="Y4265" s="334">
        <v>162</v>
      </c>
    </row>
    <row r="4266" spans="1:25" x14ac:dyDescent="0.25">
      <c r="A4266" t="str">
        <f>'Page 1 - General Information'!$G$12</f>
        <v>114069103</v>
      </c>
      <c r="B4266" t="str">
        <f>'Page 1 - General Information'!$G$16</f>
        <v>6980</v>
      </c>
      <c r="C4266" s="333" t="s">
        <v>14207</v>
      </c>
      <c r="N4266" s="338" t="s">
        <v>8013</v>
      </c>
      <c r="O4266" s="300"/>
      <c r="Q4266" s="304">
        <f>(INDEX('Page 2 - Team Information'!$K$14:$AP$184,Y4266,X4266)*100)</f>
        <v>0</v>
      </c>
      <c r="S4266" t="s">
        <v>12160</v>
      </c>
      <c r="X4266" s="334">
        <v>31</v>
      </c>
      <c r="Y4266" s="334">
        <v>162</v>
      </c>
    </row>
    <row r="4267" spans="1:25" x14ac:dyDescent="0.25">
      <c r="A4267" t="str">
        <f>'Page 1 - General Information'!$G$12</f>
        <v>114069103</v>
      </c>
      <c r="B4267" t="str">
        <f>'Page 1 - General Information'!$G$16</f>
        <v>6980</v>
      </c>
      <c r="C4267" s="333" t="s">
        <v>14207</v>
      </c>
      <c r="N4267" s="338" t="s">
        <v>8013</v>
      </c>
      <c r="O4267" s="300"/>
      <c r="Q4267" s="304">
        <f>(INDEX('Page 2 - Team Information'!$K$14:$AP$184,Y4267,X4267)*100)</f>
        <v>0</v>
      </c>
      <c r="S4267" t="s">
        <v>12161</v>
      </c>
      <c r="X4267" s="334">
        <v>32</v>
      </c>
      <c r="Y4267" s="334">
        <v>162</v>
      </c>
    </row>
    <row r="4268" spans="1:25" x14ac:dyDescent="0.25">
      <c r="A4268" t="str">
        <f>'Page 1 - General Information'!$G$12</f>
        <v>114069103</v>
      </c>
      <c r="B4268" t="str">
        <f>'Page 1 - General Information'!$G$16</f>
        <v>6980</v>
      </c>
      <c r="C4268" s="333" t="s">
        <v>14207</v>
      </c>
      <c r="N4268" t="s">
        <v>8024</v>
      </c>
      <c r="O4268" s="296">
        <f>INDEX('Page 2 - Team Information'!$K$14:$AP$184,Y4268,X4268)</f>
        <v>0</v>
      </c>
      <c r="Q4268"/>
      <c r="S4268" t="s">
        <v>12162</v>
      </c>
      <c r="X4268" s="334">
        <v>24</v>
      </c>
      <c r="Y4268" s="334">
        <v>163</v>
      </c>
    </row>
    <row r="4269" spans="1:25" x14ac:dyDescent="0.25">
      <c r="A4269" t="str">
        <f>'Page 1 - General Information'!$G$12</f>
        <v>114069103</v>
      </c>
      <c r="B4269" t="str">
        <f>'Page 1 - General Information'!$G$16</f>
        <v>6980</v>
      </c>
      <c r="C4269" s="333" t="s">
        <v>14207</v>
      </c>
      <c r="N4269" t="s">
        <v>8024</v>
      </c>
      <c r="O4269" s="296">
        <f>INDEX('Page 2 - Team Information'!$K$14:$AP$184,Y4269,X4269)</f>
        <v>0</v>
      </c>
      <c r="Q4269"/>
      <c r="S4269" t="s">
        <v>12163</v>
      </c>
      <c r="X4269" s="334">
        <v>25</v>
      </c>
      <c r="Y4269" s="334">
        <v>163</v>
      </c>
    </row>
    <row r="4270" spans="1:25" x14ac:dyDescent="0.25">
      <c r="A4270" t="str">
        <f>'Page 1 - General Information'!$G$12</f>
        <v>114069103</v>
      </c>
      <c r="B4270" t="str">
        <f>'Page 1 - General Information'!$G$16</f>
        <v>6980</v>
      </c>
      <c r="C4270" s="333" t="s">
        <v>14207</v>
      </c>
      <c r="N4270" t="s">
        <v>8024</v>
      </c>
      <c r="O4270" s="296">
        <f>INDEX('Page 2 - Team Information'!$K$14:$AP$184,Y4270,X4270)</f>
        <v>0</v>
      </c>
      <c r="Q4270"/>
      <c r="S4270" t="s">
        <v>12164</v>
      </c>
      <c r="X4270" s="334">
        <v>26</v>
      </c>
      <c r="Y4270" s="334">
        <v>163</v>
      </c>
    </row>
    <row r="4271" spans="1:25" x14ac:dyDescent="0.25">
      <c r="A4271" t="str">
        <f>'Page 1 - General Information'!$G$12</f>
        <v>114069103</v>
      </c>
      <c r="B4271" t="str">
        <f>'Page 1 - General Information'!$G$16</f>
        <v>6980</v>
      </c>
      <c r="C4271" s="333" t="s">
        <v>14207</v>
      </c>
      <c r="N4271" t="s">
        <v>8024</v>
      </c>
      <c r="O4271" s="296">
        <f>INDEX('Page 2 - Team Information'!$K$14:$AP$184,Y4271,X4271)</f>
        <v>0</v>
      </c>
      <c r="Q4271"/>
      <c r="S4271" t="s">
        <v>12165</v>
      </c>
      <c r="X4271" s="334">
        <v>27</v>
      </c>
      <c r="Y4271" s="334">
        <v>163</v>
      </c>
    </row>
    <row r="4272" spans="1:25" x14ac:dyDescent="0.25">
      <c r="A4272" t="str">
        <f>'Page 1 - General Information'!$G$12</f>
        <v>114069103</v>
      </c>
      <c r="B4272" t="str">
        <f>'Page 1 - General Information'!$G$16</f>
        <v>6980</v>
      </c>
      <c r="C4272" s="333" t="s">
        <v>14207</v>
      </c>
      <c r="N4272" s="338" t="s">
        <v>8013</v>
      </c>
      <c r="O4272" s="300"/>
      <c r="Q4272" s="304">
        <f>(INDEX('Page 2 - Team Information'!$K$14:$AP$184,Y4272,X4272)*100)</f>
        <v>0</v>
      </c>
      <c r="S4272" t="s">
        <v>12166</v>
      </c>
      <c r="X4272" s="334">
        <v>29</v>
      </c>
      <c r="Y4272" s="334">
        <v>163</v>
      </c>
    </row>
    <row r="4273" spans="1:25" x14ac:dyDescent="0.25">
      <c r="A4273" t="str">
        <f>'Page 1 - General Information'!$G$12</f>
        <v>114069103</v>
      </c>
      <c r="B4273" t="str">
        <f>'Page 1 - General Information'!$G$16</f>
        <v>6980</v>
      </c>
      <c r="C4273" s="333" t="s">
        <v>14207</v>
      </c>
      <c r="N4273" s="338" t="s">
        <v>8013</v>
      </c>
      <c r="O4273" s="300"/>
      <c r="Q4273" s="304">
        <f>(INDEX('Page 2 - Team Information'!$K$14:$AP$184,Y4273,X4273)*100)</f>
        <v>0</v>
      </c>
      <c r="S4273" t="s">
        <v>12167</v>
      </c>
      <c r="X4273" s="334">
        <v>30</v>
      </c>
      <c r="Y4273" s="334">
        <v>163</v>
      </c>
    </row>
    <row r="4274" spans="1:25" x14ac:dyDescent="0.25">
      <c r="A4274" t="str">
        <f>'Page 1 - General Information'!$G$12</f>
        <v>114069103</v>
      </c>
      <c r="B4274" t="str">
        <f>'Page 1 - General Information'!$G$16</f>
        <v>6980</v>
      </c>
      <c r="C4274" s="333" t="s">
        <v>14207</v>
      </c>
      <c r="N4274" s="338" t="s">
        <v>8013</v>
      </c>
      <c r="O4274" s="300"/>
      <c r="Q4274" s="304">
        <f>(INDEX('Page 2 - Team Information'!$K$14:$AP$184,Y4274,X4274)*100)</f>
        <v>0</v>
      </c>
      <c r="S4274" t="s">
        <v>12168</v>
      </c>
      <c r="X4274" s="334">
        <v>31</v>
      </c>
      <c r="Y4274" s="334">
        <v>163</v>
      </c>
    </row>
    <row r="4275" spans="1:25" x14ac:dyDescent="0.25">
      <c r="A4275" t="str">
        <f>'Page 1 - General Information'!$G$12</f>
        <v>114069103</v>
      </c>
      <c r="B4275" t="str">
        <f>'Page 1 - General Information'!$G$16</f>
        <v>6980</v>
      </c>
      <c r="C4275" s="333" t="s">
        <v>14207</v>
      </c>
      <c r="N4275" s="338" t="s">
        <v>8013</v>
      </c>
      <c r="O4275" s="300"/>
      <c r="Q4275" s="304">
        <f>(INDEX('Page 2 - Team Information'!$K$14:$AP$184,Y4275,X4275)*100)</f>
        <v>0</v>
      </c>
      <c r="S4275" t="s">
        <v>12169</v>
      </c>
      <c r="X4275" s="334">
        <v>32</v>
      </c>
      <c r="Y4275" s="334">
        <v>163</v>
      </c>
    </row>
    <row r="4276" spans="1:25" x14ac:dyDescent="0.25">
      <c r="A4276" t="str">
        <f>'Page 1 - General Information'!$G$12</f>
        <v>114069103</v>
      </c>
      <c r="B4276" t="str">
        <f>'Page 1 - General Information'!$G$16</f>
        <v>6980</v>
      </c>
      <c r="C4276" s="333" t="s">
        <v>14207</v>
      </c>
      <c r="N4276" t="s">
        <v>8024</v>
      </c>
      <c r="O4276" s="296">
        <f>INDEX('Page 2 - Team Information'!$K$14:$AP$184,Y4276,X4276)</f>
        <v>0</v>
      </c>
      <c r="Q4276"/>
      <c r="S4276" t="s">
        <v>12170</v>
      </c>
      <c r="X4276" s="334">
        <v>24</v>
      </c>
      <c r="Y4276" s="334">
        <v>164</v>
      </c>
    </row>
    <row r="4277" spans="1:25" x14ac:dyDescent="0.25">
      <c r="A4277" t="str">
        <f>'Page 1 - General Information'!$G$12</f>
        <v>114069103</v>
      </c>
      <c r="B4277" t="str">
        <f>'Page 1 - General Information'!$G$16</f>
        <v>6980</v>
      </c>
      <c r="C4277" s="333" t="s">
        <v>14207</v>
      </c>
      <c r="N4277" t="s">
        <v>8024</v>
      </c>
      <c r="O4277" s="296">
        <f>INDEX('Page 2 - Team Information'!$K$14:$AP$184,Y4277,X4277)</f>
        <v>1</v>
      </c>
      <c r="Q4277"/>
      <c r="S4277" t="s">
        <v>12171</v>
      </c>
      <c r="X4277" s="334">
        <v>25</v>
      </c>
      <c r="Y4277" s="334">
        <v>164</v>
      </c>
    </row>
    <row r="4278" spans="1:25" x14ac:dyDescent="0.25">
      <c r="A4278" t="str">
        <f>'Page 1 - General Information'!$G$12</f>
        <v>114069103</v>
      </c>
      <c r="B4278" t="str">
        <f>'Page 1 - General Information'!$G$16</f>
        <v>6980</v>
      </c>
      <c r="C4278" s="333" t="s">
        <v>14207</v>
      </c>
      <c r="N4278" t="s">
        <v>8024</v>
      </c>
      <c r="O4278" s="296">
        <f>INDEX('Page 2 - Team Information'!$K$14:$AP$184,Y4278,X4278)</f>
        <v>0</v>
      </c>
      <c r="Q4278"/>
      <c r="S4278" t="s">
        <v>12172</v>
      </c>
      <c r="X4278" s="334">
        <v>26</v>
      </c>
      <c r="Y4278" s="334">
        <v>164</v>
      </c>
    </row>
    <row r="4279" spans="1:25" x14ac:dyDescent="0.25">
      <c r="A4279" t="str">
        <f>'Page 1 - General Information'!$G$12</f>
        <v>114069103</v>
      </c>
      <c r="B4279" t="str">
        <f>'Page 1 - General Information'!$G$16</f>
        <v>6980</v>
      </c>
      <c r="C4279" s="333" t="s">
        <v>14207</v>
      </c>
      <c r="N4279" t="s">
        <v>8024</v>
      </c>
      <c r="O4279" s="296">
        <f>INDEX('Page 2 - Team Information'!$K$14:$AP$184,Y4279,X4279)</f>
        <v>0</v>
      </c>
      <c r="Q4279"/>
      <c r="S4279" t="s">
        <v>12173</v>
      </c>
      <c r="X4279" s="334">
        <v>27</v>
      </c>
      <c r="Y4279" s="334">
        <v>164</v>
      </c>
    </row>
    <row r="4280" spans="1:25" x14ac:dyDescent="0.25">
      <c r="A4280" t="str">
        <f>'Page 1 - General Information'!$G$12</f>
        <v>114069103</v>
      </c>
      <c r="B4280" t="str">
        <f>'Page 1 - General Information'!$G$16</f>
        <v>6980</v>
      </c>
      <c r="C4280" s="333" t="s">
        <v>14207</v>
      </c>
      <c r="N4280" s="338" t="s">
        <v>8013</v>
      </c>
      <c r="O4280" s="300"/>
      <c r="Q4280" s="304">
        <f>(INDEX('Page 2 - Team Information'!$K$14:$AP$184,Y4280,X4280)*100)</f>
        <v>0</v>
      </c>
      <c r="S4280" t="s">
        <v>12174</v>
      </c>
      <c r="X4280" s="334">
        <v>29</v>
      </c>
      <c r="Y4280" s="334">
        <v>164</v>
      </c>
    </row>
    <row r="4281" spans="1:25" x14ac:dyDescent="0.25">
      <c r="A4281" t="str">
        <f>'Page 1 - General Information'!$G$12</f>
        <v>114069103</v>
      </c>
      <c r="B4281" t="str">
        <f>'Page 1 - General Information'!$G$16</f>
        <v>6980</v>
      </c>
      <c r="C4281" s="333" t="s">
        <v>14207</v>
      </c>
      <c r="N4281" s="338" t="s">
        <v>8013</v>
      </c>
      <c r="O4281" s="300"/>
      <c r="Q4281" s="304">
        <f>(INDEX('Page 2 - Team Information'!$K$14:$AP$184,Y4281,X4281)*100)</f>
        <v>0</v>
      </c>
      <c r="S4281" t="s">
        <v>12175</v>
      </c>
      <c r="X4281" s="334">
        <v>30</v>
      </c>
      <c r="Y4281" s="334">
        <v>164</v>
      </c>
    </row>
    <row r="4282" spans="1:25" x14ac:dyDescent="0.25">
      <c r="A4282" t="str">
        <f>'Page 1 - General Information'!$G$12</f>
        <v>114069103</v>
      </c>
      <c r="B4282" t="str">
        <f>'Page 1 - General Information'!$G$16</f>
        <v>6980</v>
      </c>
      <c r="C4282" s="333" t="s">
        <v>14207</v>
      </c>
      <c r="N4282" s="338" t="s">
        <v>8013</v>
      </c>
      <c r="O4282" s="300"/>
      <c r="Q4282" s="304">
        <f>(INDEX('Page 2 - Team Information'!$K$14:$AP$184,Y4282,X4282)*100)</f>
        <v>0</v>
      </c>
      <c r="S4282" t="s">
        <v>12176</v>
      </c>
      <c r="X4282" s="334">
        <v>31</v>
      </c>
      <c r="Y4282" s="334">
        <v>164</v>
      </c>
    </row>
    <row r="4283" spans="1:25" x14ac:dyDescent="0.25">
      <c r="A4283" t="str">
        <f>'Page 1 - General Information'!$G$12</f>
        <v>114069103</v>
      </c>
      <c r="B4283" t="str">
        <f>'Page 1 - General Information'!$G$16</f>
        <v>6980</v>
      </c>
      <c r="C4283" s="333" t="s">
        <v>14207</v>
      </c>
      <c r="N4283" s="338" t="s">
        <v>8013</v>
      </c>
      <c r="O4283" s="300"/>
      <c r="Q4283" s="304">
        <f>(INDEX('Page 2 - Team Information'!$K$14:$AP$184,Y4283,X4283)*100)</f>
        <v>0</v>
      </c>
      <c r="S4283" t="s">
        <v>12177</v>
      </c>
      <c r="X4283" s="334">
        <v>32</v>
      </c>
      <c r="Y4283" s="334">
        <v>164</v>
      </c>
    </row>
    <row r="4284" spans="1:25" x14ac:dyDescent="0.25">
      <c r="A4284" t="str">
        <f>'Page 1 - General Information'!$G$12</f>
        <v>114069103</v>
      </c>
      <c r="B4284" t="str">
        <f>'Page 1 - General Information'!$G$16</f>
        <v>6980</v>
      </c>
      <c r="C4284" s="333" t="s">
        <v>14207</v>
      </c>
      <c r="N4284" t="s">
        <v>8024</v>
      </c>
      <c r="O4284" s="296">
        <f>INDEX('Page 2 - Team Information'!$K$14:$AP$184,Y4284,X4284)</f>
        <v>0</v>
      </c>
      <c r="Q4284"/>
      <c r="S4284" t="s">
        <v>12178</v>
      </c>
      <c r="X4284" s="334">
        <v>24</v>
      </c>
      <c r="Y4284" s="334">
        <v>165</v>
      </c>
    </row>
    <row r="4285" spans="1:25" x14ac:dyDescent="0.25">
      <c r="A4285" t="str">
        <f>'Page 1 - General Information'!$G$12</f>
        <v>114069103</v>
      </c>
      <c r="B4285" t="str">
        <f>'Page 1 - General Information'!$G$16</f>
        <v>6980</v>
      </c>
      <c r="C4285" s="333" t="s">
        <v>14207</v>
      </c>
      <c r="N4285" t="s">
        <v>8024</v>
      </c>
      <c r="O4285" s="296">
        <f>INDEX('Page 2 - Team Information'!$K$14:$AP$184,Y4285,X4285)</f>
        <v>0</v>
      </c>
      <c r="Q4285"/>
      <c r="S4285" t="s">
        <v>12179</v>
      </c>
      <c r="X4285" s="334">
        <v>25</v>
      </c>
      <c r="Y4285" s="334">
        <v>165</v>
      </c>
    </row>
    <row r="4286" spans="1:25" x14ac:dyDescent="0.25">
      <c r="A4286" t="str">
        <f>'Page 1 - General Information'!$G$12</f>
        <v>114069103</v>
      </c>
      <c r="B4286" t="str">
        <f>'Page 1 - General Information'!$G$16</f>
        <v>6980</v>
      </c>
      <c r="C4286" s="333" t="s">
        <v>14207</v>
      </c>
      <c r="N4286" t="s">
        <v>8024</v>
      </c>
      <c r="O4286" s="296">
        <f>INDEX('Page 2 - Team Information'!$K$14:$AP$184,Y4286,X4286)</f>
        <v>0</v>
      </c>
      <c r="Q4286"/>
      <c r="S4286" t="s">
        <v>12180</v>
      </c>
      <c r="X4286" s="334">
        <v>26</v>
      </c>
      <c r="Y4286" s="334">
        <v>165</v>
      </c>
    </row>
    <row r="4287" spans="1:25" x14ac:dyDescent="0.25">
      <c r="A4287" t="str">
        <f>'Page 1 - General Information'!$G$12</f>
        <v>114069103</v>
      </c>
      <c r="B4287" t="str">
        <f>'Page 1 - General Information'!$G$16</f>
        <v>6980</v>
      </c>
      <c r="C4287" s="333" t="s">
        <v>14207</v>
      </c>
      <c r="N4287" t="s">
        <v>8024</v>
      </c>
      <c r="O4287" s="296">
        <f>INDEX('Page 2 - Team Information'!$K$14:$AP$184,Y4287,X4287)</f>
        <v>0</v>
      </c>
      <c r="Q4287"/>
      <c r="S4287" t="s">
        <v>12181</v>
      </c>
      <c r="X4287" s="334">
        <v>27</v>
      </c>
      <c r="Y4287" s="334">
        <v>165</v>
      </c>
    </row>
    <row r="4288" spans="1:25" x14ac:dyDescent="0.25">
      <c r="A4288" t="str">
        <f>'Page 1 - General Information'!$G$12</f>
        <v>114069103</v>
      </c>
      <c r="B4288" t="str">
        <f>'Page 1 - General Information'!$G$16</f>
        <v>6980</v>
      </c>
      <c r="C4288" s="333" t="s">
        <v>14207</v>
      </c>
      <c r="N4288" s="338" t="s">
        <v>8013</v>
      </c>
      <c r="O4288" s="300"/>
      <c r="Q4288" s="304">
        <f>(INDEX('Page 2 - Team Information'!$K$14:$AP$184,Y4288,X4288)*100)</f>
        <v>0</v>
      </c>
      <c r="S4288" t="s">
        <v>12182</v>
      </c>
      <c r="X4288" s="334">
        <v>29</v>
      </c>
      <c r="Y4288" s="334">
        <v>165</v>
      </c>
    </row>
    <row r="4289" spans="1:25" x14ac:dyDescent="0.25">
      <c r="A4289" t="str">
        <f>'Page 1 - General Information'!$G$12</f>
        <v>114069103</v>
      </c>
      <c r="B4289" t="str">
        <f>'Page 1 - General Information'!$G$16</f>
        <v>6980</v>
      </c>
      <c r="C4289" s="333" t="s">
        <v>14207</v>
      </c>
      <c r="N4289" s="338" t="s">
        <v>8013</v>
      </c>
      <c r="O4289" s="300"/>
      <c r="Q4289" s="304">
        <f>(INDEX('Page 2 - Team Information'!$K$14:$AP$184,Y4289,X4289)*100)</f>
        <v>0</v>
      </c>
      <c r="S4289" t="s">
        <v>12183</v>
      </c>
      <c r="X4289" s="334">
        <v>30</v>
      </c>
      <c r="Y4289" s="334">
        <v>165</v>
      </c>
    </row>
    <row r="4290" spans="1:25" x14ac:dyDescent="0.25">
      <c r="A4290" t="str">
        <f>'Page 1 - General Information'!$G$12</f>
        <v>114069103</v>
      </c>
      <c r="B4290" t="str">
        <f>'Page 1 - General Information'!$G$16</f>
        <v>6980</v>
      </c>
      <c r="C4290" s="333" t="s">
        <v>14207</v>
      </c>
      <c r="N4290" s="338" t="s">
        <v>8013</v>
      </c>
      <c r="O4290" s="300"/>
      <c r="Q4290" s="304">
        <f>(INDEX('Page 2 - Team Information'!$K$14:$AP$184,Y4290,X4290)*100)</f>
        <v>0</v>
      </c>
      <c r="S4290" t="s">
        <v>12184</v>
      </c>
      <c r="X4290" s="334">
        <v>31</v>
      </c>
      <c r="Y4290" s="334">
        <v>165</v>
      </c>
    </row>
    <row r="4291" spans="1:25" x14ac:dyDescent="0.25">
      <c r="A4291" t="str">
        <f>'Page 1 - General Information'!$G$12</f>
        <v>114069103</v>
      </c>
      <c r="B4291" t="str">
        <f>'Page 1 - General Information'!$G$16</f>
        <v>6980</v>
      </c>
      <c r="C4291" s="333" t="s">
        <v>14207</v>
      </c>
      <c r="N4291" s="338" t="s">
        <v>8013</v>
      </c>
      <c r="O4291" s="300"/>
      <c r="Q4291" s="304">
        <f>(INDEX('Page 2 - Team Information'!$K$14:$AP$184,Y4291,X4291)*100)</f>
        <v>0</v>
      </c>
      <c r="S4291" t="s">
        <v>12185</v>
      </c>
      <c r="X4291" s="334">
        <v>32</v>
      </c>
      <c r="Y4291" s="334">
        <v>165</v>
      </c>
    </row>
    <row r="4292" spans="1:25" x14ac:dyDescent="0.25">
      <c r="A4292" t="str">
        <f>'Page 1 - General Information'!$G$12</f>
        <v>114069103</v>
      </c>
      <c r="B4292" t="str">
        <f>'Page 1 - General Information'!$G$16</f>
        <v>6980</v>
      </c>
      <c r="C4292" s="333" t="s">
        <v>14207</v>
      </c>
      <c r="N4292" t="s">
        <v>8505</v>
      </c>
      <c r="O4292" s="300"/>
      <c r="Q4292"/>
      <c r="R4292" s="23" t="s">
        <v>14197</v>
      </c>
      <c r="S4292" t="s">
        <v>12186</v>
      </c>
      <c r="V4292" s="296">
        <f>'Page 2 - Team Information'!$E180</f>
        <v>0</v>
      </c>
    </row>
    <row r="4293" spans="1:25" x14ac:dyDescent="0.25">
      <c r="A4293" t="str">
        <f>'Page 1 - General Information'!$G$12</f>
        <v>114069103</v>
      </c>
      <c r="B4293" t="str">
        <f>'Page 1 - General Information'!$G$16</f>
        <v>6980</v>
      </c>
      <c r="C4293" s="333" t="s">
        <v>14207</v>
      </c>
      <c r="N4293" t="s">
        <v>8505</v>
      </c>
      <c r="O4293" s="300"/>
      <c r="Q4293"/>
      <c r="R4293" s="23" t="s">
        <v>14197</v>
      </c>
      <c r="S4293" t="s">
        <v>12187</v>
      </c>
      <c r="V4293" s="296">
        <f>'Page 2 - Team Information'!$G180</f>
        <v>0</v>
      </c>
    </row>
    <row r="4294" spans="1:25" x14ac:dyDescent="0.25">
      <c r="A4294" t="str">
        <f>'Page 1 - General Information'!$G$12</f>
        <v>114069103</v>
      </c>
      <c r="B4294" t="str">
        <f>'Page 1 - General Information'!$G$16</f>
        <v>6980</v>
      </c>
      <c r="C4294" s="333" t="s">
        <v>14207</v>
      </c>
      <c r="N4294" t="s">
        <v>8505</v>
      </c>
      <c r="O4294" s="300"/>
      <c r="Q4294"/>
      <c r="R4294" s="23" t="s">
        <v>14197</v>
      </c>
      <c r="S4294" t="s">
        <v>12188</v>
      </c>
      <c r="V4294" s="296">
        <f>'Page 2 - Team Information'!$I180</f>
        <v>0</v>
      </c>
    </row>
    <row r="4295" spans="1:25" x14ac:dyDescent="0.25">
      <c r="A4295" t="str">
        <f>'Page 1 - General Information'!$G$12</f>
        <v>114069103</v>
      </c>
      <c r="B4295" t="str">
        <f>'Page 1 - General Information'!$G$16</f>
        <v>6980</v>
      </c>
      <c r="C4295" s="333" t="s">
        <v>14207</v>
      </c>
      <c r="N4295" t="s">
        <v>8505</v>
      </c>
      <c r="O4295" s="300"/>
      <c r="Q4295"/>
      <c r="R4295" s="23" t="s">
        <v>14197</v>
      </c>
      <c r="S4295" t="s">
        <v>12189</v>
      </c>
      <c r="V4295" s="296">
        <f>'Page 2 - Team Information'!$E181</f>
        <v>0</v>
      </c>
    </row>
    <row r="4296" spans="1:25" x14ac:dyDescent="0.25">
      <c r="A4296" t="str">
        <f>'Page 1 - General Information'!$G$12</f>
        <v>114069103</v>
      </c>
      <c r="B4296" t="str">
        <f>'Page 1 - General Information'!$G$16</f>
        <v>6980</v>
      </c>
      <c r="C4296" s="333" t="s">
        <v>14207</v>
      </c>
      <c r="N4296" t="s">
        <v>8505</v>
      </c>
      <c r="O4296" s="300"/>
      <c r="Q4296"/>
      <c r="R4296" s="23" t="s">
        <v>14197</v>
      </c>
      <c r="S4296" t="s">
        <v>12190</v>
      </c>
      <c r="V4296" s="296">
        <f>'Page 2 - Team Information'!$G181</f>
        <v>0</v>
      </c>
    </row>
    <row r="4297" spans="1:25" x14ac:dyDescent="0.25">
      <c r="A4297" t="str">
        <f>'Page 1 - General Information'!$G$12</f>
        <v>114069103</v>
      </c>
      <c r="B4297" t="str">
        <f>'Page 1 - General Information'!$G$16</f>
        <v>6980</v>
      </c>
      <c r="C4297" s="333" t="s">
        <v>14207</v>
      </c>
      <c r="N4297" t="s">
        <v>8505</v>
      </c>
      <c r="O4297" s="300"/>
      <c r="Q4297"/>
      <c r="R4297" s="23" t="s">
        <v>14197</v>
      </c>
      <c r="S4297" t="s">
        <v>12191</v>
      </c>
      <c r="V4297" s="296">
        <f>'Page 2 - Team Information'!$I181</f>
        <v>0</v>
      </c>
    </row>
    <row r="4298" spans="1:25" x14ac:dyDescent="0.25">
      <c r="A4298" t="str">
        <f>'Page 1 - General Information'!$G$12</f>
        <v>114069103</v>
      </c>
      <c r="B4298" t="str">
        <f>'Page 1 - General Information'!$G$16</f>
        <v>6980</v>
      </c>
      <c r="C4298" s="333" t="s">
        <v>14207</v>
      </c>
      <c r="N4298" t="s">
        <v>8505</v>
      </c>
      <c r="O4298" s="300"/>
      <c r="Q4298"/>
      <c r="R4298" s="23" t="s">
        <v>14197</v>
      </c>
      <c r="S4298" t="s">
        <v>12192</v>
      </c>
      <c r="V4298" s="296">
        <f>'Page 2 - Team Information'!$E182</f>
        <v>0</v>
      </c>
    </row>
    <row r="4299" spans="1:25" x14ac:dyDescent="0.25">
      <c r="A4299" t="str">
        <f>'Page 1 - General Information'!$G$12</f>
        <v>114069103</v>
      </c>
      <c r="B4299" t="str">
        <f>'Page 1 - General Information'!$G$16</f>
        <v>6980</v>
      </c>
      <c r="C4299" s="333" t="s">
        <v>14207</v>
      </c>
      <c r="N4299" t="s">
        <v>8505</v>
      </c>
      <c r="O4299" s="300"/>
      <c r="Q4299"/>
      <c r="R4299" s="23" t="s">
        <v>14197</v>
      </c>
      <c r="S4299" t="s">
        <v>12193</v>
      </c>
      <c r="V4299" s="296">
        <f>'Page 2 - Team Information'!$G182</f>
        <v>0</v>
      </c>
    </row>
    <row r="4300" spans="1:25" x14ac:dyDescent="0.25">
      <c r="A4300" t="str">
        <f>'Page 1 - General Information'!$G$12</f>
        <v>114069103</v>
      </c>
      <c r="B4300" t="str">
        <f>'Page 1 - General Information'!$G$16</f>
        <v>6980</v>
      </c>
      <c r="C4300" s="333" t="s">
        <v>14207</v>
      </c>
      <c r="N4300" t="s">
        <v>8505</v>
      </c>
      <c r="O4300" s="300"/>
      <c r="Q4300"/>
      <c r="R4300" s="23" t="s">
        <v>14197</v>
      </c>
      <c r="S4300" t="s">
        <v>12194</v>
      </c>
      <c r="V4300" s="296">
        <f>'Page 2 - Team Information'!$I182</f>
        <v>0</v>
      </c>
    </row>
    <row r="4301" spans="1:25" x14ac:dyDescent="0.25">
      <c r="A4301" t="str">
        <f>'Page 1 - General Information'!$G$12</f>
        <v>114069103</v>
      </c>
      <c r="B4301" t="str">
        <f>'Page 1 - General Information'!$G$16</f>
        <v>6980</v>
      </c>
      <c r="C4301" s="333" t="s">
        <v>14207</v>
      </c>
      <c r="N4301" t="s">
        <v>8505</v>
      </c>
      <c r="O4301" s="300"/>
      <c r="Q4301"/>
      <c r="R4301" s="23" t="s">
        <v>14197</v>
      </c>
      <c r="S4301" t="s">
        <v>12195</v>
      </c>
      <c r="V4301" s="296">
        <f>'Page 2 - Team Information'!$E183</f>
        <v>0</v>
      </c>
    </row>
    <row r="4302" spans="1:25" x14ac:dyDescent="0.25">
      <c r="A4302" t="str">
        <f>'Page 1 - General Information'!$G$12</f>
        <v>114069103</v>
      </c>
      <c r="B4302" t="str">
        <f>'Page 1 - General Information'!$G$16</f>
        <v>6980</v>
      </c>
      <c r="C4302" s="333" t="s">
        <v>14207</v>
      </c>
      <c r="N4302" t="s">
        <v>8505</v>
      </c>
      <c r="O4302" s="300"/>
      <c r="Q4302"/>
      <c r="R4302" s="23" t="s">
        <v>14197</v>
      </c>
      <c r="S4302" t="s">
        <v>12196</v>
      </c>
      <c r="V4302" s="296">
        <f>'Page 2 - Team Information'!$G183</f>
        <v>0</v>
      </c>
    </row>
    <row r="4303" spans="1:25" x14ac:dyDescent="0.25">
      <c r="A4303" t="str">
        <f>'Page 1 - General Information'!$G$12</f>
        <v>114069103</v>
      </c>
      <c r="B4303" t="str">
        <f>'Page 1 - General Information'!$G$16</f>
        <v>6980</v>
      </c>
      <c r="C4303" s="333" t="s">
        <v>14207</v>
      </c>
      <c r="N4303" t="s">
        <v>8505</v>
      </c>
      <c r="O4303" s="300"/>
      <c r="Q4303"/>
      <c r="R4303" s="23" t="s">
        <v>14197</v>
      </c>
      <c r="S4303" t="s">
        <v>12197</v>
      </c>
      <c r="V4303" s="296">
        <f>'Page 2 - Team Information'!$I183</f>
        <v>0</v>
      </c>
    </row>
    <row r="4304" spans="1:25" x14ac:dyDescent="0.25">
      <c r="A4304" t="str">
        <f>'Page 1 - General Information'!$G$12</f>
        <v>114069103</v>
      </c>
      <c r="B4304" t="str">
        <f>'Page 1 - General Information'!$G$16</f>
        <v>6980</v>
      </c>
      <c r="C4304" s="333" t="s">
        <v>14207</v>
      </c>
      <c r="N4304" t="s">
        <v>8505</v>
      </c>
      <c r="O4304" s="300"/>
      <c r="Q4304"/>
      <c r="R4304" s="23" t="s">
        <v>14197</v>
      </c>
      <c r="S4304" t="s">
        <v>12198</v>
      </c>
      <c r="V4304" s="296">
        <f>'Page 2 - Team Information'!$E184</f>
        <v>0</v>
      </c>
    </row>
    <row r="4305" spans="1:25" x14ac:dyDescent="0.25">
      <c r="A4305" t="str">
        <f>'Page 1 - General Information'!$G$12</f>
        <v>114069103</v>
      </c>
      <c r="B4305" t="str">
        <f>'Page 1 - General Information'!$G$16</f>
        <v>6980</v>
      </c>
      <c r="C4305" s="333" t="s">
        <v>14207</v>
      </c>
      <c r="N4305" t="s">
        <v>8505</v>
      </c>
      <c r="O4305" s="300"/>
      <c r="Q4305"/>
      <c r="R4305" s="23" t="s">
        <v>14197</v>
      </c>
      <c r="S4305" t="s">
        <v>12199</v>
      </c>
      <c r="V4305" s="296">
        <f>'Page 2 - Team Information'!$G184</f>
        <v>0</v>
      </c>
    </row>
    <row r="4306" spans="1:25" x14ac:dyDescent="0.25">
      <c r="A4306" t="str">
        <f>'Page 1 - General Information'!$G$12</f>
        <v>114069103</v>
      </c>
      <c r="B4306" t="str">
        <f>'Page 1 - General Information'!$G$16</f>
        <v>6980</v>
      </c>
      <c r="C4306" s="333" t="s">
        <v>14207</v>
      </c>
      <c r="N4306" t="s">
        <v>8505</v>
      </c>
      <c r="O4306" s="300"/>
      <c r="Q4306"/>
      <c r="R4306" s="23" t="s">
        <v>14197</v>
      </c>
      <c r="S4306" t="s">
        <v>12200</v>
      </c>
      <c r="V4306" s="296">
        <f>'Page 2 - Team Information'!$I184</f>
        <v>0</v>
      </c>
    </row>
    <row r="4307" spans="1:25" x14ac:dyDescent="0.25">
      <c r="A4307" t="str">
        <f>'Page 1 - General Information'!$G$12</f>
        <v>114069103</v>
      </c>
      <c r="B4307" t="str">
        <f>'Page 1 - General Information'!$G$16</f>
        <v>6980</v>
      </c>
      <c r="C4307" s="333" t="s">
        <v>14207</v>
      </c>
      <c r="N4307" t="s">
        <v>8013</v>
      </c>
      <c r="O4307" s="300"/>
      <c r="Q4307" s="304">
        <f>('Page 2 - Team Information'!AM12)*100</f>
        <v>100.00000000000004</v>
      </c>
      <c r="S4307" t="s">
        <v>3974</v>
      </c>
    </row>
    <row r="4308" spans="1:25" x14ac:dyDescent="0.25">
      <c r="A4308" t="str">
        <f>'Page 1 - General Information'!$G$12</f>
        <v>114069103</v>
      </c>
      <c r="B4308" t="str">
        <f>'Page 1 - General Information'!$G$16</f>
        <v>6980</v>
      </c>
      <c r="C4308" s="333" t="s">
        <v>14207</v>
      </c>
      <c r="N4308" t="s">
        <v>8013</v>
      </c>
      <c r="O4308" s="300"/>
      <c r="Q4308" s="304">
        <f>('Page 2 - Team Information'!AN12)*100</f>
        <v>100.00000000000004</v>
      </c>
      <c r="S4308" t="s">
        <v>3975</v>
      </c>
    </row>
    <row r="4309" spans="1:25" x14ac:dyDescent="0.25">
      <c r="A4309" t="str">
        <f>'Page 1 - General Information'!$G$12</f>
        <v>114069103</v>
      </c>
      <c r="B4309" t="str">
        <f>'Page 1 - General Information'!$G$16</f>
        <v>6980</v>
      </c>
      <c r="C4309" s="333" t="s">
        <v>14207</v>
      </c>
      <c r="N4309" t="s">
        <v>8013</v>
      </c>
      <c r="O4309" s="300"/>
      <c r="Q4309" s="304">
        <f>('Page 2 - Team Information'!AO12)*100</f>
        <v>99.999999999999972</v>
      </c>
      <c r="S4309" t="s">
        <v>3976</v>
      </c>
    </row>
    <row r="4310" spans="1:25" x14ac:dyDescent="0.25">
      <c r="A4310" t="str">
        <f>'Page 1 - General Information'!$G$12</f>
        <v>114069103</v>
      </c>
      <c r="B4310" t="str">
        <f>'Page 1 - General Information'!$G$16</f>
        <v>6980</v>
      </c>
      <c r="C4310" s="333" t="s">
        <v>14207</v>
      </c>
      <c r="N4310" t="s">
        <v>8013</v>
      </c>
      <c r="O4310" s="300"/>
      <c r="Q4310" s="304">
        <f>('Page 2 - Team Information'!AP12)*100</f>
        <v>99.999999999999972</v>
      </c>
      <c r="S4310" t="s">
        <v>3977</v>
      </c>
    </row>
    <row r="4311" spans="1:25" x14ac:dyDescent="0.25">
      <c r="A4311" t="str">
        <f>'Page 1 - General Information'!$G$12</f>
        <v>114069103</v>
      </c>
      <c r="B4311" t="str">
        <f>'Page 1 - General Information'!$G$16</f>
        <v>6980</v>
      </c>
      <c r="C4311" s="333" t="s">
        <v>14207</v>
      </c>
      <c r="N4311" t="s">
        <v>12201</v>
      </c>
      <c r="P4311" s="303">
        <f>INDEX('Page 3 - Financial Information'!$K$16:$X$186,Y4311,X4311)</f>
        <v>15110</v>
      </c>
      <c r="Q4311"/>
      <c r="S4311" t="s">
        <v>12202</v>
      </c>
      <c r="X4311" s="334">
        <v>1</v>
      </c>
      <c r="Y4311" s="334">
        <v>1</v>
      </c>
    </row>
    <row r="4312" spans="1:25" x14ac:dyDescent="0.25">
      <c r="A4312" t="str">
        <f>'Page 1 - General Information'!$G$12</f>
        <v>114069103</v>
      </c>
      <c r="B4312" t="str">
        <f>'Page 1 - General Information'!$G$16</f>
        <v>6980</v>
      </c>
      <c r="C4312" s="333" t="s">
        <v>14207</v>
      </c>
      <c r="N4312" t="s">
        <v>12201</v>
      </c>
      <c r="P4312" s="303">
        <f>INDEX('Page 3 - Financial Information'!$K$16:$X$186,Y4312,X4312)</f>
        <v>2043</v>
      </c>
      <c r="Q4312"/>
      <c r="S4312" t="s">
        <v>12203</v>
      </c>
      <c r="X4312" s="334">
        <v>3</v>
      </c>
      <c r="Y4312" s="334">
        <v>1</v>
      </c>
    </row>
    <row r="4313" spans="1:25" x14ac:dyDescent="0.25">
      <c r="A4313" t="str">
        <f>'Page 1 - General Information'!$G$12</f>
        <v>114069103</v>
      </c>
      <c r="B4313" t="str">
        <f>'Page 1 - General Information'!$G$16</f>
        <v>6980</v>
      </c>
      <c r="C4313" s="333" t="s">
        <v>14207</v>
      </c>
      <c r="N4313" t="s">
        <v>12201</v>
      </c>
      <c r="P4313" s="303">
        <f>INDEX('Page 3 - Financial Information'!$K$16:$X$186,Y4313,X4313)</f>
        <v>255</v>
      </c>
      <c r="Q4313"/>
      <c r="S4313" t="s">
        <v>12204</v>
      </c>
      <c r="X4313" s="334">
        <v>4</v>
      </c>
      <c r="Y4313" s="334">
        <v>1</v>
      </c>
    </row>
    <row r="4314" spans="1:25" x14ac:dyDescent="0.25">
      <c r="A4314" t="str">
        <f>'Page 1 - General Information'!$G$12</f>
        <v>114069103</v>
      </c>
      <c r="B4314" t="str">
        <f>'Page 1 - General Information'!$G$16</f>
        <v>6980</v>
      </c>
      <c r="C4314" s="333" t="s">
        <v>14207</v>
      </c>
      <c r="N4314" t="s">
        <v>12201</v>
      </c>
      <c r="P4314" s="303">
        <f>INDEX('Page 3 - Financial Information'!$K$16:$X$186,Y4314,X4314)</f>
        <v>1409</v>
      </c>
      <c r="Q4314"/>
      <c r="S4314" t="s">
        <v>12205</v>
      </c>
      <c r="X4314" s="334">
        <v>5</v>
      </c>
      <c r="Y4314" s="334">
        <v>1</v>
      </c>
    </row>
    <row r="4315" spans="1:25" x14ac:dyDescent="0.25">
      <c r="A4315" t="str">
        <f>'Page 1 - General Information'!$G$12</f>
        <v>114069103</v>
      </c>
      <c r="B4315" t="str">
        <f>'Page 1 - General Information'!$G$16</f>
        <v>6980</v>
      </c>
      <c r="C4315" s="333" t="s">
        <v>14207</v>
      </c>
      <c r="N4315" t="s">
        <v>12201</v>
      </c>
      <c r="P4315" s="303">
        <f>INDEX('Page 3 - Financial Information'!$K$16:$X$186,Y4315,X4315)</f>
        <v>0</v>
      </c>
      <c r="Q4315"/>
      <c r="S4315" t="s">
        <v>12206</v>
      </c>
      <c r="X4315" s="334">
        <v>6</v>
      </c>
      <c r="Y4315" s="334">
        <v>1</v>
      </c>
    </row>
    <row r="4316" spans="1:25" x14ac:dyDescent="0.25">
      <c r="A4316" t="str">
        <f>'Page 1 - General Information'!$G$12</f>
        <v>114069103</v>
      </c>
      <c r="B4316" t="str">
        <f>'Page 1 - General Information'!$G$16</f>
        <v>6980</v>
      </c>
      <c r="C4316" s="333" t="s">
        <v>14207</v>
      </c>
      <c r="N4316" t="s">
        <v>12201</v>
      </c>
      <c r="P4316" s="303">
        <f>INDEX('Page 3 - Financial Information'!$K$16:$X$186,Y4316,X4316)</f>
        <v>1926</v>
      </c>
      <c r="Q4316"/>
      <c r="S4316" t="s">
        <v>12207</v>
      </c>
      <c r="X4316" s="334">
        <v>7</v>
      </c>
      <c r="Y4316" s="334">
        <v>1</v>
      </c>
    </row>
    <row r="4317" spans="1:25" x14ac:dyDescent="0.25">
      <c r="A4317" t="str">
        <f>'Page 1 - General Information'!$G$12</f>
        <v>114069103</v>
      </c>
      <c r="B4317" t="str">
        <f>'Page 1 - General Information'!$G$16</f>
        <v>6980</v>
      </c>
      <c r="C4317" s="333" t="s">
        <v>14207</v>
      </c>
      <c r="N4317" t="s">
        <v>12201</v>
      </c>
      <c r="P4317" s="303">
        <f>INDEX('Page 3 - Financial Information'!$K$16:$X$186,Y4317,X4317)</f>
        <v>0</v>
      </c>
      <c r="Q4317"/>
      <c r="S4317" t="s">
        <v>12208</v>
      </c>
      <c r="X4317" s="334">
        <v>8</v>
      </c>
      <c r="Y4317" s="334">
        <v>1</v>
      </c>
    </row>
    <row r="4318" spans="1:25" x14ac:dyDescent="0.25">
      <c r="A4318" t="str">
        <f>'Page 1 - General Information'!$G$12</f>
        <v>114069103</v>
      </c>
      <c r="B4318" t="str">
        <f>'Page 1 - General Information'!$G$16</f>
        <v>6980</v>
      </c>
      <c r="C4318" s="333" t="s">
        <v>14207</v>
      </c>
      <c r="N4318" t="s">
        <v>12201</v>
      </c>
      <c r="P4318" s="303">
        <f>INDEX('Page 3 - Financial Information'!$K$16:$X$186,Y4318,X4318)</f>
        <v>0</v>
      </c>
      <c r="Q4318"/>
      <c r="S4318" t="s">
        <v>12209</v>
      </c>
      <c r="X4318" s="334">
        <v>9</v>
      </c>
      <c r="Y4318" s="334">
        <v>1</v>
      </c>
    </row>
    <row r="4319" spans="1:25" x14ac:dyDescent="0.25">
      <c r="A4319" t="str">
        <f>'Page 1 - General Information'!$G$12</f>
        <v>114069103</v>
      </c>
      <c r="B4319" t="str">
        <f>'Page 1 - General Information'!$G$16</f>
        <v>6980</v>
      </c>
      <c r="C4319" s="333" t="s">
        <v>14207</v>
      </c>
      <c r="N4319" t="s">
        <v>12201</v>
      </c>
      <c r="P4319" s="303">
        <f>INDEX('Page 3 - Financial Information'!$K$16:$X$186,Y4319,X4319)</f>
        <v>9477</v>
      </c>
      <c r="Q4319"/>
      <c r="S4319" t="s">
        <v>12210</v>
      </c>
      <c r="X4319" s="334">
        <v>10</v>
      </c>
      <c r="Y4319" s="334">
        <v>1</v>
      </c>
    </row>
    <row r="4320" spans="1:25" x14ac:dyDescent="0.25">
      <c r="A4320" t="str">
        <f>'Page 1 - General Information'!$G$12</f>
        <v>114069103</v>
      </c>
      <c r="B4320" t="str">
        <f>'Page 1 - General Information'!$G$16</f>
        <v>6980</v>
      </c>
      <c r="C4320" s="333" t="s">
        <v>14207</v>
      </c>
      <c r="N4320" t="s">
        <v>12201</v>
      </c>
      <c r="P4320" s="303">
        <f>INDEX('Page 3 - Financial Information'!$K$16:$X$186,Y4320,X4320)</f>
        <v>0</v>
      </c>
      <c r="Q4320"/>
      <c r="S4320" t="s">
        <v>12211</v>
      </c>
      <c r="X4320" s="334">
        <v>13</v>
      </c>
      <c r="Y4320" s="334">
        <v>1</v>
      </c>
    </row>
    <row r="4321" spans="1:25" x14ac:dyDescent="0.25">
      <c r="A4321" t="str">
        <f>'Page 1 - General Information'!$G$12</f>
        <v>114069103</v>
      </c>
      <c r="B4321" t="str">
        <f>'Page 1 - General Information'!$G$16</f>
        <v>6980</v>
      </c>
      <c r="C4321" s="333" t="s">
        <v>14207</v>
      </c>
      <c r="N4321" t="s">
        <v>12201</v>
      </c>
      <c r="P4321" s="303">
        <f>INDEX('Page 3 - Financial Information'!$K$16:$X$186,Y4321,X4321)</f>
        <v>6346.29</v>
      </c>
      <c r="Q4321"/>
      <c r="S4321" t="s">
        <v>12212</v>
      </c>
      <c r="X4321" s="334">
        <v>14</v>
      </c>
      <c r="Y4321" s="334">
        <v>1</v>
      </c>
    </row>
    <row r="4322" spans="1:25" x14ac:dyDescent="0.25">
      <c r="A4322" t="str">
        <f>'Page 1 - General Information'!$G$12</f>
        <v>114069103</v>
      </c>
      <c r="B4322" t="str">
        <f>'Page 1 - General Information'!$G$16</f>
        <v>6980</v>
      </c>
      <c r="C4322" s="333" t="s">
        <v>14207</v>
      </c>
      <c r="N4322" t="s">
        <v>12201</v>
      </c>
      <c r="P4322" s="303">
        <f>INDEX('Page 3 - Financial Information'!$K$16:$X$186,Y4322,X4322)</f>
        <v>36444</v>
      </c>
      <c r="Q4322"/>
      <c r="S4322" t="s">
        <v>12213</v>
      </c>
      <c r="X4322" s="334">
        <v>1</v>
      </c>
      <c r="Y4322" s="334">
        <v>2</v>
      </c>
    </row>
    <row r="4323" spans="1:25" x14ac:dyDescent="0.25">
      <c r="A4323" t="str">
        <f>'Page 1 - General Information'!$G$12</f>
        <v>114069103</v>
      </c>
      <c r="B4323" t="str">
        <f>'Page 1 - General Information'!$G$16</f>
        <v>6980</v>
      </c>
      <c r="C4323" s="333" t="s">
        <v>14207</v>
      </c>
      <c r="N4323" t="s">
        <v>12201</v>
      </c>
      <c r="P4323" s="303">
        <f>INDEX('Page 3 - Financial Information'!$K$16:$X$186,Y4323,X4323)</f>
        <v>2171</v>
      </c>
      <c r="Q4323"/>
      <c r="S4323" t="s">
        <v>12214</v>
      </c>
      <c r="X4323" s="334">
        <v>3</v>
      </c>
      <c r="Y4323" s="334">
        <v>2</v>
      </c>
    </row>
    <row r="4324" spans="1:25" x14ac:dyDescent="0.25">
      <c r="A4324" t="str">
        <f>'Page 1 - General Information'!$G$12</f>
        <v>114069103</v>
      </c>
      <c r="B4324" t="str">
        <f>'Page 1 - General Information'!$G$16</f>
        <v>6980</v>
      </c>
      <c r="C4324" s="333" t="s">
        <v>14207</v>
      </c>
      <c r="N4324" t="s">
        <v>12201</v>
      </c>
      <c r="P4324" s="303">
        <f>INDEX('Page 3 - Financial Information'!$K$16:$X$186,Y4324,X4324)</f>
        <v>88</v>
      </c>
      <c r="Q4324"/>
      <c r="S4324" t="s">
        <v>12215</v>
      </c>
      <c r="X4324" s="334">
        <v>4</v>
      </c>
      <c r="Y4324" s="334">
        <v>2</v>
      </c>
    </row>
    <row r="4325" spans="1:25" x14ac:dyDescent="0.25">
      <c r="A4325" t="str">
        <f>'Page 1 - General Information'!$G$12</f>
        <v>114069103</v>
      </c>
      <c r="B4325" t="str">
        <f>'Page 1 - General Information'!$G$16</f>
        <v>6980</v>
      </c>
      <c r="C4325" s="333" t="s">
        <v>14207</v>
      </c>
      <c r="N4325" t="s">
        <v>12201</v>
      </c>
      <c r="P4325" s="303">
        <f>INDEX('Page 3 - Financial Information'!$K$16:$X$186,Y4325,X4325)</f>
        <v>4330</v>
      </c>
      <c r="Q4325"/>
      <c r="S4325" t="s">
        <v>12216</v>
      </c>
      <c r="X4325" s="334">
        <v>5</v>
      </c>
      <c r="Y4325" s="334">
        <v>2</v>
      </c>
    </row>
    <row r="4326" spans="1:25" x14ac:dyDescent="0.25">
      <c r="A4326" t="str">
        <f>'Page 1 - General Information'!$G$12</f>
        <v>114069103</v>
      </c>
      <c r="B4326" t="str">
        <f>'Page 1 - General Information'!$G$16</f>
        <v>6980</v>
      </c>
      <c r="C4326" s="333" t="s">
        <v>14207</v>
      </c>
      <c r="N4326" t="s">
        <v>12201</v>
      </c>
      <c r="P4326" s="303">
        <f>INDEX('Page 3 - Financial Information'!$K$16:$X$186,Y4326,X4326)</f>
        <v>0</v>
      </c>
      <c r="Q4326"/>
      <c r="S4326" t="s">
        <v>12217</v>
      </c>
      <c r="X4326" s="334">
        <v>6</v>
      </c>
      <c r="Y4326" s="334">
        <v>2</v>
      </c>
    </row>
    <row r="4327" spans="1:25" x14ac:dyDescent="0.25">
      <c r="A4327" t="str">
        <f>'Page 1 - General Information'!$G$12</f>
        <v>114069103</v>
      </c>
      <c r="B4327" t="str">
        <f>'Page 1 - General Information'!$G$16</f>
        <v>6980</v>
      </c>
      <c r="C4327" s="333" t="s">
        <v>14207</v>
      </c>
      <c r="N4327" t="s">
        <v>12201</v>
      </c>
      <c r="P4327" s="303">
        <f>INDEX('Page 3 - Financial Information'!$K$16:$X$186,Y4327,X4327)</f>
        <v>8175</v>
      </c>
      <c r="Q4327"/>
      <c r="S4327" t="s">
        <v>12218</v>
      </c>
      <c r="X4327" s="334">
        <v>7</v>
      </c>
      <c r="Y4327" s="334">
        <v>2</v>
      </c>
    </row>
    <row r="4328" spans="1:25" x14ac:dyDescent="0.25">
      <c r="A4328" t="str">
        <f>'Page 1 - General Information'!$G$12</f>
        <v>114069103</v>
      </c>
      <c r="B4328" t="str">
        <f>'Page 1 - General Information'!$G$16</f>
        <v>6980</v>
      </c>
      <c r="C4328" s="333" t="s">
        <v>14207</v>
      </c>
      <c r="N4328" t="s">
        <v>12201</v>
      </c>
      <c r="P4328" s="303">
        <f>INDEX('Page 3 - Financial Information'!$K$16:$X$186,Y4328,X4328)</f>
        <v>0</v>
      </c>
      <c r="Q4328"/>
      <c r="S4328" t="s">
        <v>12219</v>
      </c>
      <c r="X4328" s="334">
        <v>8</v>
      </c>
      <c r="Y4328" s="334">
        <v>2</v>
      </c>
    </row>
    <row r="4329" spans="1:25" x14ac:dyDescent="0.25">
      <c r="A4329" t="str">
        <f>'Page 1 - General Information'!$G$12</f>
        <v>114069103</v>
      </c>
      <c r="B4329" t="str">
        <f>'Page 1 - General Information'!$G$16</f>
        <v>6980</v>
      </c>
      <c r="C4329" s="333" t="s">
        <v>14207</v>
      </c>
      <c r="N4329" t="s">
        <v>12201</v>
      </c>
      <c r="P4329" s="303">
        <f>INDEX('Page 3 - Financial Information'!$K$16:$X$186,Y4329,X4329)</f>
        <v>21680</v>
      </c>
      <c r="Q4329"/>
      <c r="S4329" t="s">
        <v>12220</v>
      </c>
      <c r="X4329" s="334">
        <v>9</v>
      </c>
      <c r="Y4329" s="334">
        <v>2</v>
      </c>
    </row>
    <row r="4330" spans="1:25" x14ac:dyDescent="0.25">
      <c r="A4330" t="str">
        <f>'Page 1 - General Information'!$G$12</f>
        <v>114069103</v>
      </c>
      <c r="B4330" t="str">
        <f>'Page 1 - General Information'!$G$16</f>
        <v>6980</v>
      </c>
      <c r="C4330" s="333" t="s">
        <v>14207</v>
      </c>
      <c r="N4330" t="s">
        <v>12201</v>
      </c>
      <c r="P4330" s="303">
        <f>INDEX('Page 3 - Financial Information'!$K$16:$X$186,Y4330,X4330)</f>
        <v>0</v>
      </c>
      <c r="Q4330"/>
      <c r="S4330" t="s">
        <v>12221</v>
      </c>
      <c r="X4330" s="334">
        <v>10</v>
      </c>
      <c r="Y4330" s="334">
        <v>2</v>
      </c>
    </row>
    <row r="4331" spans="1:25" x14ac:dyDescent="0.25">
      <c r="A4331" t="str">
        <f>'Page 1 - General Information'!$G$12</f>
        <v>114069103</v>
      </c>
      <c r="B4331" t="str">
        <f>'Page 1 - General Information'!$G$16</f>
        <v>6980</v>
      </c>
      <c r="C4331" s="333" t="s">
        <v>14207</v>
      </c>
      <c r="N4331" t="s">
        <v>12201</v>
      </c>
      <c r="P4331" s="303">
        <f>INDEX('Page 3 - Financial Information'!$K$16:$X$186,Y4331,X4331)</f>
        <v>0</v>
      </c>
      <c r="Q4331"/>
      <c r="S4331" t="s">
        <v>12222</v>
      </c>
      <c r="X4331" s="334">
        <v>13</v>
      </c>
      <c r="Y4331" s="334">
        <v>2</v>
      </c>
    </row>
    <row r="4332" spans="1:25" x14ac:dyDescent="0.25">
      <c r="A4332" t="str">
        <f>'Page 1 - General Information'!$G$12</f>
        <v>114069103</v>
      </c>
      <c r="B4332" t="str">
        <f>'Page 1 - General Information'!$G$16</f>
        <v>6980</v>
      </c>
      <c r="C4332" s="333" t="s">
        <v>14207</v>
      </c>
      <c r="N4332" t="s">
        <v>12201</v>
      </c>
      <c r="P4332" s="303">
        <f>INDEX('Page 3 - Financial Information'!$K$16:$X$186,Y4332,X4332)</f>
        <v>3603.34</v>
      </c>
      <c r="Q4332"/>
      <c r="S4332" t="s">
        <v>12223</v>
      </c>
      <c r="X4332" s="334">
        <v>14</v>
      </c>
      <c r="Y4332" s="334">
        <v>2</v>
      </c>
    </row>
    <row r="4333" spans="1:25" x14ac:dyDescent="0.25">
      <c r="A4333" t="str">
        <f>'Page 1 - General Information'!$G$12</f>
        <v>114069103</v>
      </c>
      <c r="B4333" t="str">
        <f>'Page 1 - General Information'!$G$16</f>
        <v>6980</v>
      </c>
      <c r="C4333" s="333" t="s">
        <v>14207</v>
      </c>
      <c r="N4333" t="s">
        <v>12201</v>
      </c>
      <c r="P4333" s="303">
        <f>INDEX('Page 3 - Financial Information'!$K$16:$X$186,Y4333,X4333)</f>
        <v>5862</v>
      </c>
      <c r="Q4333"/>
      <c r="S4333" t="s">
        <v>12224</v>
      </c>
      <c r="X4333" s="334">
        <v>1</v>
      </c>
      <c r="Y4333" s="334">
        <v>3</v>
      </c>
    </row>
    <row r="4334" spans="1:25" x14ac:dyDescent="0.25">
      <c r="A4334" t="str">
        <f>'Page 1 - General Information'!$G$12</f>
        <v>114069103</v>
      </c>
      <c r="B4334" t="str">
        <f>'Page 1 - General Information'!$G$16</f>
        <v>6980</v>
      </c>
      <c r="C4334" s="333" t="s">
        <v>14207</v>
      </c>
      <c r="N4334" t="s">
        <v>12201</v>
      </c>
      <c r="P4334" s="303">
        <f>INDEX('Page 3 - Financial Information'!$K$16:$X$186,Y4334,X4334)</f>
        <v>1234</v>
      </c>
      <c r="Q4334"/>
      <c r="S4334" t="s">
        <v>12225</v>
      </c>
      <c r="X4334" s="334">
        <v>3</v>
      </c>
      <c r="Y4334" s="334">
        <v>3</v>
      </c>
    </row>
    <row r="4335" spans="1:25" x14ac:dyDescent="0.25">
      <c r="A4335" t="str">
        <f>'Page 1 - General Information'!$G$12</f>
        <v>114069103</v>
      </c>
      <c r="B4335" t="str">
        <f>'Page 1 - General Information'!$G$16</f>
        <v>6980</v>
      </c>
      <c r="C4335" s="333" t="s">
        <v>14207</v>
      </c>
      <c r="N4335" t="s">
        <v>12201</v>
      </c>
      <c r="P4335" s="303">
        <f>INDEX('Page 3 - Financial Information'!$K$16:$X$186,Y4335,X4335)</f>
        <v>0</v>
      </c>
      <c r="Q4335"/>
      <c r="S4335" t="s">
        <v>12226</v>
      </c>
      <c r="X4335" s="334">
        <v>4</v>
      </c>
      <c r="Y4335" s="334">
        <v>3</v>
      </c>
    </row>
    <row r="4336" spans="1:25" x14ac:dyDescent="0.25">
      <c r="A4336" t="str">
        <f>'Page 1 - General Information'!$G$12</f>
        <v>114069103</v>
      </c>
      <c r="B4336" t="str">
        <f>'Page 1 - General Information'!$G$16</f>
        <v>6980</v>
      </c>
      <c r="C4336" s="333" t="s">
        <v>14207</v>
      </c>
      <c r="N4336" t="s">
        <v>12201</v>
      </c>
      <c r="P4336" s="303">
        <f>INDEX('Page 3 - Financial Information'!$K$16:$X$186,Y4336,X4336)</f>
        <v>70</v>
      </c>
      <c r="Q4336"/>
      <c r="S4336" t="s">
        <v>12227</v>
      </c>
      <c r="X4336" s="334">
        <v>5</v>
      </c>
      <c r="Y4336" s="334">
        <v>3</v>
      </c>
    </row>
    <row r="4337" spans="1:25" x14ac:dyDescent="0.25">
      <c r="A4337" t="str">
        <f>'Page 1 - General Information'!$G$12</f>
        <v>114069103</v>
      </c>
      <c r="B4337" t="str">
        <f>'Page 1 - General Information'!$G$16</f>
        <v>6980</v>
      </c>
      <c r="C4337" s="333" t="s">
        <v>14207</v>
      </c>
      <c r="N4337" t="s">
        <v>12201</v>
      </c>
      <c r="P4337" s="303">
        <f>INDEX('Page 3 - Financial Information'!$K$16:$X$186,Y4337,X4337)</f>
        <v>859</v>
      </c>
      <c r="Q4337"/>
      <c r="S4337" t="s">
        <v>12228</v>
      </c>
      <c r="X4337" s="334">
        <v>6</v>
      </c>
      <c r="Y4337" s="334">
        <v>3</v>
      </c>
    </row>
    <row r="4338" spans="1:25" x14ac:dyDescent="0.25">
      <c r="A4338" t="str">
        <f>'Page 1 - General Information'!$G$12</f>
        <v>114069103</v>
      </c>
      <c r="B4338" t="str">
        <f>'Page 1 - General Information'!$G$16</f>
        <v>6980</v>
      </c>
      <c r="C4338" s="333" t="s">
        <v>14207</v>
      </c>
      <c r="N4338" t="s">
        <v>12201</v>
      </c>
      <c r="P4338" s="303">
        <f>INDEX('Page 3 - Financial Information'!$K$16:$X$186,Y4338,X4338)</f>
        <v>345</v>
      </c>
      <c r="Q4338"/>
      <c r="S4338" t="s">
        <v>12229</v>
      </c>
      <c r="X4338" s="334">
        <v>7</v>
      </c>
      <c r="Y4338" s="334">
        <v>3</v>
      </c>
    </row>
    <row r="4339" spans="1:25" x14ac:dyDescent="0.25">
      <c r="A4339" t="str">
        <f>'Page 1 - General Information'!$G$12</f>
        <v>114069103</v>
      </c>
      <c r="B4339" t="str">
        <f>'Page 1 - General Information'!$G$16</f>
        <v>6980</v>
      </c>
      <c r="C4339" s="333" t="s">
        <v>14207</v>
      </c>
      <c r="N4339" t="s">
        <v>12201</v>
      </c>
      <c r="P4339" s="303">
        <f>INDEX('Page 3 - Financial Information'!$K$16:$X$186,Y4339,X4339)</f>
        <v>0</v>
      </c>
      <c r="Q4339"/>
      <c r="S4339" t="s">
        <v>12230</v>
      </c>
      <c r="X4339" s="334">
        <v>8</v>
      </c>
      <c r="Y4339" s="334">
        <v>3</v>
      </c>
    </row>
    <row r="4340" spans="1:25" x14ac:dyDescent="0.25">
      <c r="A4340" t="str">
        <f>'Page 1 - General Information'!$G$12</f>
        <v>114069103</v>
      </c>
      <c r="B4340" t="str">
        <f>'Page 1 - General Information'!$G$16</f>
        <v>6980</v>
      </c>
      <c r="C4340" s="333" t="s">
        <v>14207</v>
      </c>
      <c r="N4340" t="s">
        <v>12201</v>
      </c>
      <c r="P4340" s="303">
        <f>INDEX('Page 3 - Financial Information'!$K$16:$X$186,Y4340,X4340)</f>
        <v>3354</v>
      </c>
      <c r="Q4340"/>
      <c r="S4340" t="s">
        <v>12231</v>
      </c>
      <c r="X4340" s="334">
        <v>9</v>
      </c>
      <c r="Y4340" s="334">
        <v>3</v>
      </c>
    </row>
    <row r="4341" spans="1:25" x14ac:dyDescent="0.25">
      <c r="A4341" t="str">
        <f>'Page 1 - General Information'!$G$12</f>
        <v>114069103</v>
      </c>
      <c r="B4341" t="str">
        <f>'Page 1 - General Information'!$G$16</f>
        <v>6980</v>
      </c>
      <c r="C4341" s="333" t="s">
        <v>14207</v>
      </c>
      <c r="N4341" t="s">
        <v>12201</v>
      </c>
      <c r="P4341" s="303">
        <f>INDEX('Page 3 - Financial Information'!$K$16:$X$186,Y4341,X4341)</f>
        <v>0</v>
      </c>
      <c r="Q4341"/>
      <c r="S4341" t="s">
        <v>12232</v>
      </c>
      <c r="X4341" s="334">
        <v>10</v>
      </c>
      <c r="Y4341" s="334">
        <v>3</v>
      </c>
    </row>
    <row r="4342" spans="1:25" x14ac:dyDescent="0.25">
      <c r="A4342" t="str">
        <f>'Page 1 - General Information'!$G$12</f>
        <v>114069103</v>
      </c>
      <c r="B4342" t="str">
        <f>'Page 1 - General Information'!$G$16</f>
        <v>6980</v>
      </c>
      <c r="C4342" s="333" t="s">
        <v>14207</v>
      </c>
      <c r="N4342" t="s">
        <v>12201</v>
      </c>
      <c r="P4342" s="303">
        <f>INDEX('Page 3 - Financial Information'!$K$16:$X$186,Y4342,X4342)</f>
        <v>0</v>
      </c>
      <c r="Q4342"/>
      <c r="S4342" t="s">
        <v>12233</v>
      </c>
      <c r="X4342" s="334">
        <v>13</v>
      </c>
      <c r="Y4342" s="334">
        <v>3</v>
      </c>
    </row>
    <row r="4343" spans="1:25" x14ac:dyDescent="0.25">
      <c r="A4343" t="str">
        <f>'Page 1 - General Information'!$G$12</f>
        <v>114069103</v>
      </c>
      <c r="B4343" t="str">
        <f>'Page 1 - General Information'!$G$16</f>
        <v>6980</v>
      </c>
      <c r="C4343" s="333" t="s">
        <v>14207</v>
      </c>
      <c r="N4343" t="s">
        <v>12201</v>
      </c>
      <c r="P4343" s="303">
        <f>INDEX('Page 3 - Financial Information'!$K$16:$X$186,Y4343,X4343)</f>
        <v>0</v>
      </c>
      <c r="Q4343"/>
      <c r="S4343" t="s">
        <v>12234</v>
      </c>
      <c r="X4343" s="334">
        <v>14</v>
      </c>
      <c r="Y4343" s="334">
        <v>3</v>
      </c>
    </row>
    <row r="4344" spans="1:25" x14ac:dyDescent="0.25">
      <c r="A4344" t="str">
        <f>'Page 1 - General Information'!$G$12</f>
        <v>114069103</v>
      </c>
      <c r="B4344" t="str">
        <f>'Page 1 - General Information'!$G$16</f>
        <v>6980</v>
      </c>
      <c r="C4344" s="333" t="s">
        <v>14207</v>
      </c>
      <c r="N4344" t="s">
        <v>12201</v>
      </c>
      <c r="P4344" s="303">
        <f>INDEX('Page 3 - Financial Information'!$K$16:$X$186,Y4344,X4344)</f>
        <v>10401</v>
      </c>
      <c r="Q4344"/>
      <c r="S4344" t="s">
        <v>12235</v>
      </c>
      <c r="X4344" s="334">
        <v>1</v>
      </c>
      <c r="Y4344" s="334">
        <v>4</v>
      </c>
    </row>
    <row r="4345" spans="1:25" x14ac:dyDescent="0.25">
      <c r="A4345" t="str">
        <f>'Page 1 - General Information'!$G$12</f>
        <v>114069103</v>
      </c>
      <c r="B4345" t="str">
        <f>'Page 1 - General Information'!$G$16</f>
        <v>6980</v>
      </c>
      <c r="C4345" s="333" t="s">
        <v>14207</v>
      </c>
      <c r="N4345" t="s">
        <v>12201</v>
      </c>
      <c r="P4345" s="303">
        <f>INDEX('Page 3 - Financial Information'!$K$16:$X$186,Y4345,X4345)</f>
        <v>2402</v>
      </c>
      <c r="Q4345"/>
      <c r="S4345" t="s">
        <v>12236</v>
      </c>
      <c r="X4345" s="334">
        <v>3</v>
      </c>
      <c r="Y4345" s="334">
        <v>4</v>
      </c>
    </row>
    <row r="4346" spans="1:25" x14ac:dyDescent="0.25">
      <c r="A4346" t="str">
        <f>'Page 1 - General Information'!$G$12</f>
        <v>114069103</v>
      </c>
      <c r="B4346" t="str">
        <f>'Page 1 - General Information'!$G$16</f>
        <v>6980</v>
      </c>
      <c r="C4346" s="333" t="s">
        <v>14207</v>
      </c>
      <c r="N4346" t="s">
        <v>12201</v>
      </c>
      <c r="P4346" s="303">
        <f>INDEX('Page 3 - Financial Information'!$K$16:$X$186,Y4346,X4346)</f>
        <v>0</v>
      </c>
      <c r="Q4346"/>
      <c r="S4346" t="s">
        <v>12237</v>
      </c>
      <c r="X4346" s="334">
        <v>4</v>
      </c>
      <c r="Y4346" s="334">
        <v>4</v>
      </c>
    </row>
    <row r="4347" spans="1:25" x14ac:dyDescent="0.25">
      <c r="A4347" t="str">
        <f>'Page 1 - General Information'!$G$12</f>
        <v>114069103</v>
      </c>
      <c r="B4347" t="str">
        <f>'Page 1 - General Information'!$G$16</f>
        <v>6980</v>
      </c>
      <c r="C4347" s="333" t="s">
        <v>14207</v>
      </c>
      <c r="N4347" t="s">
        <v>12201</v>
      </c>
      <c r="P4347" s="303">
        <f>INDEX('Page 3 - Financial Information'!$K$16:$X$186,Y4347,X4347)</f>
        <v>725</v>
      </c>
      <c r="Q4347"/>
      <c r="S4347" t="s">
        <v>12238</v>
      </c>
      <c r="X4347" s="334">
        <v>5</v>
      </c>
      <c r="Y4347" s="334">
        <v>4</v>
      </c>
    </row>
    <row r="4348" spans="1:25" x14ac:dyDescent="0.25">
      <c r="A4348" t="str">
        <f>'Page 1 - General Information'!$G$12</f>
        <v>114069103</v>
      </c>
      <c r="B4348" t="str">
        <f>'Page 1 - General Information'!$G$16</f>
        <v>6980</v>
      </c>
      <c r="C4348" s="333" t="s">
        <v>14207</v>
      </c>
      <c r="N4348" t="s">
        <v>12201</v>
      </c>
      <c r="P4348" s="303">
        <f>INDEX('Page 3 - Financial Information'!$K$16:$X$186,Y4348,X4348)</f>
        <v>0</v>
      </c>
      <c r="Q4348"/>
      <c r="S4348" t="s">
        <v>12239</v>
      </c>
      <c r="X4348" s="334">
        <v>6</v>
      </c>
      <c r="Y4348" s="334">
        <v>4</v>
      </c>
    </row>
    <row r="4349" spans="1:25" x14ac:dyDescent="0.25">
      <c r="A4349" t="str">
        <f>'Page 1 - General Information'!$G$12</f>
        <v>114069103</v>
      </c>
      <c r="B4349" t="str">
        <f>'Page 1 - General Information'!$G$16</f>
        <v>6980</v>
      </c>
      <c r="C4349" s="333" t="s">
        <v>14207</v>
      </c>
      <c r="N4349" t="s">
        <v>12201</v>
      </c>
      <c r="P4349" s="303">
        <f>INDEX('Page 3 - Financial Information'!$K$16:$X$186,Y4349,X4349)</f>
        <v>561</v>
      </c>
      <c r="Q4349"/>
      <c r="S4349" t="s">
        <v>12240</v>
      </c>
      <c r="X4349" s="334">
        <v>7</v>
      </c>
      <c r="Y4349" s="334">
        <v>4</v>
      </c>
    </row>
    <row r="4350" spans="1:25" x14ac:dyDescent="0.25">
      <c r="A4350" t="str">
        <f>'Page 1 - General Information'!$G$12</f>
        <v>114069103</v>
      </c>
      <c r="B4350" t="str">
        <f>'Page 1 - General Information'!$G$16</f>
        <v>6980</v>
      </c>
      <c r="C4350" s="333" t="s">
        <v>14207</v>
      </c>
      <c r="N4350" t="s">
        <v>12201</v>
      </c>
      <c r="P4350" s="303">
        <f>INDEX('Page 3 - Financial Information'!$K$16:$X$186,Y4350,X4350)</f>
        <v>6713</v>
      </c>
      <c r="Q4350"/>
      <c r="S4350" t="s">
        <v>12241</v>
      </c>
      <c r="X4350" s="334">
        <v>8</v>
      </c>
      <c r="Y4350" s="334">
        <v>4</v>
      </c>
    </row>
    <row r="4351" spans="1:25" x14ac:dyDescent="0.25">
      <c r="A4351" t="str">
        <f>'Page 1 - General Information'!$G$12</f>
        <v>114069103</v>
      </c>
      <c r="B4351" t="str">
        <f>'Page 1 - General Information'!$G$16</f>
        <v>6980</v>
      </c>
      <c r="C4351" s="333" t="s">
        <v>14207</v>
      </c>
      <c r="N4351" t="s">
        <v>12201</v>
      </c>
      <c r="P4351" s="303">
        <f>INDEX('Page 3 - Financial Information'!$K$16:$X$186,Y4351,X4351)</f>
        <v>0</v>
      </c>
      <c r="Q4351"/>
      <c r="S4351" t="s">
        <v>12242</v>
      </c>
      <c r="X4351" s="334">
        <v>9</v>
      </c>
      <c r="Y4351" s="334">
        <v>4</v>
      </c>
    </row>
    <row r="4352" spans="1:25" x14ac:dyDescent="0.25">
      <c r="A4352" t="str">
        <f>'Page 1 - General Information'!$G$12</f>
        <v>114069103</v>
      </c>
      <c r="B4352" t="str">
        <f>'Page 1 - General Information'!$G$16</f>
        <v>6980</v>
      </c>
      <c r="C4352" s="333" t="s">
        <v>14207</v>
      </c>
      <c r="N4352" t="s">
        <v>12201</v>
      </c>
      <c r="P4352" s="303">
        <f>INDEX('Page 3 - Financial Information'!$K$16:$X$186,Y4352,X4352)</f>
        <v>0</v>
      </c>
      <c r="Q4352"/>
      <c r="S4352" t="s">
        <v>12243</v>
      </c>
      <c r="X4352" s="334">
        <v>10</v>
      </c>
      <c r="Y4352" s="334">
        <v>4</v>
      </c>
    </row>
    <row r="4353" spans="1:25" x14ac:dyDescent="0.25">
      <c r="A4353" t="str">
        <f>'Page 1 - General Information'!$G$12</f>
        <v>114069103</v>
      </c>
      <c r="B4353" t="str">
        <f>'Page 1 - General Information'!$G$16</f>
        <v>6980</v>
      </c>
      <c r="C4353" s="333" t="s">
        <v>14207</v>
      </c>
      <c r="N4353" t="s">
        <v>12201</v>
      </c>
      <c r="P4353" s="303">
        <f>INDEX('Page 3 - Financial Information'!$K$16:$X$186,Y4353,X4353)</f>
        <v>0</v>
      </c>
      <c r="Q4353"/>
      <c r="S4353" t="s">
        <v>12244</v>
      </c>
      <c r="X4353" s="334">
        <v>13</v>
      </c>
      <c r="Y4353" s="334">
        <v>4</v>
      </c>
    </row>
    <row r="4354" spans="1:25" x14ac:dyDescent="0.25">
      <c r="A4354" t="str">
        <f>'Page 1 - General Information'!$G$12</f>
        <v>114069103</v>
      </c>
      <c r="B4354" t="str">
        <f>'Page 1 - General Information'!$G$16</f>
        <v>6980</v>
      </c>
      <c r="C4354" s="333" t="s">
        <v>14207</v>
      </c>
      <c r="N4354" t="s">
        <v>12201</v>
      </c>
      <c r="P4354" s="303">
        <f>INDEX('Page 3 - Financial Information'!$K$16:$X$186,Y4354,X4354)</f>
        <v>6405.77</v>
      </c>
      <c r="Q4354"/>
      <c r="S4354" t="s">
        <v>12245</v>
      </c>
      <c r="X4354" s="334">
        <v>14</v>
      </c>
      <c r="Y4354" s="334">
        <v>4</v>
      </c>
    </row>
    <row r="4355" spans="1:25" x14ac:dyDescent="0.25">
      <c r="A4355" t="str">
        <f>'Page 1 - General Information'!$G$12</f>
        <v>114069103</v>
      </c>
      <c r="B4355" t="str">
        <f>'Page 1 - General Information'!$G$16</f>
        <v>6980</v>
      </c>
      <c r="C4355" s="333" t="s">
        <v>14207</v>
      </c>
      <c r="N4355" t="s">
        <v>12201</v>
      </c>
      <c r="P4355" s="303">
        <f>INDEX('Page 3 - Financial Information'!$K$16:$X$186,Y4355,X4355)</f>
        <v>99369</v>
      </c>
      <c r="Q4355"/>
      <c r="S4355" t="s">
        <v>12246</v>
      </c>
      <c r="X4355" s="334">
        <v>1</v>
      </c>
      <c r="Y4355" s="334">
        <v>5</v>
      </c>
    </row>
    <row r="4356" spans="1:25" x14ac:dyDescent="0.25">
      <c r="A4356" t="str">
        <f>'Page 1 - General Information'!$G$12</f>
        <v>114069103</v>
      </c>
      <c r="B4356" t="str">
        <f>'Page 1 - General Information'!$G$16</f>
        <v>6980</v>
      </c>
      <c r="C4356" s="333" t="s">
        <v>14207</v>
      </c>
      <c r="N4356" t="s">
        <v>12201</v>
      </c>
      <c r="P4356" s="303">
        <f>INDEX('Page 3 - Financial Information'!$K$16:$X$186,Y4356,X4356)</f>
        <v>4448</v>
      </c>
      <c r="Q4356"/>
      <c r="S4356" t="s">
        <v>12247</v>
      </c>
      <c r="X4356" s="334">
        <v>3</v>
      </c>
      <c r="Y4356" s="334">
        <v>5</v>
      </c>
    </row>
    <row r="4357" spans="1:25" x14ac:dyDescent="0.25">
      <c r="A4357" t="str">
        <f>'Page 1 - General Information'!$G$12</f>
        <v>114069103</v>
      </c>
      <c r="B4357" t="str">
        <f>'Page 1 - General Information'!$G$16</f>
        <v>6980</v>
      </c>
      <c r="C4357" s="333" t="s">
        <v>14207</v>
      </c>
      <c r="N4357" t="s">
        <v>12201</v>
      </c>
      <c r="P4357" s="303">
        <f>INDEX('Page 3 - Financial Information'!$K$16:$X$186,Y4357,X4357)</f>
        <v>0</v>
      </c>
      <c r="Q4357"/>
      <c r="S4357" t="s">
        <v>12248</v>
      </c>
      <c r="X4357" s="334">
        <v>4</v>
      </c>
      <c r="Y4357" s="334">
        <v>5</v>
      </c>
    </row>
    <row r="4358" spans="1:25" x14ac:dyDescent="0.25">
      <c r="A4358" t="str">
        <f>'Page 1 - General Information'!$G$12</f>
        <v>114069103</v>
      </c>
      <c r="B4358" t="str">
        <f>'Page 1 - General Information'!$G$16</f>
        <v>6980</v>
      </c>
      <c r="C4358" s="333" t="s">
        <v>14207</v>
      </c>
      <c r="N4358" t="s">
        <v>12201</v>
      </c>
      <c r="P4358" s="303">
        <f>INDEX('Page 3 - Financial Information'!$K$16:$X$186,Y4358,X4358)</f>
        <v>25817</v>
      </c>
      <c r="Q4358"/>
      <c r="S4358" t="s">
        <v>12249</v>
      </c>
      <c r="X4358" s="334">
        <v>5</v>
      </c>
      <c r="Y4358" s="334">
        <v>5</v>
      </c>
    </row>
    <row r="4359" spans="1:25" x14ac:dyDescent="0.25">
      <c r="A4359" t="str">
        <f>'Page 1 - General Information'!$G$12</f>
        <v>114069103</v>
      </c>
      <c r="B4359" t="str">
        <f>'Page 1 - General Information'!$G$16</f>
        <v>6980</v>
      </c>
      <c r="C4359" s="333" t="s">
        <v>14207</v>
      </c>
      <c r="N4359" t="s">
        <v>12201</v>
      </c>
      <c r="P4359" s="303">
        <f>INDEX('Page 3 - Financial Information'!$K$16:$X$186,Y4359,X4359)</f>
        <v>0</v>
      </c>
      <c r="Q4359"/>
      <c r="S4359" t="s">
        <v>12250</v>
      </c>
      <c r="X4359" s="334">
        <v>6</v>
      </c>
      <c r="Y4359" s="334">
        <v>5</v>
      </c>
    </row>
    <row r="4360" spans="1:25" x14ac:dyDescent="0.25">
      <c r="A4360" t="str">
        <f>'Page 1 - General Information'!$G$12</f>
        <v>114069103</v>
      </c>
      <c r="B4360" t="str">
        <f>'Page 1 - General Information'!$G$16</f>
        <v>6980</v>
      </c>
      <c r="C4360" s="333" t="s">
        <v>14207</v>
      </c>
      <c r="N4360" t="s">
        <v>12201</v>
      </c>
      <c r="P4360" s="303">
        <f>INDEX('Page 3 - Financial Information'!$K$16:$X$186,Y4360,X4360)</f>
        <v>17688</v>
      </c>
      <c r="Q4360"/>
      <c r="S4360" t="s">
        <v>12251</v>
      </c>
      <c r="X4360" s="334">
        <v>7</v>
      </c>
      <c r="Y4360" s="334">
        <v>5</v>
      </c>
    </row>
    <row r="4361" spans="1:25" x14ac:dyDescent="0.25">
      <c r="A4361" t="str">
        <f>'Page 1 - General Information'!$G$12</f>
        <v>114069103</v>
      </c>
      <c r="B4361" t="str">
        <f>'Page 1 - General Information'!$G$16</f>
        <v>6980</v>
      </c>
      <c r="C4361" s="333" t="s">
        <v>14207</v>
      </c>
      <c r="N4361" t="s">
        <v>12201</v>
      </c>
      <c r="P4361" s="303">
        <f>INDEX('Page 3 - Financial Information'!$K$16:$X$186,Y4361,X4361)</f>
        <v>51416</v>
      </c>
      <c r="Q4361"/>
      <c r="S4361" t="s">
        <v>12252</v>
      </c>
      <c r="X4361" s="334">
        <v>8</v>
      </c>
      <c r="Y4361" s="334">
        <v>5</v>
      </c>
    </row>
    <row r="4362" spans="1:25" x14ac:dyDescent="0.25">
      <c r="A4362" t="str">
        <f>'Page 1 - General Information'!$G$12</f>
        <v>114069103</v>
      </c>
      <c r="B4362" t="str">
        <f>'Page 1 - General Information'!$G$16</f>
        <v>6980</v>
      </c>
      <c r="C4362" s="333" t="s">
        <v>14207</v>
      </c>
      <c r="N4362" t="s">
        <v>12201</v>
      </c>
      <c r="P4362" s="303">
        <f>INDEX('Page 3 - Financial Information'!$K$16:$X$186,Y4362,X4362)</f>
        <v>0</v>
      </c>
      <c r="Q4362"/>
      <c r="S4362" t="s">
        <v>12253</v>
      </c>
      <c r="X4362" s="334">
        <v>9</v>
      </c>
      <c r="Y4362" s="334">
        <v>5</v>
      </c>
    </row>
    <row r="4363" spans="1:25" x14ac:dyDescent="0.25">
      <c r="A4363" t="str">
        <f>'Page 1 - General Information'!$G$12</f>
        <v>114069103</v>
      </c>
      <c r="B4363" t="str">
        <f>'Page 1 - General Information'!$G$16</f>
        <v>6980</v>
      </c>
      <c r="C4363" s="333" t="s">
        <v>14207</v>
      </c>
      <c r="N4363" t="s">
        <v>12201</v>
      </c>
      <c r="P4363" s="303">
        <f>INDEX('Page 3 - Financial Information'!$K$16:$X$186,Y4363,X4363)</f>
        <v>0</v>
      </c>
      <c r="Q4363"/>
      <c r="S4363" t="s">
        <v>12254</v>
      </c>
      <c r="X4363" s="334">
        <v>10</v>
      </c>
      <c r="Y4363" s="334">
        <v>5</v>
      </c>
    </row>
    <row r="4364" spans="1:25" x14ac:dyDescent="0.25">
      <c r="A4364" t="str">
        <f>'Page 1 - General Information'!$G$12</f>
        <v>114069103</v>
      </c>
      <c r="B4364" t="str">
        <f>'Page 1 - General Information'!$G$16</f>
        <v>6980</v>
      </c>
      <c r="C4364" s="333" t="s">
        <v>14207</v>
      </c>
      <c r="N4364" t="s">
        <v>12201</v>
      </c>
      <c r="P4364" s="303">
        <f>INDEX('Page 3 - Financial Information'!$K$16:$X$186,Y4364,X4364)</f>
        <v>0</v>
      </c>
      <c r="Q4364"/>
      <c r="S4364" t="s">
        <v>12255</v>
      </c>
      <c r="X4364" s="334">
        <v>13</v>
      </c>
      <c r="Y4364" s="334">
        <v>5</v>
      </c>
    </row>
    <row r="4365" spans="1:25" x14ac:dyDescent="0.25">
      <c r="A4365" t="str">
        <f>'Page 1 - General Information'!$G$12</f>
        <v>114069103</v>
      </c>
      <c r="B4365" t="str">
        <f>'Page 1 - General Information'!$G$16</f>
        <v>6980</v>
      </c>
      <c r="C4365" s="333" t="s">
        <v>14207</v>
      </c>
      <c r="N4365" t="s">
        <v>12201</v>
      </c>
      <c r="P4365" s="303">
        <f>INDEX('Page 3 - Financial Information'!$K$16:$X$186,Y4365,X4365)</f>
        <v>31913.77</v>
      </c>
      <c r="Q4365"/>
      <c r="S4365" t="s">
        <v>12256</v>
      </c>
      <c r="X4365" s="334">
        <v>14</v>
      </c>
      <c r="Y4365" s="334">
        <v>5</v>
      </c>
    </row>
    <row r="4366" spans="1:25" x14ac:dyDescent="0.25">
      <c r="A4366" t="str">
        <f>'Page 1 - General Information'!$G$12</f>
        <v>114069103</v>
      </c>
      <c r="B4366" t="str">
        <f>'Page 1 - General Information'!$G$16</f>
        <v>6980</v>
      </c>
      <c r="C4366" s="333" t="s">
        <v>14207</v>
      </c>
      <c r="N4366" t="s">
        <v>12201</v>
      </c>
      <c r="P4366" s="303">
        <f>INDEX('Page 3 - Financial Information'!$K$16:$X$186,Y4366,X4366)</f>
        <v>4223</v>
      </c>
      <c r="Q4366"/>
      <c r="S4366" t="s">
        <v>12257</v>
      </c>
      <c r="X4366" s="334">
        <v>1</v>
      </c>
      <c r="Y4366" s="334">
        <v>6</v>
      </c>
    </row>
    <row r="4367" spans="1:25" x14ac:dyDescent="0.25">
      <c r="A4367" t="str">
        <f>'Page 1 - General Information'!$G$12</f>
        <v>114069103</v>
      </c>
      <c r="B4367" t="str">
        <f>'Page 1 - General Information'!$G$16</f>
        <v>6980</v>
      </c>
      <c r="C4367" s="333" t="s">
        <v>14207</v>
      </c>
      <c r="N4367" t="s">
        <v>12201</v>
      </c>
      <c r="P4367" s="303">
        <f>INDEX('Page 3 - Financial Information'!$K$16:$X$186,Y4367,X4367)</f>
        <v>887</v>
      </c>
      <c r="Q4367"/>
      <c r="S4367" t="s">
        <v>12258</v>
      </c>
      <c r="X4367" s="334">
        <v>3</v>
      </c>
      <c r="Y4367" s="334">
        <v>6</v>
      </c>
    </row>
    <row r="4368" spans="1:25" x14ac:dyDescent="0.25">
      <c r="A4368" t="str">
        <f>'Page 1 - General Information'!$G$12</f>
        <v>114069103</v>
      </c>
      <c r="B4368" t="str">
        <f>'Page 1 - General Information'!$G$16</f>
        <v>6980</v>
      </c>
      <c r="C4368" s="333" t="s">
        <v>14207</v>
      </c>
      <c r="N4368" t="s">
        <v>12201</v>
      </c>
      <c r="P4368" s="303">
        <f>INDEX('Page 3 - Financial Information'!$K$16:$X$186,Y4368,X4368)</f>
        <v>0</v>
      </c>
      <c r="Q4368"/>
      <c r="S4368" t="s">
        <v>12259</v>
      </c>
      <c r="X4368" s="334">
        <v>4</v>
      </c>
      <c r="Y4368" s="334">
        <v>6</v>
      </c>
    </row>
    <row r="4369" spans="1:25" x14ac:dyDescent="0.25">
      <c r="A4369" t="str">
        <f>'Page 1 - General Information'!$G$12</f>
        <v>114069103</v>
      </c>
      <c r="B4369" t="str">
        <f>'Page 1 - General Information'!$G$16</f>
        <v>6980</v>
      </c>
      <c r="C4369" s="333" t="s">
        <v>14207</v>
      </c>
      <c r="N4369" t="s">
        <v>12201</v>
      </c>
      <c r="P4369" s="303">
        <f>INDEX('Page 3 - Financial Information'!$K$16:$X$186,Y4369,X4369)</f>
        <v>322</v>
      </c>
      <c r="Q4369"/>
      <c r="S4369" t="s">
        <v>12260</v>
      </c>
      <c r="X4369" s="334">
        <v>5</v>
      </c>
      <c r="Y4369" s="334">
        <v>6</v>
      </c>
    </row>
    <row r="4370" spans="1:25" x14ac:dyDescent="0.25">
      <c r="A4370" t="str">
        <f>'Page 1 - General Information'!$G$12</f>
        <v>114069103</v>
      </c>
      <c r="B4370" t="str">
        <f>'Page 1 - General Information'!$G$16</f>
        <v>6980</v>
      </c>
      <c r="C4370" s="333" t="s">
        <v>14207</v>
      </c>
      <c r="N4370" t="s">
        <v>12201</v>
      </c>
      <c r="P4370" s="303">
        <f>INDEX('Page 3 - Financial Information'!$K$16:$X$186,Y4370,X4370)</f>
        <v>663</v>
      </c>
      <c r="Q4370"/>
      <c r="S4370" t="s">
        <v>12261</v>
      </c>
      <c r="X4370" s="334">
        <v>6</v>
      </c>
      <c r="Y4370" s="334">
        <v>6</v>
      </c>
    </row>
    <row r="4371" spans="1:25" x14ac:dyDescent="0.25">
      <c r="A4371" t="str">
        <f>'Page 1 - General Information'!$G$12</f>
        <v>114069103</v>
      </c>
      <c r="B4371" t="str">
        <f>'Page 1 - General Information'!$G$16</f>
        <v>6980</v>
      </c>
      <c r="C4371" s="333" t="s">
        <v>14207</v>
      </c>
      <c r="N4371" t="s">
        <v>12201</v>
      </c>
      <c r="P4371" s="303">
        <f>INDEX('Page 3 - Financial Information'!$K$16:$X$186,Y4371,X4371)</f>
        <v>638</v>
      </c>
      <c r="Q4371"/>
      <c r="S4371" t="s">
        <v>12262</v>
      </c>
      <c r="X4371" s="334">
        <v>7</v>
      </c>
      <c r="Y4371" s="334">
        <v>6</v>
      </c>
    </row>
    <row r="4372" spans="1:25" x14ac:dyDescent="0.25">
      <c r="A4372" t="str">
        <f>'Page 1 - General Information'!$G$12</f>
        <v>114069103</v>
      </c>
      <c r="B4372" t="str">
        <f>'Page 1 - General Information'!$G$16</f>
        <v>6980</v>
      </c>
      <c r="C4372" s="333" t="s">
        <v>14207</v>
      </c>
      <c r="N4372" t="s">
        <v>12201</v>
      </c>
      <c r="P4372" s="303">
        <f>INDEX('Page 3 - Financial Information'!$K$16:$X$186,Y4372,X4372)</f>
        <v>1713</v>
      </c>
      <c r="Q4372"/>
      <c r="S4372" t="s">
        <v>12263</v>
      </c>
      <c r="X4372" s="334">
        <v>8</v>
      </c>
      <c r="Y4372" s="334">
        <v>6</v>
      </c>
    </row>
    <row r="4373" spans="1:25" x14ac:dyDescent="0.25">
      <c r="A4373" t="str">
        <f>'Page 1 - General Information'!$G$12</f>
        <v>114069103</v>
      </c>
      <c r="B4373" t="str">
        <f>'Page 1 - General Information'!$G$16</f>
        <v>6980</v>
      </c>
      <c r="C4373" s="333" t="s">
        <v>14207</v>
      </c>
      <c r="N4373" t="s">
        <v>12201</v>
      </c>
      <c r="P4373" s="303">
        <f>INDEX('Page 3 - Financial Information'!$K$16:$X$186,Y4373,X4373)</f>
        <v>0</v>
      </c>
      <c r="Q4373"/>
      <c r="S4373" t="s">
        <v>12264</v>
      </c>
      <c r="X4373" s="334">
        <v>9</v>
      </c>
      <c r="Y4373" s="334">
        <v>6</v>
      </c>
    </row>
    <row r="4374" spans="1:25" x14ac:dyDescent="0.25">
      <c r="A4374" t="str">
        <f>'Page 1 - General Information'!$G$12</f>
        <v>114069103</v>
      </c>
      <c r="B4374" t="str">
        <f>'Page 1 - General Information'!$G$16</f>
        <v>6980</v>
      </c>
      <c r="C4374" s="333" t="s">
        <v>14207</v>
      </c>
      <c r="N4374" t="s">
        <v>12201</v>
      </c>
      <c r="P4374" s="303">
        <f>INDEX('Page 3 - Financial Information'!$K$16:$X$186,Y4374,X4374)</f>
        <v>0</v>
      </c>
      <c r="Q4374"/>
      <c r="S4374" t="s">
        <v>12265</v>
      </c>
      <c r="X4374" s="334">
        <v>10</v>
      </c>
      <c r="Y4374" s="334">
        <v>6</v>
      </c>
    </row>
    <row r="4375" spans="1:25" x14ac:dyDescent="0.25">
      <c r="A4375" t="str">
        <f>'Page 1 - General Information'!$G$12</f>
        <v>114069103</v>
      </c>
      <c r="B4375" t="str">
        <f>'Page 1 - General Information'!$G$16</f>
        <v>6980</v>
      </c>
      <c r="C4375" s="333" t="s">
        <v>14207</v>
      </c>
      <c r="N4375" t="s">
        <v>12201</v>
      </c>
      <c r="P4375" s="303">
        <f>INDEX('Page 3 - Financial Information'!$K$16:$X$186,Y4375,X4375)</f>
        <v>0</v>
      </c>
      <c r="Q4375"/>
      <c r="S4375" t="s">
        <v>12266</v>
      </c>
      <c r="X4375" s="334">
        <v>13</v>
      </c>
      <c r="Y4375" s="334">
        <v>6</v>
      </c>
    </row>
    <row r="4376" spans="1:25" x14ac:dyDescent="0.25">
      <c r="A4376" t="str">
        <f>'Page 1 - General Information'!$G$12</f>
        <v>114069103</v>
      </c>
      <c r="B4376" t="str">
        <f>'Page 1 - General Information'!$G$16</f>
        <v>6980</v>
      </c>
      <c r="C4376" s="333" t="s">
        <v>14207</v>
      </c>
      <c r="N4376" t="s">
        <v>12201</v>
      </c>
      <c r="P4376" s="303">
        <f>INDEX('Page 3 - Financial Information'!$K$16:$X$186,Y4376,X4376)</f>
        <v>119.98</v>
      </c>
      <c r="Q4376"/>
      <c r="S4376" t="s">
        <v>12267</v>
      </c>
      <c r="X4376" s="334">
        <v>14</v>
      </c>
      <c r="Y4376" s="334">
        <v>6</v>
      </c>
    </row>
    <row r="4377" spans="1:25" x14ac:dyDescent="0.25">
      <c r="A4377" t="str">
        <f>'Page 1 - General Information'!$G$12</f>
        <v>114069103</v>
      </c>
      <c r="B4377" t="str">
        <f>'Page 1 - General Information'!$G$16</f>
        <v>6980</v>
      </c>
      <c r="C4377" s="333" t="s">
        <v>14207</v>
      </c>
      <c r="N4377" t="s">
        <v>12201</v>
      </c>
      <c r="P4377" s="303">
        <f>INDEX('Page 3 - Financial Information'!$K$16:$X$186,Y4377,X4377)</f>
        <v>29646</v>
      </c>
      <c r="Q4377"/>
      <c r="S4377" t="s">
        <v>12268</v>
      </c>
      <c r="X4377" s="334">
        <v>1</v>
      </c>
      <c r="Y4377" s="334">
        <v>7</v>
      </c>
    </row>
    <row r="4378" spans="1:25" x14ac:dyDescent="0.25">
      <c r="A4378" t="str">
        <f>'Page 1 - General Information'!$G$12</f>
        <v>114069103</v>
      </c>
      <c r="B4378" t="str">
        <f>'Page 1 - General Information'!$G$16</f>
        <v>6980</v>
      </c>
      <c r="C4378" s="333" t="s">
        <v>14207</v>
      </c>
      <c r="N4378" t="s">
        <v>12201</v>
      </c>
      <c r="P4378" s="303">
        <f>INDEX('Page 3 - Financial Information'!$K$16:$X$186,Y4378,X4378)</f>
        <v>2666</v>
      </c>
      <c r="Q4378"/>
      <c r="S4378" t="s">
        <v>12269</v>
      </c>
      <c r="X4378" s="334">
        <v>3</v>
      </c>
      <c r="Y4378" s="334">
        <v>7</v>
      </c>
    </row>
    <row r="4379" spans="1:25" x14ac:dyDescent="0.25">
      <c r="A4379" t="str">
        <f>'Page 1 - General Information'!$G$12</f>
        <v>114069103</v>
      </c>
      <c r="B4379" t="str">
        <f>'Page 1 - General Information'!$G$16</f>
        <v>6980</v>
      </c>
      <c r="C4379" s="333" t="s">
        <v>14207</v>
      </c>
      <c r="N4379" t="s">
        <v>12201</v>
      </c>
      <c r="P4379" s="303">
        <f>INDEX('Page 3 - Financial Information'!$K$16:$X$186,Y4379,X4379)</f>
        <v>3749</v>
      </c>
      <c r="Q4379"/>
      <c r="S4379" t="s">
        <v>12270</v>
      </c>
      <c r="X4379" s="334">
        <v>4</v>
      </c>
      <c r="Y4379" s="334">
        <v>7</v>
      </c>
    </row>
    <row r="4380" spans="1:25" x14ac:dyDescent="0.25">
      <c r="A4380" t="str">
        <f>'Page 1 - General Information'!$G$12</f>
        <v>114069103</v>
      </c>
      <c r="B4380" t="str">
        <f>'Page 1 - General Information'!$G$16</f>
        <v>6980</v>
      </c>
      <c r="C4380" s="333" t="s">
        <v>14207</v>
      </c>
      <c r="N4380" t="s">
        <v>12201</v>
      </c>
      <c r="P4380" s="303">
        <f>INDEX('Page 3 - Financial Information'!$K$16:$X$186,Y4380,X4380)</f>
        <v>9640</v>
      </c>
      <c r="Q4380"/>
      <c r="S4380" t="s">
        <v>12271</v>
      </c>
      <c r="X4380" s="334">
        <v>5</v>
      </c>
      <c r="Y4380" s="334">
        <v>7</v>
      </c>
    </row>
    <row r="4381" spans="1:25" x14ac:dyDescent="0.25">
      <c r="A4381" t="str">
        <f>'Page 1 - General Information'!$G$12</f>
        <v>114069103</v>
      </c>
      <c r="B4381" t="str">
        <f>'Page 1 - General Information'!$G$16</f>
        <v>6980</v>
      </c>
      <c r="C4381" s="333" t="s">
        <v>14207</v>
      </c>
      <c r="N4381" t="s">
        <v>12201</v>
      </c>
      <c r="P4381" s="303">
        <f>INDEX('Page 3 - Financial Information'!$K$16:$X$186,Y4381,X4381)</f>
        <v>0</v>
      </c>
      <c r="Q4381"/>
      <c r="S4381" t="s">
        <v>12272</v>
      </c>
      <c r="X4381" s="334">
        <v>6</v>
      </c>
      <c r="Y4381" s="334">
        <v>7</v>
      </c>
    </row>
    <row r="4382" spans="1:25" x14ac:dyDescent="0.25">
      <c r="A4382" t="str">
        <f>'Page 1 - General Information'!$G$12</f>
        <v>114069103</v>
      </c>
      <c r="B4382" t="str">
        <f>'Page 1 - General Information'!$G$16</f>
        <v>6980</v>
      </c>
      <c r="C4382" s="333" t="s">
        <v>14207</v>
      </c>
      <c r="N4382" t="s">
        <v>12201</v>
      </c>
      <c r="P4382" s="303">
        <f>INDEX('Page 3 - Financial Information'!$K$16:$X$186,Y4382,X4382)</f>
        <v>2789</v>
      </c>
      <c r="Q4382"/>
      <c r="S4382" t="s">
        <v>12273</v>
      </c>
      <c r="X4382" s="334">
        <v>7</v>
      </c>
      <c r="Y4382" s="334">
        <v>7</v>
      </c>
    </row>
    <row r="4383" spans="1:25" x14ac:dyDescent="0.25">
      <c r="A4383" t="str">
        <f>'Page 1 - General Information'!$G$12</f>
        <v>114069103</v>
      </c>
      <c r="B4383" t="str">
        <f>'Page 1 - General Information'!$G$16</f>
        <v>6980</v>
      </c>
      <c r="C4383" s="333" t="s">
        <v>14207</v>
      </c>
      <c r="N4383" t="s">
        <v>12201</v>
      </c>
      <c r="P4383" s="303">
        <f>INDEX('Page 3 - Financial Information'!$K$16:$X$186,Y4383,X4383)</f>
        <v>0</v>
      </c>
      <c r="Q4383"/>
      <c r="S4383" t="s">
        <v>12274</v>
      </c>
      <c r="X4383" s="334">
        <v>8</v>
      </c>
      <c r="Y4383" s="334">
        <v>7</v>
      </c>
    </row>
    <row r="4384" spans="1:25" x14ac:dyDescent="0.25">
      <c r="A4384" t="str">
        <f>'Page 1 - General Information'!$G$12</f>
        <v>114069103</v>
      </c>
      <c r="B4384" t="str">
        <f>'Page 1 - General Information'!$G$16</f>
        <v>6980</v>
      </c>
      <c r="C4384" s="333" t="s">
        <v>14207</v>
      </c>
      <c r="N4384" t="s">
        <v>12201</v>
      </c>
      <c r="P4384" s="303">
        <f>INDEX('Page 3 - Financial Information'!$K$16:$X$186,Y4384,X4384)</f>
        <v>0</v>
      </c>
      <c r="Q4384"/>
      <c r="S4384" t="s">
        <v>12275</v>
      </c>
      <c r="X4384" s="334">
        <v>9</v>
      </c>
      <c r="Y4384" s="334">
        <v>7</v>
      </c>
    </row>
    <row r="4385" spans="1:25" x14ac:dyDescent="0.25">
      <c r="A4385" t="str">
        <f>'Page 1 - General Information'!$G$12</f>
        <v>114069103</v>
      </c>
      <c r="B4385" t="str">
        <f>'Page 1 - General Information'!$G$16</f>
        <v>6980</v>
      </c>
      <c r="C4385" s="333" t="s">
        <v>14207</v>
      </c>
      <c r="N4385" t="s">
        <v>12201</v>
      </c>
      <c r="P4385" s="303">
        <f>INDEX('Page 3 - Financial Information'!$K$16:$X$186,Y4385,X4385)</f>
        <v>10802</v>
      </c>
      <c r="Q4385"/>
      <c r="S4385" t="s">
        <v>12276</v>
      </c>
      <c r="X4385" s="334">
        <v>10</v>
      </c>
      <c r="Y4385" s="334">
        <v>7</v>
      </c>
    </row>
    <row r="4386" spans="1:25" x14ac:dyDescent="0.25">
      <c r="A4386" t="str">
        <f>'Page 1 - General Information'!$G$12</f>
        <v>114069103</v>
      </c>
      <c r="B4386" t="str">
        <f>'Page 1 - General Information'!$G$16</f>
        <v>6980</v>
      </c>
      <c r="C4386" s="333" t="s">
        <v>14207</v>
      </c>
      <c r="N4386" t="s">
        <v>12201</v>
      </c>
      <c r="P4386" s="303">
        <f>INDEX('Page 3 - Financial Information'!$K$16:$X$186,Y4386,X4386)</f>
        <v>0</v>
      </c>
      <c r="Q4386"/>
      <c r="S4386" t="s">
        <v>12277</v>
      </c>
      <c r="X4386" s="334">
        <v>13</v>
      </c>
      <c r="Y4386" s="334">
        <v>7</v>
      </c>
    </row>
    <row r="4387" spans="1:25" x14ac:dyDescent="0.25">
      <c r="A4387" t="str">
        <f>'Page 1 - General Information'!$G$12</f>
        <v>114069103</v>
      </c>
      <c r="B4387" t="str">
        <f>'Page 1 - General Information'!$G$16</f>
        <v>6980</v>
      </c>
      <c r="C4387" s="333" t="s">
        <v>14207</v>
      </c>
      <c r="N4387" t="s">
        <v>12201</v>
      </c>
      <c r="P4387" s="303">
        <f>INDEX('Page 3 - Financial Information'!$K$16:$X$186,Y4387,X4387)</f>
        <v>4844</v>
      </c>
      <c r="Q4387"/>
      <c r="S4387" t="s">
        <v>12278</v>
      </c>
      <c r="X4387" s="334">
        <v>14</v>
      </c>
      <c r="Y4387" s="334">
        <v>7</v>
      </c>
    </row>
    <row r="4388" spans="1:25" x14ac:dyDescent="0.25">
      <c r="A4388" t="str">
        <f>'Page 1 - General Information'!$G$12</f>
        <v>114069103</v>
      </c>
      <c r="B4388" t="str">
        <f>'Page 1 - General Information'!$G$16</f>
        <v>6980</v>
      </c>
      <c r="C4388" s="333" t="s">
        <v>14207</v>
      </c>
      <c r="N4388" t="s">
        <v>12201</v>
      </c>
      <c r="P4388" s="303">
        <f>INDEX('Page 3 - Financial Information'!$K$16:$X$186,Y4388,X4388)</f>
        <v>4142</v>
      </c>
      <c r="Q4388"/>
      <c r="S4388" t="s">
        <v>12279</v>
      </c>
      <c r="X4388" s="334">
        <v>1</v>
      </c>
      <c r="Y4388" s="334">
        <v>8</v>
      </c>
    </row>
    <row r="4389" spans="1:25" x14ac:dyDescent="0.25">
      <c r="A4389" t="str">
        <f>'Page 1 - General Information'!$G$12</f>
        <v>114069103</v>
      </c>
      <c r="B4389" t="str">
        <f>'Page 1 - General Information'!$G$16</f>
        <v>6980</v>
      </c>
      <c r="C4389" s="333" t="s">
        <v>14207</v>
      </c>
      <c r="N4389" t="s">
        <v>12201</v>
      </c>
      <c r="P4389" s="303">
        <f>INDEX('Page 3 - Financial Information'!$K$16:$X$186,Y4389,X4389)</f>
        <v>776</v>
      </c>
      <c r="Q4389"/>
      <c r="S4389" t="s">
        <v>12280</v>
      </c>
      <c r="X4389" s="334">
        <v>3</v>
      </c>
      <c r="Y4389" s="334">
        <v>8</v>
      </c>
    </row>
    <row r="4390" spans="1:25" x14ac:dyDescent="0.25">
      <c r="A4390" t="str">
        <f>'Page 1 - General Information'!$G$12</f>
        <v>114069103</v>
      </c>
      <c r="B4390" t="str">
        <f>'Page 1 - General Information'!$G$16</f>
        <v>6980</v>
      </c>
      <c r="C4390" s="333" t="s">
        <v>14207</v>
      </c>
      <c r="N4390" t="s">
        <v>12201</v>
      </c>
      <c r="P4390" s="303">
        <f>INDEX('Page 3 - Financial Information'!$K$16:$X$186,Y4390,X4390)</f>
        <v>0</v>
      </c>
      <c r="Q4390"/>
      <c r="S4390" t="s">
        <v>12281</v>
      </c>
      <c r="X4390" s="334">
        <v>4</v>
      </c>
      <c r="Y4390" s="334">
        <v>8</v>
      </c>
    </row>
    <row r="4391" spans="1:25" x14ac:dyDescent="0.25">
      <c r="A4391" t="str">
        <f>'Page 1 - General Information'!$G$12</f>
        <v>114069103</v>
      </c>
      <c r="B4391" t="str">
        <f>'Page 1 - General Information'!$G$16</f>
        <v>6980</v>
      </c>
      <c r="C4391" s="333" t="s">
        <v>14207</v>
      </c>
      <c r="N4391" t="s">
        <v>12201</v>
      </c>
      <c r="P4391" s="303">
        <f>INDEX('Page 3 - Financial Information'!$K$16:$X$186,Y4391,X4391)</f>
        <v>1982</v>
      </c>
      <c r="Q4391"/>
      <c r="S4391" t="s">
        <v>12282</v>
      </c>
      <c r="X4391" s="334">
        <v>5</v>
      </c>
      <c r="Y4391" s="334">
        <v>8</v>
      </c>
    </row>
    <row r="4392" spans="1:25" x14ac:dyDescent="0.25">
      <c r="A4392" t="str">
        <f>'Page 1 - General Information'!$G$12</f>
        <v>114069103</v>
      </c>
      <c r="B4392" t="str">
        <f>'Page 1 - General Information'!$G$16</f>
        <v>6980</v>
      </c>
      <c r="C4392" s="333" t="s">
        <v>14207</v>
      </c>
      <c r="N4392" t="s">
        <v>12201</v>
      </c>
      <c r="P4392" s="303">
        <f>INDEX('Page 3 - Financial Information'!$K$16:$X$186,Y4392,X4392)</f>
        <v>0</v>
      </c>
      <c r="Q4392"/>
      <c r="S4392" t="s">
        <v>12283</v>
      </c>
      <c r="X4392" s="334">
        <v>6</v>
      </c>
      <c r="Y4392" s="334">
        <v>8</v>
      </c>
    </row>
    <row r="4393" spans="1:25" x14ac:dyDescent="0.25">
      <c r="A4393" t="str">
        <f>'Page 1 - General Information'!$G$12</f>
        <v>114069103</v>
      </c>
      <c r="B4393" t="str">
        <f>'Page 1 - General Information'!$G$16</f>
        <v>6980</v>
      </c>
      <c r="C4393" s="333" t="s">
        <v>14207</v>
      </c>
      <c r="N4393" t="s">
        <v>12201</v>
      </c>
      <c r="P4393" s="303">
        <f>INDEX('Page 3 - Financial Information'!$K$16:$X$186,Y4393,X4393)</f>
        <v>185</v>
      </c>
      <c r="Q4393"/>
      <c r="S4393" t="s">
        <v>12284</v>
      </c>
      <c r="X4393" s="334">
        <v>7</v>
      </c>
      <c r="Y4393" s="334">
        <v>8</v>
      </c>
    </row>
    <row r="4394" spans="1:25" x14ac:dyDescent="0.25">
      <c r="A4394" t="str">
        <f>'Page 1 - General Information'!$G$12</f>
        <v>114069103</v>
      </c>
      <c r="B4394" t="str">
        <f>'Page 1 - General Information'!$G$16</f>
        <v>6980</v>
      </c>
      <c r="C4394" s="333" t="s">
        <v>14207</v>
      </c>
      <c r="N4394" t="s">
        <v>12201</v>
      </c>
      <c r="P4394" s="303">
        <f>INDEX('Page 3 - Financial Information'!$K$16:$X$186,Y4394,X4394)</f>
        <v>0</v>
      </c>
      <c r="Q4394"/>
      <c r="S4394" t="s">
        <v>12285</v>
      </c>
      <c r="X4394" s="334">
        <v>8</v>
      </c>
      <c r="Y4394" s="334">
        <v>8</v>
      </c>
    </row>
    <row r="4395" spans="1:25" x14ac:dyDescent="0.25">
      <c r="A4395" t="str">
        <f>'Page 1 - General Information'!$G$12</f>
        <v>114069103</v>
      </c>
      <c r="B4395" t="str">
        <f>'Page 1 - General Information'!$G$16</f>
        <v>6980</v>
      </c>
      <c r="C4395" s="333" t="s">
        <v>14207</v>
      </c>
      <c r="N4395" t="s">
        <v>12201</v>
      </c>
      <c r="P4395" s="303">
        <f>INDEX('Page 3 - Financial Information'!$K$16:$X$186,Y4395,X4395)</f>
        <v>1199</v>
      </c>
      <c r="Q4395"/>
      <c r="S4395" t="s">
        <v>12286</v>
      </c>
      <c r="X4395" s="334">
        <v>9</v>
      </c>
      <c r="Y4395" s="334">
        <v>8</v>
      </c>
    </row>
    <row r="4396" spans="1:25" x14ac:dyDescent="0.25">
      <c r="A4396" t="str">
        <f>'Page 1 - General Information'!$G$12</f>
        <v>114069103</v>
      </c>
      <c r="B4396" t="str">
        <f>'Page 1 - General Information'!$G$16</f>
        <v>6980</v>
      </c>
      <c r="C4396" s="333" t="s">
        <v>14207</v>
      </c>
      <c r="N4396" t="s">
        <v>12201</v>
      </c>
      <c r="P4396" s="303">
        <f>INDEX('Page 3 - Financial Information'!$K$16:$X$186,Y4396,X4396)</f>
        <v>0</v>
      </c>
      <c r="Q4396"/>
      <c r="S4396" t="s">
        <v>12287</v>
      </c>
      <c r="X4396" s="334">
        <v>10</v>
      </c>
      <c r="Y4396" s="334">
        <v>8</v>
      </c>
    </row>
    <row r="4397" spans="1:25" x14ac:dyDescent="0.25">
      <c r="A4397" t="str">
        <f>'Page 1 - General Information'!$G$12</f>
        <v>114069103</v>
      </c>
      <c r="B4397" t="str">
        <f>'Page 1 - General Information'!$G$16</f>
        <v>6980</v>
      </c>
      <c r="C4397" s="333" t="s">
        <v>14207</v>
      </c>
      <c r="N4397" t="s">
        <v>12201</v>
      </c>
      <c r="P4397" s="303">
        <f>INDEX('Page 3 - Financial Information'!$K$16:$X$186,Y4397,X4397)</f>
        <v>0</v>
      </c>
      <c r="Q4397"/>
      <c r="S4397" t="s">
        <v>12288</v>
      </c>
      <c r="X4397" s="334">
        <v>13</v>
      </c>
      <c r="Y4397" s="334">
        <v>8</v>
      </c>
    </row>
    <row r="4398" spans="1:25" x14ac:dyDescent="0.25">
      <c r="A4398" t="str">
        <f>'Page 1 - General Information'!$G$12</f>
        <v>114069103</v>
      </c>
      <c r="B4398" t="str">
        <f>'Page 1 - General Information'!$G$16</f>
        <v>6980</v>
      </c>
      <c r="C4398" s="333" t="s">
        <v>14207</v>
      </c>
      <c r="N4398" t="s">
        <v>12201</v>
      </c>
      <c r="P4398" s="303">
        <f>INDEX('Page 3 - Financial Information'!$K$16:$X$186,Y4398,X4398)</f>
        <v>6600</v>
      </c>
      <c r="Q4398"/>
      <c r="S4398" t="s">
        <v>12289</v>
      </c>
      <c r="X4398" s="334">
        <v>14</v>
      </c>
      <c r="Y4398" s="334">
        <v>8</v>
      </c>
    </row>
    <row r="4399" spans="1:25" x14ac:dyDescent="0.25">
      <c r="A4399" t="str">
        <f>'Page 1 - General Information'!$G$12</f>
        <v>114069103</v>
      </c>
      <c r="B4399" t="str">
        <f>'Page 1 - General Information'!$G$16</f>
        <v>6980</v>
      </c>
      <c r="C4399" s="333" t="s">
        <v>14207</v>
      </c>
      <c r="N4399" t="s">
        <v>12201</v>
      </c>
      <c r="P4399" s="303">
        <f>INDEX('Page 3 - Financial Information'!$K$16:$X$186,Y4399,X4399)</f>
        <v>21185</v>
      </c>
      <c r="Q4399"/>
      <c r="S4399" t="s">
        <v>12290</v>
      </c>
      <c r="X4399" s="334">
        <v>1</v>
      </c>
      <c r="Y4399" s="334">
        <v>9</v>
      </c>
    </row>
    <row r="4400" spans="1:25" x14ac:dyDescent="0.25">
      <c r="A4400" t="str">
        <f>'Page 1 - General Information'!$G$12</f>
        <v>114069103</v>
      </c>
      <c r="B4400" t="str">
        <f>'Page 1 - General Information'!$G$16</f>
        <v>6980</v>
      </c>
      <c r="C4400" s="333" t="s">
        <v>14207</v>
      </c>
      <c r="N4400" t="s">
        <v>12201</v>
      </c>
      <c r="P4400" s="303">
        <f>INDEX('Page 3 - Financial Information'!$K$16:$X$186,Y4400,X4400)</f>
        <v>1937</v>
      </c>
      <c r="Q4400"/>
      <c r="S4400" t="s">
        <v>12291</v>
      </c>
      <c r="X4400" s="334">
        <v>3</v>
      </c>
      <c r="Y4400" s="334">
        <v>9</v>
      </c>
    </row>
    <row r="4401" spans="1:25" x14ac:dyDescent="0.25">
      <c r="A4401" t="str">
        <f>'Page 1 - General Information'!$G$12</f>
        <v>114069103</v>
      </c>
      <c r="B4401" t="str">
        <f>'Page 1 - General Information'!$G$16</f>
        <v>6980</v>
      </c>
      <c r="C4401" s="333" t="s">
        <v>14207</v>
      </c>
      <c r="N4401" t="s">
        <v>12201</v>
      </c>
      <c r="P4401" s="303">
        <f>INDEX('Page 3 - Financial Information'!$K$16:$X$186,Y4401,X4401)</f>
        <v>0</v>
      </c>
      <c r="Q4401"/>
      <c r="S4401" t="s">
        <v>12292</v>
      </c>
      <c r="X4401" s="334">
        <v>4</v>
      </c>
      <c r="Y4401" s="334">
        <v>9</v>
      </c>
    </row>
    <row r="4402" spans="1:25" x14ac:dyDescent="0.25">
      <c r="A4402" t="str">
        <f>'Page 1 - General Information'!$G$12</f>
        <v>114069103</v>
      </c>
      <c r="B4402" t="str">
        <f>'Page 1 - General Information'!$G$16</f>
        <v>6980</v>
      </c>
      <c r="C4402" s="333" t="s">
        <v>14207</v>
      </c>
      <c r="N4402" t="s">
        <v>12201</v>
      </c>
      <c r="P4402" s="303">
        <f>INDEX('Page 3 - Financial Information'!$K$16:$X$186,Y4402,X4402)</f>
        <v>5101</v>
      </c>
      <c r="Q4402"/>
      <c r="S4402" t="s">
        <v>12293</v>
      </c>
      <c r="X4402" s="334">
        <v>5</v>
      </c>
      <c r="Y4402" s="334">
        <v>9</v>
      </c>
    </row>
    <row r="4403" spans="1:25" x14ac:dyDescent="0.25">
      <c r="A4403" t="str">
        <f>'Page 1 - General Information'!$G$12</f>
        <v>114069103</v>
      </c>
      <c r="B4403" t="str">
        <f>'Page 1 - General Information'!$G$16</f>
        <v>6980</v>
      </c>
      <c r="C4403" s="333" t="s">
        <v>14207</v>
      </c>
      <c r="N4403" t="s">
        <v>12201</v>
      </c>
      <c r="P4403" s="303">
        <f>INDEX('Page 3 - Financial Information'!$K$16:$X$186,Y4403,X4403)</f>
        <v>0</v>
      </c>
      <c r="Q4403"/>
      <c r="S4403" t="s">
        <v>12294</v>
      </c>
      <c r="X4403" s="334">
        <v>6</v>
      </c>
      <c r="Y4403" s="334">
        <v>9</v>
      </c>
    </row>
    <row r="4404" spans="1:25" x14ac:dyDescent="0.25">
      <c r="A4404" t="str">
        <f>'Page 1 - General Information'!$G$12</f>
        <v>114069103</v>
      </c>
      <c r="B4404" t="str">
        <f>'Page 1 - General Information'!$G$16</f>
        <v>6980</v>
      </c>
      <c r="C4404" s="333" t="s">
        <v>14207</v>
      </c>
      <c r="N4404" t="s">
        <v>12201</v>
      </c>
      <c r="P4404" s="303">
        <f>INDEX('Page 3 - Financial Information'!$K$16:$X$186,Y4404,X4404)</f>
        <v>1696</v>
      </c>
      <c r="Q4404"/>
      <c r="S4404" t="s">
        <v>12295</v>
      </c>
      <c r="X4404" s="334">
        <v>7</v>
      </c>
      <c r="Y4404" s="334">
        <v>9</v>
      </c>
    </row>
    <row r="4405" spans="1:25" x14ac:dyDescent="0.25">
      <c r="A4405" t="str">
        <f>'Page 1 - General Information'!$G$12</f>
        <v>114069103</v>
      </c>
      <c r="B4405" t="str">
        <f>'Page 1 - General Information'!$G$16</f>
        <v>6980</v>
      </c>
      <c r="C4405" s="333" t="s">
        <v>14207</v>
      </c>
      <c r="N4405" t="s">
        <v>12201</v>
      </c>
      <c r="P4405" s="303">
        <f>INDEX('Page 3 - Financial Information'!$K$16:$X$186,Y4405,X4405)</f>
        <v>12451</v>
      </c>
      <c r="Q4405"/>
      <c r="S4405" t="s">
        <v>12296</v>
      </c>
      <c r="X4405" s="334">
        <v>8</v>
      </c>
      <c r="Y4405" s="334">
        <v>9</v>
      </c>
    </row>
    <row r="4406" spans="1:25" x14ac:dyDescent="0.25">
      <c r="A4406" t="str">
        <f>'Page 1 - General Information'!$G$12</f>
        <v>114069103</v>
      </c>
      <c r="B4406" t="str">
        <f>'Page 1 - General Information'!$G$16</f>
        <v>6980</v>
      </c>
      <c r="C4406" s="333" t="s">
        <v>14207</v>
      </c>
      <c r="N4406" t="s">
        <v>12201</v>
      </c>
      <c r="P4406" s="303">
        <f>INDEX('Page 3 - Financial Information'!$K$16:$X$186,Y4406,X4406)</f>
        <v>0</v>
      </c>
      <c r="Q4406"/>
      <c r="S4406" t="s">
        <v>12297</v>
      </c>
      <c r="X4406" s="334">
        <v>9</v>
      </c>
      <c r="Y4406" s="334">
        <v>9</v>
      </c>
    </row>
    <row r="4407" spans="1:25" x14ac:dyDescent="0.25">
      <c r="A4407" t="str">
        <f>'Page 1 - General Information'!$G$12</f>
        <v>114069103</v>
      </c>
      <c r="B4407" t="str">
        <f>'Page 1 - General Information'!$G$16</f>
        <v>6980</v>
      </c>
      <c r="C4407" s="333" t="s">
        <v>14207</v>
      </c>
      <c r="N4407" t="s">
        <v>12201</v>
      </c>
      <c r="P4407" s="303">
        <f>INDEX('Page 3 - Financial Information'!$K$16:$X$186,Y4407,X4407)</f>
        <v>0</v>
      </c>
      <c r="Q4407"/>
      <c r="S4407" t="s">
        <v>12298</v>
      </c>
      <c r="X4407" s="334">
        <v>10</v>
      </c>
      <c r="Y4407" s="334">
        <v>9</v>
      </c>
    </row>
    <row r="4408" spans="1:25" x14ac:dyDescent="0.25">
      <c r="A4408" t="str">
        <f>'Page 1 - General Information'!$G$12</f>
        <v>114069103</v>
      </c>
      <c r="B4408" t="str">
        <f>'Page 1 - General Information'!$G$16</f>
        <v>6980</v>
      </c>
      <c r="C4408" s="333" t="s">
        <v>14207</v>
      </c>
      <c r="N4408" t="s">
        <v>12201</v>
      </c>
      <c r="P4408" s="303">
        <f>INDEX('Page 3 - Financial Information'!$K$16:$X$186,Y4408,X4408)</f>
        <v>0</v>
      </c>
      <c r="Q4408"/>
      <c r="S4408" t="s">
        <v>12299</v>
      </c>
      <c r="X4408" s="334">
        <v>13</v>
      </c>
      <c r="Y4408" s="334">
        <v>9</v>
      </c>
    </row>
    <row r="4409" spans="1:25" x14ac:dyDescent="0.25">
      <c r="A4409" t="str">
        <f>'Page 1 - General Information'!$G$12</f>
        <v>114069103</v>
      </c>
      <c r="B4409" t="str">
        <f>'Page 1 - General Information'!$G$16</f>
        <v>6980</v>
      </c>
      <c r="C4409" s="333" t="s">
        <v>14207</v>
      </c>
      <c r="N4409" t="s">
        <v>12201</v>
      </c>
      <c r="P4409" s="303">
        <f>INDEX('Page 3 - Financial Information'!$K$16:$X$186,Y4409,X4409)</f>
        <v>3519.5</v>
      </c>
      <c r="Q4409"/>
      <c r="S4409" t="s">
        <v>12300</v>
      </c>
      <c r="X4409" s="334">
        <v>14</v>
      </c>
      <c r="Y4409" s="334">
        <v>9</v>
      </c>
    </row>
    <row r="4410" spans="1:25" x14ac:dyDescent="0.25">
      <c r="A4410" t="str">
        <f>'Page 1 - General Information'!$G$12</f>
        <v>114069103</v>
      </c>
      <c r="B4410" t="str">
        <f>'Page 1 - General Information'!$G$16</f>
        <v>6980</v>
      </c>
      <c r="C4410" s="333" t="s">
        <v>14207</v>
      </c>
      <c r="N4410" t="s">
        <v>12201</v>
      </c>
      <c r="P4410" s="303">
        <f>INDEX('Page 3 - Financial Information'!$K$16:$X$186,Y4410,X4410)</f>
        <v>46941</v>
      </c>
      <c r="Q4410"/>
      <c r="S4410" t="s">
        <v>12301</v>
      </c>
      <c r="X4410" s="334">
        <v>1</v>
      </c>
      <c r="Y4410" s="334">
        <v>10</v>
      </c>
    </row>
    <row r="4411" spans="1:25" x14ac:dyDescent="0.25">
      <c r="A4411" t="str">
        <f>'Page 1 - General Information'!$G$12</f>
        <v>114069103</v>
      </c>
      <c r="B4411" t="str">
        <f>'Page 1 - General Information'!$G$16</f>
        <v>6980</v>
      </c>
      <c r="C4411" s="333" t="s">
        <v>14207</v>
      </c>
      <c r="N4411" t="s">
        <v>12201</v>
      </c>
      <c r="P4411" s="303">
        <f>INDEX('Page 3 - Financial Information'!$K$16:$X$186,Y4411,X4411)</f>
        <v>8333</v>
      </c>
      <c r="Q4411"/>
      <c r="S4411" t="s">
        <v>12302</v>
      </c>
      <c r="X4411" s="334">
        <v>3</v>
      </c>
      <c r="Y4411" s="334">
        <v>10</v>
      </c>
    </row>
    <row r="4412" spans="1:25" x14ac:dyDescent="0.25">
      <c r="A4412" t="str">
        <f>'Page 1 - General Information'!$G$12</f>
        <v>114069103</v>
      </c>
      <c r="B4412" t="str">
        <f>'Page 1 - General Information'!$G$16</f>
        <v>6980</v>
      </c>
      <c r="C4412" s="333" t="s">
        <v>14207</v>
      </c>
      <c r="N4412" t="s">
        <v>12201</v>
      </c>
      <c r="P4412" s="303">
        <f>INDEX('Page 3 - Financial Information'!$K$16:$X$186,Y4412,X4412)</f>
        <v>0</v>
      </c>
      <c r="Q4412"/>
      <c r="S4412" t="s">
        <v>12303</v>
      </c>
      <c r="X4412" s="334">
        <v>4</v>
      </c>
      <c r="Y4412" s="334">
        <v>10</v>
      </c>
    </row>
    <row r="4413" spans="1:25" x14ac:dyDescent="0.25">
      <c r="A4413" t="str">
        <f>'Page 1 - General Information'!$G$12</f>
        <v>114069103</v>
      </c>
      <c r="B4413" t="str">
        <f>'Page 1 - General Information'!$G$16</f>
        <v>6980</v>
      </c>
      <c r="C4413" s="333" t="s">
        <v>14207</v>
      </c>
      <c r="N4413" t="s">
        <v>12201</v>
      </c>
      <c r="P4413" s="303">
        <f>INDEX('Page 3 - Financial Information'!$K$16:$X$186,Y4413,X4413)</f>
        <v>2770</v>
      </c>
      <c r="Q4413"/>
      <c r="S4413" t="s">
        <v>12304</v>
      </c>
      <c r="X4413" s="334">
        <v>5</v>
      </c>
      <c r="Y4413" s="334">
        <v>10</v>
      </c>
    </row>
    <row r="4414" spans="1:25" x14ac:dyDescent="0.25">
      <c r="A4414" t="str">
        <f>'Page 1 - General Information'!$G$12</f>
        <v>114069103</v>
      </c>
      <c r="B4414" t="str">
        <f>'Page 1 - General Information'!$G$16</f>
        <v>6980</v>
      </c>
      <c r="C4414" s="333" t="s">
        <v>14207</v>
      </c>
      <c r="N4414" t="s">
        <v>12201</v>
      </c>
      <c r="P4414" s="303">
        <f>INDEX('Page 3 - Financial Information'!$K$16:$X$186,Y4414,X4414)</f>
        <v>15602</v>
      </c>
      <c r="Q4414"/>
      <c r="S4414" t="s">
        <v>12305</v>
      </c>
      <c r="X4414" s="334">
        <v>6</v>
      </c>
      <c r="Y4414" s="334">
        <v>10</v>
      </c>
    </row>
    <row r="4415" spans="1:25" x14ac:dyDescent="0.25">
      <c r="A4415" t="str">
        <f>'Page 1 - General Information'!$G$12</f>
        <v>114069103</v>
      </c>
      <c r="B4415" t="str">
        <f>'Page 1 - General Information'!$G$16</f>
        <v>6980</v>
      </c>
      <c r="C4415" s="333" t="s">
        <v>14207</v>
      </c>
      <c r="N4415" t="s">
        <v>12201</v>
      </c>
      <c r="P4415" s="303">
        <f>INDEX('Page 3 - Financial Information'!$K$16:$X$186,Y4415,X4415)</f>
        <v>1601</v>
      </c>
      <c r="Q4415"/>
      <c r="S4415" t="s">
        <v>12306</v>
      </c>
      <c r="X4415" s="334">
        <v>7</v>
      </c>
      <c r="Y4415" s="334">
        <v>10</v>
      </c>
    </row>
    <row r="4416" spans="1:25" x14ac:dyDescent="0.25">
      <c r="A4416" t="str">
        <f>'Page 1 - General Information'!$G$12</f>
        <v>114069103</v>
      </c>
      <c r="B4416" t="str">
        <f>'Page 1 - General Information'!$G$16</f>
        <v>6980</v>
      </c>
      <c r="C4416" s="333" t="s">
        <v>14207</v>
      </c>
      <c r="N4416" t="s">
        <v>12201</v>
      </c>
      <c r="P4416" s="303">
        <f>INDEX('Page 3 - Financial Information'!$K$16:$X$186,Y4416,X4416)</f>
        <v>0</v>
      </c>
      <c r="Q4416"/>
      <c r="S4416" t="s">
        <v>12307</v>
      </c>
      <c r="X4416" s="334">
        <v>8</v>
      </c>
      <c r="Y4416" s="334">
        <v>10</v>
      </c>
    </row>
    <row r="4417" spans="1:25" x14ac:dyDescent="0.25">
      <c r="A4417" t="str">
        <f>'Page 1 - General Information'!$G$12</f>
        <v>114069103</v>
      </c>
      <c r="B4417" t="str">
        <f>'Page 1 - General Information'!$G$16</f>
        <v>6980</v>
      </c>
      <c r="C4417" s="333" t="s">
        <v>14207</v>
      </c>
      <c r="N4417" t="s">
        <v>12201</v>
      </c>
      <c r="P4417" s="303">
        <f>INDEX('Page 3 - Financial Information'!$K$16:$X$186,Y4417,X4417)</f>
        <v>18635</v>
      </c>
      <c r="Q4417"/>
      <c r="S4417" t="s">
        <v>12308</v>
      </c>
      <c r="X4417" s="334">
        <v>9</v>
      </c>
      <c r="Y4417" s="334">
        <v>10</v>
      </c>
    </row>
    <row r="4418" spans="1:25" x14ac:dyDescent="0.25">
      <c r="A4418" t="str">
        <f>'Page 1 - General Information'!$G$12</f>
        <v>114069103</v>
      </c>
      <c r="B4418" t="str">
        <f>'Page 1 - General Information'!$G$16</f>
        <v>6980</v>
      </c>
      <c r="C4418" s="333" t="s">
        <v>14207</v>
      </c>
      <c r="N4418" t="s">
        <v>12201</v>
      </c>
      <c r="P4418" s="303">
        <f>INDEX('Page 3 - Financial Information'!$K$16:$X$186,Y4418,X4418)</f>
        <v>0</v>
      </c>
      <c r="Q4418"/>
      <c r="S4418" t="s">
        <v>12309</v>
      </c>
      <c r="X4418" s="334">
        <v>10</v>
      </c>
      <c r="Y4418" s="334">
        <v>10</v>
      </c>
    </row>
    <row r="4419" spans="1:25" x14ac:dyDescent="0.25">
      <c r="A4419" t="str">
        <f>'Page 1 - General Information'!$G$12</f>
        <v>114069103</v>
      </c>
      <c r="B4419" t="str">
        <f>'Page 1 - General Information'!$G$16</f>
        <v>6980</v>
      </c>
      <c r="C4419" s="333" t="s">
        <v>14207</v>
      </c>
      <c r="N4419" t="s">
        <v>12201</v>
      </c>
      <c r="P4419" s="303">
        <f>INDEX('Page 3 - Financial Information'!$K$16:$X$186,Y4419,X4419)</f>
        <v>0</v>
      </c>
      <c r="Q4419"/>
      <c r="S4419" t="s">
        <v>12310</v>
      </c>
      <c r="X4419" s="334">
        <v>13</v>
      </c>
      <c r="Y4419" s="334">
        <v>10</v>
      </c>
    </row>
    <row r="4420" spans="1:25" x14ac:dyDescent="0.25">
      <c r="A4420" t="str">
        <f>'Page 1 - General Information'!$G$12</f>
        <v>114069103</v>
      </c>
      <c r="B4420" t="str">
        <f>'Page 1 - General Information'!$G$16</f>
        <v>6980</v>
      </c>
      <c r="C4420" s="333" t="s">
        <v>14207</v>
      </c>
      <c r="N4420" t="s">
        <v>12201</v>
      </c>
      <c r="P4420" s="303">
        <f>INDEX('Page 3 - Financial Information'!$K$16:$X$186,Y4420,X4420)</f>
        <v>6203.79</v>
      </c>
      <c r="Q4420"/>
      <c r="S4420" t="s">
        <v>12311</v>
      </c>
      <c r="X4420" s="334">
        <v>14</v>
      </c>
      <c r="Y4420" s="334">
        <v>10</v>
      </c>
    </row>
    <row r="4421" spans="1:25" x14ac:dyDescent="0.25">
      <c r="A4421" t="str">
        <f>'Page 1 - General Information'!$G$12</f>
        <v>114069103</v>
      </c>
      <c r="B4421" t="str">
        <f>'Page 1 - General Information'!$G$16</f>
        <v>6980</v>
      </c>
      <c r="C4421" s="333" t="s">
        <v>14207</v>
      </c>
      <c r="N4421" t="s">
        <v>12201</v>
      </c>
      <c r="P4421" s="303">
        <f>INDEX('Page 3 - Financial Information'!$K$16:$X$186,Y4421,X4421)</f>
        <v>9084</v>
      </c>
      <c r="Q4421"/>
      <c r="S4421" t="s">
        <v>12312</v>
      </c>
      <c r="X4421" s="334">
        <v>1</v>
      </c>
      <c r="Y4421" s="334">
        <v>11</v>
      </c>
    </row>
    <row r="4422" spans="1:25" x14ac:dyDescent="0.25">
      <c r="A4422" t="str">
        <f>'Page 1 - General Information'!$G$12</f>
        <v>114069103</v>
      </c>
      <c r="B4422" t="str">
        <f>'Page 1 - General Information'!$G$16</f>
        <v>6980</v>
      </c>
      <c r="C4422" s="333" t="s">
        <v>14207</v>
      </c>
      <c r="N4422" t="s">
        <v>12201</v>
      </c>
      <c r="P4422" s="303">
        <f>INDEX('Page 3 - Financial Information'!$K$16:$X$186,Y4422,X4422)</f>
        <v>2927</v>
      </c>
      <c r="Q4422"/>
      <c r="S4422" t="s">
        <v>12313</v>
      </c>
      <c r="X4422" s="334">
        <v>3</v>
      </c>
      <c r="Y4422" s="334">
        <v>11</v>
      </c>
    </row>
    <row r="4423" spans="1:25" x14ac:dyDescent="0.25">
      <c r="A4423" t="str">
        <f>'Page 1 - General Information'!$G$12</f>
        <v>114069103</v>
      </c>
      <c r="B4423" t="str">
        <f>'Page 1 - General Information'!$G$16</f>
        <v>6980</v>
      </c>
      <c r="C4423" s="333" t="s">
        <v>14207</v>
      </c>
      <c r="N4423" t="s">
        <v>12201</v>
      </c>
      <c r="P4423" s="303">
        <f>INDEX('Page 3 - Financial Information'!$K$16:$X$186,Y4423,X4423)</f>
        <v>0</v>
      </c>
      <c r="Q4423"/>
      <c r="S4423" t="s">
        <v>12314</v>
      </c>
      <c r="X4423" s="334">
        <v>4</v>
      </c>
      <c r="Y4423" s="334">
        <v>11</v>
      </c>
    </row>
    <row r="4424" spans="1:25" x14ac:dyDescent="0.25">
      <c r="A4424" t="str">
        <f>'Page 1 - General Information'!$G$12</f>
        <v>114069103</v>
      </c>
      <c r="B4424" t="str">
        <f>'Page 1 - General Information'!$G$16</f>
        <v>6980</v>
      </c>
      <c r="C4424" s="333" t="s">
        <v>14207</v>
      </c>
      <c r="N4424" t="s">
        <v>12201</v>
      </c>
      <c r="P4424" s="303">
        <f>INDEX('Page 3 - Financial Information'!$K$16:$X$186,Y4424,X4424)</f>
        <v>1885</v>
      </c>
      <c r="Q4424"/>
      <c r="S4424" t="s">
        <v>12315</v>
      </c>
      <c r="X4424" s="334">
        <v>5</v>
      </c>
      <c r="Y4424" s="334">
        <v>11</v>
      </c>
    </row>
    <row r="4425" spans="1:25" x14ac:dyDescent="0.25">
      <c r="A4425" t="str">
        <f>'Page 1 - General Information'!$G$12</f>
        <v>114069103</v>
      </c>
      <c r="B4425" t="str">
        <f>'Page 1 - General Information'!$G$16</f>
        <v>6980</v>
      </c>
      <c r="C4425" s="333" t="s">
        <v>14207</v>
      </c>
      <c r="N4425" t="s">
        <v>12201</v>
      </c>
      <c r="P4425" s="303">
        <f>INDEX('Page 3 - Financial Information'!$K$16:$X$186,Y4425,X4425)</f>
        <v>0</v>
      </c>
      <c r="Q4425"/>
      <c r="S4425" t="s">
        <v>12316</v>
      </c>
      <c r="X4425" s="334">
        <v>6</v>
      </c>
      <c r="Y4425" s="334">
        <v>11</v>
      </c>
    </row>
    <row r="4426" spans="1:25" x14ac:dyDescent="0.25">
      <c r="A4426" t="str">
        <f>'Page 1 - General Information'!$G$12</f>
        <v>114069103</v>
      </c>
      <c r="B4426" t="str">
        <f>'Page 1 - General Information'!$G$16</f>
        <v>6980</v>
      </c>
      <c r="C4426" s="333" t="s">
        <v>14207</v>
      </c>
      <c r="N4426" t="s">
        <v>12201</v>
      </c>
      <c r="P4426" s="303">
        <f>INDEX('Page 3 - Financial Information'!$K$16:$X$186,Y4426,X4426)</f>
        <v>120</v>
      </c>
      <c r="Q4426"/>
      <c r="S4426" t="s">
        <v>12317</v>
      </c>
      <c r="X4426" s="334">
        <v>7</v>
      </c>
      <c r="Y4426" s="334">
        <v>11</v>
      </c>
    </row>
    <row r="4427" spans="1:25" x14ac:dyDescent="0.25">
      <c r="A4427" t="str">
        <f>'Page 1 - General Information'!$G$12</f>
        <v>114069103</v>
      </c>
      <c r="B4427" t="str">
        <f>'Page 1 - General Information'!$G$16</f>
        <v>6980</v>
      </c>
      <c r="C4427" s="333" t="s">
        <v>14207</v>
      </c>
      <c r="N4427" t="s">
        <v>12201</v>
      </c>
      <c r="P4427" s="303">
        <f>INDEX('Page 3 - Financial Information'!$K$16:$X$186,Y4427,X4427)</f>
        <v>0</v>
      </c>
      <c r="Q4427"/>
      <c r="S4427" t="s">
        <v>12318</v>
      </c>
      <c r="X4427" s="334">
        <v>8</v>
      </c>
      <c r="Y4427" s="334">
        <v>11</v>
      </c>
    </row>
    <row r="4428" spans="1:25" x14ac:dyDescent="0.25">
      <c r="A4428" t="str">
        <f>'Page 1 - General Information'!$G$12</f>
        <v>114069103</v>
      </c>
      <c r="B4428" t="str">
        <f>'Page 1 - General Information'!$G$16</f>
        <v>6980</v>
      </c>
      <c r="C4428" s="333" t="s">
        <v>14207</v>
      </c>
      <c r="N4428" t="s">
        <v>12201</v>
      </c>
      <c r="P4428" s="303">
        <f>INDEX('Page 3 - Financial Information'!$K$16:$X$186,Y4428,X4428)</f>
        <v>0</v>
      </c>
      <c r="Q4428"/>
      <c r="S4428" t="s">
        <v>12319</v>
      </c>
      <c r="X4428" s="334">
        <v>9</v>
      </c>
      <c r="Y4428" s="334">
        <v>11</v>
      </c>
    </row>
    <row r="4429" spans="1:25" x14ac:dyDescent="0.25">
      <c r="A4429" t="str">
        <f>'Page 1 - General Information'!$G$12</f>
        <v>114069103</v>
      </c>
      <c r="B4429" t="str">
        <f>'Page 1 - General Information'!$G$16</f>
        <v>6980</v>
      </c>
      <c r="C4429" s="333" t="s">
        <v>14207</v>
      </c>
      <c r="N4429" t="s">
        <v>12201</v>
      </c>
      <c r="P4429" s="303">
        <f>INDEX('Page 3 - Financial Information'!$K$16:$X$186,Y4429,X4429)</f>
        <v>4152</v>
      </c>
      <c r="Q4429"/>
      <c r="S4429" t="s">
        <v>12320</v>
      </c>
      <c r="X4429" s="334">
        <v>10</v>
      </c>
      <c r="Y4429" s="334">
        <v>11</v>
      </c>
    </row>
    <row r="4430" spans="1:25" x14ac:dyDescent="0.25">
      <c r="A4430" t="str">
        <f>'Page 1 - General Information'!$G$12</f>
        <v>114069103</v>
      </c>
      <c r="B4430" t="str">
        <f>'Page 1 - General Information'!$G$16</f>
        <v>6980</v>
      </c>
      <c r="C4430" s="333" t="s">
        <v>14207</v>
      </c>
      <c r="N4430" t="s">
        <v>12201</v>
      </c>
      <c r="P4430" s="303">
        <f>INDEX('Page 3 - Financial Information'!$K$16:$X$186,Y4430,X4430)</f>
        <v>0</v>
      </c>
      <c r="Q4430"/>
      <c r="S4430" t="s">
        <v>12321</v>
      </c>
      <c r="X4430" s="334">
        <v>13</v>
      </c>
      <c r="Y4430" s="334">
        <v>11</v>
      </c>
    </row>
    <row r="4431" spans="1:25" x14ac:dyDescent="0.25">
      <c r="A4431" t="str">
        <f>'Page 1 - General Information'!$G$12</f>
        <v>114069103</v>
      </c>
      <c r="B4431" t="str">
        <f>'Page 1 - General Information'!$G$16</f>
        <v>6980</v>
      </c>
      <c r="C4431" s="333" t="s">
        <v>14207</v>
      </c>
      <c r="N4431" t="s">
        <v>12201</v>
      </c>
      <c r="P4431" s="303">
        <f>INDEX('Page 3 - Financial Information'!$K$16:$X$186,Y4431,X4431)</f>
        <v>0</v>
      </c>
      <c r="Q4431"/>
      <c r="S4431" t="s">
        <v>12322</v>
      </c>
      <c r="X4431" s="334">
        <v>14</v>
      </c>
      <c r="Y4431" s="334">
        <v>11</v>
      </c>
    </row>
    <row r="4432" spans="1:25" x14ac:dyDescent="0.25">
      <c r="A4432" t="str">
        <f>'Page 1 - General Information'!$G$12</f>
        <v>114069103</v>
      </c>
      <c r="B4432" t="str">
        <f>'Page 1 - General Information'!$G$16</f>
        <v>6980</v>
      </c>
      <c r="C4432" s="333" t="s">
        <v>14207</v>
      </c>
      <c r="N4432" t="s">
        <v>12201</v>
      </c>
      <c r="P4432" s="303">
        <f>INDEX('Page 3 - Financial Information'!$K$16:$X$186,Y4432,X4432)</f>
        <v>7663</v>
      </c>
      <c r="Q4432"/>
      <c r="S4432" t="s">
        <v>12323</v>
      </c>
      <c r="X4432" s="334">
        <v>1</v>
      </c>
      <c r="Y4432" s="334">
        <v>12</v>
      </c>
    </row>
    <row r="4433" spans="1:25" x14ac:dyDescent="0.25">
      <c r="A4433" t="str">
        <f>'Page 1 - General Information'!$G$12</f>
        <v>114069103</v>
      </c>
      <c r="B4433" t="str">
        <f>'Page 1 - General Information'!$G$16</f>
        <v>6980</v>
      </c>
      <c r="C4433" s="333" t="s">
        <v>14207</v>
      </c>
      <c r="N4433" t="s">
        <v>12201</v>
      </c>
      <c r="P4433" s="303">
        <f>INDEX('Page 3 - Financial Information'!$K$16:$X$186,Y4433,X4433)</f>
        <v>2390</v>
      </c>
      <c r="Q4433"/>
      <c r="S4433" t="s">
        <v>12324</v>
      </c>
      <c r="X4433" s="334">
        <v>3</v>
      </c>
      <c r="Y4433" s="334">
        <v>12</v>
      </c>
    </row>
    <row r="4434" spans="1:25" x14ac:dyDescent="0.25">
      <c r="A4434" t="str">
        <f>'Page 1 - General Information'!$G$12</f>
        <v>114069103</v>
      </c>
      <c r="B4434" t="str">
        <f>'Page 1 - General Information'!$G$16</f>
        <v>6980</v>
      </c>
      <c r="C4434" s="333" t="s">
        <v>14207</v>
      </c>
      <c r="N4434" t="s">
        <v>12201</v>
      </c>
      <c r="P4434" s="303">
        <f>INDEX('Page 3 - Financial Information'!$K$16:$X$186,Y4434,X4434)</f>
        <v>0</v>
      </c>
      <c r="Q4434"/>
      <c r="S4434" t="s">
        <v>12325</v>
      </c>
      <c r="X4434" s="334">
        <v>4</v>
      </c>
      <c r="Y4434" s="334">
        <v>12</v>
      </c>
    </row>
    <row r="4435" spans="1:25" x14ac:dyDescent="0.25">
      <c r="A4435" t="str">
        <f>'Page 1 - General Information'!$G$12</f>
        <v>114069103</v>
      </c>
      <c r="B4435" t="str">
        <f>'Page 1 - General Information'!$G$16</f>
        <v>6980</v>
      </c>
      <c r="C4435" s="333" t="s">
        <v>14207</v>
      </c>
      <c r="N4435" t="s">
        <v>12201</v>
      </c>
      <c r="P4435" s="303">
        <f>INDEX('Page 3 - Financial Information'!$K$16:$X$186,Y4435,X4435)</f>
        <v>88</v>
      </c>
      <c r="Q4435"/>
      <c r="S4435" t="s">
        <v>12326</v>
      </c>
      <c r="X4435" s="334">
        <v>5</v>
      </c>
      <c r="Y4435" s="334">
        <v>12</v>
      </c>
    </row>
    <row r="4436" spans="1:25" x14ac:dyDescent="0.25">
      <c r="A4436" t="str">
        <f>'Page 1 - General Information'!$G$12</f>
        <v>114069103</v>
      </c>
      <c r="B4436" t="str">
        <f>'Page 1 - General Information'!$G$16</f>
        <v>6980</v>
      </c>
      <c r="C4436" s="333" t="s">
        <v>14207</v>
      </c>
      <c r="N4436" t="s">
        <v>12201</v>
      </c>
      <c r="P4436" s="303">
        <f>INDEX('Page 3 - Financial Information'!$K$16:$X$186,Y4436,X4436)</f>
        <v>0</v>
      </c>
      <c r="Q4436"/>
      <c r="S4436" t="s">
        <v>12327</v>
      </c>
      <c r="X4436" s="334">
        <v>6</v>
      </c>
      <c r="Y4436" s="334">
        <v>12</v>
      </c>
    </row>
    <row r="4437" spans="1:25" x14ac:dyDescent="0.25">
      <c r="A4437" t="str">
        <f>'Page 1 - General Information'!$G$12</f>
        <v>114069103</v>
      </c>
      <c r="B4437" t="str">
        <f>'Page 1 - General Information'!$G$16</f>
        <v>6980</v>
      </c>
      <c r="C4437" s="333" t="s">
        <v>14207</v>
      </c>
      <c r="N4437" t="s">
        <v>12201</v>
      </c>
      <c r="P4437" s="303">
        <f>INDEX('Page 3 - Financial Information'!$K$16:$X$186,Y4437,X4437)</f>
        <v>1071</v>
      </c>
      <c r="Q4437"/>
      <c r="S4437" t="s">
        <v>12328</v>
      </c>
      <c r="X4437" s="334">
        <v>7</v>
      </c>
      <c r="Y4437" s="334">
        <v>12</v>
      </c>
    </row>
    <row r="4438" spans="1:25" x14ac:dyDescent="0.25">
      <c r="A4438" t="str">
        <f>'Page 1 - General Information'!$G$12</f>
        <v>114069103</v>
      </c>
      <c r="B4438" t="str">
        <f>'Page 1 - General Information'!$G$16</f>
        <v>6980</v>
      </c>
      <c r="C4438" s="333" t="s">
        <v>14207</v>
      </c>
      <c r="N4438" t="s">
        <v>12201</v>
      </c>
      <c r="P4438" s="303">
        <f>INDEX('Page 3 - Financial Information'!$K$16:$X$186,Y4438,X4438)</f>
        <v>0</v>
      </c>
      <c r="Q4438"/>
      <c r="S4438" t="s">
        <v>12329</v>
      </c>
      <c r="X4438" s="334">
        <v>8</v>
      </c>
      <c r="Y4438" s="334">
        <v>12</v>
      </c>
    </row>
    <row r="4439" spans="1:25" x14ac:dyDescent="0.25">
      <c r="A4439" t="str">
        <f>'Page 1 - General Information'!$G$12</f>
        <v>114069103</v>
      </c>
      <c r="B4439" t="str">
        <f>'Page 1 - General Information'!$G$16</f>
        <v>6980</v>
      </c>
      <c r="C4439" s="333" t="s">
        <v>14207</v>
      </c>
      <c r="N4439" t="s">
        <v>12201</v>
      </c>
      <c r="P4439" s="303">
        <f>INDEX('Page 3 - Financial Information'!$K$16:$X$186,Y4439,X4439)</f>
        <v>4114</v>
      </c>
      <c r="Q4439"/>
      <c r="S4439" t="s">
        <v>12330</v>
      </c>
      <c r="X4439" s="334">
        <v>9</v>
      </c>
      <c r="Y4439" s="334">
        <v>12</v>
      </c>
    </row>
    <row r="4440" spans="1:25" x14ac:dyDescent="0.25">
      <c r="A4440" t="str">
        <f>'Page 1 - General Information'!$G$12</f>
        <v>114069103</v>
      </c>
      <c r="B4440" t="str">
        <f>'Page 1 - General Information'!$G$16</f>
        <v>6980</v>
      </c>
      <c r="C4440" s="333" t="s">
        <v>14207</v>
      </c>
      <c r="N4440" t="s">
        <v>12201</v>
      </c>
      <c r="P4440" s="303">
        <f>INDEX('Page 3 - Financial Information'!$K$16:$X$186,Y4440,X4440)</f>
        <v>0</v>
      </c>
      <c r="Q4440"/>
      <c r="S4440" t="s">
        <v>12331</v>
      </c>
      <c r="X4440" s="334">
        <v>10</v>
      </c>
      <c r="Y4440" s="334">
        <v>12</v>
      </c>
    </row>
    <row r="4441" spans="1:25" x14ac:dyDescent="0.25">
      <c r="A4441" t="str">
        <f>'Page 1 - General Information'!$G$12</f>
        <v>114069103</v>
      </c>
      <c r="B4441" t="str">
        <f>'Page 1 - General Information'!$G$16</f>
        <v>6980</v>
      </c>
      <c r="C4441" s="333" t="s">
        <v>14207</v>
      </c>
      <c r="N4441" t="s">
        <v>12201</v>
      </c>
      <c r="P4441" s="303">
        <f>INDEX('Page 3 - Financial Information'!$K$16:$X$186,Y4441,X4441)</f>
        <v>0</v>
      </c>
      <c r="Q4441"/>
      <c r="S4441" t="s">
        <v>12332</v>
      </c>
      <c r="X4441" s="334">
        <v>13</v>
      </c>
      <c r="Y4441" s="334">
        <v>12</v>
      </c>
    </row>
    <row r="4442" spans="1:25" x14ac:dyDescent="0.25">
      <c r="A4442" t="str">
        <f>'Page 1 - General Information'!$G$12</f>
        <v>114069103</v>
      </c>
      <c r="B4442" t="str">
        <f>'Page 1 - General Information'!$G$16</f>
        <v>6980</v>
      </c>
      <c r="C4442" s="333" t="s">
        <v>14207</v>
      </c>
      <c r="N4442" t="s">
        <v>12201</v>
      </c>
      <c r="P4442" s="303">
        <f>INDEX('Page 3 - Financial Information'!$K$16:$X$186,Y4442,X4442)</f>
        <v>2926.95</v>
      </c>
      <c r="Q4442"/>
      <c r="S4442" t="s">
        <v>12333</v>
      </c>
      <c r="X4442" s="334">
        <v>14</v>
      </c>
      <c r="Y4442" s="334">
        <v>12</v>
      </c>
    </row>
    <row r="4443" spans="1:25" x14ac:dyDescent="0.25">
      <c r="A4443" t="str">
        <f>'Page 1 - General Information'!$G$12</f>
        <v>114069103</v>
      </c>
      <c r="B4443" t="str">
        <f>'Page 1 - General Information'!$G$16</f>
        <v>6980</v>
      </c>
      <c r="C4443" s="333" t="s">
        <v>14207</v>
      </c>
      <c r="N4443" t="s">
        <v>12201</v>
      </c>
      <c r="P4443" s="303">
        <f>INDEX('Page 3 - Financial Information'!$K$16:$X$186,Y4443,X4443)</f>
        <v>30353</v>
      </c>
      <c r="Q4443"/>
      <c r="S4443" t="s">
        <v>12334</v>
      </c>
      <c r="X4443" s="334">
        <v>1</v>
      </c>
      <c r="Y4443" s="334">
        <v>13</v>
      </c>
    </row>
    <row r="4444" spans="1:25" x14ac:dyDescent="0.25">
      <c r="A4444" t="str">
        <f>'Page 1 - General Information'!$G$12</f>
        <v>114069103</v>
      </c>
      <c r="B4444" t="str">
        <f>'Page 1 - General Information'!$G$16</f>
        <v>6980</v>
      </c>
      <c r="C4444" s="333" t="s">
        <v>14207</v>
      </c>
      <c r="N4444" t="s">
        <v>12201</v>
      </c>
      <c r="P4444" s="303">
        <f>INDEX('Page 3 - Financial Information'!$K$16:$X$186,Y4444,X4444)</f>
        <v>2536</v>
      </c>
      <c r="Q4444"/>
      <c r="S4444" t="s">
        <v>12335</v>
      </c>
      <c r="X4444" s="334">
        <v>3</v>
      </c>
      <c r="Y4444" s="334">
        <v>13</v>
      </c>
    </row>
    <row r="4445" spans="1:25" x14ac:dyDescent="0.25">
      <c r="A4445" t="str">
        <f>'Page 1 - General Information'!$G$12</f>
        <v>114069103</v>
      </c>
      <c r="B4445" t="str">
        <f>'Page 1 - General Information'!$G$16</f>
        <v>6980</v>
      </c>
      <c r="C4445" s="333" t="s">
        <v>14207</v>
      </c>
      <c r="N4445" t="s">
        <v>12201</v>
      </c>
      <c r="P4445" s="303">
        <f>INDEX('Page 3 - Financial Information'!$K$16:$X$186,Y4445,X4445)</f>
        <v>0</v>
      </c>
      <c r="Q4445"/>
      <c r="S4445" t="s">
        <v>12336</v>
      </c>
      <c r="X4445" s="334">
        <v>4</v>
      </c>
      <c r="Y4445" s="334">
        <v>13</v>
      </c>
    </row>
    <row r="4446" spans="1:25" x14ac:dyDescent="0.25">
      <c r="A4446" t="str">
        <f>'Page 1 - General Information'!$G$12</f>
        <v>114069103</v>
      </c>
      <c r="B4446" t="str">
        <f>'Page 1 - General Information'!$G$16</f>
        <v>6980</v>
      </c>
      <c r="C4446" s="333" t="s">
        <v>14207</v>
      </c>
      <c r="N4446" t="s">
        <v>12201</v>
      </c>
      <c r="P4446" s="303">
        <f>INDEX('Page 3 - Financial Information'!$K$16:$X$186,Y4446,X4446)</f>
        <v>4359</v>
      </c>
      <c r="Q4446"/>
      <c r="S4446" t="s">
        <v>12337</v>
      </c>
      <c r="X4446" s="334">
        <v>5</v>
      </c>
      <c r="Y4446" s="334">
        <v>13</v>
      </c>
    </row>
    <row r="4447" spans="1:25" x14ac:dyDescent="0.25">
      <c r="A4447" t="str">
        <f>'Page 1 - General Information'!$G$12</f>
        <v>114069103</v>
      </c>
      <c r="B4447" t="str">
        <f>'Page 1 - General Information'!$G$16</f>
        <v>6980</v>
      </c>
      <c r="C4447" s="333" t="s">
        <v>14207</v>
      </c>
      <c r="N4447" t="s">
        <v>12201</v>
      </c>
      <c r="P4447" s="303">
        <f>INDEX('Page 3 - Financial Information'!$K$16:$X$186,Y4447,X4447)</f>
        <v>0</v>
      </c>
      <c r="Q4447"/>
      <c r="S4447" t="s">
        <v>12338</v>
      </c>
      <c r="X4447" s="334">
        <v>6</v>
      </c>
      <c r="Y4447" s="334">
        <v>13</v>
      </c>
    </row>
    <row r="4448" spans="1:25" x14ac:dyDescent="0.25">
      <c r="A4448" t="str">
        <f>'Page 1 - General Information'!$G$12</f>
        <v>114069103</v>
      </c>
      <c r="B4448" t="str">
        <f>'Page 1 - General Information'!$G$16</f>
        <v>6980</v>
      </c>
      <c r="C4448" s="333" t="s">
        <v>14207</v>
      </c>
      <c r="N4448" t="s">
        <v>12201</v>
      </c>
      <c r="P4448" s="303">
        <f>INDEX('Page 3 - Financial Information'!$K$16:$X$186,Y4448,X4448)</f>
        <v>3434</v>
      </c>
      <c r="Q4448"/>
      <c r="S4448" t="s">
        <v>12339</v>
      </c>
      <c r="X4448" s="334">
        <v>7</v>
      </c>
      <c r="Y4448" s="334">
        <v>13</v>
      </c>
    </row>
    <row r="4449" spans="1:25" x14ac:dyDescent="0.25">
      <c r="A4449" t="str">
        <f>'Page 1 - General Information'!$G$12</f>
        <v>114069103</v>
      </c>
      <c r="B4449" t="str">
        <f>'Page 1 - General Information'!$G$16</f>
        <v>6980</v>
      </c>
      <c r="C4449" s="333" t="s">
        <v>14207</v>
      </c>
      <c r="N4449" t="s">
        <v>12201</v>
      </c>
      <c r="P4449" s="303">
        <f>INDEX('Page 3 - Financial Information'!$K$16:$X$186,Y4449,X4449)</f>
        <v>0</v>
      </c>
      <c r="Q4449"/>
      <c r="S4449" t="s">
        <v>12340</v>
      </c>
      <c r="X4449" s="334">
        <v>8</v>
      </c>
      <c r="Y4449" s="334">
        <v>13</v>
      </c>
    </row>
    <row r="4450" spans="1:25" x14ac:dyDescent="0.25">
      <c r="A4450" t="str">
        <f>'Page 1 - General Information'!$G$12</f>
        <v>114069103</v>
      </c>
      <c r="B4450" t="str">
        <f>'Page 1 - General Information'!$G$16</f>
        <v>6980</v>
      </c>
      <c r="C4450" s="333" t="s">
        <v>14207</v>
      </c>
      <c r="N4450" t="s">
        <v>12201</v>
      </c>
      <c r="P4450" s="303">
        <f>INDEX('Page 3 - Financial Information'!$K$16:$X$186,Y4450,X4450)</f>
        <v>0</v>
      </c>
      <c r="Q4450"/>
      <c r="S4450" t="s">
        <v>12341</v>
      </c>
      <c r="X4450" s="334">
        <v>9</v>
      </c>
      <c r="Y4450" s="334">
        <v>13</v>
      </c>
    </row>
    <row r="4451" spans="1:25" x14ac:dyDescent="0.25">
      <c r="A4451" t="str">
        <f>'Page 1 - General Information'!$G$12</f>
        <v>114069103</v>
      </c>
      <c r="B4451" t="str">
        <f>'Page 1 - General Information'!$G$16</f>
        <v>6980</v>
      </c>
      <c r="C4451" s="333" t="s">
        <v>14207</v>
      </c>
      <c r="N4451" t="s">
        <v>12201</v>
      </c>
      <c r="P4451" s="303">
        <f>INDEX('Page 3 - Financial Information'!$K$16:$X$186,Y4451,X4451)</f>
        <v>20024</v>
      </c>
      <c r="Q4451"/>
      <c r="S4451" t="s">
        <v>12342</v>
      </c>
      <c r="X4451" s="334">
        <v>10</v>
      </c>
      <c r="Y4451" s="334">
        <v>13</v>
      </c>
    </row>
    <row r="4452" spans="1:25" x14ac:dyDescent="0.25">
      <c r="A4452" t="str">
        <f>'Page 1 - General Information'!$G$12</f>
        <v>114069103</v>
      </c>
      <c r="B4452" t="str">
        <f>'Page 1 - General Information'!$G$16</f>
        <v>6980</v>
      </c>
      <c r="C4452" s="333" t="s">
        <v>14207</v>
      </c>
      <c r="N4452" t="s">
        <v>12201</v>
      </c>
      <c r="P4452" s="303">
        <f>INDEX('Page 3 - Financial Information'!$K$16:$X$186,Y4452,X4452)</f>
        <v>0</v>
      </c>
      <c r="Q4452"/>
      <c r="S4452" t="s">
        <v>12343</v>
      </c>
      <c r="X4452" s="334">
        <v>13</v>
      </c>
      <c r="Y4452" s="334">
        <v>13</v>
      </c>
    </row>
    <row r="4453" spans="1:25" x14ac:dyDescent="0.25">
      <c r="A4453" t="str">
        <f>'Page 1 - General Information'!$G$12</f>
        <v>114069103</v>
      </c>
      <c r="B4453" t="str">
        <f>'Page 1 - General Information'!$G$16</f>
        <v>6980</v>
      </c>
      <c r="C4453" s="333" t="s">
        <v>14207</v>
      </c>
      <c r="N4453" t="s">
        <v>12201</v>
      </c>
      <c r="P4453" s="303">
        <f>INDEX('Page 3 - Financial Information'!$K$16:$X$186,Y4453,X4453)</f>
        <v>2926.95</v>
      </c>
      <c r="Q4453"/>
      <c r="S4453" t="s">
        <v>12344</v>
      </c>
      <c r="X4453" s="334">
        <v>14</v>
      </c>
      <c r="Y4453" s="334">
        <v>13</v>
      </c>
    </row>
    <row r="4454" spans="1:25" x14ac:dyDescent="0.25">
      <c r="A4454" t="str">
        <f>'Page 1 - General Information'!$G$12</f>
        <v>114069103</v>
      </c>
      <c r="B4454" t="str">
        <f>'Page 1 - General Information'!$G$16</f>
        <v>6980</v>
      </c>
      <c r="C4454" s="333" t="s">
        <v>14207</v>
      </c>
      <c r="N4454" t="s">
        <v>12201</v>
      </c>
      <c r="P4454" s="303">
        <f>INDEX('Page 3 - Financial Information'!$K$16:$X$186,Y4454,X4454)</f>
        <v>11930</v>
      </c>
      <c r="Q4454"/>
      <c r="S4454" t="s">
        <v>12345</v>
      </c>
      <c r="X4454" s="334">
        <v>1</v>
      </c>
      <c r="Y4454" s="334">
        <v>14</v>
      </c>
    </row>
    <row r="4455" spans="1:25" x14ac:dyDescent="0.25">
      <c r="A4455" t="str">
        <f>'Page 1 - General Information'!$G$12</f>
        <v>114069103</v>
      </c>
      <c r="B4455" t="str">
        <f>'Page 1 - General Information'!$G$16</f>
        <v>6980</v>
      </c>
      <c r="C4455" s="333" t="s">
        <v>14207</v>
      </c>
      <c r="N4455" t="s">
        <v>12201</v>
      </c>
      <c r="P4455" s="303">
        <f>INDEX('Page 3 - Financial Information'!$K$16:$X$186,Y4455,X4455)</f>
        <v>3123</v>
      </c>
      <c r="Q4455"/>
      <c r="S4455" t="s">
        <v>12346</v>
      </c>
      <c r="X4455" s="334">
        <v>3</v>
      </c>
      <c r="Y4455" s="334">
        <v>14</v>
      </c>
    </row>
    <row r="4456" spans="1:25" x14ac:dyDescent="0.25">
      <c r="A4456" t="str">
        <f>'Page 1 - General Information'!$G$12</f>
        <v>114069103</v>
      </c>
      <c r="B4456" t="str">
        <f>'Page 1 - General Information'!$G$16</f>
        <v>6980</v>
      </c>
      <c r="C4456" s="333" t="s">
        <v>14207</v>
      </c>
      <c r="N4456" t="s">
        <v>12201</v>
      </c>
      <c r="P4456" s="303">
        <f>INDEX('Page 3 - Financial Information'!$K$16:$X$186,Y4456,X4456)</f>
        <v>0</v>
      </c>
      <c r="Q4456"/>
      <c r="S4456" t="s">
        <v>12347</v>
      </c>
      <c r="X4456" s="334">
        <v>4</v>
      </c>
      <c r="Y4456" s="334">
        <v>14</v>
      </c>
    </row>
    <row r="4457" spans="1:25" x14ac:dyDescent="0.25">
      <c r="A4457" t="str">
        <f>'Page 1 - General Information'!$G$12</f>
        <v>114069103</v>
      </c>
      <c r="B4457" t="str">
        <f>'Page 1 - General Information'!$G$16</f>
        <v>6980</v>
      </c>
      <c r="C4457" s="333" t="s">
        <v>14207</v>
      </c>
      <c r="N4457" t="s">
        <v>12201</v>
      </c>
      <c r="P4457" s="303">
        <f>INDEX('Page 3 - Financial Information'!$K$16:$X$186,Y4457,X4457)</f>
        <v>720</v>
      </c>
      <c r="Q4457"/>
      <c r="S4457" t="s">
        <v>12348</v>
      </c>
      <c r="X4457" s="334">
        <v>5</v>
      </c>
      <c r="Y4457" s="334">
        <v>14</v>
      </c>
    </row>
    <row r="4458" spans="1:25" x14ac:dyDescent="0.25">
      <c r="A4458" t="str">
        <f>'Page 1 - General Information'!$G$12</f>
        <v>114069103</v>
      </c>
      <c r="B4458" t="str">
        <f>'Page 1 - General Information'!$G$16</f>
        <v>6980</v>
      </c>
      <c r="C4458" s="333" t="s">
        <v>14207</v>
      </c>
      <c r="N4458" t="s">
        <v>12201</v>
      </c>
      <c r="P4458" s="303">
        <f>INDEX('Page 3 - Financial Information'!$K$16:$X$186,Y4458,X4458)</f>
        <v>674</v>
      </c>
      <c r="Q4458"/>
      <c r="S4458" t="s">
        <v>12349</v>
      </c>
      <c r="X4458" s="334">
        <v>6</v>
      </c>
      <c r="Y4458" s="334">
        <v>14</v>
      </c>
    </row>
    <row r="4459" spans="1:25" x14ac:dyDescent="0.25">
      <c r="A4459" t="str">
        <f>'Page 1 - General Information'!$G$12</f>
        <v>114069103</v>
      </c>
      <c r="B4459" t="str">
        <f>'Page 1 - General Information'!$G$16</f>
        <v>6980</v>
      </c>
      <c r="C4459" s="333" t="s">
        <v>14207</v>
      </c>
      <c r="N4459" t="s">
        <v>12201</v>
      </c>
      <c r="P4459" s="303">
        <f>INDEX('Page 3 - Financial Information'!$K$16:$X$186,Y4459,X4459)</f>
        <v>2065</v>
      </c>
      <c r="Q4459"/>
      <c r="S4459" t="s">
        <v>12350</v>
      </c>
      <c r="X4459" s="334">
        <v>7</v>
      </c>
      <c r="Y4459" s="334">
        <v>14</v>
      </c>
    </row>
    <row r="4460" spans="1:25" x14ac:dyDescent="0.25">
      <c r="A4460" t="str">
        <f>'Page 1 - General Information'!$G$12</f>
        <v>114069103</v>
      </c>
      <c r="B4460" t="str">
        <f>'Page 1 - General Information'!$G$16</f>
        <v>6980</v>
      </c>
      <c r="C4460" s="333" t="s">
        <v>14207</v>
      </c>
      <c r="N4460" t="s">
        <v>12201</v>
      </c>
      <c r="P4460" s="303">
        <f>INDEX('Page 3 - Financial Information'!$K$16:$X$186,Y4460,X4460)</f>
        <v>0</v>
      </c>
      <c r="Q4460"/>
      <c r="S4460" t="s">
        <v>12351</v>
      </c>
      <c r="X4460" s="334">
        <v>8</v>
      </c>
      <c r="Y4460" s="334">
        <v>14</v>
      </c>
    </row>
    <row r="4461" spans="1:25" x14ac:dyDescent="0.25">
      <c r="A4461" t="str">
        <f>'Page 1 - General Information'!$G$12</f>
        <v>114069103</v>
      </c>
      <c r="B4461" t="str">
        <f>'Page 1 - General Information'!$G$16</f>
        <v>6980</v>
      </c>
      <c r="C4461" s="333" t="s">
        <v>14207</v>
      </c>
      <c r="N4461" t="s">
        <v>12201</v>
      </c>
      <c r="P4461" s="303">
        <f>INDEX('Page 3 - Financial Information'!$K$16:$X$186,Y4461,X4461)</f>
        <v>0</v>
      </c>
      <c r="Q4461"/>
      <c r="S4461" t="s">
        <v>12352</v>
      </c>
      <c r="X4461" s="334">
        <v>9</v>
      </c>
      <c r="Y4461" s="334">
        <v>14</v>
      </c>
    </row>
    <row r="4462" spans="1:25" x14ac:dyDescent="0.25">
      <c r="A4462" t="str">
        <f>'Page 1 - General Information'!$G$12</f>
        <v>114069103</v>
      </c>
      <c r="B4462" t="str">
        <f>'Page 1 - General Information'!$G$16</f>
        <v>6980</v>
      </c>
      <c r="C4462" s="333" t="s">
        <v>14207</v>
      </c>
      <c r="N4462" t="s">
        <v>12201</v>
      </c>
      <c r="P4462" s="303">
        <f>INDEX('Page 3 - Financial Information'!$K$16:$X$186,Y4462,X4462)</f>
        <v>5348</v>
      </c>
      <c r="Q4462"/>
      <c r="S4462" t="s">
        <v>12353</v>
      </c>
      <c r="X4462" s="334">
        <v>10</v>
      </c>
      <c r="Y4462" s="334">
        <v>14</v>
      </c>
    </row>
    <row r="4463" spans="1:25" x14ac:dyDescent="0.25">
      <c r="A4463" t="str">
        <f>'Page 1 - General Information'!$G$12</f>
        <v>114069103</v>
      </c>
      <c r="B4463" t="str">
        <f>'Page 1 - General Information'!$G$16</f>
        <v>6980</v>
      </c>
      <c r="C4463" s="333" t="s">
        <v>14207</v>
      </c>
      <c r="N4463" t="s">
        <v>12201</v>
      </c>
      <c r="P4463" s="303">
        <f>INDEX('Page 3 - Financial Information'!$K$16:$X$186,Y4463,X4463)</f>
        <v>0</v>
      </c>
      <c r="Q4463"/>
      <c r="S4463" t="s">
        <v>12354</v>
      </c>
      <c r="X4463" s="334">
        <v>13</v>
      </c>
      <c r="Y4463" s="334">
        <v>14</v>
      </c>
    </row>
    <row r="4464" spans="1:25" x14ac:dyDescent="0.25">
      <c r="A4464" t="str">
        <f>'Page 1 - General Information'!$G$12</f>
        <v>114069103</v>
      </c>
      <c r="B4464" t="str">
        <f>'Page 1 - General Information'!$G$16</f>
        <v>6980</v>
      </c>
      <c r="C4464" s="333" t="s">
        <v>14207</v>
      </c>
      <c r="N4464" t="s">
        <v>12201</v>
      </c>
      <c r="P4464" s="303">
        <f>INDEX('Page 3 - Financial Information'!$K$16:$X$186,Y4464,X4464)</f>
        <v>1999.7</v>
      </c>
      <c r="Q4464"/>
      <c r="S4464" t="s">
        <v>12355</v>
      </c>
      <c r="X4464" s="334">
        <v>14</v>
      </c>
      <c r="Y4464" s="334">
        <v>14</v>
      </c>
    </row>
    <row r="4465" spans="1:25" x14ac:dyDescent="0.25">
      <c r="A4465" t="str">
        <f>'Page 1 - General Information'!$G$12</f>
        <v>114069103</v>
      </c>
      <c r="B4465" t="str">
        <f>'Page 1 - General Information'!$G$16</f>
        <v>6980</v>
      </c>
      <c r="C4465" s="333" t="s">
        <v>14207</v>
      </c>
      <c r="N4465" t="s">
        <v>12201</v>
      </c>
      <c r="P4465" s="303">
        <f>INDEX('Page 3 - Financial Information'!$K$16:$X$186,Y4465,X4465)</f>
        <v>13276</v>
      </c>
      <c r="Q4465"/>
      <c r="S4465" t="s">
        <v>12356</v>
      </c>
      <c r="X4465" s="334">
        <v>1</v>
      </c>
      <c r="Y4465" s="334">
        <v>15</v>
      </c>
    </row>
    <row r="4466" spans="1:25" x14ac:dyDescent="0.25">
      <c r="A4466" t="str">
        <f>'Page 1 - General Information'!$G$12</f>
        <v>114069103</v>
      </c>
      <c r="B4466" t="str">
        <f>'Page 1 - General Information'!$G$16</f>
        <v>6980</v>
      </c>
      <c r="C4466" s="333" t="s">
        <v>14207</v>
      </c>
      <c r="N4466" t="s">
        <v>12201</v>
      </c>
      <c r="P4466" s="303">
        <f>INDEX('Page 3 - Financial Information'!$K$16:$X$186,Y4466,X4466)</f>
        <v>2397</v>
      </c>
      <c r="Q4466"/>
      <c r="S4466" t="s">
        <v>12357</v>
      </c>
      <c r="X4466" s="334">
        <v>3</v>
      </c>
      <c r="Y4466" s="334">
        <v>15</v>
      </c>
    </row>
    <row r="4467" spans="1:25" x14ac:dyDescent="0.25">
      <c r="A4467" t="str">
        <f>'Page 1 - General Information'!$G$12</f>
        <v>114069103</v>
      </c>
      <c r="B4467" t="str">
        <f>'Page 1 - General Information'!$G$16</f>
        <v>6980</v>
      </c>
      <c r="C4467" s="333" t="s">
        <v>14207</v>
      </c>
      <c r="N4467" t="s">
        <v>12201</v>
      </c>
      <c r="P4467" s="303">
        <f>INDEX('Page 3 - Financial Information'!$K$16:$X$186,Y4467,X4467)</f>
        <v>0</v>
      </c>
      <c r="Q4467"/>
      <c r="S4467" t="s">
        <v>12358</v>
      </c>
      <c r="X4467" s="334">
        <v>4</v>
      </c>
      <c r="Y4467" s="334">
        <v>15</v>
      </c>
    </row>
    <row r="4468" spans="1:25" x14ac:dyDescent="0.25">
      <c r="A4468" t="str">
        <f>'Page 1 - General Information'!$G$12</f>
        <v>114069103</v>
      </c>
      <c r="B4468" t="str">
        <f>'Page 1 - General Information'!$G$16</f>
        <v>6980</v>
      </c>
      <c r="C4468" s="333" t="s">
        <v>14207</v>
      </c>
      <c r="N4468" t="s">
        <v>12201</v>
      </c>
      <c r="P4468" s="303">
        <f>INDEX('Page 3 - Financial Information'!$K$16:$X$186,Y4468,X4468)</f>
        <v>1163</v>
      </c>
      <c r="Q4468"/>
      <c r="S4468" t="s">
        <v>12359</v>
      </c>
      <c r="X4468" s="334">
        <v>5</v>
      </c>
      <c r="Y4468" s="334">
        <v>15</v>
      </c>
    </row>
    <row r="4469" spans="1:25" x14ac:dyDescent="0.25">
      <c r="A4469" t="str">
        <f>'Page 1 - General Information'!$G$12</f>
        <v>114069103</v>
      </c>
      <c r="B4469" t="str">
        <f>'Page 1 - General Information'!$G$16</f>
        <v>6980</v>
      </c>
      <c r="C4469" s="333" t="s">
        <v>14207</v>
      </c>
      <c r="N4469" t="s">
        <v>12201</v>
      </c>
      <c r="P4469" s="303">
        <f>INDEX('Page 3 - Financial Information'!$K$16:$X$186,Y4469,X4469)</f>
        <v>2701</v>
      </c>
      <c r="Q4469"/>
      <c r="S4469" t="s">
        <v>12360</v>
      </c>
      <c r="X4469" s="334">
        <v>6</v>
      </c>
      <c r="Y4469" s="334">
        <v>15</v>
      </c>
    </row>
    <row r="4470" spans="1:25" x14ac:dyDescent="0.25">
      <c r="A4470" t="str">
        <f>'Page 1 - General Information'!$G$12</f>
        <v>114069103</v>
      </c>
      <c r="B4470" t="str">
        <f>'Page 1 - General Information'!$G$16</f>
        <v>6980</v>
      </c>
      <c r="C4470" s="333" t="s">
        <v>14207</v>
      </c>
      <c r="N4470" t="s">
        <v>12201</v>
      </c>
      <c r="P4470" s="303">
        <f>INDEX('Page 3 - Financial Information'!$K$16:$X$186,Y4470,X4470)</f>
        <v>1983</v>
      </c>
      <c r="Q4470"/>
      <c r="S4470" t="s">
        <v>12361</v>
      </c>
      <c r="X4470" s="334">
        <v>7</v>
      </c>
      <c r="Y4470" s="334">
        <v>15</v>
      </c>
    </row>
    <row r="4471" spans="1:25" x14ac:dyDescent="0.25">
      <c r="A4471" t="str">
        <f>'Page 1 - General Information'!$G$12</f>
        <v>114069103</v>
      </c>
      <c r="B4471" t="str">
        <f>'Page 1 - General Information'!$G$16</f>
        <v>6980</v>
      </c>
      <c r="C4471" s="333" t="s">
        <v>14207</v>
      </c>
      <c r="N4471" t="s">
        <v>12201</v>
      </c>
      <c r="P4471" s="303">
        <f>INDEX('Page 3 - Financial Information'!$K$16:$X$186,Y4471,X4471)</f>
        <v>5032</v>
      </c>
      <c r="Q4471"/>
      <c r="S4471" t="s">
        <v>12362</v>
      </c>
      <c r="X4471" s="334">
        <v>8</v>
      </c>
      <c r="Y4471" s="334">
        <v>15</v>
      </c>
    </row>
    <row r="4472" spans="1:25" x14ac:dyDescent="0.25">
      <c r="A4472" t="str">
        <f>'Page 1 - General Information'!$G$12</f>
        <v>114069103</v>
      </c>
      <c r="B4472" t="str">
        <f>'Page 1 - General Information'!$G$16</f>
        <v>6980</v>
      </c>
      <c r="C4472" s="333" t="s">
        <v>14207</v>
      </c>
      <c r="N4472" t="s">
        <v>12201</v>
      </c>
      <c r="P4472" s="303">
        <f>INDEX('Page 3 - Financial Information'!$K$16:$X$186,Y4472,X4472)</f>
        <v>0</v>
      </c>
      <c r="Q4472"/>
      <c r="S4472" t="s">
        <v>12363</v>
      </c>
      <c r="X4472" s="334">
        <v>9</v>
      </c>
      <c r="Y4472" s="334">
        <v>15</v>
      </c>
    </row>
    <row r="4473" spans="1:25" x14ac:dyDescent="0.25">
      <c r="A4473" t="str">
        <f>'Page 1 - General Information'!$G$12</f>
        <v>114069103</v>
      </c>
      <c r="B4473" t="str">
        <f>'Page 1 - General Information'!$G$16</f>
        <v>6980</v>
      </c>
      <c r="C4473" s="333" t="s">
        <v>14207</v>
      </c>
      <c r="N4473" t="s">
        <v>12201</v>
      </c>
      <c r="P4473" s="303">
        <f>INDEX('Page 3 - Financial Information'!$K$16:$X$186,Y4473,X4473)</f>
        <v>0</v>
      </c>
      <c r="Q4473"/>
      <c r="S4473" t="s">
        <v>12364</v>
      </c>
      <c r="X4473" s="334">
        <v>10</v>
      </c>
      <c r="Y4473" s="334">
        <v>15</v>
      </c>
    </row>
    <row r="4474" spans="1:25" x14ac:dyDescent="0.25">
      <c r="A4474" t="str">
        <f>'Page 1 - General Information'!$G$12</f>
        <v>114069103</v>
      </c>
      <c r="B4474" t="str">
        <f>'Page 1 - General Information'!$G$16</f>
        <v>6980</v>
      </c>
      <c r="C4474" s="333" t="s">
        <v>14207</v>
      </c>
      <c r="N4474" t="s">
        <v>12201</v>
      </c>
      <c r="P4474" s="303">
        <f>INDEX('Page 3 - Financial Information'!$K$16:$X$186,Y4474,X4474)</f>
        <v>0</v>
      </c>
      <c r="Q4474"/>
      <c r="S4474" t="s">
        <v>12365</v>
      </c>
      <c r="X4474" s="334">
        <v>13</v>
      </c>
      <c r="Y4474" s="334">
        <v>15</v>
      </c>
    </row>
    <row r="4475" spans="1:25" x14ac:dyDescent="0.25">
      <c r="A4475" t="str">
        <f>'Page 1 - General Information'!$G$12</f>
        <v>114069103</v>
      </c>
      <c r="B4475" t="str">
        <f>'Page 1 - General Information'!$G$16</f>
        <v>6980</v>
      </c>
      <c r="C4475" s="333" t="s">
        <v>14207</v>
      </c>
      <c r="N4475" t="s">
        <v>12201</v>
      </c>
      <c r="P4475" s="303">
        <f>INDEX('Page 3 - Financial Information'!$K$16:$X$186,Y4475,X4475)</f>
        <v>3047.65</v>
      </c>
      <c r="Q4475"/>
      <c r="S4475" t="s">
        <v>12366</v>
      </c>
      <c r="X4475" s="334">
        <v>14</v>
      </c>
      <c r="Y4475" s="334">
        <v>15</v>
      </c>
    </row>
    <row r="4476" spans="1:25" x14ac:dyDescent="0.25">
      <c r="A4476" t="str">
        <f>'Page 1 - General Information'!$G$12</f>
        <v>114069103</v>
      </c>
      <c r="B4476" t="str">
        <f>'Page 1 - General Information'!$G$16</f>
        <v>6980</v>
      </c>
      <c r="C4476" s="333" t="s">
        <v>14207</v>
      </c>
      <c r="N4476" t="s">
        <v>12201</v>
      </c>
      <c r="P4476" s="303">
        <f>INDEX('Page 3 - Financial Information'!$K$16:$X$186,Y4476,X4476)</f>
        <v>37333</v>
      </c>
      <c r="Q4476"/>
      <c r="S4476" t="s">
        <v>12367</v>
      </c>
      <c r="X4476" s="334">
        <v>1</v>
      </c>
      <c r="Y4476" s="334">
        <v>16</v>
      </c>
    </row>
    <row r="4477" spans="1:25" x14ac:dyDescent="0.25">
      <c r="A4477" t="str">
        <f>'Page 1 - General Information'!$G$12</f>
        <v>114069103</v>
      </c>
      <c r="B4477" t="str">
        <f>'Page 1 - General Information'!$G$16</f>
        <v>6980</v>
      </c>
      <c r="C4477" s="333" t="s">
        <v>14207</v>
      </c>
      <c r="N4477" t="s">
        <v>12201</v>
      </c>
      <c r="P4477" s="303">
        <f>INDEX('Page 3 - Financial Information'!$K$16:$X$186,Y4477,X4477)</f>
        <v>6388</v>
      </c>
      <c r="Q4477"/>
      <c r="S4477" t="s">
        <v>12368</v>
      </c>
      <c r="X4477" s="334">
        <v>3</v>
      </c>
      <c r="Y4477" s="334">
        <v>16</v>
      </c>
    </row>
    <row r="4478" spans="1:25" x14ac:dyDescent="0.25">
      <c r="A4478" t="str">
        <f>'Page 1 - General Information'!$G$12</f>
        <v>114069103</v>
      </c>
      <c r="B4478" t="str">
        <f>'Page 1 - General Information'!$G$16</f>
        <v>6980</v>
      </c>
      <c r="C4478" s="333" t="s">
        <v>14207</v>
      </c>
      <c r="N4478" t="s">
        <v>12201</v>
      </c>
      <c r="P4478" s="303">
        <f>INDEX('Page 3 - Financial Information'!$K$16:$X$186,Y4478,X4478)</f>
        <v>0</v>
      </c>
      <c r="Q4478"/>
      <c r="S4478" t="s">
        <v>12369</v>
      </c>
      <c r="X4478" s="334">
        <v>4</v>
      </c>
      <c r="Y4478" s="334">
        <v>16</v>
      </c>
    </row>
    <row r="4479" spans="1:25" x14ac:dyDescent="0.25">
      <c r="A4479" t="str">
        <f>'Page 1 - General Information'!$G$12</f>
        <v>114069103</v>
      </c>
      <c r="B4479" t="str">
        <f>'Page 1 - General Information'!$G$16</f>
        <v>6980</v>
      </c>
      <c r="C4479" s="333" t="s">
        <v>14207</v>
      </c>
      <c r="N4479" t="s">
        <v>12201</v>
      </c>
      <c r="P4479" s="303">
        <f>INDEX('Page 3 - Financial Information'!$K$16:$X$186,Y4479,X4479)</f>
        <v>5052</v>
      </c>
      <c r="Q4479"/>
      <c r="S4479" t="s">
        <v>12370</v>
      </c>
      <c r="X4479" s="334">
        <v>5</v>
      </c>
      <c r="Y4479" s="334">
        <v>16</v>
      </c>
    </row>
    <row r="4480" spans="1:25" x14ac:dyDescent="0.25">
      <c r="A4480" t="str">
        <f>'Page 1 - General Information'!$G$12</f>
        <v>114069103</v>
      </c>
      <c r="B4480" t="str">
        <f>'Page 1 - General Information'!$G$16</f>
        <v>6980</v>
      </c>
      <c r="C4480" s="333" t="s">
        <v>14207</v>
      </c>
      <c r="N4480" t="s">
        <v>12201</v>
      </c>
      <c r="P4480" s="303">
        <f>INDEX('Page 3 - Financial Information'!$K$16:$X$186,Y4480,X4480)</f>
        <v>0</v>
      </c>
      <c r="Q4480"/>
      <c r="S4480" t="s">
        <v>12371</v>
      </c>
      <c r="X4480" s="334">
        <v>6</v>
      </c>
      <c r="Y4480" s="334">
        <v>16</v>
      </c>
    </row>
    <row r="4481" spans="1:25" x14ac:dyDescent="0.25">
      <c r="A4481" t="str">
        <f>'Page 1 - General Information'!$G$12</f>
        <v>114069103</v>
      </c>
      <c r="B4481" t="str">
        <f>'Page 1 - General Information'!$G$16</f>
        <v>6980</v>
      </c>
      <c r="C4481" s="333" t="s">
        <v>14207</v>
      </c>
      <c r="N4481" t="s">
        <v>12201</v>
      </c>
      <c r="P4481" s="303">
        <f>INDEX('Page 3 - Financial Information'!$K$16:$X$186,Y4481,X4481)</f>
        <v>11935</v>
      </c>
      <c r="Q4481"/>
      <c r="S4481" t="s">
        <v>12372</v>
      </c>
      <c r="X4481" s="334">
        <v>7</v>
      </c>
      <c r="Y4481" s="334">
        <v>16</v>
      </c>
    </row>
    <row r="4482" spans="1:25" x14ac:dyDescent="0.25">
      <c r="A4482" t="str">
        <f>'Page 1 - General Information'!$G$12</f>
        <v>114069103</v>
      </c>
      <c r="B4482" t="str">
        <f>'Page 1 - General Information'!$G$16</f>
        <v>6980</v>
      </c>
      <c r="C4482" s="333" t="s">
        <v>14207</v>
      </c>
      <c r="N4482" t="s">
        <v>12201</v>
      </c>
      <c r="P4482" s="303">
        <f>INDEX('Page 3 - Financial Information'!$K$16:$X$186,Y4482,X4482)</f>
        <v>0</v>
      </c>
      <c r="Q4482"/>
      <c r="S4482" t="s">
        <v>12373</v>
      </c>
      <c r="X4482" s="334">
        <v>8</v>
      </c>
      <c r="Y4482" s="334">
        <v>16</v>
      </c>
    </row>
    <row r="4483" spans="1:25" x14ac:dyDescent="0.25">
      <c r="A4483" t="str">
        <f>'Page 1 - General Information'!$G$12</f>
        <v>114069103</v>
      </c>
      <c r="B4483" t="str">
        <f>'Page 1 - General Information'!$G$16</f>
        <v>6980</v>
      </c>
      <c r="C4483" s="333" t="s">
        <v>14207</v>
      </c>
      <c r="N4483" t="s">
        <v>12201</v>
      </c>
      <c r="P4483" s="303">
        <f>INDEX('Page 3 - Financial Information'!$K$16:$X$186,Y4483,X4483)</f>
        <v>13958</v>
      </c>
      <c r="Q4483"/>
      <c r="S4483" t="s">
        <v>12374</v>
      </c>
      <c r="X4483" s="334">
        <v>9</v>
      </c>
      <c r="Y4483" s="334">
        <v>16</v>
      </c>
    </row>
    <row r="4484" spans="1:25" x14ac:dyDescent="0.25">
      <c r="A4484" t="str">
        <f>'Page 1 - General Information'!$G$12</f>
        <v>114069103</v>
      </c>
      <c r="B4484" t="str">
        <f>'Page 1 - General Information'!$G$16</f>
        <v>6980</v>
      </c>
      <c r="C4484" s="333" t="s">
        <v>14207</v>
      </c>
      <c r="N4484" t="s">
        <v>12201</v>
      </c>
      <c r="P4484" s="303">
        <f>INDEX('Page 3 - Financial Information'!$K$16:$X$186,Y4484,X4484)</f>
        <v>0</v>
      </c>
      <c r="Q4484"/>
      <c r="S4484" t="s">
        <v>12375</v>
      </c>
      <c r="X4484" s="334">
        <v>10</v>
      </c>
      <c r="Y4484" s="334">
        <v>16</v>
      </c>
    </row>
    <row r="4485" spans="1:25" x14ac:dyDescent="0.25">
      <c r="A4485" t="str">
        <f>'Page 1 - General Information'!$G$12</f>
        <v>114069103</v>
      </c>
      <c r="B4485" t="str">
        <f>'Page 1 - General Information'!$G$16</f>
        <v>6980</v>
      </c>
      <c r="C4485" s="333" t="s">
        <v>14207</v>
      </c>
      <c r="N4485" t="s">
        <v>12201</v>
      </c>
      <c r="P4485" s="303">
        <f>INDEX('Page 3 - Financial Information'!$K$16:$X$186,Y4485,X4485)</f>
        <v>0</v>
      </c>
      <c r="Q4485"/>
      <c r="S4485" t="s">
        <v>12376</v>
      </c>
      <c r="X4485" s="334">
        <v>13</v>
      </c>
      <c r="Y4485" s="334">
        <v>16</v>
      </c>
    </row>
    <row r="4486" spans="1:25" x14ac:dyDescent="0.25">
      <c r="A4486" t="str">
        <f>'Page 1 - General Information'!$G$12</f>
        <v>114069103</v>
      </c>
      <c r="B4486" t="str">
        <f>'Page 1 - General Information'!$G$16</f>
        <v>6980</v>
      </c>
      <c r="C4486" s="333" t="s">
        <v>14207</v>
      </c>
      <c r="N4486" t="s">
        <v>12201</v>
      </c>
      <c r="P4486" s="303">
        <f>INDEX('Page 3 - Financial Information'!$K$16:$X$186,Y4486,X4486)</f>
        <v>13108</v>
      </c>
      <c r="Q4486"/>
      <c r="S4486" t="s">
        <v>12377</v>
      </c>
      <c r="X4486" s="334">
        <v>14</v>
      </c>
      <c r="Y4486" s="334">
        <v>16</v>
      </c>
    </row>
    <row r="4487" spans="1:25" x14ac:dyDescent="0.25">
      <c r="A4487" t="str">
        <f>'Page 1 - General Information'!$G$12</f>
        <v>114069103</v>
      </c>
      <c r="B4487" t="str">
        <f>'Page 1 - General Information'!$G$16</f>
        <v>6980</v>
      </c>
      <c r="C4487" s="333" t="s">
        <v>14207</v>
      </c>
      <c r="N4487" t="s">
        <v>12201</v>
      </c>
      <c r="P4487" s="303">
        <f>INDEX('Page 3 - Financial Information'!$K$16:$X$186,Y4487,X4487)</f>
        <v>7553</v>
      </c>
      <c r="Q4487"/>
      <c r="S4487" t="s">
        <v>12378</v>
      </c>
      <c r="X4487" s="334">
        <v>1</v>
      </c>
      <c r="Y4487" s="334">
        <v>17</v>
      </c>
    </row>
    <row r="4488" spans="1:25" x14ac:dyDescent="0.25">
      <c r="A4488" t="str">
        <f>'Page 1 - General Information'!$G$12</f>
        <v>114069103</v>
      </c>
      <c r="B4488" t="str">
        <f>'Page 1 - General Information'!$G$16</f>
        <v>6980</v>
      </c>
      <c r="C4488" s="333" t="s">
        <v>14207</v>
      </c>
      <c r="N4488" t="s">
        <v>12201</v>
      </c>
      <c r="P4488" s="303">
        <f>INDEX('Page 3 - Financial Information'!$K$16:$X$186,Y4488,X4488)</f>
        <v>1021</v>
      </c>
      <c r="Q4488"/>
      <c r="S4488" t="s">
        <v>12379</v>
      </c>
      <c r="X4488" s="334">
        <v>3</v>
      </c>
      <c r="Y4488" s="334">
        <v>17</v>
      </c>
    </row>
    <row r="4489" spans="1:25" x14ac:dyDescent="0.25">
      <c r="A4489" t="str">
        <f>'Page 1 - General Information'!$G$12</f>
        <v>114069103</v>
      </c>
      <c r="B4489" t="str">
        <f>'Page 1 - General Information'!$G$16</f>
        <v>6980</v>
      </c>
      <c r="C4489" s="333" t="s">
        <v>14207</v>
      </c>
      <c r="N4489" t="s">
        <v>12201</v>
      </c>
      <c r="P4489" s="303">
        <f>INDEX('Page 3 - Financial Information'!$K$16:$X$186,Y4489,X4489)</f>
        <v>127</v>
      </c>
      <c r="Q4489"/>
      <c r="S4489" t="s">
        <v>12380</v>
      </c>
      <c r="X4489" s="334">
        <v>4</v>
      </c>
      <c r="Y4489" s="334">
        <v>17</v>
      </c>
    </row>
    <row r="4490" spans="1:25" x14ac:dyDescent="0.25">
      <c r="A4490" t="str">
        <f>'Page 1 - General Information'!$G$12</f>
        <v>114069103</v>
      </c>
      <c r="B4490" t="str">
        <f>'Page 1 - General Information'!$G$16</f>
        <v>6980</v>
      </c>
      <c r="C4490" s="333" t="s">
        <v>14207</v>
      </c>
      <c r="N4490" t="s">
        <v>12201</v>
      </c>
      <c r="P4490" s="303">
        <f>INDEX('Page 3 - Financial Information'!$K$16:$X$186,Y4490,X4490)</f>
        <v>704</v>
      </c>
      <c r="Q4490"/>
      <c r="S4490" t="s">
        <v>12381</v>
      </c>
      <c r="X4490" s="334">
        <v>5</v>
      </c>
      <c r="Y4490" s="334">
        <v>17</v>
      </c>
    </row>
    <row r="4491" spans="1:25" x14ac:dyDescent="0.25">
      <c r="A4491" t="str">
        <f>'Page 1 - General Information'!$G$12</f>
        <v>114069103</v>
      </c>
      <c r="B4491" t="str">
        <f>'Page 1 - General Information'!$G$16</f>
        <v>6980</v>
      </c>
      <c r="C4491" s="333" t="s">
        <v>14207</v>
      </c>
      <c r="N4491" t="s">
        <v>12201</v>
      </c>
      <c r="P4491" s="303">
        <f>INDEX('Page 3 - Financial Information'!$K$16:$X$186,Y4491,X4491)</f>
        <v>0</v>
      </c>
      <c r="Q4491"/>
      <c r="S4491" t="s">
        <v>12382</v>
      </c>
      <c r="X4491" s="334">
        <v>6</v>
      </c>
      <c r="Y4491" s="334">
        <v>17</v>
      </c>
    </row>
    <row r="4492" spans="1:25" x14ac:dyDescent="0.25">
      <c r="A4492" t="str">
        <f>'Page 1 - General Information'!$G$12</f>
        <v>114069103</v>
      </c>
      <c r="B4492" t="str">
        <f>'Page 1 - General Information'!$G$16</f>
        <v>6980</v>
      </c>
      <c r="C4492" s="333" t="s">
        <v>14207</v>
      </c>
      <c r="N4492" t="s">
        <v>12201</v>
      </c>
      <c r="P4492" s="303">
        <f>INDEX('Page 3 - Financial Information'!$K$16:$X$186,Y4492,X4492)</f>
        <v>963</v>
      </c>
      <c r="Q4492"/>
      <c r="S4492" t="s">
        <v>12383</v>
      </c>
      <c r="X4492" s="334">
        <v>7</v>
      </c>
      <c r="Y4492" s="334">
        <v>17</v>
      </c>
    </row>
    <row r="4493" spans="1:25" x14ac:dyDescent="0.25">
      <c r="A4493" t="str">
        <f>'Page 1 - General Information'!$G$12</f>
        <v>114069103</v>
      </c>
      <c r="B4493" t="str">
        <f>'Page 1 - General Information'!$G$16</f>
        <v>6980</v>
      </c>
      <c r="C4493" s="333" t="s">
        <v>14207</v>
      </c>
      <c r="N4493" t="s">
        <v>12201</v>
      </c>
      <c r="P4493" s="303">
        <f>INDEX('Page 3 - Financial Information'!$K$16:$X$186,Y4493,X4493)</f>
        <v>0</v>
      </c>
      <c r="Q4493"/>
      <c r="S4493" t="s">
        <v>12384</v>
      </c>
      <c r="X4493" s="334">
        <v>8</v>
      </c>
      <c r="Y4493" s="334">
        <v>17</v>
      </c>
    </row>
    <row r="4494" spans="1:25" x14ac:dyDescent="0.25">
      <c r="A4494" t="str">
        <f>'Page 1 - General Information'!$G$12</f>
        <v>114069103</v>
      </c>
      <c r="B4494" t="str">
        <f>'Page 1 - General Information'!$G$16</f>
        <v>6980</v>
      </c>
      <c r="C4494" s="333" t="s">
        <v>14207</v>
      </c>
      <c r="N4494" t="s">
        <v>12201</v>
      </c>
      <c r="P4494" s="303">
        <f>INDEX('Page 3 - Financial Information'!$K$16:$X$186,Y4494,X4494)</f>
        <v>0</v>
      </c>
      <c r="Q4494"/>
      <c r="S4494" t="s">
        <v>12385</v>
      </c>
      <c r="X4494" s="334">
        <v>9</v>
      </c>
      <c r="Y4494" s="334">
        <v>17</v>
      </c>
    </row>
    <row r="4495" spans="1:25" x14ac:dyDescent="0.25">
      <c r="A4495" t="str">
        <f>'Page 1 - General Information'!$G$12</f>
        <v>114069103</v>
      </c>
      <c r="B4495" t="str">
        <f>'Page 1 - General Information'!$G$16</f>
        <v>6980</v>
      </c>
      <c r="C4495" s="333" t="s">
        <v>14207</v>
      </c>
      <c r="N4495" t="s">
        <v>12201</v>
      </c>
      <c r="P4495" s="303">
        <f>INDEX('Page 3 - Financial Information'!$K$16:$X$186,Y4495,X4495)</f>
        <v>4738</v>
      </c>
      <c r="Q4495"/>
      <c r="S4495" t="s">
        <v>12386</v>
      </c>
      <c r="X4495" s="334">
        <v>10</v>
      </c>
      <c r="Y4495" s="334">
        <v>17</v>
      </c>
    </row>
    <row r="4496" spans="1:25" x14ac:dyDescent="0.25">
      <c r="A4496" t="str">
        <f>'Page 1 - General Information'!$G$12</f>
        <v>114069103</v>
      </c>
      <c r="B4496" t="str">
        <f>'Page 1 - General Information'!$G$16</f>
        <v>6980</v>
      </c>
      <c r="C4496" s="333" t="s">
        <v>14207</v>
      </c>
      <c r="N4496" t="s">
        <v>12201</v>
      </c>
      <c r="P4496" s="303">
        <f>INDEX('Page 3 - Financial Information'!$K$16:$X$186,Y4496,X4496)</f>
        <v>0</v>
      </c>
      <c r="Q4496"/>
      <c r="S4496" t="s">
        <v>12387</v>
      </c>
      <c r="X4496" s="334">
        <v>13</v>
      </c>
      <c r="Y4496" s="334">
        <v>17</v>
      </c>
    </row>
    <row r="4497" spans="1:25" x14ac:dyDescent="0.25">
      <c r="A4497" t="str">
        <f>'Page 1 - General Information'!$G$12</f>
        <v>114069103</v>
      </c>
      <c r="B4497" t="str">
        <f>'Page 1 - General Information'!$G$16</f>
        <v>6980</v>
      </c>
      <c r="C4497" s="333" t="s">
        <v>14207</v>
      </c>
      <c r="N4497" t="s">
        <v>12201</v>
      </c>
      <c r="P4497" s="303">
        <f>INDEX('Page 3 - Financial Information'!$K$16:$X$186,Y4497,X4497)</f>
        <v>6346.29</v>
      </c>
      <c r="Q4497"/>
      <c r="S4497" t="s">
        <v>12388</v>
      </c>
      <c r="X4497" s="334">
        <v>14</v>
      </c>
      <c r="Y4497" s="334">
        <v>17</v>
      </c>
    </row>
    <row r="4498" spans="1:25" x14ac:dyDescent="0.25">
      <c r="A4498" t="str">
        <f>'Page 1 - General Information'!$G$12</f>
        <v>114069103</v>
      </c>
      <c r="B4498" t="str">
        <f>'Page 1 - General Information'!$G$16</f>
        <v>6980</v>
      </c>
      <c r="C4498" s="333" t="s">
        <v>14207</v>
      </c>
      <c r="N4498" t="s">
        <v>12201</v>
      </c>
      <c r="P4498" s="303">
        <f>INDEX('Page 3 - Financial Information'!$K$16:$X$186,Y4498,X4498)</f>
        <v>18221</v>
      </c>
      <c r="Q4498"/>
      <c r="S4498" t="s">
        <v>12389</v>
      </c>
      <c r="X4498" s="334">
        <v>1</v>
      </c>
      <c r="Y4498" s="334">
        <v>18</v>
      </c>
    </row>
    <row r="4499" spans="1:25" x14ac:dyDescent="0.25">
      <c r="A4499" t="str">
        <f>'Page 1 - General Information'!$G$12</f>
        <v>114069103</v>
      </c>
      <c r="B4499" t="str">
        <f>'Page 1 - General Information'!$G$16</f>
        <v>6980</v>
      </c>
      <c r="C4499" s="333" t="s">
        <v>14207</v>
      </c>
      <c r="N4499" t="s">
        <v>12201</v>
      </c>
      <c r="P4499" s="303">
        <f>INDEX('Page 3 - Financial Information'!$K$16:$X$186,Y4499,X4499)</f>
        <v>1085</v>
      </c>
      <c r="Q4499"/>
      <c r="S4499" t="s">
        <v>12390</v>
      </c>
      <c r="X4499" s="334">
        <v>3</v>
      </c>
      <c r="Y4499" s="334">
        <v>18</v>
      </c>
    </row>
    <row r="4500" spans="1:25" x14ac:dyDescent="0.25">
      <c r="A4500" t="str">
        <f>'Page 1 - General Information'!$G$12</f>
        <v>114069103</v>
      </c>
      <c r="B4500" t="str">
        <f>'Page 1 - General Information'!$G$16</f>
        <v>6980</v>
      </c>
      <c r="C4500" s="333" t="s">
        <v>14207</v>
      </c>
      <c r="N4500" t="s">
        <v>12201</v>
      </c>
      <c r="P4500" s="303">
        <f>INDEX('Page 3 - Financial Information'!$K$16:$X$186,Y4500,X4500)</f>
        <v>44</v>
      </c>
      <c r="Q4500"/>
      <c r="S4500" t="s">
        <v>12391</v>
      </c>
      <c r="X4500" s="334">
        <v>4</v>
      </c>
      <c r="Y4500" s="334">
        <v>18</v>
      </c>
    </row>
    <row r="4501" spans="1:25" x14ac:dyDescent="0.25">
      <c r="A4501" t="str">
        <f>'Page 1 - General Information'!$G$12</f>
        <v>114069103</v>
      </c>
      <c r="B4501" t="str">
        <f>'Page 1 - General Information'!$G$16</f>
        <v>6980</v>
      </c>
      <c r="C4501" s="333" t="s">
        <v>14207</v>
      </c>
      <c r="N4501" t="s">
        <v>12201</v>
      </c>
      <c r="P4501" s="303">
        <f>INDEX('Page 3 - Financial Information'!$K$16:$X$186,Y4501,X4501)</f>
        <v>2165</v>
      </c>
      <c r="Q4501"/>
      <c r="S4501" t="s">
        <v>12392</v>
      </c>
      <c r="X4501" s="334">
        <v>5</v>
      </c>
      <c r="Y4501" s="334">
        <v>18</v>
      </c>
    </row>
    <row r="4502" spans="1:25" x14ac:dyDescent="0.25">
      <c r="A4502" t="str">
        <f>'Page 1 - General Information'!$G$12</f>
        <v>114069103</v>
      </c>
      <c r="B4502" t="str">
        <f>'Page 1 - General Information'!$G$16</f>
        <v>6980</v>
      </c>
      <c r="C4502" s="333" t="s">
        <v>14207</v>
      </c>
      <c r="N4502" t="s">
        <v>12201</v>
      </c>
      <c r="P4502" s="303">
        <f>INDEX('Page 3 - Financial Information'!$K$16:$X$186,Y4502,X4502)</f>
        <v>0</v>
      </c>
      <c r="Q4502"/>
      <c r="S4502" t="s">
        <v>12393</v>
      </c>
      <c r="X4502" s="334">
        <v>6</v>
      </c>
      <c r="Y4502" s="334">
        <v>18</v>
      </c>
    </row>
    <row r="4503" spans="1:25" x14ac:dyDescent="0.25">
      <c r="A4503" t="str">
        <f>'Page 1 - General Information'!$G$12</f>
        <v>114069103</v>
      </c>
      <c r="B4503" t="str">
        <f>'Page 1 - General Information'!$G$16</f>
        <v>6980</v>
      </c>
      <c r="C4503" s="333" t="s">
        <v>14207</v>
      </c>
      <c r="N4503" t="s">
        <v>12201</v>
      </c>
      <c r="P4503" s="303">
        <f>INDEX('Page 3 - Financial Information'!$K$16:$X$186,Y4503,X4503)</f>
        <v>4087</v>
      </c>
      <c r="Q4503"/>
      <c r="S4503" t="s">
        <v>12394</v>
      </c>
      <c r="X4503" s="334">
        <v>7</v>
      </c>
      <c r="Y4503" s="334">
        <v>18</v>
      </c>
    </row>
    <row r="4504" spans="1:25" x14ac:dyDescent="0.25">
      <c r="A4504" t="str">
        <f>'Page 1 - General Information'!$G$12</f>
        <v>114069103</v>
      </c>
      <c r="B4504" t="str">
        <f>'Page 1 - General Information'!$G$16</f>
        <v>6980</v>
      </c>
      <c r="C4504" s="333" t="s">
        <v>14207</v>
      </c>
      <c r="N4504" t="s">
        <v>12201</v>
      </c>
      <c r="P4504" s="303">
        <f>INDEX('Page 3 - Financial Information'!$K$16:$X$186,Y4504,X4504)</f>
        <v>0</v>
      </c>
      <c r="Q4504"/>
      <c r="S4504" t="s">
        <v>12395</v>
      </c>
      <c r="X4504" s="334">
        <v>8</v>
      </c>
      <c r="Y4504" s="334">
        <v>18</v>
      </c>
    </row>
    <row r="4505" spans="1:25" x14ac:dyDescent="0.25">
      <c r="A4505" t="str">
        <f>'Page 1 - General Information'!$G$12</f>
        <v>114069103</v>
      </c>
      <c r="B4505" t="str">
        <f>'Page 1 - General Information'!$G$16</f>
        <v>6980</v>
      </c>
      <c r="C4505" s="333" t="s">
        <v>14207</v>
      </c>
      <c r="N4505" t="s">
        <v>12201</v>
      </c>
      <c r="P4505" s="303">
        <f>INDEX('Page 3 - Financial Information'!$K$16:$X$186,Y4505,X4505)</f>
        <v>10840</v>
      </c>
      <c r="Q4505"/>
      <c r="S4505" t="s">
        <v>12396</v>
      </c>
      <c r="X4505" s="334">
        <v>9</v>
      </c>
      <c r="Y4505" s="334">
        <v>18</v>
      </c>
    </row>
    <row r="4506" spans="1:25" x14ac:dyDescent="0.25">
      <c r="A4506" t="str">
        <f>'Page 1 - General Information'!$G$12</f>
        <v>114069103</v>
      </c>
      <c r="B4506" t="str">
        <f>'Page 1 - General Information'!$G$16</f>
        <v>6980</v>
      </c>
      <c r="C4506" s="333" t="s">
        <v>14207</v>
      </c>
      <c r="N4506" t="s">
        <v>12201</v>
      </c>
      <c r="P4506" s="303">
        <f>INDEX('Page 3 - Financial Information'!$K$16:$X$186,Y4506,X4506)</f>
        <v>0</v>
      </c>
      <c r="Q4506"/>
      <c r="S4506" t="s">
        <v>12397</v>
      </c>
      <c r="X4506" s="334">
        <v>10</v>
      </c>
      <c r="Y4506" s="334">
        <v>18</v>
      </c>
    </row>
    <row r="4507" spans="1:25" x14ac:dyDescent="0.25">
      <c r="A4507" t="str">
        <f>'Page 1 - General Information'!$G$12</f>
        <v>114069103</v>
      </c>
      <c r="B4507" t="str">
        <f>'Page 1 - General Information'!$G$16</f>
        <v>6980</v>
      </c>
      <c r="C4507" s="333" t="s">
        <v>14207</v>
      </c>
      <c r="N4507" t="s">
        <v>12201</v>
      </c>
      <c r="P4507" s="303">
        <f>INDEX('Page 3 - Financial Information'!$K$16:$X$186,Y4507,X4507)</f>
        <v>0</v>
      </c>
      <c r="Q4507"/>
      <c r="S4507" t="s">
        <v>12398</v>
      </c>
      <c r="X4507" s="334">
        <v>13</v>
      </c>
      <c r="Y4507" s="334">
        <v>18</v>
      </c>
    </row>
    <row r="4508" spans="1:25" x14ac:dyDescent="0.25">
      <c r="A4508" t="str">
        <f>'Page 1 - General Information'!$G$12</f>
        <v>114069103</v>
      </c>
      <c r="B4508" t="str">
        <f>'Page 1 - General Information'!$G$16</f>
        <v>6980</v>
      </c>
      <c r="C4508" s="333" t="s">
        <v>14207</v>
      </c>
      <c r="N4508" t="s">
        <v>12201</v>
      </c>
      <c r="P4508" s="303">
        <f>INDEX('Page 3 - Financial Information'!$K$16:$X$186,Y4508,X4508)</f>
        <v>3603.34</v>
      </c>
      <c r="Q4508"/>
      <c r="S4508" t="s">
        <v>12399</v>
      </c>
      <c r="X4508" s="334">
        <v>14</v>
      </c>
      <c r="Y4508" s="334">
        <v>18</v>
      </c>
    </row>
    <row r="4509" spans="1:25" x14ac:dyDescent="0.25">
      <c r="A4509" t="str">
        <f>'Page 1 - General Information'!$G$12</f>
        <v>114069103</v>
      </c>
      <c r="B4509" t="str">
        <f>'Page 1 - General Information'!$G$16</f>
        <v>6980</v>
      </c>
      <c r="C4509" s="333" t="s">
        <v>14207</v>
      </c>
      <c r="N4509" t="s">
        <v>12201</v>
      </c>
      <c r="P4509" s="303">
        <f>INDEX('Page 3 - Financial Information'!$K$16:$X$186,Y4509,X4509)</f>
        <v>0</v>
      </c>
      <c r="Q4509"/>
      <c r="S4509" t="s">
        <v>12400</v>
      </c>
      <c r="X4509" s="334">
        <v>1</v>
      </c>
      <c r="Y4509" s="334">
        <v>19</v>
      </c>
    </row>
    <row r="4510" spans="1:25" x14ac:dyDescent="0.25">
      <c r="A4510" t="str">
        <f>'Page 1 - General Information'!$G$12</f>
        <v>114069103</v>
      </c>
      <c r="B4510" t="str">
        <f>'Page 1 - General Information'!$G$16</f>
        <v>6980</v>
      </c>
      <c r="C4510" s="333" t="s">
        <v>14207</v>
      </c>
      <c r="N4510" t="s">
        <v>12201</v>
      </c>
      <c r="P4510" s="303">
        <f>INDEX('Page 3 - Financial Information'!$K$16:$X$186,Y4510,X4510)</f>
        <v>0</v>
      </c>
      <c r="Q4510"/>
      <c r="S4510" t="s">
        <v>12401</v>
      </c>
      <c r="X4510" s="334">
        <v>3</v>
      </c>
      <c r="Y4510" s="334">
        <v>19</v>
      </c>
    </row>
    <row r="4511" spans="1:25" x14ac:dyDescent="0.25">
      <c r="A4511" t="str">
        <f>'Page 1 - General Information'!$G$12</f>
        <v>114069103</v>
      </c>
      <c r="B4511" t="str">
        <f>'Page 1 - General Information'!$G$16</f>
        <v>6980</v>
      </c>
      <c r="C4511" s="333" t="s">
        <v>14207</v>
      </c>
      <c r="N4511" t="s">
        <v>12201</v>
      </c>
      <c r="P4511" s="303">
        <f>INDEX('Page 3 - Financial Information'!$K$16:$X$186,Y4511,X4511)</f>
        <v>0</v>
      </c>
      <c r="Q4511"/>
      <c r="S4511" t="s">
        <v>12402</v>
      </c>
      <c r="X4511" s="334">
        <v>4</v>
      </c>
      <c r="Y4511" s="334">
        <v>19</v>
      </c>
    </row>
    <row r="4512" spans="1:25" x14ac:dyDescent="0.25">
      <c r="A4512" t="str">
        <f>'Page 1 - General Information'!$G$12</f>
        <v>114069103</v>
      </c>
      <c r="B4512" t="str">
        <f>'Page 1 - General Information'!$G$16</f>
        <v>6980</v>
      </c>
      <c r="C4512" s="333" t="s">
        <v>14207</v>
      </c>
      <c r="N4512" t="s">
        <v>12201</v>
      </c>
      <c r="P4512" s="303">
        <f>INDEX('Page 3 - Financial Information'!$K$16:$X$186,Y4512,X4512)</f>
        <v>0</v>
      </c>
      <c r="Q4512"/>
      <c r="S4512" t="s">
        <v>12403</v>
      </c>
      <c r="X4512" s="334">
        <v>5</v>
      </c>
      <c r="Y4512" s="334">
        <v>19</v>
      </c>
    </row>
    <row r="4513" spans="1:25" x14ac:dyDescent="0.25">
      <c r="A4513" t="str">
        <f>'Page 1 - General Information'!$G$12</f>
        <v>114069103</v>
      </c>
      <c r="B4513" t="str">
        <f>'Page 1 - General Information'!$G$16</f>
        <v>6980</v>
      </c>
      <c r="C4513" s="333" t="s">
        <v>14207</v>
      </c>
      <c r="N4513" t="s">
        <v>12201</v>
      </c>
      <c r="P4513" s="303">
        <f>INDEX('Page 3 - Financial Information'!$K$16:$X$186,Y4513,X4513)</f>
        <v>0</v>
      </c>
      <c r="Q4513"/>
      <c r="S4513" t="s">
        <v>12404</v>
      </c>
      <c r="X4513" s="334">
        <v>6</v>
      </c>
      <c r="Y4513" s="334">
        <v>19</v>
      </c>
    </row>
    <row r="4514" spans="1:25" x14ac:dyDescent="0.25">
      <c r="A4514" t="str">
        <f>'Page 1 - General Information'!$G$12</f>
        <v>114069103</v>
      </c>
      <c r="B4514" t="str">
        <f>'Page 1 - General Information'!$G$16</f>
        <v>6980</v>
      </c>
      <c r="C4514" s="333" t="s">
        <v>14207</v>
      </c>
      <c r="N4514" t="s">
        <v>12201</v>
      </c>
      <c r="P4514" s="303">
        <f>INDEX('Page 3 - Financial Information'!$K$16:$X$186,Y4514,X4514)</f>
        <v>0</v>
      </c>
      <c r="Q4514"/>
      <c r="S4514" t="s">
        <v>12405</v>
      </c>
      <c r="X4514" s="334">
        <v>7</v>
      </c>
      <c r="Y4514" s="334">
        <v>19</v>
      </c>
    </row>
    <row r="4515" spans="1:25" x14ac:dyDescent="0.25">
      <c r="A4515" t="str">
        <f>'Page 1 - General Information'!$G$12</f>
        <v>114069103</v>
      </c>
      <c r="B4515" t="str">
        <f>'Page 1 - General Information'!$G$16</f>
        <v>6980</v>
      </c>
      <c r="C4515" s="333" t="s">
        <v>14207</v>
      </c>
      <c r="N4515" t="s">
        <v>12201</v>
      </c>
      <c r="P4515" s="303">
        <f>INDEX('Page 3 - Financial Information'!$K$16:$X$186,Y4515,X4515)</f>
        <v>0</v>
      </c>
      <c r="Q4515"/>
      <c r="S4515" t="s">
        <v>12406</v>
      </c>
      <c r="X4515" s="334">
        <v>8</v>
      </c>
      <c r="Y4515" s="334">
        <v>19</v>
      </c>
    </row>
    <row r="4516" spans="1:25" x14ac:dyDescent="0.25">
      <c r="A4516" t="str">
        <f>'Page 1 - General Information'!$G$12</f>
        <v>114069103</v>
      </c>
      <c r="B4516" t="str">
        <f>'Page 1 - General Information'!$G$16</f>
        <v>6980</v>
      </c>
      <c r="C4516" s="333" t="s">
        <v>14207</v>
      </c>
      <c r="N4516" t="s">
        <v>12201</v>
      </c>
      <c r="P4516" s="303">
        <f>INDEX('Page 3 - Financial Information'!$K$16:$X$186,Y4516,X4516)</f>
        <v>0</v>
      </c>
      <c r="Q4516"/>
      <c r="S4516" t="s">
        <v>12407</v>
      </c>
      <c r="X4516" s="334">
        <v>9</v>
      </c>
      <c r="Y4516" s="334">
        <v>19</v>
      </c>
    </row>
    <row r="4517" spans="1:25" x14ac:dyDescent="0.25">
      <c r="A4517" t="str">
        <f>'Page 1 - General Information'!$G$12</f>
        <v>114069103</v>
      </c>
      <c r="B4517" t="str">
        <f>'Page 1 - General Information'!$G$16</f>
        <v>6980</v>
      </c>
      <c r="C4517" s="333" t="s">
        <v>14207</v>
      </c>
      <c r="N4517" t="s">
        <v>12201</v>
      </c>
      <c r="P4517" s="303">
        <f>INDEX('Page 3 - Financial Information'!$K$16:$X$186,Y4517,X4517)</f>
        <v>0</v>
      </c>
      <c r="Q4517"/>
      <c r="S4517" t="s">
        <v>12408</v>
      </c>
      <c r="X4517" s="334">
        <v>10</v>
      </c>
      <c r="Y4517" s="334">
        <v>19</v>
      </c>
    </row>
    <row r="4518" spans="1:25" x14ac:dyDescent="0.25">
      <c r="A4518" t="str">
        <f>'Page 1 - General Information'!$G$12</f>
        <v>114069103</v>
      </c>
      <c r="B4518" t="str">
        <f>'Page 1 - General Information'!$G$16</f>
        <v>6980</v>
      </c>
      <c r="C4518" s="333" t="s">
        <v>14207</v>
      </c>
      <c r="N4518" t="s">
        <v>12201</v>
      </c>
      <c r="P4518" s="303">
        <f>INDEX('Page 3 - Financial Information'!$K$16:$X$186,Y4518,X4518)</f>
        <v>0</v>
      </c>
      <c r="Q4518"/>
      <c r="S4518" t="s">
        <v>12409</v>
      </c>
      <c r="X4518" s="334">
        <v>13</v>
      </c>
      <c r="Y4518" s="334">
        <v>19</v>
      </c>
    </row>
    <row r="4519" spans="1:25" x14ac:dyDescent="0.25">
      <c r="A4519" t="str">
        <f>'Page 1 - General Information'!$G$12</f>
        <v>114069103</v>
      </c>
      <c r="B4519" t="str">
        <f>'Page 1 - General Information'!$G$16</f>
        <v>6980</v>
      </c>
      <c r="C4519" s="333" t="s">
        <v>14207</v>
      </c>
      <c r="N4519" t="s">
        <v>12201</v>
      </c>
      <c r="P4519" s="303">
        <f>INDEX('Page 3 - Financial Information'!$K$16:$X$186,Y4519,X4519)</f>
        <v>0</v>
      </c>
      <c r="Q4519"/>
      <c r="S4519" t="s">
        <v>12410</v>
      </c>
      <c r="X4519" s="334">
        <v>14</v>
      </c>
      <c r="Y4519" s="334">
        <v>19</v>
      </c>
    </row>
    <row r="4520" spans="1:25" x14ac:dyDescent="0.25">
      <c r="A4520" t="str">
        <f>'Page 1 - General Information'!$G$12</f>
        <v>114069103</v>
      </c>
      <c r="B4520" t="str">
        <f>'Page 1 - General Information'!$G$16</f>
        <v>6980</v>
      </c>
      <c r="C4520" s="333" t="s">
        <v>14207</v>
      </c>
      <c r="N4520" t="s">
        <v>12201</v>
      </c>
      <c r="P4520" s="303">
        <f>INDEX('Page 3 - Financial Information'!$K$16:$X$186,Y4520,X4520)</f>
        <v>0</v>
      </c>
      <c r="Q4520"/>
      <c r="S4520" t="s">
        <v>12411</v>
      </c>
      <c r="X4520" s="334">
        <v>1</v>
      </c>
      <c r="Y4520" s="334">
        <v>20</v>
      </c>
    </row>
    <row r="4521" spans="1:25" x14ac:dyDescent="0.25">
      <c r="A4521" t="str">
        <f>'Page 1 - General Information'!$G$12</f>
        <v>114069103</v>
      </c>
      <c r="B4521" t="str">
        <f>'Page 1 - General Information'!$G$16</f>
        <v>6980</v>
      </c>
      <c r="C4521" s="333" t="s">
        <v>14207</v>
      </c>
      <c r="N4521" t="s">
        <v>12201</v>
      </c>
      <c r="P4521" s="303">
        <f>INDEX('Page 3 - Financial Information'!$K$16:$X$186,Y4521,X4521)</f>
        <v>0</v>
      </c>
      <c r="Q4521"/>
      <c r="S4521" t="s">
        <v>12412</v>
      </c>
      <c r="X4521" s="334">
        <v>3</v>
      </c>
      <c r="Y4521" s="334">
        <v>20</v>
      </c>
    </row>
    <row r="4522" spans="1:25" x14ac:dyDescent="0.25">
      <c r="A4522" t="str">
        <f>'Page 1 - General Information'!$G$12</f>
        <v>114069103</v>
      </c>
      <c r="B4522" t="str">
        <f>'Page 1 - General Information'!$G$16</f>
        <v>6980</v>
      </c>
      <c r="C4522" s="333" t="s">
        <v>14207</v>
      </c>
      <c r="N4522" t="s">
        <v>12201</v>
      </c>
      <c r="P4522" s="303">
        <f>INDEX('Page 3 - Financial Information'!$K$16:$X$186,Y4522,X4522)</f>
        <v>0</v>
      </c>
      <c r="Q4522"/>
      <c r="S4522" t="s">
        <v>12413</v>
      </c>
      <c r="X4522" s="334">
        <v>4</v>
      </c>
      <c r="Y4522" s="334">
        <v>20</v>
      </c>
    </row>
    <row r="4523" spans="1:25" x14ac:dyDescent="0.25">
      <c r="A4523" t="str">
        <f>'Page 1 - General Information'!$G$12</f>
        <v>114069103</v>
      </c>
      <c r="B4523" t="str">
        <f>'Page 1 - General Information'!$G$16</f>
        <v>6980</v>
      </c>
      <c r="C4523" s="333" t="s">
        <v>14207</v>
      </c>
      <c r="N4523" t="s">
        <v>12201</v>
      </c>
      <c r="P4523" s="303">
        <f>INDEX('Page 3 - Financial Information'!$K$16:$X$186,Y4523,X4523)</f>
        <v>0</v>
      </c>
      <c r="Q4523"/>
      <c r="S4523" t="s">
        <v>12414</v>
      </c>
      <c r="X4523" s="334">
        <v>5</v>
      </c>
      <c r="Y4523" s="334">
        <v>20</v>
      </c>
    </row>
    <row r="4524" spans="1:25" x14ac:dyDescent="0.25">
      <c r="A4524" t="str">
        <f>'Page 1 - General Information'!$G$12</f>
        <v>114069103</v>
      </c>
      <c r="B4524" t="str">
        <f>'Page 1 - General Information'!$G$16</f>
        <v>6980</v>
      </c>
      <c r="C4524" s="333" t="s">
        <v>14207</v>
      </c>
      <c r="N4524" t="s">
        <v>12201</v>
      </c>
      <c r="P4524" s="303">
        <f>INDEX('Page 3 - Financial Information'!$K$16:$X$186,Y4524,X4524)</f>
        <v>0</v>
      </c>
      <c r="Q4524"/>
      <c r="S4524" t="s">
        <v>12415</v>
      </c>
      <c r="X4524" s="334">
        <v>6</v>
      </c>
      <c r="Y4524" s="334">
        <v>20</v>
      </c>
    </row>
    <row r="4525" spans="1:25" x14ac:dyDescent="0.25">
      <c r="A4525" t="str">
        <f>'Page 1 - General Information'!$G$12</f>
        <v>114069103</v>
      </c>
      <c r="B4525" t="str">
        <f>'Page 1 - General Information'!$G$16</f>
        <v>6980</v>
      </c>
      <c r="C4525" s="333" t="s">
        <v>14207</v>
      </c>
      <c r="N4525" t="s">
        <v>12201</v>
      </c>
      <c r="P4525" s="303">
        <f>INDEX('Page 3 - Financial Information'!$K$16:$X$186,Y4525,X4525)</f>
        <v>0</v>
      </c>
      <c r="Q4525"/>
      <c r="S4525" t="s">
        <v>12416</v>
      </c>
      <c r="X4525" s="334">
        <v>7</v>
      </c>
      <c r="Y4525" s="334">
        <v>20</v>
      </c>
    </row>
    <row r="4526" spans="1:25" x14ac:dyDescent="0.25">
      <c r="A4526" t="str">
        <f>'Page 1 - General Information'!$G$12</f>
        <v>114069103</v>
      </c>
      <c r="B4526" t="str">
        <f>'Page 1 - General Information'!$G$16</f>
        <v>6980</v>
      </c>
      <c r="C4526" s="333" t="s">
        <v>14207</v>
      </c>
      <c r="N4526" t="s">
        <v>12201</v>
      </c>
      <c r="P4526" s="303">
        <f>INDEX('Page 3 - Financial Information'!$K$16:$X$186,Y4526,X4526)</f>
        <v>0</v>
      </c>
      <c r="Q4526"/>
      <c r="S4526" t="s">
        <v>12417</v>
      </c>
      <c r="X4526" s="334">
        <v>8</v>
      </c>
      <c r="Y4526" s="334">
        <v>20</v>
      </c>
    </row>
    <row r="4527" spans="1:25" x14ac:dyDescent="0.25">
      <c r="A4527" t="str">
        <f>'Page 1 - General Information'!$G$12</f>
        <v>114069103</v>
      </c>
      <c r="B4527" t="str">
        <f>'Page 1 - General Information'!$G$16</f>
        <v>6980</v>
      </c>
      <c r="C4527" s="333" t="s">
        <v>14207</v>
      </c>
      <c r="N4527" t="s">
        <v>12201</v>
      </c>
      <c r="P4527" s="303">
        <f>INDEX('Page 3 - Financial Information'!$K$16:$X$186,Y4527,X4527)</f>
        <v>0</v>
      </c>
      <c r="Q4527"/>
      <c r="S4527" t="s">
        <v>12418</v>
      </c>
      <c r="X4527" s="334">
        <v>9</v>
      </c>
      <c r="Y4527" s="334">
        <v>20</v>
      </c>
    </row>
    <row r="4528" spans="1:25" x14ac:dyDescent="0.25">
      <c r="A4528" t="str">
        <f>'Page 1 - General Information'!$G$12</f>
        <v>114069103</v>
      </c>
      <c r="B4528" t="str">
        <f>'Page 1 - General Information'!$G$16</f>
        <v>6980</v>
      </c>
      <c r="C4528" s="333" t="s">
        <v>14207</v>
      </c>
      <c r="N4528" t="s">
        <v>12201</v>
      </c>
      <c r="P4528" s="303">
        <f>INDEX('Page 3 - Financial Information'!$K$16:$X$186,Y4528,X4528)</f>
        <v>0</v>
      </c>
      <c r="Q4528"/>
      <c r="S4528" t="s">
        <v>12419</v>
      </c>
      <c r="X4528" s="334">
        <v>10</v>
      </c>
      <c r="Y4528" s="334">
        <v>20</v>
      </c>
    </row>
    <row r="4529" spans="1:25" x14ac:dyDescent="0.25">
      <c r="A4529" t="str">
        <f>'Page 1 - General Information'!$G$12</f>
        <v>114069103</v>
      </c>
      <c r="B4529" t="str">
        <f>'Page 1 - General Information'!$G$16</f>
        <v>6980</v>
      </c>
      <c r="C4529" s="333" t="s">
        <v>14207</v>
      </c>
      <c r="N4529" t="s">
        <v>12201</v>
      </c>
      <c r="P4529" s="303">
        <f>INDEX('Page 3 - Financial Information'!$K$16:$X$186,Y4529,X4529)</f>
        <v>0</v>
      </c>
      <c r="Q4529"/>
      <c r="S4529" t="s">
        <v>12420</v>
      </c>
      <c r="X4529" s="334">
        <v>13</v>
      </c>
      <c r="Y4529" s="334">
        <v>20</v>
      </c>
    </row>
    <row r="4530" spans="1:25" x14ac:dyDescent="0.25">
      <c r="A4530" t="str">
        <f>'Page 1 - General Information'!$G$12</f>
        <v>114069103</v>
      </c>
      <c r="B4530" t="str">
        <f>'Page 1 - General Information'!$G$16</f>
        <v>6980</v>
      </c>
      <c r="C4530" s="333" t="s">
        <v>14207</v>
      </c>
      <c r="N4530" t="s">
        <v>12201</v>
      </c>
      <c r="P4530" s="303">
        <f>INDEX('Page 3 - Financial Information'!$K$16:$X$186,Y4530,X4530)</f>
        <v>0</v>
      </c>
      <c r="Q4530"/>
      <c r="S4530" t="s">
        <v>12421</v>
      </c>
      <c r="X4530" s="334">
        <v>14</v>
      </c>
      <c r="Y4530" s="334">
        <v>20</v>
      </c>
    </row>
    <row r="4531" spans="1:25" x14ac:dyDescent="0.25">
      <c r="A4531" t="str">
        <f>'Page 1 - General Information'!$G$12</f>
        <v>114069103</v>
      </c>
      <c r="B4531" t="str">
        <f>'Page 1 - General Information'!$G$16</f>
        <v>6980</v>
      </c>
      <c r="C4531" s="333" t="s">
        <v>14207</v>
      </c>
      <c r="N4531" t="s">
        <v>12201</v>
      </c>
      <c r="P4531" s="303">
        <f>INDEX('Page 3 - Financial Information'!$K$16:$X$186,Y4531,X4531)</f>
        <v>49684</v>
      </c>
      <c r="Q4531"/>
      <c r="S4531" t="s">
        <v>12422</v>
      </c>
      <c r="X4531" s="334">
        <v>1</v>
      </c>
      <c r="Y4531" s="334">
        <v>21</v>
      </c>
    </row>
    <row r="4532" spans="1:25" x14ac:dyDescent="0.25">
      <c r="A4532" t="str">
        <f>'Page 1 - General Information'!$G$12</f>
        <v>114069103</v>
      </c>
      <c r="B4532" t="str">
        <f>'Page 1 - General Information'!$G$16</f>
        <v>6980</v>
      </c>
      <c r="C4532" s="333" t="s">
        <v>14207</v>
      </c>
      <c r="N4532" t="s">
        <v>12201</v>
      </c>
      <c r="P4532" s="303">
        <f>INDEX('Page 3 - Financial Information'!$K$16:$X$186,Y4532,X4532)</f>
        <v>2224</v>
      </c>
      <c r="Q4532"/>
      <c r="S4532" t="s">
        <v>12423</v>
      </c>
      <c r="X4532" s="334">
        <v>3</v>
      </c>
      <c r="Y4532" s="334">
        <v>21</v>
      </c>
    </row>
    <row r="4533" spans="1:25" x14ac:dyDescent="0.25">
      <c r="A4533" t="str">
        <f>'Page 1 - General Information'!$G$12</f>
        <v>114069103</v>
      </c>
      <c r="B4533" t="str">
        <f>'Page 1 - General Information'!$G$16</f>
        <v>6980</v>
      </c>
      <c r="C4533" s="333" t="s">
        <v>14207</v>
      </c>
      <c r="N4533" t="s">
        <v>12201</v>
      </c>
      <c r="P4533" s="303">
        <f>INDEX('Page 3 - Financial Information'!$K$16:$X$186,Y4533,X4533)</f>
        <v>0</v>
      </c>
      <c r="Q4533"/>
      <c r="S4533" t="s">
        <v>12424</v>
      </c>
      <c r="X4533" s="334">
        <v>4</v>
      </c>
      <c r="Y4533" s="334">
        <v>21</v>
      </c>
    </row>
    <row r="4534" spans="1:25" x14ac:dyDescent="0.25">
      <c r="A4534" t="str">
        <f>'Page 1 - General Information'!$G$12</f>
        <v>114069103</v>
      </c>
      <c r="B4534" t="str">
        <f>'Page 1 - General Information'!$G$16</f>
        <v>6980</v>
      </c>
      <c r="C4534" s="333" t="s">
        <v>14207</v>
      </c>
      <c r="N4534" t="s">
        <v>12201</v>
      </c>
      <c r="P4534" s="303">
        <f>INDEX('Page 3 - Financial Information'!$K$16:$X$186,Y4534,X4534)</f>
        <v>12908</v>
      </c>
      <c r="Q4534"/>
      <c r="S4534" t="s">
        <v>12425</v>
      </c>
      <c r="X4534" s="334">
        <v>5</v>
      </c>
      <c r="Y4534" s="334">
        <v>21</v>
      </c>
    </row>
    <row r="4535" spans="1:25" x14ac:dyDescent="0.25">
      <c r="A4535" t="str">
        <f>'Page 1 - General Information'!$G$12</f>
        <v>114069103</v>
      </c>
      <c r="B4535" t="str">
        <f>'Page 1 - General Information'!$G$16</f>
        <v>6980</v>
      </c>
      <c r="C4535" s="333" t="s">
        <v>14207</v>
      </c>
      <c r="N4535" t="s">
        <v>12201</v>
      </c>
      <c r="P4535" s="303">
        <f>INDEX('Page 3 - Financial Information'!$K$16:$X$186,Y4535,X4535)</f>
        <v>0</v>
      </c>
      <c r="Q4535"/>
      <c r="S4535" t="s">
        <v>12426</v>
      </c>
      <c r="X4535" s="334">
        <v>6</v>
      </c>
      <c r="Y4535" s="334">
        <v>21</v>
      </c>
    </row>
    <row r="4536" spans="1:25" x14ac:dyDescent="0.25">
      <c r="A4536" t="str">
        <f>'Page 1 - General Information'!$G$12</f>
        <v>114069103</v>
      </c>
      <c r="B4536" t="str">
        <f>'Page 1 - General Information'!$G$16</f>
        <v>6980</v>
      </c>
      <c r="C4536" s="333" t="s">
        <v>14207</v>
      </c>
      <c r="N4536" t="s">
        <v>12201</v>
      </c>
      <c r="P4536" s="303">
        <f>INDEX('Page 3 - Financial Information'!$K$16:$X$186,Y4536,X4536)</f>
        <v>8844</v>
      </c>
      <c r="Q4536"/>
      <c r="S4536" t="s">
        <v>12427</v>
      </c>
      <c r="X4536" s="334">
        <v>7</v>
      </c>
      <c r="Y4536" s="334">
        <v>21</v>
      </c>
    </row>
    <row r="4537" spans="1:25" x14ac:dyDescent="0.25">
      <c r="A4537" t="str">
        <f>'Page 1 - General Information'!$G$12</f>
        <v>114069103</v>
      </c>
      <c r="B4537" t="str">
        <f>'Page 1 - General Information'!$G$16</f>
        <v>6980</v>
      </c>
      <c r="C4537" s="333" t="s">
        <v>14207</v>
      </c>
      <c r="N4537" t="s">
        <v>12201</v>
      </c>
      <c r="P4537" s="303">
        <f>INDEX('Page 3 - Financial Information'!$K$16:$X$186,Y4537,X4537)</f>
        <v>25708</v>
      </c>
      <c r="Q4537"/>
      <c r="S4537" t="s">
        <v>12428</v>
      </c>
      <c r="X4537" s="334">
        <v>8</v>
      </c>
      <c r="Y4537" s="334">
        <v>21</v>
      </c>
    </row>
    <row r="4538" spans="1:25" x14ac:dyDescent="0.25">
      <c r="A4538" t="str">
        <f>'Page 1 - General Information'!$G$12</f>
        <v>114069103</v>
      </c>
      <c r="B4538" t="str">
        <f>'Page 1 - General Information'!$G$16</f>
        <v>6980</v>
      </c>
      <c r="C4538" s="333" t="s">
        <v>14207</v>
      </c>
      <c r="N4538" t="s">
        <v>12201</v>
      </c>
      <c r="P4538" s="303">
        <f>INDEX('Page 3 - Financial Information'!$K$16:$X$186,Y4538,X4538)</f>
        <v>0</v>
      </c>
      <c r="Q4538"/>
      <c r="S4538" t="s">
        <v>12429</v>
      </c>
      <c r="X4538" s="334">
        <v>9</v>
      </c>
      <c r="Y4538" s="334">
        <v>21</v>
      </c>
    </row>
    <row r="4539" spans="1:25" x14ac:dyDescent="0.25">
      <c r="A4539" t="str">
        <f>'Page 1 - General Information'!$G$12</f>
        <v>114069103</v>
      </c>
      <c r="B4539" t="str">
        <f>'Page 1 - General Information'!$G$16</f>
        <v>6980</v>
      </c>
      <c r="C4539" s="333" t="s">
        <v>14207</v>
      </c>
      <c r="N4539" t="s">
        <v>12201</v>
      </c>
      <c r="P4539" s="303">
        <f>INDEX('Page 3 - Financial Information'!$K$16:$X$186,Y4539,X4539)</f>
        <v>0</v>
      </c>
      <c r="Q4539"/>
      <c r="S4539" t="s">
        <v>12430</v>
      </c>
      <c r="X4539" s="334">
        <v>10</v>
      </c>
      <c r="Y4539" s="334">
        <v>21</v>
      </c>
    </row>
    <row r="4540" spans="1:25" x14ac:dyDescent="0.25">
      <c r="A4540" t="str">
        <f>'Page 1 - General Information'!$G$12</f>
        <v>114069103</v>
      </c>
      <c r="B4540" t="str">
        <f>'Page 1 - General Information'!$G$16</f>
        <v>6980</v>
      </c>
      <c r="C4540" s="333" t="s">
        <v>14207</v>
      </c>
      <c r="N4540" t="s">
        <v>12201</v>
      </c>
      <c r="P4540" s="303">
        <f>INDEX('Page 3 - Financial Information'!$K$16:$X$186,Y4540,X4540)</f>
        <v>0</v>
      </c>
      <c r="Q4540"/>
      <c r="S4540" t="s">
        <v>12431</v>
      </c>
      <c r="X4540" s="334">
        <v>13</v>
      </c>
      <c r="Y4540" s="334">
        <v>21</v>
      </c>
    </row>
    <row r="4541" spans="1:25" x14ac:dyDescent="0.25">
      <c r="A4541" t="str">
        <f>'Page 1 - General Information'!$G$12</f>
        <v>114069103</v>
      </c>
      <c r="B4541" t="str">
        <f>'Page 1 - General Information'!$G$16</f>
        <v>6980</v>
      </c>
      <c r="C4541" s="333" t="s">
        <v>14207</v>
      </c>
      <c r="N4541" t="s">
        <v>12201</v>
      </c>
      <c r="P4541" s="303">
        <f>INDEX('Page 3 - Financial Information'!$K$16:$X$186,Y4541,X4541)</f>
        <v>31913.77</v>
      </c>
      <c r="Q4541"/>
      <c r="S4541" t="s">
        <v>12432</v>
      </c>
      <c r="X4541" s="334">
        <v>14</v>
      </c>
      <c r="Y4541" s="334">
        <v>21</v>
      </c>
    </row>
    <row r="4542" spans="1:25" x14ac:dyDescent="0.25">
      <c r="A4542" t="str">
        <f>'Page 1 - General Information'!$G$12</f>
        <v>114069103</v>
      </c>
      <c r="B4542" t="str">
        <f>'Page 1 - General Information'!$G$16</f>
        <v>6980</v>
      </c>
      <c r="C4542" s="333" t="s">
        <v>14207</v>
      </c>
      <c r="N4542" t="s">
        <v>12201</v>
      </c>
      <c r="P4542" s="303">
        <f>INDEX('Page 3 - Financial Information'!$K$16:$X$186,Y4542,X4542)</f>
        <v>0</v>
      </c>
      <c r="Q4542"/>
      <c r="S4542" t="s">
        <v>12433</v>
      </c>
      <c r="X4542" s="334">
        <v>1</v>
      </c>
      <c r="Y4542" s="334">
        <v>22</v>
      </c>
    </row>
    <row r="4543" spans="1:25" x14ac:dyDescent="0.25">
      <c r="A4543" t="str">
        <f>'Page 1 - General Information'!$G$12</f>
        <v>114069103</v>
      </c>
      <c r="B4543" t="str">
        <f>'Page 1 - General Information'!$G$16</f>
        <v>6980</v>
      </c>
      <c r="C4543" s="333" t="s">
        <v>14207</v>
      </c>
      <c r="N4543" t="s">
        <v>12201</v>
      </c>
      <c r="P4543" s="303">
        <f>INDEX('Page 3 - Financial Information'!$K$16:$X$186,Y4543,X4543)</f>
        <v>0</v>
      </c>
      <c r="Q4543"/>
      <c r="S4543" t="s">
        <v>12434</v>
      </c>
      <c r="X4543" s="334">
        <v>3</v>
      </c>
      <c r="Y4543" s="334">
        <v>22</v>
      </c>
    </row>
    <row r="4544" spans="1:25" x14ac:dyDescent="0.25">
      <c r="A4544" t="str">
        <f>'Page 1 - General Information'!$G$12</f>
        <v>114069103</v>
      </c>
      <c r="B4544" t="str">
        <f>'Page 1 - General Information'!$G$16</f>
        <v>6980</v>
      </c>
      <c r="C4544" s="333" t="s">
        <v>14207</v>
      </c>
      <c r="N4544" t="s">
        <v>12201</v>
      </c>
      <c r="P4544" s="303">
        <f>INDEX('Page 3 - Financial Information'!$K$16:$X$186,Y4544,X4544)</f>
        <v>0</v>
      </c>
      <c r="Q4544"/>
      <c r="S4544" t="s">
        <v>12435</v>
      </c>
      <c r="X4544" s="334">
        <v>4</v>
      </c>
      <c r="Y4544" s="334">
        <v>22</v>
      </c>
    </row>
    <row r="4545" spans="1:25" x14ac:dyDescent="0.25">
      <c r="A4545" t="str">
        <f>'Page 1 - General Information'!$G$12</f>
        <v>114069103</v>
      </c>
      <c r="B4545" t="str">
        <f>'Page 1 - General Information'!$G$16</f>
        <v>6980</v>
      </c>
      <c r="C4545" s="333" t="s">
        <v>14207</v>
      </c>
      <c r="N4545" t="s">
        <v>12201</v>
      </c>
      <c r="P4545" s="303">
        <f>INDEX('Page 3 - Financial Information'!$K$16:$X$186,Y4545,X4545)</f>
        <v>0</v>
      </c>
      <c r="Q4545"/>
      <c r="S4545" t="s">
        <v>12436</v>
      </c>
      <c r="X4545" s="334">
        <v>5</v>
      </c>
      <c r="Y4545" s="334">
        <v>22</v>
      </c>
    </row>
    <row r="4546" spans="1:25" x14ac:dyDescent="0.25">
      <c r="A4546" t="str">
        <f>'Page 1 - General Information'!$G$12</f>
        <v>114069103</v>
      </c>
      <c r="B4546" t="str">
        <f>'Page 1 - General Information'!$G$16</f>
        <v>6980</v>
      </c>
      <c r="C4546" s="333" t="s">
        <v>14207</v>
      </c>
      <c r="N4546" t="s">
        <v>12201</v>
      </c>
      <c r="P4546" s="303">
        <f>INDEX('Page 3 - Financial Information'!$K$16:$X$186,Y4546,X4546)</f>
        <v>0</v>
      </c>
      <c r="Q4546"/>
      <c r="S4546" t="s">
        <v>12437</v>
      </c>
      <c r="X4546" s="334">
        <v>6</v>
      </c>
      <c r="Y4546" s="334">
        <v>22</v>
      </c>
    </row>
    <row r="4547" spans="1:25" x14ac:dyDescent="0.25">
      <c r="A4547" t="str">
        <f>'Page 1 - General Information'!$G$12</f>
        <v>114069103</v>
      </c>
      <c r="B4547" t="str">
        <f>'Page 1 - General Information'!$G$16</f>
        <v>6980</v>
      </c>
      <c r="C4547" s="333" t="s">
        <v>14207</v>
      </c>
      <c r="N4547" t="s">
        <v>12201</v>
      </c>
      <c r="P4547" s="303">
        <f>INDEX('Page 3 - Financial Information'!$K$16:$X$186,Y4547,X4547)</f>
        <v>0</v>
      </c>
      <c r="Q4547"/>
      <c r="S4547" t="s">
        <v>12438</v>
      </c>
      <c r="X4547" s="334">
        <v>7</v>
      </c>
      <c r="Y4547" s="334">
        <v>22</v>
      </c>
    </row>
    <row r="4548" spans="1:25" x14ac:dyDescent="0.25">
      <c r="A4548" t="str">
        <f>'Page 1 - General Information'!$G$12</f>
        <v>114069103</v>
      </c>
      <c r="B4548" t="str">
        <f>'Page 1 - General Information'!$G$16</f>
        <v>6980</v>
      </c>
      <c r="C4548" s="333" t="s">
        <v>14207</v>
      </c>
      <c r="N4548" t="s">
        <v>12201</v>
      </c>
      <c r="P4548" s="303">
        <f>INDEX('Page 3 - Financial Information'!$K$16:$X$186,Y4548,X4548)</f>
        <v>0</v>
      </c>
      <c r="Q4548"/>
      <c r="S4548" t="s">
        <v>12439</v>
      </c>
      <c r="X4548" s="334">
        <v>8</v>
      </c>
      <c r="Y4548" s="334">
        <v>22</v>
      </c>
    </row>
    <row r="4549" spans="1:25" x14ac:dyDescent="0.25">
      <c r="A4549" t="str">
        <f>'Page 1 - General Information'!$G$12</f>
        <v>114069103</v>
      </c>
      <c r="B4549" t="str">
        <f>'Page 1 - General Information'!$G$16</f>
        <v>6980</v>
      </c>
      <c r="C4549" s="333" t="s">
        <v>14207</v>
      </c>
      <c r="N4549" t="s">
        <v>12201</v>
      </c>
      <c r="P4549" s="303">
        <f>INDEX('Page 3 - Financial Information'!$K$16:$X$186,Y4549,X4549)</f>
        <v>0</v>
      </c>
      <c r="Q4549"/>
      <c r="S4549" t="s">
        <v>12440</v>
      </c>
      <c r="X4549" s="334">
        <v>9</v>
      </c>
      <c r="Y4549" s="334">
        <v>22</v>
      </c>
    </row>
    <row r="4550" spans="1:25" x14ac:dyDescent="0.25">
      <c r="A4550" t="str">
        <f>'Page 1 - General Information'!$G$12</f>
        <v>114069103</v>
      </c>
      <c r="B4550" t="str">
        <f>'Page 1 - General Information'!$G$16</f>
        <v>6980</v>
      </c>
      <c r="C4550" s="333" t="s">
        <v>14207</v>
      </c>
      <c r="N4550" t="s">
        <v>12201</v>
      </c>
      <c r="P4550" s="303">
        <f>INDEX('Page 3 - Financial Information'!$K$16:$X$186,Y4550,X4550)</f>
        <v>0</v>
      </c>
      <c r="Q4550"/>
      <c r="S4550" t="s">
        <v>12441</v>
      </c>
      <c r="X4550" s="334">
        <v>10</v>
      </c>
      <c r="Y4550" s="334">
        <v>22</v>
      </c>
    </row>
    <row r="4551" spans="1:25" x14ac:dyDescent="0.25">
      <c r="A4551" t="str">
        <f>'Page 1 - General Information'!$G$12</f>
        <v>114069103</v>
      </c>
      <c r="B4551" t="str">
        <f>'Page 1 - General Information'!$G$16</f>
        <v>6980</v>
      </c>
      <c r="C4551" s="333" t="s">
        <v>14207</v>
      </c>
      <c r="N4551" t="s">
        <v>12201</v>
      </c>
      <c r="P4551" s="303">
        <f>INDEX('Page 3 - Financial Information'!$K$16:$X$186,Y4551,X4551)</f>
        <v>0</v>
      </c>
      <c r="Q4551"/>
      <c r="S4551" t="s">
        <v>12442</v>
      </c>
      <c r="X4551" s="334">
        <v>13</v>
      </c>
      <c r="Y4551" s="334">
        <v>22</v>
      </c>
    </row>
    <row r="4552" spans="1:25" x14ac:dyDescent="0.25">
      <c r="A4552" t="str">
        <f>'Page 1 - General Information'!$G$12</f>
        <v>114069103</v>
      </c>
      <c r="B4552" t="str">
        <f>'Page 1 - General Information'!$G$16</f>
        <v>6980</v>
      </c>
      <c r="C4552" s="333" t="s">
        <v>14207</v>
      </c>
      <c r="N4552" t="s">
        <v>12201</v>
      </c>
      <c r="P4552" s="303">
        <f>INDEX('Page 3 - Financial Information'!$K$16:$X$186,Y4552,X4552)</f>
        <v>0</v>
      </c>
      <c r="Q4552"/>
      <c r="S4552" t="s">
        <v>12443</v>
      </c>
      <c r="X4552" s="334">
        <v>14</v>
      </c>
      <c r="Y4552" s="334">
        <v>22</v>
      </c>
    </row>
    <row r="4553" spans="1:25" x14ac:dyDescent="0.25">
      <c r="A4553" t="str">
        <f>'Page 1 - General Information'!$G$12</f>
        <v>114069103</v>
      </c>
      <c r="B4553" t="str">
        <f>'Page 1 - General Information'!$G$16</f>
        <v>6980</v>
      </c>
      <c r="C4553" s="333" t="s">
        <v>14207</v>
      </c>
      <c r="N4553" t="s">
        <v>12201</v>
      </c>
      <c r="P4553" s="303">
        <f>INDEX('Page 3 - Financial Information'!$K$16:$X$186,Y4553,X4553)</f>
        <v>14822</v>
      </c>
      <c r="Q4553"/>
      <c r="S4553" t="s">
        <v>12444</v>
      </c>
      <c r="X4553" s="334">
        <v>1</v>
      </c>
      <c r="Y4553" s="334">
        <v>23</v>
      </c>
    </row>
    <row r="4554" spans="1:25" x14ac:dyDescent="0.25">
      <c r="A4554" t="str">
        <f>'Page 1 - General Information'!$G$12</f>
        <v>114069103</v>
      </c>
      <c r="B4554" t="str">
        <f>'Page 1 - General Information'!$G$16</f>
        <v>6980</v>
      </c>
      <c r="C4554" s="333" t="s">
        <v>14207</v>
      </c>
      <c r="N4554" t="s">
        <v>12201</v>
      </c>
      <c r="P4554" s="303">
        <f>INDEX('Page 3 - Financial Information'!$K$16:$X$186,Y4554,X4554)</f>
        <v>1333</v>
      </c>
      <c r="Q4554"/>
      <c r="S4554" t="s">
        <v>12445</v>
      </c>
      <c r="X4554" s="334">
        <v>3</v>
      </c>
      <c r="Y4554" s="334">
        <v>23</v>
      </c>
    </row>
    <row r="4555" spans="1:25" x14ac:dyDescent="0.25">
      <c r="A4555" t="str">
        <f>'Page 1 - General Information'!$G$12</f>
        <v>114069103</v>
      </c>
      <c r="B4555" t="str">
        <f>'Page 1 - General Information'!$G$16</f>
        <v>6980</v>
      </c>
      <c r="C4555" s="333" t="s">
        <v>14207</v>
      </c>
      <c r="N4555" t="s">
        <v>12201</v>
      </c>
      <c r="P4555" s="303">
        <f>INDEX('Page 3 - Financial Information'!$K$16:$X$186,Y4555,X4555)</f>
        <v>1874</v>
      </c>
      <c r="Q4555"/>
      <c r="S4555" t="s">
        <v>12446</v>
      </c>
      <c r="X4555" s="334">
        <v>4</v>
      </c>
      <c r="Y4555" s="334">
        <v>23</v>
      </c>
    </row>
    <row r="4556" spans="1:25" x14ac:dyDescent="0.25">
      <c r="A4556" t="str">
        <f>'Page 1 - General Information'!$G$12</f>
        <v>114069103</v>
      </c>
      <c r="B4556" t="str">
        <f>'Page 1 - General Information'!$G$16</f>
        <v>6980</v>
      </c>
      <c r="C4556" s="333" t="s">
        <v>14207</v>
      </c>
      <c r="N4556" t="s">
        <v>12201</v>
      </c>
      <c r="P4556" s="303">
        <f>INDEX('Page 3 - Financial Information'!$K$16:$X$186,Y4556,X4556)</f>
        <v>4820</v>
      </c>
      <c r="Q4556"/>
      <c r="S4556" t="s">
        <v>12447</v>
      </c>
      <c r="X4556" s="334">
        <v>5</v>
      </c>
      <c r="Y4556" s="334">
        <v>23</v>
      </c>
    </row>
    <row r="4557" spans="1:25" x14ac:dyDescent="0.25">
      <c r="A4557" t="str">
        <f>'Page 1 - General Information'!$G$12</f>
        <v>114069103</v>
      </c>
      <c r="B4557" t="str">
        <f>'Page 1 - General Information'!$G$16</f>
        <v>6980</v>
      </c>
      <c r="C4557" s="333" t="s">
        <v>14207</v>
      </c>
      <c r="N4557" t="s">
        <v>12201</v>
      </c>
      <c r="P4557" s="303">
        <f>INDEX('Page 3 - Financial Information'!$K$16:$X$186,Y4557,X4557)</f>
        <v>0</v>
      </c>
      <c r="Q4557"/>
      <c r="S4557" t="s">
        <v>12448</v>
      </c>
      <c r="X4557" s="334">
        <v>6</v>
      </c>
      <c r="Y4557" s="334">
        <v>23</v>
      </c>
    </row>
    <row r="4558" spans="1:25" x14ac:dyDescent="0.25">
      <c r="A4558" t="str">
        <f>'Page 1 - General Information'!$G$12</f>
        <v>114069103</v>
      </c>
      <c r="B4558" t="str">
        <f>'Page 1 - General Information'!$G$16</f>
        <v>6980</v>
      </c>
      <c r="C4558" s="333" t="s">
        <v>14207</v>
      </c>
      <c r="N4558" t="s">
        <v>12201</v>
      </c>
      <c r="P4558" s="303">
        <f>INDEX('Page 3 - Financial Information'!$K$16:$X$186,Y4558,X4558)</f>
        <v>1394</v>
      </c>
      <c r="Q4558"/>
      <c r="S4558" t="s">
        <v>12449</v>
      </c>
      <c r="X4558" s="334">
        <v>7</v>
      </c>
      <c r="Y4558" s="334">
        <v>23</v>
      </c>
    </row>
    <row r="4559" spans="1:25" x14ac:dyDescent="0.25">
      <c r="A4559" t="str">
        <f>'Page 1 - General Information'!$G$12</f>
        <v>114069103</v>
      </c>
      <c r="B4559" t="str">
        <f>'Page 1 - General Information'!$G$16</f>
        <v>6980</v>
      </c>
      <c r="C4559" s="333" t="s">
        <v>14207</v>
      </c>
      <c r="N4559" t="s">
        <v>12201</v>
      </c>
      <c r="P4559" s="303">
        <f>INDEX('Page 3 - Financial Information'!$K$16:$X$186,Y4559,X4559)</f>
        <v>0</v>
      </c>
      <c r="Q4559"/>
      <c r="S4559" t="s">
        <v>12450</v>
      </c>
      <c r="X4559" s="334">
        <v>8</v>
      </c>
      <c r="Y4559" s="334">
        <v>23</v>
      </c>
    </row>
    <row r="4560" spans="1:25" x14ac:dyDescent="0.25">
      <c r="A4560" t="str">
        <f>'Page 1 - General Information'!$G$12</f>
        <v>114069103</v>
      </c>
      <c r="B4560" t="str">
        <f>'Page 1 - General Information'!$G$16</f>
        <v>6980</v>
      </c>
      <c r="C4560" s="333" t="s">
        <v>14207</v>
      </c>
      <c r="N4560" t="s">
        <v>12201</v>
      </c>
      <c r="P4560" s="303">
        <f>INDEX('Page 3 - Financial Information'!$K$16:$X$186,Y4560,X4560)</f>
        <v>0</v>
      </c>
      <c r="Q4560"/>
      <c r="S4560" t="s">
        <v>12451</v>
      </c>
      <c r="X4560" s="334">
        <v>9</v>
      </c>
      <c r="Y4560" s="334">
        <v>23</v>
      </c>
    </row>
    <row r="4561" spans="1:25" x14ac:dyDescent="0.25">
      <c r="A4561" t="str">
        <f>'Page 1 - General Information'!$G$12</f>
        <v>114069103</v>
      </c>
      <c r="B4561" t="str">
        <f>'Page 1 - General Information'!$G$16</f>
        <v>6980</v>
      </c>
      <c r="C4561" s="333" t="s">
        <v>14207</v>
      </c>
      <c r="N4561" t="s">
        <v>12201</v>
      </c>
      <c r="P4561" s="303">
        <f>INDEX('Page 3 - Financial Information'!$K$16:$X$186,Y4561,X4561)</f>
        <v>5401</v>
      </c>
      <c r="Q4561"/>
      <c r="S4561" t="s">
        <v>12452</v>
      </c>
      <c r="X4561" s="334">
        <v>10</v>
      </c>
      <c r="Y4561" s="334">
        <v>23</v>
      </c>
    </row>
    <row r="4562" spans="1:25" x14ac:dyDescent="0.25">
      <c r="A4562" t="str">
        <f>'Page 1 - General Information'!$G$12</f>
        <v>114069103</v>
      </c>
      <c r="B4562" t="str">
        <f>'Page 1 - General Information'!$G$16</f>
        <v>6980</v>
      </c>
      <c r="C4562" s="333" t="s">
        <v>14207</v>
      </c>
      <c r="N4562" t="s">
        <v>12201</v>
      </c>
      <c r="P4562" s="303">
        <f>INDEX('Page 3 - Financial Information'!$K$16:$X$186,Y4562,X4562)</f>
        <v>0</v>
      </c>
      <c r="Q4562"/>
      <c r="S4562" t="s">
        <v>12453</v>
      </c>
      <c r="X4562" s="334">
        <v>13</v>
      </c>
      <c r="Y4562" s="334">
        <v>23</v>
      </c>
    </row>
    <row r="4563" spans="1:25" x14ac:dyDescent="0.25">
      <c r="A4563" t="str">
        <f>'Page 1 - General Information'!$G$12</f>
        <v>114069103</v>
      </c>
      <c r="B4563" t="str">
        <f>'Page 1 - General Information'!$G$16</f>
        <v>6980</v>
      </c>
      <c r="C4563" s="333" t="s">
        <v>14207</v>
      </c>
      <c r="N4563" t="s">
        <v>12201</v>
      </c>
      <c r="P4563" s="303">
        <f>INDEX('Page 3 - Financial Information'!$K$16:$X$186,Y4563,X4563)</f>
        <v>4844</v>
      </c>
      <c r="Q4563"/>
      <c r="S4563" t="s">
        <v>12454</v>
      </c>
      <c r="X4563" s="334">
        <v>14</v>
      </c>
      <c r="Y4563" s="334">
        <v>23</v>
      </c>
    </row>
    <row r="4564" spans="1:25" x14ac:dyDescent="0.25">
      <c r="A4564" t="str">
        <f>'Page 1 - General Information'!$G$12</f>
        <v>114069103</v>
      </c>
      <c r="B4564" t="str">
        <f>'Page 1 - General Information'!$G$16</f>
        <v>6980</v>
      </c>
      <c r="C4564" s="333" t="s">
        <v>14207</v>
      </c>
      <c r="N4564" t="s">
        <v>12201</v>
      </c>
      <c r="P4564" s="303">
        <f>INDEX('Page 3 - Financial Information'!$K$16:$X$186,Y4564,X4564)</f>
        <v>0</v>
      </c>
      <c r="Q4564"/>
      <c r="S4564" t="s">
        <v>12455</v>
      </c>
      <c r="X4564" s="334">
        <v>1</v>
      </c>
      <c r="Y4564" s="334">
        <v>24</v>
      </c>
    </row>
    <row r="4565" spans="1:25" x14ac:dyDescent="0.25">
      <c r="A4565" t="str">
        <f>'Page 1 - General Information'!$G$12</f>
        <v>114069103</v>
      </c>
      <c r="B4565" t="str">
        <f>'Page 1 - General Information'!$G$16</f>
        <v>6980</v>
      </c>
      <c r="C4565" s="333" t="s">
        <v>14207</v>
      </c>
      <c r="N4565" t="s">
        <v>12201</v>
      </c>
      <c r="P4565" s="303">
        <f>INDEX('Page 3 - Financial Information'!$K$16:$X$186,Y4565,X4565)</f>
        <v>0</v>
      </c>
      <c r="Q4565"/>
      <c r="S4565" t="s">
        <v>12456</v>
      </c>
      <c r="X4565" s="334">
        <v>3</v>
      </c>
      <c r="Y4565" s="334">
        <v>24</v>
      </c>
    </row>
    <row r="4566" spans="1:25" x14ac:dyDescent="0.25">
      <c r="A4566" t="str">
        <f>'Page 1 - General Information'!$G$12</f>
        <v>114069103</v>
      </c>
      <c r="B4566" t="str">
        <f>'Page 1 - General Information'!$G$16</f>
        <v>6980</v>
      </c>
      <c r="C4566" s="333" t="s">
        <v>14207</v>
      </c>
      <c r="N4566" t="s">
        <v>12201</v>
      </c>
      <c r="P4566" s="303">
        <f>INDEX('Page 3 - Financial Information'!$K$16:$X$186,Y4566,X4566)</f>
        <v>0</v>
      </c>
      <c r="Q4566"/>
      <c r="S4566" t="s">
        <v>12457</v>
      </c>
      <c r="X4566" s="334">
        <v>4</v>
      </c>
      <c r="Y4566" s="334">
        <v>24</v>
      </c>
    </row>
    <row r="4567" spans="1:25" x14ac:dyDescent="0.25">
      <c r="A4567" t="str">
        <f>'Page 1 - General Information'!$G$12</f>
        <v>114069103</v>
      </c>
      <c r="B4567" t="str">
        <f>'Page 1 - General Information'!$G$16</f>
        <v>6980</v>
      </c>
      <c r="C4567" s="333" t="s">
        <v>14207</v>
      </c>
      <c r="N4567" t="s">
        <v>12201</v>
      </c>
      <c r="P4567" s="303">
        <f>INDEX('Page 3 - Financial Information'!$K$16:$X$186,Y4567,X4567)</f>
        <v>0</v>
      </c>
      <c r="Q4567"/>
      <c r="S4567" t="s">
        <v>12458</v>
      </c>
      <c r="X4567" s="334">
        <v>5</v>
      </c>
      <c r="Y4567" s="334">
        <v>24</v>
      </c>
    </row>
    <row r="4568" spans="1:25" x14ac:dyDescent="0.25">
      <c r="A4568" t="str">
        <f>'Page 1 - General Information'!$G$12</f>
        <v>114069103</v>
      </c>
      <c r="B4568" t="str">
        <f>'Page 1 - General Information'!$G$16</f>
        <v>6980</v>
      </c>
      <c r="C4568" s="333" t="s">
        <v>14207</v>
      </c>
      <c r="N4568" t="s">
        <v>12201</v>
      </c>
      <c r="P4568" s="303">
        <f>INDEX('Page 3 - Financial Information'!$K$16:$X$186,Y4568,X4568)</f>
        <v>0</v>
      </c>
      <c r="Q4568"/>
      <c r="S4568" t="s">
        <v>12459</v>
      </c>
      <c r="X4568" s="334">
        <v>6</v>
      </c>
      <c r="Y4568" s="334">
        <v>24</v>
      </c>
    </row>
    <row r="4569" spans="1:25" x14ac:dyDescent="0.25">
      <c r="A4569" t="str">
        <f>'Page 1 - General Information'!$G$12</f>
        <v>114069103</v>
      </c>
      <c r="B4569" t="str">
        <f>'Page 1 - General Information'!$G$16</f>
        <v>6980</v>
      </c>
      <c r="C4569" s="333" t="s">
        <v>14207</v>
      </c>
      <c r="N4569" t="s">
        <v>12201</v>
      </c>
      <c r="P4569" s="303">
        <f>INDEX('Page 3 - Financial Information'!$K$16:$X$186,Y4569,X4569)</f>
        <v>0</v>
      </c>
      <c r="Q4569"/>
      <c r="S4569" t="s">
        <v>12460</v>
      </c>
      <c r="X4569" s="334">
        <v>7</v>
      </c>
      <c r="Y4569" s="334">
        <v>24</v>
      </c>
    </row>
    <row r="4570" spans="1:25" x14ac:dyDescent="0.25">
      <c r="A4570" t="str">
        <f>'Page 1 - General Information'!$G$12</f>
        <v>114069103</v>
      </c>
      <c r="B4570" t="str">
        <f>'Page 1 - General Information'!$G$16</f>
        <v>6980</v>
      </c>
      <c r="C4570" s="333" t="s">
        <v>14207</v>
      </c>
      <c r="N4570" t="s">
        <v>12201</v>
      </c>
      <c r="P4570" s="303">
        <f>INDEX('Page 3 - Financial Information'!$K$16:$X$186,Y4570,X4570)</f>
        <v>0</v>
      </c>
      <c r="Q4570"/>
      <c r="S4570" t="s">
        <v>12461</v>
      </c>
      <c r="X4570" s="334">
        <v>8</v>
      </c>
      <c r="Y4570" s="334">
        <v>24</v>
      </c>
    </row>
    <row r="4571" spans="1:25" x14ac:dyDescent="0.25">
      <c r="A4571" t="str">
        <f>'Page 1 - General Information'!$G$12</f>
        <v>114069103</v>
      </c>
      <c r="B4571" t="str">
        <f>'Page 1 - General Information'!$G$16</f>
        <v>6980</v>
      </c>
      <c r="C4571" s="333" t="s">
        <v>14207</v>
      </c>
      <c r="N4571" t="s">
        <v>12201</v>
      </c>
      <c r="P4571" s="303">
        <f>INDEX('Page 3 - Financial Information'!$K$16:$X$186,Y4571,X4571)</f>
        <v>0</v>
      </c>
      <c r="Q4571"/>
      <c r="S4571" t="s">
        <v>12462</v>
      </c>
      <c r="X4571" s="334">
        <v>9</v>
      </c>
      <c r="Y4571" s="334">
        <v>24</v>
      </c>
    </row>
    <row r="4572" spans="1:25" x14ac:dyDescent="0.25">
      <c r="A4572" t="str">
        <f>'Page 1 - General Information'!$G$12</f>
        <v>114069103</v>
      </c>
      <c r="B4572" t="str">
        <f>'Page 1 - General Information'!$G$16</f>
        <v>6980</v>
      </c>
      <c r="C4572" s="333" t="s">
        <v>14207</v>
      </c>
      <c r="N4572" t="s">
        <v>12201</v>
      </c>
      <c r="P4572" s="303">
        <f>INDEX('Page 3 - Financial Information'!$K$16:$X$186,Y4572,X4572)</f>
        <v>0</v>
      </c>
      <c r="Q4572"/>
      <c r="S4572" t="s">
        <v>12463</v>
      </c>
      <c r="X4572" s="334">
        <v>10</v>
      </c>
      <c r="Y4572" s="334">
        <v>24</v>
      </c>
    </row>
    <row r="4573" spans="1:25" x14ac:dyDescent="0.25">
      <c r="A4573" t="str">
        <f>'Page 1 - General Information'!$G$12</f>
        <v>114069103</v>
      </c>
      <c r="B4573" t="str">
        <f>'Page 1 - General Information'!$G$16</f>
        <v>6980</v>
      </c>
      <c r="C4573" s="333" t="s">
        <v>14207</v>
      </c>
      <c r="N4573" t="s">
        <v>12201</v>
      </c>
      <c r="P4573" s="303">
        <f>INDEX('Page 3 - Financial Information'!$K$16:$X$186,Y4573,X4573)</f>
        <v>0</v>
      </c>
      <c r="Q4573"/>
      <c r="S4573" t="s">
        <v>12464</v>
      </c>
      <c r="X4573" s="334">
        <v>13</v>
      </c>
      <c r="Y4573" s="334">
        <v>24</v>
      </c>
    </row>
    <row r="4574" spans="1:25" x14ac:dyDescent="0.25">
      <c r="A4574" t="str">
        <f>'Page 1 - General Information'!$G$12</f>
        <v>114069103</v>
      </c>
      <c r="B4574" t="str">
        <f>'Page 1 - General Information'!$G$16</f>
        <v>6980</v>
      </c>
      <c r="C4574" s="333" t="s">
        <v>14207</v>
      </c>
      <c r="N4574" t="s">
        <v>12201</v>
      </c>
      <c r="P4574" s="303">
        <f>INDEX('Page 3 - Financial Information'!$K$16:$X$186,Y4574,X4574)</f>
        <v>0</v>
      </c>
      <c r="Q4574"/>
      <c r="S4574" t="s">
        <v>12465</v>
      </c>
      <c r="X4574" s="334">
        <v>14</v>
      </c>
      <c r="Y4574" s="334">
        <v>24</v>
      </c>
    </row>
    <row r="4575" spans="1:25" x14ac:dyDescent="0.25">
      <c r="A4575" t="str">
        <f>'Page 1 - General Information'!$G$12</f>
        <v>114069103</v>
      </c>
      <c r="B4575" t="str">
        <f>'Page 1 - General Information'!$G$16</f>
        <v>6980</v>
      </c>
      <c r="C4575" s="333" t="s">
        <v>14207</v>
      </c>
      <c r="N4575" t="s">
        <v>12201</v>
      </c>
      <c r="P4575" s="303">
        <f>INDEX('Page 3 - Financial Information'!$K$16:$X$186,Y4575,X4575)</f>
        <v>10591</v>
      </c>
      <c r="Q4575"/>
      <c r="S4575" t="s">
        <v>12466</v>
      </c>
      <c r="X4575" s="334">
        <v>1</v>
      </c>
      <c r="Y4575" s="334">
        <v>25</v>
      </c>
    </row>
    <row r="4576" spans="1:25" x14ac:dyDescent="0.25">
      <c r="A4576" t="str">
        <f>'Page 1 - General Information'!$G$12</f>
        <v>114069103</v>
      </c>
      <c r="B4576" t="str">
        <f>'Page 1 - General Information'!$G$16</f>
        <v>6980</v>
      </c>
      <c r="C4576" s="333" t="s">
        <v>14207</v>
      </c>
      <c r="N4576" t="s">
        <v>12201</v>
      </c>
      <c r="P4576" s="303">
        <f>INDEX('Page 3 - Financial Information'!$K$16:$X$186,Y4576,X4576)</f>
        <v>968</v>
      </c>
      <c r="Q4576"/>
      <c r="S4576" t="s">
        <v>12467</v>
      </c>
      <c r="X4576" s="334">
        <v>3</v>
      </c>
      <c r="Y4576" s="334">
        <v>25</v>
      </c>
    </row>
    <row r="4577" spans="1:25" x14ac:dyDescent="0.25">
      <c r="A4577" t="str">
        <f>'Page 1 - General Information'!$G$12</f>
        <v>114069103</v>
      </c>
      <c r="B4577" t="str">
        <f>'Page 1 - General Information'!$G$16</f>
        <v>6980</v>
      </c>
      <c r="C4577" s="333" t="s">
        <v>14207</v>
      </c>
      <c r="N4577" t="s">
        <v>12201</v>
      </c>
      <c r="P4577" s="303">
        <f>INDEX('Page 3 - Financial Information'!$K$16:$X$186,Y4577,X4577)</f>
        <v>0</v>
      </c>
      <c r="Q4577"/>
      <c r="S4577" t="s">
        <v>12468</v>
      </c>
      <c r="X4577" s="334">
        <v>4</v>
      </c>
      <c r="Y4577" s="334">
        <v>25</v>
      </c>
    </row>
    <row r="4578" spans="1:25" x14ac:dyDescent="0.25">
      <c r="A4578" t="str">
        <f>'Page 1 - General Information'!$G$12</f>
        <v>114069103</v>
      </c>
      <c r="B4578" t="str">
        <f>'Page 1 - General Information'!$G$16</f>
        <v>6980</v>
      </c>
      <c r="C4578" s="333" t="s">
        <v>14207</v>
      </c>
      <c r="N4578" t="s">
        <v>12201</v>
      </c>
      <c r="P4578" s="303">
        <f>INDEX('Page 3 - Financial Information'!$K$16:$X$186,Y4578,X4578)</f>
        <v>2550</v>
      </c>
      <c r="Q4578"/>
      <c r="S4578" t="s">
        <v>12469</v>
      </c>
      <c r="X4578" s="334">
        <v>5</v>
      </c>
      <c r="Y4578" s="334">
        <v>25</v>
      </c>
    </row>
    <row r="4579" spans="1:25" x14ac:dyDescent="0.25">
      <c r="A4579" t="str">
        <f>'Page 1 - General Information'!$G$12</f>
        <v>114069103</v>
      </c>
      <c r="B4579" t="str">
        <f>'Page 1 - General Information'!$G$16</f>
        <v>6980</v>
      </c>
      <c r="C4579" s="333" t="s">
        <v>14207</v>
      </c>
      <c r="N4579" t="s">
        <v>12201</v>
      </c>
      <c r="P4579" s="303">
        <f>INDEX('Page 3 - Financial Information'!$K$16:$X$186,Y4579,X4579)</f>
        <v>0</v>
      </c>
      <c r="Q4579"/>
      <c r="S4579" t="s">
        <v>12470</v>
      </c>
      <c r="X4579" s="334">
        <v>6</v>
      </c>
      <c r="Y4579" s="334">
        <v>25</v>
      </c>
    </row>
    <row r="4580" spans="1:25" x14ac:dyDescent="0.25">
      <c r="A4580" t="str">
        <f>'Page 1 - General Information'!$G$12</f>
        <v>114069103</v>
      </c>
      <c r="B4580" t="str">
        <f>'Page 1 - General Information'!$G$16</f>
        <v>6980</v>
      </c>
      <c r="C4580" s="333" t="s">
        <v>14207</v>
      </c>
      <c r="N4580" t="s">
        <v>12201</v>
      </c>
      <c r="P4580" s="303">
        <f>INDEX('Page 3 - Financial Information'!$K$16:$X$186,Y4580,X4580)</f>
        <v>848</v>
      </c>
      <c r="Q4580"/>
      <c r="S4580" t="s">
        <v>12471</v>
      </c>
      <c r="X4580" s="334">
        <v>7</v>
      </c>
      <c r="Y4580" s="334">
        <v>25</v>
      </c>
    </row>
    <row r="4581" spans="1:25" x14ac:dyDescent="0.25">
      <c r="A4581" t="str">
        <f>'Page 1 - General Information'!$G$12</f>
        <v>114069103</v>
      </c>
      <c r="B4581" t="str">
        <f>'Page 1 - General Information'!$G$16</f>
        <v>6980</v>
      </c>
      <c r="C4581" s="333" t="s">
        <v>14207</v>
      </c>
      <c r="N4581" t="s">
        <v>12201</v>
      </c>
      <c r="P4581" s="303">
        <f>INDEX('Page 3 - Financial Information'!$K$16:$X$186,Y4581,X4581)</f>
        <v>6225</v>
      </c>
      <c r="Q4581"/>
      <c r="S4581" t="s">
        <v>12472</v>
      </c>
      <c r="X4581" s="334">
        <v>8</v>
      </c>
      <c r="Y4581" s="334">
        <v>25</v>
      </c>
    </row>
    <row r="4582" spans="1:25" x14ac:dyDescent="0.25">
      <c r="A4582" t="str">
        <f>'Page 1 - General Information'!$G$12</f>
        <v>114069103</v>
      </c>
      <c r="B4582" t="str">
        <f>'Page 1 - General Information'!$G$16</f>
        <v>6980</v>
      </c>
      <c r="C4582" s="333" t="s">
        <v>14207</v>
      </c>
      <c r="N4582" t="s">
        <v>12201</v>
      </c>
      <c r="P4582" s="303">
        <f>INDEX('Page 3 - Financial Information'!$K$16:$X$186,Y4582,X4582)</f>
        <v>0</v>
      </c>
      <c r="Q4582"/>
      <c r="S4582" t="s">
        <v>12473</v>
      </c>
      <c r="X4582" s="334">
        <v>9</v>
      </c>
      <c r="Y4582" s="334">
        <v>25</v>
      </c>
    </row>
    <row r="4583" spans="1:25" x14ac:dyDescent="0.25">
      <c r="A4583" t="str">
        <f>'Page 1 - General Information'!$G$12</f>
        <v>114069103</v>
      </c>
      <c r="B4583" t="str">
        <f>'Page 1 - General Information'!$G$16</f>
        <v>6980</v>
      </c>
      <c r="C4583" s="333" t="s">
        <v>14207</v>
      </c>
      <c r="N4583" t="s">
        <v>12201</v>
      </c>
      <c r="P4583" s="303">
        <f>INDEX('Page 3 - Financial Information'!$K$16:$X$186,Y4583,X4583)</f>
        <v>0</v>
      </c>
      <c r="Q4583"/>
      <c r="S4583" t="s">
        <v>12474</v>
      </c>
      <c r="X4583" s="334">
        <v>10</v>
      </c>
      <c r="Y4583" s="334">
        <v>25</v>
      </c>
    </row>
    <row r="4584" spans="1:25" x14ac:dyDescent="0.25">
      <c r="A4584" t="str">
        <f>'Page 1 - General Information'!$G$12</f>
        <v>114069103</v>
      </c>
      <c r="B4584" t="str">
        <f>'Page 1 - General Information'!$G$16</f>
        <v>6980</v>
      </c>
      <c r="C4584" s="333" t="s">
        <v>14207</v>
      </c>
      <c r="N4584" t="s">
        <v>12201</v>
      </c>
      <c r="P4584" s="303">
        <f>INDEX('Page 3 - Financial Information'!$K$16:$X$186,Y4584,X4584)</f>
        <v>0</v>
      </c>
      <c r="Q4584"/>
      <c r="S4584" t="s">
        <v>12475</v>
      </c>
      <c r="X4584" s="334">
        <v>13</v>
      </c>
      <c r="Y4584" s="334">
        <v>25</v>
      </c>
    </row>
    <row r="4585" spans="1:25" x14ac:dyDescent="0.25">
      <c r="A4585" t="str">
        <f>'Page 1 - General Information'!$G$12</f>
        <v>114069103</v>
      </c>
      <c r="B4585" t="str">
        <f>'Page 1 - General Information'!$G$16</f>
        <v>6980</v>
      </c>
      <c r="C4585" s="333" t="s">
        <v>14207</v>
      </c>
      <c r="N4585" t="s">
        <v>12201</v>
      </c>
      <c r="P4585" s="303">
        <f>INDEX('Page 3 - Financial Information'!$K$16:$X$186,Y4585,X4585)</f>
        <v>3519.5</v>
      </c>
      <c r="Q4585"/>
      <c r="S4585" t="s">
        <v>12476</v>
      </c>
      <c r="X4585" s="334">
        <v>14</v>
      </c>
      <c r="Y4585" s="334">
        <v>25</v>
      </c>
    </row>
    <row r="4586" spans="1:25" x14ac:dyDescent="0.25">
      <c r="A4586" t="str">
        <f>'Page 1 - General Information'!$G$12</f>
        <v>114069103</v>
      </c>
      <c r="B4586" t="str">
        <f>'Page 1 - General Information'!$G$16</f>
        <v>6980</v>
      </c>
      <c r="C4586" s="333" t="s">
        <v>14207</v>
      </c>
      <c r="N4586" t="s">
        <v>12201</v>
      </c>
      <c r="P4586" s="303">
        <f>INDEX('Page 3 - Financial Information'!$K$16:$X$186,Y4586,X4586)</f>
        <v>0</v>
      </c>
      <c r="Q4586"/>
      <c r="S4586" t="s">
        <v>12477</v>
      </c>
      <c r="X4586" s="334">
        <v>1</v>
      </c>
      <c r="Y4586" s="334">
        <v>26</v>
      </c>
    </row>
    <row r="4587" spans="1:25" x14ac:dyDescent="0.25">
      <c r="A4587" t="str">
        <f>'Page 1 - General Information'!$G$12</f>
        <v>114069103</v>
      </c>
      <c r="B4587" t="str">
        <f>'Page 1 - General Information'!$G$16</f>
        <v>6980</v>
      </c>
      <c r="C4587" s="333" t="s">
        <v>14207</v>
      </c>
      <c r="N4587" t="s">
        <v>12201</v>
      </c>
      <c r="P4587" s="303">
        <f>INDEX('Page 3 - Financial Information'!$K$16:$X$186,Y4587,X4587)</f>
        <v>0</v>
      </c>
      <c r="Q4587"/>
      <c r="S4587" t="s">
        <v>12478</v>
      </c>
      <c r="X4587" s="334">
        <v>3</v>
      </c>
      <c r="Y4587" s="334">
        <v>26</v>
      </c>
    </row>
    <row r="4588" spans="1:25" x14ac:dyDescent="0.25">
      <c r="A4588" t="str">
        <f>'Page 1 - General Information'!$G$12</f>
        <v>114069103</v>
      </c>
      <c r="B4588" t="str">
        <f>'Page 1 - General Information'!$G$16</f>
        <v>6980</v>
      </c>
      <c r="C4588" s="333" t="s">
        <v>14207</v>
      </c>
      <c r="N4588" t="s">
        <v>12201</v>
      </c>
      <c r="P4588" s="303">
        <f>INDEX('Page 3 - Financial Information'!$K$16:$X$186,Y4588,X4588)</f>
        <v>0</v>
      </c>
      <c r="Q4588"/>
      <c r="S4588" t="s">
        <v>12479</v>
      </c>
      <c r="X4588" s="334">
        <v>4</v>
      </c>
      <c r="Y4588" s="334">
        <v>26</v>
      </c>
    </row>
    <row r="4589" spans="1:25" x14ac:dyDescent="0.25">
      <c r="A4589" t="str">
        <f>'Page 1 - General Information'!$G$12</f>
        <v>114069103</v>
      </c>
      <c r="B4589" t="str">
        <f>'Page 1 - General Information'!$G$16</f>
        <v>6980</v>
      </c>
      <c r="C4589" s="333" t="s">
        <v>14207</v>
      </c>
      <c r="N4589" t="s">
        <v>12201</v>
      </c>
      <c r="P4589" s="303">
        <f>INDEX('Page 3 - Financial Information'!$K$16:$X$186,Y4589,X4589)</f>
        <v>0</v>
      </c>
      <c r="Q4589"/>
      <c r="S4589" t="s">
        <v>12480</v>
      </c>
      <c r="X4589" s="334">
        <v>5</v>
      </c>
      <c r="Y4589" s="334">
        <v>26</v>
      </c>
    </row>
    <row r="4590" spans="1:25" x14ac:dyDescent="0.25">
      <c r="A4590" t="str">
        <f>'Page 1 - General Information'!$G$12</f>
        <v>114069103</v>
      </c>
      <c r="B4590" t="str">
        <f>'Page 1 - General Information'!$G$16</f>
        <v>6980</v>
      </c>
      <c r="C4590" s="333" t="s">
        <v>14207</v>
      </c>
      <c r="N4590" t="s">
        <v>12201</v>
      </c>
      <c r="P4590" s="303">
        <f>INDEX('Page 3 - Financial Information'!$K$16:$X$186,Y4590,X4590)</f>
        <v>0</v>
      </c>
      <c r="Q4590"/>
      <c r="S4590" t="s">
        <v>12481</v>
      </c>
      <c r="X4590" s="334">
        <v>6</v>
      </c>
      <c r="Y4590" s="334">
        <v>26</v>
      </c>
    </row>
    <row r="4591" spans="1:25" x14ac:dyDescent="0.25">
      <c r="A4591" t="str">
        <f>'Page 1 - General Information'!$G$12</f>
        <v>114069103</v>
      </c>
      <c r="B4591" t="str">
        <f>'Page 1 - General Information'!$G$16</f>
        <v>6980</v>
      </c>
      <c r="C4591" s="333" t="s">
        <v>14207</v>
      </c>
      <c r="N4591" t="s">
        <v>12201</v>
      </c>
      <c r="P4591" s="303">
        <f>INDEX('Page 3 - Financial Information'!$K$16:$X$186,Y4591,X4591)</f>
        <v>0</v>
      </c>
      <c r="Q4591"/>
      <c r="S4591" t="s">
        <v>12482</v>
      </c>
      <c r="X4591" s="334">
        <v>7</v>
      </c>
      <c r="Y4591" s="334">
        <v>26</v>
      </c>
    </row>
    <row r="4592" spans="1:25" x14ac:dyDescent="0.25">
      <c r="A4592" t="str">
        <f>'Page 1 - General Information'!$G$12</f>
        <v>114069103</v>
      </c>
      <c r="B4592" t="str">
        <f>'Page 1 - General Information'!$G$16</f>
        <v>6980</v>
      </c>
      <c r="C4592" s="333" t="s">
        <v>14207</v>
      </c>
      <c r="N4592" t="s">
        <v>12201</v>
      </c>
      <c r="P4592" s="303">
        <f>INDEX('Page 3 - Financial Information'!$K$16:$X$186,Y4592,X4592)</f>
        <v>0</v>
      </c>
      <c r="Q4592"/>
      <c r="S4592" t="s">
        <v>12483</v>
      </c>
      <c r="X4592" s="334">
        <v>8</v>
      </c>
      <c r="Y4592" s="334">
        <v>26</v>
      </c>
    </row>
    <row r="4593" spans="1:25" x14ac:dyDescent="0.25">
      <c r="A4593" t="str">
        <f>'Page 1 - General Information'!$G$12</f>
        <v>114069103</v>
      </c>
      <c r="B4593" t="str">
        <f>'Page 1 - General Information'!$G$16</f>
        <v>6980</v>
      </c>
      <c r="C4593" s="333" t="s">
        <v>14207</v>
      </c>
      <c r="N4593" t="s">
        <v>12201</v>
      </c>
      <c r="P4593" s="303">
        <f>INDEX('Page 3 - Financial Information'!$K$16:$X$186,Y4593,X4593)</f>
        <v>0</v>
      </c>
      <c r="Q4593"/>
      <c r="S4593" t="s">
        <v>12484</v>
      </c>
      <c r="X4593" s="334">
        <v>9</v>
      </c>
      <c r="Y4593" s="334">
        <v>26</v>
      </c>
    </row>
    <row r="4594" spans="1:25" x14ac:dyDescent="0.25">
      <c r="A4594" t="str">
        <f>'Page 1 - General Information'!$G$12</f>
        <v>114069103</v>
      </c>
      <c r="B4594" t="str">
        <f>'Page 1 - General Information'!$G$16</f>
        <v>6980</v>
      </c>
      <c r="C4594" s="333" t="s">
        <v>14207</v>
      </c>
      <c r="N4594" t="s">
        <v>12201</v>
      </c>
      <c r="P4594" s="303">
        <f>INDEX('Page 3 - Financial Information'!$K$16:$X$186,Y4594,X4594)</f>
        <v>0</v>
      </c>
      <c r="Q4594"/>
      <c r="S4594" t="s">
        <v>12485</v>
      </c>
      <c r="X4594" s="334">
        <v>10</v>
      </c>
      <c r="Y4594" s="334">
        <v>26</v>
      </c>
    </row>
    <row r="4595" spans="1:25" x14ac:dyDescent="0.25">
      <c r="A4595" t="str">
        <f>'Page 1 - General Information'!$G$12</f>
        <v>114069103</v>
      </c>
      <c r="B4595" t="str">
        <f>'Page 1 - General Information'!$G$16</f>
        <v>6980</v>
      </c>
      <c r="C4595" s="333" t="s">
        <v>14207</v>
      </c>
      <c r="N4595" t="s">
        <v>12201</v>
      </c>
      <c r="P4595" s="303">
        <f>INDEX('Page 3 - Financial Information'!$K$16:$X$186,Y4595,X4595)</f>
        <v>0</v>
      </c>
      <c r="Q4595"/>
      <c r="S4595" t="s">
        <v>12486</v>
      </c>
      <c r="X4595" s="334">
        <v>13</v>
      </c>
      <c r="Y4595" s="334">
        <v>26</v>
      </c>
    </row>
    <row r="4596" spans="1:25" x14ac:dyDescent="0.25">
      <c r="A4596" t="str">
        <f>'Page 1 - General Information'!$G$12</f>
        <v>114069103</v>
      </c>
      <c r="B4596" t="str">
        <f>'Page 1 - General Information'!$G$16</f>
        <v>6980</v>
      </c>
      <c r="C4596" s="333" t="s">
        <v>14207</v>
      </c>
      <c r="N4596" t="s">
        <v>12201</v>
      </c>
      <c r="P4596" s="303">
        <f>INDEX('Page 3 - Financial Information'!$K$16:$X$186,Y4596,X4596)</f>
        <v>0</v>
      </c>
      <c r="Q4596"/>
      <c r="S4596" t="s">
        <v>12487</v>
      </c>
      <c r="X4596" s="334">
        <v>14</v>
      </c>
      <c r="Y4596" s="334">
        <v>26</v>
      </c>
    </row>
    <row r="4597" spans="1:25" x14ac:dyDescent="0.25">
      <c r="A4597" t="str">
        <f>'Page 1 - General Information'!$G$12</f>
        <v>114069103</v>
      </c>
      <c r="B4597" t="str">
        <f>'Page 1 - General Information'!$G$16</f>
        <v>6980</v>
      </c>
      <c r="C4597" s="333" t="s">
        <v>14207</v>
      </c>
      <c r="N4597" t="s">
        <v>12201</v>
      </c>
      <c r="P4597" s="303">
        <f>INDEX('Page 3 - Financial Information'!$K$16:$X$186,Y4597,X4597)</f>
        <v>0</v>
      </c>
      <c r="Q4597"/>
      <c r="S4597" t="s">
        <v>12488</v>
      </c>
      <c r="X4597" s="334">
        <v>1</v>
      </c>
      <c r="Y4597" s="334">
        <v>27</v>
      </c>
    </row>
    <row r="4598" spans="1:25" x14ac:dyDescent="0.25">
      <c r="A4598" t="str">
        <f>'Page 1 - General Information'!$G$12</f>
        <v>114069103</v>
      </c>
      <c r="B4598" t="str">
        <f>'Page 1 - General Information'!$G$16</f>
        <v>6980</v>
      </c>
      <c r="C4598" s="333" t="s">
        <v>14207</v>
      </c>
      <c r="N4598" t="s">
        <v>12201</v>
      </c>
      <c r="P4598" s="303">
        <f>INDEX('Page 3 - Financial Information'!$K$16:$X$186,Y4598,X4598)</f>
        <v>0</v>
      </c>
      <c r="Q4598"/>
      <c r="S4598" t="s">
        <v>12489</v>
      </c>
      <c r="X4598" s="334">
        <v>3</v>
      </c>
      <c r="Y4598" s="334">
        <v>27</v>
      </c>
    </row>
    <row r="4599" spans="1:25" x14ac:dyDescent="0.25">
      <c r="A4599" t="str">
        <f>'Page 1 - General Information'!$G$12</f>
        <v>114069103</v>
      </c>
      <c r="B4599" t="str">
        <f>'Page 1 - General Information'!$G$16</f>
        <v>6980</v>
      </c>
      <c r="C4599" s="333" t="s">
        <v>14207</v>
      </c>
      <c r="N4599" t="s">
        <v>12201</v>
      </c>
      <c r="P4599" s="303">
        <f>INDEX('Page 3 - Financial Information'!$K$16:$X$186,Y4599,X4599)</f>
        <v>0</v>
      </c>
      <c r="Q4599"/>
      <c r="S4599" t="s">
        <v>12490</v>
      </c>
      <c r="X4599" s="334">
        <v>4</v>
      </c>
      <c r="Y4599" s="334">
        <v>27</v>
      </c>
    </row>
    <row r="4600" spans="1:25" x14ac:dyDescent="0.25">
      <c r="A4600" t="str">
        <f>'Page 1 - General Information'!$G$12</f>
        <v>114069103</v>
      </c>
      <c r="B4600" t="str">
        <f>'Page 1 - General Information'!$G$16</f>
        <v>6980</v>
      </c>
      <c r="C4600" s="333" t="s">
        <v>14207</v>
      </c>
      <c r="N4600" t="s">
        <v>12201</v>
      </c>
      <c r="P4600" s="303">
        <f>INDEX('Page 3 - Financial Information'!$K$16:$X$186,Y4600,X4600)</f>
        <v>0</v>
      </c>
      <c r="Q4600"/>
      <c r="S4600" t="s">
        <v>12491</v>
      </c>
      <c r="X4600" s="334">
        <v>5</v>
      </c>
      <c r="Y4600" s="334">
        <v>27</v>
      </c>
    </row>
    <row r="4601" spans="1:25" x14ac:dyDescent="0.25">
      <c r="A4601" t="str">
        <f>'Page 1 - General Information'!$G$12</f>
        <v>114069103</v>
      </c>
      <c r="B4601" t="str">
        <f>'Page 1 - General Information'!$G$16</f>
        <v>6980</v>
      </c>
      <c r="C4601" s="333" t="s">
        <v>14207</v>
      </c>
      <c r="N4601" t="s">
        <v>12201</v>
      </c>
      <c r="P4601" s="303">
        <f>INDEX('Page 3 - Financial Information'!$K$16:$X$186,Y4601,X4601)</f>
        <v>0</v>
      </c>
      <c r="Q4601"/>
      <c r="S4601" t="s">
        <v>12492</v>
      </c>
      <c r="X4601" s="334">
        <v>6</v>
      </c>
      <c r="Y4601" s="334">
        <v>27</v>
      </c>
    </row>
    <row r="4602" spans="1:25" x14ac:dyDescent="0.25">
      <c r="A4602" t="str">
        <f>'Page 1 - General Information'!$G$12</f>
        <v>114069103</v>
      </c>
      <c r="B4602" t="str">
        <f>'Page 1 - General Information'!$G$16</f>
        <v>6980</v>
      </c>
      <c r="C4602" s="333" t="s">
        <v>14207</v>
      </c>
      <c r="N4602" t="s">
        <v>12201</v>
      </c>
      <c r="P4602" s="303">
        <f>INDEX('Page 3 - Financial Information'!$K$16:$X$186,Y4602,X4602)</f>
        <v>0</v>
      </c>
      <c r="Q4602"/>
      <c r="S4602" t="s">
        <v>12493</v>
      </c>
      <c r="X4602" s="334">
        <v>7</v>
      </c>
      <c r="Y4602" s="334">
        <v>27</v>
      </c>
    </row>
    <row r="4603" spans="1:25" x14ac:dyDescent="0.25">
      <c r="A4603" t="str">
        <f>'Page 1 - General Information'!$G$12</f>
        <v>114069103</v>
      </c>
      <c r="B4603" t="str">
        <f>'Page 1 - General Information'!$G$16</f>
        <v>6980</v>
      </c>
      <c r="C4603" s="333" t="s">
        <v>14207</v>
      </c>
      <c r="N4603" t="s">
        <v>12201</v>
      </c>
      <c r="P4603" s="303">
        <f>INDEX('Page 3 - Financial Information'!$K$16:$X$186,Y4603,X4603)</f>
        <v>0</v>
      </c>
      <c r="Q4603"/>
      <c r="S4603" t="s">
        <v>12494</v>
      </c>
      <c r="X4603" s="334">
        <v>8</v>
      </c>
      <c r="Y4603" s="334">
        <v>27</v>
      </c>
    </row>
    <row r="4604" spans="1:25" x14ac:dyDescent="0.25">
      <c r="A4604" t="str">
        <f>'Page 1 - General Information'!$G$12</f>
        <v>114069103</v>
      </c>
      <c r="B4604" t="str">
        <f>'Page 1 - General Information'!$G$16</f>
        <v>6980</v>
      </c>
      <c r="C4604" s="333" t="s">
        <v>14207</v>
      </c>
      <c r="N4604" t="s">
        <v>12201</v>
      </c>
      <c r="P4604" s="303">
        <f>INDEX('Page 3 - Financial Information'!$K$16:$X$186,Y4604,X4604)</f>
        <v>0</v>
      </c>
      <c r="Q4604"/>
      <c r="S4604" t="s">
        <v>12495</v>
      </c>
      <c r="X4604" s="334">
        <v>9</v>
      </c>
      <c r="Y4604" s="334">
        <v>27</v>
      </c>
    </row>
    <row r="4605" spans="1:25" x14ac:dyDescent="0.25">
      <c r="A4605" t="str">
        <f>'Page 1 - General Information'!$G$12</f>
        <v>114069103</v>
      </c>
      <c r="B4605" t="str">
        <f>'Page 1 - General Information'!$G$16</f>
        <v>6980</v>
      </c>
      <c r="C4605" s="333" t="s">
        <v>14207</v>
      </c>
      <c r="N4605" t="s">
        <v>12201</v>
      </c>
      <c r="P4605" s="303">
        <f>INDEX('Page 3 - Financial Information'!$K$16:$X$186,Y4605,X4605)</f>
        <v>0</v>
      </c>
      <c r="Q4605"/>
      <c r="S4605" t="s">
        <v>12496</v>
      </c>
      <c r="X4605" s="334">
        <v>10</v>
      </c>
      <c r="Y4605" s="334">
        <v>27</v>
      </c>
    </row>
    <row r="4606" spans="1:25" x14ac:dyDescent="0.25">
      <c r="A4606" t="str">
        <f>'Page 1 - General Information'!$G$12</f>
        <v>114069103</v>
      </c>
      <c r="B4606" t="str">
        <f>'Page 1 - General Information'!$G$16</f>
        <v>6980</v>
      </c>
      <c r="C4606" s="333" t="s">
        <v>14207</v>
      </c>
      <c r="N4606" t="s">
        <v>12201</v>
      </c>
      <c r="P4606" s="303">
        <f>INDEX('Page 3 - Financial Information'!$K$16:$X$186,Y4606,X4606)</f>
        <v>0</v>
      </c>
      <c r="Q4606"/>
      <c r="S4606" t="s">
        <v>12497</v>
      </c>
      <c r="X4606" s="334">
        <v>13</v>
      </c>
      <c r="Y4606" s="334">
        <v>27</v>
      </c>
    </row>
    <row r="4607" spans="1:25" x14ac:dyDescent="0.25">
      <c r="A4607" t="str">
        <f>'Page 1 - General Information'!$G$12</f>
        <v>114069103</v>
      </c>
      <c r="B4607" t="str">
        <f>'Page 1 - General Information'!$G$16</f>
        <v>6980</v>
      </c>
      <c r="C4607" s="333" t="s">
        <v>14207</v>
      </c>
      <c r="N4607" t="s">
        <v>12201</v>
      </c>
      <c r="P4607" s="303">
        <f>INDEX('Page 3 - Financial Information'!$K$16:$X$186,Y4607,X4607)</f>
        <v>0</v>
      </c>
      <c r="Q4607"/>
      <c r="S4607" t="s">
        <v>12498</v>
      </c>
      <c r="X4607" s="334">
        <v>14</v>
      </c>
      <c r="Y4607" s="334">
        <v>27</v>
      </c>
    </row>
    <row r="4608" spans="1:25" x14ac:dyDescent="0.25">
      <c r="A4608" t="str">
        <f>'Page 1 - General Information'!$G$12</f>
        <v>114069103</v>
      </c>
      <c r="B4608" t="str">
        <f>'Page 1 - General Information'!$G$16</f>
        <v>6980</v>
      </c>
      <c r="C4608" s="333" t="s">
        <v>14207</v>
      </c>
      <c r="N4608" t="s">
        <v>12201</v>
      </c>
      <c r="P4608" s="303">
        <f>INDEX('Page 3 - Financial Information'!$K$16:$X$186,Y4608,X4608)</f>
        <v>0</v>
      </c>
      <c r="Q4608"/>
      <c r="S4608" t="s">
        <v>12499</v>
      </c>
      <c r="X4608" s="334">
        <v>1</v>
      </c>
      <c r="Y4608" s="334">
        <v>28</v>
      </c>
    </row>
    <row r="4609" spans="1:25" x14ac:dyDescent="0.25">
      <c r="A4609" t="str">
        <f>'Page 1 - General Information'!$G$12</f>
        <v>114069103</v>
      </c>
      <c r="B4609" t="str">
        <f>'Page 1 - General Information'!$G$16</f>
        <v>6980</v>
      </c>
      <c r="C4609" s="333" t="s">
        <v>14207</v>
      </c>
      <c r="N4609" t="s">
        <v>12201</v>
      </c>
      <c r="P4609" s="303">
        <f>INDEX('Page 3 - Financial Information'!$K$16:$X$186,Y4609,X4609)</f>
        <v>0</v>
      </c>
      <c r="Q4609"/>
      <c r="S4609" t="s">
        <v>12500</v>
      </c>
      <c r="X4609" s="334">
        <v>3</v>
      </c>
      <c r="Y4609" s="334">
        <v>28</v>
      </c>
    </row>
    <row r="4610" spans="1:25" x14ac:dyDescent="0.25">
      <c r="A4610" t="str">
        <f>'Page 1 - General Information'!$G$12</f>
        <v>114069103</v>
      </c>
      <c r="B4610" t="str">
        <f>'Page 1 - General Information'!$G$16</f>
        <v>6980</v>
      </c>
      <c r="C4610" s="333" t="s">
        <v>14207</v>
      </c>
      <c r="N4610" t="s">
        <v>12201</v>
      </c>
      <c r="P4610" s="303">
        <f>INDEX('Page 3 - Financial Information'!$K$16:$X$186,Y4610,X4610)</f>
        <v>0</v>
      </c>
      <c r="Q4610"/>
      <c r="S4610" t="s">
        <v>12501</v>
      </c>
      <c r="X4610" s="334">
        <v>4</v>
      </c>
      <c r="Y4610" s="334">
        <v>28</v>
      </c>
    </row>
    <row r="4611" spans="1:25" x14ac:dyDescent="0.25">
      <c r="A4611" t="str">
        <f>'Page 1 - General Information'!$G$12</f>
        <v>114069103</v>
      </c>
      <c r="B4611" t="str">
        <f>'Page 1 - General Information'!$G$16</f>
        <v>6980</v>
      </c>
      <c r="C4611" s="333" t="s">
        <v>14207</v>
      </c>
      <c r="N4611" t="s">
        <v>12201</v>
      </c>
      <c r="P4611" s="303">
        <f>INDEX('Page 3 - Financial Information'!$K$16:$X$186,Y4611,X4611)</f>
        <v>0</v>
      </c>
      <c r="Q4611"/>
      <c r="S4611" t="s">
        <v>12502</v>
      </c>
      <c r="X4611" s="334">
        <v>5</v>
      </c>
      <c r="Y4611" s="334">
        <v>28</v>
      </c>
    </row>
    <row r="4612" spans="1:25" x14ac:dyDescent="0.25">
      <c r="A4612" t="str">
        <f>'Page 1 - General Information'!$G$12</f>
        <v>114069103</v>
      </c>
      <c r="B4612" t="str">
        <f>'Page 1 - General Information'!$G$16</f>
        <v>6980</v>
      </c>
      <c r="C4612" s="333" t="s">
        <v>14207</v>
      </c>
      <c r="N4612" t="s">
        <v>12201</v>
      </c>
      <c r="P4612" s="303">
        <f>INDEX('Page 3 - Financial Information'!$K$16:$X$186,Y4612,X4612)</f>
        <v>0</v>
      </c>
      <c r="Q4612"/>
      <c r="S4612" t="s">
        <v>12503</v>
      </c>
      <c r="X4612" s="334">
        <v>6</v>
      </c>
      <c r="Y4612" s="334">
        <v>28</v>
      </c>
    </row>
    <row r="4613" spans="1:25" x14ac:dyDescent="0.25">
      <c r="A4613" t="str">
        <f>'Page 1 - General Information'!$G$12</f>
        <v>114069103</v>
      </c>
      <c r="B4613" t="str">
        <f>'Page 1 - General Information'!$G$16</f>
        <v>6980</v>
      </c>
      <c r="C4613" s="333" t="s">
        <v>14207</v>
      </c>
      <c r="N4613" t="s">
        <v>12201</v>
      </c>
      <c r="P4613" s="303">
        <f>INDEX('Page 3 - Financial Information'!$K$16:$X$186,Y4613,X4613)</f>
        <v>0</v>
      </c>
      <c r="Q4613"/>
      <c r="S4613" t="s">
        <v>12504</v>
      </c>
      <c r="X4613" s="334">
        <v>7</v>
      </c>
      <c r="Y4613" s="334">
        <v>28</v>
      </c>
    </row>
    <row r="4614" spans="1:25" x14ac:dyDescent="0.25">
      <c r="A4614" t="str">
        <f>'Page 1 - General Information'!$G$12</f>
        <v>114069103</v>
      </c>
      <c r="B4614" t="str">
        <f>'Page 1 - General Information'!$G$16</f>
        <v>6980</v>
      </c>
      <c r="C4614" s="333" t="s">
        <v>14207</v>
      </c>
      <c r="N4614" t="s">
        <v>12201</v>
      </c>
      <c r="P4614" s="303">
        <f>INDEX('Page 3 - Financial Information'!$K$16:$X$186,Y4614,X4614)</f>
        <v>0</v>
      </c>
      <c r="Q4614"/>
      <c r="S4614" t="s">
        <v>12505</v>
      </c>
      <c r="X4614" s="334">
        <v>8</v>
      </c>
      <c r="Y4614" s="334">
        <v>28</v>
      </c>
    </row>
    <row r="4615" spans="1:25" x14ac:dyDescent="0.25">
      <c r="A4615" t="str">
        <f>'Page 1 - General Information'!$G$12</f>
        <v>114069103</v>
      </c>
      <c r="B4615" t="str">
        <f>'Page 1 - General Information'!$G$16</f>
        <v>6980</v>
      </c>
      <c r="C4615" s="333" t="s">
        <v>14207</v>
      </c>
      <c r="N4615" t="s">
        <v>12201</v>
      </c>
      <c r="P4615" s="303">
        <f>INDEX('Page 3 - Financial Information'!$K$16:$X$186,Y4615,X4615)</f>
        <v>0</v>
      </c>
      <c r="Q4615"/>
      <c r="S4615" t="s">
        <v>12506</v>
      </c>
      <c r="X4615" s="334">
        <v>9</v>
      </c>
      <c r="Y4615" s="334">
        <v>28</v>
      </c>
    </row>
    <row r="4616" spans="1:25" x14ac:dyDescent="0.25">
      <c r="A4616" t="str">
        <f>'Page 1 - General Information'!$G$12</f>
        <v>114069103</v>
      </c>
      <c r="B4616" t="str">
        <f>'Page 1 - General Information'!$G$16</f>
        <v>6980</v>
      </c>
      <c r="C4616" s="333" t="s">
        <v>14207</v>
      </c>
      <c r="N4616" t="s">
        <v>12201</v>
      </c>
      <c r="P4616" s="303">
        <f>INDEX('Page 3 - Financial Information'!$K$16:$X$186,Y4616,X4616)</f>
        <v>0</v>
      </c>
      <c r="Q4616"/>
      <c r="S4616" t="s">
        <v>12507</v>
      </c>
      <c r="X4616" s="334">
        <v>10</v>
      </c>
      <c r="Y4616" s="334">
        <v>28</v>
      </c>
    </row>
    <row r="4617" spans="1:25" x14ac:dyDescent="0.25">
      <c r="A4617" t="str">
        <f>'Page 1 - General Information'!$G$12</f>
        <v>114069103</v>
      </c>
      <c r="B4617" t="str">
        <f>'Page 1 - General Information'!$G$16</f>
        <v>6980</v>
      </c>
      <c r="C4617" s="333" t="s">
        <v>14207</v>
      </c>
      <c r="N4617" t="s">
        <v>12201</v>
      </c>
      <c r="P4617" s="303">
        <f>INDEX('Page 3 - Financial Information'!$K$16:$X$186,Y4617,X4617)</f>
        <v>0</v>
      </c>
      <c r="Q4617"/>
      <c r="S4617" t="s">
        <v>12508</v>
      </c>
      <c r="X4617" s="334">
        <v>13</v>
      </c>
      <c r="Y4617" s="334">
        <v>28</v>
      </c>
    </row>
    <row r="4618" spans="1:25" x14ac:dyDescent="0.25">
      <c r="A4618" t="str">
        <f>'Page 1 - General Information'!$G$12</f>
        <v>114069103</v>
      </c>
      <c r="B4618" t="str">
        <f>'Page 1 - General Information'!$G$16</f>
        <v>6980</v>
      </c>
      <c r="C4618" s="333" t="s">
        <v>14207</v>
      </c>
      <c r="N4618" t="s">
        <v>12201</v>
      </c>
      <c r="P4618" s="303">
        <f>INDEX('Page 3 - Financial Information'!$K$16:$X$186,Y4618,X4618)</f>
        <v>0</v>
      </c>
      <c r="Q4618"/>
      <c r="S4618" t="s">
        <v>12509</v>
      </c>
      <c r="X4618" s="334">
        <v>14</v>
      </c>
      <c r="Y4618" s="334">
        <v>28</v>
      </c>
    </row>
    <row r="4619" spans="1:25" x14ac:dyDescent="0.25">
      <c r="A4619" t="str">
        <f>'Page 1 - General Information'!$G$12</f>
        <v>114069103</v>
      </c>
      <c r="B4619" t="str">
        <f>'Page 1 - General Information'!$G$16</f>
        <v>6980</v>
      </c>
      <c r="C4619" s="333" t="s">
        <v>14207</v>
      </c>
      <c r="N4619" t="s">
        <v>12201</v>
      </c>
      <c r="P4619" s="303">
        <f>INDEX('Page 3 - Financial Information'!$K$16:$X$186,Y4619,X4619)</f>
        <v>0</v>
      </c>
      <c r="Q4619"/>
      <c r="S4619" t="s">
        <v>12510</v>
      </c>
      <c r="X4619" s="334">
        <v>1</v>
      </c>
      <c r="Y4619" s="334">
        <v>29</v>
      </c>
    </row>
    <row r="4620" spans="1:25" x14ac:dyDescent="0.25">
      <c r="A4620" t="str">
        <f>'Page 1 - General Information'!$G$12</f>
        <v>114069103</v>
      </c>
      <c r="B4620" t="str">
        <f>'Page 1 - General Information'!$G$16</f>
        <v>6980</v>
      </c>
      <c r="C4620" s="333" t="s">
        <v>14207</v>
      </c>
      <c r="N4620" t="s">
        <v>12201</v>
      </c>
      <c r="P4620" s="303">
        <f>INDEX('Page 3 - Financial Information'!$K$16:$X$186,Y4620,X4620)</f>
        <v>0</v>
      </c>
      <c r="Q4620"/>
      <c r="S4620" t="s">
        <v>12511</v>
      </c>
      <c r="X4620" s="334">
        <v>3</v>
      </c>
      <c r="Y4620" s="334">
        <v>29</v>
      </c>
    </row>
    <row r="4621" spans="1:25" x14ac:dyDescent="0.25">
      <c r="A4621" t="str">
        <f>'Page 1 - General Information'!$G$12</f>
        <v>114069103</v>
      </c>
      <c r="B4621" t="str">
        <f>'Page 1 - General Information'!$G$16</f>
        <v>6980</v>
      </c>
      <c r="C4621" s="333" t="s">
        <v>14207</v>
      </c>
      <c r="N4621" t="s">
        <v>12201</v>
      </c>
      <c r="P4621" s="303">
        <f>INDEX('Page 3 - Financial Information'!$K$16:$X$186,Y4621,X4621)</f>
        <v>0</v>
      </c>
      <c r="Q4621"/>
      <c r="S4621" t="s">
        <v>12512</v>
      </c>
      <c r="X4621" s="334">
        <v>4</v>
      </c>
      <c r="Y4621" s="334">
        <v>29</v>
      </c>
    </row>
    <row r="4622" spans="1:25" x14ac:dyDescent="0.25">
      <c r="A4622" t="str">
        <f>'Page 1 - General Information'!$G$12</f>
        <v>114069103</v>
      </c>
      <c r="B4622" t="str">
        <f>'Page 1 - General Information'!$G$16</f>
        <v>6980</v>
      </c>
      <c r="C4622" s="333" t="s">
        <v>14207</v>
      </c>
      <c r="N4622" t="s">
        <v>12201</v>
      </c>
      <c r="P4622" s="303">
        <f>INDEX('Page 3 - Financial Information'!$K$16:$X$186,Y4622,X4622)</f>
        <v>0</v>
      </c>
      <c r="Q4622"/>
      <c r="S4622" t="s">
        <v>12513</v>
      </c>
      <c r="X4622" s="334">
        <v>5</v>
      </c>
      <c r="Y4622" s="334">
        <v>29</v>
      </c>
    </row>
    <row r="4623" spans="1:25" x14ac:dyDescent="0.25">
      <c r="A4623" t="str">
        <f>'Page 1 - General Information'!$G$12</f>
        <v>114069103</v>
      </c>
      <c r="B4623" t="str">
        <f>'Page 1 - General Information'!$G$16</f>
        <v>6980</v>
      </c>
      <c r="C4623" s="333" t="s">
        <v>14207</v>
      </c>
      <c r="N4623" t="s">
        <v>12201</v>
      </c>
      <c r="P4623" s="303">
        <f>INDEX('Page 3 - Financial Information'!$K$16:$X$186,Y4623,X4623)</f>
        <v>0</v>
      </c>
      <c r="Q4623"/>
      <c r="S4623" t="s">
        <v>12514</v>
      </c>
      <c r="X4623" s="334">
        <v>6</v>
      </c>
      <c r="Y4623" s="334">
        <v>29</v>
      </c>
    </row>
    <row r="4624" spans="1:25" x14ac:dyDescent="0.25">
      <c r="A4624" t="str">
        <f>'Page 1 - General Information'!$G$12</f>
        <v>114069103</v>
      </c>
      <c r="B4624" t="str">
        <f>'Page 1 - General Information'!$G$16</f>
        <v>6980</v>
      </c>
      <c r="C4624" s="333" t="s">
        <v>14207</v>
      </c>
      <c r="N4624" t="s">
        <v>12201</v>
      </c>
      <c r="P4624" s="303">
        <f>INDEX('Page 3 - Financial Information'!$K$16:$X$186,Y4624,X4624)</f>
        <v>0</v>
      </c>
      <c r="Q4624"/>
      <c r="S4624" t="s">
        <v>12515</v>
      </c>
      <c r="X4624" s="334">
        <v>7</v>
      </c>
      <c r="Y4624" s="334">
        <v>29</v>
      </c>
    </row>
    <row r="4625" spans="1:25" x14ac:dyDescent="0.25">
      <c r="A4625" t="str">
        <f>'Page 1 - General Information'!$G$12</f>
        <v>114069103</v>
      </c>
      <c r="B4625" t="str">
        <f>'Page 1 - General Information'!$G$16</f>
        <v>6980</v>
      </c>
      <c r="C4625" s="333" t="s">
        <v>14207</v>
      </c>
      <c r="N4625" t="s">
        <v>12201</v>
      </c>
      <c r="P4625" s="303">
        <f>INDEX('Page 3 - Financial Information'!$K$16:$X$186,Y4625,X4625)</f>
        <v>0</v>
      </c>
      <c r="Q4625"/>
      <c r="S4625" t="s">
        <v>12516</v>
      </c>
      <c r="X4625" s="334">
        <v>8</v>
      </c>
      <c r="Y4625" s="334">
        <v>29</v>
      </c>
    </row>
    <row r="4626" spans="1:25" x14ac:dyDescent="0.25">
      <c r="A4626" t="str">
        <f>'Page 1 - General Information'!$G$12</f>
        <v>114069103</v>
      </c>
      <c r="B4626" t="str">
        <f>'Page 1 - General Information'!$G$16</f>
        <v>6980</v>
      </c>
      <c r="C4626" s="333" t="s">
        <v>14207</v>
      </c>
      <c r="N4626" t="s">
        <v>12201</v>
      </c>
      <c r="P4626" s="303">
        <f>INDEX('Page 3 - Financial Information'!$K$16:$X$186,Y4626,X4626)</f>
        <v>0</v>
      </c>
      <c r="Q4626"/>
      <c r="S4626" t="s">
        <v>12517</v>
      </c>
      <c r="X4626" s="334">
        <v>9</v>
      </c>
      <c r="Y4626" s="334">
        <v>29</v>
      </c>
    </row>
    <row r="4627" spans="1:25" x14ac:dyDescent="0.25">
      <c r="A4627" t="str">
        <f>'Page 1 - General Information'!$G$12</f>
        <v>114069103</v>
      </c>
      <c r="B4627" t="str">
        <f>'Page 1 - General Information'!$G$16</f>
        <v>6980</v>
      </c>
      <c r="C4627" s="333" t="s">
        <v>14207</v>
      </c>
      <c r="N4627" t="s">
        <v>12201</v>
      </c>
      <c r="P4627" s="303">
        <f>INDEX('Page 3 - Financial Information'!$K$16:$X$186,Y4627,X4627)</f>
        <v>0</v>
      </c>
      <c r="Q4627"/>
      <c r="S4627" t="s">
        <v>12518</v>
      </c>
      <c r="X4627" s="334">
        <v>10</v>
      </c>
      <c r="Y4627" s="334">
        <v>29</v>
      </c>
    </row>
    <row r="4628" spans="1:25" x14ac:dyDescent="0.25">
      <c r="A4628" t="str">
        <f>'Page 1 - General Information'!$G$12</f>
        <v>114069103</v>
      </c>
      <c r="B4628" t="str">
        <f>'Page 1 - General Information'!$G$16</f>
        <v>6980</v>
      </c>
      <c r="C4628" s="333" t="s">
        <v>14207</v>
      </c>
      <c r="N4628" t="s">
        <v>12201</v>
      </c>
      <c r="P4628" s="303">
        <f>INDEX('Page 3 - Financial Information'!$K$16:$X$186,Y4628,X4628)</f>
        <v>0</v>
      </c>
      <c r="Q4628"/>
      <c r="S4628" t="s">
        <v>12519</v>
      </c>
      <c r="X4628" s="334">
        <v>13</v>
      </c>
      <c r="Y4628" s="334">
        <v>29</v>
      </c>
    </row>
    <row r="4629" spans="1:25" x14ac:dyDescent="0.25">
      <c r="A4629" t="str">
        <f>'Page 1 - General Information'!$G$12</f>
        <v>114069103</v>
      </c>
      <c r="B4629" t="str">
        <f>'Page 1 - General Information'!$G$16</f>
        <v>6980</v>
      </c>
      <c r="C4629" s="333" t="s">
        <v>14207</v>
      </c>
      <c r="N4629" t="s">
        <v>12201</v>
      </c>
      <c r="P4629" s="303">
        <f>INDEX('Page 3 - Financial Information'!$K$16:$X$186,Y4629,X4629)</f>
        <v>0</v>
      </c>
      <c r="Q4629"/>
      <c r="S4629" t="s">
        <v>12520</v>
      </c>
      <c r="X4629" s="334">
        <v>14</v>
      </c>
      <c r="Y4629" s="334">
        <v>29</v>
      </c>
    </row>
    <row r="4630" spans="1:25" x14ac:dyDescent="0.25">
      <c r="A4630" t="str">
        <f>'Page 1 - General Information'!$G$12</f>
        <v>114069103</v>
      </c>
      <c r="B4630" t="str">
        <f>'Page 1 - General Information'!$G$16</f>
        <v>6980</v>
      </c>
      <c r="C4630" s="333" t="s">
        <v>14207</v>
      </c>
      <c r="N4630" t="s">
        <v>12201</v>
      </c>
      <c r="P4630" s="303">
        <f>INDEX('Page 3 - Financial Information'!$K$16:$X$186,Y4630,X4630)</f>
        <v>5628</v>
      </c>
      <c r="Q4630"/>
      <c r="S4630" t="s">
        <v>12521</v>
      </c>
      <c r="X4630" s="334">
        <v>1</v>
      </c>
      <c r="Y4630" s="334">
        <v>30</v>
      </c>
    </row>
    <row r="4631" spans="1:25" x14ac:dyDescent="0.25">
      <c r="A4631" t="str">
        <f>'Page 1 - General Information'!$G$12</f>
        <v>114069103</v>
      </c>
      <c r="B4631" t="str">
        <f>'Page 1 - General Information'!$G$16</f>
        <v>6980</v>
      </c>
      <c r="C4631" s="333" t="s">
        <v>14207</v>
      </c>
      <c r="N4631" t="s">
        <v>12201</v>
      </c>
      <c r="P4631" s="303">
        <f>INDEX('Page 3 - Financial Information'!$K$16:$X$186,Y4631,X4631)</f>
        <v>1561</v>
      </c>
      <c r="Q4631"/>
      <c r="S4631" t="s">
        <v>12522</v>
      </c>
      <c r="X4631" s="334">
        <v>3</v>
      </c>
      <c r="Y4631" s="334">
        <v>30</v>
      </c>
    </row>
    <row r="4632" spans="1:25" x14ac:dyDescent="0.25">
      <c r="A4632" t="str">
        <f>'Page 1 - General Information'!$G$12</f>
        <v>114069103</v>
      </c>
      <c r="B4632" t="str">
        <f>'Page 1 - General Information'!$G$16</f>
        <v>6980</v>
      </c>
      <c r="C4632" s="333" t="s">
        <v>14207</v>
      </c>
      <c r="N4632" t="s">
        <v>12201</v>
      </c>
      <c r="P4632" s="303">
        <f>INDEX('Page 3 - Financial Information'!$K$16:$X$186,Y4632,X4632)</f>
        <v>0</v>
      </c>
      <c r="Q4632"/>
      <c r="S4632" t="s">
        <v>12523</v>
      </c>
      <c r="X4632" s="334">
        <v>4</v>
      </c>
      <c r="Y4632" s="334">
        <v>30</v>
      </c>
    </row>
    <row r="4633" spans="1:25" x14ac:dyDescent="0.25">
      <c r="A4633" t="str">
        <f>'Page 1 - General Information'!$G$12</f>
        <v>114069103</v>
      </c>
      <c r="B4633" t="str">
        <f>'Page 1 - General Information'!$G$16</f>
        <v>6980</v>
      </c>
      <c r="C4633" s="333" t="s">
        <v>14207</v>
      </c>
      <c r="N4633" t="s">
        <v>12201</v>
      </c>
      <c r="P4633" s="303">
        <f>INDEX('Page 3 - Financial Information'!$K$16:$X$186,Y4633,X4633)</f>
        <v>360</v>
      </c>
      <c r="Q4633"/>
      <c r="S4633" t="s">
        <v>12524</v>
      </c>
      <c r="X4633" s="334">
        <v>5</v>
      </c>
      <c r="Y4633" s="334">
        <v>30</v>
      </c>
    </row>
    <row r="4634" spans="1:25" x14ac:dyDescent="0.25">
      <c r="A4634" t="str">
        <f>'Page 1 - General Information'!$G$12</f>
        <v>114069103</v>
      </c>
      <c r="B4634" t="str">
        <f>'Page 1 - General Information'!$G$16</f>
        <v>6980</v>
      </c>
      <c r="C4634" s="333" t="s">
        <v>14207</v>
      </c>
      <c r="N4634" t="s">
        <v>12201</v>
      </c>
      <c r="P4634" s="303">
        <f>INDEX('Page 3 - Financial Information'!$K$16:$X$186,Y4634,X4634)</f>
        <v>0</v>
      </c>
      <c r="Q4634"/>
      <c r="S4634" t="s">
        <v>12525</v>
      </c>
      <c r="X4634" s="334">
        <v>6</v>
      </c>
      <c r="Y4634" s="334">
        <v>30</v>
      </c>
    </row>
    <row r="4635" spans="1:25" x14ac:dyDescent="0.25">
      <c r="A4635" t="str">
        <f>'Page 1 - General Information'!$G$12</f>
        <v>114069103</v>
      </c>
      <c r="B4635" t="str">
        <f>'Page 1 - General Information'!$G$16</f>
        <v>6980</v>
      </c>
      <c r="C4635" s="333" t="s">
        <v>14207</v>
      </c>
      <c r="N4635" t="s">
        <v>12201</v>
      </c>
      <c r="P4635" s="303">
        <f>INDEX('Page 3 - Financial Information'!$K$16:$X$186,Y4635,X4635)</f>
        <v>1033</v>
      </c>
      <c r="Q4635"/>
      <c r="S4635" t="s">
        <v>12526</v>
      </c>
      <c r="X4635" s="334">
        <v>7</v>
      </c>
      <c r="Y4635" s="334">
        <v>30</v>
      </c>
    </row>
    <row r="4636" spans="1:25" x14ac:dyDescent="0.25">
      <c r="A4636" t="str">
        <f>'Page 1 - General Information'!$G$12</f>
        <v>114069103</v>
      </c>
      <c r="B4636" t="str">
        <f>'Page 1 - General Information'!$G$16</f>
        <v>6980</v>
      </c>
      <c r="C4636" s="333" t="s">
        <v>14207</v>
      </c>
      <c r="N4636" t="s">
        <v>12201</v>
      </c>
      <c r="P4636" s="303">
        <f>INDEX('Page 3 - Financial Information'!$K$16:$X$186,Y4636,X4636)</f>
        <v>0</v>
      </c>
      <c r="Q4636"/>
      <c r="S4636" t="s">
        <v>12527</v>
      </c>
      <c r="X4636" s="334">
        <v>8</v>
      </c>
      <c r="Y4636" s="334">
        <v>30</v>
      </c>
    </row>
    <row r="4637" spans="1:25" x14ac:dyDescent="0.25">
      <c r="A4637" t="str">
        <f>'Page 1 - General Information'!$G$12</f>
        <v>114069103</v>
      </c>
      <c r="B4637" t="str">
        <f>'Page 1 - General Information'!$G$16</f>
        <v>6980</v>
      </c>
      <c r="C4637" s="333" t="s">
        <v>14207</v>
      </c>
      <c r="N4637" t="s">
        <v>12201</v>
      </c>
      <c r="P4637" s="303">
        <f>INDEX('Page 3 - Financial Information'!$K$16:$X$186,Y4637,X4637)</f>
        <v>0</v>
      </c>
      <c r="Q4637"/>
      <c r="S4637" t="s">
        <v>12528</v>
      </c>
      <c r="X4637" s="334">
        <v>9</v>
      </c>
      <c r="Y4637" s="334">
        <v>30</v>
      </c>
    </row>
    <row r="4638" spans="1:25" x14ac:dyDescent="0.25">
      <c r="A4638" t="str">
        <f>'Page 1 - General Information'!$G$12</f>
        <v>114069103</v>
      </c>
      <c r="B4638" t="str">
        <f>'Page 1 - General Information'!$G$16</f>
        <v>6980</v>
      </c>
      <c r="C4638" s="333" t="s">
        <v>14207</v>
      </c>
      <c r="N4638" t="s">
        <v>12201</v>
      </c>
      <c r="P4638" s="303">
        <f>INDEX('Page 3 - Financial Information'!$K$16:$X$186,Y4638,X4638)</f>
        <v>2674</v>
      </c>
      <c r="Q4638"/>
      <c r="S4638" t="s">
        <v>12529</v>
      </c>
      <c r="X4638" s="334">
        <v>10</v>
      </c>
      <c r="Y4638" s="334">
        <v>30</v>
      </c>
    </row>
    <row r="4639" spans="1:25" x14ac:dyDescent="0.25">
      <c r="A4639" t="str">
        <f>'Page 1 - General Information'!$G$12</f>
        <v>114069103</v>
      </c>
      <c r="B4639" t="str">
        <f>'Page 1 - General Information'!$G$16</f>
        <v>6980</v>
      </c>
      <c r="C4639" s="333" t="s">
        <v>14207</v>
      </c>
      <c r="N4639" t="s">
        <v>12201</v>
      </c>
      <c r="P4639" s="303">
        <f>INDEX('Page 3 - Financial Information'!$K$16:$X$186,Y4639,X4639)</f>
        <v>0</v>
      </c>
      <c r="Q4639"/>
      <c r="S4639" t="s">
        <v>12530</v>
      </c>
      <c r="X4639" s="334">
        <v>13</v>
      </c>
      <c r="Y4639" s="334">
        <v>30</v>
      </c>
    </row>
    <row r="4640" spans="1:25" x14ac:dyDescent="0.25">
      <c r="A4640" t="str">
        <f>'Page 1 - General Information'!$G$12</f>
        <v>114069103</v>
      </c>
      <c r="B4640" t="str">
        <f>'Page 1 - General Information'!$G$16</f>
        <v>6980</v>
      </c>
      <c r="C4640" s="333" t="s">
        <v>14207</v>
      </c>
      <c r="N4640" t="s">
        <v>12201</v>
      </c>
      <c r="P4640" s="303">
        <f>INDEX('Page 3 - Financial Information'!$K$16:$X$186,Y4640,X4640)</f>
        <v>1999.7</v>
      </c>
      <c r="Q4640"/>
      <c r="S4640" t="s">
        <v>12531</v>
      </c>
      <c r="X4640" s="334">
        <v>14</v>
      </c>
      <c r="Y4640" s="334">
        <v>30</v>
      </c>
    </row>
    <row r="4641" spans="1:25" x14ac:dyDescent="0.25">
      <c r="A4641" t="str">
        <f>'Page 1 - General Information'!$G$12</f>
        <v>114069103</v>
      </c>
      <c r="B4641" t="str">
        <f>'Page 1 - General Information'!$G$16</f>
        <v>6980</v>
      </c>
      <c r="C4641" s="333" t="s">
        <v>14207</v>
      </c>
      <c r="N4641" t="s">
        <v>12201</v>
      </c>
      <c r="P4641" s="303">
        <f>INDEX('Page 3 - Financial Information'!$K$16:$X$186,Y4641,X4641)</f>
        <v>6638</v>
      </c>
      <c r="Q4641"/>
      <c r="S4641" t="s">
        <v>12532</v>
      </c>
      <c r="X4641" s="334">
        <v>1</v>
      </c>
      <c r="Y4641" s="334">
        <v>31</v>
      </c>
    </row>
    <row r="4642" spans="1:25" x14ac:dyDescent="0.25">
      <c r="A4642" t="str">
        <f>'Page 1 - General Information'!$G$12</f>
        <v>114069103</v>
      </c>
      <c r="B4642" t="str">
        <f>'Page 1 - General Information'!$G$16</f>
        <v>6980</v>
      </c>
      <c r="C4642" s="333" t="s">
        <v>14207</v>
      </c>
      <c r="N4642" t="s">
        <v>12201</v>
      </c>
      <c r="P4642" s="303">
        <f>INDEX('Page 3 - Financial Information'!$K$16:$X$186,Y4642,X4642)</f>
        <v>1198</v>
      </c>
      <c r="Q4642"/>
      <c r="S4642" t="s">
        <v>12533</v>
      </c>
      <c r="X4642" s="334">
        <v>3</v>
      </c>
      <c r="Y4642" s="334">
        <v>31</v>
      </c>
    </row>
    <row r="4643" spans="1:25" x14ac:dyDescent="0.25">
      <c r="A4643" t="str">
        <f>'Page 1 - General Information'!$G$12</f>
        <v>114069103</v>
      </c>
      <c r="B4643" t="str">
        <f>'Page 1 - General Information'!$G$16</f>
        <v>6980</v>
      </c>
      <c r="C4643" s="333" t="s">
        <v>14207</v>
      </c>
      <c r="N4643" t="s">
        <v>12201</v>
      </c>
      <c r="P4643" s="303">
        <f>INDEX('Page 3 - Financial Information'!$K$16:$X$186,Y4643,X4643)</f>
        <v>0</v>
      </c>
      <c r="Q4643"/>
      <c r="S4643" t="s">
        <v>12534</v>
      </c>
      <c r="X4643" s="334">
        <v>4</v>
      </c>
      <c r="Y4643" s="334">
        <v>31</v>
      </c>
    </row>
    <row r="4644" spans="1:25" x14ac:dyDescent="0.25">
      <c r="A4644" t="str">
        <f>'Page 1 - General Information'!$G$12</f>
        <v>114069103</v>
      </c>
      <c r="B4644" t="str">
        <f>'Page 1 - General Information'!$G$16</f>
        <v>6980</v>
      </c>
      <c r="C4644" s="333" t="s">
        <v>14207</v>
      </c>
      <c r="N4644" t="s">
        <v>12201</v>
      </c>
      <c r="P4644" s="303">
        <f>INDEX('Page 3 - Financial Information'!$K$16:$X$186,Y4644,X4644)</f>
        <v>581</v>
      </c>
      <c r="Q4644"/>
      <c r="S4644" t="s">
        <v>12535</v>
      </c>
      <c r="X4644" s="334">
        <v>5</v>
      </c>
      <c r="Y4644" s="334">
        <v>31</v>
      </c>
    </row>
    <row r="4645" spans="1:25" x14ac:dyDescent="0.25">
      <c r="A4645" t="str">
        <f>'Page 1 - General Information'!$G$12</f>
        <v>114069103</v>
      </c>
      <c r="B4645" t="str">
        <f>'Page 1 - General Information'!$G$16</f>
        <v>6980</v>
      </c>
      <c r="C4645" s="333" t="s">
        <v>14207</v>
      </c>
      <c r="N4645" t="s">
        <v>12201</v>
      </c>
      <c r="P4645" s="303">
        <f>INDEX('Page 3 - Financial Information'!$K$16:$X$186,Y4645,X4645)</f>
        <v>1351</v>
      </c>
      <c r="Q4645"/>
      <c r="S4645" t="s">
        <v>12536</v>
      </c>
      <c r="X4645" s="334">
        <v>6</v>
      </c>
      <c r="Y4645" s="334">
        <v>31</v>
      </c>
    </row>
    <row r="4646" spans="1:25" x14ac:dyDescent="0.25">
      <c r="A4646" t="str">
        <f>'Page 1 - General Information'!$G$12</f>
        <v>114069103</v>
      </c>
      <c r="B4646" t="str">
        <f>'Page 1 - General Information'!$G$16</f>
        <v>6980</v>
      </c>
      <c r="C4646" s="333" t="s">
        <v>14207</v>
      </c>
      <c r="N4646" t="s">
        <v>12201</v>
      </c>
      <c r="P4646" s="303">
        <f>INDEX('Page 3 - Financial Information'!$K$16:$X$186,Y4646,X4646)</f>
        <v>992</v>
      </c>
      <c r="Q4646"/>
      <c r="S4646" t="s">
        <v>12537</v>
      </c>
      <c r="X4646" s="334">
        <v>7</v>
      </c>
      <c r="Y4646" s="334">
        <v>31</v>
      </c>
    </row>
    <row r="4647" spans="1:25" x14ac:dyDescent="0.25">
      <c r="A4647" t="str">
        <f>'Page 1 - General Information'!$G$12</f>
        <v>114069103</v>
      </c>
      <c r="B4647" t="str">
        <f>'Page 1 - General Information'!$G$16</f>
        <v>6980</v>
      </c>
      <c r="C4647" s="333" t="s">
        <v>14207</v>
      </c>
      <c r="N4647" t="s">
        <v>12201</v>
      </c>
      <c r="P4647" s="303">
        <f>INDEX('Page 3 - Financial Information'!$K$16:$X$186,Y4647,X4647)</f>
        <v>2516</v>
      </c>
      <c r="Q4647"/>
      <c r="S4647" t="s">
        <v>12538</v>
      </c>
      <c r="X4647" s="334">
        <v>8</v>
      </c>
      <c r="Y4647" s="334">
        <v>31</v>
      </c>
    </row>
    <row r="4648" spans="1:25" x14ac:dyDescent="0.25">
      <c r="A4648" t="str">
        <f>'Page 1 - General Information'!$G$12</f>
        <v>114069103</v>
      </c>
      <c r="B4648" t="str">
        <f>'Page 1 - General Information'!$G$16</f>
        <v>6980</v>
      </c>
      <c r="C4648" s="333" t="s">
        <v>14207</v>
      </c>
      <c r="N4648" t="s">
        <v>12201</v>
      </c>
      <c r="P4648" s="303">
        <f>INDEX('Page 3 - Financial Information'!$K$16:$X$186,Y4648,X4648)</f>
        <v>0</v>
      </c>
      <c r="Q4648"/>
      <c r="S4648" t="s">
        <v>12539</v>
      </c>
      <c r="X4648" s="334">
        <v>9</v>
      </c>
      <c r="Y4648" s="334">
        <v>31</v>
      </c>
    </row>
    <row r="4649" spans="1:25" x14ac:dyDescent="0.25">
      <c r="A4649" t="str">
        <f>'Page 1 - General Information'!$G$12</f>
        <v>114069103</v>
      </c>
      <c r="B4649" t="str">
        <f>'Page 1 - General Information'!$G$16</f>
        <v>6980</v>
      </c>
      <c r="C4649" s="333" t="s">
        <v>14207</v>
      </c>
      <c r="N4649" t="s">
        <v>12201</v>
      </c>
      <c r="P4649" s="303">
        <f>INDEX('Page 3 - Financial Information'!$K$16:$X$186,Y4649,X4649)</f>
        <v>0</v>
      </c>
      <c r="Q4649"/>
      <c r="S4649" t="s">
        <v>12540</v>
      </c>
      <c r="X4649" s="334">
        <v>10</v>
      </c>
      <c r="Y4649" s="334">
        <v>31</v>
      </c>
    </row>
    <row r="4650" spans="1:25" x14ac:dyDescent="0.25">
      <c r="A4650" t="str">
        <f>'Page 1 - General Information'!$G$12</f>
        <v>114069103</v>
      </c>
      <c r="B4650" t="str">
        <f>'Page 1 - General Information'!$G$16</f>
        <v>6980</v>
      </c>
      <c r="C4650" s="333" t="s">
        <v>14207</v>
      </c>
      <c r="N4650" t="s">
        <v>12201</v>
      </c>
      <c r="P4650" s="303">
        <f>INDEX('Page 3 - Financial Information'!$K$16:$X$186,Y4650,X4650)</f>
        <v>0</v>
      </c>
      <c r="Q4650"/>
      <c r="S4650" t="s">
        <v>12541</v>
      </c>
      <c r="X4650" s="334">
        <v>13</v>
      </c>
      <c r="Y4650" s="334">
        <v>31</v>
      </c>
    </row>
    <row r="4651" spans="1:25" x14ac:dyDescent="0.25">
      <c r="A4651" t="str">
        <f>'Page 1 - General Information'!$G$12</f>
        <v>114069103</v>
      </c>
      <c r="B4651" t="str">
        <f>'Page 1 - General Information'!$G$16</f>
        <v>6980</v>
      </c>
      <c r="C4651" s="333" t="s">
        <v>14207</v>
      </c>
      <c r="N4651" t="s">
        <v>12201</v>
      </c>
      <c r="P4651" s="303">
        <f>INDEX('Page 3 - Financial Information'!$K$16:$X$186,Y4651,X4651)</f>
        <v>3047.65</v>
      </c>
      <c r="Q4651"/>
      <c r="S4651" t="s">
        <v>12542</v>
      </c>
      <c r="X4651" s="334">
        <v>14</v>
      </c>
      <c r="Y4651" s="334">
        <v>31</v>
      </c>
    </row>
    <row r="4652" spans="1:25" x14ac:dyDescent="0.25">
      <c r="A4652" t="str">
        <f>'Page 1 - General Information'!$G$12</f>
        <v>114069103</v>
      </c>
      <c r="B4652" t="str">
        <f>'Page 1 - General Information'!$G$16</f>
        <v>6980</v>
      </c>
      <c r="C4652" s="333" t="s">
        <v>14207</v>
      </c>
      <c r="N4652" t="s">
        <v>12201</v>
      </c>
      <c r="P4652" s="303">
        <f>INDEX('Page 3 - Financial Information'!$K$16:$X$186,Y4652,X4652)</f>
        <v>18667</v>
      </c>
      <c r="Q4652"/>
      <c r="S4652" t="s">
        <v>12543</v>
      </c>
      <c r="X4652" s="334">
        <v>1</v>
      </c>
      <c r="Y4652" s="334">
        <v>32</v>
      </c>
    </row>
    <row r="4653" spans="1:25" x14ac:dyDescent="0.25">
      <c r="A4653" t="str">
        <f>'Page 1 - General Information'!$G$12</f>
        <v>114069103</v>
      </c>
      <c r="B4653" t="str">
        <f>'Page 1 - General Information'!$G$16</f>
        <v>6980</v>
      </c>
      <c r="C4653" s="333" t="s">
        <v>14207</v>
      </c>
      <c r="N4653" t="s">
        <v>12201</v>
      </c>
      <c r="P4653" s="303">
        <f>INDEX('Page 3 - Financial Information'!$K$16:$X$186,Y4653,X4653)</f>
        <v>3194</v>
      </c>
      <c r="Q4653"/>
      <c r="S4653" t="s">
        <v>12544</v>
      </c>
      <c r="X4653" s="334">
        <v>3</v>
      </c>
      <c r="Y4653" s="334">
        <v>32</v>
      </c>
    </row>
    <row r="4654" spans="1:25" x14ac:dyDescent="0.25">
      <c r="A4654" t="str">
        <f>'Page 1 - General Information'!$G$12</f>
        <v>114069103</v>
      </c>
      <c r="B4654" t="str">
        <f>'Page 1 - General Information'!$G$16</f>
        <v>6980</v>
      </c>
      <c r="C4654" s="333" t="s">
        <v>14207</v>
      </c>
      <c r="N4654" t="s">
        <v>12201</v>
      </c>
      <c r="P4654" s="303">
        <f>INDEX('Page 3 - Financial Information'!$K$16:$X$186,Y4654,X4654)</f>
        <v>0</v>
      </c>
      <c r="Q4654"/>
      <c r="S4654" t="s">
        <v>12545</v>
      </c>
      <c r="X4654" s="334">
        <v>4</v>
      </c>
      <c r="Y4654" s="334">
        <v>32</v>
      </c>
    </row>
    <row r="4655" spans="1:25" x14ac:dyDescent="0.25">
      <c r="A4655" t="str">
        <f>'Page 1 - General Information'!$G$12</f>
        <v>114069103</v>
      </c>
      <c r="B4655" t="str">
        <f>'Page 1 - General Information'!$G$16</f>
        <v>6980</v>
      </c>
      <c r="C4655" s="333" t="s">
        <v>14207</v>
      </c>
      <c r="N4655" t="s">
        <v>12201</v>
      </c>
      <c r="P4655" s="303">
        <f>INDEX('Page 3 - Financial Information'!$K$16:$X$186,Y4655,X4655)</f>
        <v>2526</v>
      </c>
      <c r="Q4655"/>
      <c r="S4655" t="s">
        <v>12546</v>
      </c>
      <c r="X4655" s="334">
        <v>5</v>
      </c>
      <c r="Y4655" s="334">
        <v>32</v>
      </c>
    </row>
    <row r="4656" spans="1:25" x14ac:dyDescent="0.25">
      <c r="A4656" t="str">
        <f>'Page 1 - General Information'!$G$12</f>
        <v>114069103</v>
      </c>
      <c r="B4656" t="str">
        <f>'Page 1 - General Information'!$G$16</f>
        <v>6980</v>
      </c>
      <c r="C4656" s="333" t="s">
        <v>14207</v>
      </c>
      <c r="N4656" t="s">
        <v>12201</v>
      </c>
      <c r="P4656" s="303">
        <f>INDEX('Page 3 - Financial Information'!$K$16:$X$186,Y4656,X4656)</f>
        <v>0</v>
      </c>
      <c r="Q4656"/>
      <c r="S4656" t="s">
        <v>12547</v>
      </c>
      <c r="X4656" s="334">
        <v>6</v>
      </c>
      <c r="Y4656" s="334">
        <v>32</v>
      </c>
    </row>
    <row r="4657" spans="1:25" x14ac:dyDescent="0.25">
      <c r="A4657" t="str">
        <f>'Page 1 - General Information'!$G$12</f>
        <v>114069103</v>
      </c>
      <c r="B4657" t="str">
        <f>'Page 1 - General Information'!$G$16</f>
        <v>6980</v>
      </c>
      <c r="C4657" s="333" t="s">
        <v>14207</v>
      </c>
      <c r="N4657" t="s">
        <v>12201</v>
      </c>
      <c r="P4657" s="303">
        <f>INDEX('Page 3 - Financial Information'!$K$16:$X$186,Y4657,X4657)</f>
        <v>5968</v>
      </c>
      <c r="Q4657"/>
      <c r="S4657" t="s">
        <v>12548</v>
      </c>
      <c r="X4657" s="334">
        <v>7</v>
      </c>
      <c r="Y4657" s="334">
        <v>32</v>
      </c>
    </row>
    <row r="4658" spans="1:25" x14ac:dyDescent="0.25">
      <c r="A4658" t="str">
        <f>'Page 1 - General Information'!$G$12</f>
        <v>114069103</v>
      </c>
      <c r="B4658" t="str">
        <f>'Page 1 - General Information'!$G$16</f>
        <v>6980</v>
      </c>
      <c r="C4658" s="333" t="s">
        <v>14207</v>
      </c>
      <c r="N4658" t="s">
        <v>12201</v>
      </c>
      <c r="P4658" s="303">
        <f>INDEX('Page 3 - Financial Information'!$K$16:$X$186,Y4658,X4658)</f>
        <v>0</v>
      </c>
      <c r="Q4658"/>
      <c r="S4658" t="s">
        <v>12549</v>
      </c>
      <c r="X4658" s="334">
        <v>8</v>
      </c>
      <c r="Y4658" s="334">
        <v>32</v>
      </c>
    </row>
    <row r="4659" spans="1:25" x14ac:dyDescent="0.25">
      <c r="A4659" t="str">
        <f>'Page 1 - General Information'!$G$12</f>
        <v>114069103</v>
      </c>
      <c r="B4659" t="str">
        <f>'Page 1 - General Information'!$G$16</f>
        <v>6980</v>
      </c>
      <c r="C4659" s="333" t="s">
        <v>14207</v>
      </c>
      <c r="N4659" t="s">
        <v>12201</v>
      </c>
      <c r="P4659" s="303">
        <f>INDEX('Page 3 - Financial Information'!$K$16:$X$186,Y4659,X4659)</f>
        <v>6979</v>
      </c>
      <c r="Q4659"/>
      <c r="S4659" t="s">
        <v>12550</v>
      </c>
      <c r="X4659" s="334">
        <v>9</v>
      </c>
      <c r="Y4659" s="334">
        <v>32</v>
      </c>
    </row>
    <row r="4660" spans="1:25" x14ac:dyDescent="0.25">
      <c r="A4660" t="str">
        <f>'Page 1 - General Information'!$G$12</f>
        <v>114069103</v>
      </c>
      <c r="B4660" t="str">
        <f>'Page 1 - General Information'!$G$16</f>
        <v>6980</v>
      </c>
      <c r="C4660" s="333" t="s">
        <v>14207</v>
      </c>
      <c r="N4660" t="s">
        <v>12201</v>
      </c>
      <c r="P4660" s="303">
        <f>INDEX('Page 3 - Financial Information'!$K$16:$X$186,Y4660,X4660)</f>
        <v>0</v>
      </c>
      <c r="Q4660"/>
      <c r="S4660" t="s">
        <v>12551</v>
      </c>
      <c r="X4660" s="334">
        <v>10</v>
      </c>
      <c r="Y4660" s="334">
        <v>32</v>
      </c>
    </row>
    <row r="4661" spans="1:25" x14ac:dyDescent="0.25">
      <c r="A4661" t="str">
        <f>'Page 1 - General Information'!$G$12</f>
        <v>114069103</v>
      </c>
      <c r="B4661" t="str">
        <f>'Page 1 - General Information'!$G$16</f>
        <v>6980</v>
      </c>
      <c r="C4661" s="333" t="s">
        <v>14207</v>
      </c>
      <c r="N4661" t="s">
        <v>12201</v>
      </c>
      <c r="P4661" s="303">
        <f>INDEX('Page 3 - Financial Information'!$K$16:$X$186,Y4661,X4661)</f>
        <v>0</v>
      </c>
      <c r="Q4661"/>
      <c r="S4661" t="s">
        <v>12552</v>
      </c>
      <c r="X4661" s="334">
        <v>13</v>
      </c>
      <c r="Y4661" s="334">
        <v>32</v>
      </c>
    </row>
    <row r="4662" spans="1:25" x14ac:dyDescent="0.25">
      <c r="A4662" t="str">
        <f>'Page 1 - General Information'!$G$12</f>
        <v>114069103</v>
      </c>
      <c r="B4662" t="str">
        <f>'Page 1 - General Information'!$G$16</f>
        <v>6980</v>
      </c>
      <c r="C4662" s="333" t="s">
        <v>14207</v>
      </c>
      <c r="N4662" t="s">
        <v>12201</v>
      </c>
      <c r="P4662" s="303">
        <f>INDEX('Page 3 - Financial Information'!$K$16:$X$186,Y4662,X4662)</f>
        <v>13108</v>
      </c>
      <c r="Q4662"/>
      <c r="S4662" t="s">
        <v>12553</v>
      </c>
      <c r="X4662" s="334">
        <v>14</v>
      </c>
      <c r="Y4662" s="334">
        <v>32</v>
      </c>
    </row>
    <row r="4663" spans="1:25" x14ac:dyDescent="0.25">
      <c r="A4663" t="str">
        <f>'Page 1 - General Information'!$G$12</f>
        <v>114069103</v>
      </c>
      <c r="B4663" t="str">
        <f>'Page 1 - General Information'!$G$16</f>
        <v>6980</v>
      </c>
      <c r="C4663" s="333" t="s">
        <v>14207</v>
      </c>
      <c r="N4663" t="s">
        <v>12201</v>
      </c>
      <c r="P4663" s="303">
        <f>INDEX('Page 3 - Financial Information'!$K$16:$X$186,Y4663,X4663)</f>
        <v>10729</v>
      </c>
      <c r="Q4663"/>
      <c r="S4663" t="s">
        <v>12554</v>
      </c>
      <c r="X4663" s="334">
        <v>1</v>
      </c>
      <c r="Y4663" s="334">
        <v>33</v>
      </c>
    </row>
    <row r="4664" spans="1:25" x14ac:dyDescent="0.25">
      <c r="A4664" t="str">
        <f>'Page 1 - General Information'!$G$12</f>
        <v>114069103</v>
      </c>
      <c r="B4664" t="str">
        <f>'Page 1 - General Information'!$G$16</f>
        <v>6980</v>
      </c>
      <c r="C4664" s="333" t="s">
        <v>14207</v>
      </c>
      <c r="N4664" t="s">
        <v>12201</v>
      </c>
      <c r="P4664" s="303">
        <f>INDEX('Page 3 - Financial Information'!$K$16:$X$186,Y4664,X4664)</f>
        <v>1369</v>
      </c>
      <c r="Q4664"/>
      <c r="S4664" t="s">
        <v>12555</v>
      </c>
      <c r="X4664" s="334">
        <v>3</v>
      </c>
      <c r="Y4664" s="334">
        <v>33</v>
      </c>
    </row>
    <row r="4665" spans="1:25" x14ac:dyDescent="0.25">
      <c r="A4665" t="str">
        <f>'Page 1 - General Information'!$G$12</f>
        <v>114069103</v>
      </c>
      <c r="B4665" t="str">
        <f>'Page 1 - General Information'!$G$16</f>
        <v>6980</v>
      </c>
      <c r="C4665" s="333" t="s">
        <v>14207</v>
      </c>
      <c r="N4665" t="s">
        <v>12201</v>
      </c>
      <c r="P4665" s="303">
        <f>INDEX('Page 3 - Financial Information'!$K$16:$X$186,Y4665,X4665)</f>
        <v>836</v>
      </c>
      <c r="Q4665"/>
      <c r="S4665" t="s">
        <v>12556</v>
      </c>
      <c r="X4665" s="334">
        <v>4</v>
      </c>
      <c r="Y4665" s="334">
        <v>33</v>
      </c>
    </row>
    <row r="4666" spans="1:25" x14ac:dyDescent="0.25">
      <c r="A4666" t="str">
        <f>'Page 1 - General Information'!$G$12</f>
        <v>114069103</v>
      </c>
      <c r="B4666" t="str">
        <f>'Page 1 - General Information'!$G$16</f>
        <v>6980</v>
      </c>
      <c r="C4666" s="333" t="s">
        <v>14207</v>
      </c>
      <c r="N4666" t="s">
        <v>12201</v>
      </c>
      <c r="P4666" s="303">
        <f>INDEX('Page 3 - Financial Information'!$K$16:$X$186,Y4666,X4666)</f>
        <v>1207</v>
      </c>
      <c r="Q4666"/>
      <c r="S4666" t="s">
        <v>12557</v>
      </c>
      <c r="X4666" s="334">
        <v>5</v>
      </c>
      <c r="Y4666" s="334">
        <v>33</v>
      </c>
    </row>
    <row r="4667" spans="1:25" x14ac:dyDescent="0.25">
      <c r="A4667" t="str">
        <f>'Page 1 - General Information'!$G$12</f>
        <v>114069103</v>
      </c>
      <c r="B4667" t="str">
        <f>'Page 1 - General Information'!$G$16</f>
        <v>6980</v>
      </c>
      <c r="C4667" s="333" t="s">
        <v>14207</v>
      </c>
      <c r="N4667" t="s">
        <v>12201</v>
      </c>
      <c r="P4667" s="303">
        <f>INDEX('Page 3 - Financial Information'!$K$16:$X$186,Y4667,X4667)</f>
        <v>0</v>
      </c>
      <c r="Q4667"/>
      <c r="S4667" t="s">
        <v>12558</v>
      </c>
      <c r="X4667" s="334">
        <v>6</v>
      </c>
      <c r="Y4667" s="334">
        <v>33</v>
      </c>
    </row>
    <row r="4668" spans="1:25" x14ac:dyDescent="0.25">
      <c r="A4668" t="str">
        <f>'Page 1 - General Information'!$G$12</f>
        <v>114069103</v>
      </c>
      <c r="B4668" t="str">
        <f>'Page 1 - General Information'!$G$16</f>
        <v>6980</v>
      </c>
      <c r="C4668" s="333" t="s">
        <v>14207</v>
      </c>
      <c r="N4668" t="s">
        <v>12201</v>
      </c>
      <c r="P4668" s="303">
        <f>INDEX('Page 3 - Financial Information'!$K$16:$X$186,Y4668,X4668)</f>
        <v>791</v>
      </c>
      <c r="Q4668"/>
      <c r="S4668" t="s">
        <v>12559</v>
      </c>
      <c r="X4668" s="334">
        <v>7</v>
      </c>
      <c r="Y4668" s="334">
        <v>33</v>
      </c>
    </row>
    <row r="4669" spans="1:25" x14ac:dyDescent="0.25">
      <c r="A4669" t="str">
        <f>'Page 1 - General Information'!$G$12</f>
        <v>114069103</v>
      </c>
      <c r="B4669" t="str">
        <f>'Page 1 - General Information'!$G$16</f>
        <v>6980</v>
      </c>
      <c r="C4669" s="333" t="s">
        <v>14207</v>
      </c>
      <c r="N4669" t="s">
        <v>12201</v>
      </c>
      <c r="P4669" s="303">
        <f>INDEX('Page 3 - Financial Information'!$K$16:$X$186,Y4669,X4669)</f>
        <v>0</v>
      </c>
      <c r="Q4669"/>
      <c r="S4669" t="s">
        <v>12560</v>
      </c>
      <c r="X4669" s="334">
        <v>8</v>
      </c>
      <c r="Y4669" s="334">
        <v>33</v>
      </c>
    </row>
    <row r="4670" spans="1:25" x14ac:dyDescent="0.25">
      <c r="A4670" t="str">
        <f>'Page 1 - General Information'!$G$12</f>
        <v>114069103</v>
      </c>
      <c r="B4670" t="str">
        <f>'Page 1 - General Information'!$G$16</f>
        <v>6980</v>
      </c>
      <c r="C4670" s="333" t="s">
        <v>14207</v>
      </c>
      <c r="N4670" t="s">
        <v>12201</v>
      </c>
      <c r="P4670" s="303">
        <f>INDEX('Page 3 - Financial Information'!$K$16:$X$186,Y4670,X4670)</f>
        <v>0</v>
      </c>
      <c r="Q4670"/>
      <c r="S4670" t="s">
        <v>12561</v>
      </c>
      <c r="X4670" s="334">
        <v>9</v>
      </c>
      <c r="Y4670" s="334">
        <v>33</v>
      </c>
    </row>
    <row r="4671" spans="1:25" x14ac:dyDescent="0.25">
      <c r="A4671" t="str">
        <f>'Page 1 - General Information'!$G$12</f>
        <v>114069103</v>
      </c>
      <c r="B4671" t="str">
        <f>'Page 1 - General Information'!$G$16</f>
        <v>6980</v>
      </c>
      <c r="C4671" s="333" t="s">
        <v>14207</v>
      </c>
      <c r="N4671" t="s">
        <v>12201</v>
      </c>
      <c r="P4671" s="303">
        <f>INDEX('Page 3 - Financial Information'!$K$16:$X$186,Y4671,X4671)</f>
        <v>6526</v>
      </c>
      <c r="Q4671"/>
      <c r="S4671" t="s">
        <v>12562</v>
      </c>
      <c r="X4671" s="334">
        <v>10</v>
      </c>
      <c r="Y4671" s="334">
        <v>33</v>
      </c>
    </row>
    <row r="4672" spans="1:25" x14ac:dyDescent="0.25">
      <c r="A4672" t="str">
        <f>'Page 1 - General Information'!$G$12</f>
        <v>114069103</v>
      </c>
      <c r="B4672" t="str">
        <f>'Page 1 - General Information'!$G$16</f>
        <v>6980</v>
      </c>
      <c r="C4672" s="333" t="s">
        <v>14207</v>
      </c>
      <c r="N4672" t="s">
        <v>12201</v>
      </c>
      <c r="P4672" s="303">
        <f>INDEX('Page 3 - Financial Information'!$K$16:$X$186,Y4672,X4672)</f>
        <v>0</v>
      </c>
      <c r="Q4672"/>
      <c r="S4672" t="s">
        <v>12563</v>
      </c>
      <c r="X4672" s="334">
        <v>13</v>
      </c>
      <c r="Y4672" s="334">
        <v>33</v>
      </c>
    </row>
    <row r="4673" spans="1:25" x14ac:dyDescent="0.25">
      <c r="A4673" t="str">
        <f>'Page 1 - General Information'!$G$12</f>
        <v>114069103</v>
      </c>
      <c r="B4673" t="str">
        <f>'Page 1 - General Information'!$G$16</f>
        <v>6980</v>
      </c>
      <c r="C4673" s="333" t="s">
        <v>14207</v>
      </c>
      <c r="N4673" t="s">
        <v>12201</v>
      </c>
      <c r="P4673" s="303">
        <f>INDEX('Page 3 - Financial Information'!$K$16:$X$186,Y4673,X4673)</f>
        <v>0</v>
      </c>
      <c r="Q4673"/>
      <c r="S4673" t="s">
        <v>12564</v>
      </c>
      <c r="X4673" s="334">
        <v>14</v>
      </c>
      <c r="Y4673" s="334">
        <v>33</v>
      </c>
    </row>
    <row r="4674" spans="1:25" x14ac:dyDescent="0.25">
      <c r="A4674" t="str">
        <f>'Page 1 - General Information'!$G$12</f>
        <v>114069103</v>
      </c>
      <c r="B4674" t="str">
        <f>'Page 1 - General Information'!$G$16</f>
        <v>6980</v>
      </c>
      <c r="C4674" s="333" t="s">
        <v>14207</v>
      </c>
      <c r="N4674" t="s">
        <v>12201</v>
      </c>
      <c r="P4674" s="303">
        <f>INDEX('Page 3 - Financial Information'!$K$16:$X$186,Y4674,X4674)</f>
        <v>9816</v>
      </c>
      <c r="Q4674"/>
      <c r="S4674" t="s">
        <v>12565</v>
      </c>
      <c r="X4674" s="334">
        <v>1</v>
      </c>
      <c r="Y4674" s="334">
        <v>34</v>
      </c>
    </row>
    <row r="4675" spans="1:25" x14ac:dyDescent="0.25">
      <c r="A4675" t="str">
        <f>'Page 1 - General Information'!$G$12</f>
        <v>114069103</v>
      </c>
      <c r="B4675" t="str">
        <f>'Page 1 - General Information'!$G$16</f>
        <v>6980</v>
      </c>
      <c r="C4675" s="333" t="s">
        <v>14207</v>
      </c>
      <c r="N4675" t="s">
        <v>12201</v>
      </c>
      <c r="P4675" s="303">
        <f>INDEX('Page 3 - Financial Information'!$K$16:$X$186,Y4675,X4675)</f>
        <v>2155</v>
      </c>
      <c r="Q4675"/>
      <c r="S4675" t="s">
        <v>12566</v>
      </c>
      <c r="X4675" s="334">
        <v>3</v>
      </c>
      <c r="Y4675" s="334">
        <v>34</v>
      </c>
    </row>
    <row r="4676" spans="1:25" x14ac:dyDescent="0.25">
      <c r="A4676" t="str">
        <f>'Page 1 - General Information'!$G$12</f>
        <v>114069103</v>
      </c>
      <c r="B4676" t="str">
        <f>'Page 1 - General Information'!$G$16</f>
        <v>6980</v>
      </c>
      <c r="C4676" s="333" t="s">
        <v>14207</v>
      </c>
      <c r="N4676" t="s">
        <v>12201</v>
      </c>
      <c r="P4676" s="303">
        <f>INDEX('Page 3 - Financial Information'!$K$16:$X$186,Y4676,X4676)</f>
        <v>0</v>
      </c>
      <c r="Q4676"/>
      <c r="S4676" t="s">
        <v>12567</v>
      </c>
      <c r="X4676" s="334">
        <v>4</v>
      </c>
      <c r="Y4676" s="334">
        <v>34</v>
      </c>
    </row>
    <row r="4677" spans="1:25" x14ac:dyDescent="0.25">
      <c r="A4677" t="str">
        <f>'Page 1 - General Information'!$G$12</f>
        <v>114069103</v>
      </c>
      <c r="B4677" t="str">
        <f>'Page 1 - General Information'!$G$16</f>
        <v>6980</v>
      </c>
      <c r="C4677" s="333" t="s">
        <v>14207</v>
      </c>
      <c r="N4677" t="s">
        <v>12201</v>
      </c>
      <c r="P4677" s="303">
        <f>INDEX('Page 3 - Financial Information'!$K$16:$X$186,Y4677,X4677)</f>
        <v>917</v>
      </c>
      <c r="Q4677"/>
      <c r="S4677" t="s">
        <v>12568</v>
      </c>
      <c r="X4677" s="334">
        <v>5</v>
      </c>
      <c r="Y4677" s="334">
        <v>34</v>
      </c>
    </row>
    <row r="4678" spans="1:25" x14ac:dyDescent="0.25">
      <c r="A4678" t="str">
        <f>'Page 1 - General Information'!$G$12</f>
        <v>114069103</v>
      </c>
      <c r="B4678" t="str">
        <f>'Page 1 - General Information'!$G$16</f>
        <v>6980</v>
      </c>
      <c r="C4678" s="333" t="s">
        <v>14207</v>
      </c>
      <c r="N4678" t="s">
        <v>12201</v>
      </c>
      <c r="P4678" s="303">
        <f>INDEX('Page 3 - Financial Information'!$K$16:$X$186,Y4678,X4678)</f>
        <v>0</v>
      </c>
      <c r="Q4678"/>
      <c r="S4678" t="s">
        <v>12569</v>
      </c>
      <c r="X4678" s="334">
        <v>6</v>
      </c>
      <c r="Y4678" s="334">
        <v>34</v>
      </c>
    </row>
    <row r="4679" spans="1:25" x14ac:dyDescent="0.25">
      <c r="A4679" t="str">
        <f>'Page 1 - General Information'!$G$12</f>
        <v>114069103</v>
      </c>
      <c r="B4679" t="str">
        <f>'Page 1 - General Information'!$G$16</f>
        <v>6980</v>
      </c>
      <c r="C4679" s="333" t="s">
        <v>14207</v>
      </c>
      <c r="N4679" t="s">
        <v>12201</v>
      </c>
      <c r="P4679" s="303">
        <f>INDEX('Page 3 - Financial Information'!$K$16:$X$186,Y4679,X4679)</f>
        <v>1397</v>
      </c>
      <c r="Q4679"/>
      <c r="S4679" t="s">
        <v>12570</v>
      </c>
      <c r="X4679" s="334">
        <v>7</v>
      </c>
      <c r="Y4679" s="334">
        <v>34</v>
      </c>
    </row>
    <row r="4680" spans="1:25" x14ac:dyDescent="0.25">
      <c r="A4680" t="str">
        <f>'Page 1 - General Information'!$G$12</f>
        <v>114069103</v>
      </c>
      <c r="B4680" t="str">
        <f>'Page 1 - General Information'!$G$16</f>
        <v>6980</v>
      </c>
      <c r="C4680" s="333" t="s">
        <v>14207</v>
      </c>
      <c r="N4680" t="s">
        <v>12201</v>
      </c>
      <c r="P4680" s="303">
        <f>INDEX('Page 3 - Financial Information'!$K$16:$X$186,Y4680,X4680)</f>
        <v>0</v>
      </c>
      <c r="Q4680"/>
      <c r="S4680" t="s">
        <v>12571</v>
      </c>
      <c r="X4680" s="334">
        <v>8</v>
      </c>
      <c r="Y4680" s="334">
        <v>34</v>
      </c>
    </row>
    <row r="4681" spans="1:25" x14ac:dyDescent="0.25">
      <c r="A4681" t="str">
        <f>'Page 1 - General Information'!$G$12</f>
        <v>114069103</v>
      </c>
      <c r="B4681" t="str">
        <f>'Page 1 - General Information'!$G$16</f>
        <v>6980</v>
      </c>
      <c r="C4681" s="333" t="s">
        <v>14207</v>
      </c>
      <c r="N4681" t="s">
        <v>12201</v>
      </c>
      <c r="P4681" s="303">
        <f>INDEX('Page 3 - Financial Information'!$K$16:$X$186,Y4681,X4681)</f>
        <v>5347</v>
      </c>
      <c r="Q4681"/>
      <c r="S4681" t="s">
        <v>12572</v>
      </c>
      <c r="X4681" s="334">
        <v>9</v>
      </c>
      <c r="Y4681" s="334">
        <v>34</v>
      </c>
    </row>
    <row r="4682" spans="1:25" x14ac:dyDescent="0.25">
      <c r="A4682" t="str">
        <f>'Page 1 - General Information'!$G$12</f>
        <v>114069103</v>
      </c>
      <c r="B4682" t="str">
        <f>'Page 1 - General Information'!$G$16</f>
        <v>6980</v>
      </c>
      <c r="C4682" s="333" t="s">
        <v>14207</v>
      </c>
      <c r="N4682" t="s">
        <v>12201</v>
      </c>
      <c r="P4682" s="303">
        <f>INDEX('Page 3 - Financial Information'!$K$16:$X$186,Y4682,X4682)</f>
        <v>0</v>
      </c>
      <c r="Q4682"/>
      <c r="S4682" t="s">
        <v>12573</v>
      </c>
      <c r="X4682" s="334">
        <v>10</v>
      </c>
      <c r="Y4682" s="334">
        <v>34</v>
      </c>
    </row>
    <row r="4683" spans="1:25" x14ac:dyDescent="0.25">
      <c r="A4683" t="str">
        <f>'Page 1 - General Information'!$G$12</f>
        <v>114069103</v>
      </c>
      <c r="B4683" t="str">
        <f>'Page 1 - General Information'!$G$16</f>
        <v>6980</v>
      </c>
      <c r="C4683" s="333" t="s">
        <v>14207</v>
      </c>
      <c r="N4683" t="s">
        <v>12201</v>
      </c>
      <c r="P4683" s="303">
        <f>INDEX('Page 3 - Financial Information'!$K$16:$X$186,Y4683,X4683)</f>
        <v>0</v>
      </c>
      <c r="Q4683"/>
      <c r="S4683" t="s">
        <v>12574</v>
      </c>
      <c r="X4683" s="334">
        <v>13</v>
      </c>
      <c r="Y4683" s="334">
        <v>34</v>
      </c>
    </row>
    <row r="4684" spans="1:25" x14ac:dyDescent="0.25">
      <c r="A4684" t="str">
        <f>'Page 1 - General Information'!$G$12</f>
        <v>114069103</v>
      </c>
      <c r="B4684" t="str">
        <f>'Page 1 - General Information'!$G$16</f>
        <v>6980</v>
      </c>
      <c r="C4684" s="333" t="s">
        <v>14207</v>
      </c>
      <c r="N4684" t="s">
        <v>12201</v>
      </c>
      <c r="P4684" s="303">
        <f>INDEX('Page 3 - Financial Information'!$K$16:$X$186,Y4684,X4684)</f>
        <v>0</v>
      </c>
      <c r="Q4684"/>
      <c r="S4684" t="s">
        <v>12575</v>
      </c>
      <c r="X4684" s="334">
        <v>14</v>
      </c>
      <c r="Y4684" s="334">
        <v>34</v>
      </c>
    </row>
    <row r="4685" spans="1:25" x14ac:dyDescent="0.25">
      <c r="A4685" t="str">
        <f>'Page 1 - General Information'!$G$12</f>
        <v>114069103</v>
      </c>
      <c r="B4685" t="str">
        <f>'Page 1 - General Information'!$G$16</f>
        <v>6980</v>
      </c>
      <c r="C4685" s="333" t="s">
        <v>14207</v>
      </c>
      <c r="N4685" t="s">
        <v>12201</v>
      </c>
      <c r="P4685" s="303">
        <f>INDEX('Page 3 - Financial Information'!$K$16:$X$186,Y4685,X4685)</f>
        <v>0</v>
      </c>
      <c r="Q4685"/>
      <c r="S4685" t="s">
        <v>12576</v>
      </c>
      <c r="X4685" s="334">
        <v>1</v>
      </c>
      <c r="Y4685" s="334">
        <v>35</v>
      </c>
    </row>
    <row r="4686" spans="1:25" x14ac:dyDescent="0.25">
      <c r="A4686" t="str">
        <f>'Page 1 - General Information'!$G$12</f>
        <v>114069103</v>
      </c>
      <c r="B4686" t="str">
        <f>'Page 1 - General Information'!$G$16</f>
        <v>6980</v>
      </c>
      <c r="C4686" s="333" t="s">
        <v>14207</v>
      </c>
      <c r="N4686" t="s">
        <v>12201</v>
      </c>
      <c r="P4686" s="303">
        <f>INDEX('Page 3 - Financial Information'!$K$16:$X$186,Y4686,X4686)</f>
        <v>0</v>
      </c>
      <c r="Q4686"/>
      <c r="S4686" t="s">
        <v>12577</v>
      </c>
      <c r="X4686" s="334">
        <v>3</v>
      </c>
      <c r="Y4686" s="334">
        <v>35</v>
      </c>
    </row>
    <row r="4687" spans="1:25" x14ac:dyDescent="0.25">
      <c r="A4687" t="str">
        <f>'Page 1 - General Information'!$G$12</f>
        <v>114069103</v>
      </c>
      <c r="B4687" t="str">
        <f>'Page 1 - General Information'!$G$16</f>
        <v>6980</v>
      </c>
      <c r="C4687" s="333" t="s">
        <v>14207</v>
      </c>
      <c r="N4687" t="s">
        <v>12201</v>
      </c>
      <c r="P4687" s="303">
        <f>INDEX('Page 3 - Financial Information'!$K$16:$X$186,Y4687,X4687)</f>
        <v>0</v>
      </c>
      <c r="Q4687"/>
      <c r="S4687" t="s">
        <v>12578</v>
      </c>
      <c r="X4687" s="334">
        <v>4</v>
      </c>
      <c r="Y4687" s="334">
        <v>35</v>
      </c>
    </row>
    <row r="4688" spans="1:25" x14ac:dyDescent="0.25">
      <c r="A4688" t="str">
        <f>'Page 1 - General Information'!$G$12</f>
        <v>114069103</v>
      </c>
      <c r="B4688" t="str">
        <f>'Page 1 - General Information'!$G$16</f>
        <v>6980</v>
      </c>
      <c r="C4688" s="333" t="s">
        <v>14207</v>
      </c>
      <c r="N4688" t="s">
        <v>12201</v>
      </c>
      <c r="P4688" s="303">
        <f>INDEX('Page 3 - Financial Information'!$K$16:$X$186,Y4688,X4688)</f>
        <v>0</v>
      </c>
      <c r="Q4688"/>
      <c r="S4688" t="s">
        <v>12579</v>
      </c>
      <c r="X4688" s="334">
        <v>5</v>
      </c>
      <c r="Y4688" s="334">
        <v>35</v>
      </c>
    </row>
    <row r="4689" spans="1:25" x14ac:dyDescent="0.25">
      <c r="A4689" t="str">
        <f>'Page 1 - General Information'!$G$12</f>
        <v>114069103</v>
      </c>
      <c r="B4689" t="str">
        <f>'Page 1 - General Information'!$G$16</f>
        <v>6980</v>
      </c>
      <c r="C4689" s="333" t="s">
        <v>14207</v>
      </c>
      <c r="N4689" t="s">
        <v>12201</v>
      </c>
      <c r="P4689" s="303">
        <f>INDEX('Page 3 - Financial Information'!$K$16:$X$186,Y4689,X4689)</f>
        <v>0</v>
      </c>
      <c r="Q4689"/>
      <c r="S4689" t="s">
        <v>12580</v>
      </c>
      <c r="X4689" s="334">
        <v>6</v>
      </c>
      <c r="Y4689" s="334">
        <v>35</v>
      </c>
    </row>
    <row r="4690" spans="1:25" x14ac:dyDescent="0.25">
      <c r="A4690" t="str">
        <f>'Page 1 - General Information'!$G$12</f>
        <v>114069103</v>
      </c>
      <c r="B4690" t="str">
        <f>'Page 1 - General Information'!$G$16</f>
        <v>6980</v>
      </c>
      <c r="C4690" s="333" t="s">
        <v>14207</v>
      </c>
      <c r="N4690" t="s">
        <v>12201</v>
      </c>
      <c r="P4690" s="303">
        <f>INDEX('Page 3 - Financial Information'!$K$16:$X$186,Y4690,X4690)</f>
        <v>0</v>
      </c>
      <c r="Q4690"/>
      <c r="S4690" t="s">
        <v>12581</v>
      </c>
      <c r="X4690" s="334">
        <v>7</v>
      </c>
      <c r="Y4690" s="334">
        <v>35</v>
      </c>
    </row>
    <row r="4691" spans="1:25" x14ac:dyDescent="0.25">
      <c r="A4691" t="str">
        <f>'Page 1 - General Information'!$G$12</f>
        <v>114069103</v>
      </c>
      <c r="B4691" t="str">
        <f>'Page 1 - General Information'!$G$16</f>
        <v>6980</v>
      </c>
      <c r="C4691" s="333" t="s">
        <v>14207</v>
      </c>
      <c r="N4691" t="s">
        <v>12201</v>
      </c>
      <c r="P4691" s="303">
        <f>INDEX('Page 3 - Financial Information'!$K$16:$X$186,Y4691,X4691)</f>
        <v>0</v>
      </c>
      <c r="Q4691"/>
      <c r="S4691" t="s">
        <v>12582</v>
      </c>
      <c r="X4691" s="334">
        <v>8</v>
      </c>
      <c r="Y4691" s="334">
        <v>35</v>
      </c>
    </row>
    <row r="4692" spans="1:25" x14ac:dyDescent="0.25">
      <c r="A4692" t="str">
        <f>'Page 1 - General Information'!$G$12</f>
        <v>114069103</v>
      </c>
      <c r="B4692" t="str">
        <f>'Page 1 - General Information'!$G$16</f>
        <v>6980</v>
      </c>
      <c r="C4692" s="333" t="s">
        <v>14207</v>
      </c>
      <c r="N4692" t="s">
        <v>12201</v>
      </c>
      <c r="P4692" s="303">
        <f>INDEX('Page 3 - Financial Information'!$K$16:$X$186,Y4692,X4692)</f>
        <v>0</v>
      </c>
      <c r="Q4692"/>
      <c r="S4692" t="s">
        <v>12583</v>
      </c>
      <c r="X4692" s="334">
        <v>9</v>
      </c>
      <c r="Y4692" s="334">
        <v>35</v>
      </c>
    </row>
    <row r="4693" spans="1:25" x14ac:dyDescent="0.25">
      <c r="A4693" t="str">
        <f>'Page 1 - General Information'!$G$12</f>
        <v>114069103</v>
      </c>
      <c r="B4693" t="str">
        <f>'Page 1 - General Information'!$G$16</f>
        <v>6980</v>
      </c>
      <c r="C4693" s="333" t="s">
        <v>14207</v>
      </c>
      <c r="N4693" t="s">
        <v>12201</v>
      </c>
      <c r="P4693" s="303">
        <f>INDEX('Page 3 - Financial Information'!$K$16:$X$186,Y4693,X4693)</f>
        <v>0</v>
      </c>
      <c r="Q4693"/>
      <c r="S4693" t="s">
        <v>12584</v>
      </c>
      <c r="X4693" s="334">
        <v>10</v>
      </c>
      <c r="Y4693" s="334">
        <v>35</v>
      </c>
    </row>
    <row r="4694" spans="1:25" x14ac:dyDescent="0.25">
      <c r="A4694" t="str">
        <f>'Page 1 - General Information'!$G$12</f>
        <v>114069103</v>
      </c>
      <c r="B4694" t="str">
        <f>'Page 1 - General Information'!$G$16</f>
        <v>6980</v>
      </c>
      <c r="C4694" s="333" t="s">
        <v>14207</v>
      </c>
      <c r="N4694" t="s">
        <v>12201</v>
      </c>
      <c r="P4694" s="303">
        <f>INDEX('Page 3 - Financial Information'!$K$16:$X$186,Y4694,X4694)</f>
        <v>0</v>
      </c>
      <c r="Q4694"/>
      <c r="S4694" t="s">
        <v>12585</v>
      </c>
      <c r="X4694" s="334">
        <v>13</v>
      </c>
      <c r="Y4694" s="334">
        <v>35</v>
      </c>
    </row>
    <row r="4695" spans="1:25" x14ac:dyDescent="0.25">
      <c r="A4695" t="str">
        <f>'Page 1 - General Information'!$G$12</f>
        <v>114069103</v>
      </c>
      <c r="B4695" t="str">
        <f>'Page 1 - General Information'!$G$16</f>
        <v>6980</v>
      </c>
      <c r="C4695" s="333" t="s">
        <v>14207</v>
      </c>
      <c r="N4695" t="s">
        <v>12201</v>
      </c>
      <c r="P4695" s="303">
        <f>INDEX('Page 3 - Financial Information'!$K$16:$X$186,Y4695,X4695)</f>
        <v>0</v>
      </c>
      <c r="Q4695"/>
      <c r="S4695" t="s">
        <v>12586</v>
      </c>
      <c r="X4695" s="334">
        <v>14</v>
      </c>
      <c r="Y4695" s="334">
        <v>35</v>
      </c>
    </row>
    <row r="4696" spans="1:25" x14ac:dyDescent="0.25">
      <c r="A4696" t="str">
        <f>'Page 1 - General Information'!$G$12</f>
        <v>114069103</v>
      </c>
      <c r="B4696" t="str">
        <f>'Page 1 - General Information'!$G$16</f>
        <v>6980</v>
      </c>
      <c r="C4696" s="333" t="s">
        <v>14207</v>
      </c>
      <c r="N4696" t="s">
        <v>12201</v>
      </c>
      <c r="P4696" s="303">
        <f>INDEX('Page 3 - Financial Information'!$K$16:$X$186,Y4696,X4696)</f>
        <v>0</v>
      </c>
      <c r="Q4696"/>
      <c r="S4696" t="s">
        <v>12587</v>
      </c>
      <c r="X4696" s="334">
        <v>1</v>
      </c>
      <c r="Y4696" s="334">
        <v>36</v>
      </c>
    </row>
    <row r="4697" spans="1:25" x14ac:dyDescent="0.25">
      <c r="A4697" t="str">
        <f>'Page 1 - General Information'!$G$12</f>
        <v>114069103</v>
      </c>
      <c r="B4697" t="str">
        <f>'Page 1 - General Information'!$G$16</f>
        <v>6980</v>
      </c>
      <c r="C4697" s="333" t="s">
        <v>14207</v>
      </c>
      <c r="N4697" t="s">
        <v>12201</v>
      </c>
      <c r="P4697" s="303">
        <f>INDEX('Page 3 - Financial Information'!$K$16:$X$186,Y4697,X4697)</f>
        <v>0</v>
      </c>
      <c r="Q4697"/>
      <c r="S4697" t="s">
        <v>12588</v>
      </c>
      <c r="X4697" s="334">
        <v>3</v>
      </c>
      <c r="Y4697" s="334">
        <v>36</v>
      </c>
    </row>
    <row r="4698" spans="1:25" x14ac:dyDescent="0.25">
      <c r="A4698" t="str">
        <f>'Page 1 - General Information'!$G$12</f>
        <v>114069103</v>
      </c>
      <c r="B4698" t="str">
        <f>'Page 1 - General Information'!$G$16</f>
        <v>6980</v>
      </c>
      <c r="C4698" s="333" t="s">
        <v>14207</v>
      </c>
      <c r="N4698" t="s">
        <v>12201</v>
      </c>
      <c r="P4698" s="303">
        <f>INDEX('Page 3 - Financial Information'!$K$16:$X$186,Y4698,X4698)</f>
        <v>0</v>
      </c>
      <c r="Q4698"/>
      <c r="S4698" t="s">
        <v>12589</v>
      </c>
      <c r="X4698" s="334">
        <v>4</v>
      </c>
      <c r="Y4698" s="334">
        <v>36</v>
      </c>
    </row>
    <row r="4699" spans="1:25" x14ac:dyDescent="0.25">
      <c r="A4699" t="str">
        <f>'Page 1 - General Information'!$G$12</f>
        <v>114069103</v>
      </c>
      <c r="B4699" t="str">
        <f>'Page 1 - General Information'!$G$16</f>
        <v>6980</v>
      </c>
      <c r="C4699" s="333" t="s">
        <v>14207</v>
      </c>
      <c r="N4699" t="s">
        <v>12201</v>
      </c>
      <c r="P4699" s="303">
        <f>INDEX('Page 3 - Financial Information'!$K$16:$X$186,Y4699,X4699)</f>
        <v>0</v>
      </c>
      <c r="Q4699"/>
      <c r="S4699" t="s">
        <v>12590</v>
      </c>
      <c r="X4699" s="334">
        <v>5</v>
      </c>
      <c r="Y4699" s="334">
        <v>36</v>
      </c>
    </row>
    <row r="4700" spans="1:25" x14ac:dyDescent="0.25">
      <c r="A4700" t="str">
        <f>'Page 1 - General Information'!$G$12</f>
        <v>114069103</v>
      </c>
      <c r="B4700" t="str">
        <f>'Page 1 - General Information'!$G$16</f>
        <v>6980</v>
      </c>
      <c r="C4700" s="333" t="s">
        <v>14207</v>
      </c>
      <c r="N4700" t="s">
        <v>12201</v>
      </c>
      <c r="P4700" s="303">
        <f>INDEX('Page 3 - Financial Information'!$K$16:$X$186,Y4700,X4700)</f>
        <v>0</v>
      </c>
      <c r="Q4700"/>
      <c r="S4700" t="s">
        <v>12591</v>
      </c>
      <c r="X4700" s="334">
        <v>6</v>
      </c>
      <c r="Y4700" s="334">
        <v>36</v>
      </c>
    </row>
    <row r="4701" spans="1:25" x14ac:dyDescent="0.25">
      <c r="A4701" t="str">
        <f>'Page 1 - General Information'!$G$12</f>
        <v>114069103</v>
      </c>
      <c r="B4701" t="str">
        <f>'Page 1 - General Information'!$G$16</f>
        <v>6980</v>
      </c>
      <c r="C4701" s="333" t="s">
        <v>14207</v>
      </c>
      <c r="N4701" t="s">
        <v>12201</v>
      </c>
      <c r="P4701" s="303">
        <f>INDEX('Page 3 - Financial Information'!$K$16:$X$186,Y4701,X4701)</f>
        <v>0</v>
      </c>
      <c r="Q4701"/>
      <c r="S4701" t="s">
        <v>12592</v>
      </c>
      <c r="X4701" s="334">
        <v>7</v>
      </c>
      <c r="Y4701" s="334">
        <v>36</v>
      </c>
    </row>
    <row r="4702" spans="1:25" x14ac:dyDescent="0.25">
      <c r="A4702" t="str">
        <f>'Page 1 - General Information'!$G$12</f>
        <v>114069103</v>
      </c>
      <c r="B4702" t="str">
        <f>'Page 1 - General Information'!$G$16</f>
        <v>6980</v>
      </c>
      <c r="C4702" s="333" t="s">
        <v>14207</v>
      </c>
      <c r="N4702" t="s">
        <v>12201</v>
      </c>
      <c r="P4702" s="303">
        <f>INDEX('Page 3 - Financial Information'!$K$16:$X$186,Y4702,X4702)</f>
        <v>0</v>
      </c>
      <c r="Q4702"/>
      <c r="S4702" t="s">
        <v>12593</v>
      </c>
      <c r="X4702" s="334">
        <v>8</v>
      </c>
      <c r="Y4702" s="334">
        <v>36</v>
      </c>
    </row>
    <row r="4703" spans="1:25" x14ac:dyDescent="0.25">
      <c r="A4703" t="str">
        <f>'Page 1 - General Information'!$G$12</f>
        <v>114069103</v>
      </c>
      <c r="B4703" t="str">
        <f>'Page 1 - General Information'!$G$16</f>
        <v>6980</v>
      </c>
      <c r="C4703" s="333" t="s">
        <v>14207</v>
      </c>
      <c r="N4703" t="s">
        <v>12201</v>
      </c>
      <c r="P4703" s="303">
        <f>INDEX('Page 3 - Financial Information'!$K$16:$X$186,Y4703,X4703)</f>
        <v>0</v>
      </c>
      <c r="Q4703"/>
      <c r="S4703" t="s">
        <v>12594</v>
      </c>
      <c r="X4703" s="334">
        <v>9</v>
      </c>
      <c r="Y4703" s="334">
        <v>36</v>
      </c>
    </row>
    <row r="4704" spans="1:25" x14ac:dyDescent="0.25">
      <c r="A4704" t="str">
        <f>'Page 1 - General Information'!$G$12</f>
        <v>114069103</v>
      </c>
      <c r="B4704" t="str">
        <f>'Page 1 - General Information'!$G$16</f>
        <v>6980</v>
      </c>
      <c r="C4704" s="333" t="s">
        <v>14207</v>
      </c>
      <c r="N4704" t="s">
        <v>12201</v>
      </c>
      <c r="P4704" s="303">
        <f>INDEX('Page 3 - Financial Information'!$K$16:$X$186,Y4704,X4704)</f>
        <v>0</v>
      </c>
      <c r="Q4704"/>
      <c r="S4704" t="s">
        <v>12595</v>
      </c>
      <c r="X4704" s="334">
        <v>10</v>
      </c>
      <c r="Y4704" s="334">
        <v>36</v>
      </c>
    </row>
    <row r="4705" spans="1:25" x14ac:dyDescent="0.25">
      <c r="A4705" t="str">
        <f>'Page 1 - General Information'!$G$12</f>
        <v>114069103</v>
      </c>
      <c r="B4705" t="str">
        <f>'Page 1 - General Information'!$G$16</f>
        <v>6980</v>
      </c>
      <c r="C4705" s="333" t="s">
        <v>14207</v>
      </c>
      <c r="N4705" t="s">
        <v>12201</v>
      </c>
      <c r="P4705" s="303">
        <f>INDEX('Page 3 - Financial Information'!$K$16:$X$186,Y4705,X4705)</f>
        <v>0</v>
      </c>
      <c r="Q4705"/>
      <c r="S4705" t="s">
        <v>12596</v>
      </c>
      <c r="X4705" s="334">
        <v>13</v>
      </c>
      <c r="Y4705" s="334">
        <v>36</v>
      </c>
    </row>
    <row r="4706" spans="1:25" x14ac:dyDescent="0.25">
      <c r="A4706" t="str">
        <f>'Page 1 - General Information'!$G$12</f>
        <v>114069103</v>
      </c>
      <c r="B4706" t="str">
        <f>'Page 1 - General Information'!$G$16</f>
        <v>6980</v>
      </c>
      <c r="C4706" s="333" t="s">
        <v>14207</v>
      </c>
      <c r="N4706" t="s">
        <v>12201</v>
      </c>
      <c r="P4706" s="303">
        <f>INDEX('Page 3 - Financial Information'!$K$16:$X$186,Y4706,X4706)</f>
        <v>0</v>
      </c>
      <c r="Q4706"/>
      <c r="S4706" t="s">
        <v>12597</v>
      </c>
      <c r="X4706" s="334">
        <v>14</v>
      </c>
      <c r="Y4706" s="334">
        <v>36</v>
      </c>
    </row>
    <row r="4707" spans="1:25" x14ac:dyDescent="0.25">
      <c r="A4707" t="str">
        <f>'Page 1 - General Information'!$G$12</f>
        <v>114069103</v>
      </c>
      <c r="B4707" t="str">
        <f>'Page 1 - General Information'!$G$16</f>
        <v>6980</v>
      </c>
      <c r="C4707" s="333" t="s">
        <v>14207</v>
      </c>
      <c r="N4707" t="s">
        <v>12201</v>
      </c>
      <c r="P4707" s="303">
        <f>INDEX('Page 3 - Financial Information'!$K$16:$X$186,Y4707,X4707)</f>
        <v>11548</v>
      </c>
      <c r="Q4707"/>
      <c r="S4707" t="s">
        <v>12598</v>
      </c>
      <c r="X4707" s="334">
        <v>1</v>
      </c>
      <c r="Y4707" s="334">
        <v>37</v>
      </c>
    </row>
    <row r="4708" spans="1:25" x14ac:dyDescent="0.25">
      <c r="A4708" t="str">
        <f>'Page 1 - General Information'!$G$12</f>
        <v>114069103</v>
      </c>
      <c r="B4708" t="str">
        <f>'Page 1 - General Information'!$G$16</f>
        <v>6980</v>
      </c>
      <c r="C4708" s="333" t="s">
        <v>14207</v>
      </c>
      <c r="N4708" t="s">
        <v>12201</v>
      </c>
      <c r="P4708" s="303">
        <f>INDEX('Page 3 - Financial Information'!$K$16:$X$186,Y4708,X4708)</f>
        <v>896</v>
      </c>
      <c r="Q4708"/>
      <c r="S4708" t="s">
        <v>12599</v>
      </c>
      <c r="X4708" s="334">
        <v>3</v>
      </c>
      <c r="Y4708" s="334">
        <v>37</v>
      </c>
    </row>
    <row r="4709" spans="1:25" x14ac:dyDescent="0.25">
      <c r="A4709" t="str">
        <f>'Page 1 - General Information'!$G$12</f>
        <v>114069103</v>
      </c>
      <c r="B4709" t="str">
        <f>'Page 1 - General Information'!$G$16</f>
        <v>6980</v>
      </c>
      <c r="C4709" s="333" t="s">
        <v>14207</v>
      </c>
      <c r="N4709" t="s">
        <v>12201</v>
      </c>
      <c r="P4709" s="303">
        <f>INDEX('Page 3 - Financial Information'!$K$16:$X$186,Y4709,X4709)</f>
        <v>0</v>
      </c>
      <c r="Q4709"/>
      <c r="S4709" t="s">
        <v>12600</v>
      </c>
      <c r="X4709" s="334">
        <v>4</v>
      </c>
      <c r="Y4709" s="334">
        <v>37</v>
      </c>
    </row>
    <row r="4710" spans="1:25" x14ac:dyDescent="0.25">
      <c r="A4710" t="str">
        <f>'Page 1 - General Information'!$G$12</f>
        <v>114069103</v>
      </c>
      <c r="B4710" t="str">
        <f>'Page 1 - General Information'!$G$16</f>
        <v>6980</v>
      </c>
      <c r="C4710" s="333" t="s">
        <v>14207</v>
      </c>
      <c r="N4710" t="s">
        <v>12201</v>
      </c>
      <c r="P4710" s="303">
        <f>INDEX('Page 3 - Financial Information'!$K$16:$X$186,Y4710,X4710)</f>
        <v>7</v>
      </c>
      <c r="Q4710"/>
      <c r="S4710" t="s">
        <v>12601</v>
      </c>
      <c r="X4710" s="334">
        <v>5</v>
      </c>
      <c r="Y4710" s="334">
        <v>37</v>
      </c>
    </row>
    <row r="4711" spans="1:25" x14ac:dyDescent="0.25">
      <c r="A4711" t="str">
        <f>'Page 1 - General Information'!$G$12</f>
        <v>114069103</v>
      </c>
      <c r="B4711" t="str">
        <f>'Page 1 - General Information'!$G$16</f>
        <v>6980</v>
      </c>
      <c r="C4711" s="333" t="s">
        <v>14207</v>
      </c>
      <c r="N4711" t="s">
        <v>12201</v>
      </c>
      <c r="P4711" s="303">
        <f>INDEX('Page 3 - Financial Information'!$K$16:$X$186,Y4711,X4711)</f>
        <v>0</v>
      </c>
      <c r="Q4711"/>
      <c r="S4711" t="s">
        <v>12602</v>
      </c>
      <c r="X4711" s="334">
        <v>6</v>
      </c>
      <c r="Y4711" s="334">
        <v>37</v>
      </c>
    </row>
    <row r="4712" spans="1:25" x14ac:dyDescent="0.25">
      <c r="A4712" t="str">
        <f>'Page 1 - General Information'!$G$12</f>
        <v>114069103</v>
      </c>
      <c r="B4712" t="str">
        <f>'Page 1 - General Information'!$G$16</f>
        <v>6980</v>
      </c>
      <c r="C4712" s="333" t="s">
        <v>14207</v>
      </c>
      <c r="N4712" t="s">
        <v>12201</v>
      </c>
      <c r="P4712" s="303">
        <f>INDEX('Page 3 - Financial Information'!$K$16:$X$186,Y4712,X4712)</f>
        <v>3906</v>
      </c>
      <c r="Q4712"/>
      <c r="S4712" t="s">
        <v>12603</v>
      </c>
      <c r="X4712" s="334">
        <v>7</v>
      </c>
      <c r="Y4712" s="334">
        <v>37</v>
      </c>
    </row>
    <row r="4713" spans="1:25" x14ac:dyDescent="0.25">
      <c r="A4713" t="str">
        <f>'Page 1 - General Information'!$G$12</f>
        <v>114069103</v>
      </c>
      <c r="B4713" t="str">
        <f>'Page 1 - General Information'!$G$16</f>
        <v>6980</v>
      </c>
      <c r="C4713" s="333" t="s">
        <v>14207</v>
      </c>
      <c r="N4713" t="s">
        <v>12201</v>
      </c>
      <c r="P4713" s="303">
        <f>INDEX('Page 3 - Financial Information'!$K$16:$X$186,Y4713,X4713)</f>
        <v>6739</v>
      </c>
      <c r="Q4713"/>
      <c r="S4713" t="s">
        <v>12604</v>
      </c>
      <c r="X4713" s="334">
        <v>8</v>
      </c>
      <c r="Y4713" s="334">
        <v>37</v>
      </c>
    </row>
    <row r="4714" spans="1:25" x14ac:dyDescent="0.25">
      <c r="A4714" t="str">
        <f>'Page 1 - General Information'!$G$12</f>
        <v>114069103</v>
      </c>
      <c r="B4714" t="str">
        <f>'Page 1 - General Information'!$G$16</f>
        <v>6980</v>
      </c>
      <c r="C4714" s="333" t="s">
        <v>14207</v>
      </c>
      <c r="N4714" t="s">
        <v>12201</v>
      </c>
      <c r="P4714" s="303">
        <f>INDEX('Page 3 - Financial Information'!$K$16:$X$186,Y4714,X4714)</f>
        <v>0</v>
      </c>
      <c r="Q4714"/>
      <c r="S4714" t="s">
        <v>12605</v>
      </c>
      <c r="X4714" s="334">
        <v>9</v>
      </c>
      <c r="Y4714" s="334">
        <v>37</v>
      </c>
    </row>
    <row r="4715" spans="1:25" x14ac:dyDescent="0.25">
      <c r="A4715" t="str">
        <f>'Page 1 - General Information'!$G$12</f>
        <v>114069103</v>
      </c>
      <c r="B4715" t="str">
        <f>'Page 1 - General Information'!$G$16</f>
        <v>6980</v>
      </c>
      <c r="C4715" s="333" t="s">
        <v>14207</v>
      </c>
      <c r="N4715" t="s">
        <v>12201</v>
      </c>
      <c r="P4715" s="303">
        <f>INDEX('Page 3 - Financial Information'!$K$16:$X$186,Y4715,X4715)</f>
        <v>0</v>
      </c>
      <c r="Q4715"/>
      <c r="S4715" t="s">
        <v>12606</v>
      </c>
      <c r="X4715" s="334">
        <v>10</v>
      </c>
      <c r="Y4715" s="334">
        <v>37</v>
      </c>
    </row>
    <row r="4716" spans="1:25" x14ac:dyDescent="0.25">
      <c r="A4716" t="str">
        <f>'Page 1 - General Information'!$G$12</f>
        <v>114069103</v>
      </c>
      <c r="B4716" t="str">
        <f>'Page 1 - General Information'!$G$16</f>
        <v>6980</v>
      </c>
      <c r="C4716" s="333" t="s">
        <v>14207</v>
      </c>
      <c r="N4716" t="s">
        <v>12201</v>
      </c>
      <c r="P4716" s="303">
        <f>INDEX('Page 3 - Financial Information'!$K$16:$X$186,Y4716,X4716)</f>
        <v>0</v>
      </c>
      <c r="Q4716"/>
      <c r="S4716" t="s">
        <v>12607</v>
      </c>
      <c r="X4716" s="334">
        <v>13</v>
      </c>
      <c r="Y4716" s="334">
        <v>37</v>
      </c>
    </row>
    <row r="4717" spans="1:25" x14ac:dyDescent="0.25">
      <c r="A4717" t="str">
        <f>'Page 1 - General Information'!$G$12</f>
        <v>114069103</v>
      </c>
      <c r="B4717" t="str">
        <f>'Page 1 - General Information'!$G$16</f>
        <v>6980</v>
      </c>
      <c r="C4717" s="333" t="s">
        <v>14207</v>
      </c>
      <c r="N4717" t="s">
        <v>12201</v>
      </c>
      <c r="P4717" s="303">
        <f>INDEX('Page 3 - Financial Information'!$K$16:$X$186,Y4717,X4717)</f>
        <v>0</v>
      </c>
      <c r="Q4717"/>
      <c r="S4717" t="s">
        <v>12608</v>
      </c>
      <c r="X4717" s="334">
        <v>14</v>
      </c>
      <c r="Y4717" s="334">
        <v>37</v>
      </c>
    </row>
    <row r="4718" spans="1:25" x14ac:dyDescent="0.25">
      <c r="A4718" t="str">
        <f>'Page 1 - General Information'!$G$12</f>
        <v>114069103</v>
      </c>
      <c r="B4718" t="str">
        <f>'Page 1 - General Information'!$G$16</f>
        <v>6980</v>
      </c>
      <c r="C4718" s="333" t="s">
        <v>14207</v>
      </c>
      <c r="N4718" t="s">
        <v>12201</v>
      </c>
      <c r="P4718" s="303">
        <f>INDEX('Page 3 - Financial Information'!$K$16:$X$186,Y4718,X4718)</f>
        <v>0</v>
      </c>
      <c r="Q4718"/>
      <c r="S4718" t="s">
        <v>12609</v>
      </c>
      <c r="X4718" s="334">
        <v>1</v>
      </c>
      <c r="Y4718" s="334">
        <v>38</v>
      </c>
    </row>
    <row r="4719" spans="1:25" x14ac:dyDescent="0.25">
      <c r="A4719" t="str">
        <f>'Page 1 - General Information'!$G$12</f>
        <v>114069103</v>
      </c>
      <c r="B4719" t="str">
        <f>'Page 1 - General Information'!$G$16</f>
        <v>6980</v>
      </c>
      <c r="C4719" s="333" t="s">
        <v>14207</v>
      </c>
      <c r="N4719" t="s">
        <v>12201</v>
      </c>
      <c r="P4719" s="303">
        <f>INDEX('Page 3 - Financial Information'!$K$16:$X$186,Y4719,X4719)</f>
        <v>0</v>
      </c>
      <c r="Q4719"/>
      <c r="S4719" t="s">
        <v>12610</v>
      </c>
      <c r="X4719" s="334">
        <v>3</v>
      </c>
      <c r="Y4719" s="334">
        <v>38</v>
      </c>
    </row>
    <row r="4720" spans="1:25" x14ac:dyDescent="0.25">
      <c r="A4720" t="str">
        <f>'Page 1 - General Information'!$G$12</f>
        <v>114069103</v>
      </c>
      <c r="B4720" t="str">
        <f>'Page 1 - General Information'!$G$16</f>
        <v>6980</v>
      </c>
      <c r="C4720" s="333" t="s">
        <v>14207</v>
      </c>
      <c r="N4720" t="s">
        <v>12201</v>
      </c>
      <c r="P4720" s="303">
        <f>INDEX('Page 3 - Financial Information'!$K$16:$X$186,Y4720,X4720)</f>
        <v>0</v>
      </c>
      <c r="Q4720"/>
      <c r="S4720" t="s">
        <v>12611</v>
      </c>
      <c r="X4720" s="334">
        <v>4</v>
      </c>
      <c r="Y4720" s="334">
        <v>38</v>
      </c>
    </row>
    <row r="4721" spans="1:25" x14ac:dyDescent="0.25">
      <c r="A4721" t="str">
        <f>'Page 1 - General Information'!$G$12</f>
        <v>114069103</v>
      </c>
      <c r="B4721" t="str">
        <f>'Page 1 - General Information'!$G$16</f>
        <v>6980</v>
      </c>
      <c r="C4721" s="333" t="s">
        <v>14207</v>
      </c>
      <c r="N4721" t="s">
        <v>12201</v>
      </c>
      <c r="P4721" s="303">
        <f>INDEX('Page 3 - Financial Information'!$K$16:$X$186,Y4721,X4721)</f>
        <v>0</v>
      </c>
      <c r="Q4721"/>
      <c r="S4721" t="s">
        <v>12612</v>
      </c>
      <c r="X4721" s="334">
        <v>5</v>
      </c>
      <c r="Y4721" s="334">
        <v>38</v>
      </c>
    </row>
    <row r="4722" spans="1:25" x14ac:dyDescent="0.25">
      <c r="A4722" t="str">
        <f>'Page 1 - General Information'!$G$12</f>
        <v>114069103</v>
      </c>
      <c r="B4722" t="str">
        <f>'Page 1 - General Information'!$G$16</f>
        <v>6980</v>
      </c>
      <c r="C4722" s="333" t="s">
        <v>14207</v>
      </c>
      <c r="N4722" t="s">
        <v>12201</v>
      </c>
      <c r="P4722" s="303">
        <f>INDEX('Page 3 - Financial Information'!$K$16:$X$186,Y4722,X4722)</f>
        <v>0</v>
      </c>
      <c r="Q4722"/>
      <c r="S4722" t="s">
        <v>12613</v>
      </c>
      <c r="X4722" s="334">
        <v>6</v>
      </c>
      <c r="Y4722" s="334">
        <v>38</v>
      </c>
    </row>
    <row r="4723" spans="1:25" x14ac:dyDescent="0.25">
      <c r="A4723" t="str">
        <f>'Page 1 - General Information'!$G$12</f>
        <v>114069103</v>
      </c>
      <c r="B4723" t="str">
        <f>'Page 1 - General Information'!$G$16</f>
        <v>6980</v>
      </c>
      <c r="C4723" s="333" t="s">
        <v>14207</v>
      </c>
      <c r="N4723" t="s">
        <v>12201</v>
      </c>
      <c r="P4723" s="303">
        <f>INDEX('Page 3 - Financial Information'!$K$16:$X$186,Y4723,X4723)</f>
        <v>0</v>
      </c>
      <c r="Q4723"/>
      <c r="S4723" t="s">
        <v>12614</v>
      </c>
      <c r="X4723" s="334">
        <v>7</v>
      </c>
      <c r="Y4723" s="334">
        <v>38</v>
      </c>
    </row>
    <row r="4724" spans="1:25" x14ac:dyDescent="0.25">
      <c r="A4724" t="str">
        <f>'Page 1 - General Information'!$G$12</f>
        <v>114069103</v>
      </c>
      <c r="B4724" t="str">
        <f>'Page 1 - General Information'!$G$16</f>
        <v>6980</v>
      </c>
      <c r="C4724" s="333" t="s">
        <v>14207</v>
      </c>
      <c r="N4724" t="s">
        <v>12201</v>
      </c>
      <c r="P4724" s="303">
        <f>INDEX('Page 3 - Financial Information'!$K$16:$X$186,Y4724,X4724)</f>
        <v>0</v>
      </c>
      <c r="Q4724"/>
      <c r="S4724" t="s">
        <v>12615</v>
      </c>
      <c r="X4724" s="334">
        <v>8</v>
      </c>
      <c r="Y4724" s="334">
        <v>38</v>
      </c>
    </row>
    <row r="4725" spans="1:25" x14ac:dyDescent="0.25">
      <c r="A4725" t="str">
        <f>'Page 1 - General Information'!$G$12</f>
        <v>114069103</v>
      </c>
      <c r="B4725" t="str">
        <f>'Page 1 - General Information'!$G$16</f>
        <v>6980</v>
      </c>
      <c r="C4725" s="333" t="s">
        <v>14207</v>
      </c>
      <c r="N4725" t="s">
        <v>12201</v>
      </c>
      <c r="P4725" s="303">
        <f>INDEX('Page 3 - Financial Information'!$K$16:$X$186,Y4725,X4725)</f>
        <v>0</v>
      </c>
      <c r="Q4725"/>
      <c r="S4725" t="s">
        <v>12616</v>
      </c>
      <c r="X4725" s="334">
        <v>9</v>
      </c>
      <c r="Y4725" s="334">
        <v>38</v>
      </c>
    </row>
    <row r="4726" spans="1:25" x14ac:dyDescent="0.25">
      <c r="A4726" t="str">
        <f>'Page 1 - General Information'!$G$12</f>
        <v>114069103</v>
      </c>
      <c r="B4726" t="str">
        <f>'Page 1 - General Information'!$G$16</f>
        <v>6980</v>
      </c>
      <c r="C4726" s="333" t="s">
        <v>14207</v>
      </c>
      <c r="N4726" t="s">
        <v>12201</v>
      </c>
      <c r="P4726" s="303">
        <f>INDEX('Page 3 - Financial Information'!$K$16:$X$186,Y4726,X4726)</f>
        <v>0</v>
      </c>
      <c r="Q4726"/>
      <c r="S4726" t="s">
        <v>12617</v>
      </c>
      <c r="X4726" s="334">
        <v>10</v>
      </c>
      <c r="Y4726" s="334">
        <v>38</v>
      </c>
    </row>
    <row r="4727" spans="1:25" x14ac:dyDescent="0.25">
      <c r="A4727" t="str">
        <f>'Page 1 - General Information'!$G$12</f>
        <v>114069103</v>
      </c>
      <c r="B4727" t="str">
        <f>'Page 1 - General Information'!$G$16</f>
        <v>6980</v>
      </c>
      <c r="C4727" s="333" t="s">
        <v>14207</v>
      </c>
      <c r="N4727" t="s">
        <v>12201</v>
      </c>
      <c r="P4727" s="303">
        <f>INDEX('Page 3 - Financial Information'!$K$16:$X$186,Y4727,X4727)</f>
        <v>0</v>
      </c>
      <c r="Q4727"/>
      <c r="S4727" t="s">
        <v>12618</v>
      </c>
      <c r="X4727" s="334">
        <v>13</v>
      </c>
      <c r="Y4727" s="334">
        <v>38</v>
      </c>
    </row>
    <row r="4728" spans="1:25" x14ac:dyDescent="0.25">
      <c r="A4728" t="str">
        <f>'Page 1 - General Information'!$G$12</f>
        <v>114069103</v>
      </c>
      <c r="B4728" t="str">
        <f>'Page 1 - General Information'!$G$16</f>
        <v>6980</v>
      </c>
      <c r="C4728" s="333" t="s">
        <v>14207</v>
      </c>
      <c r="N4728" t="s">
        <v>12201</v>
      </c>
      <c r="P4728" s="303">
        <f>INDEX('Page 3 - Financial Information'!$K$16:$X$186,Y4728,X4728)</f>
        <v>0</v>
      </c>
      <c r="Q4728"/>
      <c r="S4728" t="s">
        <v>12619</v>
      </c>
      <c r="X4728" s="334">
        <v>14</v>
      </c>
      <c r="Y4728" s="334">
        <v>38</v>
      </c>
    </row>
    <row r="4729" spans="1:25" x14ac:dyDescent="0.25">
      <c r="A4729" t="str">
        <f>'Page 1 - General Information'!$G$12</f>
        <v>114069103</v>
      </c>
      <c r="B4729" t="str">
        <f>'Page 1 - General Information'!$G$16</f>
        <v>6980</v>
      </c>
      <c r="C4729" s="333" t="s">
        <v>14207</v>
      </c>
      <c r="N4729" t="s">
        <v>12201</v>
      </c>
      <c r="P4729" s="303">
        <f>INDEX('Page 3 - Financial Information'!$K$16:$X$186,Y4729,X4729)</f>
        <v>0</v>
      </c>
      <c r="Q4729"/>
      <c r="S4729" t="s">
        <v>12620</v>
      </c>
      <c r="X4729" s="334">
        <v>1</v>
      </c>
      <c r="Y4729" s="334">
        <v>39</v>
      </c>
    </row>
    <row r="4730" spans="1:25" x14ac:dyDescent="0.25">
      <c r="A4730" t="str">
        <f>'Page 1 - General Information'!$G$12</f>
        <v>114069103</v>
      </c>
      <c r="B4730" t="str">
        <f>'Page 1 - General Information'!$G$16</f>
        <v>6980</v>
      </c>
      <c r="C4730" s="333" t="s">
        <v>14207</v>
      </c>
      <c r="N4730" t="s">
        <v>12201</v>
      </c>
      <c r="P4730" s="303">
        <f>INDEX('Page 3 - Financial Information'!$K$16:$X$186,Y4730,X4730)</f>
        <v>0</v>
      </c>
      <c r="Q4730"/>
      <c r="S4730" t="s">
        <v>12621</v>
      </c>
      <c r="X4730" s="334">
        <v>3</v>
      </c>
      <c r="Y4730" s="334">
        <v>39</v>
      </c>
    </row>
    <row r="4731" spans="1:25" x14ac:dyDescent="0.25">
      <c r="A4731" t="str">
        <f>'Page 1 - General Information'!$G$12</f>
        <v>114069103</v>
      </c>
      <c r="B4731" t="str">
        <f>'Page 1 - General Information'!$G$16</f>
        <v>6980</v>
      </c>
      <c r="C4731" s="333" t="s">
        <v>14207</v>
      </c>
      <c r="N4731" t="s">
        <v>12201</v>
      </c>
      <c r="P4731" s="303">
        <f>INDEX('Page 3 - Financial Information'!$K$16:$X$186,Y4731,X4731)</f>
        <v>0</v>
      </c>
      <c r="Q4731"/>
      <c r="S4731" t="s">
        <v>12622</v>
      </c>
      <c r="X4731" s="334">
        <v>4</v>
      </c>
      <c r="Y4731" s="334">
        <v>39</v>
      </c>
    </row>
    <row r="4732" spans="1:25" x14ac:dyDescent="0.25">
      <c r="A4732" t="str">
        <f>'Page 1 - General Information'!$G$12</f>
        <v>114069103</v>
      </c>
      <c r="B4732" t="str">
        <f>'Page 1 - General Information'!$G$16</f>
        <v>6980</v>
      </c>
      <c r="C4732" s="333" t="s">
        <v>14207</v>
      </c>
      <c r="N4732" t="s">
        <v>12201</v>
      </c>
      <c r="P4732" s="303">
        <f>INDEX('Page 3 - Financial Information'!$K$16:$X$186,Y4732,X4732)</f>
        <v>0</v>
      </c>
      <c r="Q4732"/>
      <c r="S4732" t="s">
        <v>12623</v>
      </c>
      <c r="X4732" s="334">
        <v>5</v>
      </c>
      <c r="Y4732" s="334">
        <v>39</v>
      </c>
    </row>
    <row r="4733" spans="1:25" x14ac:dyDescent="0.25">
      <c r="A4733" t="str">
        <f>'Page 1 - General Information'!$G$12</f>
        <v>114069103</v>
      </c>
      <c r="B4733" t="str">
        <f>'Page 1 - General Information'!$G$16</f>
        <v>6980</v>
      </c>
      <c r="C4733" s="333" t="s">
        <v>14207</v>
      </c>
      <c r="N4733" t="s">
        <v>12201</v>
      </c>
      <c r="P4733" s="303">
        <f>INDEX('Page 3 - Financial Information'!$K$16:$X$186,Y4733,X4733)</f>
        <v>0</v>
      </c>
      <c r="Q4733"/>
      <c r="S4733" t="s">
        <v>12624</v>
      </c>
      <c r="X4733" s="334">
        <v>6</v>
      </c>
      <c r="Y4733" s="334">
        <v>39</v>
      </c>
    </row>
    <row r="4734" spans="1:25" x14ac:dyDescent="0.25">
      <c r="A4734" t="str">
        <f>'Page 1 - General Information'!$G$12</f>
        <v>114069103</v>
      </c>
      <c r="B4734" t="str">
        <f>'Page 1 - General Information'!$G$16</f>
        <v>6980</v>
      </c>
      <c r="C4734" s="333" t="s">
        <v>14207</v>
      </c>
      <c r="N4734" t="s">
        <v>12201</v>
      </c>
      <c r="P4734" s="303">
        <f>INDEX('Page 3 - Financial Information'!$K$16:$X$186,Y4734,X4734)</f>
        <v>0</v>
      </c>
      <c r="Q4734"/>
      <c r="S4734" t="s">
        <v>12625</v>
      </c>
      <c r="X4734" s="334">
        <v>7</v>
      </c>
      <c r="Y4734" s="334">
        <v>39</v>
      </c>
    </row>
    <row r="4735" spans="1:25" x14ac:dyDescent="0.25">
      <c r="A4735" t="str">
        <f>'Page 1 - General Information'!$G$12</f>
        <v>114069103</v>
      </c>
      <c r="B4735" t="str">
        <f>'Page 1 - General Information'!$G$16</f>
        <v>6980</v>
      </c>
      <c r="C4735" s="333" t="s">
        <v>14207</v>
      </c>
      <c r="N4735" t="s">
        <v>12201</v>
      </c>
      <c r="P4735" s="303">
        <f>INDEX('Page 3 - Financial Information'!$K$16:$X$186,Y4735,X4735)</f>
        <v>0</v>
      </c>
      <c r="Q4735"/>
      <c r="S4735" t="s">
        <v>12626</v>
      </c>
      <c r="X4735" s="334">
        <v>8</v>
      </c>
      <c r="Y4735" s="334">
        <v>39</v>
      </c>
    </row>
    <row r="4736" spans="1:25" x14ac:dyDescent="0.25">
      <c r="A4736" t="str">
        <f>'Page 1 - General Information'!$G$12</f>
        <v>114069103</v>
      </c>
      <c r="B4736" t="str">
        <f>'Page 1 - General Information'!$G$16</f>
        <v>6980</v>
      </c>
      <c r="C4736" s="333" t="s">
        <v>14207</v>
      </c>
      <c r="N4736" t="s">
        <v>12201</v>
      </c>
      <c r="P4736" s="303">
        <f>INDEX('Page 3 - Financial Information'!$K$16:$X$186,Y4736,X4736)</f>
        <v>0</v>
      </c>
      <c r="Q4736"/>
      <c r="S4736" t="s">
        <v>12627</v>
      </c>
      <c r="X4736" s="334">
        <v>9</v>
      </c>
      <c r="Y4736" s="334">
        <v>39</v>
      </c>
    </row>
    <row r="4737" spans="1:25" x14ac:dyDescent="0.25">
      <c r="A4737" t="str">
        <f>'Page 1 - General Information'!$G$12</f>
        <v>114069103</v>
      </c>
      <c r="B4737" t="str">
        <f>'Page 1 - General Information'!$G$16</f>
        <v>6980</v>
      </c>
      <c r="C4737" s="333" t="s">
        <v>14207</v>
      </c>
      <c r="N4737" t="s">
        <v>12201</v>
      </c>
      <c r="P4737" s="303">
        <f>INDEX('Page 3 - Financial Information'!$K$16:$X$186,Y4737,X4737)</f>
        <v>0</v>
      </c>
      <c r="Q4737"/>
      <c r="S4737" t="s">
        <v>12628</v>
      </c>
      <c r="X4737" s="334">
        <v>10</v>
      </c>
      <c r="Y4737" s="334">
        <v>39</v>
      </c>
    </row>
    <row r="4738" spans="1:25" x14ac:dyDescent="0.25">
      <c r="A4738" t="str">
        <f>'Page 1 - General Information'!$G$12</f>
        <v>114069103</v>
      </c>
      <c r="B4738" t="str">
        <f>'Page 1 - General Information'!$G$16</f>
        <v>6980</v>
      </c>
      <c r="C4738" s="333" t="s">
        <v>14207</v>
      </c>
      <c r="N4738" t="s">
        <v>12201</v>
      </c>
      <c r="P4738" s="303">
        <f>INDEX('Page 3 - Financial Information'!$K$16:$X$186,Y4738,X4738)</f>
        <v>0</v>
      </c>
      <c r="Q4738"/>
      <c r="S4738" t="s">
        <v>12629</v>
      </c>
      <c r="X4738" s="334">
        <v>13</v>
      </c>
      <c r="Y4738" s="334">
        <v>39</v>
      </c>
    </row>
    <row r="4739" spans="1:25" x14ac:dyDescent="0.25">
      <c r="A4739" t="str">
        <f>'Page 1 - General Information'!$G$12</f>
        <v>114069103</v>
      </c>
      <c r="B4739" t="str">
        <f>'Page 1 - General Information'!$G$16</f>
        <v>6980</v>
      </c>
      <c r="C4739" s="333" t="s">
        <v>14207</v>
      </c>
      <c r="N4739" t="s">
        <v>12201</v>
      </c>
      <c r="P4739" s="303">
        <f>INDEX('Page 3 - Financial Information'!$K$16:$X$186,Y4739,X4739)</f>
        <v>0</v>
      </c>
      <c r="Q4739"/>
      <c r="S4739" t="s">
        <v>12630</v>
      </c>
      <c r="X4739" s="334">
        <v>14</v>
      </c>
      <c r="Y4739" s="334">
        <v>39</v>
      </c>
    </row>
    <row r="4740" spans="1:25" x14ac:dyDescent="0.25">
      <c r="A4740" t="str">
        <f>'Page 1 - General Information'!$G$12</f>
        <v>114069103</v>
      </c>
      <c r="B4740" t="str">
        <f>'Page 1 - General Information'!$G$16</f>
        <v>6980</v>
      </c>
      <c r="C4740" s="333" t="s">
        <v>14207</v>
      </c>
      <c r="N4740" t="s">
        <v>12201</v>
      </c>
      <c r="P4740" s="303">
        <f>INDEX('Page 3 - Financial Information'!$K$16:$X$186,Y4740,X4740)</f>
        <v>0</v>
      </c>
      <c r="Q4740"/>
      <c r="S4740" t="s">
        <v>12631</v>
      </c>
      <c r="X4740" s="334">
        <v>1</v>
      </c>
      <c r="Y4740" s="334">
        <v>40</v>
      </c>
    </row>
    <row r="4741" spans="1:25" x14ac:dyDescent="0.25">
      <c r="A4741" t="str">
        <f>'Page 1 - General Information'!$G$12</f>
        <v>114069103</v>
      </c>
      <c r="B4741" t="str">
        <f>'Page 1 - General Information'!$G$16</f>
        <v>6980</v>
      </c>
      <c r="C4741" s="333" t="s">
        <v>14207</v>
      </c>
      <c r="N4741" t="s">
        <v>12201</v>
      </c>
      <c r="P4741" s="303">
        <f>INDEX('Page 3 - Financial Information'!$K$16:$X$186,Y4741,X4741)</f>
        <v>0</v>
      </c>
      <c r="Q4741"/>
      <c r="S4741" t="s">
        <v>12632</v>
      </c>
      <c r="X4741" s="334">
        <v>3</v>
      </c>
      <c r="Y4741" s="334">
        <v>40</v>
      </c>
    </row>
    <row r="4742" spans="1:25" x14ac:dyDescent="0.25">
      <c r="A4742" t="str">
        <f>'Page 1 - General Information'!$G$12</f>
        <v>114069103</v>
      </c>
      <c r="B4742" t="str">
        <f>'Page 1 - General Information'!$G$16</f>
        <v>6980</v>
      </c>
      <c r="C4742" s="333" t="s">
        <v>14207</v>
      </c>
      <c r="N4742" t="s">
        <v>12201</v>
      </c>
      <c r="P4742" s="303">
        <f>INDEX('Page 3 - Financial Information'!$K$16:$X$186,Y4742,X4742)</f>
        <v>0</v>
      </c>
      <c r="Q4742"/>
      <c r="S4742" t="s">
        <v>12633</v>
      </c>
      <c r="X4742" s="334">
        <v>4</v>
      </c>
      <c r="Y4742" s="334">
        <v>40</v>
      </c>
    </row>
    <row r="4743" spans="1:25" x14ac:dyDescent="0.25">
      <c r="A4743" t="str">
        <f>'Page 1 - General Information'!$G$12</f>
        <v>114069103</v>
      </c>
      <c r="B4743" t="str">
        <f>'Page 1 - General Information'!$G$16</f>
        <v>6980</v>
      </c>
      <c r="C4743" s="333" t="s">
        <v>14207</v>
      </c>
      <c r="N4743" t="s">
        <v>12201</v>
      </c>
      <c r="P4743" s="303">
        <f>INDEX('Page 3 - Financial Information'!$K$16:$X$186,Y4743,X4743)</f>
        <v>0</v>
      </c>
      <c r="Q4743"/>
      <c r="S4743" t="s">
        <v>12634</v>
      </c>
      <c r="X4743" s="334">
        <v>5</v>
      </c>
      <c r="Y4743" s="334">
        <v>40</v>
      </c>
    </row>
    <row r="4744" spans="1:25" x14ac:dyDescent="0.25">
      <c r="A4744" t="str">
        <f>'Page 1 - General Information'!$G$12</f>
        <v>114069103</v>
      </c>
      <c r="B4744" t="str">
        <f>'Page 1 - General Information'!$G$16</f>
        <v>6980</v>
      </c>
      <c r="C4744" s="333" t="s">
        <v>14207</v>
      </c>
      <c r="N4744" t="s">
        <v>12201</v>
      </c>
      <c r="P4744" s="303">
        <f>INDEX('Page 3 - Financial Information'!$K$16:$X$186,Y4744,X4744)</f>
        <v>0</v>
      </c>
      <c r="Q4744"/>
      <c r="S4744" t="s">
        <v>12635</v>
      </c>
      <c r="X4744" s="334">
        <v>6</v>
      </c>
      <c r="Y4744" s="334">
        <v>40</v>
      </c>
    </row>
    <row r="4745" spans="1:25" x14ac:dyDescent="0.25">
      <c r="A4745" t="str">
        <f>'Page 1 - General Information'!$G$12</f>
        <v>114069103</v>
      </c>
      <c r="B4745" t="str">
        <f>'Page 1 - General Information'!$G$16</f>
        <v>6980</v>
      </c>
      <c r="C4745" s="333" t="s">
        <v>14207</v>
      </c>
      <c r="N4745" t="s">
        <v>12201</v>
      </c>
      <c r="P4745" s="303">
        <f>INDEX('Page 3 - Financial Information'!$K$16:$X$186,Y4745,X4745)</f>
        <v>0</v>
      </c>
      <c r="Q4745"/>
      <c r="S4745" t="s">
        <v>12636</v>
      </c>
      <c r="X4745" s="334">
        <v>7</v>
      </c>
      <c r="Y4745" s="334">
        <v>40</v>
      </c>
    </row>
    <row r="4746" spans="1:25" x14ac:dyDescent="0.25">
      <c r="A4746" t="str">
        <f>'Page 1 - General Information'!$G$12</f>
        <v>114069103</v>
      </c>
      <c r="B4746" t="str">
        <f>'Page 1 - General Information'!$G$16</f>
        <v>6980</v>
      </c>
      <c r="C4746" s="333" t="s">
        <v>14207</v>
      </c>
      <c r="N4746" t="s">
        <v>12201</v>
      </c>
      <c r="P4746" s="303">
        <f>INDEX('Page 3 - Financial Information'!$K$16:$X$186,Y4746,X4746)</f>
        <v>0</v>
      </c>
      <c r="Q4746"/>
      <c r="S4746" t="s">
        <v>12637</v>
      </c>
      <c r="X4746" s="334">
        <v>8</v>
      </c>
      <c r="Y4746" s="334">
        <v>40</v>
      </c>
    </row>
    <row r="4747" spans="1:25" x14ac:dyDescent="0.25">
      <c r="A4747" t="str">
        <f>'Page 1 - General Information'!$G$12</f>
        <v>114069103</v>
      </c>
      <c r="B4747" t="str">
        <f>'Page 1 - General Information'!$G$16</f>
        <v>6980</v>
      </c>
      <c r="C4747" s="333" t="s">
        <v>14207</v>
      </c>
      <c r="N4747" t="s">
        <v>12201</v>
      </c>
      <c r="P4747" s="303">
        <f>INDEX('Page 3 - Financial Information'!$K$16:$X$186,Y4747,X4747)</f>
        <v>0</v>
      </c>
      <c r="Q4747"/>
      <c r="S4747" t="s">
        <v>12638</v>
      </c>
      <c r="X4747" s="334">
        <v>9</v>
      </c>
      <c r="Y4747" s="334">
        <v>40</v>
      </c>
    </row>
    <row r="4748" spans="1:25" x14ac:dyDescent="0.25">
      <c r="A4748" t="str">
        <f>'Page 1 - General Information'!$G$12</f>
        <v>114069103</v>
      </c>
      <c r="B4748" t="str">
        <f>'Page 1 - General Information'!$G$16</f>
        <v>6980</v>
      </c>
      <c r="C4748" s="333" t="s">
        <v>14207</v>
      </c>
      <c r="N4748" t="s">
        <v>12201</v>
      </c>
      <c r="P4748" s="303">
        <f>INDEX('Page 3 - Financial Information'!$K$16:$X$186,Y4748,X4748)</f>
        <v>0</v>
      </c>
      <c r="Q4748"/>
      <c r="S4748" t="s">
        <v>12639</v>
      </c>
      <c r="X4748" s="334">
        <v>10</v>
      </c>
      <c r="Y4748" s="334">
        <v>40</v>
      </c>
    </row>
    <row r="4749" spans="1:25" x14ac:dyDescent="0.25">
      <c r="A4749" t="str">
        <f>'Page 1 - General Information'!$G$12</f>
        <v>114069103</v>
      </c>
      <c r="B4749" t="str">
        <f>'Page 1 - General Information'!$G$16</f>
        <v>6980</v>
      </c>
      <c r="C4749" s="333" t="s">
        <v>14207</v>
      </c>
      <c r="N4749" t="s">
        <v>12201</v>
      </c>
      <c r="P4749" s="303">
        <f>INDEX('Page 3 - Financial Information'!$K$16:$X$186,Y4749,X4749)</f>
        <v>0</v>
      </c>
      <c r="Q4749"/>
      <c r="S4749" t="s">
        <v>12640</v>
      </c>
      <c r="X4749" s="334">
        <v>13</v>
      </c>
      <c r="Y4749" s="334">
        <v>40</v>
      </c>
    </row>
    <row r="4750" spans="1:25" x14ac:dyDescent="0.25">
      <c r="A4750" t="str">
        <f>'Page 1 - General Information'!$G$12</f>
        <v>114069103</v>
      </c>
      <c r="B4750" t="str">
        <f>'Page 1 - General Information'!$G$16</f>
        <v>6980</v>
      </c>
      <c r="C4750" s="333" t="s">
        <v>14207</v>
      </c>
      <c r="N4750" t="s">
        <v>12201</v>
      </c>
      <c r="P4750" s="303">
        <f>INDEX('Page 3 - Financial Information'!$K$16:$X$186,Y4750,X4750)</f>
        <v>0</v>
      </c>
      <c r="Q4750"/>
      <c r="S4750" t="s">
        <v>12641</v>
      </c>
      <c r="X4750" s="334">
        <v>14</v>
      </c>
      <c r="Y4750" s="334">
        <v>40</v>
      </c>
    </row>
    <row r="4751" spans="1:25" x14ac:dyDescent="0.25">
      <c r="A4751" t="str">
        <f>'Page 1 - General Information'!$G$12</f>
        <v>114069103</v>
      </c>
      <c r="B4751" t="str">
        <f>'Page 1 - General Information'!$G$16</f>
        <v>6980</v>
      </c>
      <c r="C4751" s="333" t="s">
        <v>14207</v>
      </c>
      <c r="N4751" t="s">
        <v>12201</v>
      </c>
      <c r="P4751" s="303">
        <f>INDEX('Page 3 - Financial Information'!$K$16:$X$186,Y4751,X4751)</f>
        <v>0</v>
      </c>
      <c r="Q4751"/>
      <c r="S4751" t="s">
        <v>12642</v>
      </c>
      <c r="X4751" s="334">
        <v>1</v>
      </c>
      <c r="Y4751" s="334">
        <v>41</v>
      </c>
    </row>
    <row r="4752" spans="1:25" x14ac:dyDescent="0.25">
      <c r="A4752" t="str">
        <f>'Page 1 - General Information'!$G$12</f>
        <v>114069103</v>
      </c>
      <c r="B4752" t="str">
        <f>'Page 1 - General Information'!$G$16</f>
        <v>6980</v>
      </c>
      <c r="C4752" s="333" t="s">
        <v>14207</v>
      </c>
      <c r="N4752" t="s">
        <v>12201</v>
      </c>
      <c r="P4752" s="303">
        <f>INDEX('Page 3 - Financial Information'!$K$16:$X$186,Y4752,X4752)</f>
        <v>0</v>
      </c>
      <c r="Q4752"/>
      <c r="S4752" t="s">
        <v>12643</v>
      </c>
      <c r="X4752" s="334">
        <v>3</v>
      </c>
      <c r="Y4752" s="334">
        <v>41</v>
      </c>
    </row>
    <row r="4753" spans="1:25" x14ac:dyDescent="0.25">
      <c r="A4753" t="str">
        <f>'Page 1 - General Information'!$G$12</f>
        <v>114069103</v>
      </c>
      <c r="B4753" t="str">
        <f>'Page 1 - General Information'!$G$16</f>
        <v>6980</v>
      </c>
      <c r="C4753" s="333" t="s">
        <v>14207</v>
      </c>
      <c r="N4753" t="s">
        <v>12201</v>
      </c>
      <c r="P4753" s="303">
        <f>INDEX('Page 3 - Financial Information'!$K$16:$X$186,Y4753,X4753)</f>
        <v>0</v>
      </c>
      <c r="Q4753"/>
      <c r="S4753" t="s">
        <v>12644</v>
      </c>
      <c r="X4753" s="334">
        <v>4</v>
      </c>
      <c r="Y4753" s="334">
        <v>41</v>
      </c>
    </row>
    <row r="4754" spans="1:25" x14ac:dyDescent="0.25">
      <c r="A4754" t="str">
        <f>'Page 1 - General Information'!$G$12</f>
        <v>114069103</v>
      </c>
      <c r="B4754" t="str">
        <f>'Page 1 - General Information'!$G$16</f>
        <v>6980</v>
      </c>
      <c r="C4754" s="333" t="s">
        <v>14207</v>
      </c>
      <c r="N4754" t="s">
        <v>12201</v>
      </c>
      <c r="P4754" s="303">
        <f>INDEX('Page 3 - Financial Information'!$K$16:$X$186,Y4754,X4754)</f>
        <v>0</v>
      </c>
      <c r="Q4754"/>
      <c r="S4754" t="s">
        <v>12645</v>
      </c>
      <c r="X4754" s="334">
        <v>5</v>
      </c>
      <c r="Y4754" s="334">
        <v>41</v>
      </c>
    </row>
    <row r="4755" spans="1:25" x14ac:dyDescent="0.25">
      <c r="A4755" t="str">
        <f>'Page 1 - General Information'!$G$12</f>
        <v>114069103</v>
      </c>
      <c r="B4755" t="str">
        <f>'Page 1 - General Information'!$G$16</f>
        <v>6980</v>
      </c>
      <c r="C4755" s="333" t="s">
        <v>14207</v>
      </c>
      <c r="N4755" t="s">
        <v>12201</v>
      </c>
      <c r="P4755" s="303">
        <f>INDEX('Page 3 - Financial Information'!$K$16:$X$186,Y4755,X4755)</f>
        <v>0</v>
      </c>
      <c r="Q4755"/>
      <c r="S4755" t="s">
        <v>12646</v>
      </c>
      <c r="X4755" s="334">
        <v>6</v>
      </c>
      <c r="Y4755" s="334">
        <v>41</v>
      </c>
    </row>
    <row r="4756" spans="1:25" x14ac:dyDescent="0.25">
      <c r="A4756" t="str">
        <f>'Page 1 - General Information'!$G$12</f>
        <v>114069103</v>
      </c>
      <c r="B4756" t="str">
        <f>'Page 1 - General Information'!$G$16</f>
        <v>6980</v>
      </c>
      <c r="C4756" s="333" t="s">
        <v>14207</v>
      </c>
      <c r="N4756" t="s">
        <v>12201</v>
      </c>
      <c r="P4756" s="303">
        <f>INDEX('Page 3 - Financial Information'!$K$16:$X$186,Y4756,X4756)</f>
        <v>0</v>
      </c>
      <c r="Q4756"/>
      <c r="S4756" t="s">
        <v>12647</v>
      </c>
      <c r="X4756" s="334">
        <v>7</v>
      </c>
      <c r="Y4756" s="334">
        <v>41</v>
      </c>
    </row>
    <row r="4757" spans="1:25" x14ac:dyDescent="0.25">
      <c r="A4757" t="str">
        <f>'Page 1 - General Information'!$G$12</f>
        <v>114069103</v>
      </c>
      <c r="B4757" t="str">
        <f>'Page 1 - General Information'!$G$16</f>
        <v>6980</v>
      </c>
      <c r="C4757" s="333" t="s">
        <v>14207</v>
      </c>
      <c r="N4757" t="s">
        <v>12201</v>
      </c>
      <c r="P4757" s="303">
        <f>INDEX('Page 3 - Financial Information'!$K$16:$X$186,Y4757,X4757)</f>
        <v>0</v>
      </c>
      <c r="Q4757"/>
      <c r="S4757" t="s">
        <v>12648</v>
      </c>
      <c r="X4757" s="334">
        <v>8</v>
      </c>
      <c r="Y4757" s="334">
        <v>41</v>
      </c>
    </row>
    <row r="4758" spans="1:25" x14ac:dyDescent="0.25">
      <c r="A4758" t="str">
        <f>'Page 1 - General Information'!$G$12</f>
        <v>114069103</v>
      </c>
      <c r="B4758" t="str">
        <f>'Page 1 - General Information'!$G$16</f>
        <v>6980</v>
      </c>
      <c r="C4758" s="333" t="s">
        <v>14207</v>
      </c>
      <c r="N4758" t="s">
        <v>12201</v>
      </c>
      <c r="P4758" s="303">
        <f>INDEX('Page 3 - Financial Information'!$K$16:$X$186,Y4758,X4758)</f>
        <v>0</v>
      </c>
      <c r="Q4758"/>
      <c r="S4758" t="s">
        <v>12649</v>
      </c>
      <c r="X4758" s="334">
        <v>9</v>
      </c>
      <c r="Y4758" s="334">
        <v>41</v>
      </c>
    </row>
    <row r="4759" spans="1:25" x14ac:dyDescent="0.25">
      <c r="A4759" t="str">
        <f>'Page 1 - General Information'!$G$12</f>
        <v>114069103</v>
      </c>
      <c r="B4759" t="str">
        <f>'Page 1 - General Information'!$G$16</f>
        <v>6980</v>
      </c>
      <c r="C4759" s="333" t="s">
        <v>14207</v>
      </c>
      <c r="N4759" t="s">
        <v>12201</v>
      </c>
      <c r="P4759" s="303">
        <f>INDEX('Page 3 - Financial Information'!$K$16:$X$186,Y4759,X4759)</f>
        <v>0</v>
      </c>
      <c r="Q4759"/>
      <c r="S4759" t="s">
        <v>12650</v>
      </c>
      <c r="X4759" s="334">
        <v>10</v>
      </c>
      <c r="Y4759" s="334">
        <v>41</v>
      </c>
    </row>
    <row r="4760" spans="1:25" x14ac:dyDescent="0.25">
      <c r="A4760" t="str">
        <f>'Page 1 - General Information'!$G$12</f>
        <v>114069103</v>
      </c>
      <c r="B4760" t="str">
        <f>'Page 1 - General Information'!$G$16</f>
        <v>6980</v>
      </c>
      <c r="C4760" s="333" t="s">
        <v>14207</v>
      </c>
      <c r="N4760" t="s">
        <v>12201</v>
      </c>
      <c r="P4760" s="303">
        <f>INDEX('Page 3 - Financial Information'!$K$16:$X$186,Y4760,X4760)</f>
        <v>0</v>
      </c>
      <c r="Q4760"/>
      <c r="S4760" t="s">
        <v>12651</v>
      </c>
      <c r="X4760" s="334">
        <v>13</v>
      </c>
      <c r="Y4760" s="334">
        <v>41</v>
      </c>
    </row>
    <row r="4761" spans="1:25" x14ac:dyDescent="0.25">
      <c r="A4761" t="str">
        <f>'Page 1 - General Information'!$G$12</f>
        <v>114069103</v>
      </c>
      <c r="B4761" t="str">
        <f>'Page 1 - General Information'!$G$16</f>
        <v>6980</v>
      </c>
      <c r="C4761" s="333" t="s">
        <v>14207</v>
      </c>
      <c r="N4761" t="s">
        <v>12201</v>
      </c>
      <c r="P4761" s="303">
        <f>INDEX('Page 3 - Financial Information'!$K$16:$X$186,Y4761,X4761)</f>
        <v>0</v>
      </c>
      <c r="Q4761"/>
      <c r="S4761" t="s">
        <v>12652</v>
      </c>
      <c r="X4761" s="334">
        <v>14</v>
      </c>
      <c r="Y4761" s="334">
        <v>41</v>
      </c>
    </row>
    <row r="4762" spans="1:25" x14ac:dyDescent="0.25">
      <c r="A4762" t="str">
        <f>'Page 1 - General Information'!$G$12</f>
        <v>114069103</v>
      </c>
      <c r="B4762" t="str">
        <f>'Page 1 - General Information'!$G$16</f>
        <v>6980</v>
      </c>
      <c r="C4762" s="333" t="s">
        <v>14207</v>
      </c>
      <c r="N4762" t="s">
        <v>12201</v>
      </c>
      <c r="P4762" s="303">
        <f>INDEX('Page 3 - Financial Information'!$K$16:$X$186,Y4762,X4762)</f>
        <v>0</v>
      </c>
      <c r="Q4762"/>
      <c r="S4762" t="s">
        <v>12653</v>
      </c>
      <c r="X4762" s="334">
        <v>1</v>
      </c>
      <c r="Y4762" s="334">
        <v>42</v>
      </c>
    </row>
    <row r="4763" spans="1:25" x14ac:dyDescent="0.25">
      <c r="A4763" t="str">
        <f>'Page 1 - General Information'!$G$12</f>
        <v>114069103</v>
      </c>
      <c r="B4763" t="str">
        <f>'Page 1 - General Information'!$G$16</f>
        <v>6980</v>
      </c>
      <c r="C4763" s="333" t="s">
        <v>14207</v>
      </c>
      <c r="N4763" t="s">
        <v>12201</v>
      </c>
      <c r="P4763" s="303">
        <f>INDEX('Page 3 - Financial Information'!$K$16:$X$186,Y4763,X4763)</f>
        <v>0</v>
      </c>
      <c r="Q4763"/>
      <c r="S4763" t="s">
        <v>12654</v>
      </c>
      <c r="X4763" s="334">
        <v>3</v>
      </c>
      <c r="Y4763" s="334">
        <v>42</v>
      </c>
    </row>
    <row r="4764" spans="1:25" x14ac:dyDescent="0.25">
      <c r="A4764" t="str">
        <f>'Page 1 - General Information'!$G$12</f>
        <v>114069103</v>
      </c>
      <c r="B4764" t="str">
        <f>'Page 1 - General Information'!$G$16</f>
        <v>6980</v>
      </c>
      <c r="C4764" s="333" t="s">
        <v>14207</v>
      </c>
      <c r="N4764" t="s">
        <v>12201</v>
      </c>
      <c r="P4764" s="303">
        <f>INDEX('Page 3 - Financial Information'!$K$16:$X$186,Y4764,X4764)</f>
        <v>0</v>
      </c>
      <c r="Q4764"/>
      <c r="S4764" t="s">
        <v>12655</v>
      </c>
      <c r="X4764" s="334">
        <v>4</v>
      </c>
      <c r="Y4764" s="334">
        <v>42</v>
      </c>
    </row>
    <row r="4765" spans="1:25" x14ac:dyDescent="0.25">
      <c r="A4765" t="str">
        <f>'Page 1 - General Information'!$G$12</f>
        <v>114069103</v>
      </c>
      <c r="B4765" t="str">
        <f>'Page 1 - General Information'!$G$16</f>
        <v>6980</v>
      </c>
      <c r="C4765" s="333" t="s">
        <v>14207</v>
      </c>
      <c r="N4765" t="s">
        <v>12201</v>
      </c>
      <c r="P4765" s="303">
        <f>INDEX('Page 3 - Financial Information'!$K$16:$X$186,Y4765,X4765)</f>
        <v>0</v>
      </c>
      <c r="Q4765"/>
      <c r="S4765" t="s">
        <v>12656</v>
      </c>
      <c r="X4765" s="334">
        <v>5</v>
      </c>
      <c r="Y4765" s="334">
        <v>42</v>
      </c>
    </row>
    <row r="4766" spans="1:25" x14ac:dyDescent="0.25">
      <c r="A4766" t="str">
        <f>'Page 1 - General Information'!$G$12</f>
        <v>114069103</v>
      </c>
      <c r="B4766" t="str">
        <f>'Page 1 - General Information'!$G$16</f>
        <v>6980</v>
      </c>
      <c r="C4766" s="333" t="s">
        <v>14207</v>
      </c>
      <c r="N4766" t="s">
        <v>12201</v>
      </c>
      <c r="P4766" s="303">
        <f>INDEX('Page 3 - Financial Information'!$K$16:$X$186,Y4766,X4766)</f>
        <v>0</v>
      </c>
      <c r="Q4766"/>
      <c r="S4766" t="s">
        <v>12657</v>
      </c>
      <c r="X4766" s="334">
        <v>6</v>
      </c>
      <c r="Y4766" s="334">
        <v>42</v>
      </c>
    </row>
    <row r="4767" spans="1:25" x14ac:dyDescent="0.25">
      <c r="A4767" t="str">
        <f>'Page 1 - General Information'!$G$12</f>
        <v>114069103</v>
      </c>
      <c r="B4767" t="str">
        <f>'Page 1 - General Information'!$G$16</f>
        <v>6980</v>
      </c>
      <c r="C4767" s="333" t="s">
        <v>14207</v>
      </c>
      <c r="N4767" t="s">
        <v>12201</v>
      </c>
      <c r="P4767" s="303">
        <f>INDEX('Page 3 - Financial Information'!$K$16:$X$186,Y4767,X4767)</f>
        <v>0</v>
      </c>
      <c r="Q4767"/>
      <c r="S4767" t="s">
        <v>12658</v>
      </c>
      <c r="X4767" s="334">
        <v>7</v>
      </c>
      <c r="Y4767" s="334">
        <v>42</v>
      </c>
    </row>
    <row r="4768" spans="1:25" x14ac:dyDescent="0.25">
      <c r="A4768" t="str">
        <f>'Page 1 - General Information'!$G$12</f>
        <v>114069103</v>
      </c>
      <c r="B4768" t="str">
        <f>'Page 1 - General Information'!$G$16</f>
        <v>6980</v>
      </c>
      <c r="C4768" s="333" t="s">
        <v>14207</v>
      </c>
      <c r="N4768" t="s">
        <v>12201</v>
      </c>
      <c r="P4768" s="303">
        <f>INDEX('Page 3 - Financial Information'!$K$16:$X$186,Y4768,X4768)</f>
        <v>0</v>
      </c>
      <c r="Q4768"/>
      <c r="S4768" t="s">
        <v>12659</v>
      </c>
      <c r="X4768" s="334">
        <v>8</v>
      </c>
      <c r="Y4768" s="334">
        <v>42</v>
      </c>
    </row>
    <row r="4769" spans="1:25" x14ac:dyDescent="0.25">
      <c r="A4769" t="str">
        <f>'Page 1 - General Information'!$G$12</f>
        <v>114069103</v>
      </c>
      <c r="B4769" t="str">
        <f>'Page 1 - General Information'!$G$16</f>
        <v>6980</v>
      </c>
      <c r="C4769" s="333" t="s">
        <v>14207</v>
      </c>
      <c r="N4769" t="s">
        <v>12201</v>
      </c>
      <c r="P4769" s="303">
        <f>INDEX('Page 3 - Financial Information'!$K$16:$X$186,Y4769,X4769)</f>
        <v>0</v>
      </c>
      <c r="Q4769"/>
      <c r="S4769" t="s">
        <v>12660</v>
      </c>
      <c r="X4769" s="334">
        <v>9</v>
      </c>
      <c r="Y4769" s="334">
        <v>42</v>
      </c>
    </row>
    <row r="4770" spans="1:25" x14ac:dyDescent="0.25">
      <c r="A4770" t="str">
        <f>'Page 1 - General Information'!$G$12</f>
        <v>114069103</v>
      </c>
      <c r="B4770" t="str">
        <f>'Page 1 - General Information'!$G$16</f>
        <v>6980</v>
      </c>
      <c r="C4770" s="333" t="s">
        <v>14207</v>
      </c>
      <c r="N4770" t="s">
        <v>12201</v>
      </c>
      <c r="P4770" s="303">
        <f>INDEX('Page 3 - Financial Information'!$K$16:$X$186,Y4770,X4770)</f>
        <v>0</v>
      </c>
      <c r="Q4770"/>
      <c r="S4770" t="s">
        <v>12661</v>
      </c>
      <c r="X4770" s="334">
        <v>10</v>
      </c>
      <c r="Y4770" s="334">
        <v>42</v>
      </c>
    </row>
    <row r="4771" spans="1:25" x14ac:dyDescent="0.25">
      <c r="A4771" t="str">
        <f>'Page 1 - General Information'!$G$12</f>
        <v>114069103</v>
      </c>
      <c r="B4771" t="str">
        <f>'Page 1 - General Information'!$G$16</f>
        <v>6980</v>
      </c>
      <c r="C4771" s="333" t="s">
        <v>14207</v>
      </c>
      <c r="N4771" t="s">
        <v>12201</v>
      </c>
      <c r="P4771" s="303">
        <f>INDEX('Page 3 - Financial Information'!$K$16:$X$186,Y4771,X4771)</f>
        <v>0</v>
      </c>
      <c r="Q4771"/>
      <c r="S4771" t="s">
        <v>12662</v>
      </c>
      <c r="X4771" s="334">
        <v>13</v>
      </c>
      <c r="Y4771" s="334">
        <v>42</v>
      </c>
    </row>
    <row r="4772" spans="1:25" x14ac:dyDescent="0.25">
      <c r="A4772" t="str">
        <f>'Page 1 - General Information'!$G$12</f>
        <v>114069103</v>
      </c>
      <c r="B4772" t="str">
        <f>'Page 1 - General Information'!$G$16</f>
        <v>6980</v>
      </c>
      <c r="C4772" s="333" t="s">
        <v>14207</v>
      </c>
      <c r="N4772" t="s">
        <v>12201</v>
      </c>
      <c r="P4772" s="303">
        <f>INDEX('Page 3 - Financial Information'!$K$16:$X$186,Y4772,X4772)</f>
        <v>0</v>
      </c>
      <c r="Q4772"/>
      <c r="S4772" t="s">
        <v>12663</v>
      </c>
      <c r="X4772" s="334">
        <v>14</v>
      </c>
      <c r="Y4772" s="334">
        <v>42</v>
      </c>
    </row>
    <row r="4773" spans="1:25" x14ac:dyDescent="0.25">
      <c r="A4773" t="str">
        <f>'Page 1 - General Information'!$G$12</f>
        <v>114069103</v>
      </c>
      <c r="B4773" t="str">
        <f>'Page 1 - General Information'!$G$16</f>
        <v>6980</v>
      </c>
      <c r="C4773" s="333" t="s">
        <v>14207</v>
      </c>
      <c r="N4773" t="s">
        <v>12201</v>
      </c>
      <c r="P4773" s="303">
        <f>INDEX('Page 3 - Financial Information'!$K$16:$X$186,Y4773,X4773)</f>
        <v>0</v>
      </c>
      <c r="Q4773"/>
      <c r="S4773" t="s">
        <v>12664</v>
      </c>
      <c r="X4773" s="334">
        <v>1</v>
      </c>
      <c r="Y4773" s="334">
        <v>43</v>
      </c>
    </row>
    <row r="4774" spans="1:25" x14ac:dyDescent="0.25">
      <c r="A4774" t="str">
        <f>'Page 1 - General Information'!$G$12</f>
        <v>114069103</v>
      </c>
      <c r="B4774" t="str">
        <f>'Page 1 - General Information'!$G$16</f>
        <v>6980</v>
      </c>
      <c r="C4774" s="333" t="s">
        <v>14207</v>
      </c>
      <c r="N4774" t="s">
        <v>12201</v>
      </c>
      <c r="P4774" s="303">
        <f>INDEX('Page 3 - Financial Information'!$K$16:$X$186,Y4774,X4774)</f>
        <v>0</v>
      </c>
      <c r="Q4774"/>
      <c r="S4774" t="s">
        <v>12665</v>
      </c>
      <c r="X4774" s="334">
        <v>3</v>
      </c>
      <c r="Y4774" s="334">
        <v>43</v>
      </c>
    </row>
    <row r="4775" spans="1:25" x14ac:dyDescent="0.25">
      <c r="A4775" t="str">
        <f>'Page 1 - General Information'!$G$12</f>
        <v>114069103</v>
      </c>
      <c r="B4775" t="str">
        <f>'Page 1 - General Information'!$G$16</f>
        <v>6980</v>
      </c>
      <c r="C4775" s="333" t="s">
        <v>14207</v>
      </c>
      <c r="N4775" t="s">
        <v>12201</v>
      </c>
      <c r="P4775" s="303">
        <f>INDEX('Page 3 - Financial Information'!$K$16:$X$186,Y4775,X4775)</f>
        <v>0</v>
      </c>
      <c r="Q4775"/>
      <c r="S4775" t="s">
        <v>12666</v>
      </c>
      <c r="X4775" s="334">
        <v>4</v>
      </c>
      <c r="Y4775" s="334">
        <v>43</v>
      </c>
    </row>
    <row r="4776" spans="1:25" x14ac:dyDescent="0.25">
      <c r="A4776" t="str">
        <f>'Page 1 - General Information'!$G$12</f>
        <v>114069103</v>
      </c>
      <c r="B4776" t="str">
        <f>'Page 1 - General Information'!$G$16</f>
        <v>6980</v>
      </c>
      <c r="C4776" s="333" t="s">
        <v>14207</v>
      </c>
      <c r="N4776" t="s">
        <v>12201</v>
      </c>
      <c r="P4776" s="303">
        <f>INDEX('Page 3 - Financial Information'!$K$16:$X$186,Y4776,X4776)</f>
        <v>0</v>
      </c>
      <c r="Q4776"/>
      <c r="S4776" t="s">
        <v>12667</v>
      </c>
      <c r="X4776" s="334">
        <v>5</v>
      </c>
      <c r="Y4776" s="334">
        <v>43</v>
      </c>
    </row>
    <row r="4777" spans="1:25" x14ac:dyDescent="0.25">
      <c r="A4777" t="str">
        <f>'Page 1 - General Information'!$G$12</f>
        <v>114069103</v>
      </c>
      <c r="B4777" t="str">
        <f>'Page 1 - General Information'!$G$16</f>
        <v>6980</v>
      </c>
      <c r="C4777" s="333" t="s">
        <v>14207</v>
      </c>
      <c r="N4777" t="s">
        <v>12201</v>
      </c>
      <c r="P4777" s="303">
        <f>INDEX('Page 3 - Financial Information'!$K$16:$X$186,Y4777,X4777)</f>
        <v>0</v>
      </c>
      <c r="Q4777"/>
      <c r="S4777" t="s">
        <v>12668</v>
      </c>
      <c r="X4777" s="334">
        <v>6</v>
      </c>
      <c r="Y4777" s="334">
        <v>43</v>
      </c>
    </row>
    <row r="4778" spans="1:25" x14ac:dyDescent="0.25">
      <c r="A4778" t="str">
        <f>'Page 1 - General Information'!$G$12</f>
        <v>114069103</v>
      </c>
      <c r="B4778" t="str">
        <f>'Page 1 - General Information'!$G$16</f>
        <v>6980</v>
      </c>
      <c r="C4778" s="333" t="s">
        <v>14207</v>
      </c>
      <c r="N4778" t="s">
        <v>12201</v>
      </c>
      <c r="P4778" s="303">
        <f>INDEX('Page 3 - Financial Information'!$K$16:$X$186,Y4778,X4778)</f>
        <v>0</v>
      </c>
      <c r="Q4778"/>
      <c r="S4778" t="s">
        <v>12669</v>
      </c>
      <c r="X4778" s="334">
        <v>7</v>
      </c>
      <c r="Y4778" s="334">
        <v>43</v>
      </c>
    </row>
    <row r="4779" spans="1:25" x14ac:dyDescent="0.25">
      <c r="A4779" t="str">
        <f>'Page 1 - General Information'!$G$12</f>
        <v>114069103</v>
      </c>
      <c r="B4779" t="str">
        <f>'Page 1 - General Information'!$G$16</f>
        <v>6980</v>
      </c>
      <c r="C4779" s="333" t="s">
        <v>14207</v>
      </c>
      <c r="N4779" t="s">
        <v>12201</v>
      </c>
      <c r="P4779" s="303">
        <f>INDEX('Page 3 - Financial Information'!$K$16:$X$186,Y4779,X4779)</f>
        <v>0</v>
      </c>
      <c r="Q4779"/>
      <c r="S4779" t="s">
        <v>12670</v>
      </c>
      <c r="X4779" s="334">
        <v>8</v>
      </c>
      <c r="Y4779" s="334">
        <v>43</v>
      </c>
    </row>
    <row r="4780" spans="1:25" x14ac:dyDescent="0.25">
      <c r="A4780" t="str">
        <f>'Page 1 - General Information'!$G$12</f>
        <v>114069103</v>
      </c>
      <c r="B4780" t="str">
        <f>'Page 1 - General Information'!$G$16</f>
        <v>6980</v>
      </c>
      <c r="C4780" s="333" t="s">
        <v>14207</v>
      </c>
      <c r="N4780" t="s">
        <v>12201</v>
      </c>
      <c r="P4780" s="303">
        <f>INDEX('Page 3 - Financial Information'!$K$16:$X$186,Y4780,X4780)</f>
        <v>0</v>
      </c>
      <c r="Q4780"/>
      <c r="S4780" t="s">
        <v>12671</v>
      </c>
      <c r="X4780" s="334">
        <v>9</v>
      </c>
      <c r="Y4780" s="334">
        <v>43</v>
      </c>
    </row>
    <row r="4781" spans="1:25" x14ac:dyDescent="0.25">
      <c r="A4781" t="str">
        <f>'Page 1 - General Information'!$G$12</f>
        <v>114069103</v>
      </c>
      <c r="B4781" t="str">
        <f>'Page 1 - General Information'!$G$16</f>
        <v>6980</v>
      </c>
      <c r="C4781" s="333" t="s">
        <v>14207</v>
      </c>
      <c r="N4781" t="s">
        <v>12201</v>
      </c>
      <c r="P4781" s="303">
        <f>INDEX('Page 3 - Financial Information'!$K$16:$X$186,Y4781,X4781)</f>
        <v>0</v>
      </c>
      <c r="Q4781"/>
      <c r="S4781" t="s">
        <v>12672</v>
      </c>
      <c r="X4781" s="334">
        <v>10</v>
      </c>
      <c r="Y4781" s="334">
        <v>43</v>
      </c>
    </row>
    <row r="4782" spans="1:25" x14ac:dyDescent="0.25">
      <c r="A4782" t="str">
        <f>'Page 1 - General Information'!$G$12</f>
        <v>114069103</v>
      </c>
      <c r="B4782" t="str">
        <f>'Page 1 - General Information'!$G$16</f>
        <v>6980</v>
      </c>
      <c r="C4782" s="333" t="s">
        <v>14207</v>
      </c>
      <c r="N4782" t="s">
        <v>12201</v>
      </c>
      <c r="P4782" s="303">
        <f>INDEX('Page 3 - Financial Information'!$K$16:$X$186,Y4782,X4782)</f>
        <v>0</v>
      </c>
      <c r="Q4782"/>
      <c r="S4782" t="s">
        <v>12673</v>
      </c>
      <c r="X4782" s="334">
        <v>13</v>
      </c>
      <c r="Y4782" s="334">
        <v>43</v>
      </c>
    </row>
    <row r="4783" spans="1:25" x14ac:dyDescent="0.25">
      <c r="A4783" t="str">
        <f>'Page 1 - General Information'!$G$12</f>
        <v>114069103</v>
      </c>
      <c r="B4783" t="str">
        <f>'Page 1 - General Information'!$G$16</f>
        <v>6980</v>
      </c>
      <c r="C4783" s="333" t="s">
        <v>14207</v>
      </c>
      <c r="N4783" t="s">
        <v>12201</v>
      </c>
      <c r="P4783" s="303">
        <f>INDEX('Page 3 - Financial Information'!$K$16:$X$186,Y4783,X4783)</f>
        <v>0</v>
      </c>
      <c r="Q4783"/>
      <c r="S4783" t="s">
        <v>12674</v>
      </c>
      <c r="X4783" s="334">
        <v>14</v>
      </c>
      <c r="Y4783" s="334">
        <v>43</v>
      </c>
    </row>
    <row r="4784" spans="1:25" x14ac:dyDescent="0.25">
      <c r="A4784" t="str">
        <f>'Page 1 - General Information'!$G$12</f>
        <v>114069103</v>
      </c>
      <c r="B4784" t="str">
        <f>'Page 1 - General Information'!$G$16</f>
        <v>6980</v>
      </c>
      <c r="C4784" s="333" t="s">
        <v>14207</v>
      </c>
      <c r="N4784" t="s">
        <v>12201</v>
      </c>
      <c r="P4784" s="303">
        <f>INDEX('Page 3 - Financial Information'!$K$16:$X$186,Y4784,X4784)</f>
        <v>0</v>
      </c>
      <c r="Q4784"/>
      <c r="S4784" t="s">
        <v>12675</v>
      </c>
      <c r="X4784" s="334">
        <v>1</v>
      </c>
      <c r="Y4784" s="334">
        <v>44</v>
      </c>
    </row>
    <row r="4785" spans="1:25" x14ac:dyDescent="0.25">
      <c r="A4785" t="str">
        <f>'Page 1 - General Information'!$G$12</f>
        <v>114069103</v>
      </c>
      <c r="B4785" t="str">
        <f>'Page 1 - General Information'!$G$16</f>
        <v>6980</v>
      </c>
      <c r="C4785" s="333" t="s">
        <v>14207</v>
      </c>
      <c r="N4785" t="s">
        <v>12201</v>
      </c>
      <c r="P4785" s="303">
        <f>INDEX('Page 3 - Financial Information'!$K$16:$X$186,Y4785,X4785)</f>
        <v>0</v>
      </c>
      <c r="Q4785"/>
      <c r="S4785" t="s">
        <v>12676</v>
      </c>
      <c r="X4785" s="334">
        <v>3</v>
      </c>
      <c r="Y4785" s="334">
        <v>44</v>
      </c>
    </row>
    <row r="4786" spans="1:25" x14ac:dyDescent="0.25">
      <c r="A4786" t="str">
        <f>'Page 1 - General Information'!$G$12</f>
        <v>114069103</v>
      </c>
      <c r="B4786" t="str">
        <f>'Page 1 - General Information'!$G$16</f>
        <v>6980</v>
      </c>
      <c r="C4786" s="333" t="s">
        <v>14207</v>
      </c>
      <c r="N4786" t="s">
        <v>12201</v>
      </c>
      <c r="P4786" s="303">
        <f>INDEX('Page 3 - Financial Information'!$K$16:$X$186,Y4786,X4786)</f>
        <v>0</v>
      </c>
      <c r="Q4786"/>
      <c r="S4786" t="s">
        <v>12677</v>
      </c>
      <c r="X4786" s="334">
        <v>4</v>
      </c>
      <c r="Y4786" s="334">
        <v>44</v>
      </c>
    </row>
    <row r="4787" spans="1:25" x14ac:dyDescent="0.25">
      <c r="A4787" t="str">
        <f>'Page 1 - General Information'!$G$12</f>
        <v>114069103</v>
      </c>
      <c r="B4787" t="str">
        <f>'Page 1 - General Information'!$G$16</f>
        <v>6980</v>
      </c>
      <c r="C4787" s="333" t="s">
        <v>14207</v>
      </c>
      <c r="N4787" t="s">
        <v>12201</v>
      </c>
      <c r="P4787" s="303">
        <f>INDEX('Page 3 - Financial Information'!$K$16:$X$186,Y4787,X4787)</f>
        <v>0</v>
      </c>
      <c r="Q4787"/>
      <c r="S4787" t="s">
        <v>12678</v>
      </c>
      <c r="X4787" s="334">
        <v>5</v>
      </c>
      <c r="Y4787" s="334">
        <v>44</v>
      </c>
    </row>
    <row r="4788" spans="1:25" x14ac:dyDescent="0.25">
      <c r="A4788" t="str">
        <f>'Page 1 - General Information'!$G$12</f>
        <v>114069103</v>
      </c>
      <c r="B4788" t="str">
        <f>'Page 1 - General Information'!$G$16</f>
        <v>6980</v>
      </c>
      <c r="C4788" s="333" t="s">
        <v>14207</v>
      </c>
      <c r="N4788" t="s">
        <v>12201</v>
      </c>
      <c r="P4788" s="303">
        <f>INDEX('Page 3 - Financial Information'!$K$16:$X$186,Y4788,X4788)</f>
        <v>0</v>
      </c>
      <c r="Q4788"/>
      <c r="S4788" t="s">
        <v>12679</v>
      </c>
      <c r="X4788" s="334">
        <v>6</v>
      </c>
      <c r="Y4788" s="334">
        <v>44</v>
      </c>
    </row>
    <row r="4789" spans="1:25" x14ac:dyDescent="0.25">
      <c r="A4789" t="str">
        <f>'Page 1 - General Information'!$G$12</f>
        <v>114069103</v>
      </c>
      <c r="B4789" t="str">
        <f>'Page 1 - General Information'!$G$16</f>
        <v>6980</v>
      </c>
      <c r="C4789" s="333" t="s">
        <v>14207</v>
      </c>
      <c r="N4789" t="s">
        <v>12201</v>
      </c>
      <c r="P4789" s="303">
        <f>INDEX('Page 3 - Financial Information'!$K$16:$X$186,Y4789,X4789)</f>
        <v>0</v>
      </c>
      <c r="Q4789"/>
      <c r="S4789" t="s">
        <v>12680</v>
      </c>
      <c r="X4789" s="334">
        <v>7</v>
      </c>
      <c r="Y4789" s="334">
        <v>44</v>
      </c>
    </row>
    <row r="4790" spans="1:25" x14ac:dyDescent="0.25">
      <c r="A4790" t="str">
        <f>'Page 1 - General Information'!$G$12</f>
        <v>114069103</v>
      </c>
      <c r="B4790" t="str">
        <f>'Page 1 - General Information'!$G$16</f>
        <v>6980</v>
      </c>
      <c r="C4790" s="333" t="s">
        <v>14207</v>
      </c>
      <c r="N4790" t="s">
        <v>12201</v>
      </c>
      <c r="P4790" s="303">
        <f>INDEX('Page 3 - Financial Information'!$K$16:$X$186,Y4790,X4790)</f>
        <v>0</v>
      </c>
      <c r="Q4790"/>
      <c r="S4790" t="s">
        <v>12681</v>
      </c>
      <c r="X4790" s="334">
        <v>8</v>
      </c>
      <c r="Y4790" s="334">
        <v>44</v>
      </c>
    </row>
    <row r="4791" spans="1:25" x14ac:dyDescent="0.25">
      <c r="A4791" t="str">
        <f>'Page 1 - General Information'!$G$12</f>
        <v>114069103</v>
      </c>
      <c r="B4791" t="str">
        <f>'Page 1 - General Information'!$G$16</f>
        <v>6980</v>
      </c>
      <c r="C4791" s="333" t="s">
        <v>14207</v>
      </c>
      <c r="N4791" t="s">
        <v>12201</v>
      </c>
      <c r="P4791" s="303">
        <f>INDEX('Page 3 - Financial Information'!$K$16:$X$186,Y4791,X4791)</f>
        <v>0</v>
      </c>
      <c r="Q4791"/>
      <c r="S4791" t="s">
        <v>12682</v>
      </c>
      <c r="X4791" s="334">
        <v>9</v>
      </c>
      <c r="Y4791" s="334">
        <v>44</v>
      </c>
    </row>
    <row r="4792" spans="1:25" x14ac:dyDescent="0.25">
      <c r="A4792" t="str">
        <f>'Page 1 - General Information'!$G$12</f>
        <v>114069103</v>
      </c>
      <c r="B4792" t="str">
        <f>'Page 1 - General Information'!$G$16</f>
        <v>6980</v>
      </c>
      <c r="C4792" s="333" t="s">
        <v>14207</v>
      </c>
      <c r="N4792" t="s">
        <v>12201</v>
      </c>
      <c r="P4792" s="303">
        <f>INDEX('Page 3 - Financial Information'!$K$16:$X$186,Y4792,X4792)</f>
        <v>0</v>
      </c>
      <c r="Q4792"/>
      <c r="S4792" t="s">
        <v>12683</v>
      </c>
      <c r="X4792" s="334">
        <v>10</v>
      </c>
      <c r="Y4792" s="334">
        <v>44</v>
      </c>
    </row>
    <row r="4793" spans="1:25" x14ac:dyDescent="0.25">
      <c r="A4793" t="str">
        <f>'Page 1 - General Information'!$G$12</f>
        <v>114069103</v>
      </c>
      <c r="B4793" t="str">
        <f>'Page 1 - General Information'!$G$16</f>
        <v>6980</v>
      </c>
      <c r="C4793" s="333" t="s">
        <v>14207</v>
      </c>
      <c r="N4793" t="s">
        <v>12201</v>
      </c>
      <c r="P4793" s="303">
        <f>INDEX('Page 3 - Financial Information'!$K$16:$X$186,Y4793,X4793)</f>
        <v>0</v>
      </c>
      <c r="Q4793"/>
      <c r="S4793" t="s">
        <v>12684</v>
      </c>
      <c r="X4793" s="334">
        <v>13</v>
      </c>
      <c r="Y4793" s="334">
        <v>44</v>
      </c>
    </row>
    <row r="4794" spans="1:25" x14ac:dyDescent="0.25">
      <c r="A4794" t="str">
        <f>'Page 1 - General Information'!$G$12</f>
        <v>114069103</v>
      </c>
      <c r="B4794" t="str">
        <f>'Page 1 - General Information'!$G$16</f>
        <v>6980</v>
      </c>
      <c r="C4794" s="333" t="s">
        <v>14207</v>
      </c>
      <c r="N4794" t="s">
        <v>12201</v>
      </c>
      <c r="P4794" s="303">
        <f>INDEX('Page 3 - Financial Information'!$K$16:$X$186,Y4794,X4794)</f>
        <v>0</v>
      </c>
      <c r="Q4794"/>
      <c r="S4794" t="s">
        <v>12685</v>
      </c>
      <c r="X4794" s="334">
        <v>14</v>
      </c>
      <c r="Y4794" s="334">
        <v>44</v>
      </c>
    </row>
    <row r="4795" spans="1:25" x14ac:dyDescent="0.25">
      <c r="A4795" t="str">
        <f>'Page 1 - General Information'!$G$12</f>
        <v>114069103</v>
      </c>
      <c r="B4795" t="str">
        <f>'Page 1 - General Information'!$G$16</f>
        <v>6980</v>
      </c>
      <c r="C4795" s="333" t="s">
        <v>14207</v>
      </c>
      <c r="N4795" t="s">
        <v>12201</v>
      </c>
      <c r="P4795" s="303">
        <f>INDEX('Page 3 - Financial Information'!$K$16:$X$186,Y4795,X4795)</f>
        <v>5179</v>
      </c>
      <c r="Q4795"/>
      <c r="S4795" t="s">
        <v>12686</v>
      </c>
      <c r="X4795" s="334">
        <v>1</v>
      </c>
      <c r="Y4795" s="334">
        <v>45</v>
      </c>
    </row>
    <row r="4796" spans="1:25" x14ac:dyDescent="0.25">
      <c r="A4796" t="str">
        <f>'Page 1 - General Information'!$G$12</f>
        <v>114069103</v>
      </c>
      <c r="B4796" t="str">
        <f>'Page 1 - General Information'!$G$16</f>
        <v>6980</v>
      </c>
      <c r="C4796" s="333" t="s">
        <v>14207</v>
      </c>
      <c r="N4796" t="s">
        <v>12201</v>
      </c>
      <c r="P4796" s="303">
        <f>INDEX('Page 3 - Financial Information'!$K$16:$X$186,Y4796,X4796)</f>
        <v>432</v>
      </c>
      <c r="Q4796"/>
      <c r="S4796" t="s">
        <v>12687</v>
      </c>
      <c r="X4796" s="334">
        <v>3</v>
      </c>
      <c r="Y4796" s="334">
        <v>45</v>
      </c>
    </row>
    <row r="4797" spans="1:25" x14ac:dyDescent="0.25">
      <c r="A4797" t="str">
        <f>'Page 1 - General Information'!$G$12</f>
        <v>114069103</v>
      </c>
      <c r="B4797" t="str">
        <f>'Page 1 - General Information'!$G$16</f>
        <v>6980</v>
      </c>
      <c r="C4797" s="333" t="s">
        <v>14207</v>
      </c>
      <c r="N4797" t="s">
        <v>12201</v>
      </c>
      <c r="P4797" s="303">
        <f>INDEX('Page 3 - Financial Information'!$K$16:$X$186,Y4797,X4797)</f>
        <v>0</v>
      </c>
      <c r="Q4797"/>
      <c r="S4797" t="s">
        <v>12688</v>
      </c>
      <c r="X4797" s="334">
        <v>4</v>
      </c>
      <c r="Y4797" s="334">
        <v>45</v>
      </c>
    </row>
    <row r="4798" spans="1:25" x14ac:dyDescent="0.25">
      <c r="A4798" t="str">
        <f>'Page 1 - General Information'!$G$12</f>
        <v>114069103</v>
      </c>
      <c r="B4798" t="str">
        <f>'Page 1 - General Information'!$G$16</f>
        <v>6980</v>
      </c>
      <c r="C4798" s="333" t="s">
        <v>14207</v>
      </c>
      <c r="N4798" t="s">
        <v>12201</v>
      </c>
      <c r="P4798" s="303">
        <f>INDEX('Page 3 - Financial Information'!$K$16:$X$186,Y4798,X4798)</f>
        <v>4</v>
      </c>
      <c r="Q4798"/>
      <c r="S4798" t="s">
        <v>12689</v>
      </c>
      <c r="X4798" s="334">
        <v>5</v>
      </c>
      <c r="Y4798" s="334">
        <v>45</v>
      </c>
    </row>
    <row r="4799" spans="1:25" x14ac:dyDescent="0.25">
      <c r="A4799" t="str">
        <f>'Page 1 - General Information'!$G$12</f>
        <v>114069103</v>
      </c>
      <c r="B4799" t="str">
        <f>'Page 1 - General Information'!$G$16</f>
        <v>6980</v>
      </c>
      <c r="C4799" s="333" t="s">
        <v>14207</v>
      </c>
      <c r="N4799" t="s">
        <v>12201</v>
      </c>
      <c r="P4799" s="303">
        <f>INDEX('Page 3 - Financial Information'!$K$16:$X$186,Y4799,X4799)</f>
        <v>0</v>
      </c>
      <c r="Q4799"/>
      <c r="S4799" t="s">
        <v>12690</v>
      </c>
      <c r="X4799" s="334">
        <v>6</v>
      </c>
      <c r="Y4799" s="334">
        <v>45</v>
      </c>
    </row>
    <row r="4800" spans="1:25" x14ac:dyDescent="0.25">
      <c r="A4800" t="str">
        <f>'Page 1 - General Information'!$G$12</f>
        <v>114069103</v>
      </c>
      <c r="B4800" t="str">
        <f>'Page 1 - General Information'!$G$16</f>
        <v>6980</v>
      </c>
      <c r="C4800" s="333" t="s">
        <v>14207</v>
      </c>
      <c r="N4800" t="s">
        <v>12201</v>
      </c>
      <c r="P4800" s="303">
        <f>INDEX('Page 3 - Financial Information'!$K$16:$X$186,Y4800,X4800)</f>
        <v>470</v>
      </c>
      <c r="Q4800"/>
      <c r="S4800" t="s">
        <v>12691</v>
      </c>
      <c r="X4800" s="334">
        <v>7</v>
      </c>
      <c r="Y4800" s="334">
        <v>45</v>
      </c>
    </row>
    <row r="4801" spans="1:25" x14ac:dyDescent="0.25">
      <c r="A4801" t="str">
        <f>'Page 1 - General Information'!$G$12</f>
        <v>114069103</v>
      </c>
      <c r="B4801" t="str">
        <f>'Page 1 - General Information'!$G$16</f>
        <v>6980</v>
      </c>
      <c r="C4801" s="333" t="s">
        <v>14207</v>
      </c>
      <c r="N4801" t="s">
        <v>12201</v>
      </c>
      <c r="P4801" s="303">
        <f>INDEX('Page 3 - Financial Information'!$K$16:$X$186,Y4801,X4801)</f>
        <v>0</v>
      </c>
      <c r="Q4801"/>
      <c r="S4801" t="s">
        <v>12692</v>
      </c>
      <c r="X4801" s="334">
        <v>8</v>
      </c>
      <c r="Y4801" s="334">
        <v>45</v>
      </c>
    </row>
    <row r="4802" spans="1:25" x14ac:dyDescent="0.25">
      <c r="A4802" t="str">
        <f>'Page 1 - General Information'!$G$12</f>
        <v>114069103</v>
      </c>
      <c r="B4802" t="str">
        <f>'Page 1 - General Information'!$G$16</f>
        <v>6980</v>
      </c>
      <c r="C4802" s="333" t="s">
        <v>14207</v>
      </c>
      <c r="N4802" t="s">
        <v>12201</v>
      </c>
      <c r="P4802" s="303">
        <f>INDEX('Page 3 - Financial Information'!$K$16:$X$186,Y4802,X4802)</f>
        <v>0</v>
      </c>
      <c r="Q4802"/>
      <c r="S4802" t="s">
        <v>12693</v>
      </c>
      <c r="X4802" s="334">
        <v>9</v>
      </c>
      <c r="Y4802" s="334">
        <v>45</v>
      </c>
    </row>
    <row r="4803" spans="1:25" x14ac:dyDescent="0.25">
      <c r="A4803" t="str">
        <f>'Page 1 - General Information'!$G$12</f>
        <v>114069103</v>
      </c>
      <c r="B4803" t="str">
        <f>'Page 1 - General Information'!$G$16</f>
        <v>6980</v>
      </c>
      <c r="C4803" s="333" t="s">
        <v>14207</v>
      </c>
      <c r="N4803" t="s">
        <v>12201</v>
      </c>
      <c r="P4803" s="303">
        <f>INDEX('Page 3 - Financial Information'!$K$16:$X$186,Y4803,X4803)</f>
        <v>4273</v>
      </c>
      <c r="Q4803"/>
      <c r="S4803" t="s">
        <v>12694</v>
      </c>
      <c r="X4803" s="334">
        <v>10</v>
      </c>
      <c r="Y4803" s="334">
        <v>45</v>
      </c>
    </row>
    <row r="4804" spans="1:25" x14ac:dyDescent="0.25">
      <c r="A4804" t="str">
        <f>'Page 1 - General Information'!$G$12</f>
        <v>114069103</v>
      </c>
      <c r="B4804" t="str">
        <f>'Page 1 - General Information'!$G$16</f>
        <v>6980</v>
      </c>
      <c r="C4804" s="333" t="s">
        <v>14207</v>
      </c>
      <c r="N4804" t="s">
        <v>12201</v>
      </c>
      <c r="P4804" s="303">
        <f>INDEX('Page 3 - Financial Information'!$K$16:$X$186,Y4804,X4804)</f>
        <v>0</v>
      </c>
      <c r="Q4804"/>
      <c r="S4804" t="s">
        <v>12695</v>
      </c>
      <c r="X4804" s="334">
        <v>13</v>
      </c>
      <c r="Y4804" s="334">
        <v>45</v>
      </c>
    </row>
    <row r="4805" spans="1:25" x14ac:dyDescent="0.25">
      <c r="A4805" t="str">
        <f>'Page 1 - General Information'!$G$12</f>
        <v>114069103</v>
      </c>
      <c r="B4805" t="str">
        <f>'Page 1 - General Information'!$G$16</f>
        <v>6980</v>
      </c>
      <c r="C4805" s="333" t="s">
        <v>14207</v>
      </c>
      <c r="N4805" t="s">
        <v>12201</v>
      </c>
      <c r="P4805" s="303">
        <f>INDEX('Page 3 - Financial Information'!$K$16:$X$186,Y4805,X4805)</f>
        <v>0</v>
      </c>
      <c r="Q4805"/>
      <c r="S4805" t="s">
        <v>12696</v>
      </c>
      <c r="X4805" s="334">
        <v>14</v>
      </c>
      <c r="Y4805" s="334">
        <v>45</v>
      </c>
    </row>
    <row r="4806" spans="1:25" x14ac:dyDescent="0.25">
      <c r="A4806" t="str">
        <f>'Page 1 - General Information'!$G$12</f>
        <v>114069103</v>
      </c>
      <c r="B4806" t="str">
        <f>'Page 1 - General Information'!$G$16</f>
        <v>6980</v>
      </c>
      <c r="C4806" s="333" t="s">
        <v>14207</v>
      </c>
      <c r="N4806" t="s">
        <v>12201</v>
      </c>
      <c r="P4806" s="303">
        <f>INDEX('Page 3 - Financial Information'!$K$16:$X$186,Y4806,X4806)</f>
        <v>0</v>
      </c>
      <c r="Q4806"/>
      <c r="S4806" t="s">
        <v>12697</v>
      </c>
      <c r="X4806" s="334">
        <v>1</v>
      </c>
      <c r="Y4806" s="334">
        <v>46</v>
      </c>
    </row>
    <row r="4807" spans="1:25" x14ac:dyDescent="0.25">
      <c r="A4807" t="str">
        <f>'Page 1 - General Information'!$G$12</f>
        <v>114069103</v>
      </c>
      <c r="B4807" t="str">
        <f>'Page 1 - General Information'!$G$16</f>
        <v>6980</v>
      </c>
      <c r="C4807" s="333" t="s">
        <v>14207</v>
      </c>
      <c r="N4807" t="s">
        <v>12201</v>
      </c>
      <c r="P4807" s="303">
        <f>INDEX('Page 3 - Financial Information'!$K$16:$X$186,Y4807,X4807)</f>
        <v>0</v>
      </c>
      <c r="Q4807"/>
      <c r="S4807" t="s">
        <v>12698</v>
      </c>
      <c r="X4807" s="334">
        <v>3</v>
      </c>
      <c r="Y4807" s="334">
        <v>46</v>
      </c>
    </row>
    <row r="4808" spans="1:25" x14ac:dyDescent="0.25">
      <c r="A4808" t="str">
        <f>'Page 1 - General Information'!$G$12</f>
        <v>114069103</v>
      </c>
      <c r="B4808" t="str">
        <f>'Page 1 - General Information'!$G$16</f>
        <v>6980</v>
      </c>
      <c r="C4808" s="333" t="s">
        <v>14207</v>
      </c>
      <c r="N4808" t="s">
        <v>12201</v>
      </c>
      <c r="P4808" s="303">
        <f>INDEX('Page 3 - Financial Information'!$K$16:$X$186,Y4808,X4808)</f>
        <v>0</v>
      </c>
      <c r="Q4808"/>
      <c r="S4808" t="s">
        <v>12699</v>
      </c>
      <c r="X4808" s="334">
        <v>4</v>
      </c>
      <c r="Y4808" s="334">
        <v>46</v>
      </c>
    </row>
    <row r="4809" spans="1:25" x14ac:dyDescent="0.25">
      <c r="A4809" t="str">
        <f>'Page 1 - General Information'!$G$12</f>
        <v>114069103</v>
      </c>
      <c r="B4809" t="str">
        <f>'Page 1 - General Information'!$G$16</f>
        <v>6980</v>
      </c>
      <c r="C4809" s="333" t="s">
        <v>14207</v>
      </c>
      <c r="N4809" t="s">
        <v>12201</v>
      </c>
      <c r="P4809" s="303">
        <f>INDEX('Page 3 - Financial Information'!$K$16:$X$186,Y4809,X4809)</f>
        <v>0</v>
      </c>
      <c r="Q4809"/>
      <c r="S4809" t="s">
        <v>12700</v>
      </c>
      <c r="X4809" s="334">
        <v>5</v>
      </c>
      <c r="Y4809" s="334">
        <v>46</v>
      </c>
    </row>
    <row r="4810" spans="1:25" x14ac:dyDescent="0.25">
      <c r="A4810" t="str">
        <f>'Page 1 - General Information'!$G$12</f>
        <v>114069103</v>
      </c>
      <c r="B4810" t="str">
        <f>'Page 1 - General Information'!$G$16</f>
        <v>6980</v>
      </c>
      <c r="C4810" s="333" t="s">
        <v>14207</v>
      </c>
      <c r="N4810" t="s">
        <v>12201</v>
      </c>
      <c r="P4810" s="303">
        <f>INDEX('Page 3 - Financial Information'!$K$16:$X$186,Y4810,X4810)</f>
        <v>0</v>
      </c>
      <c r="Q4810"/>
      <c r="S4810" t="s">
        <v>12701</v>
      </c>
      <c r="X4810" s="334">
        <v>6</v>
      </c>
      <c r="Y4810" s="334">
        <v>46</v>
      </c>
    </row>
    <row r="4811" spans="1:25" x14ac:dyDescent="0.25">
      <c r="A4811" t="str">
        <f>'Page 1 - General Information'!$G$12</f>
        <v>114069103</v>
      </c>
      <c r="B4811" t="str">
        <f>'Page 1 - General Information'!$G$16</f>
        <v>6980</v>
      </c>
      <c r="C4811" s="333" t="s">
        <v>14207</v>
      </c>
      <c r="N4811" t="s">
        <v>12201</v>
      </c>
      <c r="P4811" s="303">
        <f>INDEX('Page 3 - Financial Information'!$K$16:$X$186,Y4811,X4811)</f>
        <v>0</v>
      </c>
      <c r="Q4811"/>
      <c r="S4811" t="s">
        <v>12702</v>
      </c>
      <c r="X4811" s="334">
        <v>7</v>
      </c>
      <c r="Y4811" s="334">
        <v>46</v>
      </c>
    </row>
    <row r="4812" spans="1:25" x14ac:dyDescent="0.25">
      <c r="A4812" t="str">
        <f>'Page 1 - General Information'!$G$12</f>
        <v>114069103</v>
      </c>
      <c r="B4812" t="str">
        <f>'Page 1 - General Information'!$G$16</f>
        <v>6980</v>
      </c>
      <c r="C4812" s="333" t="s">
        <v>14207</v>
      </c>
      <c r="N4812" t="s">
        <v>12201</v>
      </c>
      <c r="P4812" s="303">
        <f>INDEX('Page 3 - Financial Information'!$K$16:$X$186,Y4812,X4812)</f>
        <v>0</v>
      </c>
      <c r="Q4812"/>
      <c r="S4812" t="s">
        <v>12703</v>
      </c>
      <c r="X4812" s="334">
        <v>8</v>
      </c>
      <c r="Y4812" s="334">
        <v>46</v>
      </c>
    </row>
    <row r="4813" spans="1:25" x14ac:dyDescent="0.25">
      <c r="A4813" t="str">
        <f>'Page 1 - General Information'!$G$12</f>
        <v>114069103</v>
      </c>
      <c r="B4813" t="str">
        <f>'Page 1 - General Information'!$G$16</f>
        <v>6980</v>
      </c>
      <c r="C4813" s="333" t="s">
        <v>14207</v>
      </c>
      <c r="N4813" t="s">
        <v>12201</v>
      </c>
      <c r="P4813" s="303">
        <f>INDEX('Page 3 - Financial Information'!$K$16:$X$186,Y4813,X4813)</f>
        <v>0</v>
      </c>
      <c r="Q4813"/>
      <c r="S4813" t="s">
        <v>12704</v>
      </c>
      <c r="X4813" s="334">
        <v>9</v>
      </c>
      <c r="Y4813" s="334">
        <v>46</v>
      </c>
    </row>
    <row r="4814" spans="1:25" x14ac:dyDescent="0.25">
      <c r="A4814" t="str">
        <f>'Page 1 - General Information'!$G$12</f>
        <v>114069103</v>
      </c>
      <c r="B4814" t="str">
        <f>'Page 1 - General Information'!$G$16</f>
        <v>6980</v>
      </c>
      <c r="C4814" s="333" t="s">
        <v>14207</v>
      </c>
      <c r="N4814" t="s">
        <v>12201</v>
      </c>
      <c r="P4814" s="303">
        <f>INDEX('Page 3 - Financial Information'!$K$16:$X$186,Y4814,X4814)</f>
        <v>0</v>
      </c>
      <c r="Q4814"/>
      <c r="S4814" t="s">
        <v>12705</v>
      </c>
      <c r="X4814" s="334">
        <v>10</v>
      </c>
      <c r="Y4814" s="334">
        <v>46</v>
      </c>
    </row>
    <row r="4815" spans="1:25" x14ac:dyDescent="0.25">
      <c r="A4815" t="str">
        <f>'Page 1 - General Information'!$G$12</f>
        <v>114069103</v>
      </c>
      <c r="B4815" t="str">
        <f>'Page 1 - General Information'!$G$16</f>
        <v>6980</v>
      </c>
      <c r="C4815" s="333" t="s">
        <v>14207</v>
      </c>
      <c r="N4815" t="s">
        <v>12201</v>
      </c>
      <c r="P4815" s="303">
        <f>INDEX('Page 3 - Financial Information'!$K$16:$X$186,Y4815,X4815)</f>
        <v>0</v>
      </c>
      <c r="Q4815"/>
      <c r="S4815" t="s">
        <v>12706</v>
      </c>
      <c r="X4815" s="334">
        <v>13</v>
      </c>
      <c r="Y4815" s="334">
        <v>46</v>
      </c>
    </row>
    <row r="4816" spans="1:25" x14ac:dyDescent="0.25">
      <c r="A4816" t="str">
        <f>'Page 1 - General Information'!$G$12</f>
        <v>114069103</v>
      </c>
      <c r="B4816" t="str">
        <f>'Page 1 - General Information'!$G$16</f>
        <v>6980</v>
      </c>
      <c r="C4816" s="333" t="s">
        <v>14207</v>
      </c>
      <c r="N4816" t="s">
        <v>12201</v>
      </c>
      <c r="P4816" s="303">
        <f>INDEX('Page 3 - Financial Information'!$K$16:$X$186,Y4816,X4816)</f>
        <v>0</v>
      </c>
      <c r="Q4816"/>
      <c r="S4816" t="s">
        <v>12707</v>
      </c>
      <c r="X4816" s="334">
        <v>14</v>
      </c>
      <c r="Y4816" s="334">
        <v>46</v>
      </c>
    </row>
    <row r="4817" spans="1:25" x14ac:dyDescent="0.25">
      <c r="A4817" t="str">
        <f>'Page 1 - General Information'!$G$12</f>
        <v>114069103</v>
      </c>
      <c r="B4817" t="str">
        <f>'Page 1 - General Information'!$G$16</f>
        <v>6980</v>
      </c>
      <c r="C4817" s="333" t="s">
        <v>14207</v>
      </c>
      <c r="N4817" t="s">
        <v>12201</v>
      </c>
      <c r="P4817" s="303">
        <f>INDEX('Page 3 - Financial Information'!$K$16:$X$186,Y4817,X4817)</f>
        <v>0</v>
      </c>
      <c r="Q4817"/>
      <c r="S4817" t="s">
        <v>12708</v>
      </c>
      <c r="X4817" s="334">
        <v>1</v>
      </c>
      <c r="Y4817" s="334">
        <v>47</v>
      </c>
    </row>
    <row r="4818" spans="1:25" x14ac:dyDescent="0.25">
      <c r="A4818" t="str">
        <f>'Page 1 - General Information'!$G$12</f>
        <v>114069103</v>
      </c>
      <c r="B4818" t="str">
        <f>'Page 1 - General Information'!$G$16</f>
        <v>6980</v>
      </c>
      <c r="C4818" s="333" t="s">
        <v>14207</v>
      </c>
      <c r="N4818" t="s">
        <v>12201</v>
      </c>
      <c r="P4818" s="303">
        <f>INDEX('Page 3 - Financial Information'!$K$16:$X$186,Y4818,X4818)</f>
        <v>0</v>
      </c>
      <c r="Q4818"/>
      <c r="S4818" t="s">
        <v>12709</v>
      </c>
      <c r="X4818" s="334">
        <v>3</v>
      </c>
      <c r="Y4818" s="334">
        <v>47</v>
      </c>
    </row>
    <row r="4819" spans="1:25" x14ac:dyDescent="0.25">
      <c r="A4819" t="str">
        <f>'Page 1 - General Information'!$G$12</f>
        <v>114069103</v>
      </c>
      <c r="B4819" t="str">
        <f>'Page 1 - General Information'!$G$16</f>
        <v>6980</v>
      </c>
      <c r="C4819" s="333" t="s">
        <v>14207</v>
      </c>
      <c r="N4819" t="s">
        <v>12201</v>
      </c>
      <c r="P4819" s="303">
        <f>INDEX('Page 3 - Financial Information'!$K$16:$X$186,Y4819,X4819)</f>
        <v>0</v>
      </c>
      <c r="Q4819"/>
      <c r="S4819" t="s">
        <v>12710</v>
      </c>
      <c r="X4819" s="334">
        <v>4</v>
      </c>
      <c r="Y4819" s="334">
        <v>47</v>
      </c>
    </row>
    <row r="4820" spans="1:25" x14ac:dyDescent="0.25">
      <c r="A4820" t="str">
        <f>'Page 1 - General Information'!$G$12</f>
        <v>114069103</v>
      </c>
      <c r="B4820" t="str">
        <f>'Page 1 - General Information'!$G$16</f>
        <v>6980</v>
      </c>
      <c r="C4820" s="333" t="s">
        <v>14207</v>
      </c>
      <c r="N4820" t="s">
        <v>12201</v>
      </c>
      <c r="P4820" s="303">
        <f>INDEX('Page 3 - Financial Information'!$K$16:$X$186,Y4820,X4820)</f>
        <v>0</v>
      </c>
      <c r="Q4820"/>
      <c r="S4820" t="s">
        <v>12711</v>
      </c>
      <c r="X4820" s="334">
        <v>5</v>
      </c>
      <c r="Y4820" s="334">
        <v>47</v>
      </c>
    </row>
    <row r="4821" spans="1:25" x14ac:dyDescent="0.25">
      <c r="A4821" t="str">
        <f>'Page 1 - General Information'!$G$12</f>
        <v>114069103</v>
      </c>
      <c r="B4821" t="str">
        <f>'Page 1 - General Information'!$G$16</f>
        <v>6980</v>
      </c>
      <c r="C4821" s="333" t="s">
        <v>14207</v>
      </c>
      <c r="N4821" t="s">
        <v>12201</v>
      </c>
      <c r="P4821" s="303">
        <f>INDEX('Page 3 - Financial Information'!$K$16:$X$186,Y4821,X4821)</f>
        <v>0</v>
      </c>
      <c r="Q4821"/>
      <c r="S4821" t="s">
        <v>12712</v>
      </c>
      <c r="X4821" s="334">
        <v>6</v>
      </c>
      <c r="Y4821" s="334">
        <v>47</v>
      </c>
    </row>
    <row r="4822" spans="1:25" x14ac:dyDescent="0.25">
      <c r="A4822" t="str">
        <f>'Page 1 - General Information'!$G$12</f>
        <v>114069103</v>
      </c>
      <c r="B4822" t="str">
        <f>'Page 1 - General Information'!$G$16</f>
        <v>6980</v>
      </c>
      <c r="C4822" s="333" t="s">
        <v>14207</v>
      </c>
      <c r="N4822" t="s">
        <v>12201</v>
      </c>
      <c r="P4822" s="303">
        <f>INDEX('Page 3 - Financial Information'!$K$16:$X$186,Y4822,X4822)</f>
        <v>0</v>
      </c>
      <c r="Q4822"/>
      <c r="S4822" t="s">
        <v>12713</v>
      </c>
      <c r="X4822" s="334">
        <v>7</v>
      </c>
      <c r="Y4822" s="334">
        <v>47</v>
      </c>
    </row>
    <row r="4823" spans="1:25" x14ac:dyDescent="0.25">
      <c r="A4823" t="str">
        <f>'Page 1 - General Information'!$G$12</f>
        <v>114069103</v>
      </c>
      <c r="B4823" t="str">
        <f>'Page 1 - General Information'!$G$16</f>
        <v>6980</v>
      </c>
      <c r="C4823" s="333" t="s">
        <v>14207</v>
      </c>
      <c r="N4823" t="s">
        <v>12201</v>
      </c>
      <c r="P4823" s="303">
        <f>INDEX('Page 3 - Financial Information'!$K$16:$X$186,Y4823,X4823)</f>
        <v>0</v>
      </c>
      <c r="Q4823"/>
      <c r="S4823" t="s">
        <v>12714</v>
      </c>
      <c r="X4823" s="334">
        <v>8</v>
      </c>
      <c r="Y4823" s="334">
        <v>47</v>
      </c>
    </row>
    <row r="4824" spans="1:25" x14ac:dyDescent="0.25">
      <c r="A4824" t="str">
        <f>'Page 1 - General Information'!$G$12</f>
        <v>114069103</v>
      </c>
      <c r="B4824" t="str">
        <f>'Page 1 - General Information'!$G$16</f>
        <v>6980</v>
      </c>
      <c r="C4824" s="333" t="s">
        <v>14207</v>
      </c>
      <c r="N4824" t="s">
        <v>12201</v>
      </c>
      <c r="P4824" s="303">
        <f>INDEX('Page 3 - Financial Information'!$K$16:$X$186,Y4824,X4824)</f>
        <v>0</v>
      </c>
      <c r="Q4824"/>
      <c r="S4824" t="s">
        <v>12715</v>
      </c>
      <c r="X4824" s="334">
        <v>9</v>
      </c>
      <c r="Y4824" s="334">
        <v>47</v>
      </c>
    </row>
    <row r="4825" spans="1:25" x14ac:dyDescent="0.25">
      <c r="A4825" t="str">
        <f>'Page 1 - General Information'!$G$12</f>
        <v>114069103</v>
      </c>
      <c r="B4825" t="str">
        <f>'Page 1 - General Information'!$G$16</f>
        <v>6980</v>
      </c>
      <c r="C4825" s="333" t="s">
        <v>14207</v>
      </c>
      <c r="N4825" t="s">
        <v>12201</v>
      </c>
      <c r="P4825" s="303">
        <f>INDEX('Page 3 - Financial Information'!$K$16:$X$186,Y4825,X4825)</f>
        <v>0</v>
      </c>
      <c r="Q4825"/>
      <c r="S4825" t="s">
        <v>12716</v>
      </c>
      <c r="X4825" s="334">
        <v>10</v>
      </c>
      <c r="Y4825" s="334">
        <v>47</v>
      </c>
    </row>
    <row r="4826" spans="1:25" x14ac:dyDescent="0.25">
      <c r="A4826" t="str">
        <f>'Page 1 - General Information'!$G$12</f>
        <v>114069103</v>
      </c>
      <c r="B4826" t="str">
        <f>'Page 1 - General Information'!$G$16</f>
        <v>6980</v>
      </c>
      <c r="C4826" s="333" t="s">
        <v>14207</v>
      </c>
      <c r="N4826" t="s">
        <v>12201</v>
      </c>
      <c r="P4826" s="303">
        <f>INDEX('Page 3 - Financial Information'!$K$16:$X$186,Y4826,X4826)</f>
        <v>0</v>
      </c>
      <c r="Q4826"/>
      <c r="S4826" t="s">
        <v>12717</v>
      </c>
      <c r="X4826" s="334">
        <v>13</v>
      </c>
      <c r="Y4826" s="334">
        <v>47</v>
      </c>
    </row>
    <row r="4827" spans="1:25" x14ac:dyDescent="0.25">
      <c r="A4827" t="str">
        <f>'Page 1 - General Information'!$G$12</f>
        <v>114069103</v>
      </c>
      <c r="B4827" t="str">
        <f>'Page 1 - General Information'!$G$16</f>
        <v>6980</v>
      </c>
      <c r="C4827" s="333" t="s">
        <v>14207</v>
      </c>
      <c r="N4827" t="s">
        <v>12201</v>
      </c>
      <c r="P4827" s="303">
        <f>INDEX('Page 3 - Financial Information'!$K$16:$X$186,Y4827,X4827)</f>
        <v>0</v>
      </c>
      <c r="Q4827"/>
      <c r="S4827" t="s">
        <v>12718</v>
      </c>
      <c r="X4827" s="334">
        <v>14</v>
      </c>
      <c r="Y4827" s="334">
        <v>47</v>
      </c>
    </row>
    <row r="4828" spans="1:25" x14ac:dyDescent="0.25">
      <c r="A4828" t="str">
        <f>'Page 1 - General Information'!$G$12</f>
        <v>114069103</v>
      </c>
      <c r="B4828" t="str">
        <f>'Page 1 - General Information'!$G$16</f>
        <v>6980</v>
      </c>
      <c r="C4828" s="333" t="s">
        <v>14207</v>
      </c>
      <c r="N4828" t="s">
        <v>12201</v>
      </c>
      <c r="P4828" s="303">
        <f>INDEX('Page 3 - Financial Information'!$K$16:$X$186,Y4828,X4828)</f>
        <v>0</v>
      </c>
      <c r="Q4828"/>
      <c r="S4828" t="s">
        <v>12719</v>
      </c>
      <c r="X4828" s="334">
        <v>1</v>
      </c>
      <c r="Y4828" s="334">
        <v>48</v>
      </c>
    </row>
    <row r="4829" spans="1:25" x14ac:dyDescent="0.25">
      <c r="A4829" t="str">
        <f>'Page 1 - General Information'!$G$12</f>
        <v>114069103</v>
      </c>
      <c r="B4829" t="str">
        <f>'Page 1 - General Information'!$G$16</f>
        <v>6980</v>
      </c>
      <c r="C4829" s="333" t="s">
        <v>14207</v>
      </c>
      <c r="N4829" t="s">
        <v>12201</v>
      </c>
      <c r="P4829" s="303">
        <f>INDEX('Page 3 - Financial Information'!$K$16:$X$186,Y4829,X4829)</f>
        <v>0</v>
      </c>
      <c r="Q4829"/>
      <c r="S4829" t="s">
        <v>12720</v>
      </c>
      <c r="X4829" s="334">
        <v>3</v>
      </c>
      <c r="Y4829" s="334">
        <v>48</v>
      </c>
    </row>
    <row r="4830" spans="1:25" x14ac:dyDescent="0.25">
      <c r="A4830" t="str">
        <f>'Page 1 - General Information'!$G$12</f>
        <v>114069103</v>
      </c>
      <c r="B4830" t="str">
        <f>'Page 1 - General Information'!$G$16</f>
        <v>6980</v>
      </c>
      <c r="C4830" s="333" t="s">
        <v>14207</v>
      </c>
      <c r="N4830" t="s">
        <v>12201</v>
      </c>
      <c r="P4830" s="303">
        <f>INDEX('Page 3 - Financial Information'!$K$16:$X$186,Y4830,X4830)</f>
        <v>0</v>
      </c>
      <c r="Q4830"/>
      <c r="S4830" t="s">
        <v>12721</v>
      </c>
      <c r="X4830" s="334">
        <v>4</v>
      </c>
      <c r="Y4830" s="334">
        <v>48</v>
      </c>
    </row>
    <row r="4831" spans="1:25" x14ac:dyDescent="0.25">
      <c r="A4831" t="str">
        <f>'Page 1 - General Information'!$G$12</f>
        <v>114069103</v>
      </c>
      <c r="B4831" t="str">
        <f>'Page 1 - General Information'!$G$16</f>
        <v>6980</v>
      </c>
      <c r="C4831" s="333" t="s">
        <v>14207</v>
      </c>
      <c r="N4831" t="s">
        <v>12201</v>
      </c>
      <c r="P4831" s="303">
        <f>INDEX('Page 3 - Financial Information'!$K$16:$X$186,Y4831,X4831)</f>
        <v>0</v>
      </c>
      <c r="Q4831"/>
      <c r="S4831" t="s">
        <v>12722</v>
      </c>
      <c r="X4831" s="334">
        <v>5</v>
      </c>
      <c r="Y4831" s="334">
        <v>48</v>
      </c>
    </row>
    <row r="4832" spans="1:25" x14ac:dyDescent="0.25">
      <c r="A4832" t="str">
        <f>'Page 1 - General Information'!$G$12</f>
        <v>114069103</v>
      </c>
      <c r="B4832" t="str">
        <f>'Page 1 - General Information'!$G$16</f>
        <v>6980</v>
      </c>
      <c r="C4832" s="333" t="s">
        <v>14207</v>
      </c>
      <c r="N4832" t="s">
        <v>12201</v>
      </c>
      <c r="P4832" s="303">
        <f>INDEX('Page 3 - Financial Information'!$K$16:$X$186,Y4832,X4832)</f>
        <v>0</v>
      </c>
      <c r="Q4832"/>
      <c r="S4832" t="s">
        <v>12723</v>
      </c>
      <c r="X4832" s="334">
        <v>6</v>
      </c>
      <c r="Y4832" s="334">
        <v>48</v>
      </c>
    </row>
    <row r="4833" spans="1:25" x14ac:dyDescent="0.25">
      <c r="A4833" t="str">
        <f>'Page 1 - General Information'!$G$12</f>
        <v>114069103</v>
      </c>
      <c r="B4833" t="str">
        <f>'Page 1 - General Information'!$G$16</f>
        <v>6980</v>
      </c>
      <c r="C4833" s="333" t="s">
        <v>14207</v>
      </c>
      <c r="N4833" t="s">
        <v>12201</v>
      </c>
      <c r="P4833" s="303">
        <f>INDEX('Page 3 - Financial Information'!$K$16:$X$186,Y4833,X4833)</f>
        <v>0</v>
      </c>
      <c r="Q4833"/>
      <c r="S4833" t="s">
        <v>12724</v>
      </c>
      <c r="X4833" s="334">
        <v>7</v>
      </c>
      <c r="Y4833" s="334">
        <v>48</v>
      </c>
    </row>
    <row r="4834" spans="1:25" x14ac:dyDescent="0.25">
      <c r="A4834" t="str">
        <f>'Page 1 - General Information'!$G$12</f>
        <v>114069103</v>
      </c>
      <c r="B4834" t="str">
        <f>'Page 1 - General Information'!$G$16</f>
        <v>6980</v>
      </c>
      <c r="C4834" s="333" t="s">
        <v>14207</v>
      </c>
      <c r="N4834" t="s">
        <v>12201</v>
      </c>
      <c r="P4834" s="303">
        <f>INDEX('Page 3 - Financial Information'!$K$16:$X$186,Y4834,X4834)</f>
        <v>0</v>
      </c>
      <c r="Q4834"/>
      <c r="S4834" t="s">
        <v>12725</v>
      </c>
      <c r="X4834" s="334">
        <v>8</v>
      </c>
      <c r="Y4834" s="334">
        <v>48</v>
      </c>
    </row>
    <row r="4835" spans="1:25" x14ac:dyDescent="0.25">
      <c r="A4835" t="str">
        <f>'Page 1 - General Information'!$G$12</f>
        <v>114069103</v>
      </c>
      <c r="B4835" t="str">
        <f>'Page 1 - General Information'!$G$16</f>
        <v>6980</v>
      </c>
      <c r="C4835" s="333" t="s">
        <v>14207</v>
      </c>
      <c r="N4835" t="s">
        <v>12201</v>
      </c>
      <c r="P4835" s="303">
        <f>INDEX('Page 3 - Financial Information'!$K$16:$X$186,Y4835,X4835)</f>
        <v>0</v>
      </c>
      <c r="Q4835"/>
      <c r="S4835" t="s">
        <v>12726</v>
      </c>
      <c r="X4835" s="334">
        <v>9</v>
      </c>
      <c r="Y4835" s="334">
        <v>48</v>
      </c>
    </row>
    <row r="4836" spans="1:25" x14ac:dyDescent="0.25">
      <c r="A4836" t="str">
        <f>'Page 1 - General Information'!$G$12</f>
        <v>114069103</v>
      </c>
      <c r="B4836" t="str">
        <f>'Page 1 - General Information'!$G$16</f>
        <v>6980</v>
      </c>
      <c r="C4836" s="333" t="s">
        <v>14207</v>
      </c>
      <c r="N4836" t="s">
        <v>12201</v>
      </c>
      <c r="P4836" s="303">
        <f>INDEX('Page 3 - Financial Information'!$K$16:$X$186,Y4836,X4836)</f>
        <v>0</v>
      </c>
      <c r="Q4836"/>
      <c r="S4836" t="s">
        <v>12727</v>
      </c>
      <c r="X4836" s="334">
        <v>10</v>
      </c>
      <c r="Y4836" s="334">
        <v>48</v>
      </c>
    </row>
    <row r="4837" spans="1:25" x14ac:dyDescent="0.25">
      <c r="A4837" t="str">
        <f>'Page 1 - General Information'!$G$12</f>
        <v>114069103</v>
      </c>
      <c r="B4837" t="str">
        <f>'Page 1 - General Information'!$G$16</f>
        <v>6980</v>
      </c>
      <c r="C4837" s="333" t="s">
        <v>14207</v>
      </c>
      <c r="N4837" t="s">
        <v>12201</v>
      </c>
      <c r="P4837" s="303">
        <f>INDEX('Page 3 - Financial Information'!$K$16:$X$186,Y4837,X4837)</f>
        <v>0</v>
      </c>
      <c r="Q4837"/>
      <c r="S4837" t="s">
        <v>12728</v>
      </c>
      <c r="X4837" s="334">
        <v>13</v>
      </c>
      <c r="Y4837" s="334">
        <v>48</v>
      </c>
    </row>
    <row r="4838" spans="1:25" x14ac:dyDescent="0.25">
      <c r="A4838" t="str">
        <f>'Page 1 - General Information'!$G$12</f>
        <v>114069103</v>
      </c>
      <c r="B4838" t="str">
        <f>'Page 1 - General Information'!$G$16</f>
        <v>6980</v>
      </c>
      <c r="C4838" s="333" t="s">
        <v>14207</v>
      </c>
      <c r="N4838" t="s">
        <v>12201</v>
      </c>
      <c r="P4838" s="303">
        <f>INDEX('Page 3 - Financial Information'!$K$16:$X$186,Y4838,X4838)</f>
        <v>0</v>
      </c>
      <c r="Q4838"/>
      <c r="S4838" t="s">
        <v>12729</v>
      </c>
      <c r="X4838" s="334">
        <v>14</v>
      </c>
      <c r="Y4838" s="334">
        <v>48</v>
      </c>
    </row>
    <row r="4839" spans="1:25" x14ac:dyDescent="0.25">
      <c r="A4839" t="str">
        <f>'Page 1 - General Information'!$G$12</f>
        <v>114069103</v>
      </c>
      <c r="B4839" t="str">
        <f>'Page 1 - General Information'!$G$16</f>
        <v>6980</v>
      </c>
      <c r="C4839" s="333" t="s">
        <v>14207</v>
      </c>
      <c r="N4839" t="s">
        <v>12201</v>
      </c>
      <c r="P4839" s="303">
        <f>INDEX('Page 3 - Financial Information'!$K$16:$X$186,Y4839,X4839)</f>
        <v>14828</v>
      </c>
      <c r="Q4839"/>
      <c r="S4839" t="s">
        <v>12730</v>
      </c>
      <c r="X4839" s="334">
        <v>1</v>
      </c>
      <c r="Y4839" s="334">
        <v>49</v>
      </c>
    </row>
    <row r="4840" spans="1:25" x14ac:dyDescent="0.25">
      <c r="A4840" t="str">
        <f>'Page 1 - General Information'!$G$12</f>
        <v>114069103</v>
      </c>
      <c r="B4840" t="str">
        <f>'Page 1 - General Information'!$G$16</f>
        <v>6980</v>
      </c>
      <c r="C4840" s="333" t="s">
        <v>14207</v>
      </c>
      <c r="N4840" t="s">
        <v>12201</v>
      </c>
      <c r="P4840" s="303">
        <f>INDEX('Page 3 - Financial Information'!$K$16:$X$186,Y4840,X4840)</f>
        <v>1787</v>
      </c>
      <c r="Q4840"/>
      <c r="S4840" t="s">
        <v>12731</v>
      </c>
      <c r="X4840" s="334">
        <v>3</v>
      </c>
      <c r="Y4840" s="334">
        <v>49</v>
      </c>
    </row>
    <row r="4841" spans="1:25" x14ac:dyDescent="0.25">
      <c r="A4841" t="str">
        <f>'Page 1 - General Information'!$G$12</f>
        <v>114069103</v>
      </c>
      <c r="B4841" t="str">
        <f>'Page 1 - General Information'!$G$16</f>
        <v>6980</v>
      </c>
      <c r="C4841" s="333" t="s">
        <v>14207</v>
      </c>
      <c r="N4841" t="s">
        <v>12201</v>
      </c>
      <c r="P4841" s="303">
        <f>INDEX('Page 3 - Financial Information'!$K$16:$X$186,Y4841,X4841)</f>
        <v>550</v>
      </c>
      <c r="Q4841"/>
      <c r="S4841" t="s">
        <v>12732</v>
      </c>
      <c r="X4841" s="334">
        <v>4</v>
      </c>
      <c r="Y4841" s="334">
        <v>49</v>
      </c>
    </row>
    <row r="4842" spans="1:25" x14ac:dyDescent="0.25">
      <c r="A4842" t="str">
        <f>'Page 1 - General Information'!$G$12</f>
        <v>114069103</v>
      </c>
      <c r="B4842" t="str">
        <f>'Page 1 - General Information'!$G$16</f>
        <v>6980</v>
      </c>
      <c r="C4842" s="333" t="s">
        <v>14207</v>
      </c>
      <c r="N4842" t="s">
        <v>12201</v>
      </c>
      <c r="P4842" s="303">
        <f>INDEX('Page 3 - Financial Information'!$K$16:$X$186,Y4842,X4842)</f>
        <v>4131</v>
      </c>
      <c r="Q4842"/>
      <c r="S4842" t="s">
        <v>12733</v>
      </c>
      <c r="X4842" s="334">
        <v>5</v>
      </c>
      <c r="Y4842" s="334">
        <v>49</v>
      </c>
    </row>
    <row r="4843" spans="1:25" x14ac:dyDescent="0.25">
      <c r="A4843" t="str">
        <f>'Page 1 - General Information'!$G$12</f>
        <v>114069103</v>
      </c>
      <c r="B4843" t="str">
        <f>'Page 1 - General Information'!$G$16</f>
        <v>6980</v>
      </c>
      <c r="C4843" s="333" t="s">
        <v>14207</v>
      </c>
      <c r="N4843" t="s">
        <v>12201</v>
      </c>
      <c r="P4843" s="303">
        <f>INDEX('Page 3 - Financial Information'!$K$16:$X$186,Y4843,X4843)</f>
        <v>0</v>
      </c>
      <c r="Q4843"/>
      <c r="S4843" t="s">
        <v>12734</v>
      </c>
      <c r="X4843" s="334">
        <v>6</v>
      </c>
      <c r="Y4843" s="334">
        <v>49</v>
      </c>
    </row>
    <row r="4844" spans="1:25" x14ac:dyDescent="0.25">
      <c r="A4844" t="str">
        <f>'Page 1 - General Information'!$G$12</f>
        <v>114069103</v>
      </c>
      <c r="B4844" t="str">
        <f>'Page 1 - General Information'!$G$16</f>
        <v>6980</v>
      </c>
      <c r="C4844" s="333" t="s">
        <v>14207</v>
      </c>
      <c r="N4844" t="s">
        <v>12201</v>
      </c>
      <c r="P4844" s="303">
        <f>INDEX('Page 3 - Financial Information'!$K$16:$X$186,Y4844,X4844)</f>
        <v>2023</v>
      </c>
      <c r="Q4844"/>
      <c r="S4844" t="s">
        <v>12735</v>
      </c>
      <c r="X4844" s="334">
        <v>7</v>
      </c>
      <c r="Y4844" s="334">
        <v>49</v>
      </c>
    </row>
    <row r="4845" spans="1:25" x14ac:dyDescent="0.25">
      <c r="A4845" t="str">
        <f>'Page 1 - General Information'!$G$12</f>
        <v>114069103</v>
      </c>
      <c r="B4845" t="str">
        <f>'Page 1 - General Information'!$G$16</f>
        <v>6980</v>
      </c>
      <c r="C4845" s="333" t="s">
        <v>14207</v>
      </c>
      <c r="N4845" t="s">
        <v>12201</v>
      </c>
      <c r="P4845" s="303">
        <f>INDEX('Page 3 - Financial Information'!$K$16:$X$186,Y4845,X4845)</f>
        <v>0</v>
      </c>
      <c r="Q4845"/>
      <c r="S4845" t="s">
        <v>12736</v>
      </c>
      <c r="X4845" s="334">
        <v>8</v>
      </c>
      <c r="Y4845" s="334">
        <v>49</v>
      </c>
    </row>
    <row r="4846" spans="1:25" x14ac:dyDescent="0.25">
      <c r="A4846" t="str">
        <f>'Page 1 - General Information'!$G$12</f>
        <v>114069103</v>
      </c>
      <c r="B4846" t="str">
        <f>'Page 1 - General Information'!$G$16</f>
        <v>6980</v>
      </c>
      <c r="C4846" s="333" t="s">
        <v>14207</v>
      </c>
      <c r="N4846" t="s">
        <v>12201</v>
      </c>
      <c r="P4846" s="303">
        <f>INDEX('Page 3 - Financial Information'!$K$16:$X$186,Y4846,X4846)</f>
        <v>0</v>
      </c>
      <c r="Q4846"/>
      <c r="S4846" t="s">
        <v>12737</v>
      </c>
      <c r="X4846" s="334">
        <v>9</v>
      </c>
      <c r="Y4846" s="334">
        <v>49</v>
      </c>
    </row>
    <row r="4847" spans="1:25" x14ac:dyDescent="0.25">
      <c r="A4847" t="str">
        <f>'Page 1 - General Information'!$G$12</f>
        <v>114069103</v>
      </c>
      <c r="B4847" t="str">
        <f>'Page 1 - General Information'!$G$16</f>
        <v>6980</v>
      </c>
      <c r="C4847" s="333" t="s">
        <v>14207</v>
      </c>
      <c r="N4847" t="s">
        <v>12201</v>
      </c>
      <c r="P4847" s="303">
        <f>INDEX('Page 3 - Financial Information'!$K$16:$X$186,Y4847,X4847)</f>
        <v>6337</v>
      </c>
      <c r="Q4847"/>
      <c r="S4847" t="s">
        <v>12738</v>
      </c>
      <c r="X4847" s="334">
        <v>10</v>
      </c>
      <c r="Y4847" s="334">
        <v>49</v>
      </c>
    </row>
    <row r="4848" spans="1:25" x14ac:dyDescent="0.25">
      <c r="A4848" t="str">
        <f>'Page 1 - General Information'!$G$12</f>
        <v>114069103</v>
      </c>
      <c r="B4848" t="str">
        <f>'Page 1 - General Information'!$G$16</f>
        <v>6980</v>
      </c>
      <c r="C4848" s="333" t="s">
        <v>14207</v>
      </c>
      <c r="N4848" t="s">
        <v>12201</v>
      </c>
      <c r="P4848" s="303">
        <f>INDEX('Page 3 - Financial Information'!$K$16:$X$186,Y4848,X4848)</f>
        <v>0</v>
      </c>
      <c r="Q4848"/>
      <c r="S4848" t="s">
        <v>12739</v>
      </c>
      <c r="X4848" s="334">
        <v>13</v>
      </c>
      <c r="Y4848" s="334">
        <v>49</v>
      </c>
    </row>
    <row r="4849" spans="1:25" x14ac:dyDescent="0.25">
      <c r="A4849" t="str">
        <f>'Page 1 - General Information'!$G$12</f>
        <v>114069103</v>
      </c>
      <c r="B4849" t="str">
        <f>'Page 1 - General Information'!$G$16</f>
        <v>6980</v>
      </c>
      <c r="C4849" s="333" t="s">
        <v>14207</v>
      </c>
      <c r="N4849" t="s">
        <v>12201</v>
      </c>
      <c r="P4849" s="303">
        <f>INDEX('Page 3 - Financial Information'!$K$16:$X$186,Y4849,X4849)</f>
        <v>0</v>
      </c>
      <c r="Q4849"/>
      <c r="S4849" t="s">
        <v>12740</v>
      </c>
      <c r="X4849" s="334">
        <v>14</v>
      </c>
      <c r="Y4849" s="334">
        <v>49</v>
      </c>
    </row>
    <row r="4850" spans="1:25" x14ac:dyDescent="0.25">
      <c r="A4850" t="str">
        <f>'Page 1 - General Information'!$G$12</f>
        <v>114069103</v>
      </c>
      <c r="B4850" t="str">
        <f>'Page 1 - General Information'!$G$16</f>
        <v>6980</v>
      </c>
      <c r="C4850" s="333" t="s">
        <v>14207</v>
      </c>
      <c r="N4850" t="s">
        <v>12201</v>
      </c>
      <c r="P4850" s="303">
        <f>INDEX('Page 3 - Financial Information'!$K$16:$X$186,Y4850,X4850)</f>
        <v>15463</v>
      </c>
      <c r="Q4850"/>
      <c r="S4850" t="s">
        <v>12741</v>
      </c>
      <c r="X4850" s="334">
        <v>1</v>
      </c>
      <c r="Y4850" s="334">
        <v>50</v>
      </c>
    </row>
    <row r="4851" spans="1:25" x14ac:dyDescent="0.25">
      <c r="A4851" t="str">
        <f>'Page 1 - General Information'!$G$12</f>
        <v>114069103</v>
      </c>
      <c r="B4851" t="str">
        <f>'Page 1 - General Information'!$G$16</f>
        <v>6980</v>
      </c>
      <c r="C4851" s="333" t="s">
        <v>14207</v>
      </c>
      <c r="N4851" t="s">
        <v>12201</v>
      </c>
      <c r="P4851" s="303">
        <f>INDEX('Page 3 - Financial Information'!$K$16:$X$186,Y4851,X4851)</f>
        <v>1181</v>
      </c>
      <c r="Q4851"/>
      <c r="S4851" t="s">
        <v>12742</v>
      </c>
      <c r="X4851" s="334">
        <v>3</v>
      </c>
      <c r="Y4851" s="334">
        <v>50</v>
      </c>
    </row>
    <row r="4852" spans="1:25" x14ac:dyDescent="0.25">
      <c r="A4852" t="str">
        <f>'Page 1 - General Information'!$G$12</f>
        <v>114069103</v>
      </c>
      <c r="B4852" t="str">
        <f>'Page 1 - General Information'!$G$16</f>
        <v>6980</v>
      </c>
      <c r="C4852" s="333" t="s">
        <v>14207</v>
      </c>
      <c r="N4852" t="s">
        <v>12201</v>
      </c>
      <c r="P4852" s="303">
        <f>INDEX('Page 3 - Financial Information'!$K$16:$X$186,Y4852,X4852)</f>
        <v>2362</v>
      </c>
      <c r="Q4852"/>
      <c r="S4852" t="s">
        <v>12743</v>
      </c>
      <c r="X4852" s="334">
        <v>4</v>
      </c>
      <c r="Y4852" s="334">
        <v>50</v>
      </c>
    </row>
    <row r="4853" spans="1:25" x14ac:dyDescent="0.25">
      <c r="A4853" t="str">
        <f>'Page 1 - General Information'!$G$12</f>
        <v>114069103</v>
      </c>
      <c r="B4853" t="str">
        <f>'Page 1 - General Information'!$G$16</f>
        <v>6980</v>
      </c>
      <c r="C4853" s="333" t="s">
        <v>14207</v>
      </c>
      <c r="N4853" t="s">
        <v>12201</v>
      </c>
      <c r="P4853" s="303">
        <f>INDEX('Page 3 - Financial Information'!$K$16:$X$186,Y4853,X4853)</f>
        <v>434</v>
      </c>
      <c r="Q4853"/>
      <c r="S4853" t="s">
        <v>12744</v>
      </c>
      <c r="X4853" s="334">
        <v>5</v>
      </c>
      <c r="Y4853" s="334">
        <v>50</v>
      </c>
    </row>
    <row r="4854" spans="1:25" x14ac:dyDescent="0.25">
      <c r="A4854" t="str">
        <f>'Page 1 - General Information'!$G$12</f>
        <v>114069103</v>
      </c>
      <c r="B4854" t="str">
        <f>'Page 1 - General Information'!$G$16</f>
        <v>6980</v>
      </c>
      <c r="C4854" s="333" t="s">
        <v>14207</v>
      </c>
      <c r="N4854" t="s">
        <v>12201</v>
      </c>
      <c r="P4854" s="303">
        <f>INDEX('Page 3 - Financial Information'!$K$16:$X$186,Y4854,X4854)</f>
        <v>0</v>
      </c>
      <c r="Q4854"/>
      <c r="S4854" t="s">
        <v>12745</v>
      </c>
      <c r="X4854" s="334">
        <v>6</v>
      </c>
      <c r="Y4854" s="334">
        <v>50</v>
      </c>
    </row>
    <row r="4855" spans="1:25" x14ac:dyDescent="0.25">
      <c r="A4855" t="str">
        <f>'Page 1 - General Information'!$G$12</f>
        <v>114069103</v>
      </c>
      <c r="B4855" t="str">
        <f>'Page 1 - General Information'!$G$16</f>
        <v>6980</v>
      </c>
      <c r="C4855" s="333" t="s">
        <v>14207</v>
      </c>
      <c r="N4855" t="s">
        <v>12201</v>
      </c>
      <c r="P4855" s="303">
        <f>INDEX('Page 3 - Financial Information'!$K$16:$X$186,Y4855,X4855)</f>
        <v>1323</v>
      </c>
      <c r="Q4855"/>
      <c r="S4855" t="s">
        <v>12746</v>
      </c>
      <c r="X4855" s="334">
        <v>7</v>
      </c>
      <c r="Y4855" s="334">
        <v>50</v>
      </c>
    </row>
    <row r="4856" spans="1:25" x14ac:dyDescent="0.25">
      <c r="A4856" t="str">
        <f>'Page 1 - General Information'!$G$12</f>
        <v>114069103</v>
      </c>
      <c r="B4856" t="str">
        <f>'Page 1 - General Information'!$G$16</f>
        <v>6980</v>
      </c>
      <c r="C4856" s="333" t="s">
        <v>14207</v>
      </c>
      <c r="N4856" t="s">
        <v>12201</v>
      </c>
      <c r="P4856" s="303">
        <f>INDEX('Page 3 - Financial Information'!$K$16:$X$186,Y4856,X4856)</f>
        <v>0</v>
      </c>
      <c r="Q4856"/>
      <c r="S4856" t="s">
        <v>12747</v>
      </c>
      <c r="X4856" s="334">
        <v>8</v>
      </c>
      <c r="Y4856" s="334">
        <v>50</v>
      </c>
    </row>
    <row r="4857" spans="1:25" x14ac:dyDescent="0.25">
      <c r="A4857" t="str">
        <f>'Page 1 - General Information'!$G$12</f>
        <v>114069103</v>
      </c>
      <c r="B4857" t="str">
        <f>'Page 1 - General Information'!$G$16</f>
        <v>6980</v>
      </c>
      <c r="C4857" s="333" t="s">
        <v>14207</v>
      </c>
      <c r="N4857" t="s">
        <v>12201</v>
      </c>
      <c r="P4857" s="303">
        <f>INDEX('Page 3 - Financial Information'!$K$16:$X$186,Y4857,X4857)</f>
        <v>10163</v>
      </c>
      <c r="Q4857"/>
      <c r="S4857" t="s">
        <v>12748</v>
      </c>
      <c r="X4857" s="334">
        <v>9</v>
      </c>
      <c r="Y4857" s="334">
        <v>50</v>
      </c>
    </row>
    <row r="4858" spans="1:25" x14ac:dyDescent="0.25">
      <c r="A4858" t="str">
        <f>'Page 1 - General Information'!$G$12</f>
        <v>114069103</v>
      </c>
      <c r="B4858" t="str">
        <f>'Page 1 - General Information'!$G$16</f>
        <v>6980</v>
      </c>
      <c r="C4858" s="333" t="s">
        <v>14207</v>
      </c>
      <c r="N4858" t="s">
        <v>12201</v>
      </c>
      <c r="P4858" s="303">
        <f>INDEX('Page 3 - Financial Information'!$K$16:$X$186,Y4858,X4858)</f>
        <v>0</v>
      </c>
      <c r="Q4858"/>
      <c r="S4858" t="s">
        <v>12749</v>
      </c>
      <c r="X4858" s="334">
        <v>10</v>
      </c>
      <c r="Y4858" s="334">
        <v>50</v>
      </c>
    </row>
    <row r="4859" spans="1:25" x14ac:dyDescent="0.25">
      <c r="A4859" t="str">
        <f>'Page 1 - General Information'!$G$12</f>
        <v>114069103</v>
      </c>
      <c r="B4859" t="str">
        <f>'Page 1 - General Information'!$G$16</f>
        <v>6980</v>
      </c>
      <c r="C4859" s="333" t="s">
        <v>14207</v>
      </c>
      <c r="N4859" t="s">
        <v>12201</v>
      </c>
      <c r="P4859" s="303">
        <f>INDEX('Page 3 - Financial Information'!$K$16:$X$186,Y4859,X4859)</f>
        <v>0</v>
      </c>
      <c r="Q4859"/>
      <c r="S4859" t="s">
        <v>12750</v>
      </c>
      <c r="X4859" s="334">
        <v>13</v>
      </c>
      <c r="Y4859" s="334">
        <v>50</v>
      </c>
    </row>
    <row r="4860" spans="1:25" x14ac:dyDescent="0.25">
      <c r="A4860" t="str">
        <f>'Page 1 - General Information'!$G$12</f>
        <v>114069103</v>
      </c>
      <c r="B4860" t="str">
        <f>'Page 1 - General Information'!$G$16</f>
        <v>6980</v>
      </c>
      <c r="C4860" s="333" t="s">
        <v>14207</v>
      </c>
      <c r="N4860" t="s">
        <v>12201</v>
      </c>
      <c r="P4860" s="303">
        <f>INDEX('Page 3 - Financial Information'!$K$16:$X$186,Y4860,X4860)</f>
        <v>0</v>
      </c>
      <c r="Q4860"/>
      <c r="S4860" t="s">
        <v>12751</v>
      </c>
      <c r="X4860" s="334">
        <v>14</v>
      </c>
      <c r="Y4860" s="334">
        <v>50</v>
      </c>
    </row>
    <row r="4861" spans="1:25" x14ac:dyDescent="0.25">
      <c r="A4861" t="str">
        <f>'Page 1 - General Information'!$G$12</f>
        <v>114069103</v>
      </c>
      <c r="B4861" t="str">
        <f>'Page 1 - General Information'!$G$16</f>
        <v>6980</v>
      </c>
      <c r="C4861" s="333" t="s">
        <v>14207</v>
      </c>
      <c r="N4861" t="s">
        <v>12201</v>
      </c>
      <c r="P4861" s="303">
        <f>INDEX('Page 3 - Financial Information'!$K$16:$X$186,Y4861,X4861)</f>
        <v>0</v>
      </c>
      <c r="Q4861"/>
      <c r="S4861" t="s">
        <v>12752</v>
      </c>
      <c r="X4861" s="334">
        <v>1</v>
      </c>
      <c r="Y4861" s="334">
        <v>51</v>
      </c>
    </row>
    <row r="4862" spans="1:25" x14ac:dyDescent="0.25">
      <c r="A4862" t="str">
        <f>'Page 1 - General Information'!$G$12</f>
        <v>114069103</v>
      </c>
      <c r="B4862" t="str">
        <f>'Page 1 - General Information'!$G$16</f>
        <v>6980</v>
      </c>
      <c r="C4862" s="333" t="s">
        <v>14207</v>
      </c>
      <c r="N4862" t="s">
        <v>12201</v>
      </c>
      <c r="P4862" s="303">
        <f>INDEX('Page 3 - Financial Information'!$K$16:$X$186,Y4862,X4862)</f>
        <v>0</v>
      </c>
      <c r="Q4862"/>
      <c r="S4862" t="s">
        <v>12753</v>
      </c>
      <c r="X4862" s="334">
        <v>3</v>
      </c>
      <c r="Y4862" s="334">
        <v>51</v>
      </c>
    </row>
    <row r="4863" spans="1:25" x14ac:dyDescent="0.25">
      <c r="A4863" t="str">
        <f>'Page 1 - General Information'!$G$12</f>
        <v>114069103</v>
      </c>
      <c r="B4863" t="str">
        <f>'Page 1 - General Information'!$G$16</f>
        <v>6980</v>
      </c>
      <c r="C4863" s="333" t="s">
        <v>14207</v>
      </c>
      <c r="N4863" t="s">
        <v>12201</v>
      </c>
      <c r="P4863" s="303">
        <f>INDEX('Page 3 - Financial Information'!$K$16:$X$186,Y4863,X4863)</f>
        <v>0</v>
      </c>
      <c r="Q4863"/>
      <c r="S4863" t="s">
        <v>12754</v>
      </c>
      <c r="X4863" s="334">
        <v>4</v>
      </c>
      <c r="Y4863" s="334">
        <v>51</v>
      </c>
    </row>
    <row r="4864" spans="1:25" x14ac:dyDescent="0.25">
      <c r="A4864" t="str">
        <f>'Page 1 - General Information'!$G$12</f>
        <v>114069103</v>
      </c>
      <c r="B4864" t="str">
        <f>'Page 1 - General Information'!$G$16</f>
        <v>6980</v>
      </c>
      <c r="C4864" s="333" t="s">
        <v>14207</v>
      </c>
      <c r="N4864" t="s">
        <v>12201</v>
      </c>
      <c r="P4864" s="303">
        <f>INDEX('Page 3 - Financial Information'!$K$16:$X$186,Y4864,X4864)</f>
        <v>0</v>
      </c>
      <c r="Q4864"/>
      <c r="S4864" t="s">
        <v>12755</v>
      </c>
      <c r="X4864" s="334">
        <v>5</v>
      </c>
      <c r="Y4864" s="334">
        <v>51</v>
      </c>
    </row>
    <row r="4865" spans="1:25" x14ac:dyDescent="0.25">
      <c r="A4865" t="str">
        <f>'Page 1 - General Information'!$G$12</f>
        <v>114069103</v>
      </c>
      <c r="B4865" t="str">
        <f>'Page 1 - General Information'!$G$16</f>
        <v>6980</v>
      </c>
      <c r="C4865" s="333" t="s">
        <v>14207</v>
      </c>
      <c r="N4865" t="s">
        <v>12201</v>
      </c>
      <c r="P4865" s="303">
        <f>INDEX('Page 3 - Financial Information'!$K$16:$X$186,Y4865,X4865)</f>
        <v>0</v>
      </c>
      <c r="Q4865"/>
      <c r="S4865" t="s">
        <v>12756</v>
      </c>
      <c r="X4865" s="334">
        <v>6</v>
      </c>
      <c r="Y4865" s="334">
        <v>51</v>
      </c>
    </row>
    <row r="4866" spans="1:25" x14ac:dyDescent="0.25">
      <c r="A4866" t="str">
        <f>'Page 1 - General Information'!$G$12</f>
        <v>114069103</v>
      </c>
      <c r="B4866" t="str">
        <f>'Page 1 - General Information'!$G$16</f>
        <v>6980</v>
      </c>
      <c r="C4866" s="333" t="s">
        <v>14207</v>
      </c>
      <c r="N4866" t="s">
        <v>12201</v>
      </c>
      <c r="P4866" s="303">
        <f>INDEX('Page 3 - Financial Information'!$K$16:$X$186,Y4866,X4866)</f>
        <v>0</v>
      </c>
      <c r="Q4866"/>
      <c r="S4866" t="s">
        <v>12757</v>
      </c>
      <c r="X4866" s="334">
        <v>7</v>
      </c>
      <c r="Y4866" s="334">
        <v>51</v>
      </c>
    </row>
    <row r="4867" spans="1:25" x14ac:dyDescent="0.25">
      <c r="A4867" t="str">
        <f>'Page 1 - General Information'!$G$12</f>
        <v>114069103</v>
      </c>
      <c r="B4867" t="str">
        <f>'Page 1 - General Information'!$G$16</f>
        <v>6980</v>
      </c>
      <c r="C4867" s="333" t="s">
        <v>14207</v>
      </c>
      <c r="N4867" t="s">
        <v>12201</v>
      </c>
      <c r="P4867" s="303">
        <f>INDEX('Page 3 - Financial Information'!$K$16:$X$186,Y4867,X4867)</f>
        <v>0</v>
      </c>
      <c r="Q4867"/>
      <c r="S4867" t="s">
        <v>12758</v>
      </c>
      <c r="X4867" s="334">
        <v>8</v>
      </c>
      <c r="Y4867" s="334">
        <v>51</v>
      </c>
    </row>
    <row r="4868" spans="1:25" x14ac:dyDescent="0.25">
      <c r="A4868" t="str">
        <f>'Page 1 - General Information'!$G$12</f>
        <v>114069103</v>
      </c>
      <c r="B4868" t="str">
        <f>'Page 1 - General Information'!$G$16</f>
        <v>6980</v>
      </c>
      <c r="C4868" s="333" t="s">
        <v>14207</v>
      </c>
      <c r="N4868" t="s">
        <v>12201</v>
      </c>
      <c r="P4868" s="303">
        <f>INDEX('Page 3 - Financial Information'!$K$16:$X$186,Y4868,X4868)</f>
        <v>0</v>
      </c>
      <c r="Q4868"/>
      <c r="S4868" t="s">
        <v>12759</v>
      </c>
      <c r="X4868" s="334">
        <v>9</v>
      </c>
      <c r="Y4868" s="334">
        <v>51</v>
      </c>
    </row>
    <row r="4869" spans="1:25" x14ac:dyDescent="0.25">
      <c r="A4869" t="str">
        <f>'Page 1 - General Information'!$G$12</f>
        <v>114069103</v>
      </c>
      <c r="B4869" t="str">
        <f>'Page 1 - General Information'!$G$16</f>
        <v>6980</v>
      </c>
      <c r="C4869" s="333" t="s">
        <v>14207</v>
      </c>
      <c r="N4869" t="s">
        <v>12201</v>
      </c>
      <c r="P4869" s="303">
        <f>INDEX('Page 3 - Financial Information'!$K$16:$X$186,Y4869,X4869)</f>
        <v>0</v>
      </c>
      <c r="Q4869"/>
      <c r="S4869" t="s">
        <v>12760</v>
      </c>
      <c r="X4869" s="334">
        <v>10</v>
      </c>
      <c r="Y4869" s="334">
        <v>51</v>
      </c>
    </row>
    <row r="4870" spans="1:25" x14ac:dyDescent="0.25">
      <c r="A4870" t="str">
        <f>'Page 1 - General Information'!$G$12</f>
        <v>114069103</v>
      </c>
      <c r="B4870" t="str">
        <f>'Page 1 - General Information'!$G$16</f>
        <v>6980</v>
      </c>
      <c r="C4870" s="333" t="s">
        <v>14207</v>
      </c>
      <c r="N4870" t="s">
        <v>12201</v>
      </c>
      <c r="P4870" s="303">
        <f>INDEX('Page 3 - Financial Information'!$K$16:$X$186,Y4870,X4870)</f>
        <v>0</v>
      </c>
      <c r="Q4870"/>
      <c r="S4870" t="s">
        <v>12761</v>
      </c>
      <c r="X4870" s="334">
        <v>13</v>
      </c>
      <c r="Y4870" s="334">
        <v>51</v>
      </c>
    </row>
    <row r="4871" spans="1:25" x14ac:dyDescent="0.25">
      <c r="A4871" t="str">
        <f>'Page 1 - General Information'!$G$12</f>
        <v>114069103</v>
      </c>
      <c r="B4871" t="str">
        <f>'Page 1 - General Information'!$G$16</f>
        <v>6980</v>
      </c>
      <c r="C4871" s="333" t="s">
        <v>14207</v>
      </c>
      <c r="N4871" t="s">
        <v>12201</v>
      </c>
      <c r="P4871" s="303">
        <f>INDEX('Page 3 - Financial Information'!$K$16:$X$186,Y4871,X4871)</f>
        <v>0</v>
      </c>
      <c r="Q4871"/>
      <c r="S4871" t="s">
        <v>12762</v>
      </c>
      <c r="X4871" s="334">
        <v>14</v>
      </c>
      <c r="Y4871" s="334">
        <v>51</v>
      </c>
    </row>
    <row r="4872" spans="1:25" x14ac:dyDescent="0.25">
      <c r="A4872" t="str">
        <f>'Page 1 - General Information'!$G$12</f>
        <v>114069103</v>
      </c>
      <c r="B4872" t="str">
        <f>'Page 1 - General Information'!$G$16</f>
        <v>6980</v>
      </c>
      <c r="C4872" s="333" t="s">
        <v>14207</v>
      </c>
      <c r="N4872" t="s">
        <v>12201</v>
      </c>
      <c r="P4872" s="303">
        <f>INDEX('Page 3 - Financial Information'!$K$16:$X$186,Y4872,X4872)</f>
        <v>1299</v>
      </c>
      <c r="Q4872"/>
      <c r="S4872" t="s">
        <v>12763</v>
      </c>
      <c r="X4872" s="334">
        <v>1</v>
      </c>
      <c r="Y4872" s="334">
        <v>52</v>
      </c>
    </row>
    <row r="4873" spans="1:25" x14ac:dyDescent="0.25">
      <c r="A4873" t="str">
        <f>'Page 1 - General Information'!$G$12</f>
        <v>114069103</v>
      </c>
      <c r="B4873" t="str">
        <f>'Page 1 - General Information'!$G$16</f>
        <v>6980</v>
      </c>
      <c r="C4873" s="333" t="s">
        <v>14207</v>
      </c>
      <c r="N4873" t="s">
        <v>12201</v>
      </c>
      <c r="P4873" s="303">
        <f>INDEX('Page 3 - Financial Information'!$K$16:$X$186,Y4873,X4873)</f>
        <v>266</v>
      </c>
      <c r="Q4873"/>
      <c r="S4873" t="s">
        <v>12764</v>
      </c>
      <c r="X4873" s="334">
        <v>3</v>
      </c>
      <c r="Y4873" s="334">
        <v>52</v>
      </c>
    </row>
    <row r="4874" spans="1:25" x14ac:dyDescent="0.25">
      <c r="A4874" t="str">
        <f>'Page 1 - General Information'!$G$12</f>
        <v>114069103</v>
      </c>
      <c r="B4874" t="str">
        <f>'Page 1 - General Information'!$G$16</f>
        <v>6980</v>
      </c>
      <c r="C4874" s="333" t="s">
        <v>14207</v>
      </c>
      <c r="N4874" t="s">
        <v>12201</v>
      </c>
      <c r="P4874" s="303">
        <f>INDEX('Page 3 - Financial Information'!$K$16:$X$186,Y4874,X4874)</f>
        <v>0</v>
      </c>
      <c r="Q4874"/>
      <c r="S4874" t="s">
        <v>12765</v>
      </c>
      <c r="X4874" s="334">
        <v>4</v>
      </c>
      <c r="Y4874" s="334">
        <v>52</v>
      </c>
    </row>
    <row r="4875" spans="1:25" x14ac:dyDescent="0.25">
      <c r="A4875" t="str">
        <f>'Page 1 - General Information'!$G$12</f>
        <v>114069103</v>
      </c>
      <c r="B4875" t="str">
        <f>'Page 1 - General Information'!$G$16</f>
        <v>6980</v>
      </c>
      <c r="C4875" s="333" t="s">
        <v>14207</v>
      </c>
      <c r="N4875" t="s">
        <v>12201</v>
      </c>
      <c r="P4875" s="303">
        <f>INDEX('Page 3 - Financial Information'!$K$16:$X$186,Y4875,X4875)</f>
        <v>0</v>
      </c>
      <c r="Q4875"/>
      <c r="S4875" t="s">
        <v>12766</v>
      </c>
      <c r="X4875" s="334">
        <v>5</v>
      </c>
      <c r="Y4875" s="334">
        <v>52</v>
      </c>
    </row>
    <row r="4876" spans="1:25" x14ac:dyDescent="0.25">
      <c r="A4876" t="str">
        <f>'Page 1 - General Information'!$G$12</f>
        <v>114069103</v>
      </c>
      <c r="B4876" t="str">
        <f>'Page 1 - General Information'!$G$16</f>
        <v>6980</v>
      </c>
      <c r="C4876" s="333" t="s">
        <v>14207</v>
      </c>
      <c r="N4876" t="s">
        <v>12201</v>
      </c>
      <c r="P4876" s="303">
        <f>INDEX('Page 3 - Financial Information'!$K$16:$X$186,Y4876,X4876)</f>
        <v>0</v>
      </c>
      <c r="Q4876"/>
      <c r="S4876" t="s">
        <v>12767</v>
      </c>
      <c r="X4876" s="334">
        <v>6</v>
      </c>
      <c r="Y4876" s="334">
        <v>52</v>
      </c>
    </row>
    <row r="4877" spans="1:25" x14ac:dyDescent="0.25">
      <c r="A4877" t="str">
        <f>'Page 1 - General Information'!$G$12</f>
        <v>114069103</v>
      </c>
      <c r="B4877" t="str">
        <f>'Page 1 - General Information'!$G$16</f>
        <v>6980</v>
      </c>
      <c r="C4877" s="333" t="s">
        <v>14207</v>
      </c>
      <c r="N4877" t="s">
        <v>12201</v>
      </c>
      <c r="P4877" s="303">
        <f>INDEX('Page 3 - Financial Information'!$K$16:$X$186,Y4877,X4877)</f>
        <v>55</v>
      </c>
      <c r="Q4877"/>
      <c r="S4877" t="s">
        <v>12768</v>
      </c>
      <c r="X4877" s="334">
        <v>7</v>
      </c>
      <c r="Y4877" s="334">
        <v>52</v>
      </c>
    </row>
    <row r="4878" spans="1:25" x14ac:dyDescent="0.25">
      <c r="A4878" t="str">
        <f>'Page 1 - General Information'!$G$12</f>
        <v>114069103</v>
      </c>
      <c r="B4878" t="str">
        <f>'Page 1 - General Information'!$G$16</f>
        <v>6980</v>
      </c>
      <c r="C4878" s="333" t="s">
        <v>14207</v>
      </c>
      <c r="N4878" t="s">
        <v>12201</v>
      </c>
      <c r="P4878" s="303">
        <f>INDEX('Page 3 - Financial Information'!$K$16:$X$186,Y4878,X4878)</f>
        <v>978</v>
      </c>
      <c r="Q4878"/>
      <c r="S4878" t="s">
        <v>12769</v>
      </c>
      <c r="X4878" s="334">
        <v>8</v>
      </c>
      <c r="Y4878" s="334">
        <v>52</v>
      </c>
    </row>
    <row r="4879" spans="1:25" x14ac:dyDescent="0.25">
      <c r="A4879" t="str">
        <f>'Page 1 - General Information'!$G$12</f>
        <v>114069103</v>
      </c>
      <c r="B4879" t="str">
        <f>'Page 1 - General Information'!$G$16</f>
        <v>6980</v>
      </c>
      <c r="C4879" s="333" t="s">
        <v>14207</v>
      </c>
      <c r="N4879" t="s">
        <v>12201</v>
      </c>
      <c r="P4879" s="303">
        <f>INDEX('Page 3 - Financial Information'!$K$16:$X$186,Y4879,X4879)</f>
        <v>0</v>
      </c>
      <c r="Q4879"/>
      <c r="S4879" t="s">
        <v>12770</v>
      </c>
      <c r="X4879" s="334">
        <v>9</v>
      </c>
      <c r="Y4879" s="334">
        <v>52</v>
      </c>
    </row>
    <row r="4880" spans="1:25" x14ac:dyDescent="0.25">
      <c r="A4880" t="str">
        <f>'Page 1 - General Information'!$G$12</f>
        <v>114069103</v>
      </c>
      <c r="B4880" t="str">
        <f>'Page 1 - General Information'!$G$16</f>
        <v>6980</v>
      </c>
      <c r="C4880" s="333" t="s">
        <v>14207</v>
      </c>
      <c r="N4880" t="s">
        <v>12201</v>
      </c>
      <c r="P4880" s="303">
        <f>INDEX('Page 3 - Financial Information'!$K$16:$X$186,Y4880,X4880)</f>
        <v>0</v>
      </c>
      <c r="Q4880"/>
      <c r="S4880" t="s">
        <v>12771</v>
      </c>
      <c r="X4880" s="334">
        <v>10</v>
      </c>
      <c r="Y4880" s="334">
        <v>52</v>
      </c>
    </row>
    <row r="4881" spans="1:25" x14ac:dyDescent="0.25">
      <c r="A4881" t="str">
        <f>'Page 1 - General Information'!$G$12</f>
        <v>114069103</v>
      </c>
      <c r="B4881" t="str">
        <f>'Page 1 - General Information'!$G$16</f>
        <v>6980</v>
      </c>
      <c r="C4881" s="333" t="s">
        <v>14207</v>
      </c>
      <c r="N4881" t="s">
        <v>12201</v>
      </c>
      <c r="P4881" s="303">
        <f>INDEX('Page 3 - Financial Information'!$K$16:$X$186,Y4881,X4881)</f>
        <v>0</v>
      </c>
      <c r="Q4881"/>
      <c r="S4881" t="s">
        <v>12772</v>
      </c>
      <c r="X4881" s="334">
        <v>13</v>
      </c>
      <c r="Y4881" s="334">
        <v>52</v>
      </c>
    </row>
    <row r="4882" spans="1:25" x14ac:dyDescent="0.25">
      <c r="A4882" t="str">
        <f>'Page 1 - General Information'!$G$12</f>
        <v>114069103</v>
      </c>
      <c r="B4882" t="str">
        <f>'Page 1 - General Information'!$G$16</f>
        <v>6980</v>
      </c>
      <c r="C4882" s="333" t="s">
        <v>14207</v>
      </c>
      <c r="N4882" t="s">
        <v>12201</v>
      </c>
      <c r="P4882" s="303">
        <f>INDEX('Page 3 - Financial Information'!$K$16:$X$186,Y4882,X4882)</f>
        <v>0</v>
      </c>
      <c r="Q4882"/>
      <c r="S4882" t="s">
        <v>12773</v>
      </c>
      <c r="X4882" s="334">
        <v>14</v>
      </c>
      <c r="Y4882" s="334">
        <v>52</v>
      </c>
    </row>
    <row r="4883" spans="1:25" x14ac:dyDescent="0.25">
      <c r="A4883" t="str">
        <f>'Page 1 - General Information'!$G$12</f>
        <v>114069103</v>
      </c>
      <c r="B4883" t="str">
        <f>'Page 1 - General Information'!$G$16</f>
        <v>6980</v>
      </c>
      <c r="C4883" s="333" t="s">
        <v>14207</v>
      </c>
      <c r="N4883" t="s">
        <v>12201</v>
      </c>
      <c r="P4883" s="303">
        <f>INDEX('Page 3 - Financial Information'!$K$16:$X$186,Y4883,X4883)</f>
        <v>12966</v>
      </c>
      <c r="Q4883"/>
      <c r="S4883" t="s">
        <v>12774</v>
      </c>
      <c r="X4883" s="334">
        <v>1</v>
      </c>
      <c r="Y4883" s="334">
        <v>53</v>
      </c>
    </row>
    <row r="4884" spans="1:25" x14ac:dyDescent="0.25">
      <c r="A4884" t="str">
        <f>'Page 1 - General Information'!$G$12</f>
        <v>114069103</v>
      </c>
      <c r="B4884" t="str">
        <f>'Page 1 - General Information'!$G$16</f>
        <v>6980</v>
      </c>
      <c r="C4884" s="333" t="s">
        <v>14207</v>
      </c>
      <c r="N4884" t="s">
        <v>12201</v>
      </c>
      <c r="P4884" s="303">
        <f>INDEX('Page 3 - Financial Information'!$K$16:$X$186,Y4884,X4884)</f>
        <v>775</v>
      </c>
      <c r="Q4884"/>
      <c r="S4884" t="s">
        <v>12775</v>
      </c>
      <c r="X4884" s="334">
        <v>3</v>
      </c>
      <c r="Y4884" s="334">
        <v>53</v>
      </c>
    </row>
    <row r="4885" spans="1:25" x14ac:dyDescent="0.25">
      <c r="A4885" t="str">
        <f>'Page 1 - General Information'!$G$12</f>
        <v>114069103</v>
      </c>
      <c r="B4885" t="str">
        <f>'Page 1 - General Information'!$G$16</f>
        <v>6980</v>
      </c>
      <c r="C4885" s="333" t="s">
        <v>14207</v>
      </c>
      <c r="N4885" t="s">
        <v>12201</v>
      </c>
      <c r="P4885" s="303">
        <f>INDEX('Page 3 - Financial Information'!$K$16:$X$186,Y4885,X4885)</f>
        <v>0</v>
      </c>
      <c r="Q4885"/>
      <c r="S4885" t="s">
        <v>12776</v>
      </c>
      <c r="X4885" s="334">
        <v>4</v>
      </c>
      <c r="Y4885" s="334">
        <v>53</v>
      </c>
    </row>
    <row r="4886" spans="1:25" x14ac:dyDescent="0.25">
      <c r="A4886" t="str">
        <f>'Page 1 - General Information'!$G$12</f>
        <v>114069103</v>
      </c>
      <c r="B4886" t="str">
        <f>'Page 1 - General Information'!$G$16</f>
        <v>6980</v>
      </c>
      <c r="C4886" s="333" t="s">
        <v>14207</v>
      </c>
      <c r="N4886" t="s">
        <v>12201</v>
      </c>
      <c r="P4886" s="303">
        <f>INDEX('Page 3 - Financial Information'!$K$16:$X$186,Y4886,X4886)</f>
        <v>2122</v>
      </c>
      <c r="Q4886"/>
      <c r="S4886" t="s">
        <v>12777</v>
      </c>
      <c r="X4886" s="334">
        <v>5</v>
      </c>
      <c r="Y4886" s="334">
        <v>53</v>
      </c>
    </row>
    <row r="4887" spans="1:25" x14ac:dyDescent="0.25">
      <c r="A4887" t="str">
        <f>'Page 1 - General Information'!$G$12</f>
        <v>114069103</v>
      </c>
      <c r="B4887" t="str">
        <f>'Page 1 - General Information'!$G$16</f>
        <v>6980</v>
      </c>
      <c r="C4887" s="333" t="s">
        <v>14207</v>
      </c>
      <c r="N4887" t="s">
        <v>12201</v>
      </c>
      <c r="P4887" s="303">
        <f>INDEX('Page 3 - Financial Information'!$K$16:$X$186,Y4887,X4887)</f>
        <v>0</v>
      </c>
      <c r="Q4887"/>
      <c r="S4887" t="s">
        <v>12778</v>
      </c>
      <c r="X4887" s="334">
        <v>6</v>
      </c>
      <c r="Y4887" s="334">
        <v>53</v>
      </c>
    </row>
    <row r="4888" spans="1:25" x14ac:dyDescent="0.25">
      <c r="A4888" t="str">
        <f>'Page 1 - General Information'!$G$12</f>
        <v>114069103</v>
      </c>
      <c r="B4888" t="str">
        <f>'Page 1 - General Information'!$G$16</f>
        <v>6980</v>
      </c>
      <c r="C4888" s="333" t="s">
        <v>14207</v>
      </c>
      <c r="N4888" t="s">
        <v>12201</v>
      </c>
      <c r="P4888" s="303">
        <f>INDEX('Page 3 - Financial Information'!$K$16:$X$186,Y4888,X4888)</f>
        <v>2007</v>
      </c>
      <c r="Q4888"/>
      <c r="S4888" t="s">
        <v>12779</v>
      </c>
      <c r="X4888" s="334">
        <v>7</v>
      </c>
      <c r="Y4888" s="334">
        <v>53</v>
      </c>
    </row>
    <row r="4889" spans="1:25" x14ac:dyDescent="0.25">
      <c r="A4889" t="str">
        <f>'Page 1 - General Information'!$G$12</f>
        <v>114069103</v>
      </c>
      <c r="B4889" t="str">
        <f>'Page 1 - General Information'!$G$16</f>
        <v>6980</v>
      </c>
      <c r="C4889" s="333" t="s">
        <v>14207</v>
      </c>
      <c r="N4889" t="s">
        <v>12201</v>
      </c>
      <c r="P4889" s="303">
        <f>INDEX('Page 3 - Financial Information'!$K$16:$X$186,Y4889,X4889)</f>
        <v>8062</v>
      </c>
      <c r="Q4889"/>
      <c r="S4889" t="s">
        <v>12780</v>
      </c>
      <c r="X4889" s="334">
        <v>8</v>
      </c>
      <c r="Y4889" s="334">
        <v>53</v>
      </c>
    </row>
    <row r="4890" spans="1:25" x14ac:dyDescent="0.25">
      <c r="A4890" t="str">
        <f>'Page 1 - General Information'!$G$12</f>
        <v>114069103</v>
      </c>
      <c r="B4890" t="str">
        <f>'Page 1 - General Information'!$G$16</f>
        <v>6980</v>
      </c>
      <c r="C4890" s="333" t="s">
        <v>14207</v>
      </c>
      <c r="N4890" t="s">
        <v>12201</v>
      </c>
      <c r="P4890" s="303">
        <f>INDEX('Page 3 - Financial Information'!$K$16:$X$186,Y4890,X4890)</f>
        <v>0</v>
      </c>
      <c r="Q4890"/>
      <c r="S4890" t="s">
        <v>12781</v>
      </c>
      <c r="X4890" s="334">
        <v>9</v>
      </c>
      <c r="Y4890" s="334">
        <v>53</v>
      </c>
    </row>
    <row r="4891" spans="1:25" x14ac:dyDescent="0.25">
      <c r="A4891" t="str">
        <f>'Page 1 - General Information'!$G$12</f>
        <v>114069103</v>
      </c>
      <c r="B4891" t="str">
        <f>'Page 1 - General Information'!$G$16</f>
        <v>6980</v>
      </c>
      <c r="C4891" s="333" t="s">
        <v>14207</v>
      </c>
      <c r="N4891" t="s">
        <v>12201</v>
      </c>
      <c r="P4891" s="303">
        <f>INDEX('Page 3 - Financial Information'!$K$16:$X$186,Y4891,X4891)</f>
        <v>0</v>
      </c>
      <c r="Q4891"/>
      <c r="S4891" t="s">
        <v>12782</v>
      </c>
      <c r="X4891" s="334">
        <v>10</v>
      </c>
      <c r="Y4891" s="334">
        <v>53</v>
      </c>
    </row>
    <row r="4892" spans="1:25" x14ac:dyDescent="0.25">
      <c r="A4892" t="str">
        <f>'Page 1 - General Information'!$G$12</f>
        <v>114069103</v>
      </c>
      <c r="B4892" t="str">
        <f>'Page 1 - General Information'!$G$16</f>
        <v>6980</v>
      </c>
      <c r="C4892" s="333" t="s">
        <v>14207</v>
      </c>
      <c r="N4892" t="s">
        <v>12201</v>
      </c>
      <c r="P4892" s="303">
        <f>INDEX('Page 3 - Financial Information'!$K$16:$X$186,Y4892,X4892)</f>
        <v>0</v>
      </c>
      <c r="Q4892"/>
      <c r="S4892" t="s">
        <v>12783</v>
      </c>
      <c r="X4892" s="334">
        <v>13</v>
      </c>
      <c r="Y4892" s="334">
        <v>53</v>
      </c>
    </row>
    <row r="4893" spans="1:25" x14ac:dyDescent="0.25">
      <c r="A4893" t="str">
        <f>'Page 1 - General Information'!$G$12</f>
        <v>114069103</v>
      </c>
      <c r="B4893" t="str">
        <f>'Page 1 - General Information'!$G$16</f>
        <v>6980</v>
      </c>
      <c r="C4893" s="333" t="s">
        <v>14207</v>
      </c>
      <c r="N4893" t="s">
        <v>12201</v>
      </c>
      <c r="P4893" s="303">
        <f>INDEX('Page 3 - Financial Information'!$K$16:$X$186,Y4893,X4893)</f>
        <v>0</v>
      </c>
      <c r="Q4893"/>
      <c r="S4893" t="s">
        <v>12784</v>
      </c>
      <c r="X4893" s="334">
        <v>14</v>
      </c>
      <c r="Y4893" s="334">
        <v>53</v>
      </c>
    </row>
    <row r="4894" spans="1:25" x14ac:dyDescent="0.25">
      <c r="A4894" t="str">
        <f>'Page 1 - General Information'!$G$12</f>
        <v>114069103</v>
      </c>
      <c r="B4894" t="str">
        <f>'Page 1 - General Information'!$G$16</f>
        <v>6980</v>
      </c>
      <c r="C4894" s="333" t="s">
        <v>14207</v>
      </c>
      <c r="N4894" t="s">
        <v>12201</v>
      </c>
      <c r="P4894" s="303">
        <f>INDEX('Page 3 - Financial Information'!$K$16:$X$186,Y4894,X4894)</f>
        <v>0</v>
      </c>
      <c r="Q4894"/>
      <c r="S4894" t="s">
        <v>12785</v>
      </c>
      <c r="X4894" s="334">
        <v>1</v>
      </c>
      <c r="Y4894" s="334">
        <v>54</v>
      </c>
    </row>
    <row r="4895" spans="1:25" x14ac:dyDescent="0.25">
      <c r="A4895" t="str">
        <f>'Page 1 - General Information'!$G$12</f>
        <v>114069103</v>
      </c>
      <c r="B4895" t="str">
        <f>'Page 1 - General Information'!$G$16</f>
        <v>6980</v>
      </c>
      <c r="C4895" s="333" t="s">
        <v>14207</v>
      </c>
      <c r="N4895" t="s">
        <v>12201</v>
      </c>
      <c r="P4895" s="303">
        <f>INDEX('Page 3 - Financial Information'!$K$16:$X$186,Y4895,X4895)</f>
        <v>0</v>
      </c>
      <c r="Q4895"/>
      <c r="S4895" t="s">
        <v>12786</v>
      </c>
      <c r="X4895" s="334">
        <v>3</v>
      </c>
      <c r="Y4895" s="334">
        <v>54</v>
      </c>
    </row>
    <row r="4896" spans="1:25" x14ac:dyDescent="0.25">
      <c r="A4896" t="str">
        <f>'Page 1 - General Information'!$G$12</f>
        <v>114069103</v>
      </c>
      <c r="B4896" t="str">
        <f>'Page 1 - General Information'!$G$16</f>
        <v>6980</v>
      </c>
      <c r="C4896" s="333" t="s">
        <v>14207</v>
      </c>
      <c r="N4896" t="s">
        <v>12201</v>
      </c>
      <c r="P4896" s="303">
        <f>INDEX('Page 3 - Financial Information'!$K$16:$X$186,Y4896,X4896)</f>
        <v>0</v>
      </c>
      <c r="Q4896"/>
      <c r="S4896" t="s">
        <v>12787</v>
      </c>
      <c r="X4896" s="334">
        <v>4</v>
      </c>
      <c r="Y4896" s="334">
        <v>54</v>
      </c>
    </row>
    <row r="4897" spans="1:25" x14ac:dyDescent="0.25">
      <c r="A4897" t="str">
        <f>'Page 1 - General Information'!$G$12</f>
        <v>114069103</v>
      </c>
      <c r="B4897" t="str">
        <f>'Page 1 - General Information'!$G$16</f>
        <v>6980</v>
      </c>
      <c r="C4897" s="333" t="s">
        <v>14207</v>
      </c>
      <c r="N4897" t="s">
        <v>12201</v>
      </c>
      <c r="P4897" s="303">
        <f>INDEX('Page 3 - Financial Information'!$K$16:$X$186,Y4897,X4897)</f>
        <v>0</v>
      </c>
      <c r="Q4897"/>
      <c r="S4897" t="s">
        <v>12788</v>
      </c>
      <c r="X4897" s="334">
        <v>5</v>
      </c>
      <c r="Y4897" s="334">
        <v>54</v>
      </c>
    </row>
    <row r="4898" spans="1:25" x14ac:dyDescent="0.25">
      <c r="A4898" t="str">
        <f>'Page 1 - General Information'!$G$12</f>
        <v>114069103</v>
      </c>
      <c r="B4898" t="str">
        <f>'Page 1 - General Information'!$G$16</f>
        <v>6980</v>
      </c>
      <c r="C4898" s="333" t="s">
        <v>14207</v>
      </c>
      <c r="N4898" t="s">
        <v>12201</v>
      </c>
      <c r="P4898" s="303">
        <f>INDEX('Page 3 - Financial Information'!$K$16:$X$186,Y4898,X4898)</f>
        <v>0</v>
      </c>
      <c r="Q4898"/>
      <c r="S4898" t="s">
        <v>12789</v>
      </c>
      <c r="X4898" s="334">
        <v>6</v>
      </c>
      <c r="Y4898" s="334">
        <v>54</v>
      </c>
    </row>
    <row r="4899" spans="1:25" x14ac:dyDescent="0.25">
      <c r="A4899" t="str">
        <f>'Page 1 - General Information'!$G$12</f>
        <v>114069103</v>
      </c>
      <c r="B4899" t="str">
        <f>'Page 1 - General Information'!$G$16</f>
        <v>6980</v>
      </c>
      <c r="C4899" s="333" t="s">
        <v>14207</v>
      </c>
      <c r="N4899" t="s">
        <v>12201</v>
      </c>
      <c r="P4899" s="303">
        <f>INDEX('Page 3 - Financial Information'!$K$16:$X$186,Y4899,X4899)</f>
        <v>0</v>
      </c>
      <c r="Q4899"/>
      <c r="S4899" t="s">
        <v>12790</v>
      </c>
      <c r="X4899" s="334">
        <v>7</v>
      </c>
      <c r="Y4899" s="334">
        <v>54</v>
      </c>
    </row>
    <row r="4900" spans="1:25" x14ac:dyDescent="0.25">
      <c r="A4900" t="str">
        <f>'Page 1 - General Information'!$G$12</f>
        <v>114069103</v>
      </c>
      <c r="B4900" t="str">
        <f>'Page 1 - General Information'!$G$16</f>
        <v>6980</v>
      </c>
      <c r="C4900" s="333" t="s">
        <v>14207</v>
      </c>
      <c r="N4900" t="s">
        <v>12201</v>
      </c>
      <c r="P4900" s="303">
        <f>INDEX('Page 3 - Financial Information'!$K$16:$X$186,Y4900,X4900)</f>
        <v>0</v>
      </c>
      <c r="Q4900"/>
      <c r="S4900" t="s">
        <v>12791</v>
      </c>
      <c r="X4900" s="334">
        <v>8</v>
      </c>
      <c r="Y4900" s="334">
        <v>54</v>
      </c>
    </row>
    <row r="4901" spans="1:25" x14ac:dyDescent="0.25">
      <c r="A4901" t="str">
        <f>'Page 1 - General Information'!$G$12</f>
        <v>114069103</v>
      </c>
      <c r="B4901" t="str">
        <f>'Page 1 - General Information'!$G$16</f>
        <v>6980</v>
      </c>
      <c r="C4901" s="333" t="s">
        <v>14207</v>
      </c>
      <c r="N4901" t="s">
        <v>12201</v>
      </c>
      <c r="P4901" s="303">
        <f>INDEX('Page 3 - Financial Information'!$K$16:$X$186,Y4901,X4901)</f>
        <v>0</v>
      </c>
      <c r="Q4901"/>
      <c r="S4901" t="s">
        <v>12792</v>
      </c>
      <c r="X4901" s="334">
        <v>9</v>
      </c>
      <c r="Y4901" s="334">
        <v>54</v>
      </c>
    </row>
    <row r="4902" spans="1:25" x14ac:dyDescent="0.25">
      <c r="A4902" t="str">
        <f>'Page 1 - General Information'!$G$12</f>
        <v>114069103</v>
      </c>
      <c r="B4902" t="str">
        <f>'Page 1 - General Information'!$G$16</f>
        <v>6980</v>
      </c>
      <c r="C4902" s="333" t="s">
        <v>14207</v>
      </c>
      <c r="N4902" t="s">
        <v>12201</v>
      </c>
      <c r="P4902" s="303">
        <f>INDEX('Page 3 - Financial Information'!$K$16:$X$186,Y4902,X4902)</f>
        <v>0</v>
      </c>
      <c r="Q4902"/>
      <c r="S4902" t="s">
        <v>12793</v>
      </c>
      <c r="X4902" s="334">
        <v>10</v>
      </c>
      <c r="Y4902" s="334">
        <v>54</v>
      </c>
    </row>
    <row r="4903" spans="1:25" x14ac:dyDescent="0.25">
      <c r="A4903" t="str">
        <f>'Page 1 - General Information'!$G$12</f>
        <v>114069103</v>
      </c>
      <c r="B4903" t="str">
        <f>'Page 1 - General Information'!$G$16</f>
        <v>6980</v>
      </c>
      <c r="C4903" s="333" t="s">
        <v>14207</v>
      </c>
      <c r="N4903" t="s">
        <v>12201</v>
      </c>
      <c r="P4903" s="303">
        <f>INDEX('Page 3 - Financial Information'!$K$16:$X$186,Y4903,X4903)</f>
        <v>0</v>
      </c>
      <c r="Q4903"/>
      <c r="S4903" t="s">
        <v>12794</v>
      </c>
      <c r="X4903" s="334">
        <v>13</v>
      </c>
      <c r="Y4903" s="334">
        <v>54</v>
      </c>
    </row>
    <row r="4904" spans="1:25" x14ac:dyDescent="0.25">
      <c r="A4904" t="str">
        <f>'Page 1 - General Information'!$G$12</f>
        <v>114069103</v>
      </c>
      <c r="B4904" t="str">
        <f>'Page 1 - General Information'!$G$16</f>
        <v>6980</v>
      </c>
      <c r="C4904" s="333" t="s">
        <v>14207</v>
      </c>
      <c r="N4904" t="s">
        <v>12201</v>
      </c>
      <c r="P4904" s="303">
        <f>INDEX('Page 3 - Financial Information'!$K$16:$X$186,Y4904,X4904)</f>
        <v>0</v>
      </c>
      <c r="Q4904"/>
      <c r="S4904" t="s">
        <v>12795</v>
      </c>
      <c r="X4904" s="334">
        <v>14</v>
      </c>
      <c r="Y4904" s="334">
        <v>54</v>
      </c>
    </row>
    <row r="4905" spans="1:25" x14ac:dyDescent="0.25">
      <c r="A4905" t="str">
        <f>'Page 1 - General Information'!$G$12</f>
        <v>114069103</v>
      </c>
      <c r="B4905" t="str">
        <f>'Page 1 - General Information'!$G$16</f>
        <v>6980</v>
      </c>
      <c r="C4905" s="333" t="s">
        <v>14207</v>
      </c>
      <c r="N4905" t="s">
        <v>12201</v>
      </c>
      <c r="P4905" s="303">
        <f>INDEX('Page 3 - Financial Information'!$K$16:$X$186,Y4905,X4905)</f>
        <v>0</v>
      </c>
      <c r="Q4905"/>
      <c r="S4905" t="s">
        <v>12796</v>
      </c>
      <c r="X4905" s="334">
        <v>1</v>
      </c>
      <c r="Y4905" s="334">
        <v>55</v>
      </c>
    </row>
    <row r="4906" spans="1:25" x14ac:dyDescent="0.25">
      <c r="A4906" t="str">
        <f>'Page 1 - General Information'!$G$12</f>
        <v>114069103</v>
      </c>
      <c r="B4906" t="str">
        <f>'Page 1 - General Information'!$G$16</f>
        <v>6980</v>
      </c>
      <c r="C4906" s="333" t="s">
        <v>14207</v>
      </c>
      <c r="N4906" t="s">
        <v>12201</v>
      </c>
      <c r="P4906" s="303">
        <f>INDEX('Page 3 - Financial Information'!$K$16:$X$186,Y4906,X4906)</f>
        <v>0</v>
      </c>
      <c r="Q4906"/>
      <c r="S4906" t="s">
        <v>12797</v>
      </c>
      <c r="X4906" s="334">
        <v>3</v>
      </c>
      <c r="Y4906" s="334">
        <v>55</v>
      </c>
    </row>
    <row r="4907" spans="1:25" x14ac:dyDescent="0.25">
      <c r="A4907" t="str">
        <f>'Page 1 - General Information'!$G$12</f>
        <v>114069103</v>
      </c>
      <c r="B4907" t="str">
        <f>'Page 1 - General Information'!$G$16</f>
        <v>6980</v>
      </c>
      <c r="C4907" s="333" t="s">
        <v>14207</v>
      </c>
      <c r="N4907" t="s">
        <v>12201</v>
      </c>
      <c r="P4907" s="303">
        <f>INDEX('Page 3 - Financial Information'!$K$16:$X$186,Y4907,X4907)</f>
        <v>0</v>
      </c>
      <c r="Q4907"/>
      <c r="S4907" t="s">
        <v>12798</v>
      </c>
      <c r="X4907" s="334">
        <v>4</v>
      </c>
      <c r="Y4907" s="334">
        <v>55</v>
      </c>
    </row>
    <row r="4908" spans="1:25" x14ac:dyDescent="0.25">
      <c r="A4908" t="str">
        <f>'Page 1 - General Information'!$G$12</f>
        <v>114069103</v>
      </c>
      <c r="B4908" t="str">
        <f>'Page 1 - General Information'!$G$16</f>
        <v>6980</v>
      </c>
      <c r="C4908" s="333" t="s">
        <v>14207</v>
      </c>
      <c r="N4908" t="s">
        <v>12201</v>
      </c>
      <c r="P4908" s="303">
        <f>INDEX('Page 3 - Financial Information'!$K$16:$X$186,Y4908,X4908)</f>
        <v>0</v>
      </c>
      <c r="Q4908"/>
      <c r="S4908" t="s">
        <v>12799</v>
      </c>
      <c r="X4908" s="334">
        <v>5</v>
      </c>
      <c r="Y4908" s="334">
        <v>55</v>
      </c>
    </row>
    <row r="4909" spans="1:25" x14ac:dyDescent="0.25">
      <c r="A4909" t="str">
        <f>'Page 1 - General Information'!$G$12</f>
        <v>114069103</v>
      </c>
      <c r="B4909" t="str">
        <f>'Page 1 - General Information'!$G$16</f>
        <v>6980</v>
      </c>
      <c r="C4909" s="333" t="s">
        <v>14207</v>
      </c>
      <c r="N4909" t="s">
        <v>12201</v>
      </c>
      <c r="P4909" s="303">
        <f>INDEX('Page 3 - Financial Information'!$K$16:$X$186,Y4909,X4909)</f>
        <v>0</v>
      </c>
      <c r="Q4909"/>
      <c r="S4909" t="s">
        <v>12800</v>
      </c>
      <c r="X4909" s="334">
        <v>6</v>
      </c>
      <c r="Y4909" s="334">
        <v>55</v>
      </c>
    </row>
    <row r="4910" spans="1:25" x14ac:dyDescent="0.25">
      <c r="A4910" t="str">
        <f>'Page 1 - General Information'!$G$12</f>
        <v>114069103</v>
      </c>
      <c r="B4910" t="str">
        <f>'Page 1 - General Information'!$G$16</f>
        <v>6980</v>
      </c>
      <c r="C4910" s="333" t="s">
        <v>14207</v>
      </c>
      <c r="N4910" t="s">
        <v>12201</v>
      </c>
      <c r="P4910" s="303">
        <f>INDEX('Page 3 - Financial Information'!$K$16:$X$186,Y4910,X4910)</f>
        <v>0</v>
      </c>
      <c r="Q4910"/>
      <c r="S4910" t="s">
        <v>12801</v>
      </c>
      <c r="X4910" s="334">
        <v>7</v>
      </c>
      <c r="Y4910" s="334">
        <v>55</v>
      </c>
    </row>
    <row r="4911" spans="1:25" x14ac:dyDescent="0.25">
      <c r="A4911" t="str">
        <f>'Page 1 - General Information'!$G$12</f>
        <v>114069103</v>
      </c>
      <c r="B4911" t="str">
        <f>'Page 1 - General Information'!$G$16</f>
        <v>6980</v>
      </c>
      <c r="C4911" s="333" t="s">
        <v>14207</v>
      </c>
      <c r="N4911" t="s">
        <v>12201</v>
      </c>
      <c r="P4911" s="303">
        <f>INDEX('Page 3 - Financial Information'!$K$16:$X$186,Y4911,X4911)</f>
        <v>0</v>
      </c>
      <c r="Q4911"/>
      <c r="S4911" t="s">
        <v>12802</v>
      </c>
      <c r="X4911" s="334">
        <v>8</v>
      </c>
      <c r="Y4911" s="334">
        <v>55</v>
      </c>
    </row>
    <row r="4912" spans="1:25" x14ac:dyDescent="0.25">
      <c r="A4912" t="str">
        <f>'Page 1 - General Information'!$G$12</f>
        <v>114069103</v>
      </c>
      <c r="B4912" t="str">
        <f>'Page 1 - General Information'!$G$16</f>
        <v>6980</v>
      </c>
      <c r="C4912" s="333" t="s">
        <v>14207</v>
      </c>
      <c r="N4912" t="s">
        <v>12201</v>
      </c>
      <c r="P4912" s="303">
        <f>INDEX('Page 3 - Financial Information'!$K$16:$X$186,Y4912,X4912)</f>
        <v>0</v>
      </c>
      <c r="Q4912"/>
      <c r="S4912" t="s">
        <v>12803</v>
      </c>
      <c r="X4912" s="334">
        <v>9</v>
      </c>
      <c r="Y4912" s="334">
        <v>55</v>
      </c>
    </row>
    <row r="4913" spans="1:25" x14ac:dyDescent="0.25">
      <c r="A4913" t="str">
        <f>'Page 1 - General Information'!$G$12</f>
        <v>114069103</v>
      </c>
      <c r="B4913" t="str">
        <f>'Page 1 - General Information'!$G$16</f>
        <v>6980</v>
      </c>
      <c r="C4913" s="333" t="s">
        <v>14207</v>
      </c>
      <c r="N4913" t="s">
        <v>12201</v>
      </c>
      <c r="P4913" s="303">
        <f>INDEX('Page 3 - Financial Information'!$K$16:$X$186,Y4913,X4913)</f>
        <v>0</v>
      </c>
      <c r="Q4913"/>
      <c r="S4913" t="s">
        <v>12804</v>
      </c>
      <c r="X4913" s="334">
        <v>10</v>
      </c>
      <c r="Y4913" s="334">
        <v>55</v>
      </c>
    </row>
    <row r="4914" spans="1:25" x14ac:dyDescent="0.25">
      <c r="A4914" t="str">
        <f>'Page 1 - General Information'!$G$12</f>
        <v>114069103</v>
      </c>
      <c r="B4914" t="str">
        <f>'Page 1 - General Information'!$G$16</f>
        <v>6980</v>
      </c>
      <c r="C4914" s="333" t="s">
        <v>14207</v>
      </c>
      <c r="N4914" t="s">
        <v>12201</v>
      </c>
      <c r="P4914" s="303">
        <f>INDEX('Page 3 - Financial Information'!$K$16:$X$186,Y4914,X4914)</f>
        <v>0</v>
      </c>
      <c r="Q4914"/>
      <c r="S4914" t="s">
        <v>12805</v>
      </c>
      <c r="X4914" s="334">
        <v>13</v>
      </c>
      <c r="Y4914" s="334">
        <v>55</v>
      </c>
    </row>
    <row r="4915" spans="1:25" x14ac:dyDescent="0.25">
      <c r="A4915" t="str">
        <f>'Page 1 - General Information'!$G$12</f>
        <v>114069103</v>
      </c>
      <c r="B4915" t="str">
        <f>'Page 1 - General Information'!$G$16</f>
        <v>6980</v>
      </c>
      <c r="C4915" s="333" t="s">
        <v>14207</v>
      </c>
      <c r="N4915" t="s">
        <v>12201</v>
      </c>
      <c r="P4915" s="303">
        <f>INDEX('Page 3 - Financial Information'!$K$16:$X$186,Y4915,X4915)</f>
        <v>0</v>
      </c>
      <c r="Q4915"/>
      <c r="S4915" t="s">
        <v>12806</v>
      </c>
      <c r="X4915" s="334">
        <v>14</v>
      </c>
      <c r="Y4915" s="334">
        <v>55</v>
      </c>
    </row>
    <row r="4916" spans="1:25" x14ac:dyDescent="0.25">
      <c r="A4916" t="str">
        <f>'Page 1 - General Information'!$G$12</f>
        <v>114069103</v>
      </c>
      <c r="B4916" t="str">
        <f>'Page 1 - General Information'!$G$16</f>
        <v>6980</v>
      </c>
      <c r="C4916" s="333" t="s">
        <v>14207</v>
      </c>
      <c r="N4916" t="s">
        <v>12201</v>
      </c>
      <c r="P4916" s="303">
        <f>INDEX('Page 3 - Financial Information'!$K$16:$X$186,Y4916,X4916)</f>
        <v>0</v>
      </c>
      <c r="Q4916"/>
      <c r="S4916" t="s">
        <v>12807</v>
      </c>
      <c r="X4916" s="334">
        <v>1</v>
      </c>
      <c r="Y4916" s="334">
        <v>56</v>
      </c>
    </row>
    <row r="4917" spans="1:25" x14ac:dyDescent="0.25">
      <c r="A4917" t="str">
        <f>'Page 1 - General Information'!$G$12</f>
        <v>114069103</v>
      </c>
      <c r="B4917" t="str">
        <f>'Page 1 - General Information'!$G$16</f>
        <v>6980</v>
      </c>
      <c r="C4917" s="333" t="s">
        <v>14207</v>
      </c>
      <c r="N4917" t="s">
        <v>12201</v>
      </c>
      <c r="P4917" s="303">
        <f>INDEX('Page 3 - Financial Information'!$K$16:$X$186,Y4917,X4917)</f>
        <v>0</v>
      </c>
      <c r="Q4917"/>
      <c r="S4917" t="s">
        <v>12808</v>
      </c>
      <c r="X4917" s="334">
        <v>3</v>
      </c>
      <c r="Y4917" s="334">
        <v>56</v>
      </c>
    </row>
    <row r="4918" spans="1:25" x14ac:dyDescent="0.25">
      <c r="A4918" t="str">
        <f>'Page 1 - General Information'!$G$12</f>
        <v>114069103</v>
      </c>
      <c r="B4918" t="str">
        <f>'Page 1 - General Information'!$G$16</f>
        <v>6980</v>
      </c>
      <c r="C4918" s="333" t="s">
        <v>14207</v>
      </c>
      <c r="N4918" t="s">
        <v>12201</v>
      </c>
      <c r="P4918" s="303">
        <f>INDEX('Page 3 - Financial Information'!$K$16:$X$186,Y4918,X4918)</f>
        <v>0</v>
      </c>
      <c r="Q4918"/>
      <c r="S4918" t="s">
        <v>12809</v>
      </c>
      <c r="X4918" s="334">
        <v>4</v>
      </c>
      <c r="Y4918" s="334">
        <v>56</v>
      </c>
    </row>
    <row r="4919" spans="1:25" x14ac:dyDescent="0.25">
      <c r="A4919" t="str">
        <f>'Page 1 - General Information'!$G$12</f>
        <v>114069103</v>
      </c>
      <c r="B4919" t="str">
        <f>'Page 1 - General Information'!$G$16</f>
        <v>6980</v>
      </c>
      <c r="C4919" s="333" t="s">
        <v>14207</v>
      </c>
      <c r="N4919" t="s">
        <v>12201</v>
      </c>
      <c r="P4919" s="303">
        <f>INDEX('Page 3 - Financial Information'!$K$16:$X$186,Y4919,X4919)</f>
        <v>0</v>
      </c>
      <c r="Q4919"/>
      <c r="S4919" t="s">
        <v>12810</v>
      </c>
      <c r="X4919" s="334">
        <v>5</v>
      </c>
      <c r="Y4919" s="334">
        <v>56</v>
      </c>
    </row>
    <row r="4920" spans="1:25" x14ac:dyDescent="0.25">
      <c r="A4920" t="str">
        <f>'Page 1 - General Information'!$G$12</f>
        <v>114069103</v>
      </c>
      <c r="B4920" t="str">
        <f>'Page 1 - General Information'!$G$16</f>
        <v>6980</v>
      </c>
      <c r="C4920" s="333" t="s">
        <v>14207</v>
      </c>
      <c r="N4920" t="s">
        <v>12201</v>
      </c>
      <c r="P4920" s="303">
        <f>INDEX('Page 3 - Financial Information'!$K$16:$X$186,Y4920,X4920)</f>
        <v>0</v>
      </c>
      <c r="Q4920"/>
      <c r="S4920" t="s">
        <v>12811</v>
      </c>
      <c r="X4920" s="334">
        <v>6</v>
      </c>
      <c r="Y4920" s="334">
        <v>56</v>
      </c>
    </row>
    <row r="4921" spans="1:25" x14ac:dyDescent="0.25">
      <c r="A4921" t="str">
        <f>'Page 1 - General Information'!$G$12</f>
        <v>114069103</v>
      </c>
      <c r="B4921" t="str">
        <f>'Page 1 - General Information'!$G$16</f>
        <v>6980</v>
      </c>
      <c r="C4921" s="333" t="s">
        <v>14207</v>
      </c>
      <c r="N4921" t="s">
        <v>12201</v>
      </c>
      <c r="P4921" s="303">
        <f>INDEX('Page 3 - Financial Information'!$K$16:$X$186,Y4921,X4921)</f>
        <v>0</v>
      </c>
      <c r="Q4921"/>
      <c r="S4921" t="s">
        <v>12812</v>
      </c>
      <c r="X4921" s="334">
        <v>7</v>
      </c>
      <c r="Y4921" s="334">
        <v>56</v>
      </c>
    </row>
    <row r="4922" spans="1:25" x14ac:dyDescent="0.25">
      <c r="A4922" t="str">
        <f>'Page 1 - General Information'!$G$12</f>
        <v>114069103</v>
      </c>
      <c r="B4922" t="str">
        <f>'Page 1 - General Information'!$G$16</f>
        <v>6980</v>
      </c>
      <c r="C4922" s="333" t="s">
        <v>14207</v>
      </c>
      <c r="N4922" t="s">
        <v>12201</v>
      </c>
      <c r="P4922" s="303">
        <f>INDEX('Page 3 - Financial Information'!$K$16:$X$186,Y4922,X4922)</f>
        <v>0</v>
      </c>
      <c r="Q4922"/>
      <c r="S4922" t="s">
        <v>12813</v>
      </c>
      <c r="X4922" s="334">
        <v>8</v>
      </c>
      <c r="Y4922" s="334">
        <v>56</v>
      </c>
    </row>
    <row r="4923" spans="1:25" x14ac:dyDescent="0.25">
      <c r="A4923" t="str">
        <f>'Page 1 - General Information'!$G$12</f>
        <v>114069103</v>
      </c>
      <c r="B4923" t="str">
        <f>'Page 1 - General Information'!$G$16</f>
        <v>6980</v>
      </c>
      <c r="C4923" s="333" t="s">
        <v>14207</v>
      </c>
      <c r="N4923" t="s">
        <v>12201</v>
      </c>
      <c r="P4923" s="303">
        <f>INDEX('Page 3 - Financial Information'!$K$16:$X$186,Y4923,X4923)</f>
        <v>0</v>
      </c>
      <c r="Q4923"/>
      <c r="S4923" t="s">
        <v>12814</v>
      </c>
      <c r="X4923" s="334">
        <v>9</v>
      </c>
      <c r="Y4923" s="334">
        <v>56</v>
      </c>
    </row>
    <row r="4924" spans="1:25" x14ac:dyDescent="0.25">
      <c r="A4924" t="str">
        <f>'Page 1 - General Information'!$G$12</f>
        <v>114069103</v>
      </c>
      <c r="B4924" t="str">
        <f>'Page 1 - General Information'!$G$16</f>
        <v>6980</v>
      </c>
      <c r="C4924" s="333" t="s">
        <v>14207</v>
      </c>
      <c r="N4924" t="s">
        <v>12201</v>
      </c>
      <c r="P4924" s="303">
        <f>INDEX('Page 3 - Financial Information'!$K$16:$X$186,Y4924,X4924)</f>
        <v>0</v>
      </c>
      <c r="Q4924"/>
      <c r="S4924" t="s">
        <v>12815</v>
      </c>
      <c r="X4924" s="334">
        <v>10</v>
      </c>
      <c r="Y4924" s="334">
        <v>56</v>
      </c>
    </row>
    <row r="4925" spans="1:25" x14ac:dyDescent="0.25">
      <c r="A4925" t="str">
        <f>'Page 1 - General Information'!$G$12</f>
        <v>114069103</v>
      </c>
      <c r="B4925" t="str">
        <f>'Page 1 - General Information'!$G$16</f>
        <v>6980</v>
      </c>
      <c r="C4925" s="333" t="s">
        <v>14207</v>
      </c>
      <c r="N4925" t="s">
        <v>12201</v>
      </c>
      <c r="P4925" s="303">
        <f>INDEX('Page 3 - Financial Information'!$K$16:$X$186,Y4925,X4925)</f>
        <v>0</v>
      </c>
      <c r="Q4925"/>
      <c r="S4925" t="s">
        <v>12816</v>
      </c>
      <c r="X4925" s="334">
        <v>13</v>
      </c>
      <c r="Y4925" s="334">
        <v>56</v>
      </c>
    </row>
    <row r="4926" spans="1:25" x14ac:dyDescent="0.25">
      <c r="A4926" t="str">
        <f>'Page 1 - General Information'!$G$12</f>
        <v>114069103</v>
      </c>
      <c r="B4926" t="str">
        <f>'Page 1 - General Information'!$G$16</f>
        <v>6980</v>
      </c>
      <c r="C4926" s="333" t="s">
        <v>14207</v>
      </c>
      <c r="N4926" t="s">
        <v>12201</v>
      </c>
      <c r="P4926" s="303">
        <f>INDEX('Page 3 - Financial Information'!$K$16:$X$186,Y4926,X4926)</f>
        <v>0</v>
      </c>
      <c r="Q4926"/>
      <c r="S4926" t="s">
        <v>12817</v>
      </c>
      <c r="X4926" s="334">
        <v>14</v>
      </c>
      <c r="Y4926" s="334">
        <v>56</v>
      </c>
    </row>
    <row r="4927" spans="1:25" x14ac:dyDescent="0.25">
      <c r="A4927" t="str">
        <f>'Page 1 - General Information'!$G$12</f>
        <v>114069103</v>
      </c>
      <c r="B4927" t="str">
        <f>'Page 1 - General Information'!$G$16</f>
        <v>6980</v>
      </c>
      <c r="C4927" s="333" t="s">
        <v>14207</v>
      </c>
      <c r="N4927" t="s">
        <v>12201</v>
      </c>
      <c r="P4927" s="303">
        <f>INDEX('Page 3 - Financial Information'!$K$16:$X$186,Y4927,X4927)</f>
        <v>12429</v>
      </c>
      <c r="Q4927"/>
      <c r="S4927" t="s">
        <v>12818</v>
      </c>
      <c r="X4927" s="334">
        <v>1</v>
      </c>
      <c r="Y4927" s="334">
        <v>57</v>
      </c>
    </row>
    <row r="4928" spans="1:25" x14ac:dyDescent="0.25">
      <c r="A4928" t="str">
        <f>'Page 1 - General Information'!$G$12</f>
        <v>114069103</v>
      </c>
      <c r="B4928" t="str">
        <f>'Page 1 - General Information'!$G$16</f>
        <v>6980</v>
      </c>
      <c r="C4928" s="333" t="s">
        <v>14207</v>
      </c>
      <c r="N4928" t="s">
        <v>12201</v>
      </c>
      <c r="P4928" s="303">
        <f>INDEX('Page 3 - Financial Information'!$K$16:$X$186,Y4928,X4928)</f>
        <v>1114</v>
      </c>
      <c r="Q4928"/>
      <c r="S4928" t="s">
        <v>12819</v>
      </c>
      <c r="X4928" s="334">
        <v>3</v>
      </c>
      <c r="Y4928" s="334">
        <v>57</v>
      </c>
    </row>
    <row r="4929" spans="1:25" x14ac:dyDescent="0.25">
      <c r="A4929" t="str">
        <f>'Page 1 - General Information'!$G$12</f>
        <v>114069103</v>
      </c>
      <c r="B4929" t="str">
        <f>'Page 1 - General Information'!$G$16</f>
        <v>6980</v>
      </c>
      <c r="C4929" s="333" t="s">
        <v>14207</v>
      </c>
      <c r="N4929" t="s">
        <v>12201</v>
      </c>
      <c r="P4929" s="303">
        <f>INDEX('Page 3 - Financial Information'!$K$16:$X$186,Y4929,X4929)</f>
        <v>0</v>
      </c>
      <c r="Q4929"/>
      <c r="S4929" t="s">
        <v>12820</v>
      </c>
      <c r="X4929" s="334">
        <v>4</v>
      </c>
      <c r="Y4929" s="334">
        <v>57</v>
      </c>
    </row>
    <row r="4930" spans="1:25" x14ac:dyDescent="0.25">
      <c r="A4930" t="str">
        <f>'Page 1 - General Information'!$G$12</f>
        <v>114069103</v>
      </c>
      <c r="B4930" t="str">
        <f>'Page 1 - General Information'!$G$16</f>
        <v>6980</v>
      </c>
      <c r="C4930" s="333" t="s">
        <v>14207</v>
      </c>
      <c r="N4930" t="s">
        <v>12201</v>
      </c>
      <c r="P4930" s="303">
        <f>INDEX('Page 3 - Financial Information'!$K$16:$X$186,Y4930,X4930)</f>
        <v>2439</v>
      </c>
      <c r="Q4930"/>
      <c r="S4930" t="s">
        <v>12821</v>
      </c>
      <c r="X4930" s="334">
        <v>5</v>
      </c>
      <c r="Y4930" s="334">
        <v>57</v>
      </c>
    </row>
    <row r="4931" spans="1:25" x14ac:dyDescent="0.25">
      <c r="A4931" t="str">
        <f>'Page 1 - General Information'!$G$12</f>
        <v>114069103</v>
      </c>
      <c r="B4931" t="str">
        <f>'Page 1 - General Information'!$G$16</f>
        <v>6980</v>
      </c>
      <c r="C4931" s="333" t="s">
        <v>14207</v>
      </c>
      <c r="N4931" t="s">
        <v>12201</v>
      </c>
      <c r="P4931" s="303">
        <f>INDEX('Page 3 - Financial Information'!$K$16:$X$186,Y4931,X4931)</f>
        <v>0</v>
      </c>
      <c r="Q4931"/>
      <c r="S4931" t="s">
        <v>12822</v>
      </c>
      <c r="X4931" s="334">
        <v>6</v>
      </c>
      <c r="Y4931" s="334">
        <v>57</v>
      </c>
    </row>
    <row r="4932" spans="1:25" x14ac:dyDescent="0.25">
      <c r="A4932" t="str">
        <f>'Page 1 - General Information'!$G$12</f>
        <v>114069103</v>
      </c>
      <c r="B4932" t="str">
        <f>'Page 1 - General Information'!$G$16</f>
        <v>6980</v>
      </c>
      <c r="C4932" s="333" t="s">
        <v>14207</v>
      </c>
      <c r="N4932" t="s">
        <v>12201</v>
      </c>
      <c r="P4932" s="303">
        <f>INDEX('Page 3 - Financial Information'!$K$16:$X$186,Y4932,X4932)</f>
        <v>1270</v>
      </c>
      <c r="Q4932"/>
      <c r="S4932" t="s">
        <v>12823</v>
      </c>
      <c r="X4932" s="334">
        <v>7</v>
      </c>
      <c r="Y4932" s="334">
        <v>57</v>
      </c>
    </row>
    <row r="4933" spans="1:25" x14ac:dyDescent="0.25">
      <c r="A4933" t="str">
        <f>'Page 1 - General Information'!$G$12</f>
        <v>114069103</v>
      </c>
      <c r="B4933" t="str">
        <f>'Page 1 - General Information'!$G$16</f>
        <v>6980</v>
      </c>
      <c r="C4933" s="333" t="s">
        <v>14207</v>
      </c>
      <c r="N4933" t="s">
        <v>12201</v>
      </c>
      <c r="P4933" s="303">
        <f>INDEX('Page 3 - Financial Information'!$K$16:$X$186,Y4933,X4933)</f>
        <v>7606</v>
      </c>
      <c r="Q4933"/>
      <c r="S4933" t="s">
        <v>12824</v>
      </c>
      <c r="X4933" s="334">
        <v>8</v>
      </c>
      <c r="Y4933" s="334">
        <v>57</v>
      </c>
    </row>
    <row r="4934" spans="1:25" x14ac:dyDescent="0.25">
      <c r="A4934" t="str">
        <f>'Page 1 - General Information'!$G$12</f>
        <v>114069103</v>
      </c>
      <c r="B4934" t="str">
        <f>'Page 1 - General Information'!$G$16</f>
        <v>6980</v>
      </c>
      <c r="C4934" s="333" t="s">
        <v>14207</v>
      </c>
      <c r="N4934" t="s">
        <v>12201</v>
      </c>
      <c r="P4934" s="303">
        <f>INDEX('Page 3 - Financial Information'!$K$16:$X$186,Y4934,X4934)</f>
        <v>0</v>
      </c>
      <c r="Q4934"/>
      <c r="S4934" t="s">
        <v>12825</v>
      </c>
      <c r="X4934" s="334">
        <v>9</v>
      </c>
      <c r="Y4934" s="334">
        <v>57</v>
      </c>
    </row>
    <row r="4935" spans="1:25" x14ac:dyDescent="0.25">
      <c r="A4935" t="str">
        <f>'Page 1 - General Information'!$G$12</f>
        <v>114069103</v>
      </c>
      <c r="B4935" t="str">
        <f>'Page 1 - General Information'!$G$16</f>
        <v>6980</v>
      </c>
      <c r="C4935" s="333" t="s">
        <v>14207</v>
      </c>
      <c r="N4935" t="s">
        <v>12201</v>
      </c>
      <c r="P4935" s="303">
        <f>INDEX('Page 3 - Financial Information'!$K$16:$X$186,Y4935,X4935)</f>
        <v>0</v>
      </c>
      <c r="Q4935"/>
      <c r="S4935" t="s">
        <v>12826</v>
      </c>
      <c r="X4935" s="334">
        <v>10</v>
      </c>
      <c r="Y4935" s="334">
        <v>57</v>
      </c>
    </row>
    <row r="4936" spans="1:25" x14ac:dyDescent="0.25">
      <c r="A4936" t="str">
        <f>'Page 1 - General Information'!$G$12</f>
        <v>114069103</v>
      </c>
      <c r="B4936" t="str">
        <f>'Page 1 - General Information'!$G$16</f>
        <v>6980</v>
      </c>
      <c r="C4936" s="333" t="s">
        <v>14207</v>
      </c>
      <c r="N4936" t="s">
        <v>12201</v>
      </c>
      <c r="P4936" s="303">
        <f>INDEX('Page 3 - Financial Information'!$K$16:$X$186,Y4936,X4936)</f>
        <v>0</v>
      </c>
      <c r="Q4936"/>
      <c r="S4936" t="s">
        <v>12827</v>
      </c>
      <c r="X4936" s="334">
        <v>13</v>
      </c>
      <c r="Y4936" s="334">
        <v>57</v>
      </c>
    </row>
    <row r="4937" spans="1:25" x14ac:dyDescent="0.25">
      <c r="A4937" t="str">
        <f>'Page 1 - General Information'!$G$12</f>
        <v>114069103</v>
      </c>
      <c r="B4937" t="str">
        <f>'Page 1 - General Information'!$G$16</f>
        <v>6980</v>
      </c>
      <c r="C4937" s="333" t="s">
        <v>14207</v>
      </c>
      <c r="N4937" t="s">
        <v>12201</v>
      </c>
      <c r="P4937" s="303">
        <f>INDEX('Page 3 - Financial Information'!$K$16:$X$186,Y4937,X4937)</f>
        <v>0</v>
      </c>
      <c r="Q4937"/>
      <c r="S4937" t="s">
        <v>12828</v>
      </c>
      <c r="X4937" s="334">
        <v>14</v>
      </c>
      <c r="Y4937" s="334">
        <v>57</v>
      </c>
    </row>
    <row r="4938" spans="1:25" x14ac:dyDescent="0.25">
      <c r="A4938" t="str">
        <f>'Page 1 - General Information'!$G$12</f>
        <v>114069103</v>
      </c>
      <c r="B4938" t="str">
        <f>'Page 1 - General Information'!$G$16</f>
        <v>6980</v>
      </c>
      <c r="C4938" s="333" t="s">
        <v>14207</v>
      </c>
      <c r="N4938" t="s">
        <v>12201</v>
      </c>
      <c r="P4938" s="303">
        <f>INDEX('Page 3 - Financial Information'!$K$16:$X$186,Y4938,X4938)</f>
        <v>0</v>
      </c>
      <c r="Q4938"/>
      <c r="S4938" t="s">
        <v>12829</v>
      </c>
      <c r="X4938" s="334">
        <v>1</v>
      </c>
      <c r="Y4938" s="334">
        <v>58</v>
      </c>
    </row>
    <row r="4939" spans="1:25" x14ac:dyDescent="0.25">
      <c r="A4939" t="str">
        <f>'Page 1 - General Information'!$G$12</f>
        <v>114069103</v>
      </c>
      <c r="B4939" t="str">
        <f>'Page 1 - General Information'!$G$16</f>
        <v>6980</v>
      </c>
      <c r="C4939" s="333" t="s">
        <v>14207</v>
      </c>
      <c r="N4939" t="s">
        <v>12201</v>
      </c>
      <c r="P4939" s="303">
        <f>INDEX('Page 3 - Financial Information'!$K$16:$X$186,Y4939,X4939)</f>
        <v>0</v>
      </c>
      <c r="Q4939"/>
      <c r="S4939" t="s">
        <v>12830</v>
      </c>
      <c r="X4939" s="334">
        <v>3</v>
      </c>
      <c r="Y4939" s="334">
        <v>58</v>
      </c>
    </row>
    <row r="4940" spans="1:25" x14ac:dyDescent="0.25">
      <c r="A4940" t="str">
        <f>'Page 1 - General Information'!$G$12</f>
        <v>114069103</v>
      </c>
      <c r="B4940" t="str">
        <f>'Page 1 - General Information'!$G$16</f>
        <v>6980</v>
      </c>
      <c r="C4940" s="333" t="s">
        <v>14207</v>
      </c>
      <c r="N4940" t="s">
        <v>12201</v>
      </c>
      <c r="P4940" s="303">
        <f>INDEX('Page 3 - Financial Information'!$K$16:$X$186,Y4940,X4940)</f>
        <v>0</v>
      </c>
      <c r="Q4940"/>
      <c r="S4940" t="s">
        <v>12831</v>
      </c>
      <c r="X4940" s="334">
        <v>4</v>
      </c>
      <c r="Y4940" s="334">
        <v>58</v>
      </c>
    </row>
    <row r="4941" spans="1:25" x14ac:dyDescent="0.25">
      <c r="A4941" t="str">
        <f>'Page 1 - General Information'!$G$12</f>
        <v>114069103</v>
      </c>
      <c r="B4941" t="str">
        <f>'Page 1 - General Information'!$G$16</f>
        <v>6980</v>
      </c>
      <c r="C4941" s="333" t="s">
        <v>14207</v>
      </c>
      <c r="N4941" t="s">
        <v>12201</v>
      </c>
      <c r="P4941" s="303">
        <f>INDEX('Page 3 - Financial Information'!$K$16:$X$186,Y4941,X4941)</f>
        <v>0</v>
      </c>
      <c r="Q4941"/>
      <c r="S4941" t="s">
        <v>12832</v>
      </c>
      <c r="X4941" s="334">
        <v>5</v>
      </c>
      <c r="Y4941" s="334">
        <v>58</v>
      </c>
    </row>
    <row r="4942" spans="1:25" x14ac:dyDescent="0.25">
      <c r="A4942" t="str">
        <f>'Page 1 - General Information'!$G$12</f>
        <v>114069103</v>
      </c>
      <c r="B4942" t="str">
        <f>'Page 1 - General Information'!$G$16</f>
        <v>6980</v>
      </c>
      <c r="C4942" s="333" t="s">
        <v>14207</v>
      </c>
      <c r="N4942" t="s">
        <v>12201</v>
      </c>
      <c r="P4942" s="303">
        <f>INDEX('Page 3 - Financial Information'!$K$16:$X$186,Y4942,X4942)</f>
        <v>0</v>
      </c>
      <c r="Q4942"/>
      <c r="S4942" t="s">
        <v>12833</v>
      </c>
      <c r="X4942" s="334">
        <v>6</v>
      </c>
      <c r="Y4942" s="334">
        <v>58</v>
      </c>
    </row>
    <row r="4943" spans="1:25" x14ac:dyDescent="0.25">
      <c r="A4943" t="str">
        <f>'Page 1 - General Information'!$G$12</f>
        <v>114069103</v>
      </c>
      <c r="B4943" t="str">
        <f>'Page 1 - General Information'!$G$16</f>
        <v>6980</v>
      </c>
      <c r="C4943" s="333" t="s">
        <v>14207</v>
      </c>
      <c r="N4943" t="s">
        <v>12201</v>
      </c>
      <c r="P4943" s="303">
        <f>INDEX('Page 3 - Financial Information'!$K$16:$X$186,Y4943,X4943)</f>
        <v>0</v>
      </c>
      <c r="Q4943"/>
      <c r="S4943" t="s">
        <v>12834</v>
      </c>
      <c r="X4943" s="334">
        <v>7</v>
      </c>
      <c r="Y4943" s="334">
        <v>58</v>
      </c>
    </row>
    <row r="4944" spans="1:25" x14ac:dyDescent="0.25">
      <c r="A4944" t="str">
        <f>'Page 1 - General Information'!$G$12</f>
        <v>114069103</v>
      </c>
      <c r="B4944" t="str">
        <f>'Page 1 - General Information'!$G$16</f>
        <v>6980</v>
      </c>
      <c r="C4944" s="333" t="s">
        <v>14207</v>
      </c>
      <c r="N4944" t="s">
        <v>12201</v>
      </c>
      <c r="P4944" s="303">
        <f>INDEX('Page 3 - Financial Information'!$K$16:$X$186,Y4944,X4944)</f>
        <v>0</v>
      </c>
      <c r="Q4944"/>
      <c r="S4944" t="s">
        <v>12835</v>
      </c>
      <c r="X4944" s="334">
        <v>8</v>
      </c>
      <c r="Y4944" s="334">
        <v>58</v>
      </c>
    </row>
    <row r="4945" spans="1:25" x14ac:dyDescent="0.25">
      <c r="A4945" t="str">
        <f>'Page 1 - General Information'!$G$12</f>
        <v>114069103</v>
      </c>
      <c r="B4945" t="str">
        <f>'Page 1 - General Information'!$G$16</f>
        <v>6980</v>
      </c>
      <c r="C4945" s="333" t="s">
        <v>14207</v>
      </c>
      <c r="N4945" t="s">
        <v>12201</v>
      </c>
      <c r="P4945" s="303">
        <f>INDEX('Page 3 - Financial Information'!$K$16:$X$186,Y4945,X4945)</f>
        <v>0</v>
      </c>
      <c r="Q4945"/>
      <c r="S4945" t="s">
        <v>12836</v>
      </c>
      <c r="X4945" s="334">
        <v>9</v>
      </c>
      <c r="Y4945" s="334">
        <v>58</v>
      </c>
    </row>
    <row r="4946" spans="1:25" x14ac:dyDescent="0.25">
      <c r="A4946" t="str">
        <f>'Page 1 - General Information'!$G$12</f>
        <v>114069103</v>
      </c>
      <c r="B4946" t="str">
        <f>'Page 1 - General Information'!$G$16</f>
        <v>6980</v>
      </c>
      <c r="C4946" s="333" t="s">
        <v>14207</v>
      </c>
      <c r="N4946" t="s">
        <v>12201</v>
      </c>
      <c r="P4946" s="303">
        <f>INDEX('Page 3 - Financial Information'!$K$16:$X$186,Y4946,X4946)</f>
        <v>0</v>
      </c>
      <c r="Q4946"/>
      <c r="S4946" t="s">
        <v>12837</v>
      </c>
      <c r="X4946" s="334">
        <v>10</v>
      </c>
      <c r="Y4946" s="334">
        <v>58</v>
      </c>
    </row>
    <row r="4947" spans="1:25" x14ac:dyDescent="0.25">
      <c r="A4947" t="str">
        <f>'Page 1 - General Information'!$G$12</f>
        <v>114069103</v>
      </c>
      <c r="B4947" t="str">
        <f>'Page 1 - General Information'!$G$16</f>
        <v>6980</v>
      </c>
      <c r="C4947" s="333" t="s">
        <v>14207</v>
      </c>
      <c r="N4947" t="s">
        <v>12201</v>
      </c>
      <c r="P4947" s="303">
        <f>INDEX('Page 3 - Financial Information'!$K$16:$X$186,Y4947,X4947)</f>
        <v>0</v>
      </c>
      <c r="Q4947"/>
      <c r="S4947" t="s">
        <v>12838</v>
      </c>
      <c r="X4947" s="334">
        <v>13</v>
      </c>
      <c r="Y4947" s="334">
        <v>58</v>
      </c>
    </row>
    <row r="4948" spans="1:25" x14ac:dyDescent="0.25">
      <c r="A4948" t="str">
        <f>'Page 1 - General Information'!$G$12</f>
        <v>114069103</v>
      </c>
      <c r="B4948" t="str">
        <f>'Page 1 - General Information'!$G$16</f>
        <v>6980</v>
      </c>
      <c r="C4948" s="333" t="s">
        <v>14207</v>
      </c>
      <c r="N4948" t="s">
        <v>12201</v>
      </c>
      <c r="P4948" s="303">
        <f>INDEX('Page 3 - Financial Information'!$K$16:$X$186,Y4948,X4948)</f>
        <v>0</v>
      </c>
      <c r="Q4948"/>
      <c r="S4948" t="s">
        <v>12839</v>
      </c>
      <c r="X4948" s="334">
        <v>14</v>
      </c>
      <c r="Y4948" s="334">
        <v>58</v>
      </c>
    </row>
    <row r="4949" spans="1:25" x14ac:dyDescent="0.25">
      <c r="A4949" t="str">
        <f>'Page 1 - General Information'!$G$12</f>
        <v>114069103</v>
      </c>
      <c r="B4949" t="str">
        <f>'Page 1 - General Information'!$G$16</f>
        <v>6980</v>
      </c>
      <c r="C4949" s="333" t="s">
        <v>14207</v>
      </c>
      <c r="N4949" t="s">
        <v>12201</v>
      </c>
      <c r="P4949" s="303">
        <f>INDEX('Page 3 - Financial Information'!$K$16:$X$186,Y4949,X4949)</f>
        <v>0</v>
      </c>
      <c r="Q4949"/>
      <c r="S4949" t="s">
        <v>12840</v>
      </c>
      <c r="X4949" s="334">
        <v>1</v>
      </c>
      <c r="Y4949" s="334">
        <v>59</v>
      </c>
    </row>
    <row r="4950" spans="1:25" x14ac:dyDescent="0.25">
      <c r="A4950" t="str">
        <f>'Page 1 - General Information'!$G$12</f>
        <v>114069103</v>
      </c>
      <c r="B4950" t="str">
        <f>'Page 1 - General Information'!$G$16</f>
        <v>6980</v>
      </c>
      <c r="C4950" s="333" t="s">
        <v>14207</v>
      </c>
      <c r="N4950" t="s">
        <v>12201</v>
      </c>
      <c r="P4950" s="303">
        <f>INDEX('Page 3 - Financial Information'!$K$16:$X$186,Y4950,X4950)</f>
        <v>0</v>
      </c>
      <c r="Q4950"/>
      <c r="S4950" t="s">
        <v>12841</v>
      </c>
      <c r="X4950" s="334">
        <v>3</v>
      </c>
      <c r="Y4950" s="334">
        <v>59</v>
      </c>
    </row>
    <row r="4951" spans="1:25" x14ac:dyDescent="0.25">
      <c r="A4951" t="str">
        <f>'Page 1 - General Information'!$G$12</f>
        <v>114069103</v>
      </c>
      <c r="B4951" t="str">
        <f>'Page 1 - General Information'!$G$16</f>
        <v>6980</v>
      </c>
      <c r="C4951" s="333" t="s">
        <v>14207</v>
      </c>
      <c r="N4951" t="s">
        <v>12201</v>
      </c>
      <c r="P4951" s="303">
        <f>INDEX('Page 3 - Financial Information'!$K$16:$X$186,Y4951,X4951)</f>
        <v>0</v>
      </c>
      <c r="Q4951"/>
      <c r="S4951" t="s">
        <v>12842</v>
      </c>
      <c r="X4951" s="334">
        <v>4</v>
      </c>
      <c r="Y4951" s="334">
        <v>59</v>
      </c>
    </row>
    <row r="4952" spans="1:25" x14ac:dyDescent="0.25">
      <c r="A4952" t="str">
        <f>'Page 1 - General Information'!$G$12</f>
        <v>114069103</v>
      </c>
      <c r="B4952" t="str">
        <f>'Page 1 - General Information'!$G$16</f>
        <v>6980</v>
      </c>
      <c r="C4952" s="333" t="s">
        <v>14207</v>
      </c>
      <c r="N4952" t="s">
        <v>12201</v>
      </c>
      <c r="P4952" s="303">
        <f>INDEX('Page 3 - Financial Information'!$K$16:$X$186,Y4952,X4952)</f>
        <v>0</v>
      </c>
      <c r="Q4952"/>
      <c r="S4952" t="s">
        <v>12843</v>
      </c>
      <c r="X4952" s="334">
        <v>5</v>
      </c>
      <c r="Y4952" s="334">
        <v>59</v>
      </c>
    </row>
    <row r="4953" spans="1:25" x14ac:dyDescent="0.25">
      <c r="A4953" t="str">
        <f>'Page 1 - General Information'!$G$12</f>
        <v>114069103</v>
      </c>
      <c r="B4953" t="str">
        <f>'Page 1 - General Information'!$G$16</f>
        <v>6980</v>
      </c>
      <c r="C4953" s="333" t="s">
        <v>14207</v>
      </c>
      <c r="N4953" t="s">
        <v>12201</v>
      </c>
      <c r="P4953" s="303">
        <f>INDEX('Page 3 - Financial Information'!$K$16:$X$186,Y4953,X4953)</f>
        <v>0</v>
      </c>
      <c r="Q4953"/>
      <c r="S4953" t="s">
        <v>12844</v>
      </c>
      <c r="X4953" s="334">
        <v>6</v>
      </c>
      <c r="Y4953" s="334">
        <v>59</v>
      </c>
    </row>
    <row r="4954" spans="1:25" x14ac:dyDescent="0.25">
      <c r="A4954" t="str">
        <f>'Page 1 - General Information'!$G$12</f>
        <v>114069103</v>
      </c>
      <c r="B4954" t="str">
        <f>'Page 1 - General Information'!$G$16</f>
        <v>6980</v>
      </c>
      <c r="C4954" s="333" t="s">
        <v>14207</v>
      </c>
      <c r="N4954" t="s">
        <v>12201</v>
      </c>
      <c r="P4954" s="303">
        <f>INDEX('Page 3 - Financial Information'!$K$16:$X$186,Y4954,X4954)</f>
        <v>0</v>
      </c>
      <c r="Q4954"/>
      <c r="S4954" t="s">
        <v>12845</v>
      </c>
      <c r="X4954" s="334">
        <v>7</v>
      </c>
      <c r="Y4954" s="334">
        <v>59</v>
      </c>
    </row>
    <row r="4955" spans="1:25" x14ac:dyDescent="0.25">
      <c r="A4955" t="str">
        <f>'Page 1 - General Information'!$G$12</f>
        <v>114069103</v>
      </c>
      <c r="B4955" t="str">
        <f>'Page 1 - General Information'!$G$16</f>
        <v>6980</v>
      </c>
      <c r="C4955" s="333" t="s">
        <v>14207</v>
      </c>
      <c r="N4955" t="s">
        <v>12201</v>
      </c>
      <c r="P4955" s="303">
        <f>INDEX('Page 3 - Financial Information'!$K$16:$X$186,Y4955,X4955)</f>
        <v>0</v>
      </c>
      <c r="Q4955"/>
      <c r="S4955" t="s">
        <v>12846</v>
      </c>
      <c r="X4955" s="334">
        <v>8</v>
      </c>
      <c r="Y4955" s="334">
        <v>59</v>
      </c>
    </row>
    <row r="4956" spans="1:25" x14ac:dyDescent="0.25">
      <c r="A4956" t="str">
        <f>'Page 1 - General Information'!$G$12</f>
        <v>114069103</v>
      </c>
      <c r="B4956" t="str">
        <f>'Page 1 - General Information'!$G$16</f>
        <v>6980</v>
      </c>
      <c r="C4956" s="333" t="s">
        <v>14207</v>
      </c>
      <c r="N4956" t="s">
        <v>12201</v>
      </c>
      <c r="P4956" s="303">
        <f>INDEX('Page 3 - Financial Information'!$K$16:$X$186,Y4956,X4956)</f>
        <v>0</v>
      </c>
      <c r="Q4956"/>
      <c r="S4956" t="s">
        <v>12847</v>
      </c>
      <c r="X4956" s="334">
        <v>9</v>
      </c>
      <c r="Y4956" s="334">
        <v>59</v>
      </c>
    </row>
    <row r="4957" spans="1:25" x14ac:dyDescent="0.25">
      <c r="A4957" t="str">
        <f>'Page 1 - General Information'!$G$12</f>
        <v>114069103</v>
      </c>
      <c r="B4957" t="str">
        <f>'Page 1 - General Information'!$G$16</f>
        <v>6980</v>
      </c>
      <c r="C4957" s="333" t="s">
        <v>14207</v>
      </c>
      <c r="N4957" t="s">
        <v>12201</v>
      </c>
      <c r="P4957" s="303">
        <f>INDEX('Page 3 - Financial Information'!$K$16:$X$186,Y4957,X4957)</f>
        <v>0</v>
      </c>
      <c r="Q4957"/>
      <c r="S4957" t="s">
        <v>12848</v>
      </c>
      <c r="X4957" s="334">
        <v>10</v>
      </c>
      <c r="Y4957" s="334">
        <v>59</v>
      </c>
    </row>
    <row r="4958" spans="1:25" x14ac:dyDescent="0.25">
      <c r="A4958" t="str">
        <f>'Page 1 - General Information'!$G$12</f>
        <v>114069103</v>
      </c>
      <c r="B4958" t="str">
        <f>'Page 1 - General Information'!$G$16</f>
        <v>6980</v>
      </c>
      <c r="C4958" s="333" t="s">
        <v>14207</v>
      </c>
      <c r="N4958" t="s">
        <v>12201</v>
      </c>
      <c r="P4958" s="303">
        <f>INDEX('Page 3 - Financial Information'!$K$16:$X$186,Y4958,X4958)</f>
        <v>0</v>
      </c>
      <c r="Q4958"/>
      <c r="S4958" t="s">
        <v>12849</v>
      </c>
      <c r="X4958" s="334">
        <v>13</v>
      </c>
      <c r="Y4958" s="334">
        <v>59</v>
      </c>
    </row>
    <row r="4959" spans="1:25" x14ac:dyDescent="0.25">
      <c r="A4959" t="str">
        <f>'Page 1 - General Information'!$G$12</f>
        <v>114069103</v>
      </c>
      <c r="B4959" t="str">
        <f>'Page 1 - General Information'!$G$16</f>
        <v>6980</v>
      </c>
      <c r="C4959" s="333" t="s">
        <v>14207</v>
      </c>
      <c r="N4959" t="s">
        <v>12201</v>
      </c>
      <c r="P4959" s="303">
        <f>INDEX('Page 3 - Financial Information'!$K$16:$X$186,Y4959,X4959)</f>
        <v>0</v>
      </c>
      <c r="Q4959"/>
      <c r="S4959" t="s">
        <v>12850</v>
      </c>
      <c r="X4959" s="334">
        <v>14</v>
      </c>
      <c r="Y4959" s="334">
        <v>59</v>
      </c>
    </row>
    <row r="4960" spans="1:25" x14ac:dyDescent="0.25">
      <c r="A4960" t="str">
        <f>'Page 1 - General Information'!$G$12</f>
        <v>114069103</v>
      </c>
      <c r="B4960" t="str">
        <f>'Page 1 - General Information'!$G$16</f>
        <v>6980</v>
      </c>
      <c r="C4960" s="333" t="s">
        <v>14207</v>
      </c>
      <c r="N4960" t="s">
        <v>12201</v>
      </c>
      <c r="P4960" s="303">
        <f>INDEX('Page 3 - Financial Information'!$K$16:$X$186,Y4960,X4960)</f>
        <v>0</v>
      </c>
      <c r="Q4960"/>
      <c r="S4960" t="s">
        <v>12851</v>
      </c>
      <c r="X4960" s="334">
        <v>1</v>
      </c>
      <c r="Y4960" s="334">
        <v>60</v>
      </c>
    </row>
    <row r="4961" spans="1:25" x14ac:dyDescent="0.25">
      <c r="A4961" t="str">
        <f>'Page 1 - General Information'!$G$12</f>
        <v>114069103</v>
      </c>
      <c r="B4961" t="str">
        <f>'Page 1 - General Information'!$G$16</f>
        <v>6980</v>
      </c>
      <c r="C4961" s="333" t="s">
        <v>14207</v>
      </c>
      <c r="N4961" t="s">
        <v>12201</v>
      </c>
      <c r="P4961" s="303">
        <f>INDEX('Page 3 - Financial Information'!$K$16:$X$186,Y4961,X4961)</f>
        <v>0</v>
      </c>
      <c r="Q4961"/>
      <c r="S4961" t="s">
        <v>12852</v>
      </c>
      <c r="X4961" s="334">
        <v>3</v>
      </c>
      <c r="Y4961" s="334">
        <v>60</v>
      </c>
    </row>
    <row r="4962" spans="1:25" x14ac:dyDescent="0.25">
      <c r="A4962" t="str">
        <f>'Page 1 - General Information'!$G$12</f>
        <v>114069103</v>
      </c>
      <c r="B4962" t="str">
        <f>'Page 1 - General Information'!$G$16</f>
        <v>6980</v>
      </c>
      <c r="C4962" s="333" t="s">
        <v>14207</v>
      </c>
      <c r="N4962" t="s">
        <v>12201</v>
      </c>
      <c r="P4962" s="303">
        <f>INDEX('Page 3 - Financial Information'!$K$16:$X$186,Y4962,X4962)</f>
        <v>0</v>
      </c>
      <c r="Q4962"/>
      <c r="S4962" t="s">
        <v>12853</v>
      </c>
      <c r="X4962" s="334">
        <v>4</v>
      </c>
      <c r="Y4962" s="334">
        <v>60</v>
      </c>
    </row>
    <row r="4963" spans="1:25" x14ac:dyDescent="0.25">
      <c r="A4963" t="str">
        <f>'Page 1 - General Information'!$G$12</f>
        <v>114069103</v>
      </c>
      <c r="B4963" t="str">
        <f>'Page 1 - General Information'!$G$16</f>
        <v>6980</v>
      </c>
      <c r="C4963" s="333" t="s">
        <v>14207</v>
      </c>
      <c r="N4963" t="s">
        <v>12201</v>
      </c>
      <c r="P4963" s="303">
        <f>INDEX('Page 3 - Financial Information'!$K$16:$X$186,Y4963,X4963)</f>
        <v>0</v>
      </c>
      <c r="Q4963"/>
      <c r="S4963" t="s">
        <v>12854</v>
      </c>
      <c r="X4963" s="334">
        <v>5</v>
      </c>
      <c r="Y4963" s="334">
        <v>60</v>
      </c>
    </row>
    <row r="4964" spans="1:25" x14ac:dyDescent="0.25">
      <c r="A4964" t="str">
        <f>'Page 1 - General Information'!$G$12</f>
        <v>114069103</v>
      </c>
      <c r="B4964" t="str">
        <f>'Page 1 - General Information'!$G$16</f>
        <v>6980</v>
      </c>
      <c r="C4964" s="333" t="s">
        <v>14207</v>
      </c>
      <c r="N4964" t="s">
        <v>12201</v>
      </c>
      <c r="P4964" s="303">
        <f>INDEX('Page 3 - Financial Information'!$K$16:$X$186,Y4964,X4964)</f>
        <v>0</v>
      </c>
      <c r="Q4964"/>
      <c r="S4964" t="s">
        <v>12855</v>
      </c>
      <c r="X4964" s="334">
        <v>6</v>
      </c>
      <c r="Y4964" s="334">
        <v>60</v>
      </c>
    </row>
    <row r="4965" spans="1:25" x14ac:dyDescent="0.25">
      <c r="A4965" t="str">
        <f>'Page 1 - General Information'!$G$12</f>
        <v>114069103</v>
      </c>
      <c r="B4965" t="str">
        <f>'Page 1 - General Information'!$G$16</f>
        <v>6980</v>
      </c>
      <c r="C4965" s="333" t="s">
        <v>14207</v>
      </c>
      <c r="N4965" t="s">
        <v>12201</v>
      </c>
      <c r="P4965" s="303">
        <f>INDEX('Page 3 - Financial Information'!$K$16:$X$186,Y4965,X4965)</f>
        <v>0</v>
      </c>
      <c r="Q4965"/>
      <c r="S4965" t="s">
        <v>12856</v>
      </c>
      <c r="X4965" s="334">
        <v>7</v>
      </c>
      <c r="Y4965" s="334">
        <v>60</v>
      </c>
    </row>
    <row r="4966" spans="1:25" x14ac:dyDescent="0.25">
      <c r="A4966" t="str">
        <f>'Page 1 - General Information'!$G$12</f>
        <v>114069103</v>
      </c>
      <c r="B4966" t="str">
        <f>'Page 1 - General Information'!$G$16</f>
        <v>6980</v>
      </c>
      <c r="C4966" s="333" t="s">
        <v>14207</v>
      </c>
      <c r="N4966" t="s">
        <v>12201</v>
      </c>
      <c r="P4966" s="303">
        <f>INDEX('Page 3 - Financial Information'!$K$16:$X$186,Y4966,X4966)</f>
        <v>0</v>
      </c>
      <c r="Q4966"/>
      <c r="S4966" t="s">
        <v>12857</v>
      </c>
      <c r="X4966" s="334">
        <v>8</v>
      </c>
      <c r="Y4966" s="334">
        <v>60</v>
      </c>
    </row>
    <row r="4967" spans="1:25" x14ac:dyDescent="0.25">
      <c r="A4967" t="str">
        <f>'Page 1 - General Information'!$G$12</f>
        <v>114069103</v>
      </c>
      <c r="B4967" t="str">
        <f>'Page 1 - General Information'!$G$16</f>
        <v>6980</v>
      </c>
      <c r="C4967" s="333" t="s">
        <v>14207</v>
      </c>
      <c r="N4967" t="s">
        <v>12201</v>
      </c>
      <c r="P4967" s="303">
        <f>INDEX('Page 3 - Financial Information'!$K$16:$X$186,Y4967,X4967)</f>
        <v>0</v>
      </c>
      <c r="Q4967"/>
      <c r="S4967" t="s">
        <v>12858</v>
      </c>
      <c r="X4967" s="334">
        <v>9</v>
      </c>
      <c r="Y4967" s="334">
        <v>60</v>
      </c>
    </row>
    <row r="4968" spans="1:25" x14ac:dyDescent="0.25">
      <c r="A4968" t="str">
        <f>'Page 1 - General Information'!$G$12</f>
        <v>114069103</v>
      </c>
      <c r="B4968" t="str">
        <f>'Page 1 - General Information'!$G$16</f>
        <v>6980</v>
      </c>
      <c r="C4968" s="333" t="s">
        <v>14207</v>
      </c>
      <c r="N4968" t="s">
        <v>12201</v>
      </c>
      <c r="P4968" s="303">
        <f>INDEX('Page 3 - Financial Information'!$K$16:$X$186,Y4968,X4968)</f>
        <v>0</v>
      </c>
      <c r="Q4968"/>
      <c r="S4968" t="s">
        <v>12859</v>
      </c>
      <c r="X4968" s="334">
        <v>10</v>
      </c>
      <c r="Y4968" s="334">
        <v>60</v>
      </c>
    </row>
    <row r="4969" spans="1:25" x14ac:dyDescent="0.25">
      <c r="A4969" t="str">
        <f>'Page 1 - General Information'!$G$12</f>
        <v>114069103</v>
      </c>
      <c r="B4969" t="str">
        <f>'Page 1 - General Information'!$G$16</f>
        <v>6980</v>
      </c>
      <c r="C4969" s="333" t="s">
        <v>14207</v>
      </c>
      <c r="N4969" t="s">
        <v>12201</v>
      </c>
      <c r="P4969" s="303">
        <f>INDEX('Page 3 - Financial Information'!$K$16:$X$186,Y4969,X4969)</f>
        <v>0</v>
      </c>
      <c r="Q4969"/>
      <c r="S4969" t="s">
        <v>12860</v>
      </c>
      <c r="X4969" s="334">
        <v>13</v>
      </c>
      <c r="Y4969" s="334">
        <v>60</v>
      </c>
    </row>
    <row r="4970" spans="1:25" x14ac:dyDescent="0.25">
      <c r="A4970" t="str">
        <f>'Page 1 - General Information'!$G$12</f>
        <v>114069103</v>
      </c>
      <c r="B4970" t="str">
        <f>'Page 1 - General Information'!$G$16</f>
        <v>6980</v>
      </c>
      <c r="C4970" s="333" t="s">
        <v>14207</v>
      </c>
      <c r="N4970" t="s">
        <v>12201</v>
      </c>
      <c r="P4970" s="303">
        <f>INDEX('Page 3 - Financial Information'!$K$16:$X$186,Y4970,X4970)</f>
        <v>0</v>
      </c>
      <c r="Q4970"/>
      <c r="S4970" t="s">
        <v>12861</v>
      </c>
      <c r="X4970" s="334">
        <v>14</v>
      </c>
      <c r="Y4970" s="334">
        <v>60</v>
      </c>
    </row>
    <row r="4971" spans="1:25" x14ac:dyDescent="0.25">
      <c r="A4971" t="str">
        <f>'Page 1 - General Information'!$G$12</f>
        <v>114069103</v>
      </c>
      <c r="B4971" t="str">
        <f>'Page 1 - General Information'!$G$16</f>
        <v>6980</v>
      </c>
      <c r="C4971" s="333" t="s">
        <v>14207</v>
      </c>
      <c r="N4971" t="s">
        <v>12201</v>
      </c>
      <c r="P4971" s="303">
        <f>INDEX('Page 3 - Financial Information'!$K$16:$X$186,Y4971,X4971)</f>
        <v>5869</v>
      </c>
      <c r="Q4971"/>
      <c r="S4971" t="s">
        <v>12862</v>
      </c>
      <c r="X4971" s="334">
        <v>1</v>
      </c>
      <c r="Y4971" s="334">
        <v>61</v>
      </c>
    </row>
    <row r="4972" spans="1:25" x14ac:dyDescent="0.25">
      <c r="A4972" t="str">
        <f>'Page 1 - General Information'!$G$12</f>
        <v>114069103</v>
      </c>
      <c r="B4972" t="str">
        <f>'Page 1 - General Information'!$G$16</f>
        <v>6980</v>
      </c>
      <c r="C4972" s="333" t="s">
        <v>14207</v>
      </c>
      <c r="N4972" t="s">
        <v>12201</v>
      </c>
      <c r="P4972" s="303">
        <f>INDEX('Page 3 - Financial Information'!$K$16:$X$186,Y4972,X4972)</f>
        <v>589</v>
      </c>
      <c r="Q4972"/>
      <c r="S4972" t="s">
        <v>12863</v>
      </c>
      <c r="X4972" s="334">
        <v>3</v>
      </c>
      <c r="Y4972" s="334">
        <v>61</v>
      </c>
    </row>
    <row r="4973" spans="1:25" x14ac:dyDescent="0.25">
      <c r="A4973" t="str">
        <f>'Page 1 - General Information'!$G$12</f>
        <v>114069103</v>
      </c>
      <c r="B4973" t="str">
        <f>'Page 1 - General Information'!$G$16</f>
        <v>6980</v>
      </c>
      <c r="C4973" s="333" t="s">
        <v>14207</v>
      </c>
      <c r="N4973" t="s">
        <v>12201</v>
      </c>
      <c r="P4973" s="303">
        <f>INDEX('Page 3 - Financial Information'!$K$16:$X$186,Y4973,X4973)</f>
        <v>0</v>
      </c>
      <c r="Q4973"/>
      <c r="S4973" t="s">
        <v>12864</v>
      </c>
      <c r="X4973" s="334">
        <v>4</v>
      </c>
      <c r="Y4973" s="334">
        <v>61</v>
      </c>
    </row>
    <row r="4974" spans="1:25" x14ac:dyDescent="0.25">
      <c r="A4974" t="str">
        <f>'Page 1 - General Information'!$G$12</f>
        <v>114069103</v>
      </c>
      <c r="B4974" t="str">
        <f>'Page 1 - General Information'!$G$16</f>
        <v>6980</v>
      </c>
      <c r="C4974" s="333" t="s">
        <v>14207</v>
      </c>
      <c r="N4974" t="s">
        <v>12201</v>
      </c>
      <c r="P4974" s="303">
        <f>INDEX('Page 3 - Financial Information'!$K$16:$X$186,Y4974,X4974)</f>
        <v>3</v>
      </c>
      <c r="Q4974"/>
      <c r="S4974" t="s">
        <v>12865</v>
      </c>
      <c r="X4974" s="334">
        <v>5</v>
      </c>
      <c r="Y4974" s="334">
        <v>61</v>
      </c>
    </row>
    <row r="4975" spans="1:25" x14ac:dyDescent="0.25">
      <c r="A4975" t="str">
        <f>'Page 1 - General Information'!$G$12</f>
        <v>114069103</v>
      </c>
      <c r="B4975" t="str">
        <f>'Page 1 - General Information'!$G$16</f>
        <v>6980</v>
      </c>
      <c r="C4975" s="333" t="s">
        <v>14207</v>
      </c>
      <c r="N4975" t="s">
        <v>12201</v>
      </c>
      <c r="P4975" s="303">
        <f>INDEX('Page 3 - Financial Information'!$K$16:$X$186,Y4975,X4975)</f>
        <v>0</v>
      </c>
      <c r="Q4975"/>
      <c r="S4975" t="s">
        <v>12866</v>
      </c>
      <c r="X4975" s="334">
        <v>6</v>
      </c>
      <c r="Y4975" s="334">
        <v>61</v>
      </c>
    </row>
    <row r="4976" spans="1:25" x14ac:dyDescent="0.25">
      <c r="A4976" t="str">
        <f>'Page 1 - General Information'!$G$12</f>
        <v>114069103</v>
      </c>
      <c r="B4976" t="str">
        <f>'Page 1 - General Information'!$G$16</f>
        <v>6980</v>
      </c>
      <c r="C4976" s="333" t="s">
        <v>14207</v>
      </c>
      <c r="N4976" t="s">
        <v>12201</v>
      </c>
      <c r="P4976" s="303">
        <f>INDEX('Page 3 - Financial Information'!$K$16:$X$186,Y4976,X4976)</f>
        <v>469</v>
      </c>
      <c r="Q4976"/>
      <c r="S4976" t="s">
        <v>12867</v>
      </c>
      <c r="X4976" s="334">
        <v>7</v>
      </c>
      <c r="Y4976" s="334">
        <v>61</v>
      </c>
    </row>
    <row r="4977" spans="1:25" x14ac:dyDescent="0.25">
      <c r="A4977" t="str">
        <f>'Page 1 - General Information'!$G$12</f>
        <v>114069103</v>
      </c>
      <c r="B4977" t="str">
        <f>'Page 1 - General Information'!$G$16</f>
        <v>6980</v>
      </c>
      <c r="C4977" s="333" t="s">
        <v>14207</v>
      </c>
      <c r="N4977" t="s">
        <v>12201</v>
      </c>
      <c r="P4977" s="303">
        <f>INDEX('Page 3 - Financial Information'!$K$16:$X$186,Y4977,X4977)</f>
        <v>0</v>
      </c>
      <c r="Q4977"/>
      <c r="S4977" t="s">
        <v>12868</v>
      </c>
      <c r="X4977" s="334">
        <v>8</v>
      </c>
      <c r="Y4977" s="334">
        <v>61</v>
      </c>
    </row>
    <row r="4978" spans="1:25" x14ac:dyDescent="0.25">
      <c r="A4978" t="str">
        <f>'Page 1 - General Information'!$G$12</f>
        <v>114069103</v>
      </c>
      <c r="B4978" t="str">
        <f>'Page 1 - General Information'!$G$16</f>
        <v>6980</v>
      </c>
      <c r="C4978" s="333" t="s">
        <v>14207</v>
      </c>
      <c r="N4978" t="s">
        <v>12201</v>
      </c>
      <c r="P4978" s="303">
        <f>INDEX('Page 3 - Financial Information'!$K$16:$X$186,Y4978,X4978)</f>
        <v>0</v>
      </c>
      <c r="Q4978"/>
      <c r="S4978" t="s">
        <v>12869</v>
      </c>
      <c r="X4978" s="334">
        <v>9</v>
      </c>
      <c r="Y4978" s="334">
        <v>61</v>
      </c>
    </row>
    <row r="4979" spans="1:25" x14ac:dyDescent="0.25">
      <c r="A4979" t="str">
        <f>'Page 1 - General Information'!$G$12</f>
        <v>114069103</v>
      </c>
      <c r="B4979" t="str">
        <f>'Page 1 - General Information'!$G$16</f>
        <v>6980</v>
      </c>
      <c r="C4979" s="333" t="s">
        <v>14207</v>
      </c>
      <c r="N4979" t="s">
        <v>12201</v>
      </c>
      <c r="P4979" s="303">
        <f>INDEX('Page 3 - Financial Information'!$K$16:$X$186,Y4979,X4979)</f>
        <v>4808</v>
      </c>
      <c r="Q4979"/>
      <c r="S4979" t="s">
        <v>12870</v>
      </c>
      <c r="X4979" s="334">
        <v>10</v>
      </c>
      <c r="Y4979" s="334">
        <v>61</v>
      </c>
    </row>
    <row r="4980" spans="1:25" x14ac:dyDescent="0.25">
      <c r="A4980" t="str">
        <f>'Page 1 - General Information'!$G$12</f>
        <v>114069103</v>
      </c>
      <c r="B4980" t="str">
        <f>'Page 1 - General Information'!$G$16</f>
        <v>6980</v>
      </c>
      <c r="C4980" s="333" t="s">
        <v>14207</v>
      </c>
      <c r="N4980" t="s">
        <v>12201</v>
      </c>
      <c r="P4980" s="303">
        <f>INDEX('Page 3 - Financial Information'!$K$16:$X$186,Y4980,X4980)</f>
        <v>0</v>
      </c>
      <c r="Q4980"/>
      <c r="S4980" t="s">
        <v>12871</v>
      </c>
      <c r="X4980" s="334">
        <v>13</v>
      </c>
      <c r="Y4980" s="334">
        <v>61</v>
      </c>
    </row>
    <row r="4981" spans="1:25" x14ac:dyDescent="0.25">
      <c r="A4981" t="str">
        <f>'Page 1 - General Information'!$G$12</f>
        <v>114069103</v>
      </c>
      <c r="B4981" t="str">
        <f>'Page 1 - General Information'!$G$16</f>
        <v>6980</v>
      </c>
      <c r="C4981" s="333" t="s">
        <v>14207</v>
      </c>
      <c r="N4981" t="s">
        <v>12201</v>
      </c>
      <c r="P4981" s="303">
        <f>INDEX('Page 3 - Financial Information'!$K$16:$X$186,Y4981,X4981)</f>
        <v>0</v>
      </c>
      <c r="Q4981"/>
      <c r="S4981" t="s">
        <v>12872</v>
      </c>
      <c r="X4981" s="334">
        <v>14</v>
      </c>
      <c r="Y4981" s="334">
        <v>61</v>
      </c>
    </row>
    <row r="4982" spans="1:25" x14ac:dyDescent="0.25">
      <c r="A4982" t="str">
        <f>'Page 1 - General Information'!$G$12</f>
        <v>114069103</v>
      </c>
      <c r="B4982" t="str">
        <f>'Page 1 - General Information'!$G$16</f>
        <v>6980</v>
      </c>
      <c r="C4982" s="333" t="s">
        <v>14207</v>
      </c>
      <c r="N4982" t="s">
        <v>12201</v>
      </c>
      <c r="P4982" s="303">
        <f>INDEX('Page 3 - Financial Information'!$K$16:$X$186,Y4982,X4982)</f>
        <v>0</v>
      </c>
      <c r="Q4982"/>
      <c r="S4982" t="s">
        <v>12873</v>
      </c>
      <c r="X4982" s="334">
        <v>1</v>
      </c>
      <c r="Y4982" s="334">
        <v>62</v>
      </c>
    </row>
    <row r="4983" spans="1:25" x14ac:dyDescent="0.25">
      <c r="A4983" t="str">
        <f>'Page 1 - General Information'!$G$12</f>
        <v>114069103</v>
      </c>
      <c r="B4983" t="str">
        <f>'Page 1 - General Information'!$G$16</f>
        <v>6980</v>
      </c>
      <c r="C4983" s="333" t="s">
        <v>14207</v>
      </c>
      <c r="N4983" t="s">
        <v>12201</v>
      </c>
      <c r="P4983" s="303">
        <f>INDEX('Page 3 - Financial Information'!$K$16:$X$186,Y4983,X4983)</f>
        <v>0</v>
      </c>
      <c r="Q4983"/>
      <c r="S4983" t="s">
        <v>12874</v>
      </c>
      <c r="X4983" s="334">
        <v>3</v>
      </c>
      <c r="Y4983" s="334">
        <v>62</v>
      </c>
    </row>
    <row r="4984" spans="1:25" x14ac:dyDescent="0.25">
      <c r="A4984" t="str">
        <f>'Page 1 - General Information'!$G$12</f>
        <v>114069103</v>
      </c>
      <c r="B4984" t="str">
        <f>'Page 1 - General Information'!$G$16</f>
        <v>6980</v>
      </c>
      <c r="C4984" s="333" t="s">
        <v>14207</v>
      </c>
      <c r="N4984" t="s">
        <v>12201</v>
      </c>
      <c r="P4984" s="303">
        <f>INDEX('Page 3 - Financial Information'!$K$16:$X$186,Y4984,X4984)</f>
        <v>0</v>
      </c>
      <c r="Q4984"/>
      <c r="S4984" t="s">
        <v>12875</v>
      </c>
      <c r="X4984" s="334">
        <v>4</v>
      </c>
      <c r="Y4984" s="334">
        <v>62</v>
      </c>
    </row>
    <row r="4985" spans="1:25" x14ac:dyDescent="0.25">
      <c r="A4985" t="str">
        <f>'Page 1 - General Information'!$G$12</f>
        <v>114069103</v>
      </c>
      <c r="B4985" t="str">
        <f>'Page 1 - General Information'!$G$16</f>
        <v>6980</v>
      </c>
      <c r="C4985" s="333" t="s">
        <v>14207</v>
      </c>
      <c r="N4985" t="s">
        <v>12201</v>
      </c>
      <c r="P4985" s="303">
        <f>INDEX('Page 3 - Financial Information'!$K$16:$X$186,Y4985,X4985)</f>
        <v>0</v>
      </c>
      <c r="Q4985"/>
      <c r="S4985" t="s">
        <v>12876</v>
      </c>
      <c r="X4985" s="334">
        <v>5</v>
      </c>
      <c r="Y4985" s="334">
        <v>62</v>
      </c>
    </row>
    <row r="4986" spans="1:25" x14ac:dyDescent="0.25">
      <c r="A4986" t="str">
        <f>'Page 1 - General Information'!$G$12</f>
        <v>114069103</v>
      </c>
      <c r="B4986" t="str">
        <f>'Page 1 - General Information'!$G$16</f>
        <v>6980</v>
      </c>
      <c r="C4986" s="333" t="s">
        <v>14207</v>
      </c>
      <c r="N4986" t="s">
        <v>12201</v>
      </c>
      <c r="P4986" s="303">
        <f>INDEX('Page 3 - Financial Information'!$K$16:$X$186,Y4986,X4986)</f>
        <v>0</v>
      </c>
      <c r="Q4986"/>
      <c r="S4986" t="s">
        <v>12877</v>
      </c>
      <c r="X4986" s="334">
        <v>6</v>
      </c>
      <c r="Y4986" s="334">
        <v>62</v>
      </c>
    </row>
    <row r="4987" spans="1:25" x14ac:dyDescent="0.25">
      <c r="A4987" t="str">
        <f>'Page 1 - General Information'!$G$12</f>
        <v>114069103</v>
      </c>
      <c r="B4987" t="str">
        <f>'Page 1 - General Information'!$G$16</f>
        <v>6980</v>
      </c>
      <c r="C4987" s="333" t="s">
        <v>14207</v>
      </c>
      <c r="N4987" t="s">
        <v>12201</v>
      </c>
      <c r="P4987" s="303">
        <f>INDEX('Page 3 - Financial Information'!$K$16:$X$186,Y4987,X4987)</f>
        <v>0</v>
      </c>
      <c r="Q4987"/>
      <c r="S4987" t="s">
        <v>12878</v>
      </c>
      <c r="X4987" s="334">
        <v>7</v>
      </c>
      <c r="Y4987" s="334">
        <v>62</v>
      </c>
    </row>
    <row r="4988" spans="1:25" x14ac:dyDescent="0.25">
      <c r="A4988" t="str">
        <f>'Page 1 - General Information'!$G$12</f>
        <v>114069103</v>
      </c>
      <c r="B4988" t="str">
        <f>'Page 1 - General Information'!$G$16</f>
        <v>6980</v>
      </c>
      <c r="C4988" s="333" t="s">
        <v>14207</v>
      </c>
      <c r="N4988" t="s">
        <v>12201</v>
      </c>
      <c r="P4988" s="303">
        <f>INDEX('Page 3 - Financial Information'!$K$16:$X$186,Y4988,X4988)</f>
        <v>0</v>
      </c>
      <c r="Q4988"/>
      <c r="S4988" t="s">
        <v>12879</v>
      </c>
      <c r="X4988" s="334">
        <v>8</v>
      </c>
      <c r="Y4988" s="334">
        <v>62</v>
      </c>
    </row>
    <row r="4989" spans="1:25" x14ac:dyDescent="0.25">
      <c r="A4989" t="str">
        <f>'Page 1 - General Information'!$G$12</f>
        <v>114069103</v>
      </c>
      <c r="B4989" t="str">
        <f>'Page 1 - General Information'!$G$16</f>
        <v>6980</v>
      </c>
      <c r="C4989" s="333" t="s">
        <v>14207</v>
      </c>
      <c r="N4989" t="s">
        <v>12201</v>
      </c>
      <c r="P4989" s="303">
        <f>INDEX('Page 3 - Financial Information'!$K$16:$X$186,Y4989,X4989)</f>
        <v>0</v>
      </c>
      <c r="Q4989"/>
      <c r="S4989" t="s">
        <v>12880</v>
      </c>
      <c r="X4989" s="334">
        <v>9</v>
      </c>
      <c r="Y4989" s="334">
        <v>62</v>
      </c>
    </row>
    <row r="4990" spans="1:25" x14ac:dyDescent="0.25">
      <c r="A4990" t="str">
        <f>'Page 1 - General Information'!$G$12</f>
        <v>114069103</v>
      </c>
      <c r="B4990" t="str">
        <f>'Page 1 - General Information'!$G$16</f>
        <v>6980</v>
      </c>
      <c r="C4990" s="333" t="s">
        <v>14207</v>
      </c>
      <c r="N4990" t="s">
        <v>12201</v>
      </c>
      <c r="P4990" s="303">
        <f>INDEX('Page 3 - Financial Information'!$K$16:$X$186,Y4990,X4990)</f>
        <v>0</v>
      </c>
      <c r="Q4990"/>
      <c r="S4990" t="s">
        <v>12881</v>
      </c>
      <c r="X4990" s="334">
        <v>10</v>
      </c>
      <c r="Y4990" s="334">
        <v>62</v>
      </c>
    </row>
    <row r="4991" spans="1:25" x14ac:dyDescent="0.25">
      <c r="A4991" t="str">
        <f>'Page 1 - General Information'!$G$12</f>
        <v>114069103</v>
      </c>
      <c r="B4991" t="str">
        <f>'Page 1 - General Information'!$G$16</f>
        <v>6980</v>
      </c>
      <c r="C4991" s="333" t="s">
        <v>14207</v>
      </c>
      <c r="N4991" t="s">
        <v>12201</v>
      </c>
      <c r="P4991" s="303">
        <f>INDEX('Page 3 - Financial Information'!$K$16:$X$186,Y4991,X4991)</f>
        <v>0</v>
      </c>
      <c r="Q4991"/>
      <c r="S4991" t="s">
        <v>12882</v>
      </c>
      <c r="X4991" s="334">
        <v>13</v>
      </c>
      <c r="Y4991" s="334">
        <v>62</v>
      </c>
    </row>
    <row r="4992" spans="1:25" x14ac:dyDescent="0.25">
      <c r="A4992" t="str">
        <f>'Page 1 - General Information'!$G$12</f>
        <v>114069103</v>
      </c>
      <c r="B4992" t="str">
        <f>'Page 1 - General Information'!$G$16</f>
        <v>6980</v>
      </c>
      <c r="C4992" s="333" t="s">
        <v>14207</v>
      </c>
      <c r="N4992" t="s">
        <v>12201</v>
      </c>
      <c r="P4992" s="303">
        <f>INDEX('Page 3 - Financial Information'!$K$16:$X$186,Y4992,X4992)</f>
        <v>0</v>
      </c>
      <c r="Q4992"/>
      <c r="S4992" t="s">
        <v>12883</v>
      </c>
      <c r="X4992" s="334">
        <v>14</v>
      </c>
      <c r="Y4992" s="334">
        <v>62</v>
      </c>
    </row>
    <row r="4993" spans="1:25" x14ac:dyDescent="0.25">
      <c r="A4993" t="str">
        <f>'Page 1 - General Information'!$G$12</f>
        <v>114069103</v>
      </c>
      <c r="B4993" t="str">
        <f>'Page 1 - General Information'!$G$16</f>
        <v>6980</v>
      </c>
      <c r="C4993" s="333" t="s">
        <v>14207</v>
      </c>
      <c r="N4993" t="s">
        <v>12201</v>
      </c>
      <c r="P4993" s="303">
        <f>INDEX('Page 3 - Financial Information'!$K$16:$X$186,Y4993,X4993)</f>
        <v>0</v>
      </c>
      <c r="Q4993"/>
      <c r="S4993" t="s">
        <v>12884</v>
      </c>
      <c r="X4993" s="334">
        <v>1</v>
      </c>
      <c r="Y4993" s="334">
        <v>63</v>
      </c>
    </row>
    <row r="4994" spans="1:25" x14ac:dyDescent="0.25">
      <c r="A4994" t="str">
        <f>'Page 1 - General Information'!$G$12</f>
        <v>114069103</v>
      </c>
      <c r="B4994" t="str">
        <f>'Page 1 - General Information'!$G$16</f>
        <v>6980</v>
      </c>
      <c r="C4994" s="333" t="s">
        <v>14207</v>
      </c>
      <c r="N4994" t="s">
        <v>12201</v>
      </c>
      <c r="P4994" s="303">
        <f>INDEX('Page 3 - Financial Information'!$K$16:$X$186,Y4994,X4994)</f>
        <v>0</v>
      </c>
      <c r="Q4994"/>
      <c r="S4994" t="s">
        <v>12885</v>
      </c>
      <c r="X4994" s="334">
        <v>3</v>
      </c>
      <c r="Y4994" s="334">
        <v>63</v>
      </c>
    </row>
    <row r="4995" spans="1:25" x14ac:dyDescent="0.25">
      <c r="A4995" t="str">
        <f>'Page 1 - General Information'!$G$12</f>
        <v>114069103</v>
      </c>
      <c r="B4995" t="str">
        <f>'Page 1 - General Information'!$G$16</f>
        <v>6980</v>
      </c>
      <c r="C4995" s="333" t="s">
        <v>14207</v>
      </c>
      <c r="N4995" t="s">
        <v>12201</v>
      </c>
      <c r="P4995" s="303">
        <f>INDEX('Page 3 - Financial Information'!$K$16:$X$186,Y4995,X4995)</f>
        <v>0</v>
      </c>
      <c r="Q4995"/>
      <c r="S4995" t="s">
        <v>12886</v>
      </c>
      <c r="X4995" s="334">
        <v>4</v>
      </c>
      <c r="Y4995" s="334">
        <v>63</v>
      </c>
    </row>
    <row r="4996" spans="1:25" x14ac:dyDescent="0.25">
      <c r="A4996" t="str">
        <f>'Page 1 - General Information'!$G$12</f>
        <v>114069103</v>
      </c>
      <c r="B4996" t="str">
        <f>'Page 1 - General Information'!$G$16</f>
        <v>6980</v>
      </c>
      <c r="C4996" s="333" t="s">
        <v>14207</v>
      </c>
      <c r="N4996" t="s">
        <v>12201</v>
      </c>
      <c r="P4996" s="303">
        <f>INDEX('Page 3 - Financial Information'!$K$16:$X$186,Y4996,X4996)</f>
        <v>0</v>
      </c>
      <c r="Q4996"/>
      <c r="S4996" t="s">
        <v>12887</v>
      </c>
      <c r="X4996" s="334">
        <v>5</v>
      </c>
      <c r="Y4996" s="334">
        <v>63</v>
      </c>
    </row>
    <row r="4997" spans="1:25" x14ac:dyDescent="0.25">
      <c r="A4997" t="str">
        <f>'Page 1 - General Information'!$G$12</f>
        <v>114069103</v>
      </c>
      <c r="B4997" t="str">
        <f>'Page 1 - General Information'!$G$16</f>
        <v>6980</v>
      </c>
      <c r="C4997" s="333" t="s">
        <v>14207</v>
      </c>
      <c r="N4997" t="s">
        <v>12201</v>
      </c>
      <c r="P4997" s="303">
        <f>INDEX('Page 3 - Financial Information'!$K$16:$X$186,Y4997,X4997)</f>
        <v>0</v>
      </c>
      <c r="Q4997"/>
      <c r="S4997" t="s">
        <v>12888</v>
      </c>
      <c r="X4997" s="334">
        <v>6</v>
      </c>
      <c r="Y4997" s="334">
        <v>63</v>
      </c>
    </row>
    <row r="4998" spans="1:25" x14ac:dyDescent="0.25">
      <c r="A4998" t="str">
        <f>'Page 1 - General Information'!$G$12</f>
        <v>114069103</v>
      </c>
      <c r="B4998" t="str">
        <f>'Page 1 - General Information'!$G$16</f>
        <v>6980</v>
      </c>
      <c r="C4998" s="333" t="s">
        <v>14207</v>
      </c>
      <c r="N4998" t="s">
        <v>12201</v>
      </c>
      <c r="P4998" s="303">
        <f>INDEX('Page 3 - Financial Information'!$K$16:$X$186,Y4998,X4998)</f>
        <v>0</v>
      </c>
      <c r="Q4998"/>
      <c r="S4998" t="s">
        <v>12889</v>
      </c>
      <c r="X4998" s="334">
        <v>7</v>
      </c>
      <c r="Y4998" s="334">
        <v>63</v>
      </c>
    </row>
    <row r="4999" spans="1:25" x14ac:dyDescent="0.25">
      <c r="A4999" t="str">
        <f>'Page 1 - General Information'!$G$12</f>
        <v>114069103</v>
      </c>
      <c r="B4999" t="str">
        <f>'Page 1 - General Information'!$G$16</f>
        <v>6980</v>
      </c>
      <c r="C4999" s="333" t="s">
        <v>14207</v>
      </c>
      <c r="N4999" t="s">
        <v>12201</v>
      </c>
      <c r="P4999" s="303">
        <f>INDEX('Page 3 - Financial Information'!$K$16:$X$186,Y4999,X4999)</f>
        <v>0</v>
      </c>
      <c r="Q4999"/>
      <c r="S4999" t="s">
        <v>12890</v>
      </c>
      <c r="X4999" s="334">
        <v>8</v>
      </c>
      <c r="Y4999" s="334">
        <v>63</v>
      </c>
    </row>
    <row r="5000" spans="1:25" x14ac:dyDescent="0.25">
      <c r="A5000" t="str">
        <f>'Page 1 - General Information'!$G$12</f>
        <v>114069103</v>
      </c>
      <c r="B5000" t="str">
        <f>'Page 1 - General Information'!$G$16</f>
        <v>6980</v>
      </c>
      <c r="C5000" s="333" t="s">
        <v>14207</v>
      </c>
      <c r="N5000" t="s">
        <v>12201</v>
      </c>
      <c r="P5000" s="303">
        <f>INDEX('Page 3 - Financial Information'!$K$16:$X$186,Y5000,X5000)</f>
        <v>0</v>
      </c>
      <c r="Q5000"/>
      <c r="S5000" t="s">
        <v>12891</v>
      </c>
      <c r="X5000" s="334">
        <v>9</v>
      </c>
      <c r="Y5000" s="334">
        <v>63</v>
      </c>
    </row>
    <row r="5001" spans="1:25" x14ac:dyDescent="0.25">
      <c r="A5001" t="str">
        <f>'Page 1 - General Information'!$G$12</f>
        <v>114069103</v>
      </c>
      <c r="B5001" t="str">
        <f>'Page 1 - General Information'!$G$16</f>
        <v>6980</v>
      </c>
      <c r="C5001" s="333" t="s">
        <v>14207</v>
      </c>
      <c r="N5001" t="s">
        <v>12201</v>
      </c>
      <c r="P5001" s="303">
        <f>INDEX('Page 3 - Financial Information'!$K$16:$X$186,Y5001,X5001)</f>
        <v>0</v>
      </c>
      <c r="Q5001"/>
      <c r="S5001" t="s">
        <v>12892</v>
      </c>
      <c r="X5001" s="334">
        <v>10</v>
      </c>
      <c r="Y5001" s="334">
        <v>63</v>
      </c>
    </row>
    <row r="5002" spans="1:25" x14ac:dyDescent="0.25">
      <c r="A5002" t="str">
        <f>'Page 1 - General Information'!$G$12</f>
        <v>114069103</v>
      </c>
      <c r="B5002" t="str">
        <f>'Page 1 - General Information'!$G$16</f>
        <v>6980</v>
      </c>
      <c r="C5002" s="333" t="s">
        <v>14207</v>
      </c>
      <c r="N5002" t="s">
        <v>12201</v>
      </c>
      <c r="P5002" s="303">
        <f>INDEX('Page 3 - Financial Information'!$K$16:$X$186,Y5002,X5002)</f>
        <v>0</v>
      </c>
      <c r="Q5002"/>
      <c r="S5002" t="s">
        <v>12893</v>
      </c>
      <c r="X5002" s="334">
        <v>13</v>
      </c>
      <c r="Y5002" s="334">
        <v>63</v>
      </c>
    </row>
    <row r="5003" spans="1:25" x14ac:dyDescent="0.25">
      <c r="A5003" t="str">
        <f>'Page 1 - General Information'!$G$12</f>
        <v>114069103</v>
      </c>
      <c r="B5003" t="str">
        <f>'Page 1 - General Information'!$G$16</f>
        <v>6980</v>
      </c>
      <c r="C5003" s="333" t="s">
        <v>14207</v>
      </c>
      <c r="N5003" t="s">
        <v>12201</v>
      </c>
      <c r="P5003" s="303">
        <f>INDEX('Page 3 - Financial Information'!$K$16:$X$186,Y5003,X5003)</f>
        <v>0</v>
      </c>
      <c r="Q5003"/>
      <c r="S5003" t="s">
        <v>12894</v>
      </c>
      <c r="X5003" s="334">
        <v>14</v>
      </c>
      <c r="Y5003" s="334">
        <v>63</v>
      </c>
    </row>
    <row r="5004" spans="1:25" x14ac:dyDescent="0.25">
      <c r="A5004" t="str">
        <f>'Page 1 - General Information'!$G$12</f>
        <v>114069103</v>
      </c>
      <c r="B5004" t="str">
        <f>'Page 1 - General Information'!$G$16</f>
        <v>6980</v>
      </c>
      <c r="C5004" s="333" t="s">
        <v>14207</v>
      </c>
      <c r="N5004" t="s">
        <v>12201</v>
      </c>
      <c r="P5004" s="303">
        <f>INDEX('Page 3 - Financial Information'!$K$16:$X$186,Y5004,X5004)</f>
        <v>15211</v>
      </c>
      <c r="Q5004"/>
      <c r="S5004" t="s">
        <v>12895</v>
      </c>
      <c r="X5004" s="334">
        <v>1</v>
      </c>
      <c r="Y5004" s="334">
        <v>64</v>
      </c>
    </row>
    <row r="5005" spans="1:25" x14ac:dyDescent="0.25">
      <c r="A5005" t="str">
        <f>'Page 1 - General Information'!$G$12</f>
        <v>114069103</v>
      </c>
      <c r="B5005" t="str">
        <f>'Page 1 - General Information'!$G$16</f>
        <v>6980</v>
      </c>
      <c r="C5005" s="333" t="s">
        <v>14207</v>
      </c>
      <c r="N5005" t="s">
        <v>12201</v>
      </c>
      <c r="P5005" s="303">
        <f>INDEX('Page 3 - Financial Information'!$K$16:$X$186,Y5005,X5005)</f>
        <v>2410</v>
      </c>
      <c r="Q5005"/>
      <c r="S5005" t="s">
        <v>12896</v>
      </c>
      <c r="X5005" s="334">
        <v>3</v>
      </c>
      <c r="Y5005" s="334">
        <v>64</v>
      </c>
    </row>
    <row r="5006" spans="1:25" x14ac:dyDescent="0.25">
      <c r="A5006" t="str">
        <f>'Page 1 - General Information'!$G$12</f>
        <v>114069103</v>
      </c>
      <c r="B5006" t="str">
        <f>'Page 1 - General Information'!$G$16</f>
        <v>6980</v>
      </c>
      <c r="C5006" s="333" t="s">
        <v>14207</v>
      </c>
      <c r="N5006" t="s">
        <v>12201</v>
      </c>
      <c r="P5006" s="303">
        <f>INDEX('Page 3 - Financial Information'!$K$16:$X$186,Y5006,X5006)</f>
        <v>816</v>
      </c>
      <c r="Q5006"/>
      <c r="S5006" t="s">
        <v>12897</v>
      </c>
      <c r="X5006" s="334">
        <v>4</v>
      </c>
      <c r="Y5006" s="334">
        <v>64</v>
      </c>
    </row>
    <row r="5007" spans="1:25" x14ac:dyDescent="0.25">
      <c r="A5007" t="str">
        <f>'Page 1 - General Information'!$G$12</f>
        <v>114069103</v>
      </c>
      <c r="B5007" t="str">
        <f>'Page 1 - General Information'!$G$16</f>
        <v>6980</v>
      </c>
      <c r="C5007" s="333" t="s">
        <v>14207</v>
      </c>
      <c r="N5007" t="s">
        <v>12201</v>
      </c>
      <c r="P5007" s="303">
        <f>INDEX('Page 3 - Financial Information'!$K$16:$X$186,Y5007,X5007)</f>
        <v>156</v>
      </c>
      <c r="Q5007"/>
      <c r="S5007" t="s">
        <v>12898</v>
      </c>
      <c r="X5007" s="334">
        <v>5</v>
      </c>
      <c r="Y5007" s="334">
        <v>64</v>
      </c>
    </row>
    <row r="5008" spans="1:25" x14ac:dyDescent="0.25">
      <c r="A5008" t="str">
        <f>'Page 1 - General Information'!$G$12</f>
        <v>114069103</v>
      </c>
      <c r="B5008" t="str">
        <f>'Page 1 - General Information'!$G$16</f>
        <v>6980</v>
      </c>
      <c r="C5008" s="333" t="s">
        <v>14207</v>
      </c>
      <c r="N5008" t="s">
        <v>12201</v>
      </c>
      <c r="P5008" s="303">
        <f>INDEX('Page 3 - Financial Information'!$K$16:$X$186,Y5008,X5008)</f>
        <v>0</v>
      </c>
      <c r="Q5008"/>
      <c r="S5008" t="s">
        <v>12899</v>
      </c>
      <c r="X5008" s="334">
        <v>6</v>
      </c>
      <c r="Y5008" s="334">
        <v>64</v>
      </c>
    </row>
    <row r="5009" spans="1:25" x14ac:dyDescent="0.25">
      <c r="A5009" t="str">
        <f>'Page 1 - General Information'!$G$12</f>
        <v>114069103</v>
      </c>
      <c r="B5009" t="str">
        <f>'Page 1 - General Information'!$G$16</f>
        <v>6980</v>
      </c>
      <c r="C5009" s="333" t="s">
        <v>14207</v>
      </c>
      <c r="N5009" t="s">
        <v>12201</v>
      </c>
      <c r="P5009" s="303">
        <f>INDEX('Page 3 - Financial Information'!$K$16:$X$186,Y5009,X5009)</f>
        <v>1084</v>
      </c>
      <c r="Q5009"/>
      <c r="S5009" t="s">
        <v>12900</v>
      </c>
      <c r="X5009" s="334">
        <v>7</v>
      </c>
      <c r="Y5009" s="334">
        <v>64</v>
      </c>
    </row>
    <row r="5010" spans="1:25" x14ac:dyDescent="0.25">
      <c r="A5010" t="str">
        <f>'Page 1 - General Information'!$G$12</f>
        <v>114069103</v>
      </c>
      <c r="B5010" t="str">
        <f>'Page 1 - General Information'!$G$16</f>
        <v>6980</v>
      </c>
      <c r="C5010" s="333" t="s">
        <v>14207</v>
      </c>
      <c r="N5010" t="s">
        <v>12201</v>
      </c>
      <c r="P5010" s="303">
        <f>INDEX('Page 3 - Financial Information'!$K$16:$X$186,Y5010,X5010)</f>
        <v>0</v>
      </c>
      <c r="Q5010"/>
      <c r="S5010" t="s">
        <v>12901</v>
      </c>
      <c r="X5010" s="334">
        <v>8</v>
      </c>
      <c r="Y5010" s="334">
        <v>64</v>
      </c>
    </row>
    <row r="5011" spans="1:25" x14ac:dyDescent="0.25">
      <c r="A5011" t="str">
        <f>'Page 1 - General Information'!$G$12</f>
        <v>114069103</v>
      </c>
      <c r="B5011" t="str">
        <f>'Page 1 - General Information'!$G$16</f>
        <v>6980</v>
      </c>
      <c r="C5011" s="333" t="s">
        <v>14207</v>
      </c>
      <c r="N5011" t="s">
        <v>12201</v>
      </c>
      <c r="P5011" s="303">
        <f>INDEX('Page 3 - Financial Information'!$K$16:$X$186,Y5011,X5011)</f>
        <v>10745</v>
      </c>
      <c r="Q5011"/>
      <c r="S5011" t="s">
        <v>12902</v>
      </c>
      <c r="X5011" s="334">
        <v>9</v>
      </c>
      <c r="Y5011" s="334">
        <v>64</v>
      </c>
    </row>
    <row r="5012" spans="1:25" x14ac:dyDescent="0.25">
      <c r="A5012" t="str">
        <f>'Page 1 - General Information'!$G$12</f>
        <v>114069103</v>
      </c>
      <c r="B5012" t="str">
        <f>'Page 1 - General Information'!$G$16</f>
        <v>6980</v>
      </c>
      <c r="C5012" s="333" t="s">
        <v>14207</v>
      </c>
      <c r="N5012" t="s">
        <v>12201</v>
      </c>
      <c r="P5012" s="303">
        <f>INDEX('Page 3 - Financial Information'!$K$16:$X$186,Y5012,X5012)</f>
        <v>0</v>
      </c>
      <c r="Q5012"/>
      <c r="S5012" t="s">
        <v>12903</v>
      </c>
      <c r="X5012" s="334">
        <v>10</v>
      </c>
      <c r="Y5012" s="334">
        <v>64</v>
      </c>
    </row>
    <row r="5013" spans="1:25" x14ac:dyDescent="0.25">
      <c r="A5013" t="str">
        <f>'Page 1 - General Information'!$G$12</f>
        <v>114069103</v>
      </c>
      <c r="B5013" t="str">
        <f>'Page 1 - General Information'!$G$16</f>
        <v>6980</v>
      </c>
      <c r="C5013" s="333" t="s">
        <v>14207</v>
      </c>
      <c r="N5013" t="s">
        <v>12201</v>
      </c>
      <c r="P5013" s="303">
        <f>INDEX('Page 3 - Financial Information'!$K$16:$X$186,Y5013,X5013)</f>
        <v>0</v>
      </c>
      <c r="Q5013"/>
      <c r="S5013" t="s">
        <v>12904</v>
      </c>
      <c r="X5013" s="334">
        <v>13</v>
      </c>
      <c r="Y5013" s="334">
        <v>64</v>
      </c>
    </row>
    <row r="5014" spans="1:25" x14ac:dyDescent="0.25">
      <c r="A5014" t="str">
        <f>'Page 1 - General Information'!$G$12</f>
        <v>114069103</v>
      </c>
      <c r="B5014" t="str">
        <f>'Page 1 - General Information'!$G$16</f>
        <v>6980</v>
      </c>
      <c r="C5014" s="333" t="s">
        <v>14207</v>
      </c>
      <c r="N5014" t="s">
        <v>12201</v>
      </c>
      <c r="P5014" s="303">
        <f>INDEX('Page 3 - Financial Information'!$K$16:$X$186,Y5014,X5014)</f>
        <v>0</v>
      </c>
      <c r="Q5014"/>
      <c r="S5014" t="s">
        <v>12905</v>
      </c>
      <c r="X5014" s="334">
        <v>14</v>
      </c>
      <c r="Y5014" s="334">
        <v>64</v>
      </c>
    </row>
    <row r="5015" spans="1:25" x14ac:dyDescent="0.25">
      <c r="A5015" t="str">
        <f>'Page 1 - General Information'!$G$12</f>
        <v>114069103</v>
      </c>
      <c r="B5015" t="str">
        <f>'Page 1 - General Information'!$G$16</f>
        <v>6980</v>
      </c>
      <c r="C5015" s="333" t="s">
        <v>14207</v>
      </c>
      <c r="N5015" t="s">
        <v>12201</v>
      </c>
      <c r="P5015" s="303">
        <f>INDEX('Page 3 - Financial Information'!$K$16:$X$186,Y5015,X5015)</f>
        <v>7413</v>
      </c>
      <c r="Q5015"/>
      <c r="S5015" t="s">
        <v>12906</v>
      </c>
      <c r="X5015" s="334">
        <v>1</v>
      </c>
      <c r="Y5015" s="334">
        <v>65</v>
      </c>
    </row>
    <row r="5016" spans="1:25" x14ac:dyDescent="0.25">
      <c r="A5016" t="str">
        <f>'Page 1 - General Information'!$G$12</f>
        <v>114069103</v>
      </c>
      <c r="B5016" t="str">
        <f>'Page 1 - General Information'!$G$16</f>
        <v>6980</v>
      </c>
      <c r="C5016" s="333" t="s">
        <v>14207</v>
      </c>
      <c r="N5016" t="s">
        <v>12201</v>
      </c>
      <c r="P5016" s="303">
        <f>INDEX('Page 3 - Financial Information'!$K$16:$X$186,Y5016,X5016)</f>
        <v>894</v>
      </c>
      <c r="Q5016"/>
      <c r="S5016" t="s">
        <v>12907</v>
      </c>
      <c r="X5016" s="334">
        <v>3</v>
      </c>
      <c r="Y5016" s="334">
        <v>65</v>
      </c>
    </row>
    <row r="5017" spans="1:25" x14ac:dyDescent="0.25">
      <c r="A5017" t="str">
        <f>'Page 1 - General Information'!$G$12</f>
        <v>114069103</v>
      </c>
      <c r="B5017" t="str">
        <f>'Page 1 - General Information'!$G$16</f>
        <v>6980</v>
      </c>
      <c r="C5017" s="333" t="s">
        <v>14207</v>
      </c>
      <c r="N5017" t="s">
        <v>12201</v>
      </c>
      <c r="P5017" s="303">
        <f>INDEX('Page 3 - Financial Information'!$K$16:$X$186,Y5017,X5017)</f>
        <v>275</v>
      </c>
      <c r="Q5017"/>
      <c r="S5017" t="s">
        <v>12908</v>
      </c>
      <c r="X5017" s="334">
        <v>4</v>
      </c>
      <c r="Y5017" s="334">
        <v>65</v>
      </c>
    </row>
    <row r="5018" spans="1:25" x14ac:dyDescent="0.25">
      <c r="A5018" t="str">
        <f>'Page 1 - General Information'!$G$12</f>
        <v>114069103</v>
      </c>
      <c r="B5018" t="str">
        <f>'Page 1 - General Information'!$G$16</f>
        <v>6980</v>
      </c>
      <c r="C5018" s="333" t="s">
        <v>14207</v>
      </c>
      <c r="N5018" t="s">
        <v>12201</v>
      </c>
      <c r="P5018" s="303">
        <f>INDEX('Page 3 - Financial Information'!$K$16:$X$186,Y5018,X5018)</f>
        <v>2065</v>
      </c>
      <c r="Q5018"/>
      <c r="S5018" t="s">
        <v>12909</v>
      </c>
      <c r="X5018" s="334">
        <v>5</v>
      </c>
      <c r="Y5018" s="334">
        <v>65</v>
      </c>
    </row>
    <row r="5019" spans="1:25" x14ac:dyDescent="0.25">
      <c r="A5019" t="str">
        <f>'Page 1 - General Information'!$G$12</f>
        <v>114069103</v>
      </c>
      <c r="B5019" t="str">
        <f>'Page 1 - General Information'!$G$16</f>
        <v>6980</v>
      </c>
      <c r="C5019" s="333" t="s">
        <v>14207</v>
      </c>
      <c r="N5019" t="s">
        <v>12201</v>
      </c>
      <c r="P5019" s="303">
        <f>INDEX('Page 3 - Financial Information'!$K$16:$X$186,Y5019,X5019)</f>
        <v>0</v>
      </c>
      <c r="Q5019"/>
      <c r="S5019" t="s">
        <v>12910</v>
      </c>
      <c r="X5019" s="334">
        <v>6</v>
      </c>
      <c r="Y5019" s="334">
        <v>65</v>
      </c>
    </row>
    <row r="5020" spans="1:25" x14ac:dyDescent="0.25">
      <c r="A5020" t="str">
        <f>'Page 1 - General Information'!$G$12</f>
        <v>114069103</v>
      </c>
      <c r="B5020" t="str">
        <f>'Page 1 - General Information'!$G$16</f>
        <v>6980</v>
      </c>
      <c r="C5020" s="333" t="s">
        <v>14207</v>
      </c>
      <c r="N5020" t="s">
        <v>12201</v>
      </c>
      <c r="P5020" s="303">
        <f>INDEX('Page 3 - Financial Information'!$K$16:$X$186,Y5020,X5020)</f>
        <v>1011</v>
      </c>
      <c r="Q5020"/>
      <c r="S5020" t="s">
        <v>12911</v>
      </c>
      <c r="X5020" s="334">
        <v>7</v>
      </c>
      <c r="Y5020" s="334">
        <v>65</v>
      </c>
    </row>
    <row r="5021" spans="1:25" x14ac:dyDescent="0.25">
      <c r="A5021" t="str">
        <f>'Page 1 - General Information'!$G$12</f>
        <v>114069103</v>
      </c>
      <c r="B5021" t="str">
        <f>'Page 1 - General Information'!$G$16</f>
        <v>6980</v>
      </c>
      <c r="C5021" s="333" t="s">
        <v>14207</v>
      </c>
      <c r="N5021" t="s">
        <v>12201</v>
      </c>
      <c r="P5021" s="303">
        <f>INDEX('Page 3 - Financial Information'!$K$16:$X$186,Y5021,X5021)</f>
        <v>0</v>
      </c>
      <c r="Q5021"/>
      <c r="S5021" t="s">
        <v>12912</v>
      </c>
      <c r="X5021" s="334">
        <v>8</v>
      </c>
      <c r="Y5021" s="334">
        <v>65</v>
      </c>
    </row>
    <row r="5022" spans="1:25" x14ac:dyDescent="0.25">
      <c r="A5022" t="str">
        <f>'Page 1 - General Information'!$G$12</f>
        <v>114069103</v>
      </c>
      <c r="B5022" t="str">
        <f>'Page 1 - General Information'!$G$16</f>
        <v>6980</v>
      </c>
      <c r="C5022" s="333" t="s">
        <v>14207</v>
      </c>
      <c r="N5022" t="s">
        <v>12201</v>
      </c>
      <c r="P5022" s="303">
        <f>INDEX('Page 3 - Financial Information'!$K$16:$X$186,Y5022,X5022)</f>
        <v>0</v>
      </c>
      <c r="Q5022"/>
      <c r="S5022" t="s">
        <v>12913</v>
      </c>
      <c r="X5022" s="334">
        <v>9</v>
      </c>
      <c r="Y5022" s="334">
        <v>65</v>
      </c>
    </row>
    <row r="5023" spans="1:25" x14ac:dyDescent="0.25">
      <c r="A5023" t="str">
        <f>'Page 1 - General Information'!$G$12</f>
        <v>114069103</v>
      </c>
      <c r="B5023" t="str">
        <f>'Page 1 - General Information'!$G$16</f>
        <v>6980</v>
      </c>
      <c r="C5023" s="333" t="s">
        <v>14207</v>
      </c>
      <c r="N5023" t="s">
        <v>12201</v>
      </c>
      <c r="P5023" s="303">
        <f>INDEX('Page 3 - Financial Information'!$K$16:$X$186,Y5023,X5023)</f>
        <v>3168</v>
      </c>
      <c r="Q5023"/>
      <c r="S5023" t="s">
        <v>12914</v>
      </c>
      <c r="X5023" s="334">
        <v>10</v>
      </c>
      <c r="Y5023" s="334">
        <v>65</v>
      </c>
    </row>
    <row r="5024" spans="1:25" x14ac:dyDescent="0.25">
      <c r="A5024" t="str">
        <f>'Page 1 - General Information'!$G$12</f>
        <v>114069103</v>
      </c>
      <c r="B5024" t="str">
        <f>'Page 1 - General Information'!$G$16</f>
        <v>6980</v>
      </c>
      <c r="C5024" s="333" t="s">
        <v>14207</v>
      </c>
      <c r="N5024" t="s">
        <v>12201</v>
      </c>
      <c r="P5024" s="303">
        <f>INDEX('Page 3 - Financial Information'!$K$16:$X$186,Y5024,X5024)</f>
        <v>0</v>
      </c>
      <c r="Q5024"/>
      <c r="S5024" t="s">
        <v>12915</v>
      </c>
      <c r="X5024" s="334">
        <v>13</v>
      </c>
      <c r="Y5024" s="334">
        <v>65</v>
      </c>
    </row>
    <row r="5025" spans="1:25" x14ac:dyDescent="0.25">
      <c r="A5025" t="str">
        <f>'Page 1 - General Information'!$G$12</f>
        <v>114069103</v>
      </c>
      <c r="B5025" t="str">
        <f>'Page 1 - General Information'!$G$16</f>
        <v>6980</v>
      </c>
      <c r="C5025" s="333" t="s">
        <v>14207</v>
      </c>
      <c r="N5025" t="s">
        <v>12201</v>
      </c>
      <c r="P5025" s="303">
        <f>INDEX('Page 3 - Financial Information'!$K$16:$X$186,Y5025,X5025)</f>
        <v>0</v>
      </c>
      <c r="Q5025"/>
      <c r="S5025" t="s">
        <v>12916</v>
      </c>
      <c r="X5025" s="334">
        <v>14</v>
      </c>
      <c r="Y5025" s="334">
        <v>65</v>
      </c>
    </row>
    <row r="5026" spans="1:25" x14ac:dyDescent="0.25">
      <c r="A5026" t="str">
        <f>'Page 1 - General Information'!$G$12</f>
        <v>114069103</v>
      </c>
      <c r="B5026" t="str">
        <f>'Page 1 - General Information'!$G$16</f>
        <v>6980</v>
      </c>
      <c r="C5026" s="333" t="s">
        <v>14207</v>
      </c>
      <c r="N5026" t="s">
        <v>12201</v>
      </c>
      <c r="P5026" s="303">
        <f>INDEX('Page 3 - Financial Information'!$K$16:$X$186,Y5026,X5026)</f>
        <v>7732</v>
      </c>
      <c r="Q5026"/>
      <c r="S5026" t="s">
        <v>12917</v>
      </c>
      <c r="X5026" s="334">
        <v>1</v>
      </c>
      <c r="Y5026" s="334">
        <v>66</v>
      </c>
    </row>
    <row r="5027" spans="1:25" x14ac:dyDescent="0.25">
      <c r="A5027" t="str">
        <f>'Page 1 - General Information'!$G$12</f>
        <v>114069103</v>
      </c>
      <c r="B5027" t="str">
        <f>'Page 1 - General Information'!$G$16</f>
        <v>6980</v>
      </c>
      <c r="C5027" s="333" t="s">
        <v>14207</v>
      </c>
      <c r="N5027" t="s">
        <v>12201</v>
      </c>
      <c r="P5027" s="303">
        <f>INDEX('Page 3 - Financial Information'!$K$16:$X$186,Y5027,X5027)</f>
        <v>591</v>
      </c>
      <c r="Q5027"/>
      <c r="S5027" t="s">
        <v>12918</v>
      </c>
      <c r="X5027" s="334">
        <v>3</v>
      </c>
      <c r="Y5027" s="334">
        <v>66</v>
      </c>
    </row>
    <row r="5028" spans="1:25" x14ac:dyDescent="0.25">
      <c r="A5028" t="str">
        <f>'Page 1 - General Information'!$G$12</f>
        <v>114069103</v>
      </c>
      <c r="B5028" t="str">
        <f>'Page 1 - General Information'!$G$16</f>
        <v>6980</v>
      </c>
      <c r="C5028" s="333" t="s">
        <v>14207</v>
      </c>
      <c r="N5028" t="s">
        <v>12201</v>
      </c>
      <c r="P5028" s="303">
        <f>INDEX('Page 3 - Financial Information'!$K$16:$X$186,Y5028,X5028)</f>
        <v>1181</v>
      </c>
      <c r="Q5028"/>
      <c r="S5028" t="s">
        <v>12919</v>
      </c>
      <c r="X5028" s="334">
        <v>4</v>
      </c>
      <c r="Y5028" s="334">
        <v>66</v>
      </c>
    </row>
    <row r="5029" spans="1:25" x14ac:dyDescent="0.25">
      <c r="A5029" t="str">
        <f>'Page 1 - General Information'!$G$12</f>
        <v>114069103</v>
      </c>
      <c r="B5029" t="str">
        <f>'Page 1 - General Information'!$G$16</f>
        <v>6980</v>
      </c>
      <c r="C5029" s="333" t="s">
        <v>14207</v>
      </c>
      <c r="N5029" t="s">
        <v>12201</v>
      </c>
      <c r="P5029" s="303">
        <f>INDEX('Page 3 - Financial Information'!$K$16:$X$186,Y5029,X5029)</f>
        <v>216</v>
      </c>
      <c r="Q5029"/>
      <c r="S5029" t="s">
        <v>12920</v>
      </c>
      <c r="X5029" s="334">
        <v>5</v>
      </c>
      <c r="Y5029" s="334">
        <v>66</v>
      </c>
    </row>
    <row r="5030" spans="1:25" x14ac:dyDescent="0.25">
      <c r="A5030" t="str">
        <f>'Page 1 - General Information'!$G$12</f>
        <v>114069103</v>
      </c>
      <c r="B5030" t="str">
        <f>'Page 1 - General Information'!$G$16</f>
        <v>6980</v>
      </c>
      <c r="C5030" s="333" t="s">
        <v>14207</v>
      </c>
      <c r="N5030" t="s">
        <v>12201</v>
      </c>
      <c r="P5030" s="303">
        <f>INDEX('Page 3 - Financial Information'!$K$16:$X$186,Y5030,X5030)</f>
        <v>0</v>
      </c>
      <c r="Q5030"/>
      <c r="S5030" t="s">
        <v>12921</v>
      </c>
      <c r="X5030" s="334">
        <v>6</v>
      </c>
      <c r="Y5030" s="334">
        <v>66</v>
      </c>
    </row>
    <row r="5031" spans="1:25" x14ac:dyDescent="0.25">
      <c r="A5031" t="str">
        <f>'Page 1 - General Information'!$G$12</f>
        <v>114069103</v>
      </c>
      <c r="B5031" t="str">
        <f>'Page 1 - General Information'!$G$16</f>
        <v>6980</v>
      </c>
      <c r="C5031" s="333" t="s">
        <v>14207</v>
      </c>
      <c r="N5031" t="s">
        <v>12201</v>
      </c>
      <c r="P5031" s="303">
        <f>INDEX('Page 3 - Financial Information'!$K$16:$X$186,Y5031,X5031)</f>
        <v>662</v>
      </c>
      <c r="Q5031"/>
      <c r="S5031" t="s">
        <v>12922</v>
      </c>
      <c r="X5031" s="334">
        <v>7</v>
      </c>
      <c r="Y5031" s="334">
        <v>66</v>
      </c>
    </row>
    <row r="5032" spans="1:25" x14ac:dyDescent="0.25">
      <c r="A5032" t="str">
        <f>'Page 1 - General Information'!$G$12</f>
        <v>114069103</v>
      </c>
      <c r="B5032" t="str">
        <f>'Page 1 - General Information'!$G$16</f>
        <v>6980</v>
      </c>
      <c r="C5032" s="333" t="s">
        <v>14207</v>
      </c>
      <c r="N5032" t="s">
        <v>12201</v>
      </c>
      <c r="P5032" s="303">
        <f>INDEX('Page 3 - Financial Information'!$K$16:$X$186,Y5032,X5032)</f>
        <v>0</v>
      </c>
      <c r="Q5032"/>
      <c r="S5032" t="s">
        <v>12923</v>
      </c>
      <c r="X5032" s="334">
        <v>8</v>
      </c>
      <c r="Y5032" s="334">
        <v>66</v>
      </c>
    </row>
    <row r="5033" spans="1:25" x14ac:dyDescent="0.25">
      <c r="A5033" t="str">
        <f>'Page 1 - General Information'!$G$12</f>
        <v>114069103</v>
      </c>
      <c r="B5033" t="str">
        <f>'Page 1 - General Information'!$G$16</f>
        <v>6980</v>
      </c>
      <c r="C5033" s="333" t="s">
        <v>14207</v>
      </c>
      <c r="N5033" t="s">
        <v>12201</v>
      </c>
      <c r="P5033" s="303">
        <f>INDEX('Page 3 - Financial Information'!$K$16:$X$186,Y5033,X5033)</f>
        <v>5082</v>
      </c>
      <c r="Q5033"/>
      <c r="S5033" t="s">
        <v>12924</v>
      </c>
      <c r="X5033" s="334">
        <v>9</v>
      </c>
      <c r="Y5033" s="334">
        <v>66</v>
      </c>
    </row>
    <row r="5034" spans="1:25" x14ac:dyDescent="0.25">
      <c r="A5034" t="str">
        <f>'Page 1 - General Information'!$G$12</f>
        <v>114069103</v>
      </c>
      <c r="B5034" t="str">
        <f>'Page 1 - General Information'!$G$16</f>
        <v>6980</v>
      </c>
      <c r="C5034" s="333" t="s">
        <v>14207</v>
      </c>
      <c r="N5034" t="s">
        <v>12201</v>
      </c>
      <c r="P5034" s="303">
        <f>INDEX('Page 3 - Financial Information'!$K$16:$X$186,Y5034,X5034)</f>
        <v>0</v>
      </c>
      <c r="Q5034"/>
      <c r="S5034" t="s">
        <v>12925</v>
      </c>
      <c r="X5034" s="334">
        <v>10</v>
      </c>
      <c r="Y5034" s="334">
        <v>66</v>
      </c>
    </row>
    <row r="5035" spans="1:25" x14ac:dyDescent="0.25">
      <c r="A5035" t="str">
        <f>'Page 1 - General Information'!$G$12</f>
        <v>114069103</v>
      </c>
      <c r="B5035" t="str">
        <f>'Page 1 - General Information'!$G$16</f>
        <v>6980</v>
      </c>
      <c r="C5035" s="333" t="s">
        <v>14207</v>
      </c>
      <c r="N5035" t="s">
        <v>12201</v>
      </c>
      <c r="P5035" s="303">
        <f>INDEX('Page 3 - Financial Information'!$K$16:$X$186,Y5035,X5035)</f>
        <v>0</v>
      </c>
      <c r="Q5035"/>
      <c r="S5035" t="s">
        <v>12926</v>
      </c>
      <c r="X5035" s="334">
        <v>13</v>
      </c>
      <c r="Y5035" s="334">
        <v>66</v>
      </c>
    </row>
    <row r="5036" spans="1:25" x14ac:dyDescent="0.25">
      <c r="A5036" t="str">
        <f>'Page 1 - General Information'!$G$12</f>
        <v>114069103</v>
      </c>
      <c r="B5036" t="str">
        <f>'Page 1 - General Information'!$G$16</f>
        <v>6980</v>
      </c>
      <c r="C5036" s="333" t="s">
        <v>14207</v>
      </c>
      <c r="N5036" t="s">
        <v>12201</v>
      </c>
      <c r="P5036" s="303">
        <f>INDEX('Page 3 - Financial Information'!$K$16:$X$186,Y5036,X5036)</f>
        <v>0</v>
      </c>
      <c r="Q5036"/>
      <c r="S5036" t="s">
        <v>12927</v>
      </c>
      <c r="X5036" s="334">
        <v>14</v>
      </c>
      <c r="Y5036" s="334">
        <v>66</v>
      </c>
    </row>
    <row r="5037" spans="1:25" x14ac:dyDescent="0.25">
      <c r="A5037" t="str">
        <f>'Page 1 - General Information'!$G$12</f>
        <v>114069103</v>
      </c>
      <c r="B5037" t="str">
        <f>'Page 1 - General Information'!$G$16</f>
        <v>6980</v>
      </c>
      <c r="C5037" s="333" t="s">
        <v>14207</v>
      </c>
      <c r="N5037" t="s">
        <v>12201</v>
      </c>
      <c r="P5037" s="303">
        <f>INDEX('Page 3 - Financial Information'!$K$16:$X$186,Y5037,X5037)</f>
        <v>0</v>
      </c>
      <c r="Q5037"/>
      <c r="S5037" t="s">
        <v>12928</v>
      </c>
      <c r="X5037" s="334">
        <v>1</v>
      </c>
      <c r="Y5037" s="334">
        <v>67</v>
      </c>
    </row>
    <row r="5038" spans="1:25" x14ac:dyDescent="0.25">
      <c r="A5038" t="str">
        <f>'Page 1 - General Information'!$G$12</f>
        <v>114069103</v>
      </c>
      <c r="B5038" t="str">
        <f>'Page 1 - General Information'!$G$16</f>
        <v>6980</v>
      </c>
      <c r="C5038" s="333" t="s">
        <v>14207</v>
      </c>
      <c r="N5038" t="s">
        <v>12201</v>
      </c>
      <c r="P5038" s="303">
        <f>INDEX('Page 3 - Financial Information'!$K$16:$X$186,Y5038,X5038)</f>
        <v>0</v>
      </c>
      <c r="Q5038"/>
      <c r="S5038" t="s">
        <v>12929</v>
      </c>
      <c r="X5038" s="334">
        <v>3</v>
      </c>
      <c r="Y5038" s="334">
        <v>67</v>
      </c>
    </row>
    <row r="5039" spans="1:25" x14ac:dyDescent="0.25">
      <c r="A5039" t="str">
        <f>'Page 1 - General Information'!$G$12</f>
        <v>114069103</v>
      </c>
      <c r="B5039" t="str">
        <f>'Page 1 - General Information'!$G$16</f>
        <v>6980</v>
      </c>
      <c r="C5039" s="333" t="s">
        <v>14207</v>
      </c>
      <c r="N5039" t="s">
        <v>12201</v>
      </c>
      <c r="P5039" s="303">
        <f>INDEX('Page 3 - Financial Information'!$K$16:$X$186,Y5039,X5039)</f>
        <v>0</v>
      </c>
      <c r="Q5039"/>
      <c r="S5039" t="s">
        <v>12930</v>
      </c>
      <c r="X5039" s="334">
        <v>4</v>
      </c>
      <c r="Y5039" s="334">
        <v>67</v>
      </c>
    </row>
    <row r="5040" spans="1:25" x14ac:dyDescent="0.25">
      <c r="A5040" t="str">
        <f>'Page 1 - General Information'!$G$12</f>
        <v>114069103</v>
      </c>
      <c r="B5040" t="str">
        <f>'Page 1 - General Information'!$G$16</f>
        <v>6980</v>
      </c>
      <c r="C5040" s="333" t="s">
        <v>14207</v>
      </c>
      <c r="N5040" t="s">
        <v>12201</v>
      </c>
      <c r="P5040" s="303">
        <f>INDEX('Page 3 - Financial Information'!$K$16:$X$186,Y5040,X5040)</f>
        <v>0</v>
      </c>
      <c r="Q5040"/>
      <c r="S5040" t="s">
        <v>12931</v>
      </c>
      <c r="X5040" s="334">
        <v>5</v>
      </c>
      <c r="Y5040" s="334">
        <v>67</v>
      </c>
    </row>
    <row r="5041" spans="1:25" x14ac:dyDescent="0.25">
      <c r="A5041" t="str">
        <f>'Page 1 - General Information'!$G$12</f>
        <v>114069103</v>
      </c>
      <c r="B5041" t="str">
        <f>'Page 1 - General Information'!$G$16</f>
        <v>6980</v>
      </c>
      <c r="C5041" s="333" t="s">
        <v>14207</v>
      </c>
      <c r="N5041" t="s">
        <v>12201</v>
      </c>
      <c r="P5041" s="303">
        <f>INDEX('Page 3 - Financial Information'!$K$16:$X$186,Y5041,X5041)</f>
        <v>0</v>
      </c>
      <c r="Q5041"/>
      <c r="S5041" t="s">
        <v>12932</v>
      </c>
      <c r="X5041" s="334">
        <v>6</v>
      </c>
      <c r="Y5041" s="334">
        <v>67</v>
      </c>
    </row>
    <row r="5042" spans="1:25" x14ac:dyDescent="0.25">
      <c r="A5042" t="str">
        <f>'Page 1 - General Information'!$G$12</f>
        <v>114069103</v>
      </c>
      <c r="B5042" t="str">
        <f>'Page 1 - General Information'!$G$16</f>
        <v>6980</v>
      </c>
      <c r="C5042" s="333" t="s">
        <v>14207</v>
      </c>
      <c r="N5042" t="s">
        <v>12201</v>
      </c>
      <c r="P5042" s="303">
        <f>INDEX('Page 3 - Financial Information'!$K$16:$X$186,Y5042,X5042)</f>
        <v>0</v>
      </c>
      <c r="Q5042"/>
      <c r="S5042" t="s">
        <v>12933</v>
      </c>
      <c r="X5042" s="334">
        <v>7</v>
      </c>
      <c r="Y5042" s="334">
        <v>67</v>
      </c>
    </row>
    <row r="5043" spans="1:25" x14ac:dyDescent="0.25">
      <c r="A5043" t="str">
        <f>'Page 1 - General Information'!$G$12</f>
        <v>114069103</v>
      </c>
      <c r="B5043" t="str">
        <f>'Page 1 - General Information'!$G$16</f>
        <v>6980</v>
      </c>
      <c r="C5043" s="333" t="s">
        <v>14207</v>
      </c>
      <c r="N5043" t="s">
        <v>12201</v>
      </c>
      <c r="P5043" s="303">
        <f>INDEX('Page 3 - Financial Information'!$K$16:$X$186,Y5043,X5043)</f>
        <v>0</v>
      </c>
      <c r="Q5043"/>
      <c r="S5043" t="s">
        <v>12934</v>
      </c>
      <c r="X5043" s="334">
        <v>8</v>
      </c>
      <c r="Y5043" s="334">
        <v>67</v>
      </c>
    </row>
    <row r="5044" spans="1:25" x14ac:dyDescent="0.25">
      <c r="A5044" t="str">
        <f>'Page 1 - General Information'!$G$12</f>
        <v>114069103</v>
      </c>
      <c r="B5044" t="str">
        <f>'Page 1 - General Information'!$G$16</f>
        <v>6980</v>
      </c>
      <c r="C5044" s="333" t="s">
        <v>14207</v>
      </c>
      <c r="N5044" t="s">
        <v>12201</v>
      </c>
      <c r="P5044" s="303">
        <f>INDEX('Page 3 - Financial Information'!$K$16:$X$186,Y5044,X5044)</f>
        <v>0</v>
      </c>
      <c r="Q5044"/>
      <c r="S5044" t="s">
        <v>12935</v>
      </c>
      <c r="X5044" s="334">
        <v>9</v>
      </c>
      <c r="Y5044" s="334">
        <v>67</v>
      </c>
    </row>
    <row r="5045" spans="1:25" x14ac:dyDescent="0.25">
      <c r="A5045" t="str">
        <f>'Page 1 - General Information'!$G$12</f>
        <v>114069103</v>
      </c>
      <c r="B5045" t="str">
        <f>'Page 1 - General Information'!$G$16</f>
        <v>6980</v>
      </c>
      <c r="C5045" s="333" t="s">
        <v>14207</v>
      </c>
      <c r="N5045" t="s">
        <v>12201</v>
      </c>
      <c r="P5045" s="303">
        <f>INDEX('Page 3 - Financial Information'!$K$16:$X$186,Y5045,X5045)</f>
        <v>0</v>
      </c>
      <c r="Q5045"/>
      <c r="S5045" t="s">
        <v>12936</v>
      </c>
      <c r="X5045" s="334">
        <v>10</v>
      </c>
      <c r="Y5045" s="334">
        <v>67</v>
      </c>
    </row>
    <row r="5046" spans="1:25" x14ac:dyDescent="0.25">
      <c r="A5046" t="str">
        <f>'Page 1 - General Information'!$G$12</f>
        <v>114069103</v>
      </c>
      <c r="B5046" t="str">
        <f>'Page 1 - General Information'!$G$16</f>
        <v>6980</v>
      </c>
      <c r="C5046" s="333" t="s">
        <v>14207</v>
      </c>
      <c r="N5046" t="s">
        <v>12201</v>
      </c>
      <c r="P5046" s="303">
        <f>INDEX('Page 3 - Financial Information'!$K$16:$X$186,Y5046,X5046)</f>
        <v>0</v>
      </c>
      <c r="Q5046"/>
      <c r="S5046" t="s">
        <v>12937</v>
      </c>
      <c r="X5046" s="334">
        <v>13</v>
      </c>
      <c r="Y5046" s="334">
        <v>67</v>
      </c>
    </row>
    <row r="5047" spans="1:25" x14ac:dyDescent="0.25">
      <c r="A5047" t="str">
        <f>'Page 1 - General Information'!$G$12</f>
        <v>114069103</v>
      </c>
      <c r="B5047" t="str">
        <f>'Page 1 - General Information'!$G$16</f>
        <v>6980</v>
      </c>
      <c r="C5047" s="333" t="s">
        <v>14207</v>
      </c>
      <c r="N5047" t="s">
        <v>12201</v>
      </c>
      <c r="P5047" s="303">
        <f>INDEX('Page 3 - Financial Information'!$K$16:$X$186,Y5047,X5047)</f>
        <v>0</v>
      </c>
      <c r="Q5047"/>
      <c r="S5047" t="s">
        <v>12938</v>
      </c>
      <c r="X5047" s="334">
        <v>14</v>
      </c>
      <c r="Y5047" s="334">
        <v>67</v>
      </c>
    </row>
    <row r="5048" spans="1:25" x14ac:dyDescent="0.25">
      <c r="A5048" t="str">
        <f>'Page 1 - General Information'!$G$12</f>
        <v>114069103</v>
      </c>
      <c r="B5048" t="str">
        <f>'Page 1 - General Information'!$G$16</f>
        <v>6980</v>
      </c>
      <c r="C5048" s="333" t="s">
        <v>14207</v>
      </c>
      <c r="N5048" t="s">
        <v>12201</v>
      </c>
      <c r="P5048" s="303">
        <f>INDEX('Page 3 - Financial Information'!$K$16:$X$186,Y5048,X5048)</f>
        <v>1299</v>
      </c>
      <c r="Q5048"/>
      <c r="S5048" t="s">
        <v>12939</v>
      </c>
      <c r="X5048" s="334">
        <v>1</v>
      </c>
      <c r="Y5048" s="334">
        <v>68</v>
      </c>
    </row>
    <row r="5049" spans="1:25" x14ac:dyDescent="0.25">
      <c r="A5049" t="str">
        <f>'Page 1 - General Information'!$G$12</f>
        <v>114069103</v>
      </c>
      <c r="B5049" t="str">
        <f>'Page 1 - General Information'!$G$16</f>
        <v>6980</v>
      </c>
      <c r="C5049" s="333" t="s">
        <v>14207</v>
      </c>
      <c r="N5049" t="s">
        <v>12201</v>
      </c>
      <c r="P5049" s="303">
        <f>INDEX('Page 3 - Financial Information'!$K$16:$X$186,Y5049,X5049)</f>
        <v>266</v>
      </c>
      <c r="Q5049"/>
      <c r="S5049" t="s">
        <v>12940</v>
      </c>
      <c r="X5049" s="334">
        <v>3</v>
      </c>
      <c r="Y5049" s="334">
        <v>68</v>
      </c>
    </row>
    <row r="5050" spans="1:25" x14ac:dyDescent="0.25">
      <c r="A5050" t="str">
        <f>'Page 1 - General Information'!$G$12</f>
        <v>114069103</v>
      </c>
      <c r="B5050" t="str">
        <f>'Page 1 - General Information'!$G$16</f>
        <v>6980</v>
      </c>
      <c r="C5050" s="333" t="s">
        <v>14207</v>
      </c>
      <c r="N5050" t="s">
        <v>12201</v>
      </c>
      <c r="P5050" s="303">
        <f>INDEX('Page 3 - Financial Information'!$K$16:$X$186,Y5050,X5050)</f>
        <v>0</v>
      </c>
      <c r="Q5050"/>
      <c r="S5050" t="s">
        <v>12941</v>
      </c>
      <c r="X5050" s="334">
        <v>4</v>
      </c>
      <c r="Y5050" s="334">
        <v>68</v>
      </c>
    </row>
    <row r="5051" spans="1:25" x14ac:dyDescent="0.25">
      <c r="A5051" t="str">
        <f>'Page 1 - General Information'!$G$12</f>
        <v>114069103</v>
      </c>
      <c r="B5051" t="str">
        <f>'Page 1 - General Information'!$G$16</f>
        <v>6980</v>
      </c>
      <c r="C5051" s="333" t="s">
        <v>14207</v>
      </c>
      <c r="N5051" t="s">
        <v>12201</v>
      </c>
      <c r="P5051" s="303">
        <f>INDEX('Page 3 - Financial Information'!$K$16:$X$186,Y5051,X5051)</f>
        <v>0</v>
      </c>
      <c r="Q5051"/>
      <c r="S5051" t="s">
        <v>12942</v>
      </c>
      <c r="X5051" s="334">
        <v>5</v>
      </c>
      <c r="Y5051" s="334">
        <v>68</v>
      </c>
    </row>
    <row r="5052" spans="1:25" x14ac:dyDescent="0.25">
      <c r="A5052" t="str">
        <f>'Page 1 - General Information'!$G$12</f>
        <v>114069103</v>
      </c>
      <c r="B5052" t="str">
        <f>'Page 1 - General Information'!$G$16</f>
        <v>6980</v>
      </c>
      <c r="C5052" s="333" t="s">
        <v>14207</v>
      </c>
      <c r="N5052" t="s">
        <v>12201</v>
      </c>
      <c r="P5052" s="303">
        <f>INDEX('Page 3 - Financial Information'!$K$16:$X$186,Y5052,X5052)</f>
        <v>0</v>
      </c>
      <c r="Q5052"/>
      <c r="S5052" t="s">
        <v>12943</v>
      </c>
      <c r="X5052" s="334">
        <v>6</v>
      </c>
      <c r="Y5052" s="334">
        <v>68</v>
      </c>
    </row>
    <row r="5053" spans="1:25" x14ac:dyDescent="0.25">
      <c r="A5053" t="str">
        <f>'Page 1 - General Information'!$G$12</f>
        <v>114069103</v>
      </c>
      <c r="B5053" t="str">
        <f>'Page 1 - General Information'!$G$16</f>
        <v>6980</v>
      </c>
      <c r="C5053" s="333" t="s">
        <v>14207</v>
      </c>
      <c r="N5053" t="s">
        <v>12201</v>
      </c>
      <c r="P5053" s="303">
        <f>INDEX('Page 3 - Financial Information'!$K$16:$X$186,Y5053,X5053)</f>
        <v>55</v>
      </c>
      <c r="Q5053"/>
      <c r="S5053" t="s">
        <v>12944</v>
      </c>
      <c r="X5053" s="334">
        <v>7</v>
      </c>
      <c r="Y5053" s="334">
        <v>68</v>
      </c>
    </row>
    <row r="5054" spans="1:25" x14ac:dyDescent="0.25">
      <c r="A5054" t="str">
        <f>'Page 1 - General Information'!$G$12</f>
        <v>114069103</v>
      </c>
      <c r="B5054" t="str">
        <f>'Page 1 - General Information'!$G$16</f>
        <v>6980</v>
      </c>
      <c r="C5054" s="333" t="s">
        <v>14207</v>
      </c>
      <c r="N5054" t="s">
        <v>12201</v>
      </c>
      <c r="P5054" s="303">
        <f>INDEX('Page 3 - Financial Information'!$K$16:$X$186,Y5054,X5054)</f>
        <v>978</v>
      </c>
      <c r="Q5054"/>
      <c r="S5054" t="s">
        <v>12945</v>
      </c>
      <c r="X5054" s="334">
        <v>8</v>
      </c>
      <c r="Y5054" s="334">
        <v>68</v>
      </c>
    </row>
    <row r="5055" spans="1:25" x14ac:dyDescent="0.25">
      <c r="A5055" t="str">
        <f>'Page 1 - General Information'!$G$12</f>
        <v>114069103</v>
      </c>
      <c r="B5055" t="str">
        <f>'Page 1 - General Information'!$G$16</f>
        <v>6980</v>
      </c>
      <c r="C5055" s="333" t="s">
        <v>14207</v>
      </c>
      <c r="N5055" t="s">
        <v>12201</v>
      </c>
      <c r="P5055" s="303">
        <f>INDEX('Page 3 - Financial Information'!$K$16:$X$186,Y5055,X5055)</f>
        <v>0</v>
      </c>
      <c r="Q5055"/>
      <c r="S5055" t="s">
        <v>12946</v>
      </c>
      <c r="X5055" s="334">
        <v>9</v>
      </c>
      <c r="Y5055" s="334">
        <v>68</v>
      </c>
    </row>
    <row r="5056" spans="1:25" x14ac:dyDescent="0.25">
      <c r="A5056" t="str">
        <f>'Page 1 - General Information'!$G$12</f>
        <v>114069103</v>
      </c>
      <c r="B5056" t="str">
        <f>'Page 1 - General Information'!$G$16</f>
        <v>6980</v>
      </c>
      <c r="C5056" s="333" t="s">
        <v>14207</v>
      </c>
      <c r="N5056" t="s">
        <v>12201</v>
      </c>
      <c r="P5056" s="303">
        <f>INDEX('Page 3 - Financial Information'!$K$16:$X$186,Y5056,X5056)</f>
        <v>0</v>
      </c>
      <c r="Q5056"/>
      <c r="S5056" t="s">
        <v>12947</v>
      </c>
      <c r="X5056" s="334">
        <v>10</v>
      </c>
      <c r="Y5056" s="334">
        <v>68</v>
      </c>
    </row>
    <row r="5057" spans="1:25" x14ac:dyDescent="0.25">
      <c r="A5057" t="str">
        <f>'Page 1 - General Information'!$G$12</f>
        <v>114069103</v>
      </c>
      <c r="B5057" t="str">
        <f>'Page 1 - General Information'!$G$16</f>
        <v>6980</v>
      </c>
      <c r="C5057" s="333" t="s">
        <v>14207</v>
      </c>
      <c r="N5057" t="s">
        <v>12201</v>
      </c>
      <c r="P5057" s="303">
        <f>INDEX('Page 3 - Financial Information'!$K$16:$X$186,Y5057,X5057)</f>
        <v>0</v>
      </c>
      <c r="Q5057"/>
      <c r="S5057" t="s">
        <v>12948</v>
      </c>
      <c r="X5057" s="334">
        <v>13</v>
      </c>
      <c r="Y5057" s="334">
        <v>68</v>
      </c>
    </row>
    <row r="5058" spans="1:25" x14ac:dyDescent="0.25">
      <c r="A5058" t="str">
        <f>'Page 1 - General Information'!$G$12</f>
        <v>114069103</v>
      </c>
      <c r="B5058" t="str">
        <f>'Page 1 - General Information'!$G$16</f>
        <v>6980</v>
      </c>
      <c r="C5058" s="333" t="s">
        <v>14207</v>
      </c>
      <c r="N5058" t="s">
        <v>12201</v>
      </c>
      <c r="P5058" s="303">
        <f>INDEX('Page 3 - Financial Information'!$K$16:$X$186,Y5058,X5058)</f>
        <v>0</v>
      </c>
      <c r="Q5058"/>
      <c r="S5058" t="s">
        <v>12949</v>
      </c>
      <c r="X5058" s="334">
        <v>14</v>
      </c>
      <c r="Y5058" s="334">
        <v>68</v>
      </c>
    </row>
    <row r="5059" spans="1:25" x14ac:dyDescent="0.25">
      <c r="A5059" t="str">
        <f>'Page 1 - General Information'!$G$12</f>
        <v>114069103</v>
      </c>
      <c r="B5059" t="str">
        <f>'Page 1 - General Information'!$G$16</f>
        <v>6980</v>
      </c>
      <c r="C5059" s="333" t="s">
        <v>14207</v>
      </c>
      <c r="N5059" t="s">
        <v>12201</v>
      </c>
      <c r="P5059" s="303">
        <f>INDEX('Page 3 - Financial Information'!$K$16:$X$186,Y5059,X5059)</f>
        <v>12966</v>
      </c>
      <c r="Q5059"/>
      <c r="S5059" t="s">
        <v>12950</v>
      </c>
      <c r="X5059" s="334">
        <v>1</v>
      </c>
      <c r="Y5059" s="334">
        <v>69</v>
      </c>
    </row>
    <row r="5060" spans="1:25" x14ac:dyDescent="0.25">
      <c r="A5060" t="str">
        <f>'Page 1 - General Information'!$G$12</f>
        <v>114069103</v>
      </c>
      <c r="B5060" t="str">
        <f>'Page 1 - General Information'!$G$16</f>
        <v>6980</v>
      </c>
      <c r="C5060" s="333" t="s">
        <v>14207</v>
      </c>
      <c r="N5060" t="s">
        <v>12201</v>
      </c>
      <c r="P5060" s="303">
        <f>INDEX('Page 3 - Financial Information'!$K$16:$X$186,Y5060,X5060)</f>
        <v>775</v>
      </c>
      <c r="Q5060"/>
      <c r="S5060" t="s">
        <v>12951</v>
      </c>
      <c r="X5060" s="334">
        <v>3</v>
      </c>
      <c r="Y5060" s="334">
        <v>69</v>
      </c>
    </row>
    <row r="5061" spans="1:25" x14ac:dyDescent="0.25">
      <c r="A5061" t="str">
        <f>'Page 1 - General Information'!$G$12</f>
        <v>114069103</v>
      </c>
      <c r="B5061" t="str">
        <f>'Page 1 - General Information'!$G$16</f>
        <v>6980</v>
      </c>
      <c r="C5061" s="333" t="s">
        <v>14207</v>
      </c>
      <c r="N5061" t="s">
        <v>12201</v>
      </c>
      <c r="P5061" s="303">
        <f>INDEX('Page 3 - Financial Information'!$K$16:$X$186,Y5061,X5061)</f>
        <v>0</v>
      </c>
      <c r="Q5061"/>
      <c r="S5061" t="s">
        <v>12952</v>
      </c>
      <c r="X5061" s="334">
        <v>4</v>
      </c>
      <c r="Y5061" s="334">
        <v>69</v>
      </c>
    </row>
    <row r="5062" spans="1:25" x14ac:dyDescent="0.25">
      <c r="A5062" t="str">
        <f>'Page 1 - General Information'!$G$12</f>
        <v>114069103</v>
      </c>
      <c r="B5062" t="str">
        <f>'Page 1 - General Information'!$G$16</f>
        <v>6980</v>
      </c>
      <c r="C5062" s="333" t="s">
        <v>14207</v>
      </c>
      <c r="N5062" t="s">
        <v>12201</v>
      </c>
      <c r="P5062" s="303">
        <f>INDEX('Page 3 - Financial Information'!$K$16:$X$186,Y5062,X5062)</f>
        <v>2122</v>
      </c>
      <c r="Q5062"/>
      <c r="S5062" t="s">
        <v>12953</v>
      </c>
      <c r="X5062" s="334">
        <v>5</v>
      </c>
      <c r="Y5062" s="334">
        <v>69</v>
      </c>
    </row>
    <row r="5063" spans="1:25" x14ac:dyDescent="0.25">
      <c r="A5063" t="str">
        <f>'Page 1 - General Information'!$G$12</f>
        <v>114069103</v>
      </c>
      <c r="B5063" t="str">
        <f>'Page 1 - General Information'!$G$16</f>
        <v>6980</v>
      </c>
      <c r="C5063" s="333" t="s">
        <v>14207</v>
      </c>
      <c r="N5063" t="s">
        <v>12201</v>
      </c>
      <c r="P5063" s="303">
        <f>INDEX('Page 3 - Financial Information'!$K$16:$X$186,Y5063,X5063)</f>
        <v>0</v>
      </c>
      <c r="Q5063"/>
      <c r="S5063" t="s">
        <v>12954</v>
      </c>
      <c r="X5063" s="334">
        <v>6</v>
      </c>
      <c r="Y5063" s="334">
        <v>69</v>
      </c>
    </row>
    <row r="5064" spans="1:25" x14ac:dyDescent="0.25">
      <c r="A5064" t="str">
        <f>'Page 1 - General Information'!$G$12</f>
        <v>114069103</v>
      </c>
      <c r="B5064" t="str">
        <f>'Page 1 - General Information'!$G$16</f>
        <v>6980</v>
      </c>
      <c r="C5064" s="333" t="s">
        <v>14207</v>
      </c>
      <c r="N5064" t="s">
        <v>12201</v>
      </c>
      <c r="P5064" s="303">
        <f>INDEX('Page 3 - Financial Information'!$K$16:$X$186,Y5064,X5064)</f>
        <v>2007</v>
      </c>
      <c r="Q5064"/>
      <c r="S5064" t="s">
        <v>12955</v>
      </c>
      <c r="X5064" s="334">
        <v>7</v>
      </c>
      <c r="Y5064" s="334">
        <v>69</v>
      </c>
    </row>
    <row r="5065" spans="1:25" x14ac:dyDescent="0.25">
      <c r="A5065" t="str">
        <f>'Page 1 - General Information'!$G$12</f>
        <v>114069103</v>
      </c>
      <c r="B5065" t="str">
        <f>'Page 1 - General Information'!$G$16</f>
        <v>6980</v>
      </c>
      <c r="C5065" s="333" t="s">
        <v>14207</v>
      </c>
      <c r="N5065" t="s">
        <v>12201</v>
      </c>
      <c r="P5065" s="303">
        <f>INDEX('Page 3 - Financial Information'!$K$16:$X$186,Y5065,X5065)</f>
        <v>8062</v>
      </c>
      <c r="Q5065"/>
      <c r="S5065" t="s">
        <v>12956</v>
      </c>
      <c r="X5065" s="334">
        <v>8</v>
      </c>
      <c r="Y5065" s="334">
        <v>69</v>
      </c>
    </row>
    <row r="5066" spans="1:25" x14ac:dyDescent="0.25">
      <c r="A5066" t="str">
        <f>'Page 1 - General Information'!$G$12</f>
        <v>114069103</v>
      </c>
      <c r="B5066" t="str">
        <f>'Page 1 - General Information'!$G$16</f>
        <v>6980</v>
      </c>
      <c r="C5066" s="333" t="s">
        <v>14207</v>
      </c>
      <c r="N5066" t="s">
        <v>12201</v>
      </c>
      <c r="P5066" s="303">
        <f>INDEX('Page 3 - Financial Information'!$K$16:$X$186,Y5066,X5066)</f>
        <v>0</v>
      </c>
      <c r="Q5066"/>
      <c r="S5066" t="s">
        <v>12957</v>
      </c>
      <c r="X5066" s="334">
        <v>9</v>
      </c>
      <c r="Y5066" s="334">
        <v>69</v>
      </c>
    </row>
    <row r="5067" spans="1:25" x14ac:dyDescent="0.25">
      <c r="A5067" t="str">
        <f>'Page 1 - General Information'!$G$12</f>
        <v>114069103</v>
      </c>
      <c r="B5067" t="str">
        <f>'Page 1 - General Information'!$G$16</f>
        <v>6980</v>
      </c>
      <c r="C5067" s="333" t="s">
        <v>14207</v>
      </c>
      <c r="N5067" t="s">
        <v>12201</v>
      </c>
      <c r="P5067" s="303">
        <f>INDEX('Page 3 - Financial Information'!$K$16:$X$186,Y5067,X5067)</f>
        <v>0</v>
      </c>
      <c r="Q5067"/>
      <c r="S5067" t="s">
        <v>12958</v>
      </c>
      <c r="X5067" s="334">
        <v>10</v>
      </c>
      <c r="Y5067" s="334">
        <v>69</v>
      </c>
    </row>
    <row r="5068" spans="1:25" x14ac:dyDescent="0.25">
      <c r="A5068" t="str">
        <f>'Page 1 - General Information'!$G$12</f>
        <v>114069103</v>
      </c>
      <c r="B5068" t="str">
        <f>'Page 1 - General Information'!$G$16</f>
        <v>6980</v>
      </c>
      <c r="C5068" s="333" t="s">
        <v>14207</v>
      </c>
      <c r="N5068" t="s">
        <v>12201</v>
      </c>
      <c r="P5068" s="303">
        <f>INDEX('Page 3 - Financial Information'!$K$16:$X$186,Y5068,X5068)</f>
        <v>0</v>
      </c>
      <c r="Q5068"/>
      <c r="S5068" t="s">
        <v>12959</v>
      </c>
      <c r="X5068" s="334">
        <v>13</v>
      </c>
      <c r="Y5068" s="334">
        <v>69</v>
      </c>
    </row>
    <row r="5069" spans="1:25" x14ac:dyDescent="0.25">
      <c r="A5069" t="str">
        <f>'Page 1 - General Information'!$G$12</f>
        <v>114069103</v>
      </c>
      <c r="B5069" t="str">
        <f>'Page 1 - General Information'!$G$16</f>
        <v>6980</v>
      </c>
      <c r="C5069" s="333" t="s">
        <v>14207</v>
      </c>
      <c r="N5069" t="s">
        <v>12201</v>
      </c>
      <c r="P5069" s="303">
        <f>INDEX('Page 3 - Financial Information'!$K$16:$X$186,Y5069,X5069)</f>
        <v>0</v>
      </c>
      <c r="Q5069"/>
      <c r="S5069" t="s">
        <v>12960</v>
      </c>
      <c r="X5069" s="334">
        <v>14</v>
      </c>
      <c r="Y5069" s="334">
        <v>69</v>
      </c>
    </row>
    <row r="5070" spans="1:25" x14ac:dyDescent="0.25">
      <c r="A5070" t="str">
        <f>'Page 1 - General Information'!$G$12</f>
        <v>114069103</v>
      </c>
      <c r="B5070" t="str">
        <f>'Page 1 - General Information'!$G$16</f>
        <v>6980</v>
      </c>
      <c r="C5070" s="333" t="s">
        <v>14207</v>
      </c>
      <c r="N5070" t="s">
        <v>12201</v>
      </c>
      <c r="P5070" s="303">
        <f>INDEX('Page 3 - Financial Information'!$K$16:$X$186,Y5070,X5070)</f>
        <v>0</v>
      </c>
      <c r="Q5070"/>
      <c r="S5070" t="s">
        <v>12961</v>
      </c>
      <c r="X5070" s="334">
        <v>1</v>
      </c>
      <c r="Y5070" s="334">
        <v>70</v>
      </c>
    </row>
    <row r="5071" spans="1:25" x14ac:dyDescent="0.25">
      <c r="A5071" t="str">
        <f>'Page 1 - General Information'!$G$12</f>
        <v>114069103</v>
      </c>
      <c r="B5071" t="str">
        <f>'Page 1 - General Information'!$G$16</f>
        <v>6980</v>
      </c>
      <c r="C5071" s="333" t="s">
        <v>14207</v>
      </c>
      <c r="N5071" t="s">
        <v>12201</v>
      </c>
      <c r="P5071" s="303">
        <f>INDEX('Page 3 - Financial Information'!$K$16:$X$186,Y5071,X5071)</f>
        <v>0</v>
      </c>
      <c r="Q5071"/>
      <c r="S5071" t="s">
        <v>12962</v>
      </c>
      <c r="X5071" s="334">
        <v>3</v>
      </c>
      <c r="Y5071" s="334">
        <v>70</v>
      </c>
    </row>
    <row r="5072" spans="1:25" x14ac:dyDescent="0.25">
      <c r="A5072" t="str">
        <f>'Page 1 - General Information'!$G$12</f>
        <v>114069103</v>
      </c>
      <c r="B5072" t="str">
        <f>'Page 1 - General Information'!$G$16</f>
        <v>6980</v>
      </c>
      <c r="C5072" s="333" t="s">
        <v>14207</v>
      </c>
      <c r="N5072" t="s">
        <v>12201</v>
      </c>
      <c r="P5072" s="303">
        <f>INDEX('Page 3 - Financial Information'!$K$16:$X$186,Y5072,X5072)</f>
        <v>0</v>
      </c>
      <c r="Q5072"/>
      <c r="S5072" t="s">
        <v>12963</v>
      </c>
      <c r="X5072" s="334">
        <v>4</v>
      </c>
      <c r="Y5072" s="334">
        <v>70</v>
      </c>
    </row>
    <row r="5073" spans="1:25" x14ac:dyDescent="0.25">
      <c r="A5073" t="str">
        <f>'Page 1 - General Information'!$G$12</f>
        <v>114069103</v>
      </c>
      <c r="B5073" t="str">
        <f>'Page 1 - General Information'!$G$16</f>
        <v>6980</v>
      </c>
      <c r="C5073" s="333" t="s">
        <v>14207</v>
      </c>
      <c r="N5073" t="s">
        <v>12201</v>
      </c>
      <c r="P5073" s="303">
        <f>INDEX('Page 3 - Financial Information'!$K$16:$X$186,Y5073,X5073)</f>
        <v>0</v>
      </c>
      <c r="Q5073"/>
      <c r="S5073" t="s">
        <v>12964</v>
      </c>
      <c r="X5073" s="334">
        <v>5</v>
      </c>
      <c r="Y5073" s="334">
        <v>70</v>
      </c>
    </row>
    <row r="5074" spans="1:25" x14ac:dyDescent="0.25">
      <c r="A5074" t="str">
        <f>'Page 1 - General Information'!$G$12</f>
        <v>114069103</v>
      </c>
      <c r="B5074" t="str">
        <f>'Page 1 - General Information'!$G$16</f>
        <v>6980</v>
      </c>
      <c r="C5074" s="333" t="s">
        <v>14207</v>
      </c>
      <c r="N5074" t="s">
        <v>12201</v>
      </c>
      <c r="P5074" s="303">
        <f>INDEX('Page 3 - Financial Information'!$K$16:$X$186,Y5074,X5074)</f>
        <v>0</v>
      </c>
      <c r="Q5074"/>
      <c r="S5074" t="s">
        <v>12965</v>
      </c>
      <c r="X5074" s="334">
        <v>6</v>
      </c>
      <c r="Y5074" s="334">
        <v>70</v>
      </c>
    </row>
    <row r="5075" spans="1:25" x14ac:dyDescent="0.25">
      <c r="A5075" t="str">
        <f>'Page 1 - General Information'!$G$12</f>
        <v>114069103</v>
      </c>
      <c r="B5075" t="str">
        <f>'Page 1 - General Information'!$G$16</f>
        <v>6980</v>
      </c>
      <c r="C5075" s="333" t="s">
        <v>14207</v>
      </c>
      <c r="N5075" t="s">
        <v>12201</v>
      </c>
      <c r="P5075" s="303">
        <f>INDEX('Page 3 - Financial Information'!$K$16:$X$186,Y5075,X5075)</f>
        <v>0</v>
      </c>
      <c r="Q5075"/>
      <c r="S5075" t="s">
        <v>12966</v>
      </c>
      <c r="X5075" s="334">
        <v>7</v>
      </c>
      <c r="Y5075" s="334">
        <v>70</v>
      </c>
    </row>
    <row r="5076" spans="1:25" x14ac:dyDescent="0.25">
      <c r="A5076" t="str">
        <f>'Page 1 - General Information'!$G$12</f>
        <v>114069103</v>
      </c>
      <c r="B5076" t="str">
        <f>'Page 1 - General Information'!$G$16</f>
        <v>6980</v>
      </c>
      <c r="C5076" s="333" t="s">
        <v>14207</v>
      </c>
      <c r="N5076" t="s">
        <v>12201</v>
      </c>
      <c r="P5076" s="303">
        <f>INDEX('Page 3 - Financial Information'!$K$16:$X$186,Y5076,X5076)</f>
        <v>0</v>
      </c>
      <c r="Q5076"/>
      <c r="S5076" t="s">
        <v>12967</v>
      </c>
      <c r="X5076" s="334">
        <v>8</v>
      </c>
      <c r="Y5076" s="334">
        <v>70</v>
      </c>
    </row>
    <row r="5077" spans="1:25" x14ac:dyDescent="0.25">
      <c r="A5077" t="str">
        <f>'Page 1 - General Information'!$G$12</f>
        <v>114069103</v>
      </c>
      <c r="B5077" t="str">
        <f>'Page 1 - General Information'!$G$16</f>
        <v>6980</v>
      </c>
      <c r="C5077" s="333" t="s">
        <v>14207</v>
      </c>
      <c r="N5077" t="s">
        <v>12201</v>
      </c>
      <c r="P5077" s="303">
        <f>INDEX('Page 3 - Financial Information'!$K$16:$X$186,Y5077,X5077)</f>
        <v>0</v>
      </c>
      <c r="Q5077"/>
      <c r="S5077" t="s">
        <v>12968</v>
      </c>
      <c r="X5077" s="334">
        <v>9</v>
      </c>
      <c r="Y5077" s="334">
        <v>70</v>
      </c>
    </row>
    <row r="5078" spans="1:25" x14ac:dyDescent="0.25">
      <c r="A5078" t="str">
        <f>'Page 1 - General Information'!$G$12</f>
        <v>114069103</v>
      </c>
      <c r="B5078" t="str">
        <f>'Page 1 - General Information'!$G$16</f>
        <v>6980</v>
      </c>
      <c r="C5078" s="333" t="s">
        <v>14207</v>
      </c>
      <c r="N5078" t="s">
        <v>12201</v>
      </c>
      <c r="P5078" s="303">
        <f>INDEX('Page 3 - Financial Information'!$K$16:$X$186,Y5078,X5078)</f>
        <v>0</v>
      </c>
      <c r="Q5078"/>
      <c r="S5078" t="s">
        <v>12969</v>
      </c>
      <c r="X5078" s="334">
        <v>10</v>
      </c>
      <c r="Y5078" s="334">
        <v>70</v>
      </c>
    </row>
    <row r="5079" spans="1:25" x14ac:dyDescent="0.25">
      <c r="A5079" t="str">
        <f>'Page 1 - General Information'!$G$12</f>
        <v>114069103</v>
      </c>
      <c r="B5079" t="str">
        <f>'Page 1 - General Information'!$G$16</f>
        <v>6980</v>
      </c>
      <c r="C5079" s="333" t="s">
        <v>14207</v>
      </c>
      <c r="N5079" t="s">
        <v>12201</v>
      </c>
      <c r="P5079" s="303">
        <f>INDEX('Page 3 - Financial Information'!$K$16:$X$186,Y5079,X5079)</f>
        <v>0</v>
      </c>
      <c r="Q5079"/>
      <c r="S5079" t="s">
        <v>12970</v>
      </c>
      <c r="X5079" s="334">
        <v>13</v>
      </c>
      <c r="Y5079" s="334">
        <v>70</v>
      </c>
    </row>
    <row r="5080" spans="1:25" x14ac:dyDescent="0.25">
      <c r="A5080" t="str">
        <f>'Page 1 - General Information'!$G$12</f>
        <v>114069103</v>
      </c>
      <c r="B5080" t="str">
        <f>'Page 1 - General Information'!$G$16</f>
        <v>6980</v>
      </c>
      <c r="C5080" s="333" t="s">
        <v>14207</v>
      </c>
      <c r="N5080" t="s">
        <v>12201</v>
      </c>
      <c r="P5080" s="303">
        <f>INDEX('Page 3 - Financial Information'!$K$16:$X$186,Y5080,X5080)</f>
        <v>0</v>
      </c>
      <c r="Q5080"/>
      <c r="S5080" t="s">
        <v>12971</v>
      </c>
      <c r="X5080" s="334">
        <v>14</v>
      </c>
      <c r="Y5080" s="334">
        <v>70</v>
      </c>
    </row>
    <row r="5081" spans="1:25" x14ac:dyDescent="0.25">
      <c r="A5081" t="str">
        <f>'Page 1 - General Information'!$G$12</f>
        <v>114069103</v>
      </c>
      <c r="B5081" t="str">
        <f>'Page 1 - General Information'!$G$16</f>
        <v>6980</v>
      </c>
      <c r="C5081" s="333" t="s">
        <v>14207</v>
      </c>
      <c r="N5081" t="s">
        <v>12201</v>
      </c>
      <c r="P5081" s="303">
        <f>INDEX('Page 3 - Financial Information'!$K$16:$X$186,Y5081,X5081)</f>
        <v>0</v>
      </c>
      <c r="Q5081"/>
      <c r="S5081" t="s">
        <v>12972</v>
      </c>
      <c r="X5081" s="334">
        <v>1</v>
      </c>
      <c r="Y5081" s="334">
        <v>71</v>
      </c>
    </row>
    <row r="5082" spans="1:25" x14ac:dyDescent="0.25">
      <c r="A5082" t="str">
        <f>'Page 1 - General Information'!$G$12</f>
        <v>114069103</v>
      </c>
      <c r="B5082" t="str">
        <f>'Page 1 - General Information'!$G$16</f>
        <v>6980</v>
      </c>
      <c r="C5082" s="333" t="s">
        <v>14207</v>
      </c>
      <c r="N5082" t="s">
        <v>12201</v>
      </c>
      <c r="P5082" s="303">
        <f>INDEX('Page 3 - Financial Information'!$K$16:$X$186,Y5082,X5082)</f>
        <v>0</v>
      </c>
      <c r="Q5082"/>
      <c r="S5082" t="s">
        <v>12973</v>
      </c>
      <c r="X5082" s="334">
        <v>3</v>
      </c>
      <c r="Y5082" s="334">
        <v>71</v>
      </c>
    </row>
    <row r="5083" spans="1:25" x14ac:dyDescent="0.25">
      <c r="A5083" t="str">
        <f>'Page 1 - General Information'!$G$12</f>
        <v>114069103</v>
      </c>
      <c r="B5083" t="str">
        <f>'Page 1 - General Information'!$G$16</f>
        <v>6980</v>
      </c>
      <c r="C5083" s="333" t="s">
        <v>14207</v>
      </c>
      <c r="N5083" t="s">
        <v>12201</v>
      </c>
      <c r="P5083" s="303">
        <f>INDEX('Page 3 - Financial Information'!$K$16:$X$186,Y5083,X5083)</f>
        <v>0</v>
      </c>
      <c r="Q5083"/>
      <c r="S5083" t="s">
        <v>12974</v>
      </c>
      <c r="X5083" s="334">
        <v>4</v>
      </c>
      <c r="Y5083" s="334">
        <v>71</v>
      </c>
    </row>
    <row r="5084" spans="1:25" x14ac:dyDescent="0.25">
      <c r="A5084" t="str">
        <f>'Page 1 - General Information'!$G$12</f>
        <v>114069103</v>
      </c>
      <c r="B5084" t="str">
        <f>'Page 1 - General Information'!$G$16</f>
        <v>6980</v>
      </c>
      <c r="C5084" s="333" t="s">
        <v>14207</v>
      </c>
      <c r="N5084" t="s">
        <v>12201</v>
      </c>
      <c r="P5084" s="303">
        <f>INDEX('Page 3 - Financial Information'!$K$16:$X$186,Y5084,X5084)</f>
        <v>0</v>
      </c>
      <c r="Q5084"/>
      <c r="S5084" t="s">
        <v>12975</v>
      </c>
      <c r="X5084" s="334">
        <v>5</v>
      </c>
      <c r="Y5084" s="334">
        <v>71</v>
      </c>
    </row>
    <row r="5085" spans="1:25" x14ac:dyDescent="0.25">
      <c r="A5085" t="str">
        <f>'Page 1 - General Information'!$G$12</f>
        <v>114069103</v>
      </c>
      <c r="B5085" t="str">
        <f>'Page 1 - General Information'!$G$16</f>
        <v>6980</v>
      </c>
      <c r="C5085" s="333" t="s">
        <v>14207</v>
      </c>
      <c r="N5085" t="s">
        <v>12201</v>
      </c>
      <c r="P5085" s="303">
        <f>INDEX('Page 3 - Financial Information'!$K$16:$X$186,Y5085,X5085)</f>
        <v>0</v>
      </c>
      <c r="Q5085"/>
      <c r="S5085" t="s">
        <v>12976</v>
      </c>
      <c r="X5085" s="334">
        <v>6</v>
      </c>
      <c r="Y5085" s="334">
        <v>71</v>
      </c>
    </row>
    <row r="5086" spans="1:25" x14ac:dyDescent="0.25">
      <c r="A5086" t="str">
        <f>'Page 1 - General Information'!$G$12</f>
        <v>114069103</v>
      </c>
      <c r="B5086" t="str">
        <f>'Page 1 - General Information'!$G$16</f>
        <v>6980</v>
      </c>
      <c r="C5086" s="333" t="s">
        <v>14207</v>
      </c>
      <c r="N5086" t="s">
        <v>12201</v>
      </c>
      <c r="P5086" s="303">
        <f>INDEX('Page 3 - Financial Information'!$K$16:$X$186,Y5086,X5086)</f>
        <v>0</v>
      </c>
      <c r="Q5086"/>
      <c r="S5086" t="s">
        <v>12977</v>
      </c>
      <c r="X5086" s="334">
        <v>7</v>
      </c>
      <c r="Y5086" s="334">
        <v>71</v>
      </c>
    </row>
    <row r="5087" spans="1:25" x14ac:dyDescent="0.25">
      <c r="A5087" t="str">
        <f>'Page 1 - General Information'!$G$12</f>
        <v>114069103</v>
      </c>
      <c r="B5087" t="str">
        <f>'Page 1 - General Information'!$G$16</f>
        <v>6980</v>
      </c>
      <c r="C5087" s="333" t="s">
        <v>14207</v>
      </c>
      <c r="N5087" t="s">
        <v>12201</v>
      </c>
      <c r="P5087" s="303">
        <f>INDEX('Page 3 - Financial Information'!$K$16:$X$186,Y5087,X5087)</f>
        <v>0</v>
      </c>
      <c r="Q5087"/>
      <c r="S5087" t="s">
        <v>12978</v>
      </c>
      <c r="X5087" s="334">
        <v>8</v>
      </c>
      <c r="Y5087" s="334">
        <v>71</v>
      </c>
    </row>
    <row r="5088" spans="1:25" x14ac:dyDescent="0.25">
      <c r="A5088" t="str">
        <f>'Page 1 - General Information'!$G$12</f>
        <v>114069103</v>
      </c>
      <c r="B5088" t="str">
        <f>'Page 1 - General Information'!$G$16</f>
        <v>6980</v>
      </c>
      <c r="C5088" s="333" t="s">
        <v>14207</v>
      </c>
      <c r="N5088" t="s">
        <v>12201</v>
      </c>
      <c r="P5088" s="303">
        <f>INDEX('Page 3 - Financial Information'!$K$16:$X$186,Y5088,X5088)</f>
        <v>0</v>
      </c>
      <c r="Q5088"/>
      <c r="S5088" t="s">
        <v>12979</v>
      </c>
      <c r="X5088" s="334">
        <v>9</v>
      </c>
      <c r="Y5088" s="334">
        <v>71</v>
      </c>
    </row>
    <row r="5089" spans="1:25" x14ac:dyDescent="0.25">
      <c r="A5089" t="str">
        <f>'Page 1 - General Information'!$G$12</f>
        <v>114069103</v>
      </c>
      <c r="B5089" t="str">
        <f>'Page 1 - General Information'!$G$16</f>
        <v>6980</v>
      </c>
      <c r="C5089" s="333" t="s">
        <v>14207</v>
      </c>
      <c r="N5089" t="s">
        <v>12201</v>
      </c>
      <c r="P5089" s="303">
        <f>INDEX('Page 3 - Financial Information'!$K$16:$X$186,Y5089,X5089)</f>
        <v>0</v>
      </c>
      <c r="Q5089"/>
      <c r="S5089" t="s">
        <v>12980</v>
      </c>
      <c r="X5089" s="334">
        <v>10</v>
      </c>
      <c r="Y5089" s="334">
        <v>71</v>
      </c>
    </row>
    <row r="5090" spans="1:25" x14ac:dyDescent="0.25">
      <c r="A5090" t="str">
        <f>'Page 1 - General Information'!$G$12</f>
        <v>114069103</v>
      </c>
      <c r="B5090" t="str">
        <f>'Page 1 - General Information'!$G$16</f>
        <v>6980</v>
      </c>
      <c r="C5090" s="333" t="s">
        <v>14207</v>
      </c>
      <c r="N5090" t="s">
        <v>12201</v>
      </c>
      <c r="P5090" s="303">
        <f>INDEX('Page 3 - Financial Information'!$K$16:$X$186,Y5090,X5090)</f>
        <v>0</v>
      </c>
      <c r="Q5090"/>
      <c r="S5090" t="s">
        <v>12981</v>
      </c>
      <c r="X5090" s="334">
        <v>13</v>
      </c>
      <c r="Y5090" s="334">
        <v>71</v>
      </c>
    </row>
    <row r="5091" spans="1:25" x14ac:dyDescent="0.25">
      <c r="A5091" t="str">
        <f>'Page 1 - General Information'!$G$12</f>
        <v>114069103</v>
      </c>
      <c r="B5091" t="str">
        <f>'Page 1 - General Information'!$G$16</f>
        <v>6980</v>
      </c>
      <c r="C5091" s="333" t="s">
        <v>14207</v>
      </c>
      <c r="N5091" t="s">
        <v>12201</v>
      </c>
      <c r="P5091" s="303">
        <f>INDEX('Page 3 - Financial Information'!$K$16:$X$186,Y5091,X5091)</f>
        <v>0</v>
      </c>
      <c r="Q5091"/>
      <c r="S5091" t="s">
        <v>12982</v>
      </c>
      <c r="X5091" s="334">
        <v>14</v>
      </c>
      <c r="Y5091" s="334">
        <v>71</v>
      </c>
    </row>
    <row r="5092" spans="1:25" x14ac:dyDescent="0.25">
      <c r="A5092" t="str">
        <f>'Page 1 - General Information'!$G$12</f>
        <v>114069103</v>
      </c>
      <c r="B5092" t="str">
        <f>'Page 1 - General Information'!$G$16</f>
        <v>6980</v>
      </c>
      <c r="C5092" s="333" t="s">
        <v>14207</v>
      </c>
      <c r="N5092" t="s">
        <v>12201</v>
      </c>
      <c r="P5092" s="303">
        <f>INDEX('Page 3 - Financial Information'!$K$16:$X$186,Y5092,X5092)</f>
        <v>0</v>
      </c>
      <c r="Q5092"/>
      <c r="S5092" t="s">
        <v>12983</v>
      </c>
      <c r="X5092" s="334">
        <v>1</v>
      </c>
      <c r="Y5092" s="334">
        <v>72</v>
      </c>
    </row>
    <row r="5093" spans="1:25" x14ac:dyDescent="0.25">
      <c r="A5093" t="str">
        <f>'Page 1 - General Information'!$G$12</f>
        <v>114069103</v>
      </c>
      <c r="B5093" t="str">
        <f>'Page 1 - General Information'!$G$16</f>
        <v>6980</v>
      </c>
      <c r="C5093" s="333" t="s">
        <v>14207</v>
      </c>
      <c r="N5093" t="s">
        <v>12201</v>
      </c>
      <c r="P5093" s="303">
        <f>INDEX('Page 3 - Financial Information'!$K$16:$X$186,Y5093,X5093)</f>
        <v>0</v>
      </c>
      <c r="Q5093"/>
      <c r="S5093" t="s">
        <v>12984</v>
      </c>
      <c r="X5093" s="334">
        <v>3</v>
      </c>
      <c r="Y5093" s="334">
        <v>72</v>
      </c>
    </row>
    <row r="5094" spans="1:25" x14ac:dyDescent="0.25">
      <c r="A5094" t="str">
        <f>'Page 1 - General Information'!$G$12</f>
        <v>114069103</v>
      </c>
      <c r="B5094" t="str">
        <f>'Page 1 - General Information'!$G$16</f>
        <v>6980</v>
      </c>
      <c r="C5094" s="333" t="s">
        <v>14207</v>
      </c>
      <c r="N5094" t="s">
        <v>12201</v>
      </c>
      <c r="P5094" s="303">
        <f>INDEX('Page 3 - Financial Information'!$K$16:$X$186,Y5094,X5094)</f>
        <v>0</v>
      </c>
      <c r="Q5094"/>
      <c r="S5094" t="s">
        <v>12985</v>
      </c>
      <c r="X5094" s="334">
        <v>4</v>
      </c>
      <c r="Y5094" s="334">
        <v>72</v>
      </c>
    </row>
    <row r="5095" spans="1:25" x14ac:dyDescent="0.25">
      <c r="A5095" t="str">
        <f>'Page 1 - General Information'!$G$12</f>
        <v>114069103</v>
      </c>
      <c r="B5095" t="str">
        <f>'Page 1 - General Information'!$G$16</f>
        <v>6980</v>
      </c>
      <c r="C5095" s="333" t="s">
        <v>14207</v>
      </c>
      <c r="N5095" t="s">
        <v>12201</v>
      </c>
      <c r="P5095" s="303">
        <f>INDEX('Page 3 - Financial Information'!$K$16:$X$186,Y5095,X5095)</f>
        <v>0</v>
      </c>
      <c r="Q5095"/>
      <c r="S5095" t="s">
        <v>12986</v>
      </c>
      <c r="X5095" s="334">
        <v>5</v>
      </c>
      <c r="Y5095" s="334">
        <v>72</v>
      </c>
    </row>
    <row r="5096" spans="1:25" x14ac:dyDescent="0.25">
      <c r="A5096" t="str">
        <f>'Page 1 - General Information'!$G$12</f>
        <v>114069103</v>
      </c>
      <c r="B5096" t="str">
        <f>'Page 1 - General Information'!$G$16</f>
        <v>6980</v>
      </c>
      <c r="C5096" s="333" t="s">
        <v>14207</v>
      </c>
      <c r="N5096" t="s">
        <v>12201</v>
      </c>
      <c r="P5096" s="303">
        <f>INDEX('Page 3 - Financial Information'!$K$16:$X$186,Y5096,X5096)</f>
        <v>0</v>
      </c>
      <c r="Q5096"/>
      <c r="S5096" t="s">
        <v>12987</v>
      </c>
      <c r="X5096" s="334">
        <v>6</v>
      </c>
      <c r="Y5096" s="334">
        <v>72</v>
      </c>
    </row>
    <row r="5097" spans="1:25" x14ac:dyDescent="0.25">
      <c r="A5097" t="str">
        <f>'Page 1 - General Information'!$G$12</f>
        <v>114069103</v>
      </c>
      <c r="B5097" t="str">
        <f>'Page 1 - General Information'!$G$16</f>
        <v>6980</v>
      </c>
      <c r="C5097" s="333" t="s">
        <v>14207</v>
      </c>
      <c r="N5097" t="s">
        <v>12201</v>
      </c>
      <c r="P5097" s="303">
        <f>INDEX('Page 3 - Financial Information'!$K$16:$X$186,Y5097,X5097)</f>
        <v>0</v>
      </c>
      <c r="Q5097"/>
      <c r="S5097" t="s">
        <v>12988</v>
      </c>
      <c r="X5097" s="334">
        <v>7</v>
      </c>
      <c r="Y5097" s="334">
        <v>72</v>
      </c>
    </row>
    <row r="5098" spans="1:25" x14ac:dyDescent="0.25">
      <c r="A5098" t="str">
        <f>'Page 1 - General Information'!$G$12</f>
        <v>114069103</v>
      </c>
      <c r="B5098" t="str">
        <f>'Page 1 - General Information'!$G$16</f>
        <v>6980</v>
      </c>
      <c r="C5098" s="333" t="s">
        <v>14207</v>
      </c>
      <c r="N5098" t="s">
        <v>12201</v>
      </c>
      <c r="P5098" s="303">
        <f>INDEX('Page 3 - Financial Information'!$K$16:$X$186,Y5098,X5098)</f>
        <v>0</v>
      </c>
      <c r="Q5098"/>
      <c r="S5098" t="s">
        <v>12989</v>
      </c>
      <c r="X5098" s="334">
        <v>8</v>
      </c>
      <c r="Y5098" s="334">
        <v>72</v>
      </c>
    </row>
    <row r="5099" spans="1:25" x14ac:dyDescent="0.25">
      <c r="A5099" t="str">
        <f>'Page 1 - General Information'!$G$12</f>
        <v>114069103</v>
      </c>
      <c r="B5099" t="str">
        <f>'Page 1 - General Information'!$G$16</f>
        <v>6980</v>
      </c>
      <c r="C5099" s="333" t="s">
        <v>14207</v>
      </c>
      <c r="N5099" t="s">
        <v>12201</v>
      </c>
      <c r="P5099" s="303">
        <f>INDEX('Page 3 - Financial Information'!$K$16:$X$186,Y5099,X5099)</f>
        <v>0</v>
      </c>
      <c r="Q5099"/>
      <c r="S5099" t="s">
        <v>12990</v>
      </c>
      <c r="X5099" s="334">
        <v>9</v>
      </c>
      <c r="Y5099" s="334">
        <v>72</v>
      </c>
    </row>
    <row r="5100" spans="1:25" x14ac:dyDescent="0.25">
      <c r="A5100" t="str">
        <f>'Page 1 - General Information'!$G$12</f>
        <v>114069103</v>
      </c>
      <c r="B5100" t="str">
        <f>'Page 1 - General Information'!$G$16</f>
        <v>6980</v>
      </c>
      <c r="C5100" s="333" t="s">
        <v>14207</v>
      </c>
      <c r="N5100" t="s">
        <v>12201</v>
      </c>
      <c r="P5100" s="303">
        <f>INDEX('Page 3 - Financial Information'!$K$16:$X$186,Y5100,X5100)</f>
        <v>0</v>
      </c>
      <c r="Q5100"/>
      <c r="S5100" t="s">
        <v>12991</v>
      </c>
      <c r="X5100" s="334">
        <v>10</v>
      </c>
      <c r="Y5100" s="334">
        <v>72</v>
      </c>
    </row>
    <row r="5101" spans="1:25" x14ac:dyDescent="0.25">
      <c r="A5101" t="str">
        <f>'Page 1 - General Information'!$G$12</f>
        <v>114069103</v>
      </c>
      <c r="B5101" t="str">
        <f>'Page 1 - General Information'!$G$16</f>
        <v>6980</v>
      </c>
      <c r="C5101" s="333" t="s">
        <v>14207</v>
      </c>
      <c r="N5101" t="s">
        <v>12201</v>
      </c>
      <c r="P5101" s="303">
        <f>INDEX('Page 3 - Financial Information'!$K$16:$X$186,Y5101,X5101)</f>
        <v>0</v>
      </c>
      <c r="Q5101"/>
      <c r="S5101" t="s">
        <v>12992</v>
      </c>
      <c r="X5101" s="334">
        <v>13</v>
      </c>
      <c r="Y5101" s="334">
        <v>72</v>
      </c>
    </row>
    <row r="5102" spans="1:25" x14ac:dyDescent="0.25">
      <c r="A5102" t="str">
        <f>'Page 1 - General Information'!$G$12</f>
        <v>114069103</v>
      </c>
      <c r="B5102" t="str">
        <f>'Page 1 - General Information'!$G$16</f>
        <v>6980</v>
      </c>
      <c r="C5102" s="333" t="s">
        <v>14207</v>
      </c>
      <c r="N5102" t="s">
        <v>12201</v>
      </c>
      <c r="P5102" s="303">
        <f>INDEX('Page 3 - Financial Information'!$K$16:$X$186,Y5102,X5102)</f>
        <v>0</v>
      </c>
      <c r="Q5102"/>
      <c r="S5102" t="s">
        <v>12993</v>
      </c>
      <c r="X5102" s="334">
        <v>14</v>
      </c>
      <c r="Y5102" s="334">
        <v>72</v>
      </c>
    </row>
    <row r="5103" spans="1:25" x14ac:dyDescent="0.25">
      <c r="A5103" t="str">
        <f>'Page 1 - General Information'!$G$12</f>
        <v>114069103</v>
      </c>
      <c r="B5103" t="str">
        <f>'Page 1 - General Information'!$G$16</f>
        <v>6980</v>
      </c>
      <c r="C5103" s="333" t="s">
        <v>14207</v>
      </c>
      <c r="N5103" t="s">
        <v>12201</v>
      </c>
      <c r="P5103" s="303">
        <f>INDEX('Page 3 - Financial Information'!$K$16:$X$186,Y5103,X5103)</f>
        <v>6213</v>
      </c>
      <c r="Q5103"/>
      <c r="S5103" t="s">
        <v>12994</v>
      </c>
      <c r="X5103" s="334">
        <v>1</v>
      </c>
      <c r="Y5103" s="334">
        <v>73</v>
      </c>
    </row>
    <row r="5104" spans="1:25" x14ac:dyDescent="0.25">
      <c r="A5104" t="str">
        <f>'Page 1 - General Information'!$G$12</f>
        <v>114069103</v>
      </c>
      <c r="B5104" t="str">
        <f>'Page 1 - General Information'!$G$16</f>
        <v>6980</v>
      </c>
      <c r="C5104" s="333" t="s">
        <v>14207</v>
      </c>
      <c r="N5104" t="s">
        <v>12201</v>
      </c>
      <c r="P5104" s="303">
        <f>INDEX('Page 3 - Financial Information'!$K$16:$X$186,Y5104,X5104)</f>
        <v>557</v>
      </c>
      <c r="Q5104"/>
      <c r="S5104" t="s">
        <v>12995</v>
      </c>
      <c r="X5104" s="334">
        <v>3</v>
      </c>
      <c r="Y5104" s="334">
        <v>73</v>
      </c>
    </row>
    <row r="5105" spans="1:25" x14ac:dyDescent="0.25">
      <c r="A5105" t="str">
        <f>'Page 1 - General Information'!$G$12</f>
        <v>114069103</v>
      </c>
      <c r="B5105" t="str">
        <f>'Page 1 - General Information'!$G$16</f>
        <v>6980</v>
      </c>
      <c r="C5105" s="333" t="s">
        <v>14207</v>
      </c>
      <c r="N5105" t="s">
        <v>12201</v>
      </c>
      <c r="P5105" s="303">
        <f>INDEX('Page 3 - Financial Information'!$K$16:$X$186,Y5105,X5105)</f>
        <v>0</v>
      </c>
      <c r="Q5105"/>
      <c r="S5105" t="s">
        <v>12996</v>
      </c>
      <c r="X5105" s="334">
        <v>4</v>
      </c>
      <c r="Y5105" s="334">
        <v>73</v>
      </c>
    </row>
    <row r="5106" spans="1:25" x14ac:dyDescent="0.25">
      <c r="A5106" t="str">
        <f>'Page 1 - General Information'!$G$12</f>
        <v>114069103</v>
      </c>
      <c r="B5106" t="str">
        <f>'Page 1 - General Information'!$G$16</f>
        <v>6980</v>
      </c>
      <c r="C5106" s="333" t="s">
        <v>14207</v>
      </c>
      <c r="N5106" t="s">
        <v>12201</v>
      </c>
      <c r="P5106" s="303">
        <f>INDEX('Page 3 - Financial Information'!$K$16:$X$186,Y5106,X5106)</f>
        <v>1219</v>
      </c>
      <c r="Q5106"/>
      <c r="S5106" t="s">
        <v>12997</v>
      </c>
      <c r="X5106" s="334">
        <v>5</v>
      </c>
      <c r="Y5106" s="334">
        <v>73</v>
      </c>
    </row>
    <row r="5107" spans="1:25" x14ac:dyDescent="0.25">
      <c r="A5107" t="str">
        <f>'Page 1 - General Information'!$G$12</f>
        <v>114069103</v>
      </c>
      <c r="B5107" t="str">
        <f>'Page 1 - General Information'!$G$16</f>
        <v>6980</v>
      </c>
      <c r="C5107" s="333" t="s">
        <v>14207</v>
      </c>
      <c r="N5107" t="s">
        <v>12201</v>
      </c>
      <c r="P5107" s="303">
        <f>INDEX('Page 3 - Financial Information'!$K$16:$X$186,Y5107,X5107)</f>
        <v>0</v>
      </c>
      <c r="Q5107"/>
      <c r="S5107" t="s">
        <v>12998</v>
      </c>
      <c r="X5107" s="334">
        <v>6</v>
      </c>
      <c r="Y5107" s="334">
        <v>73</v>
      </c>
    </row>
    <row r="5108" spans="1:25" x14ac:dyDescent="0.25">
      <c r="A5108" t="str">
        <f>'Page 1 - General Information'!$G$12</f>
        <v>114069103</v>
      </c>
      <c r="B5108" t="str">
        <f>'Page 1 - General Information'!$G$16</f>
        <v>6980</v>
      </c>
      <c r="C5108" s="333" t="s">
        <v>14207</v>
      </c>
      <c r="N5108" t="s">
        <v>12201</v>
      </c>
      <c r="P5108" s="303">
        <f>INDEX('Page 3 - Financial Information'!$K$16:$X$186,Y5108,X5108)</f>
        <v>634</v>
      </c>
      <c r="Q5108"/>
      <c r="S5108" t="s">
        <v>12999</v>
      </c>
      <c r="X5108" s="334">
        <v>7</v>
      </c>
      <c r="Y5108" s="334">
        <v>73</v>
      </c>
    </row>
    <row r="5109" spans="1:25" x14ac:dyDescent="0.25">
      <c r="A5109" t="str">
        <f>'Page 1 - General Information'!$G$12</f>
        <v>114069103</v>
      </c>
      <c r="B5109" t="str">
        <f>'Page 1 - General Information'!$G$16</f>
        <v>6980</v>
      </c>
      <c r="C5109" s="333" t="s">
        <v>14207</v>
      </c>
      <c r="N5109" t="s">
        <v>12201</v>
      </c>
      <c r="P5109" s="303">
        <f>INDEX('Page 3 - Financial Information'!$K$16:$X$186,Y5109,X5109)</f>
        <v>3803</v>
      </c>
      <c r="Q5109"/>
      <c r="S5109" t="s">
        <v>13000</v>
      </c>
      <c r="X5109" s="334">
        <v>8</v>
      </c>
      <c r="Y5109" s="334">
        <v>73</v>
      </c>
    </row>
    <row r="5110" spans="1:25" x14ac:dyDescent="0.25">
      <c r="A5110" t="str">
        <f>'Page 1 - General Information'!$G$12</f>
        <v>114069103</v>
      </c>
      <c r="B5110" t="str">
        <f>'Page 1 - General Information'!$G$16</f>
        <v>6980</v>
      </c>
      <c r="C5110" s="333" t="s">
        <v>14207</v>
      </c>
      <c r="N5110" t="s">
        <v>12201</v>
      </c>
      <c r="P5110" s="303">
        <f>INDEX('Page 3 - Financial Information'!$K$16:$X$186,Y5110,X5110)</f>
        <v>0</v>
      </c>
      <c r="Q5110"/>
      <c r="S5110" t="s">
        <v>13001</v>
      </c>
      <c r="X5110" s="334">
        <v>9</v>
      </c>
      <c r="Y5110" s="334">
        <v>73</v>
      </c>
    </row>
    <row r="5111" spans="1:25" x14ac:dyDescent="0.25">
      <c r="A5111" t="str">
        <f>'Page 1 - General Information'!$G$12</f>
        <v>114069103</v>
      </c>
      <c r="B5111" t="str">
        <f>'Page 1 - General Information'!$G$16</f>
        <v>6980</v>
      </c>
      <c r="C5111" s="333" t="s">
        <v>14207</v>
      </c>
      <c r="N5111" t="s">
        <v>12201</v>
      </c>
      <c r="P5111" s="303">
        <f>INDEX('Page 3 - Financial Information'!$K$16:$X$186,Y5111,X5111)</f>
        <v>0</v>
      </c>
      <c r="Q5111"/>
      <c r="S5111" t="s">
        <v>13002</v>
      </c>
      <c r="X5111" s="334">
        <v>10</v>
      </c>
      <c r="Y5111" s="334">
        <v>73</v>
      </c>
    </row>
    <row r="5112" spans="1:25" x14ac:dyDescent="0.25">
      <c r="A5112" t="str">
        <f>'Page 1 - General Information'!$G$12</f>
        <v>114069103</v>
      </c>
      <c r="B5112" t="str">
        <f>'Page 1 - General Information'!$G$16</f>
        <v>6980</v>
      </c>
      <c r="C5112" s="333" t="s">
        <v>14207</v>
      </c>
      <c r="N5112" t="s">
        <v>12201</v>
      </c>
      <c r="P5112" s="303">
        <f>INDEX('Page 3 - Financial Information'!$K$16:$X$186,Y5112,X5112)</f>
        <v>0</v>
      </c>
      <c r="Q5112"/>
      <c r="S5112" t="s">
        <v>13003</v>
      </c>
      <c r="X5112" s="334">
        <v>13</v>
      </c>
      <c r="Y5112" s="334">
        <v>73</v>
      </c>
    </row>
    <row r="5113" spans="1:25" x14ac:dyDescent="0.25">
      <c r="A5113" t="str">
        <f>'Page 1 - General Information'!$G$12</f>
        <v>114069103</v>
      </c>
      <c r="B5113" t="str">
        <f>'Page 1 - General Information'!$G$16</f>
        <v>6980</v>
      </c>
      <c r="C5113" s="333" t="s">
        <v>14207</v>
      </c>
      <c r="N5113" t="s">
        <v>12201</v>
      </c>
      <c r="P5113" s="303">
        <f>INDEX('Page 3 - Financial Information'!$K$16:$X$186,Y5113,X5113)</f>
        <v>0</v>
      </c>
      <c r="Q5113"/>
      <c r="S5113" t="s">
        <v>13004</v>
      </c>
      <c r="X5113" s="334">
        <v>14</v>
      </c>
      <c r="Y5113" s="334">
        <v>73</v>
      </c>
    </row>
    <row r="5114" spans="1:25" x14ac:dyDescent="0.25">
      <c r="A5114" t="str">
        <f>'Page 1 - General Information'!$G$12</f>
        <v>114069103</v>
      </c>
      <c r="B5114" t="str">
        <f>'Page 1 - General Information'!$G$16</f>
        <v>6980</v>
      </c>
      <c r="C5114" s="333" t="s">
        <v>14207</v>
      </c>
      <c r="N5114" t="s">
        <v>12201</v>
      </c>
      <c r="P5114" s="303">
        <f>INDEX('Page 3 - Financial Information'!$K$16:$X$186,Y5114,X5114)</f>
        <v>0</v>
      </c>
      <c r="Q5114"/>
      <c r="S5114" t="s">
        <v>13005</v>
      </c>
      <c r="X5114" s="334">
        <v>1</v>
      </c>
      <c r="Y5114" s="334">
        <v>74</v>
      </c>
    </row>
    <row r="5115" spans="1:25" x14ac:dyDescent="0.25">
      <c r="A5115" t="str">
        <f>'Page 1 - General Information'!$G$12</f>
        <v>114069103</v>
      </c>
      <c r="B5115" t="str">
        <f>'Page 1 - General Information'!$G$16</f>
        <v>6980</v>
      </c>
      <c r="C5115" s="333" t="s">
        <v>14207</v>
      </c>
      <c r="N5115" t="s">
        <v>12201</v>
      </c>
      <c r="P5115" s="303">
        <f>INDEX('Page 3 - Financial Information'!$K$16:$X$186,Y5115,X5115)</f>
        <v>0</v>
      </c>
      <c r="Q5115"/>
      <c r="S5115" t="s">
        <v>13006</v>
      </c>
      <c r="X5115" s="334">
        <v>3</v>
      </c>
      <c r="Y5115" s="334">
        <v>74</v>
      </c>
    </row>
    <row r="5116" spans="1:25" x14ac:dyDescent="0.25">
      <c r="A5116" t="str">
        <f>'Page 1 - General Information'!$G$12</f>
        <v>114069103</v>
      </c>
      <c r="B5116" t="str">
        <f>'Page 1 - General Information'!$G$16</f>
        <v>6980</v>
      </c>
      <c r="C5116" s="333" t="s">
        <v>14207</v>
      </c>
      <c r="N5116" t="s">
        <v>12201</v>
      </c>
      <c r="P5116" s="303">
        <f>INDEX('Page 3 - Financial Information'!$K$16:$X$186,Y5116,X5116)</f>
        <v>0</v>
      </c>
      <c r="Q5116"/>
      <c r="S5116" t="s">
        <v>13007</v>
      </c>
      <c r="X5116" s="334">
        <v>4</v>
      </c>
      <c r="Y5116" s="334">
        <v>74</v>
      </c>
    </row>
    <row r="5117" spans="1:25" x14ac:dyDescent="0.25">
      <c r="A5117" t="str">
        <f>'Page 1 - General Information'!$G$12</f>
        <v>114069103</v>
      </c>
      <c r="B5117" t="str">
        <f>'Page 1 - General Information'!$G$16</f>
        <v>6980</v>
      </c>
      <c r="C5117" s="333" t="s">
        <v>14207</v>
      </c>
      <c r="N5117" t="s">
        <v>12201</v>
      </c>
      <c r="P5117" s="303">
        <f>INDEX('Page 3 - Financial Information'!$K$16:$X$186,Y5117,X5117)</f>
        <v>0</v>
      </c>
      <c r="Q5117"/>
      <c r="S5117" t="s">
        <v>13008</v>
      </c>
      <c r="X5117" s="334">
        <v>5</v>
      </c>
      <c r="Y5117" s="334">
        <v>74</v>
      </c>
    </row>
    <row r="5118" spans="1:25" x14ac:dyDescent="0.25">
      <c r="A5118" t="str">
        <f>'Page 1 - General Information'!$G$12</f>
        <v>114069103</v>
      </c>
      <c r="B5118" t="str">
        <f>'Page 1 - General Information'!$G$16</f>
        <v>6980</v>
      </c>
      <c r="C5118" s="333" t="s">
        <v>14207</v>
      </c>
      <c r="N5118" t="s">
        <v>12201</v>
      </c>
      <c r="P5118" s="303">
        <f>INDEX('Page 3 - Financial Information'!$K$16:$X$186,Y5118,X5118)</f>
        <v>0</v>
      </c>
      <c r="Q5118"/>
      <c r="S5118" t="s">
        <v>13009</v>
      </c>
      <c r="X5118" s="334">
        <v>6</v>
      </c>
      <c r="Y5118" s="334">
        <v>74</v>
      </c>
    </row>
    <row r="5119" spans="1:25" x14ac:dyDescent="0.25">
      <c r="A5119" t="str">
        <f>'Page 1 - General Information'!$G$12</f>
        <v>114069103</v>
      </c>
      <c r="B5119" t="str">
        <f>'Page 1 - General Information'!$G$16</f>
        <v>6980</v>
      </c>
      <c r="C5119" s="333" t="s">
        <v>14207</v>
      </c>
      <c r="N5119" t="s">
        <v>12201</v>
      </c>
      <c r="P5119" s="303">
        <f>INDEX('Page 3 - Financial Information'!$K$16:$X$186,Y5119,X5119)</f>
        <v>0</v>
      </c>
      <c r="Q5119"/>
      <c r="S5119" t="s">
        <v>13010</v>
      </c>
      <c r="X5119" s="334">
        <v>7</v>
      </c>
      <c r="Y5119" s="334">
        <v>74</v>
      </c>
    </row>
    <row r="5120" spans="1:25" x14ac:dyDescent="0.25">
      <c r="A5120" t="str">
        <f>'Page 1 - General Information'!$G$12</f>
        <v>114069103</v>
      </c>
      <c r="B5120" t="str">
        <f>'Page 1 - General Information'!$G$16</f>
        <v>6980</v>
      </c>
      <c r="C5120" s="333" t="s">
        <v>14207</v>
      </c>
      <c r="N5120" t="s">
        <v>12201</v>
      </c>
      <c r="P5120" s="303">
        <f>INDEX('Page 3 - Financial Information'!$K$16:$X$186,Y5120,X5120)</f>
        <v>0</v>
      </c>
      <c r="Q5120"/>
      <c r="S5120" t="s">
        <v>13011</v>
      </c>
      <c r="X5120" s="334">
        <v>8</v>
      </c>
      <c r="Y5120" s="334">
        <v>74</v>
      </c>
    </row>
    <row r="5121" spans="1:25" x14ac:dyDescent="0.25">
      <c r="A5121" t="str">
        <f>'Page 1 - General Information'!$G$12</f>
        <v>114069103</v>
      </c>
      <c r="B5121" t="str">
        <f>'Page 1 - General Information'!$G$16</f>
        <v>6980</v>
      </c>
      <c r="C5121" s="333" t="s">
        <v>14207</v>
      </c>
      <c r="N5121" t="s">
        <v>12201</v>
      </c>
      <c r="P5121" s="303">
        <f>INDEX('Page 3 - Financial Information'!$K$16:$X$186,Y5121,X5121)</f>
        <v>0</v>
      </c>
      <c r="Q5121"/>
      <c r="S5121" t="s">
        <v>13012</v>
      </c>
      <c r="X5121" s="334">
        <v>9</v>
      </c>
      <c r="Y5121" s="334">
        <v>74</v>
      </c>
    </row>
    <row r="5122" spans="1:25" x14ac:dyDescent="0.25">
      <c r="A5122" t="str">
        <f>'Page 1 - General Information'!$G$12</f>
        <v>114069103</v>
      </c>
      <c r="B5122" t="str">
        <f>'Page 1 - General Information'!$G$16</f>
        <v>6980</v>
      </c>
      <c r="C5122" s="333" t="s">
        <v>14207</v>
      </c>
      <c r="N5122" t="s">
        <v>12201</v>
      </c>
      <c r="P5122" s="303">
        <f>INDEX('Page 3 - Financial Information'!$K$16:$X$186,Y5122,X5122)</f>
        <v>0</v>
      </c>
      <c r="Q5122"/>
      <c r="S5122" t="s">
        <v>13013</v>
      </c>
      <c r="X5122" s="334">
        <v>10</v>
      </c>
      <c r="Y5122" s="334">
        <v>74</v>
      </c>
    </row>
    <row r="5123" spans="1:25" x14ac:dyDescent="0.25">
      <c r="A5123" t="str">
        <f>'Page 1 - General Information'!$G$12</f>
        <v>114069103</v>
      </c>
      <c r="B5123" t="str">
        <f>'Page 1 - General Information'!$G$16</f>
        <v>6980</v>
      </c>
      <c r="C5123" s="333" t="s">
        <v>14207</v>
      </c>
      <c r="N5123" t="s">
        <v>12201</v>
      </c>
      <c r="P5123" s="303">
        <f>INDEX('Page 3 - Financial Information'!$K$16:$X$186,Y5123,X5123)</f>
        <v>0</v>
      </c>
      <c r="Q5123"/>
      <c r="S5123" t="s">
        <v>13014</v>
      </c>
      <c r="X5123" s="334">
        <v>13</v>
      </c>
      <c r="Y5123" s="334">
        <v>74</v>
      </c>
    </row>
    <row r="5124" spans="1:25" x14ac:dyDescent="0.25">
      <c r="A5124" t="str">
        <f>'Page 1 - General Information'!$G$12</f>
        <v>114069103</v>
      </c>
      <c r="B5124" t="str">
        <f>'Page 1 - General Information'!$G$16</f>
        <v>6980</v>
      </c>
      <c r="C5124" s="333" t="s">
        <v>14207</v>
      </c>
      <c r="N5124" t="s">
        <v>12201</v>
      </c>
      <c r="P5124" s="303">
        <f>INDEX('Page 3 - Financial Information'!$K$16:$X$186,Y5124,X5124)</f>
        <v>0</v>
      </c>
      <c r="Q5124"/>
      <c r="S5124" t="s">
        <v>13015</v>
      </c>
      <c r="X5124" s="334">
        <v>14</v>
      </c>
      <c r="Y5124" s="334">
        <v>74</v>
      </c>
    </row>
    <row r="5125" spans="1:25" x14ac:dyDescent="0.25">
      <c r="A5125" t="str">
        <f>'Page 1 - General Information'!$G$12</f>
        <v>114069103</v>
      </c>
      <c r="B5125" t="str">
        <f>'Page 1 - General Information'!$G$16</f>
        <v>6980</v>
      </c>
      <c r="C5125" s="333" t="s">
        <v>14207</v>
      </c>
      <c r="N5125" t="s">
        <v>12201</v>
      </c>
      <c r="P5125" s="303">
        <f>INDEX('Page 3 - Financial Information'!$K$16:$X$186,Y5125,X5125)</f>
        <v>0</v>
      </c>
      <c r="Q5125"/>
      <c r="S5125" t="s">
        <v>13016</v>
      </c>
      <c r="X5125" s="334">
        <v>1</v>
      </c>
      <c r="Y5125" s="334">
        <v>75</v>
      </c>
    </row>
    <row r="5126" spans="1:25" x14ac:dyDescent="0.25">
      <c r="A5126" t="str">
        <f>'Page 1 - General Information'!$G$12</f>
        <v>114069103</v>
      </c>
      <c r="B5126" t="str">
        <f>'Page 1 - General Information'!$G$16</f>
        <v>6980</v>
      </c>
      <c r="C5126" s="333" t="s">
        <v>14207</v>
      </c>
      <c r="N5126" t="s">
        <v>12201</v>
      </c>
      <c r="P5126" s="303">
        <f>INDEX('Page 3 - Financial Information'!$K$16:$X$186,Y5126,X5126)</f>
        <v>0</v>
      </c>
      <c r="Q5126"/>
      <c r="S5126" t="s">
        <v>13017</v>
      </c>
      <c r="X5126" s="334">
        <v>3</v>
      </c>
      <c r="Y5126" s="334">
        <v>75</v>
      </c>
    </row>
    <row r="5127" spans="1:25" x14ac:dyDescent="0.25">
      <c r="A5127" t="str">
        <f>'Page 1 - General Information'!$G$12</f>
        <v>114069103</v>
      </c>
      <c r="B5127" t="str">
        <f>'Page 1 - General Information'!$G$16</f>
        <v>6980</v>
      </c>
      <c r="C5127" s="333" t="s">
        <v>14207</v>
      </c>
      <c r="N5127" t="s">
        <v>12201</v>
      </c>
      <c r="P5127" s="303">
        <f>INDEX('Page 3 - Financial Information'!$K$16:$X$186,Y5127,X5127)</f>
        <v>0</v>
      </c>
      <c r="Q5127"/>
      <c r="S5127" t="s">
        <v>13018</v>
      </c>
      <c r="X5127" s="334">
        <v>4</v>
      </c>
      <c r="Y5127" s="334">
        <v>75</v>
      </c>
    </row>
    <row r="5128" spans="1:25" x14ac:dyDescent="0.25">
      <c r="A5128" t="str">
        <f>'Page 1 - General Information'!$G$12</f>
        <v>114069103</v>
      </c>
      <c r="B5128" t="str">
        <f>'Page 1 - General Information'!$G$16</f>
        <v>6980</v>
      </c>
      <c r="C5128" s="333" t="s">
        <v>14207</v>
      </c>
      <c r="N5128" t="s">
        <v>12201</v>
      </c>
      <c r="P5128" s="303">
        <f>INDEX('Page 3 - Financial Information'!$K$16:$X$186,Y5128,X5128)</f>
        <v>0</v>
      </c>
      <c r="Q5128"/>
      <c r="S5128" t="s">
        <v>13019</v>
      </c>
      <c r="X5128" s="334">
        <v>5</v>
      </c>
      <c r="Y5128" s="334">
        <v>75</v>
      </c>
    </row>
    <row r="5129" spans="1:25" x14ac:dyDescent="0.25">
      <c r="A5129" t="str">
        <f>'Page 1 - General Information'!$G$12</f>
        <v>114069103</v>
      </c>
      <c r="B5129" t="str">
        <f>'Page 1 - General Information'!$G$16</f>
        <v>6980</v>
      </c>
      <c r="C5129" s="333" t="s">
        <v>14207</v>
      </c>
      <c r="N5129" t="s">
        <v>12201</v>
      </c>
      <c r="P5129" s="303">
        <f>INDEX('Page 3 - Financial Information'!$K$16:$X$186,Y5129,X5129)</f>
        <v>0</v>
      </c>
      <c r="Q5129"/>
      <c r="S5129" t="s">
        <v>13020</v>
      </c>
      <c r="X5129" s="334">
        <v>6</v>
      </c>
      <c r="Y5129" s="334">
        <v>75</v>
      </c>
    </row>
    <row r="5130" spans="1:25" x14ac:dyDescent="0.25">
      <c r="A5130" t="str">
        <f>'Page 1 - General Information'!$G$12</f>
        <v>114069103</v>
      </c>
      <c r="B5130" t="str">
        <f>'Page 1 - General Information'!$G$16</f>
        <v>6980</v>
      </c>
      <c r="C5130" s="333" t="s">
        <v>14207</v>
      </c>
      <c r="N5130" t="s">
        <v>12201</v>
      </c>
      <c r="P5130" s="303">
        <f>INDEX('Page 3 - Financial Information'!$K$16:$X$186,Y5130,X5130)</f>
        <v>0</v>
      </c>
      <c r="Q5130"/>
      <c r="S5130" t="s">
        <v>13021</v>
      </c>
      <c r="X5130" s="334">
        <v>7</v>
      </c>
      <c r="Y5130" s="334">
        <v>75</v>
      </c>
    </row>
    <row r="5131" spans="1:25" x14ac:dyDescent="0.25">
      <c r="A5131" t="str">
        <f>'Page 1 - General Information'!$G$12</f>
        <v>114069103</v>
      </c>
      <c r="B5131" t="str">
        <f>'Page 1 - General Information'!$G$16</f>
        <v>6980</v>
      </c>
      <c r="C5131" s="333" t="s">
        <v>14207</v>
      </c>
      <c r="N5131" t="s">
        <v>12201</v>
      </c>
      <c r="P5131" s="303">
        <f>INDEX('Page 3 - Financial Information'!$K$16:$X$186,Y5131,X5131)</f>
        <v>0</v>
      </c>
      <c r="Q5131"/>
      <c r="S5131" t="s">
        <v>13022</v>
      </c>
      <c r="X5131" s="334">
        <v>8</v>
      </c>
      <c r="Y5131" s="334">
        <v>75</v>
      </c>
    </row>
    <row r="5132" spans="1:25" x14ac:dyDescent="0.25">
      <c r="A5132" t="str">
        <f>'Page 1 - General Information'!$G$12</f>
        <v>114069103</v>
      </c>
      <c r="B5132" t="str">
        <f>'Page 1 - General Information'!$G$16</f>
        <v>6980</v>
      </c>
      <c r="C5132" s="333" t="s">
        <v>14207</v>
      </c>
      <c r="N5132" t="s">
        <v>12201</v>
      </c>
      <c r="P5132" s="303">
        <f>INDEX('Page 3 - Financial Information'!$K$16:$X$186,Y5132,X5132)</f>
        <v>0</v>
      </c>
      <c r="Q5132"/>
      <c r="S5132" t="s">
        <v>13023</v>
      </c>
      <c r="X5132" s="334">
        <v>9</v>
      </c>
      <c r="Y5132" s="334">
        <v>75</v>
      </c>
    </row>
    <row r="5133" spans="1:25" x14ac:dyDescent="0.25">
      <c r="A5133" t="str">
        <f>'Page 1 - General Information'!$G$12</f>
        <v>114069103</v>
      </c>
      <c r="B5133" t="str">
        <f>'Page 1 - General Information'!$G$16</f>
        <v>6980</v>
      </c>
      <c r="C5133" s="333" t="s">
        <v>14207</v>
      </c>
      <c r="N5133" t="s">
        <v>12201</v>
      </c>
      <c r="P5133" s="303">
        <f>INDEX('Page 3 - Financial Information'!$K$16:$X$186,Y5133,X5133)</f>
        <v>0</v>
      </c>
      <c r="Q5133"/>
      <c r="S5133" t="s">
        <v>13024</v>
      </c>
      <c r="X5133" s="334">
        <v>10</v>
      </c>
      <c r="Y5133" s="334">
        <v>75</v>
      </c>
    </row>
    <row r="5134" spans="1:25" x14ac:dyDescent="0.25">
      <c r="A5134" t="str">
        <f>'Page 1 - General Information'!$G$12</f>
        <v>114069103</v>
      </c>
      <c r="B5134" t="str">
        <f>'Page 1 - General Information'!$G$16</f>
        <v>6980</v>
      </c>
      <c r="C5134" s="333" t="s">
        <v>14207</v>
      </c>
      <c r="N5134" t="s">
        <v>12201</v>
      </c>
      <c r="P5134" s="303">
        <f>INDEX('Page 3 - Financial Information'!$K$16:$X$186,Y5134,X5134)</f>
        <v>0</v>
      </c>
      <c r="Q5134"/>
      <c r="S5134" t="s">
        <v>13025</v>
      </c>
      <c r="X5134" s="334">
        <v>13</v>
      </c>
      <c r="Y5134" s="334">
        <v>75</v>
      </c>
    </row>
    <row r="5135" spans="1:25" x14ac:dyDescent="0.25">
      <c r="A5135" t="str">
        <f>'Page 1 - General Information'!$G$12</f>
        <v>114069103</v>
      </c>
      <c r="B5135" t="str">
        <f>'Page 1 - General Information'!$G$16</f>
        <v>6980</v>
      </c>
      <c r="C5135" s="333" t="s">
        <v>14207</v>
      </c>
      <c r="N5135" t="s">
        <v>12201</v>
      </c>
      <c r="P5135" s="303">
        <f>INDEX('Page 3 - Financial Information'!$K$16:$X$186,Y5135,X5135)</f>
        <v>0</v>
      </c>
      <c r="Q5135"/>
      <c r="S5135" t="s">
        <v>13026</v>
      </c>
      <c r="X5135" s="334">
        <v>14</v>
      </c>
      <c r="Y5135" s="334">
        <v>75</v>
      </c>
    </row>
    <row r="5136" spans="1:25" x14ac:dyDescent="0.25">
      <c r="A5136" t="str">
        <f>'Page 1 - General Information'!$G$12</f>
        <v>114069103</v>
      </c>
      <c r="B5136" t="str">
        <f>'Page 1 - General Information'!$G$16</f>
        <v>6980</v>
      </c>
      <c r="C5136" s="333" t="s">
        <v>14207</v>
      </c>
      <c r="N5136" t="s">
        <v>12201</v>
      </c>
      <c r="P5136" s="303">
        <f>INDEX('Page 3 - Financial Information'!$K$16:$X$186,Y5136,X5136)</f>
        <v>0</v>
      </c>
      <c r="Q5136"/>
      <c r="S5136" t="s">
        <v>13027</v>
      </c>
      <c r="X5136" s="334">
        <v>1</v>
      </c>
      <c r="Y5136" s="334">
        <v>76</v>
      </c>
    </row>
    <row r="5137" spans="1:25" x14ac:dyDescent="0.25">
      <c r="A5137" t="str">
        <f>'Page 1 - General Information'!$G$12</f>
        <v>114069103</v>
      </c>
      <c r="B5137" t="str">
        <f>'Page 1 - General Information'!$G$16</f>
        <v>6980</v>
      </c>
      <c r="C5137" s="333" t="s">
        <v>14207</v>
      </c>
      <c r="N5137" t="s">
        <v>12201</v>
      </c>
      <c r="P5137" s="303">
        <f>INDEX('Page 3 - Financial Information'!$K$16:$X$186,Y5137,X5137)</f>
        <v>0</v>
      </c>
      <c r="Q5137"/>
      <c r="S5137" t="s">
        <v>13028</v>
      </c>
      <c r="X5137" s="334">
        <v>3</v>
      </c>
      <c r="Y5137" s="334">
        <v>76</v>
      </c>
    </row>
    <row r="5138" spans="1:25" x14ac:dyDescent="0.25">
      <c r="A5138" t="str">
        <f>'Page 1 - General Information'!$G$12</f>
        <v>114069103</v>
      </c>
      <c r="B5138" t="str">
        <f>'Page 1 - General Information'!$G$16</f>
        <v>6980</v>
      </c>
      <c r="C5138" s="333" t="s">
        <v>14207</v>
      </c>
      <c r="N5138" t="s">
        <v>12201</v>
      </c>
      <c r="P5138" s="303">
        <f>INDEX('Page 3 - Financial Information'!$K$16:$X$186,Y5138,X5138)</f>
        <v>0</v>
      </c>
      <c r="Q5138"/>
      <c r="S5138" t="s">
        <v>13029</v>
      </c>
      <c r="X5138" s="334">
        <v>4</v>
      </c>
      <c r="Y5138" s="334">
        <v>76</v>
      </c>
    </row>
    <row r="5139" spans="1:25" x14ac:dyDescent="0.25">
      <c r="A5139" t="str">
        <f>'Page 1 - General Information'!$G$12</f>
        <v>114069103</v>
      </c>
      <c r="B5139" t="str">
        <f>'Page 1 - General Information'!$G$16</f>
        <v>6980</v>
      </c>
      <c r="C5139" s="333" t="s">
        <v>14207</v>
      </c>
      <c r="N5139" t="s">
        <v>12201</v>
      </c>
      <c r="P5139" s="303">
        <f>INDEX('Page 3 - Financial Information'!$K$16:$X$186,Y5139,X5139)</f>
        <v>0</v>
      </c>
      <c r="Q5139"/>
      <c r="S5139" t="s">
        <v>13030</v>
      </c>
      <c r="X5139" s="334">
        <v>5</v>
      </c>
      <c r="Y5139" s="334">
        <v>76</v>
      </c>
    </row>
    <row r="5140" spans="1:25" x14ac:dyDescent="0.25">
      <c r="A5140" t="str">
        <f>'Page 1 - General Information'!$G$12</f>
        <v>114069103</v>
      </c>
      <c r="B5140" t="str">
        <f>'Page 1 - General Information'!$G$16</f>
        <v>6980</v>
      </c>
      <c r="C5140" s="333" t="s">
        <v>14207</v>
      </c>
      <c r="N5140" t="s">
        <v>12201</v>
      </c>
      <c r="P5140" s="303">
        <f>INDEX('Page 3 - Financial Information'!$K$16:$X$186,Y5140,X5140)</f>
        <v>0</v>
      </c>
      <c r="Q5140"/>
      <c r="S5140" t="s">
        <v>13031</v>
      </c>
      <c r="X5140" s="334">
        <v>6</v>
      </c>
      <c r="Y5140" s="334">
        <v>76</v>
      </c>
    </row>
    <row r="5141" spans="1:25" x14ac:dyDescent="0.25">
      <c r="A5141" t="str">
        <f>'Page 1 - General Information'!$G$12</f>
        <v>114069103</v>
      </c>
      <c r="B5141" t="str">
        <f>'Page 1 - General Information'!$G$16</f>
        <v>6980</v>
      </c>
      <c r="C5141" s="333" t="s">
        <v>14207</v>
      </c>
      <c r="N5141" t="s">
        <v>12201</v>
      </c>
      <c r="P5141" s="303">
        <f>INDEX('Page 3 - Financial Information'!$K$16:$X$186,Y5141,X5141)</f>
        <v>0</v>
      </c>
      <c r="Q5141"/>
      <c r="S5141" t="s">
        <v>13032</v>
      </c>
      <c r="X5141" s="334">
        <v>7</v>
      </c>
      <c r="Y5141" s="334">
        <v>76</v>
      </c>
    </row>
    <row r="5142" spans="1:25" x14ac:dyDescent="0.25">
      <c r="A5142" t="str">
        <f>'Page 1 - General Information'!$G$12</f>
        <v>114069103</v>
      </c>
      <c r="B5142" t="str">
        <f>'Page 1 - General Information'!$G$16</f>
        <v>6980</v>
      </c>
      <c r="C5142" s="333" t="s">
        <v>14207</v>
      </c>
      <c r="N5142" t="s">
        <v>12201</v>
      </c>
      <c r="P5142" s="303">
        <f>INDEX('Page 3 - Financial Information'!$K$16:$X$186,Y5142,X5142)</f>
        <v>0</v>
      </c>
      <c r="Q5142"/>
      <c r="S5142" t="s">
        <v>13033</v>
      </c>
      <c r="X5142" s="334">
        <v>8</v>
      </c>
      <c r="Y5142" s="334">
        <v>76</v>
      </c>
    </row>
    <row r="5143" spans="1:25" x14ac:dyDescent="0.25">
      <c r="A5143" t="str">
        <f>'Page 1 - General Information'!$G$12</f>
        <v>114069103</v>
      </c>
      <c r="B5143" t="str">
        <f>'Page 1 - General Information'!$G$16</f>
        <v>6980</v>
      </c>
      <c r="C5143" s="333" t="s">
        <v>14207</v>
      </c>
      <c r="N5143" t="s">
        <v>12201</v>
      </c>
      <c r="P5143" s="303">
        <f>INDEX('Page 3 - Financial Information'!$K$16:$X$186,Y5143,X5143)</f>
        <v>0</v>
      </c>
      <c r="Q5143"/>
      <c r="S5143" t="s">
        <v>13034</v>
      </c>
      <c r="X5143" s="334">
        <v>9</v>
      </c>
      <c r="Y5143" s="334">
        <v>76</v>
      </c>
    </row>
    <row r="5144" spans="1:25" x14ac:dyDescent="0.25">
      <c r="A5144" t="str">
        <f>'Page 1 - General Information'!$G$12</f>
        <v>114069103</v>
      </c>
      <c r="B5144" t="str">
        <f>'Page 1 - General Information'!$G$16</f>
        <v>6980</v>
      </c>
      <c r="C5144" s="333" t="s">
        <v>14207</v>
      </c>
      <c r="N5144" t="s">
        <v>12201</v>
      </c>
      <c r="P5144" s="303">
        <f>INDEX('Page 3 - Financial Information'!$K$16:$X$186,Y5144,X5144)</f>
        <v>0</v>
      </c>
      <c r="Q5144"/>
      <c r="S5144" t="s">
        <v>13035</v>
      </c>
      <c r="X5144" s="334">
        <v>10</v>
      </c>
      <c r="Y5144" s="334">
        <v>76</v>
      </c>
    </row>
    <row r="5145" spans="1:25" x14ac:dyDescent="0.25">
      <c r="A5145" t="str">
        <f>'Page 1 - General Information'!$G$12</f>
        <v>114069103</v>
      </c>
      <c r="B5145" t="str">
        <f>'Page 1 - General Information'!$G$16</f>
        <v>6980</v>
      </c>
      <c r="C5145" s="333" t="s">
        <v>14207</v>
      </c>
      <c r="N5145" t="s">
        <v>12201</v>
      </c>
      <c r="P5145" s="303">
        <f>INDEX('Page 3 - Financial Information'!$K$16:$X$186,Y5145,X5145)</f>
        <v>0</v>
      </c>
      <c r="Q5145"/>
      <c r="S5145" t="s">
        <v>13036</v>
      </c>
      <c r="X5145" s="334">
        <v>13</v>
      </c>
      <c r="Y5145" s="334">
        <v>76</v>
      </c>
    </row>
    <row r="5146" spans="1:25" x14ac:dyDescent="0.25">
      <c r="A5146" t="str">
        <f>'Page 1 - General Information'!$G$12</f>
        <v>114069103</v>
      </c>
      <c r="B5146" t="str">
        <f>'Page 1 - General Information'!$G$16</f>
        <v>6980</v>
      </c>
      <c r="C5146" s="333" t="s">
        <v>14207</v>
      </c>
      <c r="N5146" t="s">
        <v>12201</v>
      </c>
      <c r="P5146" s="303">
        <f>INDEX('Page 3 - Financial Information'!$K$16:$X$186,Y5146,X5146)</f>
        <v>0</v>
      </c>
      <c r="Q5146"/>
      <c r="S5146" t="s">
        <v>13037</v>
      </c>
      <c r="X5146" s="334">
        <v>14</v>
      </c>
      <c r="Y5146" s="334">
        <v>76</v>
      </c>
    </row>
    <row r="5147" spans="1:25" x14ac:dyDescent="0.25">
      <c r="A5147" t="str">
        <f>'Page 1 - General Information'!$G$12</f>
        <v>114069103</v>
      </c>
      <c r="B5147" t="str">
        <f>'Page 1 - General Information'!$G$16</f>
        <v>6980</v>
      </c>
      <c r="C5147" s="333" t="s">
        <v>14207</v>
      </c>
      <c r="N5147" t="s">
        <v>12201</v>
      </c>
      <c r="P5147" s="303">
        <f>INDEX('Page 3 - Financial Information'!$K$16:$X$186,Y5147,X5147)</f>
        <v>5869</v>
      </c>
      <c r="Q5147"/>
      <c r="S5147" t="s">
        <v>13038</v>
      </c>
      <c r="X5147" s="334">
        <v>1</v>
      </c>
      <c r="Y5147" s="334">
        <v>77</v>
      </c>
    </row>
    <row r="5148" spans="1:25" x14ac:dyDescent="0.25">
      <c r="A5148" t="str">
        <f>'Page 1 - General Information'!$G$12</f>
        <v>114069103</v>
      </c>
      <c r="B5148" t="str">
        <f>'Page 1 - General Information'!$G$16</f>
        <v>6980</v>
      </c>
      <c r="C5148" s="333" t="s">
        <v>14207</v>
      </c>
      <c r="N5148" t="s">
        <v>12201</v>
      </c>
      <c r="P5148" s="303">
        <f>INDEX('Page 3 - Financial Information'!$K$16:$X$186,Y5148,X5148)</f>
        <v>589</v>
      </c>
      <c r="Q5148"/>
      <c r="S5148" t="s">
        <v>13039</v>
      </c>
      <c r="X5148" s="334">
        <v>3</v>
      </c>
      <c r="Y5148" s="334">
        <v>77</v>
      </c>
    </row>
    <row r="5149" spans="1:25" x14ac:dyDescent="0.25">
      <c r="A5149" t="str">
        <f>'Page 1 - General Information'!$G$12</f>
        <v>114069103</v>
      </c>
      <c r="B5149" t="str">
        <f>'Page 1 - General Information'!$G$16</f>
        <v>6980</v>
      </c>
      <c r="C5149" s="333" t="s">
        <v>14207</v>
      </c>
      <c r="N5149" t="s">
        <v>12201</v>
      </c>
      <c r="P5149" s="303">
        <f>INDEX('Page 3 - Financial Information'!$K$16:$X$186,Y5149,X5149)</f>
        <v>0</v>
      </c>
      <c r="Q5149"/>
      <c r="S5149" t="s">
        <v>13040</v>
      </c>
      <c r="X5149" s="334">
        <v>4</v>
      </c>
      <c r="Y5149" s="334">
        <v>77</v>
      </c>
    </row>
    <row r="5150" spans="1:25" x14ac:dyDescent="0.25">
      <c r="A5150" t="str">
        <f>'Page 1 - General Information'!$G$12</f>
        <v>114069103</v>
      </c>
      <c r="B5150" t="str">
        <f>'Page 1 - General Information'!$G$16</f>
        <v>6980</v>
      </c>
      <c r="C5150" s="333" t="s">
        <v>14207</v>
      </c>
      <c r="N5150" t="s">
        <v>12201</v>
      </c>
      <c r="P5150" s="303">
        <f>INDEX('Page 3 - Financial Information'!$K$16:$X$186,Y5150,X5150)</f>
        <v>3</v>
      </c>
      <c r="Q5150"/>
      <c r="S5150" t="s">
        <v>13041</v>
      </c>
      <c r="X5150" s="334">
        <v>5</v>
      </c>
      <c r="Y5150" s="334">
        <v>77</v>
      </c>
    </row>
    <row r="5151" spans="1:25" x14ac:dyDescent="0.25">
      <c r="A5151" t="str">
        <f>'Page 1 - General Information'!$G$12</f>
        <v>114069103</v>
      </c>
      <c r="B5151" t="str">
        <f>'Page 1 - General Information'!$G$16</f>
        <v>6980</v>
      </c>
      <c r="C5151" s="333" t="s">
        <v>14207</v>
      </c>
      <c r="N5151" t="s">
        <v>12201</v>
      </c>
      <c r="P5151" s="303">
        <f>INDEX('Page 3 - Financial Information'!$K$16:$X$186,Y5151,X5151)</f>
        <v>0</v>
      </c>
      <c r="Q5151"/>
      <c r="S5151" t="s">
        <v>13042</v>
      </c>
      <c r="X5151" s="334">
        <v>6</v>
      </c>
      <c r="Y5151" s="334">
        <v>77</v>
      </c>
    </row>
    <row r="5152" spans="1:25" x14ac:dyDescent="0.25">
      <c r="A5152" t="str">
        <f>'Page 1 - General Information'!$G$12</f>
        <v>114069103</v>
      </c>
      <c r="B5152" t="str">
        <f>'Page 1 - General Information'!$G$16</f>
        <v>6980</v>
      </c>
      <c r="C5152" s="333" t="s">
        <v>14207</v>
      </c>
      <c r="N5152" t="s">
        <v>12201</v>
      </c>
      <c r="P5152" s="303">
        <f>INDEX('Page 3 - Financial Information'!$K$16:$X$186,Y5152,X5152)</f>
        <v>469</v>
      </c>
      <c r="Q5152"/>
      <c r="S5152" t="s">
        <v>13043</v>
      </c>
      <c r="X5152" s="334">
        <v>7</v>
      </c>
      <c r="Y5152" s="334">
        <v>77</v>
      </c>
    </row>
    <row r="5153" spans="1:25" x14ac:dyDescent="0.25">
      <c r="A5153" t="str">
        <f>'Page 1 - General Information'!$G$12</f>
        <v>114069103</v>
      </c>
      <c r="B5153" t="str">
        <f>'Page 1 - General Information'!$G$16</f>
        <v>6980</v>
      </c>
      <c r="C5153" s="333" t="s">
        <v>14207</v>
      </c>
      <c r="N5153" t="s">
        <v>12201</v>
      </c>
      <c r="P5153" s="303">
        <f>INDEX('Page 3 - Financial Information'!$K$16:$X$186,Y5153,X5153)</f>
        <v>0</v>
      </c>
      <c r="Q5153"/>
      <c r="S5153" t="s">
        <v>13044</v>
      </c>
      <c r="X5153" s="334">
        <v>8</v>
      </c>
      <c r="Y5153" s="334">
        <v>77</v>
      </c>
    </row>
    <row r="5154" spans="1:25" x14ac:dyDescent="0.25">
      <c r="A5154" t="str">
        <f>'Page 1 - General Information'!$G$12</f>
        <v>114069103</v>
      </c>
      <c r="B5154" t="str">
        <f>'Page 1 - General Information'!$G$16</f>
        <v>6980</v>
      </c>
      <c r="C5154" s="333" t="s">
        <v>14207</v>
      </c>
      <c r="N5154" t="s">
        <v>12201</v>
      </c>
      <c r="P5154" s="303">
        <f>INDEX('Page 3 - Financial Information'!$K$16:$X$186,Y5154,X5154)</f>
        <v>0</v>
      </c>
      <c r="Q5154"/>
      <c r="S5154" t="s">
        <v>13045</v>
      </c>
      <c r="X5154" s="334">
        <v>9</v>
      </c>
      <c r="Y5154" s="334">
        <v>77</v>
      </c>
    </row>
    <row r="5155" spans="1:25" x14ac:dyDescent="0.25">
      <c r="A5155" t="str">
        <f>'Page 1 - General Information'!$G$12</f>
        <v>114069103</v>
      </c>
      <c r="B5155" t="str">
        <f>'Page 1 - General Information'!$G$16</f>
        <v>6980</v>
      </c>
      <c r="C5155" s="333" t="s">
        <v>14207</v>
      </c>
      <c r="N5155" t="s">
        <v>12201</v>
      </c>
      <c r="P5155" s="303">
        <f>INDEX('Page 3 - Financial Information'!$K$16:$X$186,Y5155,X5155)</f>
        <v>4808</v>
      </c>
      <c r="Q5155"/>
      <c r="S5155" t="s">
        <v>13046</v>
      </c>
      <c r="X5155" s="334">
        <v>10</v>
      </c>
      <c r="Y5155" s="334">
        <v>77</v>
      </c>
    </row>
    <row r="5156" spans="1:25" x14ac:dyDescent="0.25">
      <c r="A5156" t="str">
        <f>'Page 1 - General Information'!$G$12</f>
        <v>114069103</v>
      </c>
      <c r="B5156" t="str">
        <f>'Page 1 - General Information'!$G$16</f>
        <v>6980</v>
      </c>
      <c r="C5156" s="333" t="s">
        <v>14207</v>
      </c>
      <c r="N5156" t="s">
        <v>12201</v>
      </c>
      <c r="P5156" s="303">
        <f>INDEX('Page 3 - Financial Information'!$K$16:$X$186,Y5156,X5156)</f>
        <v>0</v>
      </c>
      <c r="Q5156"/>
      <c r="S5156" t="s">
        <v>13047</v>
      </c>
      <c r="X5156" s="334">
        <v>13</v>
      </c>
      <c r="Y5156" s="334">
        <v>77</v>
      </c>
    </row>
    <row r="5157" spans="1:25" x14ac:dyDescent="0.25">
      <c r="A5157" t="str">
        <f>'Page 1 - General Information'!$G$12</f>
        <v>114069103</v>
      </c>
      <c r="B5157" t="str">
        <f>'Page 1 - General Information'!$G$16</f>
        <v>6980</v>
      </c>
      <c r="C5157" s="333" t="s">
        <v>14207</v>
      </c>
      <c r="N5157" t="s">
        <v>12201</v>
      </c>
      <c r="P5157" s="303">
        <f>INDEX('Page 3 - Financial Information'!$K$16:$X$186,Y5157,X5157)</f>
        <v>0</v>
      </c>
      <c r="Q5157"/>
      <c r="S5157" t="s">
        <v>13048</v>
      </c>
      <c r="X5157" s="334">
        <v>14</v>
      </c>
      <c r="Y5157" s="334">
        <v>77</v>
      </c>
    </row>
    <row r="5158" spans="1:25" x14ac:dyDescent="0.25">
      <c r="A5158" t="str">
        <f>'Page 1 - General Information'!$G$12</f>
        <v>114069103</v>
      </c>
      <c r="B5158" t="str">
        <f>'Page 1 - General Information'!$G$16</f>
        <v>6980</v>
      </c>
      <c r="C5158" s="333" t="s">
        <v>14207</v>
      </c>
      <c r="N5158" t="s">
        <v>12201</v>
      </c>
      <c r="P5158" s="303">
        <f>INDEX('Page 3 - Financial Information'!$K$16:$X$186,Y5158,X5158)</f>
        <v>0</v>
      </c>
      <c r="Q5158"/>
      <c r="S5158" t="s">
        <v>13049</v>
      </c>
      <c r="X5158" s="334">
        <v>1</v>
      </c>
      <c r="Y5158" s="334">
        <v>78</v>
      </c>
    </row>
    <row r="5159" spans="1:25" x14ac:dyDescent="0.25">
      <c r="A5159" t="str">
        <f>'Page 1 - General Information'!$G$12</f>
        <v>114069103</v>
      </c>
      <c r="B5159" t="str">
        <f>'Page 1 - General Information'!$G$16</f>
        <v>6980</v>
      </c>
      <c r="C5159" s="333" t="s">
        <v>14207</v>
      </c>
      <c r="N5159" t="s">
        <v>12201</v>
      </c>
      <c r="P5159" s="303">
        <f>INDEX('Page 3 - Financial Information'!$K$16:$X$186,Y5159,X5159)</f>
        <v>0</v>
      </c>
      <c r="Q5159"/>
      <c r="S5159" t="s">
        <v>13050</v>
      </c>
      <c r="X5159" s="334">
        <v>3</v>
      </c>
      <c r="Y5159" s="334">
        <v>78</v>
      </c>
    </row>
    <row r="5160" spans="1:25" x14ac:dyDescent="0.25">
      <c r="A5160" t="str">
        <f>'Page 1 - General Information'!$G$12</f>
        <v>114069103</v>
      </c>
      <c r="B5160" t="str">
        <f>'Page 1 - General Information'!$G$16</f>
        <v>6980</v>
      </c>
      <c r="C5160" s="333" t="s">
        <v>14207</v>
      </c>
      <c r="N5160" t="s">
        <v>12201</v>
      </c>
      <c r="P5160" s="303">
        <f>INDEX('Page 3 - Financial Information'!$K$16:$X$186,Y5160,X5160)</f>
        <v>0</v>
      </c>
      <c r="Q5160"/>
      <c r="S5160" t="s">
        <v>13051</v>
      </c>
      <c r="X5160" s="334">
        <v>4</v>
      </c>
      <c r="Y5160" s="334">
        <v>78</v>
      </c>
    </row>
    <row r="5161" spans="1:25" x14ac:dyDescent="0.25">
      <c r="A5161" t="str">
        <f>'Page 1 - General Information'!$G$12</f>
        <v>114069103</v>
      </c>
      <c r="B5161" t="str">
        <f>'Page 1 - General Information'!$G$16</f>
        <v>6980</v>
      </c>
      <c r="C5161" s="333" t="s">
        <v>14207</v>
      </c>
      <c r="N5161" t="s">
        <v>12201</v>
      </c>
      <c r="P5161" s="303">
        <f>INDEX('Page 3 - Financial Information'!$K$16:$X$186,Y5161,X5161)</f>
        <v>0</v>
      </c>
      <c r="Q5161"/>
      <c r="S5161" t="s">
        <v>13052</v>
      </c>
      <c r="X5161" s="334">
        <v>5</v>
      </c>
      <c r="Y5161" s="334">
        <v>78</v>
      </c>
    </row>
    <row r="5162" spans="1:25" x14ac:dyDescent="0.25">
      <c r="A5162" t="str">
        <f>'Page 1 - General Information'!$G$12</f>
        <v>114069103</v>
      </c>
      <c r="B5162" t="str">
        <f>'Page 1 - General Information'!$G$16</f>
        <v>6980</v>
      </c>
      <c r="C5162" s="333" t="s">
        <v>14207</v>
      </c>
      <c r="N5162" t="s">
        <v>12201</v>
      </c>
      <c r="P5162" s="303">
        <f>INDEX('Page 3 - Financial Information'!$K$16:$X$186,Y5162,X5162)</f>
        <v>0</v>
      </c>
      <c r="Q5162"/>
      <c r="S5162" t="s">
        <v>13053</v>
      </c>
      <c r="X5162" s="334">
        <v>6</v>
      </c>
      <c r="Y5162" s="334">
        <v>78</v>
      </c>
    </row>
    <row r="5163" spans="1:25" x14ac:dyDescent="0.25">
      <c r="A5163" t="str">
        <f>'Page 1 - General Information'!$G$12</f>
        <v>114069103</v>
      </c>
      <c r="B5163" t="str">
        <f>'Page 1 - General Information'!$G$16</f>
        <v>6980</v>
      </c>
      <c r="C5163" s="333" t="s">
        <v>14207</v>
      </c>
      <c r="N5163" t="s">
        <v>12201</v>
      </c>
      <c r="P5163" s="303">
        <f>INDEX('Page 3 - Financial Information'!$K$16:$X$186,Y5163,X5163)</f>
        <v>0</v>
      </c>
      <c r="Q5163"/>
      <c r="S5163" t="s">
        <v>13054</v>
      </c>
      <c r="X5163" s="334">
        <v>7</v>
      </c>
      <c r="Y5163" s="334">
        <v>78</v>
      </c>
    </row>
    <row r="5164" spans="1:25" x14ac:dyDescent="0.25">
      <c r="A5164" t="str">
        <f>'Page 1 - General Information'!$G$12</f>
        <v>114069103</v>
      </c>
      <c r="B5164" t="str">
        <f>'Page 1 - General Information'!$G$16</f>
        <v>6980</v>
      </c>
      <c r="C5164" s="333" t="s">
        <v>14207</v>
      </c>
      <c r="N5164" t="s">
        <v>12201</v>
      </c>
      <c r="P5164" s="303">
        <f>INDEX('Page 3 - Financial Information'!$K$16:$X$186,Y5164,X5164)</f>
        <v>0</v>
      </c>
      <c r="Q5164"/>
      <c r="S5164" t="s">
        <v>13055</v>
      </c>
      <c r="X5164" s="334">
        <v>8</v>
      </c>
      <c r="Y5164" s="334">
        <v>78</v>
      </c>
    </row>
    <row r="5165" spans="1:25" x14ac:dyDescent="0.25">
      <c r="A5165" t="str">
        <f>'Page 1 - General Information'!$G$12</f>
        <v>114069103</v>
      </c>
      <c r="B5165" t="str">
        <f>'Page 1 - General Information'!$G$16</f>
        <v>6980</v>
      </c>
      <c r="C5165" s="333" t="s">
        <v>14207</v>
      </c>
      <c r="N5165" t="s">
        <v>12201</v>
      </c>
      <c r="P5165" s="303">
        <f>INDEX('Page 3 - Financial Information'!$K$16:$X$186,Y5165,X5165)</f>
        <v>0</v>
      </c>
      <c r="Q5165"/>
      <c r="S5165" t="s">
        <v>13056</v>
      </c>
      <c r="X5165" s="334">
        <v>9</v>
      </c>
      <c r="Y5165" s="334">
        <v>78</v>
      </c>
    </row>
    <row r="5166" spans="1:25" x14ac:dyDescent="0.25">
      <c r="A5166" t="str">
        <f>'Page 1 - General Information'!$G$12</f>
        <v>114069103</v>
      </c>
      <c r="B5166" t="str">
        <f>'Page 1 - General Information'!$G$16</f>
        <v>6980</v>
      </c>
      <c r="C5166" s="333" t="s">
        <v>14207</v>
      </c>
      <c r="N5166" t="s">
        <v>12201</v>
      </c>
      <c r="P5166" s="303">
        <f>INDEX('Page 3 - Financial Information'!$K$16:$X$186,Y5166,X5166)</f>
        <v>0</v>
      </c>
      <c r="Q5166"/>
      <c r="S5166" t="s">
        <v>13057</v>
      </c>
      <c r="X5166" s="334">
        <v>10</v>
      </c>
      <c r="Y5166" s="334">
        <v>78</v>
      </c>
    </row>
    <row r="5167" spans="1:25" x14ac:dyDescent="0.25">
      <c r="A5167" t="str">
        <f>'Page 1 - General Information'!$G$12</f>
        <v>114069103</v>
      </c>
      <c r="B5167" t="str">
        <f>'Page 1 - General Information'!$G$16</f>
        <v>6980</v>
      </c>
      <c r="C5167" s="333" t="s">
        <v>14207</v>
      </c>
      <c r="N5167" t="s">
        <v>12201</v>
      </c>
      <c r="P5167" s="303">
        <f>INDEX('Page 3 - Financial Information'!$K$16:$X$186,Y5167,X5167)</f>
        <v>0</v>
      </c>
      <c r="Q5167"/>
      <c r="S5167" t="s">
        <v>13058</v>
      </c>
      <c r="X5167" s="334">
        <v>13</v>
      </c>
      <c r="Y5167" s="334">
        <v>78</v>
      </c>
    </row>
    <row r="5168" spans="1:25" x14ac:dyDescent="0.25">
      <c r="A5168" t="str">
        <f>'Page 1 - General Information'!$G$12</f>
        <v>114069103</v>
      </c>
      <c r="B5168" t="str">
        <f>'Page 1 - General Information'!$G$16</f>
        <v>6980</v>
      </c>
      <c r="C5168" s="333" t="s">
        <v>14207</v>
      </c>
      <c r="N5168" t="s">
        <v>12201</v>
      </c>
      <c r="P5168" s="303">
        <f>INDEX('Page 3 - Financial Information'!$K$16:$X$186,Y5168,X5168)</f>
        <v>0</v>
      </c>
      <c r="Q5168"/>
      <c r="S5168" t="s">
        <v>13059</v>
      </c>
      <c r="X5168" s="334">
        <v>14</v>
      </c>
      <c r="Y5168" s="334">
        <v>78</v>
      </c>
    </row>
    <row r="5169" spans="1:25" x14ac:dyDescent="0.25">
      <c r="A5169" t="str">
        <f>'Page 1 - General Information'!$G$12</f>
        <v>114069103</v>
      </c>
      <c r="B5169" t="str">
        <f>'Page 1 - General Information'!$G$16</f>
        <v>6980</v>
      </c>
      <c r="C5169" s="333" t="s">
        <v>14207</v>
      </c>
      <c r="N5169" t="s">
        <v>12201</v>
      </c>
      <c r="P5169" s="303">
        <f>INDEX('Page 3 - Financial Information'!$K$16:$X$186,Y5169,X5169)</f>
        <v>0</v>
      </c>
      <c r="Q5169"/>
      <c r="S5169" t="s">
        <v>13060</v>
      </c>
      <c r="X5169" s="334">
        <v>1</v>
      </c>
      <c r="Y5169" s="334">
        <v>79</v>
      </c>
    </row>
    <row r="5170" spans="1:25" x14ac:dyDescent="0.25">
      <c r="A5170" t="str">
        <f>'Page 1 - General Information'!$G$12</f>
        <v>114069103</v>
      </c>
      <c r="B5170" t="str">
        <f>'Page 1 - General Information'!$G$16</f>
        <v>6980</v>
      </c>
      <c r="C5170" s="333" t="s">
        <v>14207</v>
      </c>
      <c r="N5170" t="s">
        <v>12201</v>
      </c>
      <c r="P5170" s="303">
        <f>INDEX('Page 3 - Financial Information'!$K$16:$X$186,Y5170,X5170)</f>
        <v>0</v>
      </c>
      <c r="Q5170"/>
      <c r="S5170" t="s">
        <v>13061</v>
      </c>
      <c r="X5170" s="334">
        <v>3</v>
      </c>
      <c r="Y5170" s="334">
        <v>79</v>
      </c>
    </row>
    <row r="5171" spans="1:25" x14ac:dyDescent="0.25">
      <c r="A5171" t="str">
        <f>'Page 1 - General Information'!$G$12</f>
        <v>114069103</v>
      </c>
      <c r="B5171" t="str">
        <f>'Page 1 - General Information'!$G$16</f>
        <v>6980</v>
      </c>
      <c r="C5171" s="333" t="s">
        <v>14207</v>
      </c>
      <c r="N5171" t="s">
        <v>12201</v>
      </c>
      <c r="P5171" s="303">
        <f>INDEX('Page 3 - Financial Information'!$K$16:$X$186,Y5171,X5171)</f>
        <v>0</v>
      </c>
      <c r="Q5171"/>
      <c r="S5171" t="s">
        <v>13062</v>
      </c>
      <c r="X5171" s="334">
        <v>4</v>
      </c>
      <c r="Y5171" s="334">
        <v>79</v>
      </c>
    </row>
    <row r="5172" spans="1:25" x14ac:dyDescent="0.25">
      <c r="A5172" t="str">
        <f>'Page 1 - General Information'!$G$12</f>
        <v>114069103</v>
      </c>
      <c r="B5172" t="str">
        <f>'Page 1 - General Information'!$G$16</f>
        <v>6980</v>
      </c>
      <c r="C5172" s="333" t="s">
        <v>14207</v>
      </c>
      <c r="N5172" t="s">
        <v>12201</v>
      </c>
      <c r="P5172" s="303">
        <f>INDEX('Page 3 - Financial Information'!$K$16:$X$186,Y5172,X5172)</f>
        <v>0</v>
      </c>
      <c r="Q5172"/>
      <c r="S5172" t="s">
        <v>13063</v>
      </c>
      <c r="X5172" s="334">
        <v>5</v>
      </c>
      <c r="Y5172" s="334">
        <v>79</v>
      </c>
    </row>
    <row r="5173" spans="1:25" x14ac:dyDescent="0.25">
      <c r="A5173" t="str">
        <f>'Page 1 - General Information'!$G$12</f>
        <v>114069103</v>
      </c>
      <c r="B5173" t="str">
        <f>'Page 1 - General Information'!$G$16</f>
        <v>6980</v>
      </c>
      <c r="C5173" s="333" t="s">
        <v>14207</v>
      </c>
      <c r="N5173" t="s">
        <v>12201</v>
      </c>
      <c r="P5173" s="303">
        <f>INDEX('Page 3 - Financial Information'!$K$16:$X$186,Y5173,X5173)</f>
        <v>0</v>
      </c>
      <c r="Q5173"/>
      <c r="S5173" t="s">
        <v>13064</v>
      </c>
      <c r="X5173" s="334">
        <v>6</v>
      </c>
      <c r="Y5173" s="334">
        <v>79</v>
      </c>
    </row>
    <row r="5174" spans="1:25" x14ac:dyDescent="0.25">
      <c r="A5174" t="str">
        <f>'Page 1 - General Information'!$G$12</f>
        <v>114069103</v>
      </c>
      <c r="B5174" t="str">
        <f>'Page 1 - General Information'!$G$16</f>
        <v>6980</v>
      </c>
      <c r="C5174" s="333" t="s">
        <v>14207</v>
      </c>
      <c r="N5174" t="s">
        <v>12201</v>
      </c>
      <c r="P5174" s="303">
        <f>INDEX('Page 3 - Financial Information'!$K$16:$X$186,Y5174,X5174)</f>
        <v>0</v>
      </c>
      <c r="Q5174"/>
      <c r="S5174" t="s">
        <v>13065</v>
      </c>
      <c r="X5174" s="334">
        <v>7</v>
      </c>
      <c r="Y5174" s="334">
        <v>79</v>
      </c>
    </row>
    <row r="5175" spans="1:25" x14ac:dyDescent="0.25">
      <c r="A5175" t="str">
        <f>'Page 1 - General Information'!$G$12</f>
        <v>114069103</v>
      </c>
      <c r="B5175" t="str">
        <f>'Page 1 - General Information'!$G$16</f>
        <v>6980</v>
      </c>
      <c r="C5175" s="333" t="s">
        <v>14207</v>
      </c>
      <c r="N5175" t="s">
        <v>12201</v>
      </c>
      <c r="P5175" s="303">
        <f>INDEX('Page 3 - Financial Information'!$K$16:$X$186,Y5175,X5175)</f>
        <v>0</v>
      </c>
      <c r="Q5175"/>
      <c r="S5175" t="s">
        <v>13066</v>
      </c>
      <c r="X5175" s="334">
        <v>8</v>
      </c>
      <c r="Y5175" s="334">
        <v>79</v>
      </c>
    </row>
    <row r="5176" spans="1:25" x14ac:dyDescent="0.25">
      <c r="A5176" t="str">
        <f>'Page 1 - General Information'!$G$12</f>
        <v>114069103</v>
      </c>
      <c r="B5176" t="str">
        <f>'Page 1 - General Information'!$G$16</f>
        <v>6980</v>
      </c>
      <c r="C5176" s="333" t="s">
        <v>14207</v>
      </c>
      <c r="N5176" t="s">
        <v>12201</v>
      </c>
      <c r="P5176" s="303">
        <f>INDEX('Page 3 - Financial Information'!$K$16:$X$186,Y5176,X5176)</f>
        <v>0</v>
      </c>
      <c r="Q5176"/>
      <c r="S5176" t="s">
        <v>13067</v>
      </c>
      <c r="X5176" s="334">
        <v>9</v>
      </c>
      <c r="Y5176" s="334">
        <v>79</v>
      </c>
    </row>
    <row r="5177" spans="1:25" x14ac:dyDescent="0.25">
      <c r="A5177" t="str">
        <f>'Page 1 - General Information'!$G$12</f>
        <v>114069103</v>
      </c>
      <c r="B5177" t="str">
        <f>'Page 1 - General Information'!$G$16</f>
        <v>6980</v>
      </c>
      <c r="C5177" s="333" t="s">
        <v>14207</v>
      </c>
      <c r="N5177" t="s">
        <v>12201</v>
      </c>
      <c r="P5177" s="303">
        <f>INDEX('Page 3 - Financial Information'!$K$16:$X$186,Y5177,X5177)</f>
        <v>0</v>
      </c>
      <c r="Q5177"/>
      <c r="S5177" t="s">
        <v>13068</v>
      </c>
      <c r="X5177" s="334">
        <v>10</v>
      </c>
      <c r="Y5177" s="334">
        <v>79</v>
      </c>
    </row>
    <row r="5178" spans="1:25" x14ac:dyDescent="0.25">
      <c r="A5178" t="str">
        <f>'Page 1 - General Information'!$G$12</f>
        <v>114069103</v>
      </c>
      <c r="B5178" t="str">
        <f>'Page 1 - General Information'!$G$16</f>
        <v>6980</v>
      </c>
      <c r="C5178" s="333" t="s">
        <v>14207</v>
      </c>
      <c r="N5178" t="s">
        <v>12201</v>
      </c>
      <c r="P5178" s="303">
        <f>INDEX('Page 3 - Financial Information'!$K$16:$X$186,Y5178,X5178)</f>
        <v>0</v>
      </c>
      <c r="Q5178"/>
      <c r="S5178" t="s">
        <v>13069</v>
      </c>
      <c r="X5178" s="334">
        <v>13</v>
      </c>
      <c r="Y5178" s="334">
        <v>79</v>
      </c>
    </row>
    <row r="5179" spans="1:25" x14ac:dyDescent="0.25">
      <c r="A5179" t="str">
        <f>'Page 1 - General Information'!$G$12</f>
        <v>114069103</v>
      </c>
      <c r="B5179" t="str">
        <f>'Page 1 - General Information'!$G$16</f>
        <v>6980</v>
      </c>
      <c r="C5179" s="333" t="s">
        <v>14207</v>
      </c>
      <c r="N5179" t="s">
        <v>12201</v>
      </c>
      <c r="P5179" s="303">
        <f>INDEX('Page 3 - Financial Information'!$K$16:$X$186,Y5179,X5179)</f>
        <v>0</v>
      </c>
      <c r="Q5179"/>
      <c r="S5179" t="s">
        <v>13070</v>
      </c>
      <c r="X5179" s="334">
        <v>14</v>
      </c>
      <c r="Y5179" s="334">
        <v>79</v>
      </c>
    </row>
    <row r="5180" spans="1:25" x14ac:dyDescent="0.25">
      <c r="A5180" t="str">
        <f>'Page 1 - General Information'!$G$12</f>
        <v>114069103</v>
      </c>
      <c r="B5180" t="str">
        <f>'Page 1 - General Information'!$G$16</f>
        <v>6980</v>
      </c>
      <c r="C5180" s="333" t="s">
        <v>14207</v>
      </c>
      <c r="N5180" t="s">
        <v>12201</v>
      </c>
      <c r="P5180" s="303">
        <f>INDEX('Page 3 - Financial Information'!$K$16:$X$186,Y5180,X5180)</f>
        <v>7605</v>
      </c>
      <c r="Q5180"/>
      <c r="S5180" t="s">
        <v>13071</v>
      </c>
      <c r="X5180" s="334">
        <v>1</v>
      </c>
      <c r="Y5180" s="334">
        <v>80</v>
      </c>
    </row>
    <row r="5181" spans="1:25" x14ac:dyDescent="0.25">
      <c r="A5181" t="str">
        <f>'Page 1 - General Information'!$G$12</f>
        <v>114069103</v>
      </c>
      <c r="B5181" t="str">
        <f>'Page 1 - General Information'!$G$16</f>
        <v>6980</v>
      </c>
      <c r="C5181" s="333" t="s">
        <v>14207</v>
      </c>
      <c r="N5181" t="s">
        <v>12201</v>
      </c>
      <c r="P5181" s="303">
        <f>INDEX('Page 3 - Financial Information'!$K$16:$X$186,Y5181,X5181)</f>
        <v>1205</v>
      </c>
      <c r="Q5181"/>
      <c r="S5181" t="s">
        <v>13072</v>
      </c>
      <c r="X5181" s="334">
        <v>3</v>
      </c>
      <c r="Y5181" s="334">
        <v>80</v>
      </c>
    </row>
    <row r="5182" spans="1:25" x14ac:dyDescent="0.25">
      <c r="A5182" t="str">
        <f>'Page 1 - General Information'!$G$12</f>
        <v>114069103</v>
      </c>
      <c r="B5182" t="str">
        <f>'Page 1 - General Information'!$G$16</f>
        <v>6980</v>
      </c>
      <c r="C5182" s="333" t="s">
        <v>14207</v>
      </c>
      <c r="N5182" t="s">
        <v>12201</v>
      </c>
      <c r="P5182" s="303">
        <f>INDEX('Page 3 - Financial Information'!$K$16:$X$186,Y5182,X5182)</f>
        <v>408</v>
      </c>
      <c r="Q5182"/>
      <c r="S5182" t="s">
        <v>13073</v>
      </c>
      <c r="X5182" s="334">
        <v>4</v>
      </c>
      <c r="Y5182" s="334">
        <v>80</v>
      </c>
    </row>
    <row r="5183" spans="1:25" x14ac:dyDescent="0.25">
      <c r="A5183" t="str">
        <f>'Page 1 - General Information'!$G$12</f>
        <v>114069103</v>
      </c>
      <c r="B5183" t="str">
        <f>'Page 1 - General Information'!$G$16</f>
        <v>6980</v>
      </c>
      <c r="C5183" s="333" t="s">
        <v>14207</v>
      </c>
      <c r="N5183" t="s">
        <v>12201</v>
      </c>
      <c r="P5183" s="303">
        <f>INDEX('Page 3 - Financial Information'!$K$16:$X$186,Y5183,X5183)</f>
        <v>78</v>
      </c>
      <c r="Q5183"/>
      <c r="S5183" t="s">
        <v>13074</v>
      </c>
      <c r="X5183" s="334">
        <v>5</v>
      </c>
      <c r="Y5183" s="334">
        <v>80</v>
      </c>
    </row>
    <row r="5184" spans="1:25" x14ac:dyDescent="0.25">
      <c r="A5184" t="str">
        <f>'Page 1 - General Information'!$G$12</f>
        <v>114069103</v>
      </c>
      <c r="B5184" t="str">
        <f>'Page 1 - General Information'!$G$16</f>
        <v>6980</v>
      </c>
      <c r="C5184" s="333" t="s">
        <v>14207</v>
      </c>
      <c r="N5184" t="s">
        <v>12201</v>
      </c>
      <c r="P5184" s="303">
        <f>INDEX('Page 3 - Financial Information'!$K$16:$X$186,Y5184,X5184)</f>
        <v>0</v>
      </c>
      <c r="Q5184"/>
      <c r="S5184" t="s">
        <v>13075</v>
      </c>
      <c r="X5184" s="334">
        <v>6</v>
      </c>
      <c r="Y5184" s="334">
        <v>80</v>
      </c>
    </row>
    <row r="5185" spans="1:25" x14ac:dyDescent="0.25">
      <c r="A5185" t="str">
        <f>'Page 1 - General Information'!$G$12</f>
        <v>114069103</v>
      </c>
      <c r="B5185" t="str">
        <f>'Page 1 - General Information'!$G$16</f>
        <v>6980</v>
      </c>
      <c r="C5185" s="333" t="s">
        <v>14207</v>
      </c>
      <c r="N5185" t="s">
        <v>12201</v>
      </c>
      <c r="P5185" s="303">
        <f>INDEX('Page 3 - Financial Information'!$K$16:$X$186,Y5185,X5185)</f>
        <v>541</v>
      </c>
      <c r="Q5185"/>
      <c r="S5185" t="s">
        <v>13076</v>
      </c>
      <c r="X5185" s="334">
        <v>7</v>
      </c>
      <c r="Y5185" s="334">
        <v>80</v>
      </c>
    </row>
    <row r="5186" spans="1:25" x14ac:dyDescent="0.25">
      <c r="A5186" t="str">
        <f>'Page 1 - General Information'!$G$12</f>
        <v>114069103</v>
      </c>
      <c r="B5186" t="str">
        <f>'Page 1 - General Information'!$G$16</f>
        <v>6980</v>
      </c>
      <c r="C5186" s="333" t="s">
        <v>14207</v>
      </c>
      <c r="N5186" t="s">
        <v>12201</v>
      </c>
      <c r="P5186" s="303">
        <f>INDEX('Page 3 - Financial Information'!$K$16:$X$186,Y5186,X5186)</f>
        <v>0</v>
      </c>
      <c r="Q5186"/>
      <c r="S5186" t="s">
        <v>13077</v>
      </c>
      <c r="X5186" s="334">
        <v>8</v>
      </c>
      <c r="Y5186" s="334">
        <v>80</v>
      </c>
    </row>
    <row r="5187" spans="1:25" x14ac:dyDescent="0.25">
      <c r="A5187" t="str">
        <f>'Page 1 - General Information'!$G$12</f>
        <v>114069103</v>
      </c>
      <c r="B5187" t="str">
        <f>'Page 1 - General Information'!$G$16</f>
        <v>6980</v>
      </c>
      <c r="C5187" s="333" t="s">
        <v>14207</v>
      </c>
      <c r="N5187" t="s">
        <v>12201</v>
      </c>
      <c r="P5187" s="303">
        <f>INDEX('Page 3 - Financial Information'!$K$16:$X$186,Y5187,X5187)</f>
        <v>5373</v>
      </c>
      <c r="Q5187"/>
      <c r="S5187" t="s">
        <v>13078</v>
      </c>
      <c r="X5187" s="334">
        <v>9</v>
      </c>
      <c r="Y5187" s="334">
        <v>80</v>
      </c>
    </row>
    <row r="5188" spans="1:25" x14ac:dyDescent="0.25">
      <c r="A5188" t="str">
        <f>'Page 1 - General Information'!$G$12</f>
        <v>114069103</v>
      </c>
      <c r="B5188" t="str">
        <f>'Page 1 - General Information'!$G$16</f>
        <v>6980</v>
      </c>
      <c r="C5188" s="333" t="s">
        <v>14207</v>
      </c>
      <c r="N5188" t="s">
        <v>12201</v>
      </c>
      <c r="P5188" s="303">
        <f>INDEX('Page 3 - Financial Information'!$K$16:$X$186,Y5188,X5188)</f>
        <v>0</v>
      </c>
      <c r="Q5188"/>
      <c r="S5188" t="s">
        <v>13079</v>
      </c>
      <c r="X5188" s="334">
        <v>10</v>
      </c>
      <c r="Y5188" s="334">
        <v>80</v>
      </c>
    </row>
    <row r="5189" spans="1:25" x14ac:dyDescent="0.25">
      <c r="A5189" t="str">
        <f>'Page 1 - General Information'!$G$12</f>
        <v>114069103</v>
      </c>
      <c r="B5189" t="str">
        <f>'Page 1 - General Information'!$G$16</f>
        <v>6980</v>
      </c>
      <c r="C5189" s="333" t="s">
        <v>14207</v>
      </c>
      <c r="N5189" t="s">
        <v>12201</v>
      </c>
      <c r="P5189" s="303">
        <f>INDEX('Page 3 - Financial Information'!$K$16:$X$186,Y5189,X5189)</f>
        <v>0</v>
      </c>
      <c r="Q5189"/>
      <c r="S5189" t="s">
        <v>13080</v>
      </c>
      <c r="X5189" s="334">
        <v>13</v>
      </c>
      <c r="Y5189" s="334">
        <v>80</v>
      </c>
    </row>
    <row r="5190" spans="1:25" x14ac:dyDescent="0.25">
      <c r="A5190" t="str">
        <f>'Page 1 - General Information'!$G$12</f>
        <v>114069103</v>
      </c>
      <c r="B5190" t="str">
        <f>'Page 1 - General Information'!$G$16</f>
        <v>6980</v>
      </c>
      <c r="C5190" s="333" t="s">
        <v>14207</v>
      </c>
      <c r="N5190" t="s">
        <v>12201</v>
      </c>
      <c r="P5190" s="303">
        <f>INDEX('Page 3 - Financial Information'!$K$16:$X$186,Y5190,X5190)</f>
        <v>0</v>
      </c>
      <c r="Q5190"/>
      <c r="S5190" t="s">
        <v>13081</v>
      </c>
      <c r="X5190" s="334">
        <v>14</v>
      </c>
      <c r="Y5190" s="334">
        <v>80</v>
      </c>
    </row>
    <row r="5191" spans="1:25" x14ac:dyDescent="0.25">
      <c r="A5191" t="str">
        <f>'Page 1 - General Information'!$G$12</f>
        <v>114069103</v>
      </c>
      <c r="B5191" t="str">
        <f>'Page 1 - General Information'!$G$16</f>
        <v>6980</v>
      </c>
      <c r="C5191" s="333" t="s">
        <v>14207</v>
      </c>
      <c r="N5191" t="s">
        <v>12201</v>
      </c>
      <c r="P5191" s="303">
        <f>INDEX('Page 3 - Financial Information'!$K$16:$X$186,Y5191,X5191)</f>
        <v>31585</v>
      </c>
      <c r="Q5191"/>
      <c r="S5191" t="s">
        <v>13082</v>
      </c>
      <c r="X5191" s="334">
        <v>1</v>
      </c>
      <c r="Y5191" s="334">
        <v>81</v>
      </c>
    </row>
    <row r="5192" spans="1:25" x14ac:dyDescent="0.25">
      <c r="A5192" t="str">
        <f>'Page 1 - General Information'!$G$12</f>
        <v>114069103</v>
      </c>
      <c r="B5192" t="str">
        <f>'Page 1 - General Information'!$G$16</f>
        <v>6980</v>
      </c>
      <c r="C5192" s="333" t="s">
        <v>14207</v>
      </c>
      <c r="N5192" t="s">
        <v>12201</v>
      </c>
      <c r="P5192" s="303">
        <f>INDEX('Page 3 - Financial Information'!$K$16:$X$186,Y5192,X5192)</f>
        <v>4513</v>
      </c>
      <c r="Q5192"/>
      <c r="S5192" t="s">
        <v>13083</v>
      </c>
      <c r="X5192" s="334">
        <v>3</v>
      </c>
      <c r="Y5192" s="334">
        <v>81</v>
      </c>
    </row>
    <row r="5193" spans="1:25" x14ac:dyDescent="0.25">
      <c r="A5193" t="str">
        <f>'Page 1 - General Information'!$G$12</f>
        <v>114069103</v>
      </c>
      <c r="B5193" t="str">
        <f>'Page 1 - General Information'!$G$16</f>
        <v>6980</v>
      </c>
      <c r="C5193" s="333" t="s">
        <v>14207</v>
      </c>
      <c r="N5193" t="s">
        <v>12201</v>
      </c>
      <c r="P5193" s="303">
        <f>INDEX('Page 3 - Financial Information'!$K$16:$X$186,Y5193,X5193)</f>
        <v>183</v>
      </c>
      <c r="Q5193"/>
      <c r="S5193" t="s">
        <v>13084</v>
      </c>
      <c r="X5193" s="334">
        <v>4</v>
      </c>
      <c r="Y5193" s="334">
        <v>81</v>
      </c>
    </row>
    <row r="5194" spans="1:25" x14ac:dyDescent="0.25">
      <c r="A5194" t="str">
        <f>'Page 1 - General Information'!$G$12</f>
        <v>114069103</v>
      </c>
      <c r="B5194" t="str">
        <f>'Page 1 - General Information'!$G$16</f>
        <v>6980</v>
      </c>
      <c r="C5194" s="333" t="s">
        <v>14207</v>
      </c>
      <c r="N5194" t="s">
        <v>12201</v>
      </c>
      <c r="P5194" s="303">
        <f>INDEX('Page 3 - Financial Information'!$K$16:$X$186,Y5194,X5194)</f>
        <v>3444</v>
      </c>
      <c r="Q5194"/>
      <c r="S5194" t="s">
        <v>13085</v>
      </c>
      <c r="X5194" s="334">
        <v>5</v>
      </c>
      <c r="Y5194" s="334">
        <v>81</v>
      </c>
    </row>
    <row r="5195" spans="1:25" x14ac:dyDescent="0.25">
      <c r="A5195" t="str">
        <f>'Page 1 - General Information'!$G$12</f>
        <v>114069103</v>
      </c>
      <c r="B5195" t="str">
        <f>'Page 1 - General Information'!$G$16</f>
        <v>6980</v>
      </c>
      <c r="C5195" s="333" t="s">
        <v>14207</v>
      </c>
      <c r="N5195" t="s">
        <v>12201</v>
      </c>
      <c r="P5195" s="303">
        <f>INDEX('Page 3 - Financial Information'!$K$16:$X$186,Y5195,X5195)</f>
        <v>0</v>
      </c>
      <c r="Q5195"/>
      <c r="S5195" t="s">
        <v>13086</v>
      </c>
      <c r="X5195" s="334">
        <v>6</v>
      </c>
      <c r="Y5195" s="334">
        <v>81</v>
      </c>
    </row>
    <row r="5196" spans="1:25" x14ac:dyDescent="0.25">
      <c r="A5196" t="str">
        <f>'Page 1 - General Information'!$G$12</f>
        <v>114069103</v>
      </c>
      <c r="B5196" t="str">
        <f>'Page 1 - General Information'!$G$16</f>
        <v>6980</v>
      </c>
      <c r="C5196" s="333" t="s">
        <v>14207</v>
      </c>
      <c r="N5196" t="s">
        <v>12201</v>
      </c>
      <c r="P5196" s="303">
        <f>INDEX('Page 3 - Financial Information'!$K$16:$X$186,Y5196,X5196)</f>
        <v>4315</v>
      </c>
      <c r="Q5196"/>
      <c r="S5196" t="s">
        <v>13087</v>
      </c>
      <c r="X5196" s="334">
        <v>7</v>
      </c>
      <c r="Y5196" s="334">
        <v>81</v>
      </c>
    </row>
    <row r="5197" spans="1:25" x14ac:dyDescent="0.25">
      <c r="A5197" t="str">
        <f>'Page 1 - General Information'!$G$12</f>
        <v>114069103</v>
      </c>
      <c r="B5197" t="str">
        <f>'Page 1 - General Information'!$G$16</f>
        <v>6980</v>
      </c>
      <c r="C5197" s="333" t="s">
        <v>14207</v>
      </c>
      <c r="N5197" t="s">
        <v>12201</v>
      </c>
      <c r="P5197" s="303">
        <f>INDEX('Page 3 - Financial Information'!$K$16:$X$186,Y5197,X5197)</f>
        <v>0</v>
      </c>
      <c r="Q5197"/>
      <c r="S5197" t="s">
        <v>13088</v>
      </c>
      <c r="X5197" s="334">
        <v>8</v>
      </c>
      <c r="Y5197" s="334">
        <v>81</v>
      </c>
    </row>
    <row r="5198" spans="1:25" x14ac:dyDescent="0.25">
      <c r="A5198" t="str">
        <f>'Page 1 - General Information'!$G$12</f>
        <v>114069103</v>
      </c>
      <c r="B5198" t="str">
        <f>'Page 1 - General Information'!$G$16</f>
        <v>6980</v>
      </c>
      <c r="C5198" s="333" t="s">
        <v>14207</v>
      </c>
      <c r="N5198" t="s">
        <v>12201</v>
      </c>
      <c r="P5198" s="303">
        <f>INDEX('Page 3 - Financial Information'!$K$16:$X$186,Y5198,X5198)</f>
        <v>19130</v>
      </c>
      <c r="Q5198"/>
      <c r="S5198" t="s">
        <v>13089</v>
      </c>
      <c r="X5198" s="334">
        <v>9</v>
      </c>
      <c r="Y5198" s="334">
        <v>81</v>
      </c>
    </row>
    <row r="5199" spans="1:25" x14ac:dyDescent="0.25">
      <c r="A5199" t="str">
        <f>'Page 1 - General Information'!$G$12</f>
        <v>114069103</v>
      </c>
      <c r="B5199" t="str">
        <f>'Page 1 - General Information'!$G$16</f>
        <v>6980</v>
      </c>
      <c r="C5199" s="333" t="s">
        <v>14207</v>
      </c>
      <c r="N5199" t="s">
        <v>12201</v>
      </c>
      <c r="P5199" s="303">
        <f>INDEX('Page 3 - Financial Information'!$K$16:$X$186,Y5199,X5199)</f>
        <v>0</v>
      </c>
      <c r="Q5199"/>
      <c r="S5199" t="s">
        <v>13090</v>
      </c>
      <c r="X5199" s="334">
        <v>10</v>
      </c>
      <c r="Y5199" s="334">
        <v>81</v>
      </c>
    </row>
    <row r="5200" spans="1:25" x14ac:dyDescent="0.25">
      <c r="A5200" t="str">
        <f>'Page 1 - General Information'!$G$12</f>
        <v>114069103</v>
      </c>
      <c r="B5200" t="str">
        <f>'Page 1 - General Information'!$G$16</f>
        <v>6980</v>
      </c>
      <c r="C5200" s="333" t="s">
        <v>14207</v>
      </c>
      <c r="N5200" t="s">
        <v>12201</v>
      </c>
      <c r="P5200" s="303">
        <f>INDEX('Page 3 - Financial Information'!$K$16:$X$186,Y5200,X5200)</f>
        <v>0</v>
      </c>
      <c r="Q5200"/>
      <c r="S5200" t="s">
        <v>13091</v>
      </c>
      <c r="X5200" s="334">
        <v>13</v>
      </c>
      <c r="Y5200" s="334">
        <v>81</v>
      </c>
    </row>
    <row r="5201" spans="1:25" x14ac:dyDescent="0.25">
      <c r="A5201" t="str">
        <f>'Page 1 - General Information'!$G$12</f>
        <v>114069103</v>
      </c>
      <c r="B5201" t="str">
        <f>'Page 1 - General Information'!$G$16</f>
        <v>6980</v>
      </c>
      <c r="C5201" s="333" t="s">
        <v>14207</v>
      </c>
      <c r="N5201" t="s">
        <v>12201</v>
      </c>
      <c r="P5201" s="303">
        <f>INDEX('Page 3 - Financial Information'!$K$16:$X$186,Y5201,X5201)</f>
        <v>3515.5</v>
      </c>
      <c r="Q5201"/>
      <c r="S5201" t="s">
        <v>13092</v>
      </c>
      <c r="X5201" s="334">
        <v>14</v>
      </c>
      <c r="Y5201" s="334">
        <v>81</v>
      </c>
    </row>
    <row r="5202" spans="1:25" x14ac:dyDescent="0.25">
      <c r="A5202" t="str">
        <f>'Page 1 - General Information'!$G$12</f>
        <v>114069103</v>
      </c>
      <c r="B5202" t="str">
        <f>'Page 1 - General Information'!$G$16</f>
        <v>6980</v>
      </c>
      <c r="C5202" s="333" t="s">
        <v>14207</v>
      </c>
      <c r="N5202" t="s">
        <v>12201</v>
      </c>
      <c r="P5202" s="303">
        <f>INDEX('Page 3 - Financial Information'!$K$16:$X$186,Y5202,X5202)</f>
        <v>6368</v>
      </c>
      <c r="Q5202"/>
      <c r="S5202" t="s">
        <v>13093</v>
      </c>
      <c r="X5202" s="334">
        <v>1</v>
      </c>
      <c r="Y5202" s="334">
        <v>82</v>
      </c>
    </row>
    <row r="5203" spans="1:25" x14ac:dyDescent="0.25">
      <c r="A5203" t="str">
        <f>'Page 1 - General Information'!$G$12</f>
        <v>114069103</v>
      </c>
      <c r="B5203" t="str">
        <f>'Page 1 - General Information'!$G$16</f>
        <v>6980</v>
      </c>
      <c r="C5203" s="333" t="s">
        <v>14207</v>
      </c>
      <c r="N5203" t="s">
        <v>12201</v>
      </c>
      <c r="P5203" s="303">
        <f>INDEX('Page 3 - Financial Information'!$K$16:$X$186,Y5203,X5203)</f>
        <v>1318</v>
      </c>
      <c r="Q5203"/>
      <c r="S5203" t="s">
        <v>13094</v>
      </c>
      <c r="X5203" s="334">
        <v>3</v>
      </c>
      <c r="Y5203" s="334">
        <v>82</v>
      </c>
    </row>
    <row r="5204" spans="1:25" x14ac:dyDescent="0.25">
      <c r="A5204" t="str">
        <f>'Page 1 - General Information'!$G$12</f>
        <v>114069103</v>
      </c>
      <c r="B5204" t="str">
        <f>'Page 1 - General Information'!$G$16</f>
        <v>6980</v>
      </c>
      <c r="C5204" s="333" t="s">
        <v>14207</v>
      </c>
      <c r="N5204" t="s">
        <v>12201</v>
      </c>
      <c r="P5204" s="303">
        <f>INDEX('Page 3 - Financial Information'!$K$16:$X$186,Y5204,X5204)</f>
        <v>0</v>
      </c>
      <c r="Q5204"/>
      <c r="S5204" t="s">
        <v>13095</v>
      </c>
      <c r="X5204" s="334">
        <v>4</v>
      </c>
      <c r="Y5204" s="334">
        <v>82</v>
      </c>
    </row>
    <row r="5205" spans="1:25" x14ac:dyDescent="0.25">
      <c r="A5205" t="str">
        <f>'Page 1 - General Information'!$G$12</f>
        <v>114069103</v>
      </c>
      <c r="B5205" t="str">
        <f>'Page 1 - General Information'!$G$16</f>
        <v>6980</v>
      </c>
      <c r="C5205" s="333" t="s">
        <v>14207</v>
      </c>
      <c r="N5205" t="s">
        <v>12201</v>
      </c>
      <c r="P5205" s="303">
        <f>INDEX('Page 3 - Financial Information'!$K$16:$X$186,Y5205,X5205)</f>
        <v>539</v>
      </c>
      <c r="Q5205"/>
      <c r="S5205" t="s">
        <v>13096</v>
      </c>
      <c r="X5205" s="334">
        <v>5</v>
      </c>
      <c r="Y5205" s="334">
        <v>82</v>
      </c>
    </row>
    <row r="5206" spans="1:25" x14ac:dyDescent="0.25">
      <c r="A5206" t="str">
        <f>'Page 1 - General Information'!$G$12</f>
        <v>114069103</v>
      </c>
      <c r="B5206" t="str">
        <f>'Page 1 - General Information'!$G$16</f>
        <v>6980</v>
      </c>
      <c r="C5206" s="333" t="s">
        <v>14207</v>
      </c>
      <c r="N5206" t="s">
        <v>12201</v>
      </c>
      <c r="P5206" s="303">
        <f>INDEX('Page 3 - Financial Information'!$K$16:$X$186,Y5206,X5206)</f>
        <v>859</v>
      </c>
      <c r="Q5206"/>
      <c r="S5206" t="s">
        <v>13097</v>
      </c>
      <c r="X5206" s="334">
        <v>6</v>
      </c>
      <c r="Y5206" s="334">
        <v>82</v>
      </c>
    </row>
    <row r="5207" spans="1:25" x14ac:dyDescent="0.25">
      <c r="A5207" t="str">
        <f>'Page 1 - General Information'!$G$12</f>
        <v>114069103</v>
      </c>
      <c r="B5207" t="str">
        <f>'Page 1 - General Information'!$G$16</f>
        <v>6980</v>
      </c>
      <c r="C5207" s="333" t="s">
        <v>14207</v>
      </c>
      <c r="N5207" t="s">
        <v>12201</v>
      </c>
      <c r="P5207" s="303">
        <f>INDEX('Page 3 - Financial Information'!$K$16:$X$186,Y5207,X5207)</f>
        <v>460</v>
      </c>
      <c r="Q5207"/>
      <c r="S5207" t="s">
        <v>13098</v>
      </c>
      <c r="X5207" s="334">
        <v>7</v>
      </c>
      <c r="Y5207" s="334">
        <v>82</v>
      </c>
    </row>
    <row r="5208" spans="1:25" x14ac:dyDescent="0.25">
      <c r="A5208" t="str">
        <f>'Page 1 - General Information'!$G$12</f>
        <v>114069103</v>
      </c>
      <c r="B5208" t="str">
        <f>'Page 1 - General Information'!$G$16</f>
        <v>6980</v>
      </c>
      <c r="C5208" s="333" t="s">
        <v>14207</v>
      </c>
      <c r="N5208" t="s">
        <v>12201</v>
      </c>
      <c r="P5208" s="303">
        <f>INDEX('Page 3 - Financial Information'!$K$16:$X$186,Y5208,X5208)</f>
        <v>0</v>
      </c>
      <c r="Q5208"/>
      <c r="S5208" t="s">
        <v>13099</v>
      </c>
      <c r="X5208" s="334">
        <v>8</v>
      </c>
      <c r="Y5208" s="334">
        <v>82</v>
      </c>
    </row>
    <row r="5209" spans="1:25" x14ac:dyDescent="0.25">
      <c r="A5209" t="str">
        <f>'Page 1 - General Information'!$G$12</f>
        <v>114069103</v>
      </c>
      <c r="B5209" t="str">
        <f>'Page 1 - General Information'!$G$16</f>
        <v>6980</v>
      </c>
      <c r="C5209" s="333" t="s">
        <v>14207</v>
      </c>
      <c r="N5209" t="s">
        <v>12201</v>
      </c>
      <c r="P5209" s="303">
        <f>INDEX('Page 3 - Financial Information'!$K$16:$X$186,Y5209,X5209)</f>
        <v>3192</v>
      </c>
      <c r="Q5209"/>
      <c r="S5209" t="s">
        <v>13100</v>
      </c>
      <c r="X5209" s="334">
        <v>9</v>
      </c>
      <c r="Y5209" s="334">
        <v>82</v>
      </c>
    </row>
    <row r="5210" spans="1:25" x14ac:dyDescent="0.25">
      <c r="A5210" t="str">
        <f>'Page 1 - General Information'!$G$12</f>
        <v>114069103</v>
      </c>
      <c r="B5210" t="str">
        <f>'Page 1 - General Information'!$G$16</f>
        <v>6980</v>
      </c>
      <c r="C5210" s="333" t="s">
        <v>14207</v>
      </c>
      <c r="N5210" t="s">
        <v>12201</v>
      </c>
      <c r="P5210" s="303">
        <f>INDEX('Page 3 - Financial Information'!$K$16:$X$186,Y5210,X5210)</f>
        <v>0</v>
      </c>
      <c r="Q5210"/>
      <c r="S5210" t="s">
        <v>13101</v>
      </c>
      <c r="X5210" s="334">
        <v>10</v>
      </c>
      <c r="Y5210" s="334">
        <v>82</v>
      </c>
    </row>
    <row r="5211" spans="1:25" x14ac:dyDescent="0.25">
      <c r="A5211" t="str">
        <f>'Page 1 - General Information'!$G$12</f>
        <v>114069103</v>
      </c>
      <c r="B5211" t="str">
        <f>'Page 1 - General Information'!$G$16</f>
        <v>6980</v>
      </c>
      <c r="C5211" s="333" t="s">
        <v>14207</v>
      </c>
      <c r="N5211" t="s">
        <v>12201</v>
      </c>
      <c r="P5211" s="303">
        <f>INDEX('Page 3 - Financial Information'!$K$16:$X$186,Y5211,X5211)</f>
        <v>0</v>
      </c>
      <c r="Q5211"/>
      <c r="S5211" t="s">
        <v>13102</v>
      </c>
      <c r="X5211" s="334">
        <v>13</v>
      </c>
      <c r="Y5211" s="334">
        <v>82</v>
      </c>
    </row>
    <row r="5212" spans="1:25" x14ac:dyDescent="0.25">
      <c r="A5212" t="str">
        <f>'Page 1 - General Information'!$G$12</f>
        <v>114069103</v>
      </c>
      <c r="B5212" t="str">
        <f>'Page 1 - General Information'!$G$16</f>
        <v>6980</v>
      </c>
      <c r="C5212" s="333" t="s">
        <v>14207</v>
      </c>
      <c r="N5212" t="s">
        <v>12201</v>
      </c>
      <c r="P5212" s="303">
        <f>INDEX('Page 3 - Financial Information'!$K$16:$X$186,Y5212,X5212)</f>
        <v>0</v>
      </c>
      <c r="Q5212"/>
      <c r="S5212" t="s">
        <v>13103</v>
      </c>
      <c r="X5212" s="334">
        <v>14</v>
      </c>
      <c r="Y5212" s="334">
        <v>82</v>
      </c>
    </row>
    <row r="5213" spans="1:25" x14ac:dyDescent="0.25">
      <c r="A5213" t="str">
        <f>'Page 1 - General Information'!$G$12</f>
        <v>114069103</v>
      </c>
      <c r="B5213" t="str">
        <f>'Page 1 - General Information'!$G$16</f>
        <v>6980</v>
      </c>
      <c r="C5213" s="333" t="s">
        <v>14207</v>
      </c>
      <c r="N5213" t="s">
        <v>12201</v>
      </c>
      <c r="P5213" s="303">
        <f>INDEX('Page 3 - Financial Information'!$K$16:$X$186,Y5213,X5213)</f>
        <v>13880</v>
      </c>
      <c r="Q5213"/>
      <c r="S5213" t="s">
        <v>13104</v>
      </c>
      <c r="X5213" s="334">
        <v>1</v>
      </c>
      <c r="Y5213" s="334">
        <v>83</v>
      </c>
    </row>
    <row r="5214" spans="1:25" x14ac:dyDescent="0.25">
      <c r="A5214" t="str">
        <f>'Page 1 - General Information'!$G$12</f>
        <v>114069103</v>
      </c>
      <c r="B5214" t="str">
        <f>'Page 1 - General Information'!$G$16</f>
        <v>6980</v>
      </c>
      <c r="C5214" s="333" t="s">
        <v>14207</v>
      </c>
      <c r="N5214" t="s">
        <v>12201</v>
      </c>
      <c r="P5214" s="303">
        <f>INDEX('Page 3 - Financial Information'!$K$16:$X$186,Y5214,X5214)</f>
        <v>5426</v>
      </c>
      <c r="Q5214"/>
      <c r="S5214" t="s">
        <v>13105</v>
      </c>
      <c r="X5214" s="334">
        <v>3</v>
      </c>
      <c r="Y5214" s="334">
        <v>83</v>
      </c>
    </row>
    <row r="5215" spans="1:25" x14ac:dyDescent="0.25">
      <c r="A5215" t="str">
        <f>'Page 1 - General Information'!$G$12</f>
        <v>114069103</v>
      </c>
      <c r="B5215" t="str">
        <f>'Page 1 - General Information'!$G$16</f>
        <v>6980</v>
      </c>
      <c r="C5215" s="333" t="s">
        <v>14207</v>
      </c>
      <c r="N5215" t="s">
        <v>12201</v>
      </c>
      <c r="P5215" s="303">
        <f>INDEX('Page 3 - Financial Information'!$K$16:$X$186,Y5215,X5215)</f>
        <v>0</v>
      </c>
      <c r="Q5215"/>
      <c r="S5215" t="s">
        <v>13106</v>
      </c>
      <c r="X5215" s="334">
        <v>4</v>
      </c>
      <c r="Y5215" s="334">
        <v>83</v>
      </c>
    </row>
    <row r="5216" spans="1:25" x14ac:dyDescent="0.25">
      <c r="A5216" t="str">
        <f>'Page 1 - General Information'!$G$12</f>
        <v>114069103</v>
      </c>
      <c r="B5216" t="str">
        <f>'Page 1 - General Information'!$G$16</f>
        <v>6980</v>
      </c>
      <c r="C5216" s="333" t="s">
        <v>14207</v>
      </c>
      <c r="N5216" t="s">
        <v>12201</v>
      </c>
      <c r="P5216" s="303">
        <f>INDEX('Page 3 - Financial Information'!$K$16:$X$186,Y5216,X5216)</f>
        <v>1694</v>
      </c>
      <c r="Q5216"/>
      <c r="S5216" t="s">
        <v>13107</v>
      </c>
      <c r="X5216" s="334">
        <v>5</v>
      </c>
      <c r="Y5216" s="334">
        <v>83</v>
      </c>
    </row>
    <row r="5217" spans="1:25" x14ac:dyDescent="0.25">
      <c r="A5217" t="str">
        <f>'Page 1 - General Information'!$G$12</f>
        <v>114069103</v>
      </c>
      <c r="B5217" t="str">
        <f>'Page 1 - General Information'!$G$16</f>
        <v>6980</v>
      </c>
      <c r="C5217" s="333" t="s">
        <v>14207</v>
      </c>
      <c r="N5217" t="s">
        <v>12201</v>
      </c>
      <c r="P5217" s="303">
        <f>INDEX('Page 3 - Financial Information'!$K$16:$X$186,Y5217,X5217)</f>
        <v>0</v>
      </c>
      <c r="Q5217"/>
      <c r="S5217" t="s">
        <v>13108</v>
      </c>
      <c r="X5217" s="334">
        <v>6</v>
      </c>
      <c r="Y5217" s="334">
        <v>83</v>
      </c>
    </row>
    <row r="5218" spans="1:25" x14ac:dyDescent="0.25">
      <c r="A5218" t="str">
        <f>'Page 1 - General Information'!$G$12</f>
        <v>114069103</v>
      </c>
      <c r="B5218" t="str">
        <f>'Page 1 - General Information'!$G$16</f>
        <v>6980</v>
      </c>
      <c r="C5218" s="333" t="s">
        <v>14207</v>
      </c>
      <c r="N5218" t="s">
        <v>12201</v>
      </c>
      <c r="P5218" s="303">
        <f>INDEX('Page 3 - Financial Information'!$K$16:$X$186,Y5218,X5218)</f>
        <v>627</v>
      </c>
      <c r="Q5218"/>
      <c r="S5218" t="s">
        <v>13109</v>
      </c>
      <c r="X5218" s="334">
        <v>7</v>
      </c>
      <c r="Y5218" s="334">
        <v>83</v>
      </c>
    </row>
    <row r="5219" spans="1:25" x14ac:dyDescent="0.25">
      <c r="A5219" t="str">
        <f>'Page 1 - General Information'!$G$12</f>
        <v>114069103</v>
      </c>
      <c r="B5219" t="str">
        <f>'Page 1 - General Information'!$G$16</f>
        <v>6980</v>
      </c>
      <c r="C5219" s="333" t="s">
        <v>14207</v>
      </c>
      <c r="N5219" t="s">
        <v>12201</v>
      </c>
      <c r="P5219" s="303">
        <f>INDEX('Page 3 - Financial Information'!$K$16:$X$186,Y5219,X5219)</f>
        <v>0</v>
      </c>
      <c r="Q5219"/>
      <c r="S5219" t="s">
        <v>13110</v>
      </c>
      <c r="X5219" s="334">
        <v>8</v>
      </c>
      <c r="Y5219" s="334">
        <v>83</v>
      </c>
    </row>
    <row r="5220" spans="1:25" x14ac:dyDescent="0.25">
      <c r="A5220" t="str">
        <f>'Page 1 - General Information'!$G$12</f>
        <v>114069103</v>
      </c>
      <c r="B5220" t="str">
        <f>'Page 1 - General Information'!$G$16</f>
        <v>6980</v>
      </c>
      <c r="C5220" s="333" t="s">
        <v>14207</v>
      </c>
      <c r="N5220" t="s">
        <v>12201</v>
      </c>
      <c r="P5220" s="303">
        <f>INDEX('Page 3 - Financial Information'!$K$16:$X$186,Y5220,X5220)</f>
        <v>6133</v>
      </c>
      <c r="Q5220"/>
      <c r="S5220" t="s">
        <v>13111</v>
      </c>
      <c r="X5220" s="334">
        <v>9</v>
      </c>
      <c r="Y5220" s="334">
        <v>83</v>
      </c>
    </row>
    <row r="5221" spans="1:25" x14ac:dyDescent="0.25">
      <c r="A5221" t="str">
        <f>'Page 1 - General Information'!$G$12</f>
        <v>114069103</v>
      </c>
      <c r="B5221" t="str">
        <f>'Page 1 - General Information'!$G$16</f>
        <v>6980</v>
      </c>
      <c r="C5221" s="333" t="s">
        <v>14207</v>
      </c>
      <c r="N5221" t="s">
        <v>12201</v>
      </c>
      <c r="P5221" s="303">
        <f>INDEX('Page 3 - Financial Information'!$K$16:$X$186,Y5221,X5221)</f>
        <v>0</v>
      </c>
      <c r="Q5221"/>
      <c r="S5221" t="s">
        <v>13112</v>
      </c>
      <c r="X5221" s="334">
        <v>10</v>
      </c>
      <c r="Y5221" s="334">
        <v>83</v>
      </c>
    </row>
    <row r="5222" spans="1:25" x14ac:dyDescent="0.25">
      <c r="A5222" t="str">
        <f>'Page 1 - General Information'!$G$12</f>
        <v>114069103</v>
      </c>
      <c r="B5222" t="str">
        <f>'Page 1 - General Information'!$G$16</f>
        <v>6980</v>
      </c>
      <c r="C5222" s="333" t="s">
        <v>14207</v>
      </c>
      <c r="N5222" t="s">
        <v>12201</v>
      </c>
      <c r="P5222" s="303">
        <f>INDEX('Page 3 - Financial Information'!$K$16:$X$186,Y5222,X5222)</f>
        <v>0</v>
      </c>
      <c r="Q5222"/>
      <c r="S5222" t="s">
        <v>13113</v>
      </c>
      <c r="X5222" s="334">
        <v>13</v>
      </c>
      <c r="Y5222" s="334">
        <v>83</v>
      </c>
    </row>
    <row r="5223" spans="1:25" x14ac:dyDescent="0.25">
      <c r="A5223" t="str">
        <f>'Page 1 - General Information'!$G$12</f>
        <v>114069103</v>
      </c>
      <c r="B5223" t="str">
        <f>'Page 1 - General Information'!$G$16</f>
        <v>6980</v>
      </c>
      <c r="C5223" s="333" t="s">
        <v>14207</v>
      </c>
      <c r="N5223" t="s">
        <v>12201</v>
      </c>
      <c r="P5223" s="303">
        <f>INDEX('Page 3 - Financial Information'!$K$16:$X$186,Y5223,X5223)</f>
        <v>4866.3999999999996</v>
      </c>
      <c r="Q5223"/>
      <c r="S5223" t="s">
        <v>13114</v>
      </c>
      <c r="X5223" s="334">
        <v>14</v>
      </c>
      <c r="Y5223" s="334">
        <v>83</v>
      </c>
    </row>
    <row r="5224" spans="1:25" x14ac:dyDescent="0.25">
      <c r="A5224" t="str">
        <f>'Page 1 - General Information'!$G$12</f>
        <v>114069103</v>
      </c>
      <c r="B5224" t="str">
        <f>'Page 1 - General Information'!$G$16</f>
        <v>6980</v>
      </c>
      <c r="C5224" s="333" t="s">
        <v>14207</v>
      </c>
      <c r="N5224" t="s">
        <v>12201</v>
      </c>
      <c r="P5224" s="303">
        <f>INDEX('Page 3 - Financial Information'!$K$16:$X$186,Y5224,X5224)</f>
        <v>10401</v>
      </c>
      <c r="Q5224"/>
      <c r="S5224" t="s">
        <v>13115</v>
      </c>
      <c r="X5224" s="334">
        <v>1</v>
      </c>
      <c r="Y5224" s="334">
        <v>84</v>
      </c>
    </row>
    <row r="5225" spans="1:25" x14ac:dyDescent="0.25">
      <c r="A5225" t="str">
        <f>'Page 1 - General Information'!$G$12</f>
        <v>114069103</v>
      </c>
      <c r="B5225" t="str">
        <f>'Page 1 - General Information'!$G$16</f>
        <v>6980</v>
      </c>
      <c r="C5225" s="333" t="s">
        <v>14207</v>
      </c>
      <c r="N5225" t="s">
        <v>12201</v>
      </c>
      <c r="P5225" s="303">
        <f>INDEX('Page 3 - Financial Information'!$K$16:$X$186,Y5225,X5225)</f>
        <v>2402</v>
      </c>
      <c r="Q5225"/>
      <c r="S5225" t="s">
        <v>13116</v>
      </c>
      <c r="X5225" s="334">
        <v>3</v>
      </c>
      <c r="Y5225" s="334">
        <v>84</v>
      </c>
    </row>
    <row r="5226" spans="1:25" x14ac:dyDescent="0.25">
      <c r="A5226" t="str">
        <f>'Page 1 - General Information'!$G$12</f>
        <v>114069103</v>
      </c>
      <c r="B5226" t="str">
        <f>'Page 1 - General Information'!$G$16</f>
        <v>6980</v>
      </c>
      <c r="C5226" s="333" t="s">
        <v>14207</v>
      </c>
      <c r="N5226" t="s">
        <v>12201</v>
      </c>
      <c r="P5226" s="303">
        <f>INDEX('Page 3 - Financial Information'!$K$16:$X$186,Y5226,X5226)</f>
        <v>0</v>
      </c>
      <c r="Q5226"/>
      <c r="S5226" t="s">
        <v>13117</v>
      </c>
      <c r="X5226" s="334">
        <v>4</v>
      </c>
      <c r="Y5226" s="334">
        <v>84</v>
      </c>
    </row>
    <row r="5227" spans="1:25" x14ac:dyDescent="0.25">
      <c r="A5227" t="str">
        <f>'Page 1 - General Information'!$G$12</f>
        <v>114069103</v>
      </c>
      <c r="B5227" t="str">
        <f>'Page 1 - General Information'!$G$16</f>
        <v>6980</v>
      </c>
      <c r="C5227" s="333" t="s">
        <v>14207</v>
      </c>
      <c r="N5227" t="s">
        <v>12201</v>
      </c>
      <c r="P5227" s="303">
        <f>INDEX('Page 3 - Financial Information'!$K$16:$X$186,Y5227,X5227)</f>
        <v>725</v>
      </c>
      <c r="Q5227"/>
      <c r="S5227" t="s">
        <v>13118</v>
      </c>
      <c r="X5227" s="334">
        <v>5</v>
      </c>
      <c r="Y5227" s="334">
        <v>84</v>
      </c>
    </row>
    <row r="5228" spans="1:25" x14ac:dyDescent="0.25">
      <c r="A5228" t="str">
        <f>'Page 1 - General Information'!$G$12</f>
        <v>114069103</v>
      </c>
      <c r="B5228" t="str">
        <f>'Page 1 - General Information'!$G$16</f>
        <v>6980</v>
      </c>
      <c r="C5228" s="333" t="s">
        <v>14207</v>
      </c>
      <c r="N5228" t="s">
        <v>12201</v>
      </c>
      <c r="P5228" s="303">
        <f>INDEX('Page 3 - Financial Information'!$K$16:$X$186,Y5228,X5228)</f>
        <v>0</v>
      </c>
      <c r="Q5228"/>
      <c r="S5228" t="s">
        <v>13119</v>
      </c>
      <c r="X5228" s="334">
        <v>6</v>
      </c>
      <c r="Y5228" s="334">
        <v>84</v>
      </c>
    </row>
    <row r="5229" spans="1:25" x14ac:dyDescent="0.25">
      <c r="A5229" t="str">
        <f>'Page 1 - General Information'!$G$12</f>
        <v>114069103</v>
      </c>
      <c r="B5229" t="str">
        <f>'Page 1 - General Information'!$G$16</f>
        <v>6980</v>
      </c>
      <c r="C5229" s="333" t="s">
        <v>14207</v>
      </c>
      <c r="N5229" t="s">
        <v>12201</v>
      </c>
      <c r="P5229" s="303">
        <f>INDEX('Page 3 - Financial Information'!$K$16:$X$186,Y5229,X5229)</f>
        <v>561</v>
      </c>
      <c r="Q5229"/>
      <c r="S5229" t="s">
        <v>13120</v>
      </c>
      <c r="X5229" s="334">
        <v>7</v>
      </c>
      <c r="Y5229" s="334">
        <v>84</v>
      </c>
    </row>
    <row r="5230" spans="1:25" x14ac:dyDescent="0.25">
      <c r="A5230" t="str">
        <f>'Page 1 - General Information'!$G$12</f>
        <v>114069103</v>
      </c>
      <c r="B5230" t="str">
        <f>'Page 1 - General Information'!$G$16</f>
        <v>6980</v>
      </c>
      <c r="C5230" s="333" t="s">
        <v>14207</v>
      </c>
      <c r="N5230" t="s">
        <v>12201</v>
      </c>
      <c r="P5230" s="303">
        <f>INDEX('Page 3 - Financial Information'!$K$16:$X$186,Y5230,X5230)</f>
        <v>6713</v>
      </c>
      <c r="Q5230"/>
      <c r="S5230" t="s">
        <v>13121</v>
      </c>
      <c r="X5230" s="334">
        <v>8</v>
      </c>
      <c r="Y5230" s="334">
        <v>84</v>
      </c>
    </row>
    <row r="5231" spans="1:25" x14ac:dyDescent="0.25">
      <c r="A5231" t="str">
        <f>'Page 1 - General Information'!$G$12</f>
        <v>114069103</v>
      </c>
      <c r="B5231" t="str">
        <f>'Page 1 - General Information'!$G$16</f>
        <v>6980</v>
      </c>
      <c r="C5231" s="333" t="s">
        <v>14207</v>
      </c>
      <c r="N5231" t="s">
        <v>12201</v>
      </c>
      <c r="P5231" s="303">
        <f>INDEX('Page 3 - Financial Information'!$K$16:$X$186,Y5231,X5231)</f>
        <v>0</v>
      </c>
      <c r="Q5231"/>
      <c r="S5231" t="s">
        <v>13122</v>
      </c>
      <c r="X5231" s="334">
        <v>9</v>
      </c>
      <c r="Y5231" s="334">
        <v>84</v>
      </c>
    </row>
    <row r="5232" spans="1:25" x14ac:dyDescent="0.25">
      <c r="A5232" t="str">
        <f>'Page 1 - General Information'!$G$12</f>
        <v>114069103</v>
      </c>
      <c r="B5232" t="str">
        <f>'Page 1 - General Information'!$G$16</f>
        <v>6980</v>
      </c>
      <c r="C5232" s="333" t="s">
        <v>14207</v>
      </c>
      <c r="N5232" t="s">
        <v>12201</v>
      </c>
      <c r="P5232" s="303">
        <f>INDEX('Page 3 - Financial Information'!$K$16:$X$186,Y5232,X5232)</f>
        <v>0</v>
      </c>
      <c r="Q5232"/>
      <c r="S5232" t="s">
        <v>13123</v>
      </c>
      <c r="X5232" s="334">
        <v>10</v>
      </c>
      <c r="Y5232" s="334">
        <v>84</v>
      </c>
    </row>
    <row r="5233" spans="1:25" x14ac:dyDescent="0.25">
      <c r="A5233" t="str">
        <f>'Page 1 - General Information'!$G$12</f>
        <v>114069103</v>
      </c>
      <c r="B5233" t="str">
        <f>'Page 1 - General Information'!$G$16</f>
        <v>6980</v>
      </c>
      <c r="C5233" s="333" t="s">
        <v>14207</v>
      </c>
      <c r="N5233" t="s">
        <v>12201</v>
      </c>
      <c r="P5233" s="303">
        <f>INDEX('Page 3 - Financial Information'!$K$16:$X$186,Y5233,X5233)</f>
        <v>0</v>
      </c>
      <c r="Q5233"/>
      <c r="S5233" t="s">
        <v>13124</v>
      </c>
      <c r="X5233" s="334">
        <v>13</v>
      </c>
      <c r="Y5233" s="334">
        <v>84</v>
      </c>
    </row>
    <row r="5234" spans="1:25" x14ac:dyDescent="0.25">
      <c r="A5234" t="str">
        <f>'Page 1 - General Information'!$G$12</f>
        <v>114069103</v>
      </c>
      <c r="B5234" t="str">
        <f>'Page 1 - General Information'!$G$16</f>
        <v>6980</v>
      </c>
      <c r="C5234" s="333" t="s">
        <v>14207</v>
      </c>
      <c r="N5234" t="s">
        <v>12201</v>
      </c>
      <c r="P5234" s="303">
        <f>INDEX('Page 3 - Financial Information'!$K$16:$X$186,Y5234,X5234)</f>
        <v>6405.77</v>
      </c>
      <c r="Q5234"/>
      <c r="S5234" t="s">
        <v>13125</v>
      </c>
      <c r="X5234" s="334">
        <v>14</v>
      </c>
      <c r="Y5234" s="334">
        <v>84</v>
      </c>
    </row>
    <row r="5235" spans="1:25" x14ac:dyDescent="0.25">
      <c r="A5235" t="str">
        <f>'Page 1 - General Information'!$G$12</f>
        <v>114069103</v>
      </c>
      <c r="B5235" t="str">
        <f>'Page 1 - General Information'!$G$16</f>
        <v>6980</v>
      </c>
      <c r="C5235" s="333" t="s">
        <v>14207</v>
      </c>
      <c r="N5235" t="s">
        <v>12201</v>
      </c>
      <c r="P5235" s="303">
        <f>INDEX('Page 3 - Financial Information'!$K$16:$X$186,Y5235,X5235)</f>
        <v>21921</v>
      </c>
      <c r="Q5235"/>
      <c r="S5235" t="s">
        <v>13126</v>
      </c>
      <c r="X5235" s="334">
        <v>1</v>
      </c>
      <c r="Y5235" s="334">
        <v>85</v>
      </c>
    </row>
    <row r="5236" spans="1:25" x14ac:dyDescent="0.25">
      <c r="A5236" t="str">
        <f>'Page 1 - General Information'!$G$12</f>
        <v>114069103</v>
      </c>
      <c r="B5236" t="str">
        <f>'Page 1 - General Information'!$G$16</f>
        <v>6980</v>
      </c>
      <c r="C5236" s="333" t="s">
        <v>14207</v>
      </c>
      <c r="N5236" t="s">
        <v>12201</v>
      </c>
      <c r="P5236" s="303">
        <f>INDEX('Page 3 - Financial Information'!$K$16:$X$186,Y5236,X5236)</f>
        <v>1272</v>
      </c>
      <c r="Q5236"/>
      <c r="S5236" t="s">
        <v>13127</v>
      </c>
      <c r="X5236" s="334">
        <v>3</v>
      </c>
      <c r="Y5236" s="334">
        <v>85</v>
      </c>
    </row>
    <row r="5237" spans="1:25" x14ac:dyDescent="0.25">
      <c r="A5237" t="str">
        <f>'Page 1 - General Information'!$G$12</f>
        <v>114069103</v>
      </c>
      <c r="B5237" t="str">
        <f>'Page 1 - General Information'!$G$16</f>
        <v>6980</v>
      </c>
      <c r="C5237" s="333" t="s">
        <v>14207</v>
      </c>
      <c r="N5237" t="s">
        <v>12201</v>
      </c>
      <c r="P5237" s="303">
        <f>INDEX('Page 3 - Financial Information'!$K$16:$X$186,Y5237,X5237)</f>
        <v>0</v>
      </c>
      <c r="Q5237"/>
      <c r="S5237" t="s">
        <v>13128</v>
      </c>
      <c r="X5237" s="334">
        <v>4</v>
      </c>
      <c r="Y5237" s="334">
        <v>85</v>
      </c>
    </row>
    <row r="5238" spans="1:25" x14ac:dyDescent="0.25">
      <c r="A5238" t="str">
        <f>'Page 1 - General Information'!$G$12</f>
        <v>114069103</v>
      </c>
      <c r="B5238" t="str">
        <f>'Page 1 - General Information'!$G$16</f>
        <v>6980</v>
      </c>
      <c r="C5238" s="333" t="s">
        <v>14207</v>
      </c>
      <c r="N5238" t="s">
        <v>12201</v>
      </c>
      <c r="P5238" s="303">
        <f>INDEX('Page 3 - Financial Information'!$K$16:$X$186,Y5238,X5238)</f>
        <v>3926</v>
      </c>
      <c r="Q5238"/>
      <c r="S5238" t="s">
        <v>13129</v>
      </c>
      <c r="X5238" s="334">
        <v>5</v>
      </c>
      <c r="Y5238" s="334">
        <v>85</v>
      </c>
    </row>
    <row r="5239" spans="1:25" x14ac:dyDescent="0.25">
      <c r="A5239" t="str">
        <f>'Page 1 - General Information'!$G$12</f>
        <v>114069103</v>
      </c>
      <c r="B5239" t="str">
        <f>'Page 1 - General Information'!$G$16</f>
        <v>6980</v>
      </c>
      <c r="C5239" s="333" t="s">
        <v>14207</v>
      </c>
      <c r="N5239" t="s">
        <v>12201</v>
      </c>
      <c r="P5239" s="303">
        <f>INDEX('Page 3 - Financial Information'!$K$16:$X$186,Y5239,X5239)</f>
        <v>0</v>
      </c>
      <c r="Q5239"/>
      <c r="S5239" t="s">
        <v>13130</v>
      </c>
      <c r="X5239" s="334">
        <v>6</v>
      </c>
      <c r="Y5239" s="334">
        <v>85</v>
      </c>
    </row>
    <row r="5240" spans="1:25" x14ac:dyDescent="0.25">
      <c r="A5240" t="str">
        <f>'Page 1 - General Information'!$G$12</f>
        <v>114069103</v>
      </c>
      <c r="B5240" t="str">
        <f>'Page 1 - General Information'!$G$16</f>
        <v>6980</v>
      </c>
      <c r="C5240" s="333" t="s">
        <v>14207</v>
      </c>
      <c r="N5240" t="s">
        <v>12201</v>
      </c>
      <c r="P5240" s="303">
        <f>INDEX('Page 3 - Financial Information'!$K$16:$X$186,Y5240,X5240)</f>
        <v>2043</v>
      </c>
      <c r="Q5240"/>
      <c r="S5240" t="s">
        <v>13131</v>
      </c>
      <c r="X5240" s="334">
        <v>7</v>
      </c>
      <c r="Y5240" s="334">
        <v>85</v>
      </c>
    </row>
    <row r="5241" spans="1:25" x14ac:dyDescent="0.25">
      <c r="A5241" t="str">
        <f>'Page 1 - General Information'!$G$12</f>
        <v>114069103</v>
      </c>
      <c r="B5241" t="str">
        <f>'Page 1 - General Information'!$G$16</f>
        <v>6980</v>
      </c>
      <c r="C5241" s="333" t="s">
        <v>14207</v>
      </c>
      <c r="N5241" t="s">
        <v>12201</v>
      </c>
      <c r="P5241" s="303">
        <f>INDEX('Page 3 - Financial Information'!$K$16:$X$186,Y5241,X5241)</f>
        <v>14680</v>
      </c>
      <c r="Q5241"/>
      <c r="S5241" t="s">
        <v>13132</v>
      </c>
      <c r="X5241" s="334">
        <v>8</v>
      </c>
      <c r="Y5241" s="334">
        <v>85</v>
      </c>
    </row>
    <row r="5242" spans="1:25" x14ac:dyDescent="0.25">
      <c r="A5242" t="str">
        <f>'Page 1 - General Information'!$G$12</f>
        <v>114069103</v>
      </c>
      <c r="B5242" t="str">
        <f>'Page 1 - General Information'!$G$16</f>
        <v>6980</v>
      </c>
      <c r="C5242" s="333" t="s">
        <v>14207</v>
      </c>
      <c r="N5242" t="s">
        <v>12201</v>
      </c>
      <c r="P5242" s="303">
        <f>INDEX('Page 3 - Financial Information'!$K$16:$X$186,Y5242,X5242)</f>
        <v>0</v>
      </c>
      <c r="Q5242"/>
      <c r="S5242" t="s">
        <v>13133</v>
      </c>
      <c r="X5242" s="334">
        <v>9</v>
      </c>
      <c r="Y5242" s="334">
        <v>85</v>
      </c>
    </row>
    <row r="5243" spans="1:25" x14ac:dyDescent="0.25">
      <c r="A5243" t="str">
        <f>'Page 1 - General Information'!$G$12</f>
        <v>114069103</v>
      </c>
      <c r="B5243" t="str">
        <f>'Page 1 - General Information'!$G$16</f>
        <v>6980</v>
      </c>
      <c r="C5243" s="333" t="s">
        <v>14207</v>
      </c>
      <c r="N5243" t="s">
        <v>12201</v>
      </c>
      <c r="P5243" s="303">
        <f>INDEX('Page 3 - Financial Information'!$K$16:$X$186,Y5243,X5243)</f>
        <v>0</v>
      </c>
      <c r="Q5243"/>
      <c r="S5243" t="s">
        <v>13134</v>
      </c>
      <c r="X5243" s="334">
        <v>10</v>
      </c>
      <c r="Y5243" s="334">
        <v>85</v>
      </c>
    </row>
    <row r="5244" spans="1:25" x14ac:dyDescent="0.25">
      <c r="A5244" t="str">
        <f>'Page 1 - General Information'!$G$12</f>
        <v>114069103</v>
      </c>
      <c r="B5244" t="str">
        <f>'Page 1 - General Information'!$G$16</f>
        <v>6980</v>
      </c>
      <c r="C5244" s="333" t="s">
        <v>14207</v>
      </c>
      <c r="N5244" t="s">
        <v>12201</v>
      </c>
      <c r="P5244" s="303">
        <f>INDEX('Page 3 - Financial Information'!$K$16:$X$186,Y5244,X5244)</f>
        <v>0</v>
      </c>
      <c r="Q5244"/>
      <c r="S5244" t="s">
        <v>13135</v>
      </c>
      <c r="X5244" s="334">
        <v>13</v>
      </c>
      <c r="Y5244" s="334">
        <v>85</v>
      </c>
    </row>
    <row r="5245" spans="1:25" x14ac:dyDescent="0.25">
      <c r="A5245" t="str">
        <f>'Page 1 - General Information'!$G$12</f>
        <v>114069103</v>
      </c>
      <c r="B5245" t="str">
        <f>'Page 1 - General Information'!$G$16</f>
        <v>6980</v>
      </c>
      <c r="C5245" s="333" t="s">
        <v>14207</v>
      </c>
      <c r="N5245" t="s">
        <v>12201</v>
      </c>
      <c r="P5245" s="303">
        <f>INDEX('Page 3 - Financial Information'!$K$16:$X$186,Y5245,X5245)</f>
        <v>1165.57</v>
      </c>
      <c r="Q5245"/>
      <c r="S5245" t="s">
        <v>13136</v>
      </c>
      <c r="X5245" s="334">
        <v>14</v>
      </c>
      <c r="Y5245" s="334">
        <v>85</v>
      </c>
    </row>
    <row r="5246" spans="1:25" x14ac:dyDescent="0.25">
      <c r="A5246" t="str">
        <f>'Page 1 - General Information'!$G$12</f>
        <v>114069103</v>
      </c>
      <c r="B5246" t="str">
        <f>'Page 1 - General Information'!$G$16</f>
        <v>6980</v>
      </c>
      <c r="C5246" s="333" t="s">
        <v>14207</v>
      </c>
      <c r="N5246" t="s">
        <v>12201</v>
      </c>
      <c r="P5246" s="303">
        <f>INDEX('Page 3 - Financial Information'!$K$16:$X$186,Y5246,X5246)</f>
        <v>4223</v>
      </c>
      <c r="Q5246"/>
      <c r="S5246" t="s">
        <v>13137</v>
      </c>
      <c r="X5246" s="334">
        <v>1</v>
      </c>
      <c r="Y5246" s="334">
        <v>86</v>
      </c>
    </row>
    <row r="5247" spans="1:25" x14ac:dyDescent="0.25">
      <c r="A5247" t="str">
        <f>'Page 1 - General Information'!$G$12</f>
        <v>114069103</v>
      </c>
      <c r="B5247" t="str">
        <f>'Page 1 - General Information'!$G$16</f>
        <v>6980</v>
      </c>
      <c r="C5247" s="333" t="s">
        <v>14207</v>
      </c>
      <c r="N5247" t="s">
        <v>12201</v>
      </c>
      <c r="P5247" s="303">
        <f>INDEX('Page 3 - Financial Information'!$K$16:$X$186,Y5247,X5247)</f>
        <v>887</v>
      </c>
      <c r="Q5247"/>
      <c r="S5247" t="s">
        <v>13138</v>
      </c>
      <c r="X5247" s="334">
        <v>3</v>
      </c>
      <c r="Y5247" s="334">
        <v>86</v>
      </c>
    </row>
    <row r="5248" spans="1:25" x14ac:dyDescent="0.25">
      <c r="A5248" t="str">
        <f>'Page 1 - General Information'!$G$12</f>
        <v>114069103</v>
      </c>
      <c r="B5248" t="str">
        <f>'Page 1 - General Information'!$G$16</f>
        <v>6980</v>
      </c>
      <c r="C5248" s="333" t="s">
        <v>14207</v>
      </c>
      <c r="N5248" t="s">
        <v>12201</v>
      </c>
      <c r="P5248" s="303">
        <f>INDEX('Page 3 - Financial Information'!$K$16:$X$186,Y5248,X5248)</f>
        <v>0</v>
      </c>
      <c r="Q5248"/>
      <c r="S5248" t="s">
        <v>13139</v>
      </c>
      <c r="X5248" s="334">
        <v>4</v>
      </c>
      <c r="Y5248" s="334">
        <v>86</v>
      </c>
    </row>
    <row r="5249" spans="1:25" x14ac:dyDescent="0.25">
      <c r="A5249" t="str">
        <f>'Page 1 - General Information'!$G$12</f>
        <v>114069103</v>
      </c>
      <c r="B5249" t="str">
        <f>'Page 1 - General Information'!$G$16</f>
        <v>6980</v>
      </c>
      <c r="C5249" s="333" t="s">
        <v>14207</v>
      </c>
      <c r="N5249" t="s">
        <v>12201</v>
      </c>
      <c r="P5249" s="303">
        <f>INDEX('Page 3 - Financial Information'!$K$16:$X$186,Y5249,X5249)</f>
        <v>322</v>
      </c>
      <c r="Q5249"/>
      <c r="S5249" t="s">
        <v>13140</v>
      </c>
      <c r="X5249" s="334">
        <v>5</v>
      </c>
      <c r="Y5249" s="334">
        <v>86</v>
      </c>
    </row>
    <row r="5250" spans="1:25" x14ac:dyDescent="0.25">
      <c r="A5250" t="str">
        <f>'Page 1 - General Information'!$G$12</f>
        <v>114069103</v>
      </c>
      <c r="B5250" t="str">
        <f>'Page 1 - General Information'!$G$16</f>
        <v>6980</v>
      </c>
      <c r="C5250" s="333" t="s">
        <v>14207</v>
      </c>
      <c r="N5250" t="s">
        <v>12201</v>
      </c>
      <c r="P5250" s="303">
        <f>INDEX('Page 3 - Financial Information'!$K$16:$X$186,Y5250,X5250)</f>
        <v>663</v>
      </c>
      <c r="Q5250"/>
      <c r="S5250" t="s">
        <v>13141</v>
      </c>
      <c r="X5250" s="334">
        <v>6</v>
      </c>
      <c r="Y5250" s="334">
        <v>86</v>
      </c>
    </row>
    <row r="5251" spans="1:25" x14ac:dyDescent="0.25">
      <c r="A5251" t="str">
        <f>'Page 1 - General Information'!$G$12</f>
        <v>114069103</v>
      </c>
      <c r="B5251" t="str">
        <f>'Page 1 - General Information'!$G$16</f>
        <v>6980</v>
      </c>
      <c r="C5251" s="333" t="s">
        <v>14207</v>
      </c>
      <c r="N5251" t="s">
        <v>12201</v>
      </c>
      <c r="P5251" s="303">
        <f>INDEX('Page 3 - Financial Information'!$K$16:$X$186,Y5251,X5251)</f>
        <v>638</v>
      </c>
      <c r="Q5251"/>
      <c r="S5251" t="s">
        <v>13142</v>
      </c>
      <c r="X5251" s="334">
        <v>7</v>
      </c>
      <c r="Y5251" s="334">
        <v>86</v>
      </c>
    </row>
    <row r="5252" spans="1:25" x14ac:dyDescent="0.25">
      <c r="A5252" t="str">
        <f>'Page 1 - General Information'!$G$12</f>
        <v>114069103</v>
      </c>
      <c r="B5252" t="str">
        <f>'Page 1 - General Information'!$G$16</f>
        <v>6980</v>
      </c>
      <c r="C5252" s="333" t="s">
        <v>14207</v>
      </c>
      <c r="N5252" t="s">
        <v>12201</v>
      </c>
      <c r="P5252" s="303">
        <f>INDEX('Page 3 - Financial Information'!$K$16:$X$186,Y5252,X5252)</f>
        <v>1713</v>
      </c>
      <c r="Q5252"/>
      <c r="S5252" t="s">
        <v>13143</v>
      </c>
      <c r="X5252" s="334">
        <v>8</v>
      </c>
      <c r="Y5252" s="334">
        <v>86</v>
      </c>
    </row>
    <row r="5253" spans="1:25" x14ac:dyDescent="0.25">
      <c r="A5253" t="str">
        <f>'Page 1 - General Information'!$G$12</f>
        <v>114069103</v>
      </c>
      <c r="B5253" t="str">
        <f>'Page 1 - General Information'!$G$16</f>
        <v>6980</v>
      </c>
      <c r="C5253" s="333" t="s">
        <v>14207</v>
      </c>
      <c r="N5253" t="s">
        <v>12201</v>
      </c>
      <c r="P5253" s="303">
        <f>INDEX('Page 3 - Financial Information'!$K$16:$X$186,Y5253,X5253)</f>
        <v>0</v>
      </c>
      <c r="Q5253"/>
      <c r="S5253" t="s">
        <v>13144</v>
      </c>
      <c r="X5253" s="334">
        <v>9</v>
      </c>
      <c r="Y5253" s="334">
        <v>86</v>
      </c>
    </row>
    <row r="5254" spans="1:25" x14ac:dyDescent="0.25">
      <c r="A5254" t="str">
        <f>'Page 1 - General Information'!$G$12</f>
        <v>114069103</v>
      </c>
      <c r="B5254" t="str">
        <f>'Page 1 - General Information'!$G$16</f>
        <v>6980</v>
      </c>
      <c r="C5254" s="333" t="s">
        <v>14207</v>
      </c>
      <c r="N5254" t="s">
        <v>12201</v>
      </c>
      <c r="P5254" s="303">
        <f>INDEX('Page 3 - Financial Information'!$K$16:$X$186,Y5254,X5254)</f>
        <v>0</v>
      </c>
      <c r="Q5254"/>
      <c r="S5254" t="s">
        <v>13145</v>
      </c>
      <c r="X5254" s="334">
        <v>10</v>
      </c>
      <c r="Y5254" s="334">
        <v>86</v>
      </c>
    </row>
    <row r="5255" spans="1:25" x14ac:dyDescent="0.25">
      <c r="A5255" t="str">
        <f>'Page 1 - General Information'!$G$12</f>
        <v>114069103</v>
      </c>
      <c r="B5255" t="str">
        <f>'Page 1 - General Information'!$G$16</f>
        <v>6980</v>
      </c>
      <c r="C5255" s="333" t="s">
        <v>14207</v>
      </c>
      <c r="N5255" t="s">
        <v>12201</v>
      </c>
      <c r="P5255" s="303">
        <f>INDEX('Page 3 - Financial Information'!$K$16:$X$186,Y5255,X5255)</f>
        <v>0</v>
      </c>
      <c r="Q5255"/>
      <c r="S5255" t="s">
        <v>13146</v>
      </c>
      <c r="X5255" s="334">
        <v>13</v>
      </c>
      <c r="Y5255" s="334">
        <v>86</v>
      </c>
    </row>
    <row r="5256" spans="1:25" x14ac:dyDescent="0.25">
      <c r="A5256" t="str">
        <f>'Page 1 - General Information'!$G$12</f>
        <v>114069103</v>
      </c>
      <c r="B5256" t="str">
        <f>'Page 1 - General Information'!$G$16</f>
        <v>6980</v>
      </c>
      <c r="C5256" s="333" t="s">
        <v>14207</v>
      </c>
      <c r="N5256" t="s">
        <v>12201</v>
      </c>
      <c r="P5256" s="303">
        <f>INDEX('Page 3 - Financial Information'!$K$16:$X$186,Y5256,X5256)</f>
        <v>119.98</v>
      </c>
      <c r="Q5256"/>
      <c r="S5256" t="s">
        <v>13147</v>
      </c>
      <c r="X5256" s="334">
        <v>14</v>
      </c>
      <c r="Y5256" s="334">
        <v>86</v>
      </c>
    </row>
    <row r="5257" spans="1:25" x14ac:dyDescent="0.25">
      <c r="A5257" t="str">
        <f>'Page 1 - General Information'!$G$12</f>
        <v>114069103</v>
      </c>
      <c r="B5257" t="str">
        <f>'Page 1 - General Information'!$G$16</f>
        <v>6980</v>
      </c>
      <c r="C5257" s="333" t="s">
        <v>14207</v>
      </c>
      <c r="N5257" t="s">
        <v>12201</v>
      </c>
      <c r="P5257" s="303">
        <f>INDEX('Page 3 - Financial Information'!$K$16:$X$186,Y5257,X5257)</f>
        <v>0</v>
      </c>
      <c r="Q5257"/>
      <c r="S5257" t="s">
        <v>13148</v>
      </c>
      <c r="X5257" s="334">
        <v>1</v>
      </c>
      <c r="Y5257" s="334">
        <v>87</v>
      </c>
    </row>
    <row r="5258" spans="1:25" x14ac:dyDescent="0.25">
      <c r="A5258" t="str">
        <f>'Page 1 - General Information'!$G$12</f>
        <v>114069103</v>
      </c>
      <c r="B5258" t="str">
        <f>'Page 1 - General Information'!$G$16</f>
        <v>6980</v>
      </c>
      <c r="C5258" s="333" t="s">
        <v>14207</v>
      </c>
      <c r="N5258" t="s">
        <v>12201</v>
      </c>
      <c r="P5258" s="303">
        <f>INDEX('Page 3 - Financial Information'!$K$16:$X$186,Y5258,X5258)</f>
        <v>0</v>
      </c>
      <c r="Q5258"/>
      <c r="S5258" t="s">
        <v>13149</v>
      </c>
      <c r="X5258" s="334">
        <v>3</v>
      </c>
      <c r="Y5258" s="334">
        <v>87</v>
      </c>
    </row>
    <row r="5259" spans="1:25" x14ac:dyDescent="0.25">
      <c r="A5259" t="str">
        <f>'Page 1 - General Information'!$G$12</f>
        <v>114069103</v>
      </c>
      <c r="B5259" t="str">
        <f>'Page 1 - General Information'!$G$16</f>
        <v>6980</v>
      </c>
      <c r="C5259" s="333" t="s">
        <v>14207</v>
      </c>
      <c r="N5259" t="s">
        <v>12201</v>
      </c>
      <c r="P5259" s="303">
        <f>INDEX('Page 3 - Financial Information'!$K$16:$X$186,Y5259,X5259)</f>
        <v>0</v>
      </c>
      <c r="Q5259"/>
      <c r="S5259" t="s">
        <v>13150</v>
      </c>
      <c r="X5259" s="334">
        <v>4</v>
      </c>
      <c r="Y5259" s="334">
        <v>87</v>
      </c>
    </row>
    <row r="5260" spans="1:25" x14ac:dyDescent="0.25">
      <c r="A5260" t="str">
        <f>'Page 1 - General Information'!$G$12</f>
        <v>114069103</v>
      </c>
      <c r="B5260" t="str">
        <f>'Page 1 - General Information'!$G$16</f>
        <v>6980</v>
      </c>
      <c r="C5260" s="333" t="s">
        <v>14207</v>
      </c>
      <c r="N5260" t="s">
        <v>12201</v>
      </c>
      <c r="P5260" s="303">
        <f>INDEX('Page 3 - Financial Information'!$K$16:$X$186,Y5260,X5260)</f>
        <v>0</v>
      </c>
      <c r="Q5260"/>
      <c r="S5260" t="s">
        <v>13151</v>
      </c>
      <c r="X5260" s="334">
        <v>5</v>
      </c>
      <c r="Y5260" s="334">
        <v>87</v>
      </c>
    </row>
    <row r="5261" spans="1:25" x14ac:dyDescent="0.25">
      <c r="A5261" t="str">
        <f>'Page 1 - General Information'!$G$12</f>
        <v>114069103</v>
      </c>
      <c r="B5261" t="str">
        <f>'Page 1 - General Information'!$G$16</f>
        <v>6980</v>
      </c>
      <c r="C5261" s="333" t="s">
        <v>14207</v>
      </c>
      <c r="N5261" t="s">
        <v>12201</v>
      </c>
      <c r="P5261" s="303">
        <f>INDEX('Page 3 - Financial Information'!$K$16:$X$186,Y5261,X5261)</f>
        <v>0</v>
      </c>
      <c r="Q5261"/>
      <c r="S5261" t="s">
        <v>13152</v>
      </c>
      <c r="X5261" s="334">
        <v>6</v>
      </c>
      <c r="Y5261" s="334">
        <v>87</v>
      </c>
    </row>
    <row r="5262" spans="1:25" x14ac:dyDescent="0.25">
      <c r="A5262" t="str">
        <f>'Page 1 - General Information'!$G$12</f>
        <v>114069103</v>
      </c>
      <c r="B5262" t="str">
        <f>'Page 1 - General Information'!$G$16</f>
        <v>6980</v>
      </c>
      <c r="C5262" s="333" t="s">
        <v>14207</v>
      </c>
      <c r="N5262" t="s">
        <v>12201</v>
      </c>
      <c r="P5262" s="303">
        <f>INDEX('Page 3 - Financial Information'!$K$16:$X$186,Y5262,X5262)</f>
        <v>0</v>
      </c>
      <c r="Q5262"/>
      <c r="S5262" t="s">
        <v>13153</v>
      </c>
      <c r="X5262" s="334">
        <v>7</v>
      </c>
      <c r="Y5262" s="334">
        <v>87</v>
      </c>
    </row>
    <row r="5263" spans="1:25" x14ac:dyDescent="0.25">
      <c r="A5263" t="str">
        <f>'Page 1 - General Information'!$G$12</f>
        <v>114069103</v>
      </c>
      <c r="B5263" t="str">
        <f>'Page 1 - General Information'!$G$16</f>
        <v>6980</v>
      </c>
      <c r="C5263" s="333" t="s">
        <v>14207</v>
      </c>
      <c r="N5263" t="s">
        <v>12201</v>
      </c>
      <c r="P5263" s="303">
        <f>INDEX('Page 3 - Financial Information'!$K$16:$X$186,Y5263,X5263)</f>
        <v>0</v>
      </c>
      <c r="Q5263"/>
      <c r="S5263" t="s">
        <v>13154</v>
      </c>
      <c r="X5263" s="334">
        <v>8</v>
      </c>
      <c r="Y5263" s="334">
        <v>87</v>
      </c>
    </row>
    <row r="5264" spans="1:25" x14ac:dyDescent="0.25">
      <c r="A5264" t="str">
        <f>'Page 1 - General Information'!$G$12</f>
        <v>114069103</v>
      </c>
      <c r="B5264" t="str">
        <f>'Page 1 - General Information'!$G$16</f>
        <v>6980</v>
      </c>
      <c r="C5264" s="333" t="s">
        <v>14207</v>
      </c>
      <c r="N5264" t="s">
        <v>12201</v>
      </c>
      <c r="P5264" s="303">
        <f>INDEX('Page 3 - Financial Information'!$K$16:$X$186,Y5264,X5264)</f>
        <v>0</v>
      </c>
      <c r="Q5264"/>
      <c r="S5264" t="s">
        <v>13155</v>
      </c>
      <c r="X5264" s="334">
        <v>9</v>
      </c>
      <c r="Y5264" s="334">
        <v>87</v>
      </c>
    </row>
    <row r="5265" spans="1:25" x14ac:dyDescent="0.25">
      <c r="A5265" t="str">
        <f>'Page 1 - General Information'!$G$12</f>
        <v>114069103</v>
      </c>
      <c r="B5265" t="str">
        <f>'Page 1 - General Information'!$G$16</f>
        <v>6980</v>
      </c>
      <c r="C5265" s="333" t="s">
        <v>14207</v>
      </c>
      <c r="N5265" t="s">
        <v>12201</v>
      </c>
      <c r="P5265" s="303">
        <f>INDEX('Page 3 - Financial Information'!$K$16:$X$186,Y5265,X5265)</f>
        <v>0</v>
      </c>
      <c r="Q5265"/>
      <c r="S5265" t="s">
        <v>13156</v>
      </c>
      <c r="X5265" s="334">
        <v>10</v>
      </c>
      <c r="Y5265" s="334">
        <v>87</v>
      </c>
    </row>
    <row r="5266" spans="1:25" x14ac:dyDescent="0.25">
      <c r="A5266" t="str">
        <f>'Page 1 - General Information'!$G$12</f>
        <v>114069103</v>
      </c>
      <c r="B5266" t="str">
        <f>'Page 1 - General Information'!$G$16</f>
        <v>6980</v>
      </c>
      <c r="C5266" s="333" t="s">
        <v>14207</v>
      </c>
      <c r="N5266" t="s">
        <v>12201</v>
      </c>
      <c r="P5266" s="303">
        <f>INDEX('Page 3 - Financial Information'!$K$16:$X$186,Y5266,X5266)</f>
        <v>0</v>
      </c>
      <c r="Q5266"/>
      <c r="S5266" t="s">
        <v>13157</v>
      </c>
      <c r="X5266" s="334">
        <v>13</v>
      </c>
      <c r="Y5266" s="334">
        <v>87</v>
      </c>
    </row>
    <row r="5267" spans="1:25" x14ac:dyDescent="0.25">
      <c r="A5267" t="str">
        <f>'Page 1 - General Information'!$G$12</f>
        <v>114069103</v>
      </c>
      <c r="B5267" t="str">
        <f>'Page 1 - General Information'!$G$16</f>
        <v>6980</v>
      </c>
      <c r="C5267" s="333" t="s">
        <v>14207</v>
      </c>
      <c r="N5267" t="s">
        <v>12201</v>
      </c>
      <c r="P5267" s="303">
        <f>INDEX('Page 3 - Financial Information'!$K$16:$X$186,Y5267,X5267)</f>
        <v>0</v>
      </c>
      <c r="Q5267"/>
      <c r="S5267" t="s">
        <v>13158</v>
      </c>
      <c r="X5267" s="334">
        <v>14</v>
      </c>
      <c r="Y5267" s="334">
        <v>87</v>
      </c>
    </row>
    <row r="5268" spans="1:25" x14ac:dyDescent="0.25">
      <c r="A5268" t="str">
        <f>'Page 1 - General Information'!$G$12</f>
        <v>114069103</v>
      </c>
      <c r="B5268" t="str">
        <f>'Page 1 - General Information'!$G$16</f>
        <v>6980</v>
      </c>
      <c r="C5268" s="333" t="s">
        <v>14207</v>
      </c>
      <c r="N5268" t="s">
        <v>12201</v>
      </c>
      <c r="P5268" s="303">
        <f>INDEX('Page 3 - Financial Information'!$K$16:$X$186,Y5268,X5268)</f>
        <v>18255</v>
      </c>
      <c r="Q5268"/>
      <c r="S5268" t="s">
        <v>13159</v>
      </c>
      <c r="X5268" s="334">
        <v>1</v>
      </c>
      <c r="Y5268" s="334">
        <v>88</v>
      </c>
    </row>
    <row r="5269" spans="1:25" x14ac:dyDescent="0.25">
      <c r="A5269" t="str">
        <f>'Page 1 - General Information'!$G$12</f>
        <v>114069103</v>
      </c>
      <c r="B5269" t="str">
        <f>'Page 1 - General Information'!$G$16</f>
        <v>6980</v>
      </c>
      <c r="C5269" s="333" t="s">
        <v>14207</v>
      </c>
      <c r="N5269" t="s">
        <v>12201</v>
      </c>
      <c r="P5269" s="303">
        <f>INDEX('Page 3 - Financial Information'!$K$16:$X$186,Y5269,X5269)</f>
        <v>1378</v>
      </c>
      <c r="Q5269"/>
      <c r="S5269" t="s">
        <v>13160</v>
      </c>
      <c r="X5269" s="334">
        <v>3</v>
      </c>
      <c r="Y5269" s="334">
        <v>88</v>
      </c>
    </row>
    <row r="5270" spans="1:25" x14ac:dyDescent="0.25">
      <c r="A5270" t="str">
        <f>'Page 1 - General Information'!$G$12</f>
        <v>114069103</v>
      </c>
      <c r="B5270" t="str">
        <f>'Page 1 - General Information'!$G$16</f>
        <v>6980</v>
      </c>
      <c r="C5270" s="333" t="s">
        <v>14207</v>
      </c>
      <c r="N5270" t="s">
        <v>12201</v>
      </c>
      <c r="P5270" s="303">
        <f>INDEX('Page 3 - Financial Information'!$K$16:$X$186,Y5270,X5270)</f>
        <v>1528</v>
      </c>
      <c r="Q5270"/>
      <c r="S5270" t="s">
        <v>13161</v>
      </c>
      <c r="X5270" s="334">
        <v>4</v>
      </c>
      <c r="Y5270" s="334">
        <v>88</v>
      </c>
    </row>
    <row r="5271" spans="1:25" x14ac:dyDescent="0.25">
      <c r="A5271" t="str">
        <f>'Page 1 - General Information'!$G$12</f>
        <v>114069103</v>
      </c>
      <c r="B5271" t="str">
        <f>'Page 1 - General Information'!$G$16</f>
        <v>6980</v>
      </c>
      <c r="C5271" s="333" t="s">
        <v>14207</v>
      </c>
      <c r="N5271" t="s">
        <v>12201</v>
      </c>
      <c r="P5271" s="303">
        <f>INDEX('Page 3 - Financial Information'!$K$16:$X$186,Y5271,X5271)</f>
        <v>2816</v>
      </c>
      <c r="Q5271"/>
      <c r="S5271" t="s">
        <v>13162</v>
      </c>
      <c r="X5271" s="334">
        <v>5</v>
      </c>
      <c r="Y5271" s="334">
        <v>88</v>
      </c>
    </row>
    <row r="5272" spans="1:25" x14ac:dyDescent="0.25">
      <c r="A5272" t="str">
        <f>'Page 1 - General Information'!$G$12</f>
        <v>114069103</v>
      </c>
      <c r="B5272" t="str">
        <f>'Page 1 - General Information'!$G$16</f>
        <v>6980</v>
      </c>
      <c r="C5272" s="333" t="s">
        <v>14207</v>
      </c>
      <c r="N5272" t="s">
        <v>12201</v>
      </c>
      <c r="P5272" s="303">
        <f>INDEX('Page 3 - Financial Information'!$K$16:$X$186,Y5272,X5272)</f>
        <v>0</v>
      </c>
      <c r="Q5272"/>
      <c r="S5272" t="s">
        <v>13163</v>
      </c>
      <c r="X5272" s="334">
        <v>6</v>
      </c>
      <c r="Y5272" s="334">
        <v>88</v>
      </c>
    </row>
    <row r="5273" spans="1:25" x14ac:dyDescent="0.25">
      <c r="A5273" t="str">
        <f>'Page 1 - General Information'!$G$12</f>
        <v>114069103</v>
      </c>
      <c r="B5273" t="str">
        <f>'Page 1 - General Information'!$G$16</f>
        <v>6980</v>
      </c>
      <c r="C5273" s="333" t="s">
        <v>14207</v>
      </c>
      <c r="N5273" t="s">
        <v>12201</v>
      </c>
      <c r="P5273" s="303">
        <f>INDEX('Page 3 - Financial Information'!$K$16:$X$186,Y5273,X5273)</f>
        <v>2015</v>
      </c>
      <c r="Q5273"/>
      <c r="S5273" t="s">
        <v>13164</v>
      </c>
      <c r="X5273" s="334">
        <v>7</v>
      </c>
      <c r="Y5273" s="334">
        <v>88</v>
      </c>
    </row>
    <row r="5274" spans="1:25" x14ac:dyDescent="0.25">
      <c r="A5274" t="str">
        <f>'Page 1 - General Information'!$G$12</f>
        <v>114069103</v>
      </c>
      <c r="B5274" t="str">
        <f>'Page 1 - General Information'!$G$16</f>
        <v>6980</v>
      </c>
      <c r="C5274" s="333" t="s">
        <v>14207</v>
      </c>
      <c r="N5274" t="s">
        <v>12201</v>
      </c>
      <c r="P5274" s="303">
        <f>INDEX('Page 3 - Financial Information'!$K$16:$X$186,Y5274,X5274)</f>
        <v>0</v>
      </c>
      <c r="Q5274"/>
      <c r="S5274" t="s">
        <v>13165</v>
      </c>
      <c r="X5274" s="334">
        <v>8</v>
      </c>
      <c r="Y5274" s="334">
        <v>88</v>
      </c>
    </row>
    <row r="5275" spans="1:25" x14ac:dyDescent="0.25">
      <c r="A5275" t="str">
        <f>'Page 1 - General Information'!$G$12</f>
        <v>114069103</v>
      </c>
      <c r="B5275" t="str">
        <f>'Page 1 - General Information'!$G$16</f>
        <v>6980</v>
      </c>
      <c r="C5275" s="333" t="s">
        <v>14207</v>
      </c>
      <c r="N5275" t="s">
        <v>12201</v>
      </c>
      <c r="P5275" s="303">
        <f>INDEX('Page 3 - Financial Information'!$K$16:$X$186,Y5275,X5275)</f>
        <v>0</v>
      </c>
      <c r="Q5275"/>
      <c r="S5275" t="s">
        <v>13166</v>
      </c>
      <c r="X5275" s="334">
        <v>9</v>
      </c>
      <c r="Y5275" s="334">
        <v>88</v>
      </c>
    </row>
    <row r="5276" spans="1:25" x14ac:dyDescent="0.25">
      <c r="A5276" t="str">
        <f>'Page 1 - General Information'!$G$12</f>
        <v>114069103</v>
      </c>
      <c r="B5276" t="str">
        <f>'Page 1 - General Information'!$G$16</f>
        <v>6980</v>
      </c>
      <c r="C5276" s="333" t="s">
        <v>14207</v>
      </c>
      <c r="N5276" t="s">
        <v>12201</v>
      </c>
      <c r="P5276" s="303">
        <f>INDEX('Page 3 - Financial Information'!$K$16:$X$186,Y5276,X5276)</f>
        <v>10518</v>
      </c>
      <c r="Q5276"/>
      <c r="S5276" t="s">
        <v>13167</v>
      </c>
      <c r="X5276" s="334">
        <v>10</v>
      </c>
      <c r="Y5276" s="334">
        <v>88</v>
      </c>
    </row>
    <row r="5277" spans="1:25" x14ac:dyDescent="0.25">
      <c r="A5277" t="str">
        <f>'Page 1 - General Information'!$G$12</f>
        <v>114069103</v>
      </c>
      <c r="B5277" t="str">
        <f>'Page 1 - General Information'!$G$16</f>
        <v>6980</v>
      </c>
      <c r="C5277" s="333" t="s">
        <v>14207</v>
      </c>
      <c r="N5277" t="s">
        <v>12201</v>
      </c>
      <c r="P5277" s="303">
        <f>INDEX('Page 3 - Financial Information'!$K$16:$X$186,Y5277,X5277)</f>
        <v>0</v>
      </c>
      <c r="Q5277"/>
      <c r="S5277" t="s">
        <v>13168</v>
      </c>
      <c r="X5277" s="334">
        <v>13</v>
      </c>
      <c r="Y5277" s="334">
        <v>88</v>
      </c>
    </row>
    <row r="5278" spans="1:25" x14ac:dyDescent="0.25">
      <c r="A5278" t="str">
        <f>'Page 1 - General Information'!$G$12</f>
        <v>114069103</v>
      </c>
      <c r="B5278" t="str">
        <f>'Page 1 - General Information'!$G$16</f>
        <v>6980</v>
      </c>
      <c r="C5278" s="333" t="s">
        <v>14207</v>
      </c>
      <c r="N5278" t="s">
        <v>12201</v>
      </c>
      <c r="P5278" s="303">
        <f>INDEX('Page 3 - Financial Information'!$K$16:$X$186,Y5278,X5278)</f>
        <v>4844</v>
      </c>
      <c r="Q5278"/>
      <c r="S5278" t="s">
        <v>13169</v>
      </c>
      <c r="X5278" s="334">
        <v>14</v>
      </c>
      <c r="Y5278" s="334">
        <v>88</v>
      </c>
    </row>
    <row r="5279" spans="1:25" x14ac:dyDescent="0.25">
      <c r="A5279" t="str">
        <f>'Page 1 - General Information'!$G$12</f>
        <v>114069103</v>
      </c>
      <c r="B5279" t="str">
        <f>'Page 1 - General Information'!$G$16</f>
        <v>6980</v>
      </c>
      <c r="C5279" s="333" t="s">
        <v>14207</v>
      </c>
      <c r="N5279" t="s">
        <v>12201</v>
      </c>
      <c r="P5279" s="303">
        <f>INDEX('Page 3 - Financial Information'!$K$16:$X$186,Y5279,X5279)</f>
        <v>4142</v>
      </c>
      <c r="Q5279"/>
      <c r="S5279" t="s">
        <v>13170</v>
      </c>
      <c r="X5279" s="334">
        <v>1</v>
      </c>
      <c r="Y5279" s="334">
        <v>89</v>
      </c>
    </row>
    <row r="5280" spans="1:25" x14ac:dyDescent="0.25">
      <c r="A5280" t="str">
        <f>'Page 1 - General Information'!$G$12</f>
        <v>114069103</v>
      </c>
      <c r="B5280" t="str">
        <f>'Page 1 - General Information'!$G$16</f>
        <v>6980</v>
      </c>
      <c r="C5280" s="333" t="s">
        <v>14207</v>
      </c>
      <c r="N5280" t="s">
        <v>12201</v>
      </c>
      <c r="P5280" s="303">
        <f>INDEX('Page 3 - Financial Information'!$K$16:$X$186,Y5280,X5280)</f>
        <v>776</v>
      </c>
      <c r="Q5280"/>
      <c r="S5280" t="s">
        <v>13171</v>
      </c>
      <c r="X5280" s="334">
        <v>3</v>
      </c>
      <c r="Y5280" s="334">
        <v>89</v>
      </c>
    </row>
    <row r="5281" spans="1:25" x14ac:dyDescent="0.25">
      <c r="A5281" t="str">
        <f>'Page 1 - General Information'!$G$12</f>
        <v>114069103</v>
      </c>
      <c r="B5281" t="str">
        <f>'Page 1 - General Information'!$G$16</f>
        <v>6980</v>
      </c>
      <c r="C5281" s="333" t="s">
        <v>14207</v>
      </c>
      <c r="N5281" t="s">
        <v>12201</v>
      </c>
      <c r="P5281" s="303">
        <f>INDEX('Page 3 - Financial Information'!$K$16:$X$186,Y5281,X5281)</f>
        <v>0</v>
      </c>
      <c r="Q5281"/>
      <c r="S5281" t="s">
        <v>13172</v>
      </c>
      <c r="X5281" s="334">
        <v>4</v>
      </c>
      <c r="Y5281" s="334">
        <v>89</v>
      </c>
    </row>
    <row r="5282" spans="1:25" x14ac:dyDescent="0.25">
      <c r="A5282" t="str">
        <f>'Page 1 - General Information'!$G$12</f>
        <v>114069103</v>
      </c>
      <c r="B5282" t="str">
        <f>'Page 1 - General Information'!$G$16</f>
        <v>6980</v>
      </c>
      <c r="C5282" s="333" t="s">
        <v>14207</v>
      </c>
      <c r="N5282" t="s">
        <v>12201</v>
      </c>
      <c r="P5282" s="303">
        <f>INDEX('Page 3 - Financial Information'!$K$16:$X$186,Y5282,X5282)</f>
        <v>1982</v>
      </c>
      <c r="Q5282"/>
      <c r="S5282" t="s">
        <v>13173</v>
      </c>
      <c r="X5282" s="334">
        <v>5</v>
      </c>
      <c r="Y5282" s="334">
        <v>89</v>
      </c>
    </row>
    <row r="5283" spans="1:25" x14ac:dyDescent="0.25">
      <c r="A5283" t="str">
        <f>'Page 1 - General Information'!$G$12</f>
        <v>114069103</v>
      </c>
      <c r="B5283" t="str">
        <f>'Page 1 - General Information'!$G$16</f>
        <v>6980</v>
      </c>
      <c r="C5283" s="333" t="s">
        <v>14207</v>
      </c>
      <c r="N5283" t="s">
        <v>12201</v>
      </c>
      <c r="P5283" s="303">
        <f>INDEX('Page 3 - Financial Information'!$K$16:$X$186,Y5283,X5283)</f>
        <v>0</v>
      </c>
      <c r="Q5283"/>
      <c r="S5283" t="s">
        <v>13174</v>
      </c>
      <c r="X5283" s="334">
        <v>6</v>
      </c>
      <c r="Y5283" s="334">
        <v>89</v>
      </c>
    </row>
    <row r="5284" spans="1:25" x14ac:dyDescent="0.25">
      <c r="A5284" t="str">
        <f>'Page 1 - General Information'!$G$12</f>
        <v>114069103</v>
      </c>
      <c r="B5284" t="str">
        <f>'Page 1 - General Information'!$G$16</f>
        <v>6980</v>
      </c>
      <c r="C5284" s="333" t="s">
        <v>14207</v>
      </c>
      <c r="N5284" t="s">
        <v>12201</v>
      </c>
      <c r="P5284" s="303">
        <f>INDEX('Page 3 - Financial Information'!$K$16:$X$186,Y5284,X5284)</f>
        <v>185</v>
      </c>
      <c r="Q5284"/>
      <c r="S5284" t="s">
        <v>13175</v>
      </c>
      <c r="X5284" s="334">
        <v>7</v>
      </c>
      <c r="Y5284" s="334">
        <v>89</v>
      </c>
    </row>
    <row r="5285" spans="1:25" x14ac:dyDescent="0.25">
      <c r="A5285" t="str">
        <f>'Page 1 - General Information'!$G$12</f>
        <v>114069103</v>
      </c>
      <c r="B5285" t="str">
        <f>'Page 1 - General Information'!$G$16</f>
        <v>6980</v>
      </c>
      <c r="C5285" s="333" t="s">
        <v>14207</v>
      </c>
      <c r="N5285" t="s">
        <v>12201</v>
      </c>
      <c r="P5285" s="303">
        <f>INDEX('Page 3 - Financial Information'!$K$16:$X$186,Y5285,X5285)</f>
        <v>0</v>
      </c>
      <c r="Q5285"/>
      <c r="S5285" t="s">
        <v>13176</v>
      </c>
      <c r="X5285" s="334">
        <v>8</v>
      </c>
      <c r="Y5285" s="334">
        <v>89</v>
      </c>
    </row>
    <row r="5286" spans="1:25" x14ac:dyDescent="0.25">
      <c r="A5286" t="str">
        <f>'Page 1 - General Information'!$G$12</f>
        <v>114069103</v>
      </c>
      <c r="B5286" t="str">
        <f>'Page 1 - General Information'!$G$16</f>
        <v>6980</v>
      </c>
      <c r="C5286" s="333" t="s">
        <v>14207</v>
      </c>
      <c r="N5286" t="s">
        <v>12201</v>
      </c>
      <c r="P5286" s="303">
        <f>INDEX('Page 3 - Financial Information'!$K$16:$X$186,Y5286,X5286)</f>
        <v>1199</v>
      </c>
      <c r="Q5286"/>
      <c r="S5286" t="s">
        <v>13177</v>
      </c>
      <c r="X5286" s="334">
        <v>9</v>
      </c>
      <c r="Y5286" s="334">
        <v>89</v>
      </c>
    </row>
    <row r="5287" spans="1:25" x14ac:dyDescent="0.25">
      <c r="A5287" t="str">
        <f>'Page 1 - General Information'!$G$12</f>
        <v>114069103</v>
      </c>
      <c r="B5287" t="str">
        <f>'Page 1 - General Information'!$G$16</f>
        <v>6980</v>
      </c>
      <c r="C5287" s="333" t="s">
        <v>14207</v>
      </c>
      <c r="N5287" t="s">
        <v>12201</v>
      </c>
      <c r="P5287" s="303">
        <f>INDEX('Page 3 - Financial Information'!$K$16:$X$186,Y5287,X5287)</f>
        <v>0</v>
      </c>
      <c r="Q5287"/>
      <c r="S5287" t="s">
        <v>13178</v>
      </c>
      <c r="X5287" s="334">
        <v>10</v>
      </c>
      <c r="Y5287" s="334">
        <v>89</v>
      </c>
    </row>
    <row r="5288" spans="1:25" x14ac:dyDescent="0.25">
      <c r="A5288" t="str">
        <f>'Page 1 - General Information'!$G$12</f>
        <v>114069103</v>
      </c>
      <c r="B5288" t="str">
        <f>'Page 1 - General Information'!$G$16</f>
        <v>6980</v>
      </c>
      <c r="C5288" s="333" t="s">
        <v>14207</v>
      </c>
      <c r="N5288" t="s">
        <v>12201</v>
      </c>
      <c r="P5288" s="303">
        <f>INDEX('Page 3 - Financial Information'!$K$16:$X$186,Y5288,X5288)</f>
        <v>0</v>
      </c>
      <c r="Q5288"/>
      <c r="S5288" t="s">
        <v>13179</v>
      </c>
      <c r="X5288" s="334">
        <v>13</v>
      </c>
      <c r="Y5288" s="334">
        <v>89</v>
      </c>
    </row>
    <row r="5289" spans="1:25" x14ac:dyDescent="0.25">
      <c r="A5289" t="str">
        <f>'Page 1 - General Information'!$G$12</f>
        <v>114069103</v>
      </c>
      <c r="B5289" t="str">
        <f>'Page 1 - General Information'!$G$16</f>
        <v>6980</v>
      </c>
      <c r="C5289" s="333" t="s">
        <v>14207</v>
      </c>
      <c r="N5289" t="s">
        <v>12201</v>
      </c>
      <c r="P5289" s="303">
        <f>INDEX('Page 3 - Financial Information'!$K$16:$X$186,Y5289,X5289)</f>
        <v>0</v>
      </c>
      <c r="Q5289"/>
      <c r="S5289" t="s">
        <v>13180</v>
      </c>
      <c r="X5289" s="334">
        <v>14</v>
      </c>
      <c r="Y5289" s="334">
        <v>89</v>
      </c>
    </row>
    <row r="5290" spans="1:25" x14ac:dyDescent="0.25">
      <c r="A5290" t="str">
        <f>'Page 1 - General Information'!$G$12</f>
        <v>114069103</v>
      </c>
      <c r="B5290" t="str">
        <f>'Page 1 - General Information'!$G$16</f>
        <v>6980</v>
      </c>
      <c r="C5290" s="333" t="s">
        <v>14207</v>
      </c>
      <c r="N5290" t="s">
        <v>12201</v>
      </c>
      <c r="P5290" s="303">
        <f>INDEX('Page 3 - Financial Information'!$K$16:$X$186,Y5290,X5290)</f>
        <v>23405</v>
      </c>
      <c r="Q5290"/>
      <c r="S5290" t="s">
        <v>13181</v>
      </c>
      <c r="X5290" s="334">
        <v>1</v>
      </c>
      <c r="Y5290" s="334">
        <v>90</v>
      </c>
    </row>
    <row r="5291" spans="1:25" x14ac:dyDescent="0.25">
      <c r="A5291" t="str">
        <f>'Page 1 - General Information'!$G$12</f>
        <v>114069103</v>
      </c>
      <c r="B5291" t="str">
        <f>'Page 1 - General Information'!$G$16</f>
        <v>6980</v>
      </c>
      <c r="C5291" s="333" t="s">
        <v>14207</v>
      </c>
      <c r="N5291" t="s">
        <v>12201</v>
      </c>
      <c r="P5291" s="303">
        <f>INDEX('Page 3 - Financial Information'!$K$16:$X$186,Y5291,X5291)</f>
        <v>1856</v>
      </c>
      <c r="Q5291"/>
      <c r="S5291" t="s">
        <v>13182</v>
      </c>
      <c r="X5291" s="334">
        <v>3</v>
      </c>
      <c r="Y5291" s="334">
        <v>90</v>
      </c>
    </row>
    <row r="5292" spans="1:25" x14ac:dyDescent="0.25">
      <c r="A5292" t="str">
        <f>'Page 1 - General Information'!$G$12</f>
        <v>114069103</v>
      </c>
      <c r="B5292" t="str">
        <f>'Page 1 - General Information'!$G$16</f>
        <v>6980</v>
      </c>
      <c r="C5292" s="333" t="s">
        <v>14207</v>
      </c>
      <c r="N5292" t="s">
        <v>12201</v>
      </c>
      <c r="P5292" s="303">
        <f>INDEX('Page 3 - Financial Information'!$K$16:$X$186,Y5292,X5292)</f>
        <v>0</v>
      </c>
      <c r="Q5292"/>
      <c r="S5292" t="s">
        <v>13183</v>
      </c>
      <c r="X5292" s="334">
        <v>4</v>
      </c>
      <c r="Y5292" s="334">
        <v>90</v>
      </c>
    </row>
    <row r="5293" spans="1:25" x14ac:dyDescent="0.25">
      <c r="A5293" t="str">
        <f>'Page 1 - General Information'!$G$12</f>
        <v>114069103</v>
      </c>
      <c r="B5293" t="str">
        <f>'Page 1 - General Information'!$G$16</f>
        <v>6980</v>
      </c>
      <c r="C5293" s="333" t="s">
        <v>14207</v>
      </c>
      <c r="N5293" t="s">
        <v>12201</v>
      </c>
      <c r="P5293" s="303">
        <f>INDEX('Page 3 - Financial Information'!$K$16:$X$186,Y5293,X5293)</f>
        <v>5525</v>
      </c>
      <c r="Q5293"/>
      <c r="S5293" t="s">
        <v>13184</v>
      </c>
      <c r="X5293" s="334">
        <v>5</v>
      </c>
      <c r="Y5293" s="334">
        <v>90</v>
      </c>
    </row>
    <row r="5294" spans="1:25" x14ac:dyDescent="0.25">
      <c r="A5294" t="str">
        <f>'Page 1 - General Information'!$G$12</f>
        <v>114069103</v>
      </c>
      <c r="B5294" t="str">
        <f>'Page 1 - General Information'!$G$16</f>
        <v>6980</v>
      </c>
      <c r="C5294" s="333" t="s">
        <v>14207</v>
      </c>
      <c r="N5294" t="s">
        <v>12201</v>
      </c>
      <c r="P5294" s="303">
        <f>INDEX('Page 3 - Financial Information'!$K$16:$X$186,Y5294,X5294)</f>
        <v>0</v>
      </c>
      <c r="Q5294"/>
      <c r="S5294" t="s">
        <v>13185</v>
      </c>
      <c r="X5294" s="334">
        <v>6</v>
      </c>
      <c r="Y5294" s="334">
        <v>90</v>
      </c>
    </row>
    <row r="5295" spans="1:25" x14ac:dyDescent="0.25">
      <c r="A5295" t="str">
        <f>'Page 1 - General Information'!$G$12</f>
        <v>114069103</v>
      </c>
      <c r="B5295" t="str">
        <f>'Page 1 - General Information'!$G$16</f>
        <v>6980</v>
      </c>
      <c r="C5295" s="333" t="s">
        <v>14207</v>
      </c>
      <c r="N5295" t="s">
        <v>12201</v>
      </c>
      <c r="P5295" s="303">
        <f>INDEX('Page 3 - Financial Information'!$K$16:$X$186,Y5295,X5295)</f>
        <v>1350</v>
      </c>
      <c r="Q5295"/>
      <c r="S5295" t="s">
        <v>13186</v>
      </c>
      <c r="X5295" s="334">
        <v>7</v>
      </c>
      <c r="Y5295" s="334">
        <v>90</v>
      </c>
    </row>
    <row r="5296" spans="1:25" x14ac:dyDescent="0.25">
      <c r="A5296" t="str">
        <f>'Page 1 - General Information'!$G$12</f>
        <v>114069103</v>
      </c>
      <c r="B5296" t="str">
        <f>'Page 1 - General Information'!$G$16</f>
        <v>6980</v>
      </c>
      <c r="C5296" s="333" t="s">
        <v>14207</v>
      </c>
      <c r="N5296" t="s">
        <v>12201</v>
      </c>
      <c r="P5296" s="303">
        <f>INDEX('Page 3 - Financial Information'!$K$16:$X$186,Y5296,X5296)</f>
        <v>14674</v>
      </c>
      <c r="Q5296"/>
      <c r="S5296" t="s">
        <v>13187</v>
      </c>
      <c r="X5296" s="334">
        <v>8</v>
      </c>
      <c r="Y5296" s="334">
        <v>90</v>
      </c>
    </row>
    <row r="5297" spans="1:25" x14ac:dyDescent="0.25">
      <c r="A5297" t="str">
        <f>'Page 1 - General Information'!$G$12</f>
        <v>114069103</v>
      </c>
      <c r="B5297" t="str">
        <f>'Page 1 - General Information'!$G$16</f>
        <v>6980</v>
      </c>
      <c r="C5297" s="333" t="s">
        <v>14207</v>
      </c>
      <c r="N5297" t="s">
        <v>12201</v>
      </c>
      <c r="P5297" s="303">
        <f>INDEX('Page 3 - Financial Information'!$K$16:$X$186,Y5297,X5297)</f>
        <v>0</v>
      </c>
      <c r="Q5297"/>
      <c r="S5297" t="s">
        <v>13188</v>
      </c>
      <c r="X5297" s="334">
        <v>9</v>
      </c>
      <c r="Y5297" s="334">
        <v>90</v>
      </c>
    </row>
    <row r="5298" spans="1:25" x14ac:dyDescent="0.25">
      <c r="A5298" t="str">
        <f>'Page 1 - General Information'!$G$12</f>
        <v>114069103</v>
      </c>
      <c r="B5298" t="str">
        <f>'Page 1 - General Information'!$G$16</f>
        <v>6980</v>
      </c>
      <c r="C5298" s="333" t="s">
        <v>14207</v>
      </c>
      <c r="N5298" t="s">
        <v>12201</v>
      </c>
      <c r="P5298" s="303">
        <f>INDEX('Page 3 - Financial Information'!$K$16:$X$186,Y5298,X5298)</f>
        <v>0</v>
      </c>
      <c r="Q5298"/>
      <c r="S5298" t="s">
        <v>13189</v>
      </c>
      <c r="X5298" s="334">
        <v>10</v>
      </c>
      <c r="Y5298" s="334">
        <v>90</v>
      </c>
    </row>
    <row r="5299" spans="1:25" x14ac:dyDescent="0.25">
      <c r="A5299" t="str">
        <f>'Page 1 - General Information'!$G$12</f>
        <v>114069103</v>
      </c>
      <c r="B5299" t="str">
        <f>'Page 1 - General Information'!$G$16</f>
        <v>6980</v>
      </c>
      <c r="C5299" s="333" t="s">
        <v>14207</v>
      </c>
      <c r="N5299" t="s">
        <v>12201</v>
      </c>
      <c r="P5299" s="303">
        <f>INDEX('Page 3 - Financial Information'!$K$16:$X$186,Y5299,X5299)</f>
        <v>0</v>
      </c>
      <c r="Q5299"/>
      <c r="S5299" t="s">
        <v>13190</v>
      </c>
      <c r="X5299" s="334">
        <v>13</v>
      </c>
      <c r="Y5299" s="334">
        <v>90</v>
      </c>
    </row>
    <row r="5300" spans="1:25" x14ac:dyDescent="0.25">
      <c r="A5300" t="str">
        <f>'Page 1 - General Information'!$G$12</f>
        <v>114069103</v>
      </c>
      <c r="B5300" t="str">
        <f>'Page 1 - General Information'!$G$16</f>
        <v>6980</v>
      </c>
      <c r="C5300" s="333" t="s">
        <v>14207</v>
      </c>
      <c r="N5300" t="s">
        <v>12201</v>
      </c>
      <c r="P5300" s="303">
        <f>INDEX('Page 3 - Financial Information'!$K$16:$X$186,Y5300,X5300)</f>
        <v>6620.93</v>
      </c>
      <c r="Q5300"/>
      <c r="S5300" t="s">
        <v>13191</v>
      </c>
      <c r="X5300" s="334">
        <v>14</v>
      </c>
      <c r="Y5300" s="334">
        <v>90</v>
      </c>
    </row>
    <row r="5301" spans="1:25" x14ac:dyDescent="0.25">
      <c r="A5301" t="str">
        <f>'Page 1 - General Information'!$G$12</f>
        <v>114069103</v>
      </c>
      <c r="B5301" t="str">
        <f>'Page 1 - General Information'!$G$16</f>
        <v>6980</v>
      </c>
      <c r="C5301" s="333" t="s">
        <v>14207</v>
      </c>
      <c r="N5301" t="s">
        <v>12201</v>
      </c>
      <c r="P5301" s="303">
        <f>INDEX('Page 3 - Financial Information'!$K$16:$X$186,Y5301,X5301)</f>
        <v>10935</v>
      </c>
      <c r="Q5301"/>
      <c r="S5301" t="s">
        <v>14142</v>
      </c>
      <c r="X5301" s="334">
        <v>1</v>
      </c>
      <c r="Y5301" s="334">
        <v>91</v>
      </c>
    </row>
    <row r="5302" spans="1:25" x14ac:dyDescent="0.25">
      <c r="A5302" t="str">
        <f>'Page 1 - General Information'!$G$12</f>
        <v>114069103</v>
      </c>
      <c r="B5302" t="str">
        <f>'Page 1 - General Information'!$G$16</f>
        <v>6980</v>
      </c>
      <c r="C5302" s="333" t="s">
        <v>14207</v>
      </c>
      <c r="N5302" t="s">
        <v>12201</v>
      </c>
      <c r="P5302" s="303">
        <f>INDEX('Page 3 - Financial Information'!$K$16:$X$186,Y5302,X5302)</f>
        <v>962</v>
      </c>
      <c r="Q5302"/>
      <c r="S5302" t="s">
        <v>14143</v>
      </c>
      <c r="X5302" s="334">
        <v>3</v>
      </c>
      <c r="Y5302" s="334">
        <v>91</v>
      </c>
    </row>
    <row r="5303" spans="1:25" x14ac:dyDescent="0.25">
      <c r="A5303" t="str">
        <f>'Page 1 - General Information'!$G$12</f>
        <v>114069103</v>
      </c>
      <c r="B5303" t="str">
        <f>'Page 1 - General Information'!$G$16</f>
        <v>6980</v>
      </c>
      <c r="C5303" s="333" t="s">
        <v>14207</v>
      </c>
      <c r="N5303" t="s">
        <v>12201</v>
      </c>
      <c r="P5303" s="303">
        <f>INDEX('Page 3 - Financial Information'!$K$16:$X$186,Y5303,X5303)</f>
        <v>358</v>
      </c>
      <c r="Q5303"/>
      <c r="S5303" t="s">
        <v>14144</v>
      </c>
      <c r="X5303" s="334">
        <v>4</v>
      </c>
      <c r="Y5303" s="334">
        <v>91</v>
      </c>
    </row>
    <row r="5304" spans="1:25" x14ac:dyDescent="0.25">
      <c r="A5304" t="str">
        <f>'Page 1 - General Information'!$G$12</f>
        <v>114069103</v>
      </c>
      <c r="B5304" t="str">
        <f>'Page 1 - General Information'!$G$16</f>
        <v>6980</v>
      </c>
      <c r="C5304" s="333" t="s">
        <v>14207</v>
      </c>
      <c r="N5304" t="s">
        <v>12201</v>
      </c>
      <c r="P5304" s="303">
        <f>INDEX('Page 3 - Financial Information'!$K$16:$X$186,Y5304,X5304)</f>
        <v>1459</v>
      </c>
      <c r="Q5304"/>
      <c r="S5304" t="s">
        <v>14145</v>
      </c>
      <c r="X5304" s="334">
        <v>5</v>
      </c>
      <c r="Y5304" s="334">
        <v>91</v>
      </c>
    </row>
    <row r="5305" spans="1:25" x14ac:dyDescent="0.25">
      <c r="A5305" t="str">
        <f>'Page 1 - General Information'!$G$12</f>
        <v>114069103</v>
      </c>
      <c r="B5305" t="str">
        <f>'Page 1 - General Information'!$G$16</f>
        <v>6980</v>
      </c>
      <c r="C5305" s="333" t="s">
        <v>14207</v>
      </c>
      <c r="N5305" t="s">
        <v>12201</v>
      </c>
      <c r="P5305" s="303">
        <f>INDEX('Page 3 - Financial Information'!$K$16:$X$186,Y5305,X5305)</f>
        <v>0</v>
      </c>
      <c r="Q5305"/>
      <c r="S5305" t="s">
        <v>14146</v>
      </c>
      <c r="X5305" s="334">
        <v>6</v>
      </c>
      <c r="Y5305" s="334">
        <v>91</v>
      </c>
    </row>
    <row r="5306" spans="1:25" x14ac:dyDescent="0.25">
      <c r="A5306" t="str">
        <f>'Page 1 - General Information'!$G$12</f>
        <v>114069103</v>
      </c>
      <c r="B5306" t="str">
        <f>'Page 1 - General Information'!$G$16</f>
        <v>6980</v>
      </c>
      <c r="C5306" s="333" t="s">
        <v>14207</v>
      </c>
      <c r="N5306" t="s">
        <v>12201</v>
      </c>
      <c r="P5306" s="303">
        <f>INDEX('Page 3 - Financial Information'!$K$16:$X$186,Y5306,X5306)</f>
        <v>1357</v>
      </c>
      <c r="Q5306"/>
      <c r="S5306" t="s">
        <v>14147</v>
      </c>
      <c r="X5306" s="334">
        <v>7</v>
      </c>
      <c r="Y5306" s="334">
        <v>91</v>
      </c>
    </row>
    <row r="5307" spans="1:25" x14ac:dyDescent="0.25">
      <c r="A5307" t="str">
        <f>'Page 1 - General Information'!$G$12</f>
        <v>114069103</v>
      </c>
      <c r="B5307" t="str">
        <f>'Page 1 - General Information'!$G$16</f>
        <v>6980</v>
      </c>
      <c r="C5307" s="333" t="s">
        <v>14207</v>
      </c>
      <c r="N5307" t="s">
        <v>12201</v>
      </c>
      <c r="P5307" s="303">
        <f>INDEX('Page 3 - Financial Information'!$K$16:$X$186,Y5307,X5307)</f>
        <v>0</v>
      </c>
      <c r="Q5307"/>
      <c r="S5307" t="s">
        <v>14148</v>
      </c>
      <c r="X5307" s="334">
        <v>8</v>
      </c>
      <c r="Y5307" s="334">
        <v>91</v>
      </c>
    </row>
    <row r="5308" spans="1:25" x14ac:dyDescent="0.25">
      <c r="A5308" t="str">
        <f>'Page 1 - General Information'!$G$12</f>
        <v>114069103</v>
      </c>
      <c r="B5308" t="str">
        <f>'Page 1 - General Information'!$G$16</f>
        <v>6980</v>
      </c>
      <c r="C5308" s="333" t="s">
        <v>14207</v>
      </c>
      <c r="N5308" t="s">
        <v>12201</v>
      </c>
      <c r="P5308" s="303">
        <f>INDEX('Page 3 - Financial Information'!$K$16:$X$186,Y5308,X5308)</f>
        <v>0</v>
      </c>
      <c r="Q5308"/>
      <c r="S5308" t="s">
        <v>14149</v>
      </c>
      <c r="X5308" s="334">
        <v>9</v>
      </c>
      <c r="Y5308" s="334">
        <v>91</v>
      </c>
    </row>
    <row r="5309" spans="1:25" x14ac:dyDescent="0.25">
      <c r="A5309" t="str">
        <f>'Page 1 - General Information'!$G$12</f>
        <v>114069103</v>
      </c>
      <c r="B5309" t="str">
        <f>'Page 1 - General Information'!$G$16</f>
        <v>6980</v>
      </c>
      <c r="C5309" s="333" t="s">
        <v>14207</v>
      </c>
      <c r="N5309" t="s">
        <v>12201</v>
      </c>
      <c r="P5309" s="303">
        <f>INDEX('Page 3 - Financial Information'!$K$16:$X$186,Y5309,X5309)</f>
        <v>6799</v>
      </c>
      <c r="Q5309"/>
      <c r="S5309" t="s">
        <v>14150</v>
      </c>
      <c r="X5309" s="334">
        <v>10</v>
      </c>
      <c r="Y5309" s="334">
        <v>91</v>
      </c>
    </row>
    <row r="5310" spans="1:25" x14ac:dyDescent="0.25">
      <c r="A5310" t="str">
        <f>'Page 1 - General Information'!$G$12</f>
        <v>114069103</v>
      </c>
      <c r="B5310" t="str">
        <f>'Page 1 - General Information'!$G$16</f>
        <v>6980</v>
      </c>
      <c r="C5310" s="333" t="s">
        <v>14207</v>
      </c>
      <c r="N5310" t="s">
        <v>12201</v>
      </c>
      <c r="P5310" s="303">
        <f>INDEX('Page 3 - Financial Information'!$K$16:$X$186,Y5310,X5310)</f>
        <v>0</v>
      </c>
      <c r="Q5310"/>
      <c r="S5310" t="s">
        <v>14151</v>
      </c>
      <c r="X5310" s="334">
        <v>13</v>
      </c>
      <c r="Y5310" s="334">
        <v>91</v>
      </c>
    </row>
    <row r="5311" spans="1:25" x14ac:dyDescent="0.25">
      <c r="A5311" t="str">
        <f>'Page 1 - General Information'!$G$12</f>
        <v>114069103</v>
      </c>
      <c r="B5311" t="str">
        <f>'Page 1 - General Information'!$G$16</f>
        <v>6980</v>
      </c>
      <c r="C5311" s="333" t="s">
        <v>14207</v>
      </c>
      <c r="N5311" t="s">
        <v>12201</v>
      </c>
      <c r="P5311" s="303">
        <f>INDEX('Page 3 - Financial Information'!$K$16:$X$186,Y5311,X5311)</f>
        <v>2113.5</v>
      </c>
      <c r="Q5311"/>
      <c r="S5311" t="s">
        <v>14152</v>
      </c>
      <c r="X5311" s="334">
        <v>14</v>
      </c>
      <c r="Y5311" s="334">
        <v>91</v>
      </c>
    </row>
    <row r="5312" spans="1:25" x14ac:dyDescent="0.25">
      <c r="A5312" t="str">
        <f>'Page 1 - General Information'!$G$12</f>
        <v>114069103</v>
      </c>
      <c r="B5312" t="str">
        <f>'Page 1 - General Information'!$G$16</f>
        <v>6980</v>
      </c>
      <c r="C5312" s="333" t="s">
        <v>14207</v>
      </c>
      <c r="N5312" t="s">
        <v>12201</v>
      </c>
      <c r="P5312" s="303">
        <f>INDEX('Page 3 - Financial Information'!$K$16:$X$186,Y5312,X5312)</f>
        <v>44014</v>
      </c>
      <c r="Q5312"/>
      <c r="S5312" t="s">
        <v>13192</v>
      </c>
      <c r="X5312" s="334">
        <v>1</v>
      </c>
      <c r="Y5312" s="334">
        <v>92</v>
      </c>
    </row>
    <row r="5313" spans="1:25" x14ac:dyDescent="0.25">
      <c r="A5313" t="str">
        <f>'Page 1 - General Information'!$G$12</f>
        <v>114069103</v>
      </c>
      <c r="B5313" t="str">
        <f>'Page 1 - General Information'!$G$16</f>
        <v>6980</v>
      </c>
      <c r="C5313" s="333" t="s">
        <v>14207</v>
      </c>
      <c r="N5313" t="s">
        <v>12201</v>
      </c>
      <c r="P5313" s="303">
        <f>INDEX('Page 3 - Financial Information'!$K$16:$X$186,Y5313,X5313)</f>
        <v>9253</v>
      </c>
      <c r="Q5313"/>
      <c r="S5313" t="s">
        <v>13193</v>
      </c>
      <c r="X5313" s="334">
        <v>3</v>
      </c>
      <c r="Y5313" s="334">
        <v>92</v>
      </c>
    </row>
    <row r="5314" spans="1:25" x14ac:dyDescent="0.25">
      <c r="A5314" t="str">
        <f>'Page 1 - General Information'!$G$12</f>
        <v>114069103</v>
      </c>
      <c r="B5314" t="str">
        <f>'Page 1 - General Information'!$G$16</f>
        <v>6980</v>
      </c>
      <c r="C5314" s="333" t="s">
        <v>14207</v>
      </c>
      <c r="N5314" t="s">
        <v>12201</v>
      </c>
      <c r="P5314" s="303">
        <f>INDEX('Page 3 - Financial Information'!$K$16:$X$186,Y5314,X5314)</f>
        <v>0</v>
      </c>
      <c r="Q5314"/>
      <c r="S5314" t="s">
        <v>13194</v>
      </c>
      <c r="X5314" s="334">
        <v>4</v>
      </c>
      <c r="Y5314" s="334">
        <v>92</v>
      </c>
    </row>
    <row r="5315" spans="1:25" x14ac:dyDescent="0.25">
      <c r="A5315" t="str">
        <f>'Page 1 - General Information'!$G$12</f>
        <v>114069103</v>
      </c>
      <c r="B5315" t="str">
        <f>'Page 1 - General Information'!$G$16</f>
        <v>6980</v>
      </c>
      <c r="C5315" s="333" t="s">
        <v>14207</v>
      </c>
      <c r="N5315" t="s">
        <v>12201</v>
      </c>
      <c r="P5315" s="303">
        <f>INDEX('Page 3 - Financial Information'!$K$16:$X$186,Y5315,X5315)</f>
        <v>3507</v>
      </c>
      <c r="Q5315"/>
      <c r="S5315" t="s">
        <v>13195</v>
      </c>
      <c r="X5315" s="334">
        <v>5</v>
      </c>
      <c r="Y5315" s="334">
        <v>92</v>
      </c>
    </row>
    <row r="5316" spans="1:25" x14ac:dyDescent="0.25">
      <c r="A5316" t="str">
        <f>'Page 1 - General Information'!$G$12</f>
        <v>114069103</v>
      </c>
      <c r="B5316" t="str">
        <f>'Page 1 - General Information'!$G$16</f>
        <v>6980</v>
      </c>
      <c r="C5316" s="333" t="s">
        <v>14207</v>
      </c>
      <c r="N5316" t="s">
        <v>12201</v>
      </c>
      <c r="P5316" s="303">
        <f>INDEX('Page 3 - Financial Information'!$K$16:$X$186,Y5316,X5316)</f>
        <v>15602</v>
      </c>
      <c r="Q5316"/>
      <c r="S5316" t="s">
        <v>13196</v>
      </c>
      <c r="X5316" s="334">
        <v>6</v>
      </c>
      <c r="Y5316" s="334">
        <v>92</v>
      </c>
    </row>
    <row r="5317" spans="1:25" x14ac:dyDescent="0.25">
      <c r="A5317" t="str">
        <f>'Page 1 - General Information'!$G$12</f>
        <v>114069103</v>
      </c>
      <c r="B5317" t="str">
        <f>'Page 1 - General Information'!$G$16</f>
        <v>6980</v>
      </c>
      <c r="C5317" s="333" t="s">
        <v>14207</v>
      </c>
      <c r="N5317" t="s">
        <v>12201</v>
      </c>
      <c r="P5317" s="303">
        <f>INDEX('Page 3 - Financial Information'!$K$16:$X$186,Y5317,X5317)</f>
        <v>3145</v>
      </c>
      <c r="Q5317"/>
      <c r="S5317" t="s">
        <v>13197</v>
      </c>
      <c r="X5317" s="334">
        <v>7</v>
      </c>
      <c r="Y5317" s="334">
        <v>92</v>
      </c>
    </row>
    <row r="5318" spans="1:25" x14ac:dyDescent="0.25">
      <c r="A5318" t="str">
        <f>'Page 1 - General Information'!$G$12</f>
        <v>114069103</v>
      </c>
      <c r="B5318" t="str">
        <f>'Page 1 - General Information'!$G$16</f>
        <v>6980</v>
      </c>
      <c r="C5318" s="333" t="s">
        <v>14207</v>
      </c>
      <c r="N5318" t="s">
        <v>12201</v>
      </c>
      <c r="P5318" s="303">
        <f>INDEX('Page 3 - Financial Information'!$K$16:$X$186,Y5318,X5318)</f>
        <v>0</v>
      </c>
      <c r="Q5318"/>
      <c r="S5318" t="s">
        <v>13198</v>
      </c>
      <c r="X5318" s="334">
        <v>8</v>
      </c>
      <c r="Y5318" s="334">
        <v>92</v>
      </c>
    </row>
    <row r="5319" spans="1:25" x14ac:dyDescent="0.25">
      <c r="A5319" t="str">
        <f>'Page 1 - General Information'!$G$12</f>
        <v>114069103</v>
      </c>
      <c r="B5319" t="str">
        <f>'Page 1 - General Information'!$G$16</f>
        <v>6980</v>
      </c>
      <c r="C5319" s="333" t="s">
        <v>14207</v>
      </c>
      <c r="N5319" t="s">
        <v>12201</v>
      </c>
      <c r="P5319" s="303">
        <f>INDEX('Page 3 - Financial Information'!$K$16:$X$186,Y5319,X5319)</f>
        <v>12507</v>
      </c>
      <c r="Q5319"/>
      <c r="S5319" t="s">
        <v>13199</v>
      </c>
      <c r="X5319" s="334">
        <v>9</v>
      </c>
      <c r="Y5319" s="334">
        <v>92</v>
      </c>
    </row>
    <row r="5320" spans="1:25" x14ac:dyDescent="0.25">
      <c r="A5320" t="str">
        <f>'Page 1 - General Information'!$G$12</f>
        <v>114069103</v>
      </c>
      <c r="B5320" t="str">
        <f>'Page 1 - General Information'!$G$16</f>
        <v>6980</v>
      </c>
      <c r="C5320" s="333" t="s">
        <v>14207</v>
      </c>
      <c r="N5320" t="s">
        <v>12201</v>
      </c>
      <c r="P5320" s="303">
        <f>INDEX('Page 3 - Financial Information'!$K$16:$X$186,Y5320,X5320)</f>
        <v>0</v>
      </c>
      <c r="Q5320"/>
      <c r="S5320" t="s">
        <v>13200</v>
      </c>
      <c r="X5320" s="334">
        <v>10</v>
      </c>
      <c r="Y5320" s="334">
        <v>92</v>
      </c>
    </row>
    <row r="5321" spans="1:25" x14ac:dyDescent="0.25">
      <c r="A5321" t="str">
        <f>'Page 1 - General Information'!$G$12</f>
        <v>114069103</v>
      </c>
      <c r="B5321" t="str">
        <f>'Page 1 - General Information'!$G$16</f>
        <v>6980</v>
      </c>
      <c r="C5321" s="333" t="s">
        <v>14207</v>
      </c>
      <c r="N5321" t="s">
        <v>12201</v>
      </c>
      <c r="P5321" s="303">
        <f>INDEX('Page 3 - Financial Information'!$K$16:$X$186,Y5321,X5321)</f>
        <v>0</v>
      </c>
      <c r="Q5321"/>
      <c r="S5321" t="s">
        <v>13201</v>
      </c>
      <c r="X5321" s="334">
        <v>13</v>
      </c>
      <c r="Y5321" s="334">
        <v>92</v>
      </c>
    </row>
    <row r="5322" spans="1:25" x14ac:dyDescent="0.25">
      <c r="A5322" t="str">
        <f>'Page 1 - General Information'!$G$12</f>
        <v>114069103</v>
      </c>
      <c r="B5322" t="str">
        <f>'Page 1 - General Information'!$G$16</f>
        <v>6980</v>
      </c>
      <c r="C5322" s="333" t="s">
        <v>14207</v>
      </c>
      <c r="N5322" t="s">
        <v>12201</v>
      </c>
      <c r="P5322" s="303">
        <f>INDEX('Page 3 - Financial Information'!$K$16:$X$186,Y5322,X5322)</f>
        <v>6203.79</v>
      </c>
      <c r="Q5322"/>
      <c r="S5322" t="s">
        <v>13202</v>
      </c>
      <c r="X5322" s="334">
        <v>14</v>
      </c>
      <c r="Y5322" s="334">
        <v>92</v>
      </c>
    </row>
    <row r="5323" spans="1:25" x14ac:dyDescent="0.25">
      <c r="A5323" t="str">
        <f>'Page 1 - General Information'!$G$12</f>
        <v>114069103</v>
      </c>
      <c r="B5323" t="str">
        <f>'Page 1 - General Information'!$G$16</f>
        <v>6980</v>
      </c>
      <c r="C5323" s="333" t="s">
        <v>14207</v>
      </c>
      <c r="N5323" t="s">
        <v>12201</v>
      </c>
      <c r="P5323" s="303">
        <f>INDEX('Page 3 - Financial Information'!$K$16:$X$186,Y5323,X5323)</f>
        <v>9124</v>
      </c>
      <c r="Q5323"/>
      <c r="S5323" t="s">
        <v>13203</v>
      </c>
      <c r="X5323" s="334">
        <v>1</v>
      </c>
      <c r="Y5323" s="334">
        <v>93</v>
      </c>
    </row>
    <row r="5324" spans="1:25" x14ac:dyDescent="0.25">
      <c r="A5324" t="str">
        <f>'Page 1 - General Information'!$G$12</f>
        <v>114069103</v>
      </c>
      <c r="B5324" t="str">
        <f>'Page 1 - General Information'!$G$16</f>
        <v>6980</v>
      </c>
      <c r="C5324" s="333" t="s">
        <v>14207</v>
      </c>
      <c r="N5324" t="s">
        <v>12201</v>
      </c>
      <c r="P5324" s="303">
        <f>INDEX('Page 3 - Financial Information'!$K$16:$X$186,Y5324,X5324)</f>
        <v>1994</v>
      </c>
      <c r="Q5324"/>
      <c r="S5324" t="s">
        <v>13204</v>
      </c>
      <c r="X5324" s="334">
        <v>3</v>
      </c>
      <c r="Y5324" s="334">
        <v>93</v>
      </c>
    </row>
    <row r="5325" spans="1:25" x14ac:dyDescent="0.25">
      <c r="A5325" t="str">
        <f>'Page 1 - General Information'!$G$12</f>
        <v>114069103</v>
      </c>
      <c r="B5325" t="str">
        <f>'Page 1 - General Information'!$G$16</f>
        <v>6980</v>
      </c>
      <c r="C5325" s="333" t="s">
        <v>14207</v>
      </c>
      <c r="N5325" t="s">
        <v>12201</v>
      </c>
      <c r="P5325" s="303">
        <f>INDEX('Page 3 - Financial Information'!$K$16:$X$186,Y5325,X5325)</f>
        <v>0</v>
      </c>
      <c r="Q5325"/>
      <c r="S5325" t="s">
        <v>13205</v>
      </c>
      <c r="X5325" s="334">
        <v>4</v>
      </c>
      <c r="Y5325" s="334">
        <v>93</v>
      </c>
    </row>
    <row r="5326" spans="1:25" x14ac:dyDescent="0.25">
      <c r="A5326" t="str">
        <f>'Page 1 - General Information'!$G$12</f>
        <v>114069103</v>
      </c>
      <c r="B5326" t="str">
        <f>'Page 1 - General Information'!$G$16</f>
        <v>6980</v>
      </c>
      <c r="C5326" s="333" t="s">
        <v>14207</v>
      </c>
      <c r="N5326" t="s">
        <v>12201</v>
      </c>
      <c r="P5326" s="303">
        <f>INDEX('Page 3 - Financial Information'!$K$16:$X$186,Y5326,X5326)</f>
        <v>2858</v>
      </c>
      <c r="Q5326"/>
      <c r="S5326" t="s">
        <v>13206</v>
      </c>
      <c r="X5326" s="334">
        <v>5</v>
      </c>
      <c r="Y5326" s="334">
        <v>93</v>
      </c>
    </row>
    <row r="5327" spans="1:25" x14ac:dyDescent="0.25">
      <c r="A5327" t="str">
        <f>'Page 1 - General Information'!$G$12</f>
        <v>114069103</v>
      </c>
      <c r="B5327" t="str">
        <f>'Page 1 - General Information'!$G$16</f>
        <v>6980</v>
      </c>
      <c r="C5327" s="333" t="s">
        <v>14207</v>
      </c>
      <c r="N5327" t="s">
        <v>12201</v>
      </c>
      <c r="P5327" s="303">
        <f>INDEX('Page 3 - Financial Information'!$K$16:$X$186,Y5327,X5327)</f>
        <v>0</v>
      </c>
      <c r="Q5327"/>
      <c r="S5327" t="s">
        <v>13207</v>
      </c>
      <c r="X5327" s="334">
        <v>6</v>
      </c>
      <c r="Y5327" s="334">
        <v>93</v>
      </c>
    </row>
    <row r="5328" spans="1:25" x14ac:dyDescent="0.25">
      <c r="A5328" t="str">
        <f>'Page 1 - General Information'!$G$12</f>
        <v>114069103</v>
      </c>
      <c r="B5328" t="str">
        <f>'Page 1 - General Information'!$G$16</f>
        <v>6980</v>
      </c>
      <c r="C5328" s="333" t="s">
        <v>14207</v>
      </c>
      <c r="N5328" t="s">
        <v>12201</v>
      </c>
      <c r="P5328" s="303">
        <f>INDEX('Page 3 - Financial Information'!$K$16:$X$186,Y5328,X5328)</f>
        <v>120</v>
      </c>
      <c r="Q5328"/>
      <c r="S5328" t="s">
        <v>13208</v>
      </c>
      <c r="X5328" s="334">
        <v>7</v>
      </c>
      <c r="Y5328" s="334">
        <v>93</v>
      </c>
    </row>
    <row r="5329" spans="1:25" x14ac:dyDescent="0.25">
      <c r="A5329" t="str">
        <f>'Page 1 - General Information'!$G$12</f>
        <v>114069103</v>
      </c>
      <c r="B5329" t="str">
        <f>'Page 1 - General Information'!$G$16</f>
        <v>6980</v>
      </c>
      <c r="C5329" s="333" t="s">
        <v>14207</v>
      </c>
      <c r="N5329" t="s">
        <v>12201</v>
      </c>
      <c r="P5329" s="303">
        <f>INDEX('Page 3 - Financial Information'!$K$16:$X$186,Y5329,X5329)</f>
        <v>4152</v>
      </c>
      <c r="Q5329"/>
      <c r="S5329" t="s">
        <v>13209</v>
      </c>
      <c r="X5329" s="334">
        <v>8</v>
      </c>
      <c r="Y5329" s="334">
        <v>93</v>
      </c>
    </row>
    <row r="5330" spans="1:25" x14ac:dyDescent="0.25">
      <c r="A5330" t="str">
        <f>'Page 1 - General Information'!$G$12</f>
        <v>114069103</v>
      </c>
      <c r="B5330" t="str">
        <f>'Page 1 - General Information'!$G$16</f>
        <v>6980</v>
      </c>
      <c r="C5330" s="333" t="s">
        <v>14207</v>
      </c>
      <c r="N5330" t="s">
        <v>12201</v>
      </c>
      <c r="P5330" s="303">
        <f>INDEX('Page 3 - Financial Information'!$K$16:$X$186,Y5330,X5330)</f>
        <v>0</v>
      </c>
      <c r="Q5330"/>
      <c r="S5330" t="s">
        <v>13210</v>
      </c>
      <c r="X5330" s="334">
        <v>9</v>
      </c>
      <c r="Y5330" s="334">
        <v>93</v>
      </c>
    </row>
    <row r="5331" spans="1:25" x14ac:dyDescent="0.25">
      <c r="A5331" t="str">
        <f>'Page 1 - General Information'!$G$12</f>
        <v>114069103</v>
      </c>
      <c r="B5331" t="str">
        <f>'Page 1 - General Information'!$G$16</f>
        <v>6980</v>
      </c>
      <c r="C5331" s="333" t="s">
        <v>14207</v>
      </c>
      <c r="N5331" t="s">
        <v>12201</v>
      </c>
      <c r="P5331" s="303">
        <f>INDEX('Page 3 - Financial Information'!$K$16:$X$186,Y5331,X5331)</f>
        <v>0</v>
      </c>
      <c r="Q5331"/>
      <c r="S5331" t="s">
        <v>13211</v>
      </c>
      <c r="X5331" s="334">
        <v>10</v>
      </c>
      <c r="Y5331" s="334">
        <v>93</v>
      </c>
    </row>
    <row r="5332" spans="1:25" x14ac:dyDescent="0.25">
      <c r="A5332" t="str">
        <f>'Page 1 - General Information'!$G$12</f>
        <v>114069103</v>
      </c>
      <c r="B5332" t="str">
        <f>'Page 1 - General Information'!$G$16</f>
        <v>6980</v>
      </c>
      <c r="C5332" s="333" t="s">
        <v>14207</v>
      </c>
      <c r="N5332" t="s">
        <v>12201</v>
      </c>
      <c r="P5332" s="303">
        <f>INDEX('Page 3 - Financial Information'!$K$16:$X$186,Y5332,X5332)</f>
        <v>0</v>
      </c>
      <c r="Q5332"/>
      <c r="S5332" t="s">
        <v>13212</v>
      </c>
      <c r="X5332" s="334">
        <v>13</v>
      </c>
      <c r="Y5332" s="334">
        <v>93</v>
      </c>
    </row>
    <row r="5333" spans="1:25" x14ac:dyDescent="0.25">
      <c r="A5333" t="str">
        <f>'Page 1 - General Information'!$G$12</f>
        <v>114069103</v>
      </c>
      <c r="B5333" t="str">
        <f>'Page 1 - General Information'!$G$16</f>
        <v>6980</v>
      </c>
      <c r="C5333" s="333" t="s">
        <v>14207</v>
      </c>
      <c r="N5333" t="s">
        <v>12201</v>
      </c>
      <c r="P5333" s="303">
        <f>INDEX('Page 3 - Financial Information'!$K$16:$X$186,Y5333,X5333)</f>
        <v>0</v>
      </c>
      <c r="Q5333"/>
      <c r="S5333" t="s">
        <v>13213</v>
      </c>
      <c r="X5333" s="334">
        <v>14</v>
      </c>
      <c r="Y5333" s="334">
        <v>93</v>
      </c>
    </row>
    <row r="5334" spans="1:25" x14ac:dyDescent="0.25">
      <c r="A5334" t="str">
        <f>'Page 1 - General Information'!$G$12</f>
        <v>114069103</v>
      </c>
      <c r="B5334" t="str">
        <f>'Page 1 - General Information'!$G$16</f>
        <v>6980</v>
      </c>
      <c r="C5334" s="333" t="s">
        <v>14207</v>
      </c>
      <c r="N5334" t="s">
        <v>12201</v>
      </c>
      <c r="P5334" s="303">
        <f>INDEX('Page 3 - Financial Information'!$K$16:$X$186,Y5334,X5334)</f>
        <v>7665</v>
      </c>
      <c r="Q5334"/>
      <c r="S5334" t="s">
        <v>13214</v>
      </c>
      <c r="X5334" s="334">
        <v>1</v>
      </c>
      <c r="Y5334" s="334">
        <v>94</v>
      </c>
    </row>
    <row r="5335" spans="1:25" x14ac:dyDescent="0.25">
      <c r="A5335" t="str">
        <f>'Page 1 - General Information'!$G$12</f>
        <v>114069103</v>
      </c>
      <c r="B5335" t="str">
        <f>'Page 1 - General Information'!$G$16</f>
        <v>6980</v>
      </c>
      <c r="C5335" s="333" t="s">
        <v>14207</v>
      </c>
      <c r="N5335" t="s">
        <v>12201</v>
      </c>
      <c r="P5335" s="303">
        <f>INDEX('Page 3 - Financial Information'!$K$16:$X$186,Y5335,X5335)</f>
        <v>2390</v>
      </c>
      <c r="Q5335"/>
      <c r="S5335" t="s">
        <v>13215</v>
      </c>
      <c r="X5335" s="334">
        <v>3</v>
      </c>
      <c r="Y5335" s="334">
        <v>94</v>
      </c>
    </row>
    <row r="5336" spans="1:25" x14ac:dyDescent="0.25">
      <c r="A5336" t="str">
        <f>'Page 1 - General Information'!$G$12</f>
        <v>114069103</v>
      </c>
      <c r="B5336" t="str">
        <f>'Page 1 - General Information'!$G$16</f>
        <v>6980</v>
      </c>
      <c r="C5336" s="333" t="s">
        <v>14207</v>
      </c>
      <c r="N5336" t="s">
        <v>12201</v>
      </c>
      <c r="P5336" s="303">
        <f>INDEX('Page 3 - Financial Information'!$K$16:$X$186,Y5336,X5336)</f>
        <v>0</v>
      </c>
      <c r="Q5336"/>
      <c r="S5336" t="s">
        <v>13216</v>
      </c>
      <c r="X5336" s="334">
        <v>4</v>
      </c>
      <c r="Y5336" s="334">
        <v>94</v>
      </c>
    </row>
    <row r="5337" spans="1:25" x14ac:dyDescent="0.25">
      <c r="A5337" t="str">
        <f>'Page 1 - General Information'!$G$12</f>
        <v>114069103</v>
      </c>
      <c r="B5337" t="str">
        <f>'Page 1 - General Information'!$G$16</f>
        <v>6980</v>
      </c>
      <c r="C5337" s="333" t="s">
        <v>14207</v>
      </c>
      <c r="N5337" t="s">
        <v>12201</v>
      </c>
      <c r="P5337" s="303">
        <f>INDEX('Page 3 - Financial Information'!$K$16:$X$186,Y5337,X5337)</f>
        <v>88</v>
      </c>
      <c r="Q5337"/>
      <c r="S5337" t="s">
        <v>13217</v>
      </c>
      <c r="X5337" s="334">
        <v>5</v>
      </c>
      <c r="Y5337" s="334">
        <v>94</v>
      </c>
    </row>
    <row r="5338" spans="1:25" x14ac:dyDescent="0.25">
      <c r="A5338" t="str">
        <f>'Page 1 - General Information'!$G$12</f>
        <v>114069103</v>
      </c>
      <c r="B5338" t="str">
        <f>'Page 1 - General Information'!$G$16</f>
        <v>6980</v>
      </c>
      <c r="C5338" s="333" t="s">
        <v>14207</v>
      </c>
      <c r="N5338" t="s">
        <v>12201</v>
      </c>
      <c r="P5338" s="303">
        <f>INDEX('Page 3 - Financial Information'!$K$16:$X$186,Y5338,X5338)</f>
        <v>0</v>
      </c>
      <c r="Q5338"/>
      <c r="S5338" t="s">
        <v>13218</v>
      </c>
      <c r="X5338" s="334">
        <v>6</v>
      </c>
      <c r="Y5338" s="334">
        <v>94</v>
      </c>
    </row>
    <row r="5339" spans="1:25" x14ac:dyDescent="0.25">
      <c r="A5339" t="str">
        <f>'Page 1 - General Information'!$G$12</f>
        <v>114069103</v>
      </c>
      <c r="B5339" t="str">
        <f>'Page 1 - General Information'!$G$16</f>
        <v>6980</v>
      </c>
      <c r="C5339" s="333" t="s">
        <v>14207</v>
      </c>
      <c r="N5339" t="s">
        <v>12201</v>
      </c>
      <c r="P5339" s="303">
        <f>INDEX('Page 3 - Financial Information'!$K$16:$X$186,Y5339,X5339)</f>
        <v>1071</v>
      </c>
      <c r="Q5339"/>
      <c r="S5339" t="s">
        <v>13219</v>
      </c>
      <c r="X5339" s="334">
        <v>7</v>
      </c>
      <c r="Y5339" s="334">
        <v>94</v>
      </c>
    </row>
    <row r="5340" spans="1:25" x14ac:dyDescent="0.25">
      <c r="A5340" t="str">
        <f>'Page 1 - General Information'!$G$12</f>
        <v>114069103</v>
      </c>
      <c r="B5340" t="str">
        <f>'Page 1 - General Information'!$G$16</f>
        <v>6980</v>
      </c>
      <c r="C5340" s="333" t="s">
        <v>14207</v>
      </c>
      <c r="N5340" t="s">
        <v>12201</v>
      </c>
      <c r="P5340" s="303">
        <f>INDEX('Page 3 - Financial Information'!$K$16:$X$186,Y5340,X5340)</f>
        <v>0</v>
      </c>
      <c r="Q5340"/>
      <c r="S5340" t="s">
        <v>13220</v>
      </c>
      <c r="X5340" s="334">
        <v>8</v>
      </c>
      <c r="Y5340" s="334">
        <v>94</v>
      </c>
    </row>
    <row r="5341" spans="1:25" x14ac:dyDescent="0.25">
      <c r="A5341" t="str">
        <f>'Page 1 - General Information'!$G$12</f>
        <v>114069103</v>
      </c>
      <c r="B5341" t="str">
        <f>'Page 1 - General Information'!$G$16</f>
        <v>6980</v>
      </c>
      <c r="C5341" s="333" t="s">
        <v>14207</v>
      </c>
      <c r="N5341" t="s">
        <v>12201</v>
      </c>
      <c r="P5341" s="303">
        <f>INDEX('Page 3 - Financial Information'!$K$16:$X$186,Y5341,X5341)</f>
        <v>4116</v>
      </c>
      <c r="Q5341"/>
      <c r="S5341" t="s">
        <v>13221</v>
      </c>
      <c r="X5341" s="334">
        <v>9</v>
      </c>
      <c r="Y5341" s="334">
        <v>94</v>
      </c>
    </row>
    <row r="5342" spans="1:25" x14ac:dyDescent="0.25">
      <c r="A5342" t="str">
        <f>'Page 1 - General Information'!$G$12</f>
        <v>114069103</v>
      </c>
      <c r="B5342" t="str">
        <f>'Page 1 - General Information'!$G$16</f>
        <v>6980</v>
      </c>
      <c r="C5342" s="333" t="s">
        <v>14207</v>
      </c>
      <c r="N5342" t="s">
        <v>12201</v>
      </c>
      <c r="P5342" s="303">
        <f>INDEX('Page 3 - Financial Information'!$K$16:$X$186,Y5342,X5342)</f>
        <v>0</v>
      </c>
      <c r="Q5342"/>
      <c r="S5342" t="s">
        <v>13222</v>
      </c>
      <c r="X5342" s="334">
        <v>10</v>
      </c>
      <c r="Y5342" s="334">
        <v>94</v>
      </c>
    </row>
    <row r="5343" spans="1:25" x14ac:dyDescent="0.25">
      <c r="A5343" t="str">
        <f>'Page 1 - General Information'!$G$12</f>
        <v>114069103</v>
      </c>
      <c r="B5343" t="str">
        <f>'Page 1 - General Information'!$G$16</f>
        <v>6980</v>
      </c>
      <c r="C5343" s="333" t="s">
        <v>14207</v>
      </c>
      <c r="N5343" t="s">
        <v>12201</v>
      </c>
      <c r="P5343" s="303">
        <f>INDEX('Page 3 - Financial Information'!$K$16:$X$186,Y5343,X5343)</f>
        <v>0</v>
      </c>
      <c r="Q5343"/>
      <c r="S5343" t="s">
        <v>13223</v>
      </c>
      <c r="X5343" s="334">
        <v>13</v>
      </c>
      <c r="Y5343" s="334">
        <v>94</v>
      </c>
    </row>
    <row r="5344" spans="1:25" x14ac:dyDescent="0.25">
      <c r="A5344" t="str">
        <f>'Page 1 - General Information'!$G$12</f>
        <v>114069103</v>
      </c>
      <c r="B5344" t="str">
        <f>'Page 1 - General Information'!$G$16</f>
        <v>6980</v>
      </c>
      <c r="C5344" s="333" t="s">
        <v>14207</v>
      </c>
      <c r="N5344" t="s">
        <v>12201</v>
      </c>
      <c r="P5344" s="303">
        <f>INDEX('Page 3 - Financial Information'!$K$16:$X$186,Y5344,X5344)</f>
        <v>2926.95</v>
      </c>
      <c r="Q5344"/>
      <c r="S5344" t="s">
        <v>13224</v>
      </c>
      <c r="X5344" s="334">
        <v>14</v>
      </c>
      <c r="Y5344" s="334">
        <v>94</v>
      </c>
    </row>
    <row r="5345" spans="1:25" x14ac:dyDescent="0.25">
      <c r="A5345" t="str">
        <f>'Page 1 - General Information'!$G$12</f>
        <v>114069103</v>
      </c>
      <c r="B5345" t="str">
        <f>'Page 1 - General Information'!$G$16</f>
        <v>6980</v>
      </c>
      <c r="C5345" s="333" t="s">
        <v>14207</v>
      </c>
      <c r="N5345" t="s">
        <v>12201</v>
      </c>
      <c r="P5345" s="303">
        <f>INDEX('Page 3 - Financial Information'!$K$16:$X$186,Y5345,X5345)</f>
        <v>30353</v>
      </c>
      <c r="Q5345"/>
      <c r="S5345" t="s">
        <v>13225</v>
      </c>
      <c r="X5345" s="334">
        <v>1</v>
      </c>
      <c r="Y5345" s="334">
        <v>95</v>
      </c>
    </row>
    <row r="5346" spans="1:25" x14ac:dyDescent="0.25">
      <c r="A5346" t="str">
        <f>'Page 1 - General Information'!$G$12</f>
        <v>114069103</v>
      </c>
      <c r="B5346" t="str">
        <f>'Page 1 - General Information'!$G$16</f>
        <v>6980</v>
      </c>
      <c r="C5346" s="333" t="s">
        <v>14207</v>
      </c>
      <c r="N5346" t="s">
        <v>12201</v>
      </c>
      <c r="P5346" s="303">
        <f>INDEX('Page 3 - Financial Information'!$K$16:$X$186,Y5346,X5346)</f>
        <v>2536</v>
      </c>
      <c r="Q5346"/>
      <c r="S5346" t="s">
        <v>13226</v>
      </c>
      <c r="X5346" s="334">
        <v>3</v>
      </c>
      <c r="Y5346" s="334">
        <v>95</v>
      </c>
    </row>
    <row r="5347" spans="1:25" x14ac:dyDescent="0.25">
      <c r="A5347" t="str">
        <f>'Page 1 - General Information'!$G$12</f>
        <v>114069103</v>
      </c>
      <c r="B5347" t="str">
        <f>'Page 1 - General Information'!$G$16</f>
        <v>6980</v>
      </c>
      <c r="C5347" s="333" t="s">
        <v>14207</v>
      </c>
      <c r="N5347" t="s">
        <v>12201</v>
      </c>
      <c r="P5347" s="303">
        <f>INDEX('Page 3 - Financial Information'!$K$16:$X$186,Y5347,X5347)</f>
        <v>0</v>
      </c>
      <c r="Q5347"/>
      <c r="S5347" t="s">
        <v>13227</v>
      </c>
      <c r="X5347" s="334">
        <v>4</v>
      </c>
      <c r="Y5347" s="334">
        <v>95</v>
      </c>
    </row>
    <row r="5348" spans="1:25" x14ac:dyDescent="0.25">
      <c r="A5348" t="str">
        <f>'Page 1 - General Information'!$G$12</f>
        <v>114069103</v>
      </c>
      <c r="B5348" t="str">
        <f>'Page 1 - General Information'!$G$16</f>
        <v>6980</v>
      </c>
      <c r="C5348" s="333" t="s">
        <v>14207</v>
      </c>
      <c r="N5348" t="s">
        <v>12201</v>
      </c>
      <c r="P5348" s="303">
        <f>INDEX('Page 3 - Financial Information'!$K$16:$X$186,Y5348,X5348)</f>
        <v>4359</v>
      </c>
      <c r="Q5348"/>
      <c r="S5348" t="s">
        <v>13228</v>
      </c>
      <c r="X5348" s="334">
        <v>5</v>
      </c>
      <c r="Y5348" s="334">
        <v>95</v>
      </c>
    </row>
    <row r="5349" spans="1:25" x14ac:dyDescent="0.25">
      <c r="A5349" t="str">
        <f>'Page 1 - General Information'!$G$12</f>
        <v>114069103</v>
      </c>
      <c r="B5349" t="str">
        <f>'Page 1 - General Information'!$G$16</f>
        <v>6980</v>
      </c>
      <c r="C5349" s="333" t="s">
        <v>14207</v>
      </c>
      <c r="N5349" t="s">
        <v>12201</v>
      </c>
      <c r="P5349" s="303">
        <f>INDEX('Page 3 - Financial Information'!$K$16:$X$186,Y5349,X5349)</f>
        <v>0</v>
      </c>
      <c r="Q5349"/>
      <c r="S5349" t="s">
        <v>13229</v>
      </c>
      <c r="X5349" s="334">
        <v>6</v>
      </c>
      <c r="Y5349" s="334">
        <v>95</v>
      </c>
    </row>
    <row r="5350" spans="1:25" x14ac:dyDescent="0.25">
      <c r="A5350" t="str">
        <f>'Page 1 - General Information'!$G$12</f>
        <v>114069103</v>
      </c>
      <c r="B5350" t="str">
        <f>'Page 1 - General Information'!$G$16</f>
        <v>6980</v>
      </c>
      <c r="C5350" s="333" t="s">
        <v>14207</v>
      </c>
      <c r="N5350" t="s">
        <v>12201</v>
      </c>
      <c r="P5350" s="303">
        <f>INDEX('Page 3 - Financial Information'!$K$16:$X$186,Y5350,X5350)</f>
        <v>3434</v>
      </c>
      <c r="Q5350"/>
      <c r="S5350" t="s">
        <v>13230</v>
      </c>
      <c r="X5350" s="334">
        <v>7</v>
      </c>
      <c r="Y5350" s="334">
        <v>95</v>
      </c>
    </row>
    <row r="5351" spans="1:25" x14ac:dyDescent="0.25">
      <c r="A5351" t="str">
        <f>'Page 1 - General Information'!$G$12</f>
        <v>114069103</v>
      </c>
      <c r="B5351" t="str">
        <f>'Page 1 - General Information'!$G$16</f>
        <v>6980</v>
      </c>
      <c r="C5351" s="333" t="s">
        <v>14207</v>
      </c>
      <c r="N5351" t="s">
        <v>12201</v>
      </c>
      <c r="P5351" s="303">
        <f>INDEX('Page 3 - Financial Information'!$K$16:$X$186,Y5351,X5351)</f>
        <v>0</v>
      </c>
      <c r="Q5351"/>
      <c r="S5351" t="s">
        <v>13231</v>
      </c>
      <c r="X5351" s="334">
        <v>8</v>
      </c>
      <c r="Y5351" s="334">
        <v>95</v>
      </c>
    </row>
    <row r="5352" spans="1:25" x14ac:dyDescent="0.25">
      <c r="A5352" t="str">
        <f>'Page 1 - General Information'!$G$12</f>
        <v>114069103</v>
      </c>
      <c r="B5352" t="str">
        <f>'Page 1 - General Information'!$G$16</f>
        <v>6980</v>
      </c>
      <c r="C5352" s="333" t="s">
        <v>14207</v>
      </c>
      <c r="N5352" t="s">
        <v>12201</v>
      </c>
      <c r="P5352" s="303">
        <f>INDEX('Page 3 - Financial Information'!$K$16:$X$186,Y5352,X5352)</f>
        <v>0</v>
      </c>
      <c r="Q5352"/>
      <c r="S5352" t="s">
        <v>13232</v>
      </c>
      <c r="X5352" s="334">
        <v>9</v>
      </c>
      <c r="Y5352" s="334">
        <v>95</v>
      </c>
    </row>
    <row r="5353" spans="1:25" x14ac:dyDescent="0.25">
      <c r="A5353" t="str">
        <f>'Page 1 - General Information'!$G$12</f>
        <v>114069103</v>
      </c>
      <c r="B5353" t="str">
        <f>'Page 1 - General Information'!$G$16</f>
        <v>6980</v>
      </c>
      <c r="C5353" s="333" t="s">
        <v>14207</v>
      </c>
      <c r="N5353" t="s">
        <v>12201</v>
      </c>
      <c r="P5353" s="303">
        <f>INDEX('Page 3 - Financial Information'!$K$16:$X$186,Y5353,X5353)</f>
        <v>20024</v>
      </c>
      <c r="Q5353"/>
      <c r="S5353" t="s">
        <v>13233</v>
      </c>
      <c r="X5353" s="334">
        <v>10</v>
      </c>
      <c r="Y5353" s="334">
        <v>95</v>
      </c>
    </row>
    <row r="5354" spans="1:25" x14ac:dyDescent="0.25">
      <c r="A5354" t="str">
        <f>'Page 1 - General Information'!$G$12</f>
        <v>114069103</v>
      </c>
      <c r="B5354" t="str">
        <f>'Page 1 - General Information'!$G$16</f>
        <v>6980</v>
      </c>
      <c r="C5354" s="333" t="s">
        <v>14207</v>
      </c>
      <c r="N5354" t="s">
        <v>12201</v>
      </c>
      <c r="P5354" s="303">
        <f>INDEX('Page 3 - Financial Information'!$K$16:$X$186,Y5354,X5354)</f>
        <v>0</v>
      </c>
      <c r="Q5354"/>
      <c r="S5354" t="s">
        <v>13234</v>
      </c>
      <c r="X5354" s="334">
        <v>13</v>
      </c>
      <c r="Y5354" s="334">
        <v>95</v>
      </c>
    </row>
    <row r="5355" spans="1:25" x14ac:dyDescent="0.25">
      <c r="A5355" t="str">
        <f>'Page 1 - General Information'!$G$12</f>
        <v>114069103</v>
      </c>
      <c r="B5355" t="str">
        <f>'Page 1 - General Information'!$G$16</f>
        <v>6980</v>
      </c>
      <c r="C5355" s="333" t="s">
        <v>14207</v>
      </c>
      <c r="N5355" t="s">
        <v>12201</v>
      </c>
      <c r="P5355" s="303">
        <f>INDEX('Page 3 - Financial Information'!$K$16:$X$186,Y5355,X5355)</f>
        <v>2926.95</v>
      </c>
      <c r="Q5355"/>
      <c r="S5355" t="s">
        <v>13235</v>
      </c>
      <c r="X5355" s="334">
        <v>14</v>
      </c>
      <c r="Y5355" s="334">
        <v>95</v>
      </c>
    </row>
    <row r="5356" spans="1:25" x14ac:dyDescent="0.25">
      <c r="A5356" t="str">
        <f>'Page 1 - General Information'!$G$12</f>
        <v>114069103</v>
      </c>
      <c r="B5356" t="str">
        <f>'Page 1 - General Information'!$G$16</f>
        <v>6980</v>
      </c>
      <c r="C5356" s="333" t="s">
        <v>14207</v>
      </c>
      <c r="N5356" t="s">
        <v>12201</v>
      </c>
      <c r="P5356" s="303">
        <f>INDEX('Page 3 - Financial Information'!$K$16:$X$186,Y5356,X5356)</f>
        <v>10697</v>
      </c>
      <c r="Q5356"/>
      <c r="S5356" t="s">
        <v>13236</v>
      </c>
      <c r="X5356" s="334">
        <v>1</v>
      </c>
      <c r="Y5356" s="334">
        <v>96</v>
      </c>
    </row>
    <row r="5357" spans="1:25" x14ac:dyDescent="0.25">
      <c r="A5357" t="str">
        <f>'Page 1 - General Information'!$G$12</f>
        <v>114069103</v>
      </c>
      <c r="B5357" t="str">
        <f>'Page 1 - General Information'!$G$16</f>
        <v>6980</v>
      </c>
      <c r="C5357" s="333" t="s">
        <v>14207</v>
      </c>
      <c r="N5357" t="s">
        <v>12201</v>
      </c>
      <c r="P5357" s="303">
        <f>INDEX('Page 3 - Financial Information'!$K$16:$X$186,Y5357,X5357)</f>
        <v>1279</v>
      </c>
      <c r="Q5357"/>
      <c r="S5357" t="s">
        <v>13237</v>
      </c>
      <c r="X5357" s="334">
        <v>3</v>
      </c>
      <c r="Y5357" s="334">
        <v>96</v>
      </c>
    </row>
    <row r="5358" spans="1:25" x14ac:dyDescent="0.25">
      <c r="A5358" t="str">
        <f>'Page 1 - General Information'!$G$12</f>
        <v>114069103</v>
      </c>
      <c r="B5358" t="str">
        <f>'Page 1 - General Information'!$G$16</f>
        <v>6980</v>
      </c>
      <c r="C5358" s="333" t="s">
        <v>14207</v>
      </c>
      <c r="N5358" t="s">
        <v>12201</v>
      </c>
      <c r="P5358" s="303">
        <f>INDEX('Page 3 - Financial Information'!$K$16:$X$186,Y5358,X5358)</f>
        <v>0</v>
      </c>
      <c r="Q5358"/>
      <c r="S5358" t="s">
        <v>13238</v>
      </c>
      <c r="X5358" s="334">
        <v>4</v>
      </c>
      <c r="Y5358" s="334">
        <v>96</v>
      </c>
    </row>
    <row r="5359" spans="1:25" x14ac:dyDescent="0.25">
      <c r="A5359" t="str">
        <f>'Page 1 - General Information'!$G$12</f>
        <v>114069103</v>
      </c>
      <c r="B5359" t="str">
        <f>'Page 1 - General Information'!$G$16</f>
        <v>6980</v>
      </c>
      <c r="C5359" s="333" t="s">
        <v>14207</v>
      </c>
      <c r="N5359" t="s">
        <v>12201</v>
      </c>
      <c r="P5359" s="303">
        <f>INDEX('Page 3 - Financial Information'!$K$16:$X$186,Y5359,X5359)</f>
        <v>2114</v>
      </c>
      <c r="Q5359"/>
      <c r="S5359" t="s">
        <v>13239</v>
      </c>
      <c r="X5359" s="334">
        <v>5</v>
      </c>
      <c r="Y5359" s="334">
        <v>96</v>
      </c>
    </row>
    <row r="5360" spans="1:25" x14ac:dyDescent="0.25">
      <c r="A5360" t="str">
        <f>'Page 1 - General Information'!$G$12</f>
        <v>114069103</v>
      </c>
      <c r="B5360" t="str">
        <f>'Page 1 - General Information'!$G$16</f>
        <v>6980</v>
      </c>
      <c r="C5360" s="333" t="s">
        <v>14207</v>
      </c>
      <c r="N5360" t="s">
        <v>12201</v>
      </c>
      <c r="P5360" s="303">
        <f>INDEX('Page 3 - Financial Information'!$K$16:$X$186,Y5360,X5360)</f>
        <v>0</v>
      </c>
      <c r="Q5360"/>
      <c r="S5360" t="s">
        <v>13240</v>
      </c>
      <c r="X5360" s="334">
        <v>6</v>
      </c>
      <c r="Y5360" s="334">
        <v>96</v>
      </c>
    </row>
    <row r="5361" spans="1:25" x14ac:dyDescent="0.25">
      <c r="A5361" t="str">
        <f>'Page 1 - General Information'!$G$12</f>
        <v>114069103</v>
      </c>
      <c r="B5361" t="str">
        <f>'Page 1 - General Information'!$G$16</f>
        <v>6980</v>
      </c>
      <c r="C5361" s="333" t="s">
        <v>14207</v>
      </c>
      <c r="N5361" t="s">
        <v>12201</v>
      </c>
      <c r="P5361" s="303">
        <f>INDEX('Page 3 - Financial Information'!$K$16:$X$186,Y5361,X5361)</f>
        <v>1901</v>
      </c>
      <c r="Q5361"/>
      <c r="S5361" t="s">
        <v>13241</v>
      </c>
      <c r="X5361" s="334">
        <v>7</v>
      </c>
      <c r="Y5361" s="334">
        <v>96</v>
      </c>
    </row>
    <row r="5362" spans="1:25" x14ac:dyDescent="0.25">
      <c r="A5362" t="str">
        <f>'Page 1 - General Information'!$G$12</f>
        <v>114069103</v>
      </c>
      <c r="B5362" t="str">
        <f>'Page 1 - General Information'!$G$16</f>
        <v>6980</v>
      </c>
      <c r="C5362" s="333" t="s">
        <v>14207</v>
      </c>
      <c r="N5362" t="s">
        <v>12201</v>
      </c>
      <c r="P5362" s="303">
        <f>INDEX('Page 3 - Financial Information'!$K$16:$X$186,Y5362,X5362)</f>
        <v>5403</v>
      </c>
      <c r="Q5362"/>
      <c r="S5362" t="s">
        <v>13242</v>
      </c>
      <c r="X5362" s="334">
        <v>8</v>
      </c>
      <c r="Y5362" s="334">
        <v>96</v>
      </c>
    </row>
    <row r="5363" spans="1:25" x14ac:dyDescent="0.25">
      <c r="A5363" t="str">
        <f>'Page 1 - General Information'!$G$12</f>
        <v>114069103</v>
      </c>
      <c r="B5363" t="str">
        <f>'Page 1 - General Information'!$G$16</f>
        <v>6980</v>
      </c>
      <c r="C5363" s="333" t="s">
        <v>14207</v>
      </c>
      <c r="N5363" t="s">
        <v>12201</v>
      </c>
      <c r="P5363" s="303">
        <f>INDEX('Page 3 - Financial Information'!$K$16:$X$186,Y5363,X5363)</f>
        <v>0</v>
      </c>
      <c r="Q5363"/>
      <c r="S5363" t="s">
        <v>13243</v>
      </c>
      <c r="X5363" s="334">
        <v>9</v>
      </c>
      <c r="Y5363" s="334">
        <v>96</v>
      </c>
    </row>
    <row r="5364" spans="1:25" x14ac:dyDescent="0.25">
      <c r="A5364" t="str">
        <f>'Page 1 - General Information'!$G$12</f>
        <v>114069103</v>
      </c>
      <c r="B5364" t="str">
        <f>'Page 1 - General Information'!$G$16</f>
        <v>6980</v>
      </c>
      <c r="C5364" s="333" t="s">
        <v>14207</v>
      </c>
      <c r="N5364" t="s">
        <v>12201</v>
      </c>
      <c r="P5364" s="303">
        <f>INDEX('Page 3 - Financial Information'!$K$16:$X$186,Y5364,X5364)</f>
        <v>0</v>
      </c>
      <c r="Q5364"/>
      <c r="S5364" t="s">
        <v>13244</v>
      </c>
      <c r="X5364" s="334">
        <v>10</v>
      </c>
      <c r="Y5364" s="334">
        <v>96</v>
      </c>
    </row>
    <row r="5365" spans="1:25" x14ac:dyDescent="0.25">
      <c r="A5365" t="str">
        <f>'Page 1 - General Information'!$G$12</f>
        <v>114069103</v>
      </c>
      <c r="B5365" t="str">
        <f>'Page 1 - General Information'!$G$16</f>
        <v>6980</v>
      </c>
      <c r="C5365" s="333" t="s">
        <v>14207</v>
      </c>
      <c r="N5365" t="s">
        <v>12201</v>
      </c>
      <c r="P5365" s="303">
        <f>INDEX('Page 3 - Financial Information'!$K$16:$X$186,Y5365,X5365)</f>
        <v>0</v>
      </c>
      <c r="Q5365"/>
      <c r="S5365" t="s">
        <v>13245</v>
      </c>
      <c r="X5365" s="334">
        <v>13</v>
      </c>
      <c r="Y5365" s="334">
        <v>96</v>
      </c>
    </row>
    <row r="5366" spans="1:25" x14ac:dyDescent="0.25">
      <c r="A5366" t="str">
        <f>'Page 1 - General Information'!$G$12</f>
        <v>114069103</v>
      </c>
      <c r="B5366" t="str">
        <f>'Page 1 - General Information'!$G$16</f>
        <v>6980</v>
      </c>
      <c r="C5366" s="333" t="s">
        <v>14207</v>
      </c>
      <c r="N5366" t="s">
        <v>12201</v>
      </c>
      <c r="P5366" s="303">
        <f>INDEX('Page 3 - Financial Information'!$K$16:$X$186,Y5366,X5366)</f>
        <v>920.47</v>
      </c>
      <c r="Q5366"/>
      <c r="S5366" t="s">
        <v>13246</v>
      </c>
      <c r="X5366" s="334">
        <v>14</v>
      </c>
      <c r="Y5366" s="334">
        <v>96</v>
      </c>
    </row>
    <row r="5367" spans="1:25" x14ac:dyDescent="0.25">
      <c r="A5367" t="str">
        <f>'Page 1 - General Information'!$G$12</f>
        <v>114069103</v>
      </c>
      <c r="B5367" t="str">
        <f>'Page 1 - General Information'!$G$16</f>
        <v>6980</v>
      </c>
      <c r="C5367" s="333" t="s">
        <v>14207</v>
      </c>
      <c r="N5367" t="s">
        <v>12201</v>
      </c>
      <c r="P5367" s="303">
        <f>INDEX('Page 3 - Financial Information'!$K$16:$X$186,Y5367,X5367)</f>
        <v>13803</v>
      </c>
      <c r="Q5367"/>
      <c r="S5367" t="s">
        <v>13247</v>
      </c>
      <c r="X5367" s="334">
        <v>1</v>
      </c>
      <c r="Y5367" s="334">
        <v>97</v>
      </c>
    </row>
    <row r="5368" spans="1:25" x14ac:dyDescent="0.25">
      <c r="A5368" t="str">
        <f>'Page 1 - General Information'!$G$12</f>
        <v>114069103</v>
      </c>
      <c r="B5368" t="str">
        <f>'Page 1 - General Information'!$G$16</f>
        <v>6980</v>
      </c>
      <c r="C5368" s="333" t="s">
        <v>14207</v>
      </c>
      <c r="N5368" t="s">
        <v>12201</v>
      </c>
      <c r="P5368" s="303">
        <f>INDEX('Page 3 - Financial Information'!$K$16:$X$186,Y5368,X5368)</f>
        <v>2303</v>
      </c>
      <c r="Q5368"/>
      <c r="S5368" t="s">
        <v>13248</v>
      </c>
      <c r="X5368" s="334">
        <v>3</v>
      </c>
      <c r="Y5368" s="334">
        <v>97</v>
      </c>
    </row>
    <row r="5369" spans="1:25" x14ac:dyDescent="0.25">
      <c r="A5369" t="str">
        <f>'Page 1 - General Information'!$G$12</f>
        <v>114069103</v>
      </c>
      <c r="B5369" t="str">
        <f>'Page 1 - General Information'!$G$16</f>
        <v>6980</v>
      </c>
      <c r="C5369" s="333" t="s">
        <v>14207</v>
      </c>
      <c r="N5369" t="s">
        <v>12201</v>
      </c>
      <c r="P5369" s="303">
        <f>INDEX('Page 3 - Financial Information'!$K$16:$X$186,Y5369,X5369)</f>
        <v>0</v>
      </c>
      <c r="Q5369"/>
      <c r="S5369" t="s">
        <v>13249</v>
      </c>
      <c r="X5369" s="334">
        <v>4</v>
      </c>
      <c r="Y5369" s="334">
        <v>97</v>
      </c>
    </row>
    <row r="5370" spans="1:25" x14ac:dyDescent="0.25">
      <c r="A5370" t="str">
        <f>'Page 1 - General Information'!$G$12</f>
        <v>114069103</v>
      </c>
      <c r="B5370" t="str">
        <f>'Page 1 - General Information'!$G$16</f>
        <v>6980</v>
      </c>
      <c r="C5370" s="333" t="s">
        <v>14207</v>
      </c>
      <c r="N5370" t="s">
        <v>12201</v>
      </c>
      <c r="P5370" s="303">
        <f>INDEX('Page 3 - Financial Information'!$K$16:$X$186,Y5370,X5370)</f>
        <v>1740</v>
      </c>
      <c r="Q5370"/>
      <c r="S5370" t="s">
        <v>13250</v>
      </c>
      <c r="X5370" s="334">
        <v>5</v>
      </c>
      <c r="Y5370" s="334">
        <v>97</v>
      </c>
    </row>
    <row r="5371" spans="1:25" x14ac:dyDescent="0.25">
      <c r="A5371" t="str">
        <f>'Page 1 - General Information'!$G$12</f>
        <v>114069103</v>
      </c>
      <c r="B5371" t="str">
        <f>'Page 1 - General Information'!$G$16</f>
        <v>6980</v>
      </c>
      <c r="C5371" s="333" t="s">
        <v>14207</v>
      </c>
      <c r="N5371" t="s">
        <v>12201</v>
      </c>
      <c r="P5371" s="303">
        <f>INDEX('Page 3 - Financial Information'!$K$16:$X$186,Y5371,X5371)</f>
        <v>2701</v>
      </c>
      <c r="Q5371"/>
      <c r="S5371" t="s">
        <v>13251</v>
      </c>
      <c r="X5371" s="334">
        <v>6</v>
      </c>
      <c r="Y5371" s="334">
        <v>97</v>
      </c>
    </row>
    <row r="5372" spans="1:25" x14ac:dyDescent="0.25">
      <c r="A5372" t="str">
        <f>'Page 1 - General Information'!$G$12</f>
        <v>114069103</v>
      </c>
      <c r="B5372" t="str">
        <f>'Page 1 - General Information'!$G$16</f>
        <v>6980</v>
      </c>
      <c r="C5372" s="333" t="s">
        <v>14207</v>
      </c>
      <c r="N5372" t="s">
        <v>12201</v>
      </c>
      <c r="P5372" s="303">
        <f>INDEX('Page 3 - Financial Information'!$K$16:$X$186,Y5372,X5372)</f>
        <v>2517</v>
      </c>
      <c r="Q5372"/>
      <c r="S5372" t="s">
        <v>13252</v>
      </c>
      <c r="X5372" s="334">
        <v>7</v>
      </c>
      <c r="Y5372" s="334">
        <v>97</v>
      </c>
    </row>
    <row r="5373" spans="1:25" x14ac:dyDescent="0.25">
      <c r="A5373" t="str">
        <f>'Page 1 - General Information'!$G$12</f>
        <v>114069103</v>
      </c>
      <c r="B5373" t="str">
        <f>'Page 1 - General Information'!$G$16</f>
        <v>6980</v>
      </c>
      <c r="C5373" s="333" t="s">
        <v>14207</v>
      </c>
      <c r="N5373" t="s">
        <v>12201</v>
      </c>
      <c r="P5373" s="303">
        <f>INDEX('Page 3 - Financial Information'!$K$16:$X$186,Y5373,X5373)</f>
        <v>4542</v>
      </c>
      <c r="Q5373"/>
      <c r="S5373" t="s">
        <v>13253</v>
      </c>
      <c r="X5373" s="334">
        <v>8</v>
      </c>
      <c r="Y5373" s="334">
        <v>97</v>
      </c>
    </row>
    <row r="5374" spans="1:25" x14ac:dyDescent="0.25">
      <c r="A5374" t="str">
        <f>'Page 1 - General Information'!$G$12</f>
        <v>114069103</v>
      </c>
      <c r="B5374" t="str">
        <f>'Page 1 - General Information'!$G$16</f>
        <v>6980</v>
      </c>
      <c r="C5374" s="333" t="s">
        <v>14207</v>
      </c>
      <c r="N5374" t="s">
        <v>12201</v>
      </c>
      <c r="P5374" s="303">
        <f>INDEX('Page 3 - Financial Information'!$K$16:$X$186,Y5374,X5374)</f>
        <v>0</v>
      </c>
      <c r="Q5374"/>
      <c r="S5374" t="s">
        <v>13254</v>
      </c>
      <c r="X5374" s="334">
        <v>9</v>
      </c>
      <c r="Y5374" s="334">
        <v>97</v>
      </c>
    </row>
    <row r="5375" spans="1:25" x14ac:dyDescent="0.25">
      <c r="A5375" t="str">
        <f>'Page 1 - General Information'!$G$12</f>
        <v>114069103</v>
      </c>
      <c r="B5375" t="str">
        <f>'Page 1 - General Information'!$G$16</f>
        <v>6980</v>
      </c>
      <c r="C5375" s="333" t="s">
        <v>14207</v>
      </c>
      <c r="N5375" t="s">
        <v>12201</v>
      </c>
      <c r="P5375" s="303">
        <f>INDEX('Page 3 - Financial Information'!$K$16:$X$186,Y5375,X5375)</f>
        <v>0</v>
      </c>
      <c r="Q5375"/>
      <c r="S5375" t="s">
        <v>13255</v>
      </c>
      <c r="X5375" s="334">
        <v>10</v>
      </c>
      <c r="Y5375" s="334">
        <v>97</v>
      </c>
    </row>
    <row r="5376" spans="1:25" x14ac:dyDescent="0.25">
      <c r="A5376" t="str">
        <f>'Page 1 - General Information'!$G$12</f>
        <v>114069103</v>
      </c>
      <c r="B5376" t="str">
        <f>'Page 1 - General Information'!$G$16</f>
        <v>6980</v>
      </c>
      <c r="C5376" s="333" t="s">
        <v>14207</v>
      </c>
      <c r="N5376" t="s">
        <v>12201</v>
      </c>
      <c r="P5376" s="303">
        <f>INDEX('Page 3 - Financial Information'!$K$16:$X$186,Y5376,X5376)</f>
        <v>0</v>
      </c>
      <c r="Q5376"/>
      <c r="S5376" t="s">
        <v>13256</v>
      </c>
      <c r="X5376" s="334">
        <v>13</v>
      </c>
      <c r="Y5376" s="334">
        <v>97</v>
      </c>
    </row>
    <row r="5377" spans="1:25" x14ac:dyDescent="0.25">
      <c r="A5377" t="str">
        <f>'Page 1 - General Information'!$G$12</f>
        <v>114069103</v>
      </c>
      <c r="B5377" t="str">
        <f>'Page 1 - General Information'!$G$16</f>
        <v>6980</v>
      </c>
      <c r="C5377" s="333" t="s">
        <v>14207</v>
      </c>
      <c r="N5377" t="s">
        <v>12201</v>
      </c>
      <c r="P5377" s="303">
        <f>INDEX('Page 3 - Financial Information'!$K$16:$X$186,Y5377,X5377)</f>
        <v>3047.65</v>
      </c>
      <c r="Q5377"/>
      <c r="S5377" t="s">
        <v>13257</v>
      </c>
      <c r="X5377" s="334">
        <v>14</v>
      </c>
      <c r="Y5377" s="334">
        <v>97</v>
      </c>
    </row>
    <row r="5378" spans="1:25" x14ac:dyDescent="0.25">
      <c r="A5378" t="str">
        <f>'Page 1 - General Information'!$G$12</f>
        <v>114069103</v>
      </c>
      <c r="B5378" t="str">
        <f>'Page 1 - General Information'!$G$16</f>
        <v>6980</v>
      </c>
      <c r="C5378" s="333" t="s">
        <v>14207</v>
      </c>
      <c r="N5378" t="s">
        <v>12201</v>
      </c>
      <c r="P5378" s="303">
        <f>INDEX('Page 3 - Financial Information'!$K$16:$X$186,Y5378,X5378)</f>
        <v>15791</v>
      </c>
      <c r="Q5378"/>
      <c r="S5378" t="s">
        <v>13258</v>
      </c>
      <c r="X5378" s="334">
        <v>1</v>
      </c>
      <c r="Y5378" s="334">
        <v>98</v>
      </c>
    </row>
    <row r="5379" spans="1:25" x14ac:dyDescent="0.25">
      <c r="A5379" t="str">
        <f>'Page 1 - General Information'!$G$12</f>
        <v>114069103</v>
      </c>
      <c r="B5379" t="str">
        <f>'Page 1 - General Information'!$G$16</f>
        <v>6980</v>
      </c>
      <c r="C5379" s="333" t="s">
        <v>14207</v>
      </c>
      <c r="N5379" t="s">
        <v>12201</v>
      </c>
      <c r="P5379" s="303">
        <f>INDEX('Page 3 - Financial Information'!$K$16:$X$186,Y5379,X5379)</f>
        <v>2256</v>
      </c>
      <c r="Q5379"/>
      <c r="S5379" t="s">
        <v>13259</v>
      </c>
      <c r="X5379" s="334">
        <v>3</v>
      </c>
      <c r="Y5379" s="334">
        <v>98</v>
      </c>
    </row>
    <row r="5380" spans="1:25" x14ac:dyDescent="0.25">
      <c r="A5380" t="str">
        <f>'Page 1 - General Information'!$G$12</f>
        <v>114069103</v>
      </c>
      <c r="B5380" t="str">
        <f>'Page 1 - General Information'!$G$16</f>
        <v>6980</v>
      </c>
      <c r="C5380" s="333" t="s">
        <v>14207</v>
      </c>
      <c r="N5380" t="s">
        <v>12201</v>
      </c>
      <c r="P5380" s="303">
        <f>INDEX('Page 3 - Financial Information'!$K$16:$X$186,Y5380,X5380)</f>
        <v>91</v>
      </c>
      <c r="Q5380"/>
      <c r="S5380" t="s">
        <v>13260</v>
      </c>
      <c r="X5380" s="334">
        <v>4</v>
      </c>
      <c r="Y5380" s="334">
        <v>98</v>
      </c>
    </row>
    <row r="5381" spans="1:25" x14ac:dyDescent="0.25">
      <c r="A5381" t="str">
        <f>'Page 1 - General Information'!$G$12</f>
        <v>114069103</v>
      </c>
      <c r="B5381" t="str">
        <f>'Page 1 - General Information'!$G$16</f>
        <v>6980</v>
      </c>
      <c r="C5381" s="333" t="s">
        <v>14207</v>
      </c>
      <c r="N5381" t="s">
        <v>12201</v>
      </c>
      <c r="P5381" s="303">
        <f>INDEX('Page 3 - Financial Information'!$K$16:$X$186,Y5381,X5381)</f>
        <v>1722</v>
      </c>
      <c r="Q5381"/>
      <c r="S5381" t="s">
        <v>13261</v>
      </c>
      <c r="X5381" s="334">
        <v>5</v>
      </c>
      <c r="Y5381" s="334">
        <v>98</v>
      </c>
    </row>
    <row r="5382" spans="1:25" x14ac:dyDescent="0.25">
      <c r="A5382" t="str">
        <f>'Page 1 - General Information'!$G$12</f>
        <v>114069103</v>
      </c>
      <c r="B5382" t="str">
        <f>'Page 1 - General Information'!$G$16</f>
        <v>6980</v>
      </c>
      <c r="C5382" s="333" t="s">
        <v>14207</v>
      </c>
      <c r="N5382" t="s">
        <v>12201</v>
      </c>
      <c r="P5382" s="303">
        <f>INDEX('Page 3 - Financial Information'!$K$16:$X$186,Y5382,X5382)</f>
        <v>0</v>
      </c>
      <c r="Q5382"/>
      <c r="S5382" t="s">
        <v>13262</v>
      </c>
      <c r="X5382" s="334">
        <v>6</v>
      </c>
      <c r="Y5382" s="334">
        <v>98</v>
      </c>
    </row>
    <row r="5383" spans="1:25" x14ac:dyDescent="0.25">
      <c r="A5383" t="str">
        <f>'Page 1 - General Information'!$G$12</f>
        <v>114069103</v>
      </c>
      <c r="B5383" t="str">
        <f>'Page 1 - General Information'!$G$16</f>
        <v>6980</v>
      </c>
      <c r="C5383" s="333" t="s">
        <v>14207</v>
      </c>
      <c r="N5383" t="s">
        <v>12201</v>
      </c>
      <c r="P5383" s="303">
        <f>INDEX('Page 3 - Financial Information'!$K$16:$X$186,Y5383,X5383)</f>
        <v>2157</v>
      </c>
      <c r="Q5383"/>
      <c r="S5383" t="s">
        <v>13263</v>
      </c>
      <c r="X5383" s="334">
        <v>7</v>
      </c>
      <c r="Y5383" s="334">
        <v>98</v>
      </c>
    </row>
    <row r="5384" spans="1:25" x14ac:dyDescent="0.25">
      <c r="A5384" t="str">
        <f>'Page 1 - General Information'!$G$12</f>
        <v>114069103</v>
      </c>
      <c r="B5384" t="str">
        <f>'Page 1 - General Information'!$G$16</f>
        <v>6980</v>
      </c>
      <c r="C5384" s="333" t="s">
        <v>14207</v>
      </c>
      <c r="N5384" t="s">
        <v>12201</v>
      </c>
      <c r="P5384" s="303">
        <f>INDEX('Page 3 - Financial Information'!$K$16:$X$186,Y5384,X5384)</f>
        <v>0</v>
      </c>
      <c r="Q5384"/>
      <c r="S5384" t="s">
        <v>13264</v>
      </c>
      <c r="X5384" s="334">
        <v>8</v>
      </c>
      <c r="Y5384" s="334">
        <v>98</v>
      </c>
    </row>
    <row r="5385" spans="1:25" x14ac:dyDescent="0.25">
      <c r="A5385" t="str">
        <f>'Page 1 - General Information'!$G$12</f>
        <v>114069103</v>
      </c>
      <c r="B5385" t="str">
        <f>'Page 1 - General Information'!$G$16</f>
        <v>6980</v>
      </c>
      <c r="C5385" s="333" t="s">
        <v>14207</v>
      </c>
      <c r="N5385" t="s">
        <v>12201</v>
      </c>
      <c r="P5385" s="303">
        <f>INDEX('Page 3 - Financial Information'!$K$16:$X$186,Y5385,X5385)</f>
        <v>9565</v>
      </c>
      <c r="Q5385"/>
      <c r="S5385" t="s">
        <v>13265</v>
      </c>
      <c r="X5385" s="334">
        <v>9</v>
      </c>
      <c r="Y5385" s="334">
        <v>98</v>
      </c>
    </row>
    <row r="5386" spans="1:25" x14ac:dyDescent="0.25">
      <c r="A5386" t="str">
        <f>'Page 1 - General Information'!$G$12</f>
        <v>114069103</v>
      </c>
      <c r="B5386" t="str">
        <f>'Page 1 - General Information'!$G$16</f>
        <v>6980</v>
      </c>
      <c r="C5386" s="333" t="s">
        <v>14207</v>
      </c>
      <c r="N5386" t="s">
        <v>12201</v>
      </c>
      <c r="P5386" s="303">
        <f>INDEX('Page 3 - Financial Information'!$K$16:$X$186,Y5386,X5386)</f>
        <v>0</v>
      </c>
      <c r="Q5386"/>
      <c r="S5386" t="s">
        <v>13266</v>
      </c>
      <c r="X5386" s="334">
        <v>10</v>
      </c>
      <c r="Y5386" s="334">
        <v>98</v>
      </c>
    </row>
    <row r="5387" spans="1:25" x14ac:dyDescent="0.25">
      <c r="A5387" t="str">
        <f>'Page 1 - General Information'!$G$12</f>
        <v>114069103</v>
      </c>
      <c r="B5387" t="str">
        <f>'Page 1 - General Information'!$G$16</f>
        <v>6980</v>
      </c>
      <c r="C5387" s="333" t="s">
        <v>14207</v>
      </c>
      <c r="N5387" t="s">
        <v>12201</v>
      </c>
      <c r="P5387" s="303">
        <f>INDEX('Page 3 - Financial Information'!$K$16:$X$186,Y5387,X5387)</f>
        <v>0</v>
      </c>
      <c r="Q5387"/>
      <c r="S5387" t="s">
        <v>13267</v>
      </c>
      <c r="X5387" s="334">
        <v>13</v>
      </c>
      <c r="Y5387" s="334">
        <v>98</v>
      </c>
    </row>
    <row r="5388" spans="1:25" x14ac:dyDescent="0.25">
      <c r="A5388" t="str">
        <f>'Page 1 - General Information'!$G$12</f>
        <v>114069103</v>
      </c>
      <c r="B5388" t="str">
        <f>'Page 1 - General Information'!$G$16</f>
        <v>6980</v>
      </c>
      <c r="C5388" s="333" t="s">
        <v>14207</v>
      </c>
      <c r="N5388" t="s">
        <v>12201</v>
      </c>
      <c r="P5388" s="303">
        <f>INDEX('Page 3 - Financial Information'!$K$16:$X$186,Y5388,X5388)</f>
        <v>3515.5</v>
      </c>
      <c r="Q5388"/>
      <c r="S5388" t="s">
        <v>13268</v>
      </c>
      <c r="X5388" s="334">
        <v>14</v>
      </c>
      <c r="Y5388" s="334">
        <v>98</v>
      </c>
    </row>
    <row r="5389" spans="1:25" x14ac:dyDescent="0.25">
      <c r="A5389" t="str">
        <f>'Page 1 - General Information'!$G$12</f>
        <v>114069103</v>
      </c>
      <c r="B5389" t="str">
        <f>'Page 1 - General Information'!$G$16</f>
        <v>6980</v>
      </c>
      <c r="C5389" s="333" t="s">
        <v>14207</v>
      </c>
      <c r="N5389" t="s">
        <v>12201</v>
      </c>
      <c r="P5389" s="303">
        <f>INDEX('Page 3 - Financial Information'!$K$16:$X$186,Y5389,X5389)</f>
        <v>0</v>
      </c>
      <c r="Q5389"/>
      <c r="S5389" t="s">
        <v>13269</v>
      </c>
      <c r="X5389" s="334">
        <v>1</v>
      </c>
      <c r="Y5389" s="334">
        <v>99</v>
      </c>
    </row>
    <row r="5390" spans="1:25" x14ac:dyDescent="0.25">
      <c r="A5390" t="str">
        <f>'Page 1 - General Information'!$G$12</f>
        <v>114069103</v>
      </c>
      <c r="B5390" t="str">
        <f>'Page 1 - General Information'!$G$16</f>
        <v>6980</v>
      </c>
      <c r="C5390" s="333" t="s">
        <v>14207</v>
      </c>
      <c r="N5390" t="s">
        <v>12201</v>
      </c>
      <c r="P5390" s="303">
        <f>INDEX('Page 3 - Financial Information'!$K$16:$X$186,Y5390,X5390)</f>
        <v>0</v>
      </c>
      <c r="Q5390"/>
      <c r="S5390" t="s">
        <v>13270</v>
      </c>
      <c r="X5390" s="334">
        <v>3</v>
      </c>
      <c r="Y5390" s="334">
        <v>99</v>
      </c>
    </row>
    <row r="5391" spans="1:25" x14ac:dyDescent="0.25">
      <c r="A5391" t="str">
        <f>'Page 1 - General Information'!$G$12</f>
        <v>114069103</v>
      </c>
      <c r="B5391" t="str">
        <f>'Page 1 - General Information'!$G$16</f>
        <v>6980</v>
      </c>
      <c r="C5391" s="333" t="s">
        <v>14207</v>
      </c>
      <c r="N5391" t="s">
        <v>12201</v>
      </c>
      <c r="P5391" s="303">
        <f>INDEX('Page 3 - Financial Information'!$K$16:$X$186,Y5391,X5391)</f>
        <v>0</v>
      </c>
      <c r="Q5391"/>
      <c r="S5391" t="s">
        <v>13271</v>
      </c>
      <c r="X5391" s="334">
        <v>4</v>
      </c>
      <c r="Y5391" s="334">
        <v>99</v>
      </c>
    </row>
    <row r="5392" spans="1:25" x14ac:dyDescent="0.25">
      <c r="A5392" t="str">
        <f>'Page 1 - General Information'!$G$12</f>
        <v>114069103</v>
      </c>
      <c r="B5392" t="str">
        <f>'Page 1 - General Information'!$G$16</f>
        <v>6980</v>
      </c>
      <c r="C5392" s="333" t="s">
        <v>14207</v>
      </c>
      <c r="N5392" t="s">
        <v>12201</v>
      </c>
      <c r="P5392" s="303">
        <f>INDEX('Page 3 - Financial Information'!$K$16:$X$186,Y5392,X5392)</f>
        <v>0</v>
      </c>
      <c r="Q5392"/>
      <c r="S5392" t="s">
        <v>13272</v>
      </c>
      <c r="X5392" s="334">
        <v>5</v>
      </c>
      <c r="Y5392" s="334">
        <v>99</v>
      </c>
    </row>
    <row r="5393" spans="1:25" x14ac:dyDescent="0.25">
      <c r="A5393" t="str">
        <f>'Page 1 - General Information'!$G$12</f>
        <v>114069103</v>
      </c>
      <c r="B5393" t="str">
        <f>'Page 1 - General Information'!$G$16</f>
        <v>6980</v>
      </c>
      <c r="C5393" s="333" t="s">
        <v>14207</v>
      </c>
      <c r="N5393" t="s">
        <v>12201</v>
      </c>
      <c r="P5393" s="303">
        <f>INDEX('Page 3 - Financial Information'!$K$16:$X$186,Y5393,X5393)</f>
        <v>0</v>
      </c>
      <c r="Q5393"/>
      <c r="S5393" t="s">
        <v>13273</v>
      </c>
      <c r="X5393" s="334">
        <v>6</v>
      </c>
      <c r="Y5393" s="334">
        <v>99</v>
      </c>
    </row>
    <row r="5394" spans="1:25" x14ac:dyDescent="0.25">
      <c r="A5394" t="str">
        <f>'Page 1 - General Information'!$G$12</f>
        <v>114069103</v>
      </c>
      <c r="B5394" t="str">
        <f>'Page 1 - General Information'!$G$16</f>
        <v>6980</v>
      </c>
      <c r="C5394" s="333" t="s">
        <v>14207</v>
      </c>
      <c r="N5394" t="s">
        <v>12201</v>
      </c>
      <c r="P5394" s="303">
        <f>INDEX('Page 3 - Financial Information'!$K$16:$X$186,Y5394,X5394)</f>
        <v>0</v>
      </c>
      <c r="Q5394"/>
      <c r="S5394" t="s">
        <v>13274</v>
      </c>
      <c r="X5394" s="334">
        <v>7</v>
      </c>
      <c r="Y5394" s="334">
        <v>99</v>
      </c>
    </row>
    <row r="5395" spans="1:25" x14ac:dyDescent="0.25">
      <c r="A5395" t="str">
        <f>'Page 1 - General Information'!$G$12</f>
        <v>114069103</v>
      </c>
      <c r="B5395" t="str">
        <f>'Page 1 - General Information'!$G$16</f>
        <v>6980</v>
      </c>
      <c r="C5395" s="333" t="s">
        <v>14207</v>
      </c>
      <c r="N5395" t="s">
        <v>12201</v>
      </c>
      <c r="P5395" s="303">
        <f>INDEX('Page 3 - Financial Information'!$K$16:$X$186,Y5395,X5395)</f>
        <v>0</v>
      </c>
      <c r="Q5395"/>
      <c r="S5395" t="s">
        <v>13275</v>
      </c>
      <c r="X5395" s="334">
        <v>8</v>
      </c>
      <c r="Y5395" s="334">
        <v>99</v>
      </c>
    </row>
    <row r="5396" spans="1:25" x14ac:dyDescent="0.25">
      <c r="A5396" t="str">
        <f>'Page 1 - General Information'!$G$12</f>
        <v>114069103</v>
      </c>
      <c r="B5396" t="str">
        <f>'Page 1 - General Information'!$G$16</f>
        <v>6980</v>
      </c>
      <c r="C5396" s="333" t="s">
        <v>14207</v>
      </c>
      <c r="N5396" t="s">
        <v>12201</v>
      </c>
      <c r="P5396" s="303">
        <f>INDEX('Page 3 - Financial Information'!$K$16:$X$186,Y5396,X5396)</f>
        <v>0</v>
      </c>
      <c r="Q5396"/>
      <c r="S5396" t="s">
        <v>13276</v>
      </c>
      <c r="X5396" s="334">
        <v>9</v>
      </c>
      <c r="Y5396" s="334">
        <v>99</v>
      </c>
    </row>
    <row r="5397" spans="1:25" x14ac:dyDescent="0.25">
      <c r="A5397" t="str">
        <f>'Page 1 - General Information'!$G$12</f>
        <v>114069103</v>
      </c>
      <c r="B5397" t="str">
        <f>'Page 1 - General Information'!$G$16</f>
        <v>6980</v>
      </c>
      <c r="C5397" s="333" t="s">
        <v>14207</v>
      </c>
      <c r="N5397" t="s">
        <v>12201</v>
      </c>
      <c r="P5397" s="303">
        <f>INDEX('Page 3 - Financial Information'!$K$16:$X$186,Y5397,X5397)</f>
        <v>0</v>
      </c>
      <c r="Q5397"/>
      <c r="S5397" t="s">
        <v>13277</v>
      </c>
      <c r="X5397" s="334">
        <v>10</v>
      </c>
      <c r="Y5397" s="334">
        <v>99</v>
      </c>
    </row>
    <row r="5398" spans="1:25" x14ac:dyDescent="0.25">
      <c r="A5398" t="str">
        <f>'Page 1 - General Information'!$G$12</f>
        <v>114069103</v>
      </c>
      <c r="B5398" t="str">
        <f>'Page 1 - General Information'!$G$16</f>
        <v>6980</v>
      </c>
      <c r="C5398" s="333" t="s">
        <v>14207</v>
      </c>
      <c r="N5398" t="s">
        <v>12201</v>
      </c>
      <c r="P5398" s="303">
        <f>INDEX('Page 3 - Financial Information'!$K$16:$X$186,Y5398,X5398)</f>
        <v>0</v>
      </c>
      <c r="Q5398"/>
      <c r="S5398" t="s">
        <v>13278</v>
      </c>
      <c r="X5398" s="334">
        <v>13</v>
      </c>
      <c r="Y5398" s="334">
        <v>99</v>
      </c>
    </row>
    <row r="5399" spans="1:25" x14ac:dyDescent="0.25">
      <c r="A5399" t="str">
        <f>'Page 1 - General Information'!$G$12</f>
        <v>114069103</v>
      </c>
      <c r="B5399" t="str">
        <f>'Page 1 - General Information'!$G$16</f>
        <v>6980</v>
      </c>
      <c r="C5399" s="333" t="s">
        <v>14207</v>
      </c>
      <c r="N5399" t="s">
        <v>12201</v>
      </c>
      <c r="P5399" s="303">
        <f>INDEX('Page 3 - Financial Information'!$K$16:$X$186,Y5399,X5399)</f>
        <v>0</v>
      </c>
      <c r="Q5399"/>
      <c r="S5399" t="s">
        <v>13279</v>
      </c>
      <c r="X5399" s="334">
        <v>14</v>
      </c>
      <c r="Y5399" s="334">
        <v>99</v>
      </c>
    </row>
    <row r="5400" spans="1:25" x14ac:dyDescent="0.25">
      <c r="A5400" t="str">
        <f>'Page 1 - General Information'!$G$12</f>
        <v>114069103</v>
      </c>
      <c r="B5400" t="str">
        <f>'Page 1 - General Information'!$G$16</f>
        <v>6980</v>
      </c>
      <c r="C5400" s="333" t="s">
        <v>14207</v>
      </c>
      <c r="N5400" t="s">
        <v>12201</v>
      </c>
      <c r="P5400" s="303">
        <f>INDEX('Page 3 - Financial Information'!$K$16:$X$186,Y5400,X5400)</f>
        <v>11167</v>
      </c>
      <c r="Q5400"/>
      <c r="S5400" t="s">
        <v>13280</v>
      </c>
      <c r="X5400" s="334">
        <v>1</v>
      </c>
      <c r="Y5400" s="334">
        <v>100</v>
      </c>
    </row>
    <row r="5401" spans="1:25" x14ac:dyDescent="0.25">
      <c r="A5401" t="str">
        <f>'Page 1 - General Information'!$G$12</f>
        <v>114069103</v>
      </c>
      <c r="B5401" t="str">
        <f>'Page 1 - General Information'!$G$16</f>
        <v>6980</v>
      </c>
      <c r="C5401" s="333" t="s">
        <v>14207</v>
      </c>
      <c r="N5401" t="s">
        <v>12201</v>
      </c>
      <c r="P5401" s="303">
        <f>INDEX('Page 3 - Financial Information'!$K$16:$X$186,Y5401,X5401)</f>
        <v>2713</v>
      </c>
      <c r="Q5401"/>
      <c r="S5401" t="s">
        <v>13281</v>
      </c>
      <c r="X5401" s="334">
        <v>3</v>
      </c>
      <c r="Y5401" s="334">
        <v>100</v>
      </c>
    </row>
    <row r="5402" spans="1:25" x14ac:dyDescent="0.25">
      <c r="A5402" t="str">
        <f>'Page 1 - General Information'!$G$12</f>
        <v>114069103</v>
      </c>
      <c r="B5402" t="str">
        <f>'Page 1 - General Information'!$G$16</f>
        <v>6980</v>
      </c>
      <c r="C5402" s="333" t="s">
        <v>14207</v>
      </c>
      <c r="N5402" t="s">
        <v>12201</v>
      </c>
      <c r="P5402" s="303">
        <f>INDEX('Page 3 - Financial Information'!$K$16:$X$186,Y5402,X5402)</f>
        <v>0</v>
      </c>
      <c r="Q5402"/>
      <c r="S5402" t="s">
        <v>13282</v>
      </c>
      <c r="X5402" s="334">
        <v>4</v>
      </c>
      <c r="Y5402" s="334">
        <v>100</v>
      </c>
    </row>
    <row r="5403" spans="1:25" x14ac:dyDescent="0.25">
      <c r="A5403" t="str">
        <f>'Page 1 - General Information'!$G$12</f>
        <v>114069103</v>
      </c>
      <c r="B5403" t="str">
        <f>'Page 1 - General Information'!$G$16</f>
        <v>6980</v>
      </c>
      <c r="C5403" s="333" t="s">
        <v>14207</v>
      </c>
      <c r="N5403" t="s">
        <v>12201</v>
      </c>
      <c r="P5403" s="303">
        <f>INDEX('Page 3 - Financial Information'!$K$16:$X$186,Y5403,X5403)</f>
        <v>1694</v>
      </c>
      <c r="Q5403"/>
      <c r="S5403" t="s">
        <v>13283</v>
      </c>
      <c r="X5403" s="334">
        <v>5</v>
      </c>
      <c r="Y5403" s="334">
        <v>100</v>
      </c>
    </row>
    <row r="5404" spans="1:25" x14ac:dyDescent="0.25">
      <c r="A5404" t="str">
        <f>'Page 1 - General Information'!$G$12</f>
        <v>114069103</v>
      </c>
      <c r="B5404" t="str">
        <f>'Page 1 - General Information'!$G$16</f>
        <v>6980</v>
      </c>
      <c r="C5404" s="333" t="s">
        <v>14207</v>
      </c>
      <c r="N5404" t="s">
        <v>12201</v>
      </c>
      <c r="P5404" s="303">
        <f>INDEX('Page 3 - Financial Information'!$K$16:$X$186,Y5404,X5404)</f>
        <v>0</v>
      </c>
      <c r="Q5404"/>
      <c r="S5404" t="s">
        <v>13284</v>
      </c>
      <c r="X5404" s="334">
        <v>6</v>
      </c>
      <c r="Y5404" s="334">
        <v>100</v>
      </c>
    </row>
    <row r="5405" spans="1:25" x14ac:dyDescent="0.25">
      <c r="A5405" t="str">
        <f>'Page 1 - General Information'!$G$12</f>
        <v>114069103</v>
      </c>
      <c r="B5405" t="str">
        <f>'Page 1 - General Information'!$G$16</f>
        <v>6980</v>
      </c>
      <c r="C5405" s="333" t="s">
        <v>14207</v>
      </c>
      <c r="N5405" t="s">
        <v>12201</v>
      </c>
      <c r="P5405" s="303">
        <f>INDEX('Page 3 - Financial Information'!$K$16:$X$186,Y5405,X5405)</f>
        <v>627</v>
      </c>
      <c r="Q5405"/>
      <c r="S5405" t="s">
        <v>13285</v>
      </c>
      <c r="X5405" s="334">
        <v>7</v>
      </c>
      <c r="Y5405" s="334">
        <v>100</v>
      </c>
    </row>
    <row r="5406" spans="1:25" x14ac:dyDescent="0.25">
      <c r="A5406" t="str">
        <f>'Page 1 - General Information'!$G$12</f>
        <v>114069103</v>
      </c>
      <c r="B5406" t="str">
        <f>'Page 1 - General Information'!$G$16</f>
        <v>6980</v>
      </c>
      <c r="C5406" s="333" t="s">
        <v>14207</v>
      </c>
      <c r="N5406" t="s">
        <v>12201</v>
      </c>
      <c r="P5406" s="303">
        <f>INDEX('Page 3 - Financial Information'!$K$16:$X$186,Y5406,X5406)</f>
        <v>0</v>
      </c>
      <c r="Q5406"/>
      <c r="S5406" t="s">
        <v>13286</v>
      </c>
      <c r="X5406" s="334">
        <v>8</v>
      </c>
      <c r="Y5406" s="334">
        <v>100</v>
      </c>
    </row>
    <row r="5407" spans="1:25" x14ac:dyDescent="0.25">
      <c r="A5407" t="str">
        <f>'Page 1 - General Information'!$G$12</f>
        <v>114069103</v>
      </c>
      <c r="B5407" t="str">
        <f>'Page 1 - General Information'!$G$16</f>
        <v>6980</v>
      </c>
      <c r="C5407" s="333" t="s">
        <v>14207</v>
      </c>
      <c r="N5407" t="s">
        <v>12201</v>
      </c>
      <c r="P5407" s="303">
        <f>INDEX('Page 3 - Financial Information'!$K$16:$X$186,Y5407,X5407)</f>
        <v>6133</v>
      </c>
      <c r="Q5407"/>
      <c r="S5407" t="s">
        <v>13287</v>
      </c>
      <c r="X5407" s="334">
        <v>9</v>
      </c>
      <c r="Y5407" s="334">
        <v>100</v>
      </c>
    </row>
    <row r="5408" spans="1:25" x14ac:dyDescent="0.25">
      <c r="A5408" t="str">
        <f>'Page 1 - General Information'!$G$12</f>
        <v>114069103</v>
      </c>
      <c r="B5408" t="str">
        <f>'Page 1 - General Information'!$G$16</f>
        <v>6980</v>
      </c>
      <c r="C5408" s="333" t="s">
        <v>14207</v>
      </c>
      <c r="N5408" t="s">
        <v>12201</v>
      </c>
      <c r="P5408" s="303">
        <f>INDEX('Page 3 - Financial Information'!$K$16:$X$186,Y5408,X5408)</f>
        <v>0</v>
      </c>
      <c r="Q5408"/>
      <c r="S5408" t="s">
        <v>13288</v>
      </c>
      <c r="X5408" s="334">
        <v>10</v>
      </c>
      <c r="Y5408" s="334">
        <v>100</v>
      </c>
    </row>
    <row r="5409" spans="1:25" x14ac:dyDescent="0.25">
      <c r="A5409" t="str">
        <f>'Page 1 - General Information'!$G$12</f>
        <v>114069103</v>
      </c>
      <c r="B5409" t="str">
        <f>'Page 1 - General Information'!$G$16</f>
        <v>6980</v>
      </c>
      <c r="C5409" s="333" t="s">
        <v>14207</v>
      </c>
      <c r="N5409" t="s">
        <v>12201</v>
      </c>
      <c r="P5409" s="303">
        <f>INDEX('Page 3 - Financial Information'!$K$16:$X$186,Y5409,X5409)</f>
        <v>0</v>
      </c>
      <c r="Q5409"/>
      <c r="S5409" t="s">
        <v>13289</v>
      </c>
      <c r="X5409" s="334">
        <v>13</v>
      </c>
      <c r="Y5409" s="334">
        <v>100</v>
      </c>
    </row>
    <row r="5410" spans="1:25" x14ac:dyDescent="0.25">
      <c r="A5410" t="str">
        <f>'Page 1 - General Information'!$G$12</f>
        <v>114069103</v>
      </c>
      <c r="B5410" t="str">
        <f>'Page 1 - General Information'!$G$16</f>
        <v>6980</v>
      </c>
      <c r="C5410" s="333" t="s">
        <v>14207</v>
      </c>
      <c r="N5410" t="s">
        <v>12201</v>
      </c>
      <c r="P5410" s="303">
        <f>INDEX('Page 3 - Financial Information'!$K$16:$X$186,Y5410,X5410)</f>
        <v>4866.3999999999996</v>
      </c>
      <c r="Q5410"/>
      <c r="S5410" t="s">
        <v>13290</v>
      </c>
      <c r="X5410" s="334">
        <v>14</v>
      </c>
      <c r="Y5410" s="334">
        <v>100</v>
      </c>
    </row>
    <row r="5411" spans="1:25" x14ac:dyDescent="0.25">
      <c r="A5411" t="str">
        <f>'Page 1 - General Information'!$G$12</f>
        <v>114069103</v>
      </c>
      <c r="B5411" t="str">
        <f>'Page 1 - General Information'!$G$16</f>
        <v>6980</v>
      </c>
      <c r="C5411" s="333" t="s">
        <v>14207</v>
      </c>
      <c r="N5411" t="s">
        <v>12201</v>
      </c>
      <c r="P5411" s="303">
        <f>INDEX('Page 3 - Financial Information'!$K$16:$X$186,Y5411,X5411)</f>
        <v>0</v>
      </c>
      <c r="Q5411"/>
      <c r="S5411" t="s">
        <v>13291</v>
      </c>
      <c r="X5411" s="334">
        <v>1</v>
      </c>
      <c r="Y5411" s="334">
        <v>101</v>
      </c>
    </row>
    <row r="5412" spans="1:25" x14ac:dyDescent="0.25">
      <c r="A5412" t="str">
        <f>'Page 1 - General Information'!$G$12</f>
        <v>114069103</v>
      </c>
      <c r="B5412" t="str">
        <f>'Page 1 - General Information'!$G$16</f>
        <v>6980</v>
      </c>
      <c r="C5412" s="333" t="s">
        <v>14207</v>
      </c>
      <c r="N5412" t="s">
        <v>12201</v>
      </c>
      <c r="P5412" s="303">
        <f>INDEX('Page 3 - Financial Information'!$K$16:$X$186,Y5412,X5412)</f>
        <v>0</v>
      </c>
      <c r="Q5412"/>
      <c r="S5412" t="s">
        <v>13292</v>
      </c>
      <c r="X5412" s="334">
        <v>3</v>
      </c>
      <c r="Y5412" s="334">
        <v>101</v>
      </c>
    </row>
    <row r="5413" spans="1:25" x14ac:dyDescent="0.25">
      <c r="A5413" t="str">
        <f>'Page 1 - General Information'!$G$12</f>
        <v>114069103</v>
      </c>
      <c r="B5413" t="str">
        <f>'Page 1 - General Information'!$G$16</f>
        <v>6980</v>
      </c>
      <c r="C5413" s="333" t="s">
        <v>14207</v>
      </c>
      <c r="N5413" t="s">
        <v>12201</v>
      </c>
      <c r="P5413" s="303">
        <f>INDEX('Page 3 - Financial Information'!$K$16:$X$186,Y5413,X5413)</f>
        <v>0</v>
      </c>
      <c r="Q5413"/>
      <c r="S5413" t="s">
        <v>13293</v>
      </c>
      <c r="X5413" s="334">
        <v>4</v>
      </c>
      <c r="Y5413" s="334">
        <v>101</v>
      </c>
    </row>
    <row r="5414" spans="1:25" x14ac:dyDescent="0.25">
      <c r="A5414" t="str">
        <f>'Page 1 - General Information'!$G$12</f>
        <v>114069103</v>
      </c>
      <c r="B5414" t="str">
        <f>'Page 1 - General Information'!$G$16</f>
        <v>6980</v>
      </c>
      <c r="C5414" s="333" t="s">
        <v>14207</v>
      </c>
      <c r="N5414" t="s">
        <v>12201</v>
      </c>
      <c r="P5414" s="303">
        <f>INDEX('Page 3 - Financial Information'!$K$16:$X$186,Y5414,X5414)</f>
        <v>0</v>
      </c>
      <c r="Q5414"/>
      <c r="S5414" t="s">
        <v>13294</v>
      </c>
      <c r="X5414" s="334">
        <v>5</v>
      </c>
      <c r="Y5414" s="334">
        <v>101</v>
      </c>
    </row>
    <row r="5415" spans="1:25" x14ac:dyDescent="0.25">
      <c r="A5415" t="str">
        <f>'Page 1 - General Information'!$G$12</f>
        <v>114069103</v>
      </c>
      <c r="B5415" t="str">
        <f>'Page 1 - General Information'!$G$16</f>
        <v>6980</v>
      </c>
      <c r="C5415" s="333" t="s">
        <v>14207</v>
      </c>
      <c r="N5415" t="s">
        <v>12201</v>
      </c>
      <c r="P5415" s="303">
        <f>INDEX('Page 3 - Financial Information'!$K$16:$X$186,Y5415,X5415)</f>
        <v>0</v>
      </c>
      <c r="Q5415"/>
      <c r="S5415" t="s">
        <v>13295</v>
      </c>
      <c r="X5415" s="334">
        <v>6</v>
      </c>
      <c r="Y5415" s="334">
        <v>101</v>
      </c>
    </row>
    <row r="5416" spans="1:25" x14ac:dyDescent="0.25">
      <c r="A5416" t="str">
        <f>'Page 1 - General Information'!$G$12</f>
        <v>114069103</v>
      </c>
      <c r="B5416" t="str">
        <f>'Page 1 - General Information'!$G$16</f>
        <v>6980</v>
      </c>
      <c r="C5416" s="333" t="s">
        <v>14207</v>
      </c>
      <c r="N5416" t="s">
        <v>12201</v>
      </c>
      <c r="P5416" s="303">
        <f>INDEX('Page 3 - Financial Information'!$K$16:$X$186,Y5416,X5416)</f>
        <v>0</v>
      </c>
      <c r="Q5416"/>
      <c r="S5416" t="s">
        <v>13296</v>
      </c>
      <c r="X5416" s="334">
        <v>7</v>
      </c>
      <c r="Y5416" s="334">
        <v>101</v>
      </c>
    </row>
    <row r="5417" spans="1:25" x14ac:dyDescent="0.25">
      <c r="A5417" t="str">
        <f>'Page 1 - General Information'!$G$12</f>
        <v>114069103</v>
      </c>
      <c r="B5417" t="str">
        <f>'Page 1 - General Information'!$G$16</f>
        <v>6980</v>
      </c>
      <c r="C5417" s="333" t="s">
        <v>14207</v>
      </c>
      <c r="N5417" t="s">
        <v>12201</v>
      </c>
      <c r="P5417" s="303">
        <f>INDEX('Page 3 - Financial Information'!$K$16:$X$186,Y5417,X5417)</f>
        <v>0</v>
      </c>
      <c r="Q5417"/>
      <c r="S5417" t="s">
        <v>13297</v>
      </c>
      <c r="X5417" s="334">
        <v>8</v>
      </c>
      <c r="Y5417" s="334">
        <v>101</v>
      </c>
    </row>
    <row r="5418" spans="1:25" x14ac:dyDescent="0.25">
      <c r="A5418" t="str">
        <f>'Page 1 - General Information'!$G$12</f>
        <v>114069103</v>
      </c>
      <c r="B5418" t="str">
        <f>'Page 1 - General Information'!$G$16</f>
        <v>6980</v>
      </c>
      <c r="C5418" s="333" t="s">
        <v>14207</v>
      </c>
      <c r="N5418" t="s">
        <v>12201</v>
      </c>
      <c r="P5418" s="303">
        <f>INDEX('Page 3 - Financial Information'!$K$16:$X$186,Y5418,X5418)</f>
        <v>0</v>
      </c>
      <c r="Q5418"/>
      <c r="S5418" t="s">
        <v>13298</v>
      </c>
      <c r="X5418" s="334">
        <v>9</v>
      </c>
      <c r="Y5418" s="334">
        <v>101</v>
      </c>
    </row>
    <row r="5419" spans="1:25" x14ac:dyDescent="0.25">
      <c r="A5419" t="str">
        <f>'Page 1 - General Information'!$G$12</f>
        <v>114069103</v>
      </c>
      <c r="B5419" t="str">
        <f>'Page 1 - General Information'!$G$16</f>
        <v>6980</v>
      </c>
      <c r="C5419" s="333" t="s">
        <v>14207</v>
      </c>
      <c r="N5419" t="s">
        <v>12201</v>
      </c>
      <c r="P5419" s="303">
        <f>INDEX('Page 3 - Financial Information'!$K$16:$X$186,Y5419,X5419)</f>
        <v>0</v>
      </c>
      <c r="Q5419"/>
      <c r="S5419" t="s">
        <v>13299</v>
      </c>
      <c r="X5419" s="334">
        <v>10</v>
      </c>
      <c r="Y5419" s="334">
        <v>101</v>
      </c>
    </row>
    <row r="5420" spans="1:25" x14ac:dyDescent="0.25">
      <c r="A5420" t="str">
        <f>'Page 1 - General Information'!$G$12</f>
        <v>114069103</v>
      </c>
      <c r="B5420" t="str">
        <f>'Page 1 - General Information'!$G$16</f>
        <v>6980</v>
      </c>
      <c r="C5420" s="333" t="s">
        <v>14207</v>
      </c>
      <c r="N5420" t="s">
        <v>12201</v>
      </c>
      <c r="P5420" s="303">
        <f>INDEX('Page 3 - Financial Information'!$K$16:$X$186,Y5420,X5420)</f>
        <v>0</v>
      </c>
      <c r="Q5420"/>
      <c r="S5420" t="s">
        <v>13300</v>
      </c>
      <c r="X5420" s="334">
        <v>13</v>
      </c>
      <c r="Y5420" s="334">
        <v>101</v>
      </c>
    </row>
    <row r="5421" spans="1:25" x14ac:dyDescent="0.25">
      <c r="A5421" t="str">
        <f>'Page 1 - General Information'!$G$12</f>
        <v>114069103</v>
      </c>
      <c r="B5421" t="str">
        <f>'Page 1 - General Information'!$G$16</f>
        <v>6980</v>
      </c>
      <c r="C5421" s="333" t="s">
        <v>14207</v>
      </c>
      <c r="N5421" t="s">
        <v>12201</v>
      </c>
      <c r="P5421" s="303">
        <f>INDEX('Page 3 - Financial Information'!$K$16:$X$186,Y5421,X5421)</f>
        <v>0</v>
      </c>
      <c r="Q5421"/>
      <c r="S5421" t="s">
        <v>13301</v>
      </c>
      <c r="X5421" s="334">
        <v>14</v>
      </c>
      <c r="Y5421" s="334">
        <v>101</v>
      </c>
    </row>
    <row r="5422" spans="1:25" x14ac:dyDescent="0.25">
      <c r="A5422" t="str">
        <f>'Page 1 - General Information'!$G$12</f>
        <v>114069103</v>
      </c>
      <c r="B5422" t="str">
        <f>'Page 1 - General Information'!$G$16</f>
        <v>6980</v>
      </c>
      <c r="C5422" s="333" t="s">
        <v>14207</v>
      </c>
      <c r="N5422" t="s">
        <v>12201</v>
      </c>
      <c r="P5422" s="303">
        <f>INDEX('Page 3 - Financial Information'!$K$16:$X$186,Y5422,X5422)</f>
        <v>10961</v>
      </c>
      <c r="Q5422"/>
      <c r="S5422" t="s">
        <v>13302</v>
      </c>
      <c r="X5422" s="334">
        <v>1</v>
      </c>
      <c r="Y5422" s="334">
        <v>102</v>
      </c>
    </row>
    <row r="5423" spans="1:25" x14ac:dyDescent="0.25">
      <c r="A5423" t="str">
        <f>'Page 1 - General Information'!$G$12</f>
        <v>114069103</v>
      </c>
      <c r="B5423" t="str">
        <f>'Page 1 - General Information'!$G$16</f>
        <v>6980</v>
      </c>
      <c r="C5423" s="333" t="s">
        <v>14207</v>
      </c>
      <c r="N5423" t="s">
        <v>12201</v>
      </c>
      <c r="P5423" s="303">
        <f>INDEX('Page 3 - Financial Information'!$K$16:$X$186,Y5423,X5423)</f>
        <v>636</v>
      </c>
      <c r="Q5423"/>
      <c r="S5423" t="s">
        <v>13303</v>
      </c>
      <c r="X5423" s="334">
        <v>3</v>
      </c>
      <c r="Y5423" s="334">
        <v>102</v>
      </c>
    </row>
    <row r="5424" spans="1:25" x14ac:dyDescent="0.25">
      <c r="A5424" t="str">
        <f>'Page 1 - General Information'!$G$12</f>
        <v>114069103</v>
      </c>
      <c r="B5424" t="str">
        <f>'Page 1 - General Information'!$G$16</f>
        <v>6980</v>
      </c>
      <c r="C5424" s="333" t="s">
        <v>14207</v>
      </c>
      <c r="N5424" t="s">
        <v>12201</v>
      </c>
      <c r="P5424" s="303">
        <f>INDEX('Page 3 - Financial Information'!$K$16:$X$186,Y5424,X5424)</f>
        <v>0</v>
      </c>
      <c r="Q5424"/>
      <c r="S5424" t="s">
        <v>13304</v>
      </c>
      <c r="X5424" s="334">
        <v>4</v>
      </c>
      <c r="Y5424" s="334">
        <v>102</v>
      </c>
    </row>
    <row r="5425" spans="1:25" x14ac:dyDescent="0.25">
      <c r="A5425" t="str">
        <f>'Page 1 - General Information'!$G$12</f>
        <v>114069103</v>
      </c>
      <c r="B5425" t="str">
        <f>'Page 1 - General Information'!$G$16</f>
        <v>6980</v>
      </c>
      <c r="C5425" s="333" t="s">
        <v>14207</v>
      </c>
      <c r="N5425" t="s">
        <v>12201</v>
      </c>
      <c r="P5425" s="303">
        <f>INDEX('Page 3 - Financial Information'!$K$16:$X$186,Y5425,X5425)</f>
        <v>1963</v>
      </c>
      <c r="Q5425"/>
      <c r="S5425" t="s">
        <v>13305</v>
      </c>
      <c r="X5425" s="334">
        <v>5</v>
      </c>
      <c r="Y5425" s="334">
        <v>102</v>
      </c>
    </row>
    <row r="5426" spans="1:25" x14ac:dyDescent="0.25">
      <c r="A5426" t="str">
        <f>'Page 1 - General Information'!$G$12</f>
        <v>114069103</v>
      </c>
      <c r="B5426" t="str">
        <f>'Page 1 - General Information'!$G$16</f>
        <v>6980</v>
      </c>
      <c r="C5426" s="333" t="s">
        <v>14207</v>
      </c>
      <c r="N5426" t="s">
        <v>12201</v>
      </c>
      <c r="P5426" s="303">
        <f>INDEX('Page 3 - Financial Information'!$K$16:$X$186,Y5426,X5426)</f>
        <v>0</v>
      </c>
      <c r="Q5426"/>
      <c r="S5426" t="s">
        <v>13306</v>
      </c>
      <c r="X5426" s="334">
        <v>6</v>
      </c>
      <c r="Y5426" s="334">
        <v>102</v>
      </c>
    </row>
    <row r="5427" spans="1:25" x14ac:dyDescent="0.25">
      <c r="A5427" t="str">
        <f>'Page 1 - General Information'!$G$12</f>
        <v>114069103</v>
      </c>
      <c r="B5427" t="str">
        <f>'Page 1 - General Information'!$G$16</f>
        <v>6980</v>
      </c>
      <c r="C5427" s="333" t="s">
        <v>14207</v>
      </c>
      <c r="N5427" t="s">
        <v>12201</v>
      </c>
      <c r="P5427" s="303">
        <f>INDEX('Page 3 - Financial Information'!$K$16:$X$186,Y5427,X5427)</f>
        <v>1022</v>
      </c>
      <c r="Q5427"/>
      <c r="S5427" t="s">
        <v>13307</v>
      </c>
      <c r="X5427" s="334">
        <v>7</v>
      </c>
      <c r="Y5427" s="334">
        <v>102</v>
      </c>
    </row>
    <row r="5428" spans="1:25" x14ac:dyDescent="0.25">
      <c r="A5428" t="str">
        <f>'Page 1 - General Information'!$G$12</f>
        <v>114069103</v>
      </c>
      <c r="B5428" t="str">
        <f>'Page 1 - General Information'!$G$16</f>
        <v>6980</v>
      </c>
      <c r="C5428" s="333" t="s">
        <v>14207</v>
      </c>
      <c r="N5428" t="s">
        <v>12201</v>
      </c>
      <c r="P5428" s="303">
        <f>INDEX('Page 3 - Financial Information'!$K$16:$X$186,Y5428,X5428)</f>
        <v>7340</v>
      </c>
      <c r="Q5428"/>
      <c r="S5428" t="s">
        <v>13308</v>
      </c>
      <c r="X5428" s="334">
        <v>8</v>
      </c>
      <c r="Y5428" s="334">
        <v>102</v>
      </c>
    </row>
    <row r="5429" spans="1:25" x14ac:dyDescent="0.25">
      <c r="A5429" t="str">
        <f>'Page 1 - General Information'!$G$12</f>
        <v>114069103</v>
      </c>
      <c r="B5429" t="str">
        <f>'Page 1 - General Information'!$G$16</f>
        <v>6980</v>
      </c>
      <c r="C5429" s="333" t="s">
        <v>14207</v>
      </c>
      <c r="N5429" t="s">
        <v>12201</v>
      </c>
      <c r="P5429" s="303">
        <f>INDEX('Page 3 - Financial Information'!$K$16:$X$186,Y5429,X5429)</f>
        <v>0</v>
      </c>
      <c r="Q5429"/>
      <c r="S5429" t="s">
        <v>13309</v>
      </c>
      <c r="X5429" s="334">
        <v>9</v>
      </c>
      <c r="Y5429" s="334">
        <v>102</v>
      </c>
    </row>
    <row r="5430" spans="1:25" x14ac:dyDescent="0.25">
      <c r="A5430" t="str">
        <f>'Page 1 - General Information'!$G$12</f>
        <v>114069103</v>
      </c>
      <c r="B5430" t="str">
        <f>'Page 1 - General Information'!$G$16</f>
        <v>6980</v>
      </c>
      <c r="C5430" s="333" t="s">
        <v>14207</v>
      </c>
      <c r="N5430" t="s">
        <v>12201</v>
      </c>
      <c r="P5430" s="303">
        <f>INDEX('Page 3 - Financial Information'!$K$16:$X$186,Y5430,X5430)</f>
        <v>0</v>
      </c>
      <c r="Q5430"/>
      <c r="S5430" t="s">
        <v>13310</v>
      </c>
      <c r="X5430" s="334">
        <v>10</v>
      </c>
      <c r="Y5430" s="334">
        <v>102</v>
      </c>
    </row>
    <row r="5431" spans="1:25" x14ac:dyDescent="0.25">
      <c r="A5431" t="str">
        <f>'Page 1 - General Information'!$G$12</f>
        <v>114069103</v>
      </c>
      <c r="B5431" t="str">
        <f>'Page 1 - General Information'!$G$16</f>
        <v>6980</v>
      </c>
      <c r="C5431" s="333" t="s">
        <v>14207</v>
      </c>
      <c r="N5431" t="s">
        <v>12201</v>
      </c>
      <c r="P5431" s="303">
        <f>INDEX('Page 3 - Financial Information'!$K$16:$X$186,Y5431,X5431)</f>
        <v>0</v>
      </c>
      <c r="Q5431"/>
      <c r="S5431" t="s">
        <v>13311</v>
      </c>
      <c r="X5431" s="334">
        <v>13</v>
      </c>
      <c r="Y5431" s="334">
        <v>102</v>
      </c>
    </row>
    <row r="5432" spans="1:25" x14ac:dyDescent="0.25">
      <c r="A5432" t="str">
        <f>'Page 1 - General Information'!$G$12</f>
        <v>114069103</v>
      </c>
      <c r="B5432" t="str">
        <f>'Page 1 - General Information'!$G$16</f>
        <v>6980</v>
      </c>
      <c r="C5432" s="333" t="s">
        <v>14207</v>
      </c>
      <c r="N5432" t="s">
        <v>12201</v>
      </c>
      <c r="P5432" s="303">
        <f>INDEX('Page 3 - Financial Information'!$K$16:$X$186,Y5432,X5432)</f>
        <v>1165.57</v>
      </c>
      <c r="Q5432"/>
      <c r="S5432" t="s">
        <v>13312</v>
      </c>
      <c r="X5432" s="334">
        <v>14</v>
      </c>
      <c r="Y5432" s="334">
        <v>102</v>
      </c>
    </row>
    <row r="5433" spans="1:25" x14ac:dyDescent="0.25">
      <c r="A5433" t="str">
        <f>'Page 1 - General Information'!$G$12</f>
        <v>114069103</v>
      </c>
      <c r="B5433" t="str">
        <f>'Page 1 - General Information'!$G$16</f>
        <v>6980</v>
      </c>
      <c r="C5433" s="333" t="s">
        <v>14207</v>
      </c>
      <c r="N5433" t="s">
        <v>12201</v>
      </c>
      <c r="P5433" s="303">
        <f>INDEX('Page 3 - Financial Information'!$K$16:$X$186,Y5433,X5433)</f>
        <v>0</v>
      </c>
      <c r="Q5433"/>
      <c r="S5433" t="s">
        <v>13313</v>
      </c>
      <c r="X5433" s="334">
        <v>1</v>
      </c>
      <c r="Y5433" s="334">
        <v>103</v>
      </c>
    </row>
    <row r="5434" spans="1:25" x14ac:dyDescent="0.25">
      <c r="A5434" t="str">
        <f>'Page 1 - General Information'!$G$12</f>
        <v>114069103</v>
      </c>
      <c r="B5434" t="str">
        <f>'Page 1 - General Information'!$G$16</f>
        <v>6980</v>
      </c>
      <c r="C5434" s="333" t="s">
        <v>14207</v>
      </c>
      <c r="N5434" t="s">
        <v>12201</v>
      </c>
      <c r="P5434" s="303">
        <f>INDEX('Page 3 - Financial Information'!$K$16:$X$186,Y5434,X5434)</f>
        <v>0</v>
      </c>
      <c r="Q5434"/>
      <c r="S5434" t="s">
        <v>13314</v>
      </c>
      <c r="X5434" s="334">
        <v>3</v>
      </c>
      <c r="Y5434" s="334">
        <v>103</v>
      </c>
    </row>
    <row r="5435" spans="1:25" x14ac:dyDescent="0.25">
      <c r="A5435" t="str">
        <f>'Page 1 - General Information'!$G$12</f>
        <v>114069103</v>
      </c>
      <c r="B5435" t="str">
        <f>'Page 1 - General Information'!$G$16</f>
        <v>6980</v>
      </c>
      <c r="C5435" s="333" t="s">
        <v>14207</v>
      </c>
      <c r="N5435" t="s">
        <v>12201</v>
      </c>
      <c r="P5435" s="303">
        <f>INDEX('Page 3 - Financial Information'!$K$16:$X$186,Y5435,X5435)</f>
        <v>0</v>
      </c>
      <c r="Q5435"/>
      <c r="S5435" t="s">
        <v>13315</v>
      </c>
      <c r="X5435" s="334">
        <v>4</v>
      </c>
      <c r="Y5435" s="334">
        <v>103</v>
      </c>
    </row>
    <row r="5436" spans="1:25" x14ac:dyDescent="0.25">
      <c r="A5436" t="str">
        <f>'Page 1 - General Information'!$G$12</f>
        <v>114069103</v>
      </c>
      <c r="B5436" t="str">
        <f>'Page 1 - General Information'!$G$16</f>
        <v>6980</v>
      </c>
      <c r="C5436" s="333" t="s">
        <v>14207</v>
      </c>
      <c r="N5436" t="s">
        <v>12201</v>
      </c>
      <c r="P5436" s="303">
        <f>INDEX('Page 3 - Financial Information'!$K$16:$X$186,Y5436,X5436)</f>
        <v>0</v>
      </c>
      <c r="Q5436"/>
      <c r="S5436" t="s">
        <v>13316</v>
      </c>
      <c r="X5436" s="334">
        <v>5</v>
      </c>
      <c r="Y5436" s="334">
        <v>103</v>
      </c>
    </row>
    <row r="5437" spans="1:25" x14ac:dyDescent="0.25">
      <c r="A5437" t="str">
        <f>'Page 1 - General Information'!$G$12</f>
        <v>114069103</v>
      </c>
      <c r="B5437" t="str">
        <f>'Page 1 - General Information'!$G$16</f>
        <v>6980</v>
      </c>
      <c r="C5437" s="333" t="s">
        <v>14207</v>
      </c>
      <c r="N5437" t="s">
        <v>12201</v>
      </c>
      <c r="P5437" s="303">
        <f>INDEX('Page 3 - Financial Information'!$K$16:$X$186,Y5437,X5437)</f>
        <v>0</v>
      </c>
      <c r="Q5437"/>
      <c r="S5437" t="s">
        <v>13317</v>
      </c>
      <c r="X5437" s="334">
        <v>6</v>
      </c>
      <c r="Y5437" s="334">
        <v>103</v>
      </c>
    </row>
    <row r="5438" spans="1:25" x14ac:dyDescent="0.25">
      <c r="A5438" t="str">
        <f>'Page 1 - General Information'!$G$12</f>
        <v>114069103</v>
      </c>
      <c r="B5438" t="str">
        <f>'Page 1 - General Information'!$G$16</f>
        <v>6980</v>
      </c>
      <c r="C5438" s="333" t="s">
        <v>14207</v>
      </c>
      <c r="N5438" t="s">
        <v>12201</v>
      </c>
      <c r="P5438" s="303">
        <f>INDEX('Page 3 - Financial Information'!$K$16:$X$186,Y5438,X5438)</f>
        <v>0</v>
      </c>
      <c r="Q5438"/>
      <c r="S5438" t="s">
        <v>13318</v>
      </c>
      <c r="X5438" s="334">
        <v>7</v>
      </c>
      <c r="Y5438" s="334">
        <v>103</v>
      </c>
    </row>
    <row r="5439" spans="1:25" x14ac:dyDescent="0.25">
      <c r="A5439" t="str">
        <f>'Page 1 - General Information'!$G$12</f>
        <v>114069103</v>
      </c>
      <c r="B5439" t="str">
        <f>'Page 1 - General Information'!$G$16</f>
        <v>6980</v>
      </c>
      <c r="C5439" s="333" t="s">
        <v>14207</v>
      </c>
      <c r="N5439" t="s">
        <v>12201</v>
      </c>
      <c r="P5439" s="303">
        <f>INDEX('Page 3 - Financial Information'!$K$16:$X$186,Y5439,X5439)</f>
        <v>0</v>
      </c>
      <c r="Q5439"/>
      <c r="S5439" t="s">
        <v>13319</v>
      </c>
      <c r="X5439" s="334">
        <v>8</v>
      </c>
      <c r="Y5439" s="334">
        <v>103</v>
      </c>
    </row>
    <row r="5440" spans="1:25" x14ac:dyDescent="0.25">
      <c r="A5440" t="str">
        <f>'Page 1 - General Information'!$G$12</f>
        <v>114069103</v>
      </c>
      <c r="B5440" t="str">
        <f>'Page 1 - General Information'!$G$16</f>
        <v>6980</v>
      </c>
      <c r="C5440" s="333" t="s">
        <v>14207</v>
      </c>
      <c r="N5440" t="s">
        <v>12201</v>
      </c>
      <c r="P5440" s="303">
        <f>INDEX('Page 3 - Financial Information'!$K$16:$X$186,Y5440,X5440)</f>
        <v>0</v>
      </c>
      <c r="Q5440"/>
      <c r="S5440" t="s">
        <v>13320</v>
      </c>
      <c r="X5440" s="334">
        <v>9</v>
      </c>
      <c r="Y5440" s="334">
        <v>103</v>
      </c>
    </row>
    <row r="5441" spans="1:25" x14ac:dyDescent="0.25">
      <c r="A5441" t="str">
        <f>'Page 1 - General Information'!$G$12</f>
        <v>114069103</v>
      </c>
      <c r="B5441" t="str">
        <f>'Page 1 - General Information'!$G$16</f>
        <v>6980</v>
      </c>
      <c r="C5441" s="333" t="s">
        <v>14207</v>
      </c>
      <c r="N5441" t="s">
        <v>12201</v>
      </c>
      <c r="P5441" s="303">
        <f>INDEX('Page 3 - Financial Information'!$K$16:$X$186,Y5441,X5441)</f>
        <v>0</v>
      </c>
      <c r="Q5441"/>
      <c r="S5441" t="s">
        <v>13321</v>
      </c>
      <c r="X5441" s="334">
        <v>10</v>
      </c>
      <c r="Y5441" s="334">
        <v>103</v>
      </c>
    </row>
    <row r="5442" spans="1:25" x14ac:dyDescent="0.25">
      <c r="A5442" t="str">
        <f>'Page 1 - General Information'!$G$12</f>
        <v>114069103</v>
      </c>
      <c r="B5442" t="str">
        <f>'Page 1 - General Information'!$G$16</f>
        <v>6980</v>
      </c>
      <c r="C5442" s="333" t="s">
        <v>14207</v>
      </c>
      <c r="N5442" t="s">
        <v>12201</v>
      </c>
      <c r="P5442" s="303">
        <f>INDEX('Page 3 - Financial Information'!$K$16:$X$186,Y5442,X5442)</f>
        <v>0</v>
      </c>
      <c r="Q5442"/>
      <c r="S5442" t="s">
        <v>13322</v>
      </c>
      <c r="X5442" s="334">
        <v>13</v>
      </c>
      <c r="Y5442" s="334">
        <v>103</v>
      </c>
    </row>
    <row r="5443" spans="1:25" x14ac:dyDescent="0.25">
      <c r="A5443" t="str">
        <f>'Page 1 - General Information'!$G$12</f>
        <v>114069103</v>
      </c>
      <c r="B5443" t="str">
        <f>'Page 1 - General Information'!$G$16</f>
        <v>6980</v>
      </c>
      <c r="C5443" s="333" t="s">
        <v>14207</v>
      </c>
      <c r="N5443" t="s">
        <v>12201</v>
      </c>
      <c r="P5443" s="303">
        <f>INDEX('Page 3 - Financial Information'!$K$16:$X$186,Y5443,X5443)</f>
        <v>0</v>
      </c>
      <c r="Q5443"/>
      <c r="S5443" t="s">
        <v>13323</v>
      </c>
      <c r="X5443" s="334">
        <v>14</v>
      </c>
      <c r="Y5443" s="334">
        <v>103</v>
      </c>
    </row>
    <row r="5444" spans="1:25" x14ac:dyDescent="0.25">
      <c r="A5444" t="str">
        <f>'Page 1 - General Information'!$G$12</f>
        <v>114069103</v>
      </c>
      <c r="B5444" t="str">
        <f>'Page 1 - General Information'!$G$16</f>
        <v>6980</v>
      </c>
      <c r="C5444" s="333" t="s">
        <v>14207</v>
      </c>
      <c r="N5444" t="s">
        <v>12201</v>
      </c>
      <c r="P5444" s="303">
        <f>INDEX('Page 3 - Financial Information'!$K$16:$X$186,Y5444,X5444)</f>
        <v>0</v>
      </c>
      <c r="Q5444"/>
      <c r="S5444" t="s">
        <v>13324</v>
      </c>
      <c r="X5444" s="334">
        <v>1</v>
      </c>
      <c r="Y5444" s="334">
        <v>104</v>
      </c>
    </row>
    <row r="5445" spans="1:25" x14ac:dyDescent="0.25">
      <c r="A5445" t="str">
        <f>'Page 1 - General Information'!$G$12</f>
        <v>114069103</v>
      </c>
      <c r="B5445" t="str">
        <f>'Page 1 - General Information'!$G$16</f>
        <v>6980</v>
      </c>
      <c r="C5445" s="333" t="s">
        <v>14207</v>
      </c>
      <c r="N5445" t="s">
        <v>12201</v>
      </c>
      <c r="P5445" s="303">
        <f>INDEX('Page 3 - Financial Information'!$K$16:$X$186,Y5445,X5445)</f>
        <v>0</v>
      </c>
      <c r="Q5445"/>
      <c r="S5445" t="s">
        <v>13325</v>
      </c>
      <c r="X5445" s="334">
        <v>3</v>
      </c>
      <c r="Y5445" s="334">
        <v>104</v>
      </c>
    </row>
    <row r="5446" spans="1:25" x14ac:dyDescent="0.25">
      <c r="A5446" t="str">
        <f>'Page 1 - General Information'!$G$12</f>
        <v>114069103</v>
      </c>
      <c r="B5446" t="str">
        <f>'Page 1 - General Information'!$G$16</f>
        <v>6980</v>
      </c>
      <c r="C5446" s="333" t="s">
        <v>14207</v>
      </c>
      <c r="N5446" t="s">
        <v>12201</v>
      </c>
      <c r="P5446" s="303">
        <f>INDEX('Page 3 - Financial Information'!$K$16:$X$186,Y5446,X5446)</f>
        <v>0</v>
      </c>
      <c r="Q5446"/>
      <c r="S5446" t="s">
        <v>13326</v>
      </c>
      <c r="X5446" s="334">
        <v>4</v>
      </c>
      <c r="Y5446" s="334">
        <v>104</v>
      </c>
    </row>
    <row r="5447" spans="1:25" x14ac:dyDescent="0.25">
      <c r="A5447" t="str">
        <f>'Page 1 - General Information'!$G$12</f>
        <v>114069103</v>
      </c>
      <c r="B5447" t="str">
        <f>'Page 1 - General Information'!$G$16</f>
        <v>6980</v>
      </c>
      <c r="C5447" s="333" t="s">
        <v>14207</v>
      </c>
      <c r="N5447" t="s">
        <v>12201</v>
      </c>
      <c r="P5447" s="303">
        <f>INDEX('Page 3 - Financial Information'!$K$16:$X$186,Y5447,X5447)</f>
        <v>0</v>
      </c>
      <c r="Q5447"/>
      <c r="S5447" t="s">
        <v>13327</v>
      </c>
      <c r="X5447" s="334">
        <v>5</v>
      </c>
      <c r="Y5447" s="334">
        <v>104</v>
      </c>
    </row>
    <row r="5448" spans="1:25" x14ac:dyDescent="0.25">
      <c r="A5448" t="str">
        <f>'Page 1 - General Information'!$G$12</f>
        <v>114069103</v>
      </c>
      <c r="B5448" t="str">
        <f>'Page 1 - General Information'!$G$16</f>
        <v>6980</v>
      </c>
      <c r="C5448" s="333" t="s">
        <v>14207</v>
      </c>
      <c r="N5448" t="s">
        <v>12201</v>
      </c>
      <c r="P5448" s="303">
        <f>INDEX('Page 3 - Financial Information'!$K$16:$X$186,Y5448,X5448)</f>
        <v>0</v>
      </c>
      <c r="Q5448"/>
      <c r="S5448" t="s">
        <v>13328</v>
      </c>
      <c r="X5448" s="334">
        <v>6</v>
      </c>
      <c r="Y5448" s="334">
        <v>104</v>
      </c>
    </row>
    <row r="5449" spans="1:25" x14ac:dyDescent="0.25">
      <c r="A5449" t="str">
        <f>'Page 1 - General Information'!$G$12</f>
        <v>114069103</v>
      </c>
      <c r="B5449" t="str">
        <f>'Page 1 - General Information'!$G$16</f>
        <v>6980</v>
      </c>
      <c r="C5449" s="333" t="s">
        <v>14207</v>
      </c>
      <c r="N5449" t="s">
        <v>12201</v>
      </c>
      <c r="P5449" s="303">
        <f>INDEX('Page 3 - Financial Information'!$K$16:$X$186,Y5449,X5449)</f>
        <v>0</v>
      </c>
      <c r="Q5449"/>
      <c r="S5449" t="s">
        <v>13329</v>
      </c>
      <c r="X5449" s="334">
        <v>7</v>
      </c>
      <c r="Y5449" s="334">
        <v>104</v>
      </c>
    </row>
    <row r="5450" spans="1:25" x14ac:dyDescent="0.25">
      <c r="A5450" t="str">
        <f>'Page 1 - General Information'!$G$12</f>
        <v>114069103</v>
      </c>
      <c r="B5450" t="str">
        <f>'Page 1 - General Information'!$G$16</f>
        <v>6980</v>
      </c>
      <c r="C5450" s="333" t="s">
        <v>14207</v>
      </c>
      <c r="N5450" t="s">
        <v>12201</v>
      </c>
      <c r="P5450" s="303">
        <f>INDEX('Page 3 - Financial Information'!$K$16:$X$186,Y5450,X5450)</f>
        <v>0</v>
      </c>
      <c r="Q5450"/>
      <c r="S5450" t="s">
        <v>13330</v>
      </c>
      <c r="X5450" s="334">
        <v>8</v>
      </c>
      <c r="Y5450" s="334">
        <v>104</v>
      </c>
    </row>
    <row r="5451" spans="1:25" x14ac:dyDescent="0.25">
      <c r="A5451" t="str">
        <f>'Page 1 - General Information'!$G$12</f>
        <v>114069103</v>
      </c>
      <c r="B5451" t="str">
        <f>'Page 1 - General Information'!$G$16</f>
        <v>6980</v>
      </c>
      <c r="C5451" s="333" t="s">
        <v>14207</v>
      </c>
      <c r="N5451" t="s">
        <v>12201</v>
      </c>
      <c r="P5451" s="303">
        <f>INDEX('Page 3 - Financial Information'!$K$16:$X$186,Y5451,X5451)</f>
        <v>0</v>
      </c>
      <c r="Q5451"/>
      <c r="S5451" t="s">
        <v>13331</v>
      </c>
      <c r="X5451" s="334">
        <v>9</v>
      </c>
      <c r="Y5451" s="334">
        <v>104</v>
      </c>
    </row>
    <row r="5452" spans="1:25" x14ac:dyDescent="0.25">
      <c r="A5452" t="str">
        <f>'Page 1 - General Information'!$G$12</f>
        <v>114069103</v>
      </c>
      <c r="B5452" t="str">
        <f>'Page 1 - General Information'!$G$16</f>
        <v>6980</v>
      </c>
      <c r="C5452" s="333" t="s">
        <v>14207</v>
      </c>
      <c r="N5452" t="s">
        <v>12201</v>
      </c>
      <c r="P5452" s="303">
        <f>INDEX('Page 3 - Financial Information'!$K$16:$X$186,Y5452,X5452)</f>
        <v>0</v>
      </c>
      <c r="Q5452"/>
      <c r="S5452" t="s">
        <v>13332</v>
      </c>
      <c r="X5452" s="334">
        <v>10</v>
      </c>
      <c r="Y5452" s="334">
        <v>104</v>
      </c>
    </row>
    <row r="5453" spans="1:25" x14ac:dyDescent="0.25">
      <c r="A5453" t="str">
        <f>'Page 1 - General Information'!$G$12</f>
        <v>114069103</v>
      </c>
      <c r="B5453" t="str">
        <f>'Page 1 - General Information'!$G$16</f>
        <v>6980</v>
      </c>
      <c r="C5453" s="333" t="s">
        <v>14207</v>
      </c>
      <c r="N5453" t="s">
        <v>12201</v>
      </c>
      <c r="P5453" s="303">
        <f>INDEX('Page 3 - Financial Information'!$K$16:$X$186,Y5453,X5453)</f>
        <v>0</v>
      </c>
      <c r="Q5453"/>
      <c r="S5453" t="s">
        <v>13333</v>
      </c>
      <c r="X5453" s="334">
        <v>13</v>
      </c>
      <c r="Y5453" s="334">
        <v>104</v>
      </c>
    </row>
    <row r="5454" spans="1:25" x14ac:dyDescent="0.25">
      <c r="A5454" t="str">
        <f>'Page 1 - General Information'!$G$12</f>
        <v>114069103</v>
      </c>
      <c r="B5454" t="str">
        <f>'Page 1 - General Information'!$G$16</f>
        <v>6980</v>
      </c>
      <c r="C5454" s="333" t="s">
        <v>14207</v>
      </c>
      <c r="N5454" t="s">
        <v>12201</v>
      </c>
      <c r="P5454" s="303">
        <f>INDEX('Page 3 - Financial Information'!$K$16:$X$186,Y5454,X5454)</f>
        <v>0</v>
      </c>
      <c r="Q5454"/>
      <c r="S5454" t="s">
        <v>13334</v>
      </c>
      <c r="X5454" s="334">
        <v>14</v>
      </c>
      <c r="Y5454" s="334">
        <v>104</v>
      </c>
    </row>
    <row r="5455" spans="1:25" x14ac:dyDescent="0.25">
      <c r="A5455" t="str">
        <f>'Page 1 - General Information'!$G$12</f>
        <v>114069103</v>
      </c>
      <c r="B5455" t="str">
        <f>'Page 1 - General Information'!$G$16</f>
        <v>6980</v>
      </c>
      <c r="C5455" s="333" t="s">
        <v>14207</v>
      </c>
      <c r="N5455" t="s">
        <v>12201</v>
      </c>
      <c r="P5455" s="303">
        <f>INDEX('Page 3 - Financial Information'!$K$16:$X$186,Y5455,X5455)</f>
        <v>9128</v>
      </c>
      <c r="Q5455"/>
      <c r="S5455" t="s">
        <v>13335</v>
      </c>
      <c r="X5455" s="334">
        <v>1</v>
      </c>
      <c r="Y5455" s="334">
        <v>105</v>
      </c>
    </row>
    <row r="5456" spans="1:25" x14ac:dyDescent="0.25">
      <c r="A5456" t="str">
        <f>'Page 1 - General Information'!$G$12</f>
        <v>114069103</v>
      </c>
      <c r="B5456" t="str">
        <f>'Page 1 - General Information'!$G$16</f>
        <v>6980</v>
      </c>
      <c r="C5456" s="333" t="s">
        <v>14207</v>
      </c>
      <c r="N5456" t="s">
        <v>12201</v>
      </c>
      <c r="P5456" s="303">
        <f>INDEX('Page 3 - Financial Information'!$K$16:$X$186,Y5456,X5456)</f>
        <v>689</v>
      </c>
      <c r="Q5456"/>
      <c r="S5456" t="s">
        <v>13336</v>
      </c>
      <c r="X5456" s="334">
        <v>3</v>
      </c>
      <c r="Y5456" s="334">
        <v>105</v>
      </c>
    </row>
    <row r="5457" spans="1:25" x14ac:dyDescent="0.25">
      <c r="A5457" t="str">
        <f>'Page 1 - General Information'!$G$12</f>
        <v>114069103</v>
      </c>
      <c r="B5457" t="str">
        <f>'Page 1 - General Information'!$G$16</f>
        <v>6980</v>
      </c>
      <c r="C5457" s="333" t="s">
        <v>14207</v>
      </c>
      <c r="N5457" t="s">
        <v>12201</v>
      </c>
      <c r="P5457" s="303">
        <f>INDEX('Page 3 - Financial Information'!$K$16:$X$186,Y5457,X5457)</f>
        <v>764</v>
      </c>
      <c r="Q5457"/>
      <c r="S5457" t="s">
        <v>13337</v>
      </c>
      <c r="X5457" s="334">
        <v>4</v>
      </c>
      <c r="Y5457" s="334">
        <v>105</v>
      </c>
    </row>
    <row r="5458" spans="1:25" x14ac:dyDescent="0.25">
      <c r="A5458" t="str">
        <f>'Page 1 - General Information'!$G$12</f>
        <v>114069103</v>
      </c>
      <c r="B5458" t="str">
        <f>'Page 1 - General Information'!$G$16</f>
        <v>6980</v>
      </c>
      <c r="C5458" s="333" t="s">
        <v>14207</v>
      </c>
      <c r="N5458" t="s">
        <v>12201</v>
      </c>
      <c r="P5458" s="303">
        <f>INDEX('Page 3 - Financial Information'!$K$16:$X$186,Y5458,X5458)</f>
        <v>1408</v>
      </c>
      <c r="Q5458"/>
      <c r="S5458" t="s">
        <v>13338</v>
      </c>
      <c r="X5458" s="334">
        <v>5</v>
      </c>
      <c r="Y5458" s="334">
        <v>105</v>
      </c>
    </row>
    <row r="5459" spans="1:25" x14ac:dyDescent="0.25">
      <c r="A5459" t="str">
        <f>'Page 1 - General Information'!$G$12</f>
        <v>114069103</v>
      </c>
      <c r="B5459" t="str">
        <f>'Page 1 - General Information'!$G$16</f>
        <v>6980</v>
      </c>
      <c r="C5459" s="333" t="s">
        <v>14207</v>
      </c>
      <c r="N5459" t="s">
        <v>12201</v>
      </c>
      <c r="P5459" s="303">
        <f>INDEX('Page 3 - Financial Information'!$K$16:$X$186,Y5459,X5459)</f>
        <v>0</v>
      </c>
      <c r="Q5459"/>
      <c r="S5459" t="s">
        <v>13339</v>
      </c>
      <c r="X5459" s="334">
        <v>6</v>
      </c>
      <c r="Y5459" s="334">
        <v>105</v>
      </c>
    </row>
    <row r="5460" spans="1:25" x14ac:dyDescent="0.25">
      <c r="A5460" t="str">
        <f>'Page 1 - General Information'!$G$12</f>
        <v>114069103</v>
      </c>
      <c r="B5460" t="str">
        <f>'Page 1 - General Information'!$G$16</f>
        <v>6980</v>
      </c>
      <c r="C5460" s="333" t="s">
        <v>14207</v>
      </c>
      <c r="N5460" t="s">
        <v>12201</v>
      </c>
      <c r="P5460" s="303">
        <f>INDEX('Page 3 - Financial Information'!$K$16:$X$186,Y5460,X5460)</f>
        <v>1008</v>
      </c>
      <c r="Q5460"/>
      <c r="S5460" t="s">
        <v>13340</v>
      </c>
      <c r="X5460" s="334">
        <v>7</v>
      </c>
      <c r="Y5460" s="334">
        <v>105</v>
      </c>
    </row>
    <row r="5461" spans="1:25" x14ac:dyDescent="0.25">
      <c r="A5461" t="str">
        <f>'Page 1 - General Information'!$G$12</f>
        <v>114069103</v>
      </c>
      <c r="B5461" t="str">
        <f>'Page 1 - General Information'!$G$16</f>
        <v>6980</v>
      </c>
      <c r="C5461" s="333" t="s">
        <v>14207</v>
      </c>
      <c r="N5461" t="s">
        <v>12201</v>
      </c>
      <c r="P5461" s="303">
        <f>INDEX('Page 3 - Financial Information'!$K$16:$X$186,Y5461,X5461)</f>
        <v>0</v>
      </c>
      <c r="Q5461"/>
      <c r="S5461" t="s">
        <v>13341</v>
      </c>
      <c r="X5461" s="334">
        <v>8</v>
      </c>
      <c r="Y5461" s="334">
        <v>105</v>
      </c>
    </row>
    <row r="5462" spans="1:25" x14ac:dyDescent="0.25">
      <c r="A5462" t="str">
        <f>'Page 1 - General Information'!$G$12</f>
        <v>114069103</v>
      </c>
      <c r="B5462" t="str">
        <f>'Page 1 - General Information'!$G$16</f>
        <v>6980</v>
      </c>
      <c r="C5462" s="333" t="s">
        <v>14207</v>
      </c>
      <c r="N5462" t="s">
        <v>12201</v>
      </c>
      <c r="P5462" s="303">
        <f>INDEX('Page 3 - Financial Information'!$K$16:$X$186,Y5462,X5462)</f>
        <v>0</v>
      </c>
      <c r="Q5462"/>
      <c r="S5462" t="s">
        <v>13342</v>
      </c>
      <c r="X5462" s="334">
        <v>9</v>
      </c>
      <c r="Y5462" s="334">
        <v>105</v>
      </c>
    </row>
    <row r="5463" spans="1:25" x14ac:dyDescent="0.25">
      <c r="A5463" t="str">
        <f>'Page 1 - General Information'!$G$12</f>
        <v>114069103</v>
      </c>
      <c r="B5463" t="str">
        <f>'Page 1 - General Information'!$G$16</f>
        <v>6980</v>
      </c>
      <c r="C5463" s="333" t="s">
        <v>14207</v>
      </c>
      <c r="N5463" t="s">
        <v>12201</v>
      </c>
      <c r="P5463" s="303">
        <f>INDEX('Page 3 - Financial Information'!$K$16:$X$186,Y5463,X5463)</f>
        <v>5259</v>
      </c>
      <c r="Q5463"/>
      <c r="S5463" t="s">
        <v>13343</v>
      </c>
      <c r="X5463" s="334">
        <v>10</v>
      </c>
      <c r="Y5463" s="334">
        <v>105</v>
      </c>
    </row>
    <row r="5464" spans="1:25" x14ac:dyDescent="0.25">
      <c r="A5464" t="str">
        <f>'Page 1 - General Information'!$G$12</f>
        <v>114069103</v>
      </c>
      <c r="B5464" t="str">
        <f>'Page 1 - General Information'!$G$16</f>
        <v>6980</v>
      </c>
      <c r="C5464" s="333" t="s">
        <v>14207</v>
      </c>
      <c r="N5464" t="s">
        <v>12201</v>
      </c>
      <c r="P5464" s="303">
        <f>INDEX('Page 3 - Financial Information'!$K$16:$X$186,Y5464,X5464)</f>
        <v>0</v>
      </c>
      <c r="Q5464"/>
      <c r="S5464" t="s">
        <v>13344</v>
      </c>
      <c r="X5464" s="334">
        <v>13</v>
      </c>
      <c r="Y5464" s="334">
        <v>105</v>
      </c>
    </row>
    <row r="5465" spans="1:25" x14ac:dyDescent="0.25">
      <c r="A5465" t="str">
        <f>'Page 1 - General Information'!$G$12</f>
        <v>114069103</v>
      </c>
      <c r="B5465" t="str">
        <f>'Page 1 - General Information'!$G$16</f>
        <v>6980</v>
      </c>
      <c r="C5465" s="333" t="s">
        <v>14207</v>
      </c>
      <c r="N5465" t="s">
        <v>12201</v>
      </c>
      <c r="P5465" s="303">
        <f>INDEX('Page 3 - Financial Information'!$K$16:$X$186,Y5465,X5465)</f>
        <v>4844</v>
      </c>
      <c r="Q5465"/>
      <c r="S5465" t="s">
        <v>13345</v>
      </c>
      <c r="X5465" s="334">
        <v>14</v>
      </c>
      <c r="Y5465" s="334">
        <v>105</v>
      </c>
    </row>
    <row r="5466" spans="1:25" x14ac:dyDescent="0.25">
      <c r="A5466" t="str">
        <f>'Page 1 - General Information'!$G$12</f>
        <v>114069103</v>
      </c>
      <c r="B5466" t="str">
        <f>'Page 1 - General Information'!$G$16</f>
        <v>6980</v>
      </c>
      <c r="C5466" s="333" t="s">
        <v>14207</v>
      </c>
      <c r="N5466" t="s">
        <v>12201</v>
      </c>
      <c r="P5466" s="303">
        <f>INDEX('Page 3 - Financial Information'!$K$16:$X$186,Y5466,X5466)</f>
        <v>0</v>
      </c>
      <c r="Q5466"/>
      <c r="S5466" t="s">
        <v>13346</v>
      </c>
      <c r="X5466" s="334">
        <v>1</v>
      </c>
      <c r="Y5466" s="334">
        <v>106</v>
      </c>
    </row>
    <row r="5467" spans="1:25" x14ac:dyDescent="0.25">
      <c r="A5467" t="str">
        <f>'Page 1 - General Information'!$G$12</f>
        <v>114069103</v>
      </c>
      <c r="B5467" t="str">
        <f>'Page 1 - General Information'!$G$16</f>
        <v>6980</v>
      </c>
      <c r="C5467" s="333" t="s">
        <v>14207</v>
      </c>
      <c r="N5467" t="s">
        <v>12201</v>
      </c>
      <c r="P5467" s="303">
        <f>INDEX('Page 3 - Financial Information'!$K$16:$X$186,Y5467,X5467)</f>
        <v>0</v>
      </c>
      <c r="Q5467"/>
      <c r="S5467" t="s">
        <v>13347</v>
      </c>
      <c r="X5467" s="334">
        <v>3</v>
      </c>
      <c r="Y5467" s="334">
        <v>106</v>
      </c>
    </row>
    <row r="5468" spans="1:25" x14ac:dyDescent="0.25">
      <c r="A5468" t="str">
        <f>'Page 1 - General Information'!$G$12</f>
        <v>114069103</v>
      </c>
      <c r="B5468" t="str">
        <f>'Page 1 - General Information'!$G$16</f>
        <v>6980</v>
      </c>
      <c r="C5468" s="333" t="s">
        <v>14207</v>
      </c>
      <c r="N5468" t="s">
        <v>12201</v>
      </c>
      <c r="P5468" s="303">
        <f>INDEX('Page 3 - Financial Information'!$K$16:$X$186,Y5468,X5468)</f>
        <v>0</v>
      </c>
      <c r="Q5468"/>
      <c r="S5468" t="s">
        <v>13348</v>
      </c>
      <c r="X5468" s="334">
        <v>4</v>
      </c>
      <c r="Y5468" s="334">
        <v>106</v>
      </c>
    </row>
    <row r="5469" spans="1:25" x14ac:dyDescent="0.25">
      <c r="A5469" t="str">
        <f>'Page 1 - General Information'!$G$12</f>
        <v>114069103</v>
      </c>
      <c r="B5469" t="str">
        <f>'Page 1 - General Information'!$G$16</f>
        <v>6980</v>
      </c>
      <c r="C5469" s="333" t="s">
        <v>14207</v>
      </c>
      <c r="N5469" t="s">
        <v>12201</v>
      </c>
      <c r="P5469" s="303">
        <f>INDEX('Page 3 - Financial Information'!$K$16:$X$186,Y5469,X5469)</f>
        <v>0</v>
      </c>
      <c r="Q5469"/>
      <c r="S5469" t="s">
        <v>13349</v>
      </c>
      <c r="X5469" s="334">
        <v>5</v>
      </c>
      <c r="Y5469" s="334">
        <v>106</v>
      </c>
    </row>
    <row r="5470" spans="1:25" x14ac:dyDescent="0.25">
      <c r="A5470" t="str">
        <f>'Page 1 - General Information'!$G$12</f>
        <v>114069103</v>
      </c>
      <c r="B5470" t="str">
        <f>'Page 1 - General Information'!$G$16</f>
        <v>6980</v>
      </c>
      <c r="C5470" s="333" t="s">
        <v>14207</v>
      </c>
      <c r="N5470" t="s">
        <v>12201</v>
      </c>
      <c r="P5470" s="303">
        <f>INDEX('Page 3 - Financial Information'!$K$16:$X$186,Y5470,X5470)</f>
        <v>0</v>
      </c>
      <c r="Q5470"/>
      <c r="S5470" t="s">
        <v>13350</v>
      </c>
      <c r="X5470" s="334">
        <v>6</v>
      </c>
      <c r="Y5470" s="334">
        <v>106</v>
      </c>
    </row>
    <row r="5471" spans="1:25" x14ac:dyDescent="0.25">
      <c r="A5471" t="str">
        <f>'Page 1 - General Information'!$G$12</f>
        <v>114069103</v>
      </c>
      <c r="B5471" t="str">
        <f>'Page 1 - General Information'!$G$16</f>
        <v>6980</v>
      </c>
      <c r="C5471" s="333" t="s">
        <v>14207</v>
      </c>
      <c r="N5471" t="s">
        <v>12201</v>
      </c>
      <c r="P5471" s="303">
        <f>INDEX('Page 3 - Financial Information'!$K$16:$X$186,Y5471,X5471)</f>
        <v>0</v>
      </c>
      <c r="Q5471"/>
      <c r="S5471" t="s">
        <v>13351</v>
      </c>
      <c r="X5471" s="334">
        <v>7</v>
      </c>
      <c r="Y5471" s="334">
        <v>106</v>
      </c>
    </row>
    <row r="5472" spans="1:25" x14ac:dyDescent="0.25">
      <c r="A5472" t="str">
        <f>'Page 1 - General Information'!$G$12</f>
        <v>114069103</v>
      </c>
      <c r="B5472" t="str">
        <f>'Page 1 - General Information'!$G$16</f>
        <v>6980</v>
      </c>
      <c r="C5472" s="333" t="s">
        <v>14207</v>
      </c>
      <c r="N5472" t="s">
        <v>12201</v>
      </c>
      <c r="P5472" s="303">
        <f>INDEX('Page 3 - Financial Information'!$K$16:$X$186,Y5472,X5472)</f>
        <v>0</v>
      </c>
      <c r="Q5472"/>
      <c r="S5472" t="s">
        <v>13352</v>
      </c>
      <c r="X5472" s="334">
        <v>8</v>
      </c>
      <c r="Y5472" s="334">
        <v>106</v>
      </c>
    </row>
    <row r="5473" spans="1:25" x14ac:dyDescent="0.25">
      <c r="A5473" t="str">
        <f>'Page 1 - General Information'!$G$12</f>
        <v>114069103</v>
      </c>
      <c r="B5473" t="str">
        <f>'Page 1 - General Information'!$G$16</f>
        <v>6980</v>
      </c>
      <c r="C5473" s="333" t="s">
        <v>14207</v>
      </c>
      <c r="N5473" t="s">
        <v>12201</v>
      </c>
      <c r="P5473" s="303">
        <f>INDEX('Page 3 - Financial Information'!$K$16:$X$186,Y5473,X5473)</f>
        <v>0</v>
      </c>
      <c r="Q5473"/>
      <c r="S5473" t="s">
        <v>13353</v>
      </c>
      <c r="X5473" s="334">
        <v>9</v>
      </c>
      <c r="Y5473" s="334">
        <v>106</v>
      </c>
    </row>
    <row r="5474" spans="1:25" x14ac:dyDescent="0.25">
      <c r="A5474" t="str">
        <f>'Page 1 - General Information'!$G$12</f>
        <v>114069103</v>
      </c>
      <c r="B5474" t="str">
        <f>'Page 1 - General Information'!$G$16</f>
        <v>6980</v>
      </c>
      <c r="C5474" s="333" t="s">
        <v>14207</v>
      </c>
      <c r="N5474" t="s">
        <v>12201</v>
      </c>
      <c r="P5474" s="303">
        <f>INDEX('Page 3 - Financial Information'!$K$16:$X$186,Y5474,X5474)</f>
        <v>0</v>
      </c>
      <c r="Q5474"/>
      <c r="S5474" t="s">
        <v>13354</v>
      </c>
      <c r="X5474" s="334">
        <v>10</v>
      </c>
      <c r="Y5474" s="334">
        <v>106</v>
      </c>
    </row>
    <row r="5475" spans="1:25" x14ac:dyDescent="0.25">
      <c r="A5475" t="str">
        <f>'Page 1 - General Information'!$G$12</f>
        <v>114069103</v>
      </c>
      <c r="B5475" t="str">
        <f>'Page 1 - General Information'!$G$16</f>
        <v>6980</v>
      </c>
      <c r="C5475" s="333" t="s">
        <v>14207</v>
      </c>
      <c r="N5475" t="s">
        <v>12201</v>
      </c>
      <c r="P5475" s="303">
        <f>INDEX('Page 3 - Financial Information'!$K$16:$X$186,Y5475,X5475)</f>
        <v>0</v>
      </c>
      <c r="Q5475"/>
      <c r="S5475" t="s">
        <v>13355</v>
      </c>
      <c r="X5475" s="334">
        <v>13</v>
      </c>
      <c r="Y5475" s="334">
        <v>106</v>
      </c>
    </row>
    <row r="5476" spans="1:25" x14ac:dyDescent="0.25">
      <c r="A5476" t="str">
        <f>'Page 1 - General Information'!$G$12</f>
        <v>114069103</v>
      </c>
      <c r="B5476" t="str">
        <f>'Page 1 - General Information'!$G$16</f>
        <v>6980</v>
      </c>
      <c r="C5476" s="333" t="s">
        <v>14207</v>
      </c>
      <c r="N5476" t="s">
        <v>12201</v>
      </c>
      <c r="P5476" s="303">
        <f>INDEX('Page 3 - Financial Information'!$K$16:$X$186,Y5476,X5476)</f>
        <v>0</v>
      </c>
      <c r="Q5476"/>
      <c r="S5476" t="s">
        <v>13356</v>
      </c>
      <c r="X5476" s="334">
        <v>14</v>
      </c>
      <c r="Y5476" s="334">
        <v>106</v>
      </c>
    </row>
    <row r="5477" spans="1:25" x14ac:dyDescent="0.25">
      <c r="A5477" t="str">
        <f>'Page 1 - General Information'!$G$12</f>
        <v>114069103</v>
      </c>
      <c r="B5477" t="str">
        <f>'Page 1 - General Information'!$G$16</f>
        <v>6980</v>
      </c>
      <c r="C5477" s="333" t="s">
        <v>14207</v>
      </c>
      <c r="N5477" t="s">
        <v>12201</v>
      </c>
      <c r="P5477" s="303">
        <f>INDEX('Page 3 - Financial Information'!$K$16:$X$186,Y5477,X5477)</f>
        <v>11702</v>
      </c>
      <c r="Q5477"/>
      <c r="S5477" t="s">
        <v>13357</v>
      </c>
      <c r="X5477" s="334">
        <v>1</v>
      </c>
      <c r="Y5477" s="334">
        <v>107</v>
      </c>
    </row>
    <row r="5478" spans="1:25" x14ac:dyDescent="0.25">
      <c r="A5478" t="str">
        <f>'Page 1 - General Information'!$G$12</f>
        <v>114069103</v>
      </c>
      <c r="B5478" t="str">
        <f>'Page 1 - General Information'!$G$16</f>
        <v>6980</v>
      </c>
      <c r="C5478" s="333" t="s">
        <v>14207</v>
      </c>
      <c r="N5478" t="s">
        <v>12201</v>
      </c>
      <c r="P5478" s="303">
        <f>INDEX('Page 3 - Financial Information'!$K$16:$X$186,Y5478,X5478)</f>
        <v>928</v>
      </c>
      <c r="Q5478"/>
      <c r="S5478" t="s">
        <v>13358</v>
      </c>
      <c r="X5478" s="334">
        <v>3</v>
      </c>
      <c r="Y5478" s="334">
        <v>107</v>
      </c>
    </row>
    <row r="5479" spans="1:25" x14ac:dyDescent="0.25">
      <c r="A5479" t="str">
        <f>'Page 1 - General Information'!$G$12</f>
        <v>114069103</v>
      </c>
      <c r="B5479" t="str">
        <f>'Page 1 - General Information'!$G$16</f>
        <v>6980</v>
      </c>
      <c r="C5479" s="333" t="s">
        <v>14207</v>
      </c>
      <c r="N5479" t="s">
        <v>12201</v>
      </c>
      <c r="P5479" s="303">
        <f>INDEX('Page 3 - Financial Information'!$K$16:$X$186,Y5479,X5479)</f>
        <v>0</v>
      </c>
      <c r="Q5479"/>
      <c r="S5479" t="s">
        <v>13359</v>
      </c>
      <c r="X5479" s="334">
        <v>4</v>
      </c>
      <c r="Y5479" s="334">
        <v>107</v>
      </c>
    </row>
    <row r="5480" spans="1:25" x14ac:dyDescent="0.25">
      <c r="A5480" t="str">
        <f>'Page 1 - General Information'!$G$12</f>
        <v>114069103</v>
      </c>
      <c r="B5480" t="str">
        <f>'Page 1 - General Information'!$G$16</f>
        <v>6980</v>
      </c>
      <c r="C5480" s="333" t="s">
        <v>14207</v>
      </c>
      <c r="N5480" t="s">
        <v>12201</v>
      </c>
      <c r="P5480" s="303">
        <f>INDEX('Page 3 - Financial Information'!$K$16:$X$186,Y5480,X5480)</f>
        <v>2762</v>
      </c>
      <c r="Q5480"/>
      <c r="S5480" t="s">
        <v>13360</v>
      </c>
      <c r="X5480" s="334">
        <v>5</v>
      </c>
      <c r="Y5480" s="334">
        <v>107</v>
      </c>
    </row>
    <row r="5481" spans="1:25" x14ac:dyDescent="0.25">
      <c r="A5481" t="str">
        <f>'Page 1 - General Information'!$G$12</f>
        <v>114069103</v>
      </c>
      <c r="B5481" t="str">
        <f>'Page 1 - General Information'!$G$16</f>
        <v>6980</v>
      </c>
      <c r="C5481" s="333" t="s">
        <v>14207</v>
      </c>
      <c r="N5481" t="s">
        <v>12201</v>
      </c>
      <c r="P5481" s="303">
        <f>INDEX('Page 3 - Financial Information'!$K$16:$X$186,Y5481,X5481)</f>
        <v>0</v>
      </c>
      <c r="Q5481"/>
      <c r="S5481" t="s">
        <v>13361</v>
      </c>
      <c r="X5481" s="334">
        <v>6</v>
      </c>
      <c r="Y5481" s="334">
        <v>107</v>
      </c>
    </row>
    <row r="5482" spans="1:25" x14ac:dyDescent="0.25">
      <c r="A5482" t="str">
        <f>'Page 1 - General Information'!$G$12</f>
        <v>114069103</v>
      </c>
      <c r="B5482" t="str">
        <f>'Page 1 - General Information'!$G$16</f>
        <v>6980</v>
      </c>
      <c r="C5482" s="333" t="s">
        <v>14207</v>
      </c>
      <c r="N5482" t="s">
        <v>12201</v>
      </c>
      <c r="P5482" s="303">
        <f>INDEX('Page 3 - Financial Information'!$K$16:$X$186,Y5482,X5482)</f>
        <v>675</v>
      </c>
      <c r="Q5482"/>
      <c r="S5482" t="s">
        <v>13362</v>
      </c>
      <c r="X5482" s="334">
        <v>7</v>
      </c>
      <c r="Y5482" s="334">
        <v>107</v>
      </c>
    </row>
    <row r="5483" spans="1:25" x14ac:dyDescent="0.25">
      <c r="A5483" t="str">
        <f>'Page 1 - General Information'!$G$12</f>
        <v>114069103</v>
      </c>
      <c r="B5483" t="str">
        <f>'Page 1 - General Information'!$G$16</f>
        <v>6980</v>
      </c>
      <c r="C5483" s="333" t="s">
        <v>14207</v>
      </c>
      <c r="N5483" t="s">
        <v>12201</v>
      </c>
      <c r="P5483" s="303">
        <f>INDEX('Page 3 - Financial Information'!$K$16:$X$186,Y5483,X5483)</f>
        <v>7337</v>
      </c>
      <c r="Q5483"/>
      <c r="S5483" t="s">
        <v>13363</v>
      </c>
      <c r="X5483" s="334">
        <v>8</v>
      </c>
      <c r="Y5483" s="334">
        <v>107</v>
      </c>
    </row>
    <row r="5484" spans="1:25" x14ac:dyDescent="0.25">
      <c r="A5484" t="str">
        <f>'Page 1 - General Information'!$G$12</f>
        <v>114069103</v>
      </c>
      <c r="B5484" t="str">
        <f>'Page 1 - General Information'!$G$16</f>
        <v>6980</v>
      </c>
      <c r="C5484" s="333" t="s">
        <v>14207</v>
      </c>
      <c r="N5484" t="s">
        <v>12201</v>
      </c>
      <c r="P5484" s="303">
        <f>INDEX('Page 3 - Financial Information'!$K$16:$X$186,Y5484,X5484)</f>
        <v>0</v>
      </c>
      <c r="Q5484"/>
      <c r="S5484" t="s">
        <v>13364</v>
      </c>
      <c r="X5484" s="334">
        <v>9</v>
      </c>
      <c r="Y5484" s="334">
        <v>107</v>
      </c>
    </row>
    <row r="5485" spans="1:25" x14ac:dyDescent="0.25">
      <c r="A5485" t="str">
        <f>'Page 1 - General Information'!$G$12</f>
        <v>114069103</v>
      </c>
      <c r="B5485" t="str">
        <f>'Page 1 - General Information'!$G$16</f>
        <v>6980</v>
      </c>
      <c r="C5485" s="333" t="s">
        <v>14207</v>
      </c>
      <c r="N5485" t="s">
        <v>12201</v>
      </c>
      <c r="P5485" s="303">
        <f>INDEX('Page 3 - Financial Information'!$K$16:$X$186,Y5485,X5485)</f>
        <v>0</v>
      </c>
      <c r="Q5485"/>
      <c r="S5485" t="s">
        <v>13365</v>
      </c>
      <c r="X5485" s="334">
        <v>10</v>
      </c>
      <c r="Y5485" s="334">
        <v>107</v>
      </c>
    </row>
    <row r="5486" spans="1:25" x14ac:dyDescent="0.25">
      <c r="A5486" t="str">
        <f>'Page 1 - General Information'!$G$12</f>
        <v>114069103</v>
      </c>
      <c r="B5486" t="str">
        <f>'Page 1 - General Information'!$G$16</f>
        <v>6980</v>
      </c>
      <c r="C5486" s="333" t="s">
        <v>14207</v>
      </c>
      <c r="N5486" t="s">
        <v>12201</v>
      </c>
      <c r="P5486" s="303">
        <f>INDEX('Page 3 - Financial Information'!$K$16:$X$186,Y5486,X5486)</f>
        <v>0</v>
      </c>
      <c r="Q5486"/>
      <c r="S5486" t="s">
        <v>13366</v>
      </c>
      <c r="X5486" s="334">
        <v>13</v>
      </c>
      <c r="Y5486" s="334">
        <v>107</v>
      </c>
    </row>
    <row r="5487" spans="1:25" x14ac:dyDescent="0.25">
      <c r="A5487" t="str">
        <f>'Page 1 - General Information'!$G$12</f>
        <v>114069103</v>
      </c>
      <c r="B5487" t="str">
        <f>'Page 1 - General Information'!$G$16</f>
        <v>6980</v>
      </c>
      <c r="C5487" s="333" t="s">
        <v>14207</v>
      </c>
      <c r="N5487" t="s">
        <v>12201</v>
      </c>
      <c r="P5487" s="303">
        <f>INDEX('Page 3 - Financial Information'!$K$16:$X$186,Y5487,X5487)</f>
        <v>6620.93</v>
      </c>
      <c r="Q5487"/>
      <c r="S5487" t="s">
        <v>13367</v>
      </c>
      <c r="X5487" s="334">
        <v>14</v>
      </c>
      <c r="Y5487" s="334">
        <v>107</v>
      </c>
    </row>
    <row r="5488" spans="1:25" x14ac:dyDescent="0.25">
      <c r="A5488" t="str">
        <f>'Page 1 - General Information'!$G$12</f>
        <v>114069103</v>
      </c>
      <c r="B5488" t="str">
        <f>'Page 1 - General Information'!$G$16</f>
        <v>6980</v>
      </c>
      <c r="C5488" s="333" t="s">
        <v>14207</v>
      </c>
      <c r="N5488" t="s">
        <v>12201</v>
      </c>
      <c r="P5488" s="303">
        <f>INDEX('Page 3 - Financial Information'!$K$16:$X$186,Y5488,X5488)</f>
        <v>5466</v>
      </c>
      <c r="Q5488"/>
      <c r="S5488" t="s">
        <v>14153</v>
      </c>
      <c r="X5488" s="334">
        <v>1</v>
      </c>
      <c r="Y5488" s="334">
        <v>108</v>
      </c>
    </row>
    <row r="5489" spans="1:25" x14ac:dyDescent="0.25">
      <c r="A5489" t="str">
        <f>'Page 1 - General Information'!$G$12</f>
        <v>114069103</v>
      </c>
      <c r="B5489" t="str">
        <f>'Page 1 - General Information'!$G$16</f>
        <v>6980</v>
      </c>
      <c r="C5489" s="333" t="s">
        <v>14207</v>
      </c>
      <c r="N5489" t="s">
        <v>12201</v>
      </c>
      <c r="P5489" s="303">
        <f>INDEX('Page 3 - Financial Information'!$K$16:$X$186,Y5489,X5489)</f>
        <v>481</v>
      </c>
      <c r="Q5489"/>
      <c r="S5489" t="s">
        <v>14154</v>
      </c>
      <c r="X5489" s="334">
        <v>3</v>
      </c>
      <c r="Y5489" s="334">
        <v>108</v>
      </c>
    </row>
    <row r="5490" spans="1:25" x14ac:dyDescent="0.25">
      <c r="A5490" t="str">
        <f>'Page 1 - General Information'!$G$12</f>
        <v>114069103</v>
      </c>
      <c r="B5490" t="str">
        <f>'Page 1 - General Information'!$G$16</f>
        <v>6980</v>
      </c>
      <c r="C5490" s="333" t="s">
        <v>14207</v>
      </c>
      <c r="N5490" t="s">
        <v>12201</v>
      </c>
      <c r="P5490" s="303">
        <f>INDEX('Page 3 - Financial Information'!$K$16:$X$186,Y5490,X5490)</f>
        <v>179</v>
      </c>
      <c r="Q5490"/>
      <c r="S5490" t="s">
        <v>14155</v>
      </c>
      <c r="X5490" s="334">
        <v>4</v>
      </c>
      <c r="Y5490" s="334">
        <v>108</v>
      </c>
    </row>
    <row r="5491" spans="1:25" x14ac:dyDescent="0.25">
      <c r="A5491" t="str">
        <f>'Page 1 - General Information'!$G$12</f>
        <v>114069103</v>
      </c>
      <c r="B5491" t="str">
        <f>'Page 1 - General Information'!$G$16</f>
        <v>6980</v>
      </c>
      <c r="C5491" s="333" t="s">
        <v>14207</v>
      </c>
      <c r="N5491" t="s">
        <v>12201</v>
      </c>
      <c r="P5491" s="303">
        <f>INDEX('Page 3 - Financial Information'!$K$16:$X$186,Y5491,X5491)</f>
        <v>729</v>
      </c>
      <c r="Q5491"/>
      <c r="S5491" t="s">
        <v>14156</v>
      </c>
      <c r="X5491" s="334">
        <v>5</v>
      </c>
      <c r="Y5491" s="334">
        <v>108</v>
      </c>
    </row>
    <row r="5492" spans="1:25" x14ac:dyDescent="0.25">
      <c r="A5492" t="str">
        <f>'Page 1 - General Information'!$G$12</f>
        <v>114069103</v>
      </c>
      <c r="B5492" t="str">
        <f>'Page 1 - General Information'!$G$16</f>
        <v>6980</v>
      </c>
      <c r="C5492" s="333" t="s">
        <v>14207</v>
      </c>
      <c r="N5492" t="s">
        <v>12201</v>
      </c>
      <c r="P5492" s="303">
        <f>INDEX('Page 3 - Financial Information'!$K$16:$X$186,Y5492,X5492)</f>
        <v>0</v>
      </c>
      <c r="Q5492"/>
      <c r="S5492" t="s">
        <v>14157</v>
      </c>
      <c r="X5492" s="334">
        <v>6</v>
      </c>
      <c r="Y5492" s="334">
        <v>108</v>
      </c>
    </row>
    <row r="5493" spans="1:25" x14ac:dyDescent="0.25">
      <c r="A5493" t="str">
        <f>'Page 1 - General Information'!$G$12</f>
        <v>114069103</v>
      </c>
      <c r="B5493" t="str">
        <f>'Page 1 - General Information'!$G$16</f>
        <v>6980</v>
      </c>
      <c r="C5493" s="333" t="s">
        <v>14207</v>
      </c>
      <c r="N5493" t="s">
        <v>12201</v>
      </c>
      <c r="P5493" s="303">
        <f>INDEX('Page 3 - Financial Information'!$K$16:$X$186,Y5493,X5493)</f>
        <v>678</v>
      </c>
      <c r="Q5493"/>
      <c r="S5493" t="s">
        <v>14158</v>
      </c>
      <c r="X5493" s="334">
        <v>7</v>
      </c>
      <c r="Y5493" s="334">
        <v>108</v>
      </c>
    </row>
    <row r="5494" spans="1:25" x14ac:dyDescent="0.25">
      <c r="A5494" t="str">
        <f>'Page 1 - General Information'!$G$12</f>
        <v>114069103</v>
      </c>
      <c r="B5494" t="str">
        <f>'Page 1 - General Information'!$G$16</f>
        <v>6980</v>
      </c>
      <c r="C5494" s="333" t="s">
        <v>14207</v>
      </c>
      <c r="N5494" t="s">
        <v>12201</v>
      </c>
      <c r="P5494" s="303">
        <f>INDEX('Page 3 - Financial Information'!$K$16:$X$186,Y5494,X5494)</f>
        <v>0</v>
      </c>
      <c r="Q5494"/>
      <c r="S5494" t="s">
        <v>14159</v>
      </c>
      <c r="X5494" s="334">
        <v>8</v>
      </c>
      <c r="Y5494" s="334">
        <v>108</v>
      </c>
    </row>
    <row r="5495" spans="1:25" x14ac:dyDescent="0.25">
      <c r="A5495" t="str">
        <f>'Page 1 - General Information'!$G$12</f>
        <v>114069103</v>
      </c>
      <c r="B5495" t="str">
        <f>'Page 1 - General Information'!$G$16</f>
        <v>6980</v>
      </c>
      <c r="C5495" s="333" t="s">
        <v>14207</v>
      </c>
      <c r="N5495" t="s">
        <v>12201</v>
      </c>
      <c r="P5495" s="303">
        <f>INDEX('Page 3 - Financial Information'!$K$16:$X$186,Y5495,X5495)</f>
        <v>0</v>
      </c>
      <c r="Q5495"/>
      <c r="S5495" t="s">
        <v>14160</v>
      </c>
      <c r="X5495" s="334">
        <v>9</v>
      </c>
      <c r="Y5495" s="334">
        <v>108</v>
      </c>
    </row>
    <row r="5496" spans="1:25" x14ac:dyDescent="0.25">
      <c r="A5496" t="str">
        <f>'Page 1 - General Information'!$G$12</f>
        <v>114069103</v>
      </c>
      <c r="B5496" t="str">
        <f>'Page 1 - General Information'!$G$16</f>
        <v>6980</v>
      </c>
      <c r="C5496" s="333" t="s">
        <v>14207</v>
      </c>
      <c r="N5496" t="s">
        <v>12201</v>
      </c>
      <c r="P5496" s="303">
        <f>INDEX('Page 3 - Financial Information'!$K$16:$X$186,Y5496,X5496)</f>
        <v>3399</v>
      </c>
      <c r="Q5496"/>
      <c r="S5496" t="s">
        <v>14161</v>
      </c>
      <c r="X5496" s="334">
        <v>10</v>
      </c>
      <c r="Y5496" s="334">
        <v>108</v>
      </c>
    </row>
    <row r="5497" spans="1:25" x14ac:dyDescent="0.25">
      <c r="A5497" t="str">
        <f>'Page 1 - General Information'!$G$12</f>
        <v>114069103</v>
      </c>
      <c r="B5497" t="str">
        <f>'Page 1 - General Information'!$G$16</f>
        <v>6980</v>
      </c>
      <c r="C5497" s="333" t="s">
        <v>14207</v>
      </c>
      <c r="N5497" t="s">
        <v>12201</v>
      </c>
      <c r="P5497" s="303">
        <f>INDEX('Page 3 - Financial Information'!$K$16:$X$186,Y5497,X5497)</f>
        <v>0</v>
      </c>
      <c r="Q5497"/>
      <c r="S5497" t="s">
        <v>14162</v>
      </c>
      <c r="X5497" s="334">
        <v>13</v>
      </c>
      <c r="Y5497" s="334">
        <v>108</v>
      </c>
    </row>
    <row r="5498" spans="1:25" x14ac:dyDescent="0.25">
      <c r="A5498" t="str">
        <f>'Page 1 - General Information'!$G$12</f>
        <v>114069103</v>
      </c>
      <c r="B5498" t="str">
        <f>'Page 1 - General Information'!$G$16</f>
        <v>6980</v>
      </c>
      <c r="C5498" s="333" t="s">
        <v>14207</v>
      </c>
      <c r="N5498" t="s">
        <v>12201</v>
      </c>
      <c r="P5498" s="303">
        <f>INDEX('Page 3 - Financial Information'!$K$16:$X$186,Y5498,X5498)</f>
        <v>2113.5</v>
      </c>
      <c r="Q5498"/>
      <c r="S5498" t="s">
        <v>14163</v>
      </c>
      <c r="X5498" s="334">
        <v>14</v>
      </c>
      <c r="Y5498" s="334">
        <v>108</v>
      </c>
    </row>
    <row r="5499" spans="1:25" x14ac:dyDescent="0.25">
      <c r="A5499" t="str">
        <f>'Page 1 - General Information'!$G$12</f>
        <v>114069103</v>
      </c>
      <c r="B5499" t="str">
        <f>'Page 1 - General Information'!$G$16</f>
        <v>6980</v>
      </c>
      <c r="C5499" s="333" t="s">
        <v>14207</v>
      </c>
      <c r="N5499" t="s">
        <v>12201</v>
      </c>
      <c r="P5499" s="303">
        <f>INDEX('Page 3 - Financial Information'!$K$16:$X$186,Y5499,X5499)</f>
        <v>0</v>
      </c>
      <c r="Q5499"/>
      <c r="S5499" t="s">
        <v>13368</v>
      </c>
      <c r="X5499" s="334">
        <v>1</v>
      </c>
      <c r="Y5499" s="334">
        <v>109</v>
      </c>
    </row>
    <row r="5500" spans="1:25" x14ac:dyDescent="0.25">
      <c r="A5500" t="str">
        <f>'Page 1 - General Information'!$G$12</f>
        <v>114069103</v>
      </c>
      <c r="B5500" t="str">
        <f>'Page 1 - General Information'!$G$16</f>
        <v>6980</v>
      </c>
      <c r="C5500" s="333" t="s">
        <v>14207</v>
      </c>
      <c r="N5500" t="s">
        <v>12201</v>
      </c>
      <c r="P5500" s="303">
        <f>INDEX('Page 3 - Financial Information'!$K$16:$X$186,Y5500,X5500)</f>
        <v>0</v>
      </c>
      <c r="Q5500"/>
      <c r="S5500" t="s">
        <v>13369</v>
      </c>
      <c r="X5500" s="334">
        <v>3</v>
      </c>
      <c r="Y5500" s="334">
        <v>109</v>
      </c>
    </row>
    <row r="5501" spans="1:25" x14ac:dyDescent="0.25">
      <c r="A5501" t="str">
        <f>'Page 1 - General Information'!$G$12</f>
        <v>114069103</v>
      </c>
      <c r="B5501" t="str">
        <f>'Page 1 - General Information'!$G$16</f>
        <v>6980</v>
      </c>
      <c r="C5501" s="333" t="s">
        <v>14207</v>
      </c>
      <c r="N5501" t="s">
        <v>12201</v>
      </c>
      <c r="P5501" s="303">
        <f>INDEX('Page 3 - Financial Information'!$K$16:$X$186,Y5501,X5501)</f>
        <v>0</v>
      </c>
      <c r="Q5501"/>
      <c r="S5501" t="s">
        <v>13370</v>
      </c>
      <c r="X5501" s="334">
        <v>4</v>
      </c>
      <c r="Y5501" s="334">
        <v>109</v>
      </c>
    </row>
    <row r="5502" spans="1:25" x14ac:dyDescent="0.25">
      <c r="A5502" t="str">
        <f>'Page 1 - General Information'!$G$12</f>
        <v>114069103</v>
      </c>
      <c r="B5502" t="str">
        <f>'Page 1 - General Information'!$G$16</f>
        <v>6980</v>
      </c>
      <c r="C5502" s="333" t="s">
        <v>14207</v>
      </c>
      <c r="N5502" t="s">
        <v>12201</v>
      </c>
      <c r="P5502" s="303">
        <f>INDEX('Page 3 - Financial Information'!$K$16:$X$186,Y5502,X5502)</f>
        <v>0</v>
      </c>
      <c r="Q5502"/>
      <c r="S5502" t="s">
        <v>13371</v>
      </c>
      <c r="X5502" s="334">
        <v>5</v>
      </c>
      <c r="Y5502" s="334">
        <v>109</v>
      </c>
    </row>
    <row r="5503" spans="1:25" x14ac:dyDescent="0.25">
      <c r="A5503" t="str">
        <f>'Page 1 - General Information'!$G$12</f>
        <v>114069103</v>
      </c>
      <c r="B5503" t="str">
        <f>'Page 1 - General Information'!$G$16</f>
        <v>6980</v>
      </c>
      <c r="C5503" s="333" t="s">
        <v>14207</v>
      </c>
      <c r="N5503" t="s">
        <v>12201</v>
      </c>
      <c r="P5503" s="303">
        <f>INDEX('Page 3 - Financial Information'!$K$16:$X$186,Y5503,X5503)</f>
        <v>0</v>
      </c>
      <c r="Q5503"/>
      <c r="S5503" t="s">
        <v>13372</v>
      </c>
      <c r="X5503" s="334">
        <v>6</v>
      </c>
      <c r="Y5503" s="334">
        <v>109</v>
      </c>
    </row>
    <row r="5504" spans="1:25" x14ac:dyDescent="0.25">
      <c r="A5504" t="str">
        <f>'Page 1 - General Information'!$G$12</f>
        <v>114069103</v>
      </c>
      <c r="B5504" t="str">
        <f>'Page 1 - General Information'!$G$16</f>
        <v>6980</v>
      </c>
      <c r="C5504" s="333" t="s">
        <v>14207</v>
      </c>
      <c r="N5504" t="s">
        <v>12201</v>
      </c>
      <c r="P5504" s="303">
        <f>INDEX('Page 3 - Financial Information'!$K$16:$X$186,Y5504,X5504)</f>
        <v>0</v>
      </c>
      <c r="Q5504"/>
      <c r="S5504" t="s">
        <v>13373</v>
      </c>
      <c r="X5504" s="334">
        <v>7</v>
      </c>
      <c r="Y5504" s="334">
        <v>109</v>
      </c>
    </row>
    <row r="5505" spans="1:25" x14ac:dyDescent="0.25">
      <c r="A5505" t="str">
        <f>'Page 1 - General Information'!$G$12</f>
        <v>114069103</v>
      </c>
      <c r="B5505" t="str">
        <f>'Page 1 - General Information'!$G$16</f>
        <v>6980</v>
      </c>
      <c r="C5505" s="333" t="s">
        <v>14207</v>
      </c>
      <c r="N5505" t="s">
        <v>12201</v>
      </c>
      <c r="P5505" s="303">
        <f>INDEX('Page 3 - Financial Information'!$K$16:$X$186,Y5505,X5505)</f>
        <v>0</v>
      </c>
      <c r="Q5505"/>
      <c r="S5505" t="s">
        <v>13374</v>
      </c>
      <c r="X5505" s="334">
        <v>8</v>
      </c>
      <c r="Y5505" s="334">
        <v>109</v>
      </c>
    </row>
    <row r="5506" spans="1:25" x14ac:dyDescent="0.25">
      <c r="A5506" t="str">
        <f>'Page 1 - General Information'!$G$12</f>
        <v>114069103</v>
      </c>
      <c r="B5506" t="str">
        <f>'Page 1 - General Information'!$G$16</f>
        <v>6980</v>
      </c>
      <c r="C5506" s="333" t="s">
        <v>14207</v>
      </c>
      <c r="N5506" t="s">
        <v>12201</v>
      </c>
      <c r="P5506" s="303">
        <f>INDEX('Page 3 - Financial Information'!$K$16:$X$186,Y5506,X5506)</f>
        <v>0</v>
      </c>
      <c r="Q5506"/>
      <c r="S5506" t="s">
        <v>13375</v>
      </c>
      <c r="X5506" s="334">
        <v>9</v>
      </c>
      <c r="Y5506" s="334">
        <v>109</v>
      </c>
    </row>
    <row r="5507" spans="1:25" x14ac:dyDescent="0.25">
      <c r="A5507" t="str">
        <f>'Page 1 - General Information'!$G$12</f>
        <v>114069103</v>
      </c>
      <c r="B5507" t="str">
        <f>'Page 1 - General Information'!$G$16</f>
        <v>6980</v>
      </c>
      <c r="C5507" s="333" t="s">
        <v>14207</v>
      </c>
      <c r="N5507" t="s">
        <v>12201</v>
      </c>
      <c r="P5507" s="303">
        <f>INDEX('Page 3 - Financial Information'!$K$16:$X$186,Y5507,X5507)</f>
        <v>0</v>
      </c>
      <c r="Q5507"/>
      <c r="S5507" t="s">
        <v>13376</v>
      </c>
      <c r="X5507" s="334">
        <v>10</v>
      </c>
      <c r="Y5507" s="334">
        <v>109</v>
      </c>
    </row>
    <row r="5508" spans="1:25" x14ac:dyDescent="0.25">
      <c r="A5508" t="str">
        <f>'Page 1 - General Information'!$G$12</f>
        <v>114069103</v>
      </c>
      <c r="B5508" t="str">
        <f>'Page 1 - General Information'!$G$16</f>
        <v>6980</v>
      </c>
      <c r="C5508" s="333" t="s">
        <v>14207</v>
      </c>
      <c r="N5508" t="s">
        <v>12201</v>
      </c>
      <c r="P5508" s="303">
        <f>INDEX('Page 3 - Financial Information'!$K$16:$X$186,Y5508,X5508)</f>
        <v>0</v>
      </c>
      <c r="Q5508"/>
      <c r="S5508" t="s">
        <v>13377</v>
      </c>
      <c r="X5508" s="334">
        <v>13</v>
      </c>
      <c r="Y5508" s="334">
        <v>109</v>
      </c>
    </row>
    <row r="5509" spans="1:25" x14ac:dyDescent="0.25">
      <c r="A5509" t="str">
        <f>'Page 1 - General Information'!$G$12</f>
        <v>114069103</v>
      </c>
      <c r="B5509" t="str">
        <f>'Page 1 - General Information'!$G$16</f>
        <v>6980</v>
      </c>
      <c r="C5509" s="333" t="s">
        <v>14207</v>
      </c>
      <c r="N5509" t="s">
        <v>12201</v>
      </c>
      <c r="P5509" s="303">
        <f>INDEX('Page 3 - Financial Information'!$K$16:$X$186,Y5509,X5509)</f>
        <v>0</v>
      </c>
      <c r="Q5509"/>
      <c r="S5509" t="s">
        <v>13378</v>
      </c>
      <c r="X5509" s="334">
        <v>14</v>
      </c>
      <c r="Y5509" s="334">
        <v>109</v>
      </c>
    </row>
    <row r="5510" spans="1:25" x14ac:dyDescent="0.25">
      <c r="A5510" t="str">
        <f>'Page 1 - General Information'!$G$12</f>
        <v>114069103</v>
      </c>
      <c r="B5510" t="str">
        <f>'Page 1 - General Information'!$G$16</f>
        <v>6980</v>
      </c>
      <c r="C5510" s="333" t="s">
        <v>14207</v>
      </c>
      <c r="N5510" t="s">
        <v>12201</v>
      </c>
      <c r="P5510" s="303">
        <f>INDEX('Page 3 - Financial Information'!$K$16:$X$186,Y5510,X5510)</f>
        <v>0</v>
      </c>
      <c r="Q5510"/>
      <c r="S5510" t="s">
        <v>13379</v>
      </c>
      <c r="X5510" s="334">
        <v>1</v>
      </c>
      <c r="Y5510" s="334">
        <v>110</v>
      </c>
    </row>
    <row r="5511" spans="1:25" x14ac:dyDescent="0.25">
      <c r="A5511" t="str">
        <f>'Page 1 - General Information'!$G$12</f>
        <v>114069103</v>
      </c>
      <c r="B5511" t="str">
        <f>'Page 1 - General Information'!$G$16</f>
        <v>6980</v>
      </c>
      <c r="C5511" s="333" t="s">
        <v>14207</v>
      </c>
      <c r="N5511" t="s">
        <v>12201</v>
      </c>
      <c r="P5511" s="303">
        <f>INDEX('Page 3 - Financial Information'!$K$16:$X$186,Y5511,X5511)</f>
        <v>0</v>
      </c>
      <c r="Q5511"/>
      <c r="S5511" t="s">
        <v>13380</v>
      </c>
      <c r="X5511" s="334">
        <v>3</v>
      </c>
      <c r="Y5511" s="334">
        <v>110</v>
      </c>
    </row>
    <row r="5512" spans="1:25" x14ac:dyDescent="0.25">
      <c r="A5512" t="str">
        <f>'Page 1 - General Information'!$G$12</f>
        <v>114069103</v>
      </c>
      <c r="B5512" t="str">
        <f>'Page 1 - General Information'!$G$16</f>
        <v>6980</v>
      </c>
      <c r="C5512" s="333" t="s">
        <v>14207</v>
      </c>
      <c r="N5512" t="s">
        <v>12201</v>
      </c>
      <c r="P5512" s="303">
        <f>INDEX('Page 3 - Financial Information'!$K$16:$X$186,Y5512,X5512)</f>
        <v>0</v>
      </c>
      <c r="Q5512"/>
      <c r="S5512" t="s">
        <v>13381</v>
      </c>
      <c r="X5512" s="334">
        <v>4</v>
      </c>
      <c r="Y5512" s="334">
        <v>110</v>
      </c>
    </row>
    <row r="5513" spans="1:25" x14ac:dyDescent="0.25">
      <c r="A5513" t="str">
        <f>'Page 1 - General Information'!$G$12</f>
        <v>114069103</v>
      </c>
      <c r="B5513" t="str">
        <f>'Page 1 - General Information'!$G$16</f>
        <v>6980</v>
      </c>
      <c r="C5513" s="333" t="s">
        <v>14207</v>
      </c>
      <c r="N5513" t="s">
        <v>12201</v>
      </c>
      <c r="P5513" s="303">
        <f>INDEX('Page 3 - Financial Information'!$K$16:$X$186,Y5513,X5513)</f>
        <v>0</v>
      </c>
      <c r="Q5513"/>
      <c r="S5513" t="s">
        <v>13382</v>
      </c>
      <c r="X5513" s="334">
        <v>5</v>
      </c>
      <c r="Y5513" s="334">
        <v>110</v>
      </c>
    </row>
    <row r="5514" spans="1:25" x14ac:dyDescent="0.25">
      <c r="A5514" t="str">
        <f>'Page 1 - General Information'!$G$12</f>
        <v>114069103</v>
      </c>
      <c r="B5514" t="str">
        <f>'Page 1 - General Information'!$G$16</f>
        <v>6980</v>
      </c>
      <c r="C5514" s="333" t="s">
        <v>14207</v>
      </c>
      <c r="N5514" t="s">
        <v>12201</v>
      </c>
      <c r="P5514" s="303">
        <f>INDEX('Page 3 - Financial Information'!$K$16:$X$186,Y5514,X5514)</f>
        <v>0</v>
      </c>
      <c r="Q5514"/>
      <c r="S5514" t="s">
        <v>13383</v>
      </c>
      <c r="X5514" s="334">
        <v>6</v>
      </c>
      <c r="Y5514" s="334">
        <v>110</v>
      </c>
    </row>
    <row r="5515" spans="1:25" x14ac:dyDescent="0.25">
      <c r="A5515" t="str">
        <f>'Page 1 - General Information'!$G$12</f>
        <v>114069103</v>
      </c>
      <c r="B5515" t="str">
        <f>'Page 1 - General Information'!$G$16</f>
        <v>6980</v>
      </c>
      <c r="C5515" s="333" t="s">
        <v>14207</v>
      </c>
      <c r="N5515" t="s">
        <v>12201</v>
      </c>
      <c r="P5515" s="303">
        <f>INDEX('Page 3 - Financial Information'!$K$16:$X$186,Y5515,X5515)</f>
        <v>0</v>
      </c>
      <c r="Q5515"/>
      <c r="S5515" t="s">
        <v>13384</v>
      </c>
      <c r="X5515" s="334">
        <v>7</v>
      </c>
      <c r="Y5515" s="334">
        <v>110</v>
      </c>
    </row>
    <row r="5516" spans="1:25" x14ac:dyDescent="0.25">
      <c r="A5516" t="str">
        <f>'Page 1 - General Information'!$G$12</f>
        <v>114069103</v>
      </c>
      <c r="B5516" t="str">
        <f>'Page 1 - General Information'!$G$16</f>
        <v>6980</v>
      </c>
      <c r="C5516" s="333" t="s">
        <v>14207</v>
      </c>
      <c r="N5516" t="s">
        <v>12201</v>
      </c>
      <c r="P5516" s="303">
        <f>INDEX('Page 3 - Financial Information'!$K$16:$X$186,Y5516,X5516)</f>
        <v>0</v>
      </c>
      <c r="Q5516"/>
      <c r="S5516" t="s">
        <v>13385</v>
      </c>
      <c r="X5516" s="334">
        <v>8</v>
      </c>
      <c r="Y5516" s="334">
        <v>110</v>
      </c>
    </row>
    <row r="5517" spans="1:25" x14ac:dyDescent="0.25">
      <c r="A5517" t="str">
        <f>'Page 1 - General Information'!$G$12</f>
        <v>114069103</v>
      </c>
      <c r="B5517" t="str">
        <f>'Page 1 - General Information'!$G$16</f>
        <v>6980</v>
      </c>
      <c r="C5517" s="333" t="s">
        <v>14207</v>
      </c>
      <c r="N5517" t="s">
        <v>12201</v>
      </c>
      <c r="P5517" s="303">
        <f>INDEX('Page 3 - Financial Information'!$K$16:$X$186,Y5517,X5517)</f>
        <v>0</v>
      </c>
      <c r="Q5517"/>
      <c r="S5517" t="s">
        <v>13386</v>
      </c>
      <c r="X5517" s="334">
        <v>9</v>
      </c>
      <c r="Y5517" s="334">
        <v>110</v>
      </c>
    </row>
    <row r="5518" spans="1:25" x14ac:dyDescent="0.25">
      <c r="A5518" t="str">
        <f>'Page 1 - General Information'!$G$12</f>
        <v>114069103</v>
      </c>
      <c r="B5518" t="str">
        <f>'Page 1 - General Information'!$G$16</f>
        <v>6980</v>
      </c>
      <c r="C5518" s="333" t="s">
        <v>14207</v>
      </c>
      <c r="N5518" t="s">
        <v>12201</v>
      </c>
      <c r="P5518" s="303">
        <f>INDEX('Page 3 - Financial Information'!$K$16:$X$186,Y5518,X5518)</f>
        <v>0</v>
      </c>
      <c r="Q5518"/>
      <c r="S5518" t="s">
        <v>13387</v>
      </c>
      <c r="X5518" s="334">
        <v>10</v>
      </c>
      <c r="Y5518" s="334">
        <v>110</v>
      </c>
    </row>
    <row r="5519" spans="1:25" x14ac:dyDescent="0.25">
      <c r="A5519" t="str">
        <f>'Page 1 - General Information'!$G$12</f>
        <v>114069103</v>
      </c>
      <c r="B5519" t="str">
        <f>'Page 1 - General Information'!$G$16</f>
        <v>6980</v>
      </c>
      <c r="C5519" s="333" t="s">
        <v>14207</v>
      </c>
      <c r="N5519" t="s">
        <v>12201</v>
      </c>
      <c r="P5519" s="303">
        <f>INDEX('Page 3 - Financial Information'!$K$16:$X$186,Y5519,X5519)</f>
        <v>0</v>
      </c>
      <c r="Q5519"/>
      <c r="S5519" t="s">
        <v>13388</v>
      </c>
      <c r="X5519" s="334">
        <v>13</v>
      </c>
      <c r="Y5519" s="334">
        <v>110</v>
      </c>
    </row>
    <row r="5520" spans="1:25" x14ac:dyDescent="0.25">
      <c r="A5520" t="str">
        <f>'Page 1 - General Information'!$G$12</f>
        <v>114069103</v>
      </c>
      <c r="B5520" t="str">
        <f>'Page 1 - General Information'!$G$16</f>
        <v>6980</v>
      </c>
      <c r="C5520" s="333" t="s">
        <v>14207</v>
      </c>
      <c r="N5520" t="s">
        <v>12201</v>
      </c>
      <c r="P5520" s="303">
        <f>INDEX('Page 3 - Financial Information'!$K$16:$X$186,Y5520,X5520)</f>
        <v>0</v>
      </c>
      <c r="Q5520"/>
      <c r="S5520" t="s">
        <v>13389</v>
      </c>
      <c r="X5520" s="334">
        <v>14</v>
      </c>
      <c r="Y5520" s="334">
        <v>110</v>
      </c>
    </row>
    <row r="5521" spans="1:25" x14ac:dyDescent="0.25">
      <c r="A5521" t="str">
        <f>'Page 1 - General Information'!$G$12</f>
        <v>114069103</v>
      </c>
      <c r="B5521" t="str">
        <f>'Page 1 - General Information'!$G$16</f>
        <v>6980</v>
      </c>
      <c r="C5521" s="333" t="s">
        <v>14207</v>
      </c>
      <c r="N5521" t="s">
        <v>12201</v>
      </c>
      <c r="P5521" s="303">
        <f>INDEX('Page 3 - Financial Information'!$K$16:$X$186,Y5521,X5521)</f>
        <v>0</v>
      </c>
      <c r="Q5521"/>
      <c r="S5521" t="s">
        <v>13390</v>
      </c>
      <c r="X5521" s="334">
        <v>1</v>
      </c>
      <c r="Y5521" s="334">
        <v>111</v>
      </c>
    </row>
    <row r="5522" spans="1:25" x14ac:dyDescent="0.25">
      <c r="A5522" t="str">
        <f>'Page 1 - General Information'!$G$12</f>
        <v>114069103</v>
      </c>
      <c r="B5522" t="str">
        <f>'Page 1 - General Information'!$G$16</f>
        <v>6980</v>
      </c>
      <c r="C5522" s="333" t="s">
        <v>14207</v>
      </c>
      <c r="N5522" t="s">
        <v>12201</v>
      </c>
      <c r="P5522" s="303">
        <f>INDEX('Page 3 - Financial Information'!$K$16:$X$186,Y5522,X5522)</f>
        <v>0</v>
      </c>
      <c r="Q5522"/>
      <c r="S5522" t="s">
        <v>13391</v>
      </c>
      <c r="X5522" s="334">
        <v>3</v>
      </c>
      <c r="Y5522" s="334">
        <v>111</v>
      </c>
    </row>
    <row r="5523" spans="1:25" x14ac:dyDescent="0.25">
      <c r="A5523" t="str">
        <f>'Page 1 - General Information'!$G$12</f>
        <v>114069103</v>
      </c>
      <c r="B5523" t="str">
        <f>'Page 1 - General Information'!$G$16</f>
        <v>6980</v>
      </c>
      <c r="C5523" s="333" t="s">
        <v>14207</v>
      </c>
      <c r="N5523" t="s">
        <v>12201</v>
      </c>
      <c r="P5523" s="303">
        <f>INDEX('Page 3 - Financial Information'!$K$16:$X$186,Y5523,X5523)</f>
        <v>0</v>
      </c>
      <c r="Q5523"/>
      <c r="S5523" t="s">
        <v>13392</v>
      </c>
      <c r="X5523" s="334">
        <v>4</v>
      </c>
      <c r="Y5523" s="334">
        <v>111</v>
      </c>
    </row>
    <row r="5524" spans="1:25" x14ac:dyDescent="0.25">
      <c r="A5524" t="str">
        <f>'Page 1 - General Information'!$G$12</f>
        <v>114069103</v>
      </c>
      <c r="B5524" t="str">
        <f>'Page 1 - General Information'!$G$16</f>
        <v>6980</v>
      </c>
      <c r="C5524" s="333" t="s">
        <v>14207</v>
      </c>
      <c r="N5524" t="s">
        <v>12201</v>
      </c>
      <c r="P5524" s="303">
        <f>INDEX('Page 3 - Financial Information'!$K$16:$X$186,Y5524,X5524)</f>
        <v>0</v>
      </c>
      <c r="Q5524"/>
      <c r="S5524" t="s">
        <v>13393</v>
      </c>
      <c r="X5524" s="334">
        <v>5</v>
      </c>
      <c r="Y5524" s="334">
        <v>111</v>
      </c>
    </row>
    <row r="5525" spans="1:25" x14ac:dyDescent="0.25">
      <c r="A5525" t="str">
        <f>'Page 1 - General Information'!$G$12</f>
        <v>114069103</v>
      </c>
      <c r="B5525" t="str">
        <f>'Page 1 - General Information'!$G$16</f>
        <v>6980</v>
      </c>
      <c r="C5525" s="333" t="s">
        <v>14207</v>
      </c>
      <c r="N5525" t="s">
        <v>12201</v>
      </c>
      <c r="P5525" s="303">
        <f>INDEX('Page 3 - Financial Information'!$K$16:$X$186,Y5525,X5525)</f>
        <v>0</v>
      </c>
      <c r="Q5525"/>
      <c r="S5525" t="s">
        <v>13394</v>
      </c>
      <c r="X5525" s="334">
        <v>6</v>
      </c>
      <c r="Y5525" s="334">
        <v>111</v>
      </c>
    </row>
    <row r="5526" spans="1:25" x14ac:dyDescent="0.25">
      <c r="A5526" t="str">
        <f>'Page 1 - General Information'!$G$12</f>
        <v>114069103</v>
      </c>
      <c r="B5526" t="str">
        <f>'Page 1 - General Information'!$G$16</f>
        <v>6980</v>
      </c>
      <c r="C5526" s="333" t="s">
        <v>14207</v>
      </c>
      <c r="N5526" t="s">
        <v>12201</v>
      </c>
      <c r="P5526" s="303">
        <f>INDEX('Page 3 - Financial Information'!$K$16:$X$186,Y5526,X5526)</f>
        <v>0</v>
      </c>
      <c r="Q5526"/>
      <c r="S5526" t="s">
        <v>13395</v>
      </c>
      <c r="X5526" s="334">
        <v>7</v>
      </c>
      <c r="Y5526" s="334">
        <v>111</v>
      </c>
    </row>
    <row r="5527" spans="1:25" x14ac:dyDescent="0.25">
      <c r="A5527" t="str">
        <f>'Page 1 - General Information'!$G$12</f>
        <v>114069103</v>
      </c>
      <c r="B5527" t="str">
        <f>'Page 1 - General Information'!$G$16</f>
        <v>6980</v>
      </c>
      <c r="C5527" s="333" t="s">
        <v>14207</v>
      </c>
      <c r="N5527" t="s">
        <v>12201</v>
      </c>
      <c r="P5527" s="303">
        <f>INDEX('Page 3 - Financial Information'!$K$16:$X$186,Y5527,X5527)</f>
        <v>0</v>
      </c>
      <c r="Q5527"/>
      <c r="S5527" t="s">
        <v>13396</v>
      </c>
      <c r="X5527" s="334">
        <v>8</v>
      </c>
      <c r="Y5527" s="334">
        <v>111</v>
      </c>
    </row>
    <row r="5528" spans="1:25" x14ac:dyDescent="0.25">
      <c r="A5528" t="str">
        <f>'Page 1 - General Information'!$G$12</f>
        <v>114069103</v>
      </c>
      <c r="B5528" t="str">
        <f>'Page 1 - General Information'!$G$16</f>
        <v>6980</v>
      </c>
      <c r="C5528" s="333" t="s">
        <v>14207</v>
      </c>
      <c r="N5528" t="s">
        <v>12201</v>
      </c>
      <c r="P5528" s="303">
        <f>INDEX('Page 3 - Financial Information'!$K$16:$X$186,Y5528,X5528)</f>
        <v>0</v>
      </c>
      <c r="Q5528"/>
      <c r="S5528" t="s">
        <v>13397</v>
      </c>
      <c r="X5528" s="334">
        <v>9</v>
      </c>
      <c r="Y5528" s="334">
        <v>111</v>
      </c>
    </row>
    <row r="5529" spans="1:25" x14ac:dyDescent="0.25">
      <c r="A5529" t="str">
        <f>'Page 1 - General Information'!$G$12</f>
        <v>114069103</v>
      </c>
      <c r="B5529" t="str">
        <f>'Page 1 - General Information'!$G$16</f>
        <v>6980</v>
      </c>
      <c r="C5529" s="333" t="s">
        <v>14207</v>
      </c>
      <c r="N5529" t="s">
        <v>12201</v>
      </c>
      <c r="P5529" s="303">
        <f>INDEX('Page 3 - Financial Information'!$K$16:$X$186,Y5529,X5529)</f>
        <v>0</v>
      </c>
      <c r="Q5529"/>
      <c r="S5529" t="s">
        <v>13398</v>
      </c>
      <c r="X5529" s="334">
        <v>10</v>
      </c>
      <c r="Y5529" s="334">
        <v>111</v>
      </c>
    </row>
    <row r="5530" spans="1:25" x14ac:dyDescent="0.25">
      <c r="A5530" t="str">
        <f>'Page 1 - General Information'!$G$12</f>
        <v>114069103</v>
      </c>
      <c r="B5530" t="str">
        <f>'Page 1 - General Information'!$G$16</f>
        <v>6980</v>
      </c>
      <c r="C5530" s="333" t="s">
        <v>14207</v>
      </c>
      <c r="N5530" t="s">
        <v>12201</v>
      </c>
      <c r="P5530" s="303">
        <f>INDEX('Page 3 - Financial Information'!$K$16:$X$186,Y5530,X5530)</f>
        <v>0</v>
      </c>
      <c r="Q5530"/>
      <c r="S5530" t="s">
        <v>13399</v>
      </c>
      <c r="X5530" s="334">
        <v>13</v>
      </c>
      <c r="Y5530" s="334">
        <v>111</v>
      </c>
    </row>
    <row r="5531" spans="1:25" x14ac:dyDescent="0.25">
      <c r="A5531" t="str">
        <f>'Page 1 - General Information'!$G$12</f>
        <v>114069103</v>
      </c>
      <c r="B5531" t="str">
        <f>'Page 1 - General Information'!$G$16</f>
        <v>6980</v>
      </c>
      <c r="C5531" s="333" t="s">
        <v>14207</v>
      </c>
      <c r="N5531" t="s">
        <v>12201</v>
      </c>
      <c r="P5531" s="303">
        <f>INDEX('Page 3 - Financial Information'!$K$16:$X$186,Y5531,X5531)</f>
        <v>0</v>
      </c>
      <c r="Q5531"/>
      <c r="S5531" t="s">
        <v>13400</v>
      </c>
      <c r="X5531" s="334">
        <v>14</v>
      </c>
      <c r="Y5531" s="334">
        <v>111</v>
      </c>
    </row>
    <row r="5532" spans="1:25" x14ac:dyDescent="0.25">
      <c r="A5532" t="str">
        <f>'Page 1 - General Information'!$G$12</f>
        <v>114069103</v>
      </c>
      <c r="B5532" t="str">
        <f>'Page 1 - General Information'!$G$16</f>
        <v>6980</v>
      </c>
      <c r="C5532" s="333" t="s">
        <v>14207</v>
      </c>
      <c r="N5532" t="s">
        <v>12201</v>
      </c>
      <c r="P5532" s="303">
        <f>INDEX('Page 3 - Financial Information'!$K$16:$X$186,Y5532,X5532)</f>
        <v>0</v>
      </c>
      <c r="Q5532"/>
      <c r="S5532" t="s">
        <v>13401</v>
      </c>
      <c r="X5532" s="334">
        <v>1</v>
      </c>
      <c r="Y5532" s="334">
        <v>112</v>
      </c>
    </row>
    <row r="5533" spans="1:25" x14ac:dyDescent="0.25">
      <c r="A5533" t="str">
        <f>'Page 1 - General Information'!$G$12</f>
        <v>114069103</v>
      </c>
      <c r="B5533" t="str">
        <f>'Page 1 - General Information'!$G$16</f>
        <v>6980</v>
      </c>
      <c r="C5533" s="333" t="s">
        <v>14207</v>
      </c>
      <c r="N5533" t="s">
        <v>12201</v>
      </c>
      <c r="P5533" s="303">
        <f>INDEX('Page 3 - Financial Information'!$K$16:$X$186,Y5533,X5533)</f>
        <v>0</v>
      </c>
      <c r="Q5533"/>
      <c r="S5533" t="s">
        <v>13402</v>
      </c>
      <c r="X5533" s="334">
        <v>3</v>
      </c>
      <c r="Y5533" s="334">
        <v>112</v>
      </c>
    </row>
    <row r="5534" spans="1:25" x14ac:dyDescent="0.25">
      <c r="A5534" t="str">
        <f>'Page 1 - General Information'!$G$12</f>
        <v>114069103</v>
      </c>
      <c r="B5534" t="str">
        <f>'Page 1 - General Information'!$G$16</f>
        <v>6980</v>
      </c>
      <c r="C5534" s="333" t="s">
        <v>14207</v>
      </c>
      <c r="N5534" t="s">
        <v>12201</v>
      </c>
      <c r="P5534" s="303">
        <f>INDEX('Page 3 - Financial Information'!$K$16:$X$186,Y5534,X5534)</f>
        <v>0</v>
      </c>
      <c r="Q5534"/>
      <c r="S5534" t="s">
        <v>13403</v>
      </c>
      <c r="X5534" s="334">
        <v>4</v>
      </c>
      <c r="Y5534" s="334">
        <v>112</v>
      </c>
    </row>
    <row r="5535" spans="1:25" x14ac:dyDescent="0.25">
      <c r="A5535" t="str">
        <f>'Page 1 - General Information'!$G$12</f>
        <v>114069103</v>
      </c>
      <c r="B5535" t="str">
        <f>'Page 1 - General Information'!$G$16</f>
        <v>6980</v>
      </c>
      <c r="C5535" s="333" t="s">
        <v>14207</v>
      </c>
      <c r="N5535" t="s">
        <v>12201</v>
      </c>
      <c r="P5535" s="303">
        <f>INDEX('Page 3 - Financial Information'!$K$16:$X$186,Y5535,X5535)</f>
        <v>0</v>
      </c>
      <c r="Q5535"/>
      <c r="S5535" t="s">
        <v>13404</v>
      </c>
      <c r="X5535" s="334">
        <v>5</v>
      </c>
      <c r="Y5535" s="334">
        <v>112</v>
      </c>
    </row>
    <row r="5536" spans="1:25" x14ac:dyDescent="0.25">
      <c r="A5536" t="str">
        <f>'Page 1 - General Information'!$G$12</f>
        <v>114069103</v>
      </c>
      <c r="B5536" t="str">
        <f>'Page 1 - General Information'!$G$16</f>
        <v>6980</v>
      </c>
      <c r="C5536" s="333" t="s">
        <v>14207</v>
      </c>
      <c r="N5536" t="s">
        <v>12201</v>
      </c>
      <c r="P5536" s="303">
        <f>INDEX('Page 3 - Financial Information'!$K$16:$X$186,Y5536,X5536)</f>
        <v>0</v>
      </c>
      <c r="Q5536"/>
      <c r="S5536" t="s">
        <v>13405</v>
      </c>
      <c r="X5536" s="334">
        <v>6</v>
      </c>
      <c r="Y5536" s="334">
        <v>112</v>
      </c>
    </row>
    <row r="5537" spans="1:25" x14ac:dyDescent="0.25">
      <c r="A5537" t="str">
        <f>'Page 1 - General Information'!$G$12</f>
        <v>114069103</v>
      </c>
      <c r="B5537" t="str">
        <f>'Page 1 - General Information'!$G$16</f>
        <v>6980</v>
      </c>
      <c r="C5537" s="333" t="s">
        <v>14207</v>
      </c>
      <c r="N5537" t="s">
        <v>12201</v>
      </c>
      <c r="P5537" s="303">
        <f>INDEX('Page 3 - Financial Information'!$K$16:$X$186,Y5537,X5537)</f>
        <v>0</v>
      </c>
      <c r="Q5537"/>
      <c r="S5537" t="s">
        <v>13406</v>
      </c>
      <c r="X5537" s="334">
        <v>7</v>
      </c>
      <c r="Y5537" s="334">
        <v>112</v>
      </c>
    </row>
    <row r="5538" spans="1:25" x14ac:dyDescent="0.25">
      <c r="A5538" t="str">
        <f>'Page 1 - General Information'!$G$12</f>
        <v>114069103</v>
      </c>
      <c r="B5538" t="str">
        <f>'Page 1 - General Information'!$G$16</f>
        <v>6980</v>
      </c>
      <c r="C5538" s="333" t="s">
        <v>14207</v>
      </c>
      <c r="N5538" t="s">
        <v>12201</v>
      </c>
      <c r="P5538" s="303">
        <f>INDEX('Page 3 - Financial Information'!$K$16:$X$186,Y5538,X5538)</f>
        <v>0</v>
      </c>
      <c r="Q5538"/>
      <c r="S5538" t="s">
        <v>13407</v>
      </c>
      <c r="X5538" s="334">
        <v>8</v>
      </c>
      <c r="Y5538" s="334">
        <v>112</v>
      </c>
    </row>
    <row r="5539" spans="1:25" x14ac:dyDescent="0.25">
      <c r="A5539" t="str">
        <f>'Page 1 - General Information'!$G$12</f>
        <v>114069103</v>
      </c>
      <c r="B5539" t="str">
        <f>'Page 1 - General Information'!$G$16</f>
        <v>6980</v>
      </c>
      <c r="C5539" s="333" t="s">
        <v>14207</v>
      </c>
      <c r="N5539" t="s">
        <v>12201</v>
      </c>
      <c r="P5539" s="303">
        <f>INDEX('Page 3 - Financial Information'!$K$16:$X$186,Y5539,X5539)</f>
        <v>0</v>
      </c>
      <c r="Q5539"/>
      <c r="S5539" t="s">
        <v>13408</v>
      </c>
      <c r="X5539" s="334">
        <v>9</v>
      </c>
      <c r="Y5539" s="334">
        <v>112</v>
      </c>
    </row>
    <row r="5540" spans="1:25" x14ac:dyDescent="0.25">
      <c r="A5540" t="str">
        <f>'Page 1 - General Information'!$G$12</f>
        <v>114069103</v>
      </c>
      <c r="B5540" t="str">
        <f>'Page 1 - General Information'!$G$16</f>
        <v>6980</v>
      </c>
      <c r="C5540" s="333" t="s">
        <v>14207</v>
      </c>
      <c r="N5540" t="s">
        <v>12201</v>
      </c>
      <c r="P5540" s="303">
        <f>INDEX('Page 3 - Financial Information'!$K$16:$X$186,Y5540,X5540)</f>
        <v>0</v>
      </c>
      <c r="Q5540"/>
      <c r="S5540" t="s">
        <v>13409</v>
      </c>
      <c r="X5540" s="334">
        <v>10</v>
      </c>
      <c r="Y5540" s="334">
        <v>112</v>
      </c>
    </row>
    <row r="5541" spans="1:25" x14ac:dyDescent="0.25">
      <c r="A5541" t="str">
        <f>'Page 1 - General Information'!$G$12</f>
        <v>114069103</v>
      </c>
      <c r="B5541" t="str">
        <f>'Page 1 - General Information'!$G$16</f>
        <v>6980</v>
      </c>
      <c r="C5541" s="333" t="s">
        <v>14207</v>
      </c>
      <c r="N5541" t="s">
        <v>12201</v>
      </c>
      <c r="P5541" s="303">
        <f>INDEX('Page 3 - Financial Information'!$K$16:$X$186,Y5541,X5541)</f>
        <v>0</v>
      </c>
      <c r="Q5541"/>
      <c r="S5541" t="s">
        <v>13410</v>
      </c>
      <c r="X5541" s="334">
        <v>13</v>
      </c>
      <c r="Y5541" s="334">
        <v>112</v>
      </c>
    </row>
    <row r="5542" spans="1:25" x14ac:dyDescent="0.25">
      <c r="A5542" t="str">
        <f>'Page 1 - General Information'!$G$12</f>
        <v>114069103</v>
      </c>
      <c r="B5542" t="str">
        <f>'Page 1 - General Information'!$G$16</f>
        <v>6980</v>
      </c>
      <c r="C5542" s="333" t="s">
        <v>14207</v>
      </c>
      <c r="N5542" t="s">
        <v>12201</v>
      </c>
      <c r="P5542" s="303">
        <f>INDEX('Page 3 - Financial Information'!$K$16:$X$186,Y5542,X5542)</f>
        <v>0</v>
      </c>
      <c r="Q5542"/>
      <c r="S5542" t="s">
        <v>13411</v>
      </c>
      <c r="X5542" s="334">
        <v>14</v>
      </c>
      <c r="Y5542" s="334">
        <v>112</v>
      </c>
    </row>
    <row r="5543" spans="1:25" x14ac:dyDescent="0.25">
      <c r="A5543" t="str">
        <f>'Page 1 - General Information'!$G$12</f>
        <v>114069103</v>
      </c>
      <c r="B5543" t="str">
        <f>'Page 1 - General Information'!$G$16</f>
        <v>6980</v>
      </c>
      <c r="C5543" s="333" t="s">
        <v>14207</v>
      </c>
      <c r="N5543" t="s">
        <v>12201</v>
      </c>
      <c r="P5543" s="303">
        <f>INDEX('Page 3 - Financial Information'!$K$16:$X$186,Y5543,X5543)</f>
        <v>5348</v>
      </c>
      <c r="Q5543"/>
      <c r="S5543" t="s">
        <v>13412</v>
      </c>
      <c r="X5543" s="334">
        <v>1</v>
      </c>
      <c r="Y5543" s="334">
        <v>113</v>
      </c>
    </row>
    <row r="5544" spans="1:25" x14ac:dyDescent="0.25">
      <c r="A5544" t="str">
        <f>'Page 1 - General Information'!$G$12</f>
        <v>114069103</v>
      </c>
      <c r="B5544" t="str">
        <f>'Page 1 - General Information'!$G$16</f>
        <v>6980</v>
      </c>
      <c r="C5544" s="333" t="s">
        <v>14207</v>
      </c>
      <c r="N5544" t="s">
        <v>12201</v>
      </c>
      <c r="P5544" s="303">
        <f>INDEX('Page 3 - Financial Information'!$K$16:$X$186,Y5544,X5544)</f>
        <v>639</v>
      </c>
      <c r="Q5544"/>
      <c r="S5544" t="s">
        <v>13413</v>
      </c>
      <c r="X5544" s="334">
        <v>3</v>
      </c>
      <c r="Y5544" s="334">
        <v>113</v>
      </c>
    </row>
    <row r="5545" spans="1:25" x14ac:dyDescent="0.25">
      <c r="A5545" t="str">
        <f>'Page 1 - General Information'!$G$12</f>
        <v>114069103</v>
      </c>
      <c r="B5545" t="str">
        <f>'Page 1 - General Information'!$G$16</f>
        <v>6980</v>
      </c>
      <c r="C5545" s="333" t="s">
        <v>14207</v>
      </c>
      <c r="N5545" t="s">
        <v>12201</v>
      </c>
      <c r="P5545" s="303">
        <f>INDEX('Page 3 - Financial Information'!$K$16:$X$186,Y5545,X5545)</f>
        <v>0</v>
      </c>
      <c r="Q5545"/>
      <c r="S5545" t="s">
        <v>13414</v>
      </c>
      <c r="X5545" s="334">
        <v>4</v>
      </c>
      <c r="Y5545" s="334">
        <v>113</v>
      </c>
    </row>
    <row r="5546" spans="1:25" x14ac:dyDescent="0.25">
      <c r="A5546" t="str">
        <f>'Page 1 - General Information'!$G$12</f>
        <v>114069103</v>
      </c>
      <c r="B5546" t="str">
        <f>'Page 1 - General Information'!$G$16</f>
        <v>6980</v>
      </c>
      <c r="C5546" s="333" t="s">
        <v>14207</v>
      </c>
      <c r="N5546" t="s">
        <v>12201</v>
      </c>
      <c r="P5546" s="303">
        <f>INDEX('Page 3 - Financial Information'!$K$16:$X$186,Y5546,X5546)</f>
        <v>1057</v>
      </c>
      <c r="Q5546"/>
      <c r="S5546" t="s">
        <v>13415</v>
      </c>
      <c r="X5546" s="334">
        <v>5</v>
      </c>
      <c r="Y5546" s="334">
        <v>113</v>
      </c>
    </row>
    <row r="5547" spans="1:25" x14ac:dyDescent="0.25">
      <c r="A5547" t="str">
        <f>'Page 1 - General Information'!$G$12</f>
        <v>114069103</v>
      </c>
      <c r="B5547" t="str">
        <f>'Page 1 - General Information'!$G$16</f>
        <v>6980</v>
      </c>
      <c r="C5547" s="333" t="s">
        <v>14207</v>
      </c>
      <c r="N5547" t="s">
        <v>12201</v>
      </c>
      <c r="P5547" s="303">
        <f>INDEX('Page 3 - Financial Information'!$K$16:$X$186,Y5547,X5547)</f>
        <v>0</v>
      </c>
      <c r="Q5547"/>
      <c r="S5547" t="s">
        <v>13416</v>
      </c>
      <c r="X5547" s="334">
        <v>6</v>
      </c>
      <c r="Y5547" s="334">
        <v>113</v>
      </c>
    </row>
    <row r="5548" spans="1:25" x14ac:dyDescent="0.25">
      <c r="A5548" t="str">
        <f>'Page 1 - General Information'!$G$12</f>
        <v>114069103</v>
      </c>
      <c r="B5548" t="str">
        <f>'Page 1 - General Information'!$G$16</f>
        <v>6980</v>
      </c>
      <c r="C5548" s="333" t="s">
        <v>14207</v>
      </c>
      <c r="N5548" t="s">
        <v>12201</v>
      </c>
      <c r="P5548" s="303">
        <f>INDEX('Page 3 - Financial Information'!$K$16:$X$186,Y5548,X5548)</f>
        <v>951</v>
      </c>
      <c r="Q5548"/>
      <c r="S5548" t="s">
        <v>13417</v>
      </c>
      <c r="X5548" s="334">
        <v>7</v>
      </c>
      <c r="Y5548" s="334">
        <v>113</v>
      </c>
    </row>
    <row r="5549" spans="1:25" x14ac:dyDescent="0.25">
      <c r="A5549" t="str">
        <f>'Page 1 - General Information'!$G$12</f>
        <v>114069103</v>
      </c>
      <c r="B5549" t="str">
        <f>'Page 1 - General Information'!$G$16</f>
        <v>6980</v>
      </c>
      <c r="C5549" s="333" t="s">
        <v>14207</v>
      </c>
      <c r="N5549" t="s">
        <v>12201</v>
      </c>
      <c r="P5549" s="303">
        <f>INDEX('Page 3 - Financial Information'!$K$16:$X$186,Y5549,X5549)</f>
        <v>2701</v>
      </c>
      <c r="Q5549"/>
      <c r="S5549" t="s">
        <v>13418</v>
      </c>
      <c r="X5549" s="334">
        <v>8</v>
      </c>
      <c r="Y5549" s="334">
        <v>113</v>
      </c>
    </row>
    <row r="5550" spans="1:25" x14ac:dyDescent="0.25">
      <c r="A5550" t="str">
        <f>'Page 1 - General Information'!$G$12</f>
        <v>114069103</v>
      </c>
      <c r="B5550" t="str">
        <f>'Page 1 - General Information'!$G$16</f>
        <v>6980</v>
      </c>
      <c r="C5550" s="333" t="s">
        <v>14207</v>
      </c>
      <c r="N5550" t="s">
        <v>12201</v>
      </c>
      <c r="P5550" s="303">
        <f>INDEX('Page 3 - Financial Information'!$K$16:$X$186,Y5550,X5550)</f>
        <v>0</v>
      </c>
      <c r="Q5550"/>
      <c r="S5550" t="s">
        <v>13419</v>
      </c>
      <c r="X5550" s="334">
        <v>9</v>
      </c>
      <c r="Y5550" s="334">
        <v>113</v>
      </c>
    </row>
    <row r="5551" spans="1:25" x14ac:dyDescent="0.25">
      <c r="A5551" t="str">
        <f>'Page 1 - General Information'!$G$12</f>
        <v>114069103</v>
      </c>
      <c r="B5551" t="str">
        <f>'Page 1 - General Information'!$G$16</f>
        <v>6980</v>
      </c>
      <c r="C5551" s="333" t="s">
        <v>14207</v>
      </c>
      <c r="N5551" t="s">
        <v>12201</v>
      </c>
      <c r="P5551" s="303">
        <f>INDEX('Page 3 - Financial Information'!$K$16:$X$186,Y5551,X5551)</f>
        <v>0</v>
      </c>
      <c r="Q5551"/>
      <c r="S5551" t="s">
        <v>13420</v>
      </c>
      <c r="X5551" s="334">
        <v>10</v>
      </c>
      <c r="Y5551" s="334">
        <v>113</v>
      </c>
    </row>
    <row r="5552" spans="1:25" x14ac:dyDescent="0.25">
      <c r="A5552" t="str">
        <f>'Page 1 - General Information'!$G$12</f>
        <v>114069103</v>
      </c>
      <c r="B5552" t="str">
        <f>'Page 1 - General Information'!$G$16</f>
        <v>6980</v>
      </c>
      <c r="C5552" s="333" t="s">
        <v>14207</v>
      </c>
      <c r="N5552" t="s">
        <v>12201</v>
      </c>
      <c r="P5552" s="303">
        <f>INDEX('Page 3 - Financial Information'!$K$16:$X$186,Y5552,X5552)</f>
        <v>0</v>
      </c>
      <c r="Q5552"/>
      <c r="S5552" t="s">
        <v>13421</v>
      </c>
      <c r="X5552" s="334">
        <v>13</v>
      </c>
      <c r="Y5552" s="334">
        <v>113</v>
      </c>
    </row>
    <row r="5553" spans="1:25" x14ac:dyDescent="0.25">
      <c r="A5553" t="str">
        <f>'Page 1 - General Information'!$G$12</f>
        <v>114069103</v>
      </c>
      <c r="B5553" t="str">
        <f>'Page 1 - General Information'!$G$16</f>
        <v>6980</v>
      </c>
      <c r="C5553" s="333" t="s">
        <v>14207</v>
      </c>
      <c r="N5553" t="s">
        <v>12201</v>
      </c>
      <c r="P5553" s="303">
        <f>INDEX('Page 3 - Financial Information'!$K$16:$X$186,Y5553,X5553)</f>
        <v>920.47</v>
      </c>
      <c r="Q5553"/>
      <c r="S5553" t="s">
        <v>13422</v>
      </c>
      <c r="X5553" s="334">
        <v>14</v>
      </c>
      <c r="Y5553" s="334">
        <v>113</v>
      </c>
    </row>
    <row r="5554" spans="1:25" x14ac:dyDescent="0.25">
      <c r="A5554" t="str">
        <f>'Page 1 - General Information'!$G$12</f>
        <v>114069103</v>
      </c>
      <c r="B5554" t="str">
        <f>'Page 1 - General Information'!$G$16</f>
        <v>6980</v>
      </c>
      <c r="C5554" s="333" t="s">
        <v>14207</v>
      </c>
      <c r="N5554" t="s">
        <v>12201</v>
      </c>
      <c r="P5554" s="303">
        <f>INDEX('Page 3 - Financial Information'!$K$16:$X$186,Y5554,X5554)</f>
        <v>6902</v>
      </c>
      <c r="Q5554"/>
      <c r="S5554" t="s">
        <v>13423</v>
      </c>
      <c r="X5554" s="334">
        <v>1</v>
      </c>
      <c r="Y5554" s="334">
        <v>114</v>
      </c>
    </row>
    <row r="5555" spans="1:25" x14ac:dyDescent="0.25">
      <c r="A5555" t="str">
        <f>'Page 1 - General Information'!$G$12</f>
        <v>114069103</v>
      </c>
      <c r="B5555" t="str">
        <f>'Page 1 - General Information'!$G$16</f>
        <v>6980</v>
      </c>
      <c r="C5555" s="333" t="s">
        <v>14207</v>
      </c>
      <c r="N5555" t="s">
        <v>12201</v>
      </c>
      <c r="P5555" s="303">
        <f>INDEX('Page 3 - Financial Information'!$K$16:$X$186,Y5555,X5555)</f>
        <v>1151</v>
      </c>
      <c r="Q5555"/>
      <c r="S5555" t="s">
        <v>13424</v>
      </c>
      <c r="X5555" s="334">
        <v>3</v>
      </c>
      <c r="Y5555" s="334">
        <v>114</v>
      </c>
    </row>
    <row r="5556" spans="1:25" x14ac:dyDescent="0.25">
      <c r="A5556" t="str">
        <f>'Page 1 - General Information'!$G$12</f>
        <v>114069103</v>
      </c>
      <c r="B5556" t="str">
        <f>'Page 1 - General Information'!$G$16</f>
        <v>6980</v>
      </c>
      <c r="C5556" s="333" t="s">
        <v>14207</v>
      </c>
      <c r="N5556" t="s">
        <v>12201</v>
      </c>
      <c r="P5556" s="303">
        <f>INDEX('Page 3 - Financial Information'!$K$16:$X$186,Y5556,X5556)</f>
        <v>0</v>
      </c>
      <c r="Q5556"/>
      <c r="S5556" t="s">
        <v>13425</v>
      </c>
      <c r="X5556" s="334">
        <v>4</v>
      </c>
      <c r="Y5556" s="334">
        <v>114</v>
      </c>
    </row>
    <row r="5557" spans="1:25" x14ac:dyDescent="0.25">
      <c r="A5557" t="str">
        <f>'Page 1 - General Information'!$G$12</f>
        <v>114069103</v>
      </c>
      <c r="B5557" t="str">
        <f>'Page 1 - General Information'!$G$16</f>
        <v>6980</v>
      </c>
      <c r="C5557" s="333" t="s">
        <v>14207</v>
      </c>
      <c r="N5557" t="s">
        <v>12201</v>
      </c>
      <c r="P5557" s="303">
        <f>INDEX('Page 3 - Financial Information'!$K$16:$X$186,Y5557,X5557)</f>
        <v>870</v>
      </c>
      <c r="Q5557"/>
      <c r="S5557" t="s">
        <v>13426</v>
      </c>
      <c r="X5557" s="334">
        <v>5</v>
      </c>
      <c r="Y5557" s="334">
        <v>114</v>
      </c>
    </row>
    <row r="5558" spans="1:25" x14ac:dyDescent="0.25">
      <c r="A5558" t="str">
        <f>'Page 1 - General Information'!$G$12</f>
        <v>114069103</v>
      </c>
      <c r="B5558" t="str">
        <f>'Page 1 - General Information'!$G$16</f>
        <v>6980</v>
      </c>
      <c r="C5558" s="333" t="s">
        <v>14207</v>
      </c>
      <c r="N5558" t="s">
        <v>12201</v>
      </c>
      <c r="P5558" s="303">
        <f>INDEX('Page 3 - Financial Information'!$K$16:$X$186,Y5558,X5558)</f>
        <v>1351</v>
      </c>
      <c r="Q5558"/>
      <c r="S5558" t="s">
        <v>13427</v>
      </c>
      <c r="X5558" s="334">
        <v>6</v>
      </c>
      <c r="Y5558" s="334">
        <v>114</v>
      </c>
    </row>
    <row r="5559" spans="1:25" x14ac:dyDescent="0.25">
      <c r="A5559" t="str">
        <f>'Page 1 - General Information'!$G$12</f>
        <v>114069103</v>
      </c>
      <c r="B5559" t="str">
        <f>'Page 1 - General Information'!$G$16</f>
        <v>6980</v>
      </c>
      <c r="C5559" s="333" t="s">
        <v>14207</v>
      </c>
      <c r="N5559" t="s">
        <v>12201</v>
      </c>
      <c r="P5559" s="303">
        <f>INDEX('Page 3 - Financial Information'!$K$16:$X$186,Y5559,X5559)</f>
        <v>1259</v>
      </c>
      <c r="Q5559"/>
      <c r="S5559" t="s">
        <v>13428</v>
      </c>
      <c r="X5559" s="334">
        <v>7</v>
      </c>
      <c r="Y5559" s="334">
        <v>114</v>
      </c>
    </row>
    <row r="5560" spans="1:25" x14ac:dyDescent="0.25">
      <c r="A5560" t="str">
        <f>'Page 1 - General Information'!$G$12</f>
        <v>114069103</v>
      </c>
      <c r="B5560" t="str">
        <f>'Page 1 - General Information'!$G$16</f>
        <v>6980</v>
      </c>
      <c r="C5560" s="333" t="s">
        <v>14207</v>
      </c>
      <c r="N5560" t="s">
        <v>12201</v>
      </c>
      <c r="P5560" s="303">
        <f>INDEX('Page 3 - Financial Information'!$K$16:$X$186,Y5560,X5560)</f>
        <v>2271</v>
      </c>
      <c r="Q5560"/>
      <c r="S5560" t="s">
        <v>13429</v>
      </c>
      <c r="X5560" s="334">
        <v>8</v>
      </c>
      <c r="Y5560" s="334">
        <v>114</v>
      </c>
    </row>
    <row r="5561" spans="1:25" x14ac:dyDescent="0.25">
      <c r="A5561" t="str">
        <f>'Page 1 - General Information'!$G$12</f>
        <v>114069103</v>
      </c>
      <c r="B5561" t="str">
        <f>'Page 1 - General Information'!$G$16</f>
        <v>6980</v>
      </c>
      <c r="C5561" s="333" t="s">
        <v>14207</v>
      </c>
      <c r="N5561" t="s">
        <v>12201</v>
      </c>
      <c r="P5561" s="303">
        <f>INDEX('Page 3 - Financial Information'!$K$16:$X$186,Y5561,X5561)</f>
        <v>0</v>
      </c>
      <c r="Q5561"/>
      <c r="S5561" t="s">
        <v>13430</v>
      </c>
      <c r="X5561" s="334">
        <v>9</v>
      </c>
      <c r="Y5561" s="334">
        <v>114</v>
      </c>
    </row>
    <row r="5562" spans="1:25" x14ac:dyDescent="0.25">
      <c r="A5562" t="str">
        <f>'Page 1 - General Information'!$G$12</f>
        <v>114069103</v>
      </c>
      <c r="B5562" t="str">
        <f>'Page 1 - General Information'!$G$16</f>
        <v>6980</v>
      </c>
      <c r="C5562" s="333" t="s">
        <v>14207</v>
      </c>
      <c r="N5562" t="s">
        <v>12201</v>
      </c>
      <c r="P5562" s="303">
        <f>INDEX('Page 3 - Financial Information'!$K$16:$X$186,Y5562,X5562)</f>
        <v>0</v>
      </c>
      <c r="Q5562"/>
      <c r="S5562" t="s">
        <v>13431</v>
      </c>
      <c r="X5562" s="334">
        <v>10</v>
      </c>
      <c r="Y5562" s="334">
        <v>114</v>
      </c>
    </row>
    <row r="5563" spans="1:25" x14ac:dyDescent="0.25">
      <c r="A5563" t="str">
        <f>'Page 1 - General Information'!$G$12</f>
        <v>114069103</v>
      </c>
      <c r="B5563" t="str">
        <f>'Page 1 - General Information'!$G$16</f>
        <v>6980</v>
      </c>
      <c r="C5563" s="333" t="s">
        <v>14207</v>
      </c>
      <c r="N5563" t="s">
        <v>12201</v>
      </c>
      <c r="P5563" s="303">
        <f>INDEX('Page 3 - Financial Information'!$K$16:$X$186,Y5563,X5563)</f>
        <v>0</v>
      </c>
      <c r="Q5563"/>
      <c r="S5563" t="s">
        <v>13432</v>
      </c>
      <c r="X5563" s="334">
        <v>13</v>
      </c>
      <c r="Y5563" s="334">
        <v>114</v>
      </c>
    </row>
    <row r="5564" spans="1:25" x14ac:dyDescent="0.25">
      <c r="A5564" t="str">
        <f>'Page 1 - General Information'!$G$12</f>
        <v>114069103</v>
      </c>
      <c r="B5564" t="str">
        <f>'Page 1 - General Information'!$G$16</f>
        <v>6980</v>
      </c>
      <c r="C5564" s="333" t="s">
        <v>14207</v>
      </c>
      <c r="N5564" t="s">
        <v>12201</v>
      </c>
      <c r="P5564" s="303">
        <f>INDEX('Page 3 - Financial Information'!$K$16:$X$186,Y5564,X5564)</f>
        <v>3047.65</v>
      </c>
      <c r="Q5564"/>
      <c r="S5564" t="s">
        <v>13433</v>
      </c>
      <c r="X5564" s="334">
        <v>14</v>
      </c>
      <c r="Y5564" s="334">
        <v>114</v>
      </c>
    </row>
    <row r="5565" spans="1:25" x14ac:dyDescent="0.25">
      <c r="A5565" t="str">
        <f>'Page 1 - General Information'!$G$12</f>
        <v>114069103</v>
      </c>
      <c r="B5565" t="str">
        <f>'Page 1 - General Information'!$G$16</f>
        <v>6980</v>
      </c>
      <c r="C5565" s="333" t="s">
        <v>14207</v>
      </c>
      <c r="N5565" t="s">
        <v>12201</v>
      </c>
      <c r="P5565" s="303">
        <f>INDEX('Page 3 - Financial Information'!$K$16:$X$186,Y5565,X5565)</f>
        <v>8800</v>
      </c>
      <c r="Q5565"/>
      <c r="S5565" t="s">
        <v>13434</v>
      </c>
      <c r="X5565" s="334">
        <v>1</v>
      </c>
      <c r="Y5565" s="334">
        <v>115</v>
      </c>
    </row>
    <row r="5566" spans="1:25" x14ac:dyDescent="0.25">
      <c r="A5566" t="str">
        <f>'Page 1 - General Information'!$G$12</f>
        <v>114069103</v>
      </c>
      <c r="B5566" t="str">
        <f>'Page 1 - General Information'!$G$16</f>
        <v>6980</v>
      </c>
      <c r="C5566" s="333" t="s">
        <v>14207</v>
      </c>
      <c r="N5566" t="s">
        <v>12201</v>
      </c>
      <c r="P5566" s="303">
        <f>INDEX('Page 3 - Financial Information'!$K$16:$X$186,Y5566,X5566)</f>
        <v>2358</v>
      </c>
      <c r="Q5566"/>
      <c r="S5566" t="s">
        <v>13435</v>
      </c>
      <c r="X5566" s="334">
        <v>3</v>
      </c>
      <c r="Y5566" s="334">
        <v>115</v>
      </c>
    </row>
    <row r="5567" spans="1:25" x14ac:dyDescent="0.25">
      <c r="A5567" t="str">
        <f>'Page 1 - General Information'!$G$12</f>
        <v>114069103</v>
      </c>
      <c r="B5567" t="str">
        <f>'Page 1 - General Information'!$G$16</f>
        <v>6980</v>
      </c>
      <c r="C5567" s="333" t="s">
        <v>14207</v>
      </c>
      <c r="N5567" t="s">
        <v>12201</v>
      </c>
      <c r="P5567" s="303">
        <f>INDEX('Page 3 - Financial Information'!$K$16:$X$186,Y5567,X5567)</f>
        <v>143</v>
      </c>
      <c r="Q5567"/>
      <c r="S5567" t="s">
        <v>13436</v>
      </c>
      <c r="X5567" s="334">
        <v>4</v>
      </c>
      <c r="Y5567" s="334">
        <v>115</v>
      </c>
    </row>
    <row r="5568" spans="1:25" x14ac:dyDescent="0.25">
      <c r="A5568" t="str">
        <f>'Page 1 - General Information'!$G$12</f>
        <v>114069103</v>
      </c>
      <c r="B5568" t="str">
        <f>'Page 1 - General Information'!$G$16</f>
        <v>6980</v>
      </c>
      <c r="C5568" s="333" t="s">
        <v>14207</v>
      </c>
      <c r="N5568" t="s">
        <v>12201</v>
      </c>
      <c r="P5568" s="303">
        <f>INDEX('Page 3 - Financial Information'!$K$16:$X$186,Y5568,X5568)</f>
        <v>1017</v>
      </c>
      <c r="Q5568"/>
      <c r="S5568" t="s">
        <v>13437</v>
      </c>
      <c r="X5568" s="334">
        <v>5</v>
      </c>
      <c r="Y5568" s="334">
        <v>115</v>
      </c>
    </row>
    <row r="5569" spans="1:25" x14ac:dyDescent="0.25">
      <c r="A5569" t="str">
        <f>'Page 1 - General Information'!$G$12</f>
        <v>114069103</v>
      </c>
      <c r="B5569" t="str">
        <f>'Page 1 - General Information'!$G$16</f>
        <v>6980</v>
      </c>
      <c r="C5569" s="333" t="s">
        <v>14207</v>
      </c>
      <c r="N5569" t="s">
        <v>12201</v>
      </c>
      <c r="P5569" s="303">
        <f>INDEX('Page 3 - Financial Information'!$K$16:$X$186,Y5569,X5569)</f>
        <v>0</v>
      </c>
      <c r="Q5569"/>
      <c r="S5569" t="s">
        <v>13438</v>
      </c>
      <c r="X5569" s="334">
        <v>6</v>
      </c>
      <c r="Y5569" s="334">
        <v>115</v>
      </c>
    </row>
    <row r="5570" spans="1:25" x14ac:dyDescent="0.25">
      <c r="A5570" t="str">
        <f>'Page 1 - General Information'!$G$12</f>
        <v>114069103</v>
      </c>
      <c r="B5570" t="str">
        <f>'Page 1 - General Information'!$G$16</f>
        <v>6980</v>
      </c>
      <c r="C5570" s="333" t="s">
        <v>14207</v>
      </c>
      <c r="N5570" t="s">
        <v>12201</v>
      </c>
      <c r="P5570" s="303">
        <f>INDEX('Page 3 - Financial Information'!$K$16:$X$186,Y5570,X5570)</f>
        <v>1295</v>
      </c>
      <c r="Q5570"/>
      <c r="S5570" t="s">
        <v>13439</v>
      </c>
      <c r="X5570" s="334">
        <v>7</v>
      </c>
      <c r="Y5570" s="334">
        <v>115</v>
      </c>
    </row>
    <row r="5571" spans="1:25" x14ac:dyDescent="0.25">
      <c r="A5571" t="str">
        <f>'Page 1 - General Information'!$G$12</f>
        <v>114069103</v>
      </c>
      <c r="B5571" t="str">
        <f>'Page 1 - General Information'!$G$16</f>
        <v>6980</v>
      </c>
      <c r="C5571" s="333" t="s">
        <v>14207</v>
      </c>
      <c r="N5571" t="s">
        <v>12201</v>
      </c>
      <c r="P5571" s="303">
        <f>INDEX('Page 3 - Financial Information'!$K$16:$X$186,Y5571,X5571)</f>
        <v>0</v>
      </c>
      <c r="Q5571"/>
      <c r="S5571" t="s">
        <v>13440</v>
      </c>
      <c r="X5571" s="334">
        <v>8</v>
      </c>
      <c r="Y5571" s="334">
        <v>115</v>
      </c>
    </row>
    <row r="5572" spans="1:25" x14ac:dyDescent="0.25">
      <c r="A5572" t="str">
        <f>'Page 1 - General Information'!$G$12</f>
        <v>114069103</v>
      </c>
      <c r="B5572" t="str">
        <f>'Page 1 - General Information'!$G$16</f>
        <v>6980</v>
      </c>
      <c r="C5572" s="333" t="s">
        <v>14207</v>
      </c>
      <c r="N5572" t="s">
        <v>12201</v>
      </c>
      <c r="P5572" s="303">
        <f>INDEX('Page 3 - Financial Information'!$K$16:$X$186,Y5572,X5572)</f>
        <v>3987</v>
      </c>
      <c r="Q5572"/>
      <c r="S5572" t="s">
        <v>13441</v>
      </c>
      <c r="X5572" s="334">
        <v>9</v>
      </c>
      <c r="Y5572" s="334">
        <v>115</v>
      </c>
    </row>
    <row r="5573" spans="1:25" x14ac:dyDescent="0.25">
      <c r="A5573" t="str">
        <f>'Page 1 - General Information'!$G$12</f>
        <v>114069103</v>
      </c>
      <c r="B5573" t="str">
        <f>'Page 1 - General Information'!$G$16</f>
        <v>6980</v>
      </c>
      <c r="C5573" s="333" t="s">
        <v>14207</v>
      </c>
      <c r="N5573" t="s">
        <v>12201</v>
      </c>
      <c r="P5573" s="303">
        <f>INDEX('Page 3 - Financial Information'!$K$16:$X$186,Y5573,X5573)</f>
        <v>0</v>
      </c>
      <c r="Q5573"/>
      <c r="S5573" t="s">
        <v>13442</v>
      </c>
      <c r="X5573" s="334">
        <v>10</v>
      </c>
      <c r="Y5573" s="334">
        <v>115</v>
      </c>
    </row>
    <row r="5574" spans="1:25" x14ac:dyDescent="0.25">
      <c r="A5574" t="str">
        <f>'Page 1 - General Information'!$G$12</f>
        <v>114069103</v>
      </c>
      <c r="B5574" t="str">
        <f>'Page 1 - General Information'!$G$16</f>
        <v>6980</v>
      </c>
      <c r="C5574" s="333" t="s">
        <v>14207</v>
      </c>
      <c r="N5574" t="s">
        <v>12201</v>
      </c>
      <c r="P5574" s="303">
        <f>INDEX('Page 3 - Financial Information'!$K$16:$X$186,Y5574,X5574)</f>
        <v>0</v>
      </c>
      <c r="Q5574"/>
      <c r="S5574" t="s">
        <v>13443</v>
      </c>
      <c r="X5574" s="334">
        <v>13</v>
      </c>
      <c r="Y5574" s="334">
        <v>115</v>
      </c>
    </row>
    <row r="5575" spans="1:25" x14ac:dyDescent="0.25">
      <c r="A5575" t="str">
        <f>'Page 1 - General Information'!$G$12</f>
        <v>114069103</v>
      </c>
      <c r="B5575" t="str">
        <f>'Page 1 - General Information'!$G$16</f>
        <v>6980</v>
      </c>
      <c r="C5575" s="333" t="s">
        <v>14207</v>
      </c>
      <c r="N5575" t="s">
        <v>12201</v>
      </c>
      <c r="P5575" s="303">
        <f>INDEX('Page 3 - Financial Information'!$K$16:$X$186,Y5575,X5575)</f>
        <v>0</v>
      </c>
      <c r="Q5575"/>
      <c r="S5575" t="s">
        <v>13444</v>
      </c>
      <c r="X5575" s="334">
        <v>14</v>
      </c>
      <c r="Y5575" s="334">
        <v>115</v>
      </c>
    </row>
    <row r="5576" spans="1:25" x14ac:dyDescent="0.25">
      <c r="A5576" t="str">
        <f>'Page 1 - General Information'!$G$12</f>
        <v>114069103</v>
      </c>
      <c r="B5576" t="str">
        <f>'Page 1 - General Information'!$G$16</f>
        <v>6980</v>
      </c>
      <c r="C5576" s="333" t="s">
        <v>14207</v>
      </c>
      <c r="N5576" t="s">
        <v>12201</v>
      </c>
      <c r="P5576" s="303">
        <f>INDEX('Page 3 - Financial Information'!$K$16:$X$186,Y5576,X5576)</f>
        <v>0</v>
      </c>
      <c r="Q5576"/>
      <c r="S5576" t="s">
        <v>13445</v>
      </c>
      <c r="X5576" s="334">
        <v>1</v>
      </c>
      <c r="Y5576" s="334">
        <v>116</v>
      </c>
    </row>
    <row r="5577" spans="1:25" x14ac:dyDescent="0.25">
      <c r="A5577" t="str">
        <f>'Page 1 - General Information'!$G$12</f>
        <v>114069103</v>
      </c>
      <c r="B5577" t="str">
        <f>'Page 1 - General Information'!$G$16</f>
        <v>6980</v>
      </c>
      <c r="C5577" s="333" t="s">
        <v>14207</v>
      </c>
      <c r="N5577" t="s">
        <v>12201</v>
      </c>
      <c r="P5577" s="303">
        <f>INDEX('Page 3 - Financial Information'!$K$16:$X$186,Y5577,X5577)</f>
        <v>0</v>
      </c>
      <c r="Q5577"/>
      <c r="S5577" t="s">
        <v>13446</v>
      </c>
      <c r="X5577" s="334">
        <v>3</v>
      </c>
      <c r="Y5577" s="334">
        <v>116</v>
      </c>
    </row>
    <row r="5578" spans="1:25" x14ac:dyDescent="0.25">
      <c r="A5578" t="str">
        <f>'Page 1 - General Information'!$G$12</f>
        <v>114069103</v>
      </c>
      <c r="B5578" t="str">
        <f>'Page 1 - General Information'!$G$16</f>
        <v>6980</v>
      </c>
      <c r="C5578" s="333" t="s">
        <v>14207</v>
      </c>
      <c r="N5578" t="s">
        <v>12201</v>
      </c>
      <c r="P5578" s="303">
        <f>INDEX('Page 3 - Financial Information'!$K$16:$X$186,Y5578,X5578)</f>
        <v>0</v>
      </c>
      <c r="Q5578"/>
      <c r="S5578" t="s">
        <v>13447</v>
      </c>
      <c r="X5578" s="334">
        <v>4</v>
      </c>
      <c r="Y5578" s="334">
        <v>116</v>
      </c>
    </row>
    <row r="5579" spans="1:25" x14ac:dyDescent="0.25">
      <c r="A5579" t="str">
        <f>'Page 1 - General Information'!$G$12</f>
        <v>114069103</v>
      </c>
      <c r="B5579" t="str">
        <f>'Page 1 - General Information'!$G$16</f>
        <v>6980</v>
      </c>
      <c r="C5579" s="333" t="s">
        <v>14207</v>
      </c>
      <c r="N5579" t="s">
        <v>12201</v>
      </c>
      <c r="P5579" s="303">
        <f>INDEX('Page 3 - Financial Information'!$K$16:$X$186,Y5579,X5579)</f>
        <v>0</v>
      </c>
      <c r="Q5579"/>
      <c r="S5579" t="s">
        <v>13448</v>
      </c>
      <c r="X5579" s="334">
        <v>5</v>
      </c>
      <c r="Y5579" s="334">
        <v>116</v>
      </c>
    </row>
    <row r="5580" spans="1:25" x14ac:dyDescent="0.25">
      <c r="A5580" t="str">
        <f>'Page 1 - General Information'!$G$12</f>
        <v>114069103</v>
      </c>
      <c r="B5580" t="str">
        <f>'Page 1 - General Information'!$G$16</f>
        <v>6980</v>
      </c>
      <c r="C5580" s="333" t="s">
        <v>14207</v>
      </c>
      <c r="N5580" t="s">
        <v>12201</v>
      </c>
      <c r="P5580" s="303">
        <f>INDEX('Page 3 - Financial Information'!$K$16:$X$186,Y5580,X5580)</f>
        <v>0</v>
      </c>
      <c r="Q5580"/>
      <c r="S5580" t="s">
        <v>13449</v>
      </c>
      <c r="X5580" s="334">
        <v>6</v>
      </c>
      <c r="Y5580" s="334">
        <v>116</v>
      </c>
    </row>
    <row r="5581" spans="1:25" x14ac:dyDescent="0.25">
      <c r="A5581" t="str">
        <f>'Page 1 - General Information'!$G$12</f>
        <v>114069103</v>
      </c>
      <c r="B5581" t="str">
        <f>'Page 1 - General Information'!$G$16</f>
        <v>6980</v>
      </c>
      <c r="C5581" s="333" t="s">
        <v>14207</v>
      </c>
      <c r="N5581" t="s">
        <v>12201</v>
      </c>
      <c r="P5581" s="303">
        <f>INDEX('Page 3 - Financial Information'!$K$16:$X$186,Y5581,X5581)</f>
        <v>0</v>
      </c>
      <c r="Q5581"/>
      <c r="S5581" t="s">
        <v>13450</v>
      </c>
      <c r="X5581" s="334">
        <v>7</v>
      </c>
      <c r="Y5581" s="334">
        <v>116</v>
      </c>
    </row>
    <row r="5582" spans="1:25" x14ac:dyDescent="0.25">
      <c r="A5582" t="str">
        <f>'Page 1 - General Information'!$G$12</f>
        <v>114069103</v>
      </c>
      <c r="B5582" t="str">
        <f>'Page 1 - General Information'!$G$16</f>
        <v>6980</v>
      </c>
      <c r="C5582" s="333" t="s">
        <v>14207</v>
      </c>
      <c r="N5582" t="s">
        <v>12201</v>
      </c>
      <c r="P5582" s="303">
        <f>INDEX('Page 3 - Financial Information'!$K$16:$X$186,Y5582,X5582)</f>
        <v>0</v>
      </c>
      <c r="Q5582"/>
      <c r="S5582" t="s">
        <v>13451</v>
      </c>
      <c r="X5582" s="334">
        <v>8</v>
      </c>
      <c r="Y5582" s="334">
        <v>116</v>
      </c>
    </row>
    <row r="5583" spans="1:25" x14ac:dyDescent="0.25">
      <c r="A5583" t="str">
        <f>'Page 1 - General Information'!$G$12</f>
        <v>114069103</v>
      </c>
      <c r="B5583" t="str">
        <f>'Page 1 - General Information'!$G$16</f>
        <v>6980</v>
      </c>
      <c r="C5583" s="333" t="s">
        <v>14207</v>
      </c>
      <c r="N5583" t="s">
        <v>12201</v>
      </c>
      <c r="P5583" s="303">
        <f>INDEX('Page 3 - Financial Information'!$K$16:$X$186,Y5583,X5583)</f>
        <v>0</v>
      </c>
      <c r="Q5583"/>
      <c r="S5583" t="s">
        <v>13452</v>
      </c>
      <c r="X5583" s="334">
        <v>9</v>
      </c>
      <c r="Y5583" s="334">
        <v>116</v>
      </c>
    </row>
    <row r="5584" spans="1:25" x14ac:dyDescent="0.25">
      <c r="A5584" t="str">
        <f>'Page 1 - General Information'!$G$12</f>
        <v>114069103</v>
      </c>
      <c r="B5584" t="str">
        <f>'Page 1 - General Information'!$G$16</f>
        <v>6980</v>
      </c>
      <c r="C5584" s="333" t="s">
        <v>14207</v>
      </c>
      <c r="N5584" t="s">
        <v>12201</v>
      </c>
      <c r="P5584" s="303">
        <f>INDEX('Page 3 - Financial Information'!$K$16:$X$186,Y5584,X5584)</f>
        <v>0</v>
      </c>
      <c r="Q5584"/>
      <c r="S5584" t="s">
        <v>13453</v>
      </c>
      <c r="X5584" s="334">
        <v>10</v>
      </c>
      <c r="Y5584" s="334">
        <v>116</v>
      </c>
    </row>
    <row r="5585" spans="1:25" x14ac:dyDescent="0.25">
      <c r="A5585" t="str">
        <f>'Page 1 - General Information'!$G$12</f>
        <v>114069103</v>
      </c>
      <c r="B5585" t="str">
        <f>'Page 1 - General Information'!$G$16</f>
        <v>6980</v>
      </c>
      <c r="C5585" s="333" t="s">
        <v>14207</v>
      </c>
      <c r="N5585" t="s">
        <v>12201</v>
      </c>
      <c r="P5585" s="303">
        <f>INDEX('Page 3 - Financial Information'!$K$16:$X$186,Y5585,X5585)</f>
        <v>0</v>
      </c>
      <c r="Q5585"/>
      <c r="S5585" t="s">
        <v>13454</v>
      </c>
      <c r="X5585" s="334">
        <v>13</v>
      </c>
      <c r="Y5585" s="334">
        <v>116</v>
      </c>
    </row>
    <row r="5586" spans="1:25" x14ac:dyDescent="0.25">
      <c r="A5586" t="str">
        <f>'Page 1 - General Information'!$G$12</f>
        <v>114069103</v>
      </c>
      <c r="B5586" t="str">
        <f>'Page 1 - General Information'!$G$16</f>
        <v>6980</v>
      </c>
      <c r="C5586" s="333" t="s">
        <v>14207</v>
      </c>
      <c r="N5586" t="s">
        <v>12201</v>
      </c>
      <c r="P5586" s="303">
        <f>INDEX('Page 3 - Financial Information'!$K$16:$X$186,Y5586,X5586)</f>
        <v>0</v>
      </c>
      <c r="Q5586"/>
      <c r="S5586" t="s">
        <v>13455</v>
      </c>
      <c r="X5586" s="334">
        <v>14</v>
      </c>
      <c r="Y5586" s="334">
        <v>116</v>
      </c>
    </row>
    <row r="5587" spans="1:25" x14ac:dyDescent="0.25">
      <c r="A5587" t="str">
        <f>'Page 1 - General Information'!$G$12</f>
        <v>114069103</v>
      </c>
      <c r="B5587" t="str">
        <f>'Page 1 - General Information'!$G$16</f>
        <v>6980</v>
      </c>
      <c r="C5587" s="333" t="s">
        <v>14207</v>
      </c>
      <c r="N5587" t="s">
        <v>12201</v>
      </c>
      <c r="P5587" s="303">
        <f>INDEX('Page 3 - Financial Information'!$K$16:$X$186,Y5587,X5587)</f>
        <v>0</v>
      </c>
      <c r="Q5587"/>
      <c r="S5587" t="s">
        <v>13456</v>
      </c>
      <c r="X5587" s="334">
        <v>1</v>
      </c>
      <c r="Y5587" s="334">
        <v>117</v>
      </c>
    </row>
    <row r="5588" spans="1:25" x14ac:dyDescent="0.25">
      <c r="A5588" t="str">
        <f>'Page 1 - General Information'!$G$12</f>
        <v>114069103</v>
      </c>
      <c r="B5588" t="str">
        <f>'Page 1 - General Information'!$G$16</f>
        <v>6980</v>
      </c>
      <c r="C5588" s="333" t="s">
        <v>14207</v>
      </c>
      <c r="N5588" t="s">
        <v>12201</v>
      </c>
      <c r="P5588" s="303">
        <f>INDEX('Page 3 - Financial Information'!$K$16:$X$186,Y5588,X5588)</f>
        <v>0</v>
      </c>
      <c r="Q5588"/>
      <c r="S5588" t="s">
        <v>13457</v>
      </c>
      <c r="X5588" s="334">
        <v>3</v>
      </c>
      <c r="Y5588" s="334">
        <v>117</v>
      </c>
    </row>
    <row r="5589" spans="1:25" x14ac:dyDescent="0.25">
      <c r="A5589" t="str">
        <f>'Page 1 - General Information'!$G$12</f>
        <v>114069103</v>
      </c>
      <c r="B5589" t="str">
        <f>'Page 1 - General Information'!$G$16</f>
        <v>6980</v>
      </c>
      <c r="C5589" s="333" t="s">
        <v>14207</v>
      </c>
      <c r="N5589" t="s">
        <v>12201</v>
      </c>
      <c r="P5589" s="303">
        <f>INDEX('Page 3 - Financial Information'!$K$16:$X$186,Y5589,X5589)</f>
        <v>0</v>
      </c>
      <c r="Q5589"/>
      <c r="S5589" t="s">
        <v>13458</v>
      </c>
      <c r="X5589" s="334">
        <v>4</v>
      </c>
      <c r="Y5589" s="334">
        <v>117</v>
      </c>
    </row>
    <row r="5590" spans="1:25" x14ac:dyDescent="0.25">
      <c r="A5590" t="str">
        <f>'Page 1 - General Information'!$G$12</f>
        <v>114069103</v>
      </c>
      <c r="B5590" t="str">
        <f>'Page 1 - General Information'!$G$16</f>
        <v>6980</v>
      </c>
      <c r="C5590" s="333" t="s">
        <v>14207</v>
      </c>
      <c r="N5590" t="s">
        <v>12201</v>
      </c>
      <c r="P5590" s="303">
        <f>INDEX('Page 3 - Financial Information'!$K$16:$X$186,Y5590,X5590)</f>
        <v>0</v>
      </c>
      <c r="Q5590"/>
      <c r="S5590" t="s">
        <v>13459</v>
      </c>
      <c r="X5590" s="334">
        <v>5</v>
      </c>
      <c r="Y5590" s="334">
        <v>117</v>
      </c>
    </row>
    <row r="5591" spans="1:25" x14ac:dyDescent="0.25">
      <c r="A5591" t="str">
        <f>'Page 1 - General Information'!$G$12</f>
        <v>114069103</v>
      </c>
      <c r="B5591" t="str">
        <f>'Page 1 - General Information'!$G$16</f>
        <v>6980</v>
      </c>
      <c r="C5591" s="333" t="s">
        <v>14207</v>
      </c>
      <c r="N5591" t="s">
        <v>12201</v>
      </c>
      <c r="P5591" s="303">
        <f>INDEX('Page 3 - Financial Information'!$K$16:$X$186,Y5591,X5591)</f>
        <v>0</v>
      </c>
      <c r="Q5591"/>
      <c r="S5591" t="s">
        <v>13460</v>
      </c>
      <c r="X5591" s="334">
        <v>6</v>
      </c>
      <c r="Y5591" s="334">
        <v>117</v>
      </c>
    </row>
    <row r="5592" spans="1:25" x14ac:dyDescent="0.25">
      <c r="A5592" t="str">
        <f>'Page 1 - General Information'!$G$12</f>
        <v>114069103</v>
      </c>
      <c r="B5592" t="str">
        <f>'Page 1 - General Information'!$G$16</f>
        <v>6980</v>
      </c>
      <c r="C5592" s="333" t="s">
        <v>14207</v>
      </c>
      <c r="N5592" t="s">
        <v>12201</v>
      </c>
      <c r="P5592" s="303">
        <f>INDEX('Page 3 - Financial Information'!$K$16:$X$186,Y5592,X5592)</f>
        <v>0</v>
      </c>
      <c r="Q5592"/>
      <c r="S5592" t="s">
        <v>13461</v>
      </c>
      <c r="X5592" s="334">
        <v>7</v>
      </c>
      <c r="Y5592" s="334">
        <v>117</v>
      </c>
    </row>
    <row r="5593" spans="1:25" x14ac:dyDescent="0.25">
      <c r="A5593" t="str">
        <f>'Page 1 - General Information'!$G$12</f>
        <v>114069103</v>
      </c>
      <c r="B5593" t="str">
        <f>'Page 1 - General Information'!$G$16</f>
        <v>6980</v>
      </c>
      <c r="C5593" s="333" t="s">
        <v>14207</v>
      </c>
      <c r="N5593" t="s">
        <v>12201</v>
      </c>
      <c r="P5593" s="303">
        <f>INDEX('Page 3 - Financial Information'!$K$16:$X$186,Y5593,X5593)</f>
        <v>0</v>
      </c>
      <c r="Q5593"/>
      <c r="S5593" t="s">
        <v>13462</v>
      </c>
      <c r="X5593" s="334">
        <v>8</v>
      </c>
      <c r="Y5593" s="334">
        <v>117</v>
      </c>
    </row>
    <row r="5594" spans="1:25" x14ac:dyDescent="0.25">
      <c r="A5594" t="str">
        <f>'Page 1 - General Information'!$G$12</f>
        <v>114069103</v>
      </c>
      <c r="B5594" t="str">
        <f>'Page 1 - General Information'!$G$16</f>
        <v>6980</v>
      </c>
      <c r="C5594" s="333" t="s">
        <v>14207</v>
      </c>
      <c r="N5594" t="s">
        <v>12201</v>
      </c>
      <c r="P5594" s="303">
        <f>INDEX('Page 3 - Financial Information'!$K$16:$X$186,Y5594,X5594)</f>
        <v>0</v>
      </c>
      <c r="Q5594"/>
      <c r="S5594" t="s">
        <v>13463</v>
      </c>
      <c r="X5594" s="334">
        <v>9</v>
      </c>
      <c r="Y5594" s="334">
        <v>117</v>
      </c>
    </row>
    <row r="5595" spans="1:25" x14ac:dyDescent="0.25">
      <c r="A5595" t="str">
        <f>'Page 1 - General Information'!$G$12</f>
        <v>114069103</v>
      </c>
      <c r="B5595" t="str">
        <f>'Page 1 - General Information'!$G$16</f>
        <v>6980</v>
      </c>
      <c r="C5595" s="333" t="s">
        <v>14207</v>
      </c>
      <c r="N5595" t="s">
        <v>12201</v>
      </c>
      <c r="P5595" s="303">
        <f>INDEX('Page 3 - Financial Information'!$K$16:$X$186,Y5595,X5595)</f>
        <v>0</v>
      </c>
      <c r="Q5595"/>
      <c r="S5595" t="s">
        <v>13464</v>
      </c>
      <c r="X5595" s="334">
        <v>10</v>
      </c>
      <c r="Y5595" s="334">
        <v>117</v>
      </c>
    </row>
    <row r="5596" spans="1:25" x14ac:dyDescent="0.25">
      <c r="A5596" t="str">
        <f>'Page 1 - General Information'!$G$12</f>
        <v>114069103</v>
      </c>
      <c r="B5596" t="str">
        <f>'Page 1 - General Information'!$G$16</f>
        <v>6980</v>
      </c>
      <c r="C5596" s="333" t="s">
        <v>14207</v>
      </c>
      <c r="N5596" t="s">
        <v>12201</v>
      </c>
      <c r="P5596" s="303">
        <f>INDEX('Page 3 - Financial Information'!$K$16:$X$186,Y5596,X5596)</f>
        <v>0</v>
      </c>
      <c r="Q5596"/>
      <c r="S5596" t="s">
        <v>13465</v>
      </c>
      <c r="X5596" s="334">
        <v>13</v>
      </c>
      <c r="Y5596" s="334">
        <v>117</v>
      </c>
    </row>
    <row r="5597" spans="1:25" x14ac:dyDescent="0.25">
      <c r="A5597" t="str">
        <f>'Page 1 - General Information'!$G$12</f>
        <v>114069103</v>
      </c>
      <c r="B5597" t="str">
        <f>'Page 1 - General Information'!$G$16</f>
        <v>6980</v>
      </c>
      <c r="C5597" s="333" t="s">
        <v>14207</v>
      </c>
      <c r="N5597" t="s">
        <v>12201</v>
      </c>
      <c r="P5597" s="303">
        <f>INDEX('Page 3 - Financial Information'!$K$16:$X$186,Y5597,X5597)</f>
        <v>0</v>
      </c>
      <c r="Q5597"/>
      <c r="S5597" t="s">
        <v>13466</v>
      </c>
      <c r="X5597" s="334">
        <v>14</v>
      </c>
      <c r="Y5597" s="334">
        <v>117</v>
      </c>
    </row>
    <row r="5598" spans="1:25" x14ac:dyDescent="0.25">
      <c r="A5598" t="str">
        <f>'Page 1 - General Information'!$G$12</f>
        <v>114069103</v>
      </c>
      <c r="B5598" t="str">
        <f>'Page 1 - General Information'!$G$16</f>
        <v>6980</v>
      </c>
      <c r="C5598" s="333" t="s">
        <v>14207</v>
      </c>
      <c r="N5598" t="s">
        <v>12201</v>
      </c>
      <c r="P5598" s="303">
        <f>INDEX('Page 3 - Financial Information'!$K$16:$X$186,Y5598,X5598)</f>
        <v>0</v>
      </c>
      <c r="Q5598"/>
      <c r="S5598" t="s">
        <v>13467</v>
      </c>
      <c r="X5598" s="334">
        <v>1</v>
      </c>
      <c r="Y5598" s="334">
        <v>118</v>
      </c>
    </row>
    <row r="5599" spans="1:25" x14ac:dyDescent="0.25">
      <c r="A5599" t="str">
        <f>'Page 1 - General Information'!$G$12</f>
        <v>114069103</v>
      </c>
      <c r="B5599" t="str">
        <f>'Page 1 - General Information'!$G$16</f>
        <v>6980</v>
      </c>
      <c r="C5599" s="333" t="s">
        <v>14207</v>
      </c>
      <c r="N5599" t="s">
        <v>12201</v>
      </c>
      <c r="P5599" s="303">
        <f>INDEX('Page 3 - Financial Information'!$K$16:$X$186,Y5599,X5599)</f>
        <v>0</v>
      </c>
      <c r="Q5599"/>
      <c r="S5599" t="s">
        <v>13468</v>
      </c>
      <c r="X5599" s="334">
        <v>3</v>
      </c>
      <c r="Y5599" s="334">
        <v>118</v>
      </c>
    </row>
    <row r="5600" spans="1:25" x14ac:dyDescent="0.25">
      <c r="A5600" t="str">
        <f>'Page 1 - General Information'!$G$12</f>
        <v>114069103</v>
      </c>
      <c r="B5600" t="str">
        <f>'Page 1 - General Information'!$G$16</f>
        <v>6980</v>
      </c>
      <c r="C5600" s="333" t="s">
        <v>14207</v>
      </c>
      <c r="N5600" t="s">
        <v>12201</v>
      </c>
      <c r="P5600" s="303">
        <f>INDEX('Page 3 - Financial Information'!$K$16:$X$186,Y5600,X5600)</f>
        <v>0</v>
      </c>
      <c r="Q5600"/>
      <c r="S5600" t="s">
        <v>13469</v>
      </c>
      <c r="X5600" s="334">
        <v>4</v>
      </c>
      <c r="Y5600" s="334">
        <v>118</v>
      </c>
    </row>
    <row r="5601" spans="1:25" x14ac:dyDescent="0.25">
      <c r="A5601" t="str">
        <f>'Page 1 - General Information'!$G$12</f>
        <v>114069103</v>
      </c>
      <c r="B5601" t="str">
        <f>'Page 1 - General Information'!$G$16</f>
        <v>6980</v>
      </c>
      <c r="C5601" s="333" t="s">
        <v>14207</v>
      </c>
      <c r="N5601" t="s">
        <v>12201</v>
      </c>
      <c r="P5601" s="303">
        <f>INDEX('Page 3 - Financial Information'!$K$16:$X$186,Y5601,X5601)</f>
        <v>0</v>
      </c>
      <c r="Q5601"/>
      <c r="S5601" t="s">
        <v>13470</v>
      </c>
      <c r="X5601" s="334">
        <v>5</v>
      </c>
      <c r="Y5601" s="334">
        <v>118</v>
      </c>
    </row>
    <row r="5602" spans="1:25" x14ac:dyDescent="0.25">
      <c r="A5602" t="str">
        <f>'Page 1 - General Information'!$G$12</f>
        <v>114069103</v>
      </c>
      <c r="B5602" t="str">
        <f>'Page 1 - General Information'!$G$16</f>
        <v>6980</v>
      </c>
      <c r="C5602" s="333" t="s">
        <v>14207</v>
      </c>
      <c r="N5602" t="s">
        <v>12201</v>
      </c>
      <c r="P5602" s="303">
        <f>INDEX('Page 3 - Financial Information'!$K$16:$X$186,Y5602,X5602)</f>
        <v>0</v>
      </c>
      <c r="Q5602"/>
      <c r="S5602" t="s">
        <v>13471</v>
      </c>
      <c r="X5602" s="334">
        <v>6</v>
      </c>
      <c r="Y5602" s="334">
        <v>118</v>
      </c>
    </row>
    <row r="5603" spans="1:25" x14ac:dyDescent="0.25">
      <c r="A5603" t="str">
        <f>'Page 1 - General Information'!$G$12</f>
        <v>114069103</v>
      </c>
      <c r="B5603" t="str">
        <f>'Page 1 - General Information'!$G$16</f>
        <v>6980</v>
      </c>
      <c r="C5603" s="333" t="s">
        <v>14207</v>
      </c>
      <c r="N5603" t="s">
        <v>12201</v>
      </c>
      <c r="P5603" s="303">
        <f>INDEX('Page 3 - Financial Information'!$K$16:$X$186,Y5603,X5603)</f>
        <v>0</v>
      </c>
      <c r="Q5603"/>
      <c r="S5603" t="s">
        <v>13472</v>
      </c>
      <c r="X5603" s="334">
        <v>7</v>
      </c>
      <c r="Y5603" s="334">
        <v>118</v>
      </c>
    </row>
    <row r="5604" spans="1:25" x14ac:dyDescent="0.25">
      <c r="A5604" t="str">
        <f>'Page 1 - General Information'!$G$12</f>
        <v>114069103</v>
      </c>
      <c r="B5604" t="str">
        <f>'Page 1 - General Information'!$G$16</f>
        <v>6980</v>
      </c>
      <c r="C5604" s="333" t="s">
        <v>14207</v>
      </c>
      <c r="N5604" t="s">
        <v>12201</v>
      </c>
      <c r="P5604" s="303">
        <f>INDEX('Page 3 - Financial Information'!$K$16:$X$186,Y5604,X5604)</f>
        <v>0</v>
      </c>
      <c r="Q5604"/>
      <c r="S5604" t="s">
        <v>13473</v>
      </c>
      <c r="X5604" s="334">
        <v>8</v>
      </c>
      <c r="Y5604" s="334">
        <v>118</v>
      </c>
    </row>
    <row r="5605" spans="1:25" x14ac:dyDescent="0.25">
      <c r="A5605" t="str">
        <f>'Page 1 - General Information'!$G$12</f>
        <v>114069103</v>
      </c>
      <c r="B5605" t="str">
        <f>'Page 1 - General Information'!$G$16</f>
        <v>6980</v>
      </c>
      <c r="C5605" s="333" t="s">
        <v>14207</v>
      </c>
      <c r="N5605" t="s">
        <v>12201</v>
      </c>
      <c r="P5605" s="303">
        <f>INDEX('Page 3 - Financial Information'!$K$16:$X$186,Y5605,X5605)</f>
        <v>0</v>
      </c>
      <c r="Q5605"/>
      <c r="S5605" t="s">
        <v>13474</v>
      </c>
      <c r="X5605" s="334">
        <v>9</v>
      </c>
      <c r="Y5605" s="334">
        <v>118</v>
      </c>
    </row>
    <row r="5606" spans="1:25" x14ac:dyDescent="0.25">
      <c r="A5606" t="str">
        <f>'Page 1 - General Information'!$G$12</f>
        <v>114069103</v>
      </c>
      <c r="B5606" t="str">
        <f>'Page 1 - General Information'!$G$16</f>
        <v>6980</v>
      </c>
      <c r="C5606" s="333" t="s">
        <v>14207</v>
      </c>
      <c r="N5606" t="s">
        <v>12201</v>
      </c>
      <c r="P5606" s="303">
        <f>INDEX('Page 3 - Financial Information'!$K$16:$X$186,Y5606,X5606)</f>
        <v>0</v>
      </c>
      <c r="Q5606"/>
      <c r="S5606" t="s">
        <v>13475</v>
      </c>
      <c r="X5606" s="334">
        <v>10</v>
      </c>
      <c r="Y5606" s="334">
        <v>118</v>
      </c>
    </row>
    <row r="5607" spans="1:25" x14ac:dyDescent="0.25">
      <c r="A5607" t="str">
        <f>'Page 1 - General Information'!$G$12</f>
        <v>114069103</v>
      </c>
      <c r="B5607" t="str">
        <f>'Page 1 - General Information'!$G$16</f>
        <v>6980</v>
      </c>
      <c r="C5607" s="333" t="s">
        <v>14207</v>
      </c>
      <c r="N5607" t="s">
        <v>12201</v>
      </c>
      <c r="P5607" s="303">
        <f>INDEX('Page 3 - Financial Information'!$K$16:$X$186,Y5607,X5607)</f>
        <v>0</v>
      </c>
      <c r="Q5607"/>
      <c r="S5607" t="s">
        <v>13476</v>
      </c>
      <c r="X5607" s="334">
        <v>13</v>
      </c>
      <c r="Y5607" s="334">
        <v>118</v>
      </c>
    </row>
    <row r="5608" spans="1:25" x14ac:dyDescent="0.25">
      <c r="A5608" t="str">
        <f>'Page 1 - General Information'!$G$12</f>
        <v>114069103</v>
      </c>
      <c r="B5608" t="str">
        <f>'Page 1 - General Information'!$G$16</f>
        <v>6980</v>
      </c>
      <c r="C5608" s="333" t="s">
        <v>14207</v>
      </c>
      <c r="N5608" t="s">
        <v>12201</v>
      </c>
      <c r="P5608" s="303">
        <f>INDEX('Page 3 - Financial Information'!$K$16:$X$186,Y5608,X5608)</f>
        <v>0</v>
      </c>
      <c r="Q5608"/>
      <c r="S5608" t="s">
        <v>13477</v>
      </c>
      <c r="X5608" s="334">
        <v>14</v>
      </c>
      <c r="Y5608" s="334">
        <v>118</v>
      </c>
    </row>
    <row r="5609" spans="1:25" x14ac:dyDescent="0.25">
      <c r="A5609" t="str">
        <f>'Page 1 - General Information'!$G$12</f>
        <v>114069103</v>
      </c>
      <c r="B5609" t="str">
        <f>'Page 1 - General Information'!$G$16</f>
        <v>6980</v>
      </c>
      <c r="C5609" s="333" t="s">
        <v>14207</v>
      </c>
      <c r="N5609" t="s">
        <v>12201</v>
      </c>
      <c r="P5609" s="303">
        <f>INDEX('Page 3 - Financial Information'!$K$16:$X$186,Y5609,X5609)</f>
        <v>0</v>
      </c>
      <c r="Q5609"/>
      <c r="S5609" t="s">
        <v>13478</v>
      </c>
      <c r="X5609" s="334">
        <v>1</v>
      </c>
      <c r="Y5609" s="334">
        <v>119</v>
      </c>
    </row>
    <row r="5610" spans="1:25" x14ac:dyDescent="0.25">
      <c r="A5610" t="str">
        <f>'Page 1 - General Information'!$G$12</f>
        <v>114069103</v>
      </c>
      <c r="B5610" t="str">
        <f>'Page 1 - General Information'!$G$16</f>
        <v>6980</v>
      </c>
      <c r="C5610" s="333" t="s">
        <v>14207</v>
      </c>
      <c r="N5610" t="s">
        <v>12201</v>
      </c>
      <c r="P5610" s="303">
        <f>INDEX('Page 3 - Financial Information'!$K$16:$X$186,Y5610,X5610)</f>
        <v>0</v>
      </c>
      <c r="Q5610"/>
      <c r="S5610" t="s">
        <v>13479</v>
      </c>
      <c r="X5610" s="334">
        <v>3</v>
      </c>
      <c r="Y5610" s="334">
        <v>119</v>
      </c>
    </row>
    <row r="5611" spans="1:25" x14ac:dyDescent="0.25">
      <c r="A5611" t="str">
        <f>'Page 1 - General Information'!$G$12</f>
        <v>114069103</v>
      </c>
      <c r="B5611" t="str">
        <f>'Page 1 - General Information'!$G$16</f>
        <v>6980</v>
      </c>
      <c r="C5611" s="333" t="s">
        <v>14207</v>
      </c>
      <c r="N5611" t="s">
        <v>12201</v>
      </c>
      <c r="P5611" s="303">
        <f>INDEX('Page 3 - Financial Information'!$K$16:$X$186,Y5611,X5611)</f>
        <v>0</v>
      </c>
      <c r="Q5611"/>
      <c r="S5611" t="s">
        <v>13480</v>
      </c>
      <c r="X5611" s="334">
        <v>4</v>
      </c>
      <c r="Y5611" s="334">
        <v>119</v>
      </c>
    </row>
    <row r="5612" spans="1:25" x14ac:dyDescent="0.25">
      <c r="A5612" t="str">
        <f>'Page 1 - General Information'!$G$12</f>
        <v>114069103</v>
      </c>
      <c r="B5612" t="str">
        <f>'Page 1 - General Information'!$G$16</f>
        <v>6980</v>
      </c>
      <c r="C5612" s="333" t="s">
        <v>14207</v>
      </c>
      <c r="N5612" t="s">
        <v>12201</v>
      </c>
      <c r="P5612" s="303">
        <f>INDEX('Page 3 - Financial Information'!$K$16:$X$186,Y5612,X5612)</f>
        <v>0</v>
      </c>
      <c r="Q5612"/>
      <c r="S5612" t="s">
        <v>13481</v>
      </c>
      <c r="X5612" s="334">
        <v>5</v>
      </c>
      <c r="Y5612" s="334">
        <v>119</v>
      </c>
    </row>
    <row r="5613" spans="1:25" x14ac:dyDescent="0.25">
      <c r="A5613" t="str">
        <f>'Page 1 - General Information'!$G$12</f>
        <v>114069103</v>
      </c>
      <c r="B5613" t="str">
        <f>'Page 1 - General Information'!$G$16</f>
        <v>6980</v>
      </c>
      <c r="C5613" s="333" t="s">
        <v>14207</v>
      </c>
      <c r="N5613" t="s">
        <v>12201</v>
      </c>
      <c r="P5613" s="303">
        <f>INDEX('Page 3 - Financial Information'!$K$16:$X$186,Y5613,X5613)</f>
        <v>0</v>
      </c>
      <c r="Q5613"/>
      <c r="S5613" t="s">
        <v>13482</v>
      </c>
      <c r="X5613" s="334">
        <v>6</v>
      </c>
      <c r="Y5613" s="334">
        <v>119</v>
      </c>
    </row>
    <row r="5614" spans="1:25" x14ac:dyDescent="0.25">
      <c r="A5614" t="str">
        <f>'Page 1 - General Information'!$G$12</f>
        <v>114069103</v>
      </c>
      <c r="B5614" t="str">
        <f>'Page 1 - General Information'!$G$16</f>
        <v>6980</v>
      </c>
      <c r="C5614" s="333" t="s">
        <v>14207</v>
      </c>
      <c r="N5614" t="s">
        <v>12201</v>
      </c>
      <c r="P5614" s="303">
        <f>INDEX('Page 3 - Financial Information'!$K$16:$X$186,Y5614,X5614)</f>
        <v>0</v>
      </c>
      <c r="Q5614"/>
      <c r="S5614" t="s">
        <v>13483</v>
      </c>
      <c r="X5614" s="334">
        <v>7</v>
      </c>
      <c r="Y5614" s="334">
        <v>119</v>
      </c>
    </row>
    <row r="5615" spans="1:25" x14ac:dyDescent="0.25">
      <c r="A5615" t="str">
        <f>'Page 1 - General Information'!$G$12</f>
        <v>114069103</v>
      </c>
      <c r="B5615" t="str">
        <f>'Page 1 - General Information'!$G$16</f>
        <v>6980</v>
      </c>
      <c r="C5615" s="333" t="s">
        <v>14207</v>
      </c>
      <c r="N5615" t="s">
        <v>12201</v>
      </c>
      <c r="P5615" s="303">
        <f>INDEX('Page 3 - Financial Information'!$K$16:$X$186,Y5615,X5615)</f>
        <v>0</v>
      </c>
      <c r="Q5615"/>
      <c r="S5615" t="s">
        <v>13484</v>
      </c>
      <c r="X5615" s="334">
        <v>8</v>
      </c>
      <c r="Y5615" s="334">
        <v>119</v>
      </c>
    </row>
    <row r="5616" spans="1:25" x14ac:dyDescent="0.25">
      <c r="A5616" t="str">
        <f>'Page 1 - General Information'!$G$12</f>
        <v>114069103</v>
      </c>
      <c r="B5616" t="str">
        <f>'Page 1 - General Information'!$G$16</f>
        <v>6980</v>
      </c>
      <c r="C5616" s="333" t="s">
        <v>14207</v>
      </c>
      <c r="N5616" t="s">
        <v>12201</v>
      </c>
      <c r="P5616" s="303">
        <f>INDEX('Page 3 - Financial Information'!$K$16:$X$186,Y5616,X5616)</f>
        <v>0</v>
      </c>
      <c r="Q5616"/>
      <c r="S5616" t="s">
        <v>13485</v>
      </c>
      <c r="X5616" s="334">
        <v>9</v>
      </c>
      <c r="Y5616" s="334">
        <v>119</v>
      </c>
    </row>
    <row r="5617" spans="1:25" x14ac:dyDescent="0.25">
      <c r="A5617" t="str">
        <f>'Page 1 - General Information'!$G$12</f>
        <v>114069103</v>
      </c>
      <c r="B5617" t="str">
        <f>'Page 1 - General Information'!$G$16</f>
        <v>6980</v>
      </c>
      <c r="C5617" s="333" t="s">
        <v>14207</v>
      </c>
      <c r="N5617" t="s">
        <v>12201</v>
      </c>
      <c r="P5617" s="303">
        <f>INDEX('Page 3 - Financial Information'!$K$16:$X$186,Y5617,X5617)</f>
        <v>0</v>
      </c>
      <c r="Q5617"/>
      <c r="S5617" t="s">
        <v>13486</v>
      </c>
      <c r="X5617" s="334">
        <v>10</v>
      </c>
      <c r="Y5617" s="334">
        <v>119</v>
      </c>
    </row>
    <row r="5618" spans="1:25" x14ac:dyDescent="0.25">
      <c r="A5618" t="str">
        <f>'Page 1 - General Information'!$G$12</f>
        <v>114069103</v>
      </c>
      <c r="B5618" t="str">
        <f>'Page 1 - General Information'!$G$16</f>
        <v>6980</v>
      </c>
      <c r="C5618" s="333" t="s">
        <v>14207</v>
      </c>
      <c r="N5618" t="s">
        <v>12201</v>
      </c>
      <c r="P5618" s="303">
        <f>INDEX('Page 3 - Financial Information'!$K$16:$X$186,Y5618,X5618)</f>
        <v>0</v>
      </c>
      <c r="Q5618"/>
      <c r="S5618" t="s">
        <v>13487</v>
      </c>
      <c r="X5618" s="334">
        <v>13</v>
      </c>
      <c r="Y5618" s="334">
        <v>119</v>
      </c>
    </row>
    <row r="5619" spans="1:25" x14ac:dyDescent="0.25">
      <c r="A5619" t="str">
        <f>'Page 1 - General Information'!$G$12</f>
        <v>114069103</v>
      </c>
      <c r="B5619" t="str">
        <f>'Page 1 - General Information'!$G$16</f>
        <v>6980</v>
      </c>
      <c r="C5619" s="333" t="s">
        <v>14207</v>
      </c>
      <c r="N5619" t="s">
        <v>12201</v>
      </c>
      <c r="P5619" s="303">
        <f>INDEX('Page 3 - Financial Information'!$K$16:$X$186,Y5619,X5619)</f>
        <v>0</v>
      </c>
      <c r="Q5619"/>
      <c r="S5619" t="s">
        <v>13488</v>
      </c>
      <c r="X5619" s="334">
        <v>14</v>
      </c>
      <c r="Y5619" s="334">
        <v>119</v>
      </c>
    </row>
    <row r="5620" spans="1:25" x14ac:dyDescent="0.25">
      <c r="A5620" t="str">
        <f>'Page 1 - General Information'!$G$12</f>
        <v>114069103</v>
      </c>
      <c r="B5620" t="str">
        <f>'Page 1 - General Information'!$G$16</f>
        <v>6980</v>
      </c>
      <c r="C5620" s="333" t="s">
        <v>14207</v>
      </c>
      <c r="N5620" t="s">
        <v>12201</v>
      </c>
      <c r="P5620" s="303">
        <f>INDEX('Page 3 - Financial Information'!$K$16:$X$186,Y5620,X5620)</f>
        <v>0</v>
      </c>
      <c r="Q5620"/>
      <c r="S5620" t="s">
        <v>13489</v>
      </c>
      <c r="X5620" s="334">
        <v>1</v>
      </c>
      <c r="Y5620" s="334">
        <v>120</v>
      </c>
    </row>
    <row r="5621" spans="1:25" x14ac:dyDescent="0.25">
      <c r="A5621" t="str">
        <f>'Page 1 - General Information'!$G$12</f>
        <v>114069103</v>
      </c>
      <c r="B5621" t="str">
        <f>'Page 1 - General Information'!$G$16</f>
        <v>6980</v>
      </c>
      <c r="C5621" s="333" t="s">
        <v>14207</v>
      </c>
      <c r="N5621" t="s">
        <v>12201</v>
      </c>
      <c r="P5621" s="303">
        <f>INDEX('Page 3 - Financial Information'!$K$16:$X$186,Y5621,X5621)</f>
        <v>0</v>
      </c>
      <c r="Q5621"/>
      <c r="S5621" t="s">
        <v>13490</v>
      </c>
      <c r="X5621" s="334">
        <v>3</v>
      </c>
      <c r="Y5621" s="334">
        <v>120</v>
      </c>
    </row>
    <row r="5622" spans="1:25" x14ac:dyDescent="0.25">
      <c r="A5622" t="str">
        <f>'Page 1 - General Information'!$G$12</f>
        <v>114069103</v>
      </c>
      <c r="B5622" t="str">
        <f>'Page 1 - General Information'!$G$16</f>
        <v>6980</v>
      </c>
      <c r="C5622" s="333" t="s">
        <v>14207</v>
      </c>
      <c r="N5622" t="s">
        <v>12201</v>
      </c>
      <c r="P5622" s="303">
        <f>INDEX('Page 3 - Financial Information'!$K$16:$X$186,Y5622,X5622)</f>
        <v>0</v>
      </c>
      <c r="Q5622"/>
      <c r="S5622" t="s">
        <v>13491</v>
      </c>
      <c r="X5622" s="334">
        <v>4</v>
      </c>
      <c r="Y5622" s="334">
        <v>120</v>
      </c>
    </row>
    <row r="5623" spans="1:25" x14ac:dyDescent="0.25">
      <c r="A5623" t="str">
        <f>'Page 1 - General Information'!$G$12</f>
        <v>114069103</v>
      </c>
      <c r="B5623" t="str">
        <f>'Page 1 - General Information'!$G$16</f>
        <v>6980</v>
      </c>
      <c r="C5623" s="333" t="s">
        <v>14207</v>
      </c>
      <c r="N5623" t="s">
        <v>12201</v>
      </c>
      <c r="P5623" s="303">
        <f>INDEX('Page 3 - Financial Information'!$K$16:$X$186,Y5623,X5623)</f>
        <v>0</v>
      </c>
      <c r="Q5623"/>
      <c r="S5623" t="s">
        <v>13492</v>
      </c>
      <c r="X5623" s="334">
        <v>5</v>
      </c>
      <c r="Y5623" s="334">
        <v>120</v>
      </c>
    </row>
    <row r="5624" spans="1:25" x14ac:dyDescent="0.25">
      <c r="A5624" t="str">
        <f>'Page 1 - General Information'!$G$12</f>
        <v>114069103</v>
      </c>
      <c r="B5624" t="str">
        <f>'Page 1 - General Information'!$G$16</f>
        <v>6980</v>
      </c>
      <c r="C5624" s="333" t="s">
        <v>14207</v>
      </c>
      <c r="N5624" t="s">
        <v>12201</v>
      </c>
      <c r="P5624" s="303">
        <f>INDEX('Page 3 - Financial Information'!$K$16:$X$186,Y5624,X5624)</f>
        <v>0</v>
      </c>
      <c r="Q5624"/>
      <c r="S5624" t="s">
        <v>13493</v>
      </c>
      <c r="X5624" s="334">
        <v>6</v>
      </c>
      <c r="Y5624" s="334">
        <v>120</v>
      </c>
    </row>
    <row r="5625" spans="1:25" x14ac:dyDescent="0.25">
      <c r="A5625" t="str">
        <f>'Page 1 - General Information'!$G$12</f>
        <v>114069103</v>
      </c>
      <c r="B5625" t="str">
        <f>'Page 1 - General Information'!$G$16</f>
        <v>6980</v>
      </c>
      <c r="C5625" s="333" t="s">
        <v>14207</v>
      </c>
      <c r="N5625" t="s">
        <v>12201</v>
      </c>
      <c r="P5625" s="303">
        <f>INDEX('Page 3 - Financial Information'!$K$16:$X$186,Y5625,X5625)</f>
        <v>0</v>
      </c>
      <c r="Q5625"/>
      <c r="S5625" t="s">
        <v>13494</v>
      </c>
      <c r="X5625" s="334">
        <v>7</v>
      </c>
      <c r="Y5625" s="334">
        <v>120</v>
      </c>
    </row>
    <row r="5626" spans="1:25" x14ac:dyDescent="0.25">
      <c r="A5626" t="str">
        <f>'Page 1 - General Information'!$G$12</f>
        <v>114069103</v>
      </c>
      <c r="B5626" t="str">
        <f>'Page 1 - General Information'!$G$16</f>
        <v>6980</v>
      </c>
      <c r="C5626" s="333" t="s">
        <v>14207</v>
      </c>
      <c r="N5626" t="s">
        <v>12201</v>
      </c>
      <c r="P5626" s="303">
        <f>INDEX('Page 3 - Financial Information'!$K$16:$X$186,Y5626,X5626)</f>
        <v>0</v>
      </c>
      <c r="Q5626"/>
      <c r="S5626" t="s">
        <v>13495</v>
      </c>
      <c r="X5626" s="334">
        <v>8</v>
      </c>
      <c r="Y5626" s="334">
        <v>120</v>
      </c>
    </row>
    <row r="5627" spans="1:25" x14ac:dyDescent="0.25">
      <c r="A5627" t="str">
        <f>'Page 1 - General Information'!$G$12</f>
        <v>114069103</v>
      </c>
      <c r="B5627" t="str">
        <f>'Page 1 - General Information'!$G$16</f>
        <v>6980</v>
      </c>
      <c r="C5627" s="333" t="s">
        <v>14207</v>
      </c>
      <c r="N5627" t="s">
        <v>12201</v>
      </c>
      <c r="P5627" s="303">
        <f>INDEX('Page 3 - Financial Information'!$K$16:$X$186,Y5627,X5627)</f>
        <v>0</v>
      </c>
      <c r="Q5627"/>
      <c r="S5627" t="s">
        <v>13496</v>
      </c>
      <c r="X5627" s="334">
        <v>9</v>
      </c>
      <c r="Y5627" s="334">
        <v>120</v>
      </c>
    </row>
    <row r="5628" spans="1:25" x14ac:dyDescent="0.25">
      <c r="A5628" t="str">
        <f>'Page 1 - General Information'!$G$12</f>
        <v>114069103</v>
      </c>
      <c r="B5628" t="str">
        <f>'Page 1 - General Information'!$G$16</f>
        <v>6980</v>
      </c>
      <c r="C5628" s="333" t="s">
        <v>14207</v>
      </c>
      <c r="N5628" t="s">
        <v>12201</v>
      </c>
      <c r="P5628" s="303">
        <f>INDEX('Page 3 - Financial Information'!$K$16:$X$186,Y5628,X5628)</f>
        <v>0</v>
      </c>
      <c r="Q5628"/>
      <c r="S5628" t="s">
        <v>13497</v>
      </c>
      <c r="X5628" s="334">
        <v>10</v>
      </c>
      <c r="Y5628" s="334">
        <v>120</v>
      </c>
    </row>
    <row r="5629" spans="1:25" x14ac:dyDescent="0.25">
      <c r="A5629" t="str">
        <f>'Page 1 - General Information'!$G$12</f>
        <v>114069103</v>
      </c>
      <c r="B5629" t="str">
        <f>'Page 1 - General Information'!$G$16</f>
        <v>6980</v>
      </c>
      <c r="C5629" s="333" t="s">
        <v>14207</v>
      </c>
      <c r="N5629" t="s">
        <v>12201</v>
      </c>
      <c r="P5629" s="303">
        <f>INDEX('Page 3 - Financial Information'!$K$16:$X$186,Y5629,X5629)</f>
        <v>0</v>
      </c>
      <c r="Q5629"/>
      <c r="S5629" t="s">
        <v>13498</v>
      </c>
      <c r="X5629" s="334">
        <v>13</v>
      </c>
      <c r="Y5629" s="334">
        <v>120</v>
      </c>
    </row>
    <row r="5630" spans="1:25" x14ac:dyDescent="0.25">
      <c r="A5630" t="str">
        <f>'Page 1 - General Information'!$G$12</f>
        <v>114069103</v>
      </c>
      <c r="B5630" t="str">
        <f>'Page 1 - General Information'!$G$16</f>
        <v>6980</v>
      </c>
      <c r="C5630" s="333" t="s">
        <v>14207</v>
      </c>
      <c r="N5630" t="s">
        <v>12201</v>
      </c>
      <c r="P5630" s="303">
        <f>INDEX('Page 3 - Financial Information'!$K$16:$X$186,Y5630,X5630)</f>
        <v>0</v>
      </c>
      <c r="Q5630"/>
      <c r="S5630" t="s">
        <v>13499</v>
      </c>
      <c r="X5630" s="334">
        <v>14</v>
      </c>
      <c r="Y5630" s="334">
        <v>120</v>
      </c>
    </row>
    <row r="5631" spans="1:25" x14ac:dyDescent="0.25">
      <c r="A5631" t="str">
        <f>'Page 1 - General Information'!$G$12</f>
        <v>114069103</v>
      </c>
      <c r="B5631" t="str">
        <f>'Page 1 - General Information'!$G$16</f>
        <v>6980</v>
      </c>
      <c r="C5631" s="333" t="s">
        <v>14207</v>
      </c>
      <c r="N5631" t="s">
        <v>12201</v>
      </c>
      <c r="P5631" s="303">
        <f>INDEX('Page 3 - Financial Information'!$K$16:$X$186,Y5631,X5631)</f>
        <v>0</v>
      </c>
      <c r="Q5631"/>
      <c r="S5631" t="s">
        <v>13500</v>
      </c>
      <c r="X5631" s="334">
        <v>1</v>
      </c>
      <c r="Y5631" s="334">
        <v>121</v>
      </c>
    </row>
    <row r="5632" spans="1:25" x14ac:dyDescent="0.25">
      <c r="A5632" t="str">
        <f>'Page 1 - General Information'!$G$12</f>
        <v>114069103</v>
      </c>
      <c r="B5632" t="str">
        <f>'Page 1 - General Information'!$G$16</f>
        <v>6980</v>
      </c>
      <c r="C5632" s="333" t="s">
        <v>14207</v>
      </c>
      <c r="N5632" t="s">
        <v>12201</v>
      </c>
      <c r="P5632" s="303">
        <f>INDEX('Page 3 - Financial Information'!$K$16:$X$186,Y5632,X5632)</f>
        <v>0</v>
      </c>
      <c r="Q5632"/>
      <c r="S5632" t="s">
        <v>13501</v>
      </c>
      <c r="X5632" s="334">
        <v>3</v>
      </c>
      <c r="Y5632" s="334">
        <v>121</v>
      </c>
    </row>
    <row r="5633" spans="1:25" x14ac:dyDescent="0.25">
      <c r="A5633" t="str">
        <f>'Page 1 - General Information'!$G$12</f>
        <v>114069103</v>
      </c>
      <c r="B5633" t="str">
        <f>'Page 1 - General Information'!$G$16</f>
        <v>6980</v>
      </c>
      <c r="C5633" s="333" t="s">
        <v>14207</v>
      </c>
      <c r="N5633" t="s">
        <v>12201</v>
      </c>
      <c r="P5633" s="303">
        <f>INDEX('Page 3 - Financial Information'!$K$16:$X$186,Y5633,X5633)</f>
        <v>0</v>
      </c>
      <c r="Q5633"/>
      <c r="S5633" t="s">
        <v>13502</v>
      </c>
      <c r="X5633" s="334">
        <v>4</v>
      </c>
      <c r="Y5633" s="334">
        <v>121</v>
      </c>
    </row>
    <row r="5634" spans="1:25" x14ac:dyDescent="0.25">
      <c r="A5634" t="str">
        <f>'Page 1 - General Information'!$G$12</f>
        <v>114069103</v>
      </c>
      <c r="B5634" t="str">
        <f>'Page 1 - General Information'!$G$16</f>
        <v>6980</v>
      </c>
      <c r="C5634" s="333" t="s">
        <v>14207</v>
      </c>
      <c r="N5634" t="s">
        <v>12201</v>
      </c>
      <c r="P5634" s="303">
        <f>INDEX('Page 3 - Financial Information'!$K$16:$X$186,Y5634,X5634)</f>
        <v>0</v>
      </c>
      <c r="Q5634"/>
      <c r="S5634" t="s">
        <v>13503</v>
      </c>
      <c r="X5634" s="334">
        <v>5</v>
      </c>
      <c r="Y5634" s="334">
        <v>121</v>
      </c>
    </row>
    <row r="5635" spans="1:25" x14ac:dyDescent="0.25">
      <c r="A5635" t="str">
        <f>'Page 1 - General Information'!$G$12</f>
        <v>114069103</v>
      </c>
      <c r="B5635" t="str">
        <f>'Page 1 - General Information'!$G$16</f>
        <v>6980</v>
      </c>
      <c r="C5635" s="333" t="s">
        <v>14207</v>
      </c>
      <c r="N5635" t="s">
        <v>12201</v>
      </c>
      <c r="P5635" s="303">
        <f>INDEX('Page 3 - Financial Information'!$K$16:$X$186,Y5635,X5635)</f>
        <v>0</v>
      </c>
      <c r="Q5635"/>
      <c r="S5635" t="s">
        <v>13504</v>
      </c>
      <c r="X5635" s="334">
        <v>6</v>
      </c>
      <c r="Y5635" s="334">
        <v>121</v>
      </c>
    </row>
    <row r="5636" spans="1:25" x14ac:dyDescent="0.25">
      <c r="A5636" t="str">
        <f>'Page 1 - General Information'!$G$12</f>
        <v>114069103</v>
      </c>
      <c r="B5636" t="str">
        <f>'Page 1 - General Information'!$G$16</f>
        <v>6980</v>
      </c>
      <c r="C5636" s="333" t="s">
        <v>14207</v>
      </c>
      <c r="N5636" t="s">
        <v>12201</v>
      </c>
      <c r="P5636" s="303">
        <f>INDEX('Page 3 - Financial Information'!$K$16:$X$186,Y5636,X5636)</f>
        <v>0</v>
      </c>
      <c r="Q5636"/>
      <c r="S5636" t="s">
        <v>13505</v>
      </c>
      <c r="X5636" s="334">
        <v>7</v>
      </c>
      <c r="Y5636" s="334">
        <v>121</v>
      </c>
    </row>
    <row r="5637" spans="1:25" x14ac:dyDescent="0.25">
      <c r="A5637" t="str">
        <f>'Page 1 - General Information'!$G$12</f>
        <v>114069103</v>
      </c>
      <c r="B5637" t="str">
        <f>'Page 1 - General Information'!$G$16</f>
        <v>6980</v>
      </c>
      <c r="C5637" s="333" t="s">
        <v>14207</v>
      </c>
      <c r="N5637" t="s">
        <v>12201</v>
      </c>
      <c r="P5637" s="303">
        <f>INDEX('Page 3 - Financial Information'!$K$16:$X$186,Y5637,X5637)</f>
        <v>0</v>
      </c>
      <c r="Q5637"/>
      <c r="S5637" t="s">
        <v>13506</v>
      </c>
      <c r="X5637" s="334">
        <v>8</v>
      </c>
      <c r="Y5637" s="334">
        <v>121</v>
      </c>
    </row>
    <row r="5638" spans="1:25" x14ac:dyDescent="0.25">
      <c r="A5638" t="str">
        <f>'Page 1 - General Information'!$G$12</f>
        <v>114069103</v>
      </c>
      <c r="B5638" t="str">
        <f>'Page 1 - General Information'!$G$16</f>
        <v>6980</v>
      </c>
      <c r="C5638" s="333" t="s">
        <v>14207</v>
      </c>
      <c r="N5638" t="s">
        <v>12201</v>
      </c>
      <c r="P5638" s="303">
        <f>INDEX('Page 3 - Financial Information'!$K$16:$X$186,Y5638,X5638)</f>
        <v>0</v>
      </c>
      <c r="Q5638"/>
      <c r="S5638" t="s">
        <v>13507</v>
      </c>
      <c r="X5638" s="334">
        <v>9</v>
      </c>
      <c r="Y5638" s="334">
        <v>121</v>
      </c>
    </row>
    <row r="5639" spans="1:25" x14ac:dyDescent="0.25">
      <c r="A5639" t="str">
        <f>'Page 1 - General Information'!$G$12</f>
        <v>114069103</v>
      </c>
      <c r="B5639" t="str">
        <f>'Page 1 - General Information'!$G$16</f>
        <v>6980</v>
      </c>
      <c r="C5639" s="333" t="s">
        <v>14207</v>
      </c>
      <c r="N5639" t="s">
        <v>12201</v>
      </c>
      <c r="P5639" s="303">
        <f>INDEX('Page 3 - Financial Information'!$K$16:$X$186,Y5639,X5639)</f>
        <v>0</v>
      </c>
      <c r="Q5639"/>
      <c r="S5639" t="s">
        <v>13508</v>
      </c>
      <c r="X5639" s="334">
        <v>10</v>
      </c>
      <c r="Y5639" s="334">
        <v>121</v>
      </c>
    </row>
    <row r="5640" spans="1:25" x14ac:dyDescent="0.25">
      <c r="A5640" t="str">
        <f>'Page 1 - General Information'!$G$12</f>
        <v>114069103</v>
      </c>
      <c r="B5640" t="str">
        <f>'Page 1 - General Information'!$G$16</f>
        <v>6980</v>
      </c>
      <c r="C5640" s="333" t="s">
        <v>14207</v>
      </c>
      <c r="N5640" t="s">
        <v>12201</v>
      </c>
      <c r="P5640" s="303">
        <f>INDEX('Page 3 - Financial Information'!$K$16:$X$186,Y5640,X5640)</f>
        <v>0</v>
      </c>
      <c r="Q5640"/>
      <c r="S5640" t="s">
        <v>13509</v>
      </c>
      <c r="X5640" s="334">
        <v>13</v>
      </c>
      <c r="Y5640" s="334">
        <v>121</v>
      </c>
    </row>
    <row r="5641" spans="1:25" x14ac:dyDescent="0.25">
      <c r="A5641" t="str">
        <f>'Page 1 - General Information'!$G$12</f>
        <v>114069103</v>
      </c>
      <c r="B5641" t="str">
        <f>'Page 1 - General Information'!$G$16</f>
        <v>6980</v>
      </c>
      <c r="C5641" s="333" t="s">
        <v>14207</v>
      </c>
      <c r="N5641" t="s">
        <v>12201</v>
      </c>
      <c r="P5641" s="303">
        <f>INDEX('Page 3 - Financial Information'!$K$16:$X$186,Y5641,X5641)</f>
        <v>0</v>
      </c>
      <c r="Q5641"/>
      <c r="S5641" t="s">
        <v>13510</v>
      </c>
      <c r="X5641" s="334">
        <v>14</v>
      </c>
      <c r="Y5641" s="334">
        <v>121</v>
      </c>
    </row>
    <row r="5642" spans="1:25" x14ac:dyDescent="0.25">
      <c r="A5642" t="str">
        <f>'Page 1 - General Information'!$G$12</f>
        <v>114069103</v>
      </c>
      <c r="B5642" t="str">
        <f>'Page 1 - General Information'!$G$16</f>
        <v>6980</v>
      </c>
      <c r="C5642" s="333" t="s">
        <v>14207</v>
      </c>
      <c r="N5642" t="s">
        <v>12201</v>
      </c>
      <c r="P5642" s="303">
        <f>INDEX('Page 3 - Financial Information'!$K$16:$X$186,Y5642,X5642)</f>
        <v>0</v>
      </c>
      <c r="Q5642"/>
      <c r="S5642" t="s">
        <v>13511</v>
      </c>
      <c r="X5642" s="334">
        <v>1</v>
      </c>
      <c r="Y5642" s="334">
        <v>122</v>
      </c>
    </row>
    <row r="5643" spans="1:25" x14ac:dyDescent="0.25">
      <c r="A5643" t="str">
        <f>'Page 1 - General Information'!$G$12</f>
        <v>114069103</v>
      </c>
      <c r="B5643" t="str">
        <f>'Page 1 - General Information'!$G$16</f>
        <v>6980</v>
      </c>
      <c r="C5643" s="333" t="s">
        <v>14207</v>
      </c>
      <c r="N5643" t="s">
        <v>12201</v>
      </c>
      <c r="P5643" s="303">
        <f>INDEX('Page 3 - Financial Information'!$K$16:$X$186,Y5643,X5643)</f>
        <v>0</v>
      </c>
      <c r="Q5643"/>
      <c r="S5643" t="s">
        <v>13512</v>
      </c>
      <c r="X5643" s="334">
        <v>3</v>
      </c>
      <c r="Y5643" s="334">
        <v>122</v>
      </c>
    </row>
    <row r="5644" spans="1:25" x14ac:dyDescent="0.25">
      <c r="A5644" t="str">
        <f>'Page 1 - General Information'!$G$12</f>
        <v>114069103</v>
      </c>
      <c r="B5644" t="str">
        <f>'Page 1 - General Information'!$G$16</f>
        <v>6980</v>
      </c>
      <c r="C5644" s="333" t="s">
        <v>14207</v>
      </c>
      <c r="N5644" t="s">
        <v>12201</v>
      </c>
      <c r="P5644" s="303">
        <f>INDEX('Page 3 - Financial Information'!$K$16:$X$186,Y5644,X5644)</f>
        <v>0</v>
      </c>
      <c r="Q5644"/>
      <c r="S5644" t="s">
        <v>13513</v>
      </c>
      <c r="X5644" s="334">
        <v>4</v>
      </c>
      <c r="Y5644" s="334">
        <v>122</v>
      </c>
    </row>
    <row r="5645" spans="1:25" x14ac:dyDescent="0.25">
      <c r="A5645" t="str">
        <f>'Page 1 - General Information'!$G$12</f>
        <v>114069103</v>
      </c>
      <c r="B5645" t="str">
        <f>'Page 1 - General Information'!$G$16</f>
        <v>6980</v>
      </c>
      <c r="C5645" s="333" t="s">
        <v>14207</v>
      </c>
      <c r="N5645" t="s">
        <v>12201</v>
      </c>
      <c r="P5645" s="303">
        <f>INDEX('Page 3 - Financial Information'!$K$16:$X$186,Y5645,X5645)</f>
        <v>0</v>
      </c>
      <c r="Q5645"/>
      <c r="S5645" t="s">
        <v>13514</v>
      </c>
      <c r="X5645" s="334">
        <v>5</v>
      </c>
      <c r="Y5645" s="334">
        <v>122</v>
      </c>
    </row>
    <row r="5646" spans="1:25" x14ac:dyDescent="0.25">
      <c r="A5646" t="str">
        <f>'Page 1 - General Information'!$G$12</f>
        <v>114069103</v>
      </c>
      <c r="B5646" t="str">
        <f>'Page 1 - General Information'!$G$16</f>
        <v>6980</v>
      </c>
      <c r="C5646" s="333" t="s">
        <v>14207</v>
      </c>
      <c r="N5646" t="s">
        <v>12201</v>
      </c>
      <c r="P5646" s="303">
        <f>INDEX('Page 3 - Financial Information'!$K$16:$X$186,Y5646,X5646)</f>
        <v>0</v>
      </c>
      <c r="Q5646"/>
      <c r="S5646" t="s">
        <v>13515</v>
      </c>
      <c r="X5646" s="334">
        <v>6</v>
      </c>
      <c r="Y5646" s="334">
        <v>122</v>
      </c>
    </row>
    <row r="5647" spans="1:25" x14ac:dyDescent="0.25">
      <c r="A5647" t="str">
        <f>'Page 1 - General Information'!$G$12</f>
        <v>114069103</v>
      </c>
      <c r="B5647" t="str">
        <f>'Page 1 - General Information'!$G$16</f>
        <v>6980</v>
      </c>
      <c r="C5647" s="333" t="s">
        <v>14207</v>
      </c>
      <c r="N5647" t="s">
        <v>12201</v>
      </c>
      <c r="P5647" s="303">
        <f>INDEX('Page 3 - Financial Information'!$K$16:$X$186,Y5647,X5647)</f>
        <v>0</v>
      </c>
      <c r="Q5647"/>
      <c r="S5647" t="s">
        <v>13516</v>
      </c>
      <c r="X5647" s="334">
        <v>7</v>
      </c>
      <c r="Y5647" s="334">
        <v>122</v>
      </c>
    </row>
    <row r="5648" spans="1:25" x14ac:dyDescent="0.25">
      <c r="A5648" t="str">
        <f>'Page 1 - General Information'!$G$12</f>
        <v>114069103</v>
      </c>
      <c r="B5648" t="str">
        <f>'Page 1 - General Information'!$G$16</f>
        <v>6980</v>
      </c>
      <c r="C5648" s="333" t="s">
        <v>14207</v>
      </c>
      <c r="N5648" t="s">
        <v>12201</v>
      </c>
      <c r="P5648" s="303">
        <f>INDEX('Page 3 - Financial Information'!$K$16:$X$186,Y5648,X5648)</f>
        <v>0</v>
      </c>
      <c r="Q5648"/>
      <c r="S5648" t="s">
        <v>13517</v>
      </c>
      <c r="X5648" s="334">
        <v>8</v>
      </c>
      <c r="Y5648" s="334">
        <v>122</v>
      </c>
    </row>
    <row r="5649" spans="1:25" x14ac:dyDescent="0.25">
      <c r="A5649" t="str">
        <f>'Page 1 - General Information'!$G$12</f>
        <v>114069103</v>
      </c>
      <c r="B5649" t="str">
        <f>'Page 1 - General Information'!$G$16</f>
        <v>6980</v>
      </c>
      <c r="C5649" s="333" t="s">
        <v>14207</v>
      </c>
      <c r="N5649" t="s">
        <v>12201</v>
      </c>
      <c r="P5649" s="303">
        <f>INDEX('Page 3 - Financial Information'!$K$16:$X$186,Y5649,X5649)</f>
        <v>0</v>
      </c>
      <c r="Q5649"/>
      <c r="S5649" t="s">
        <v>13518</v>
      </c>
      <c r="X5649" s="334">
        <v>9</v>
      </c>
      <c r="Y5649" s="334">
        <v>122</v>
      </c>
    </row>
    <row r="5650" spans="1:25" x14ac:dyDescent="0.25">
      <c r="A5650" t="str">
        <f>'Page 1 - General Information'!$G$12</f>
        <v>114069103</v>
      </c>
      <c r="B5650" t="str">
        <f>'Page 1 - General Information'!$G$16</f>
        <v>6980</v>
      </c>
      <c r="C5650" s="333" t="s">
        <v>14207</v>
      </c>
      <c r="N5650" t="s">
        <v>12201</v>
      </c>
      <c r="P5650" s="303">
        <f>INDEX('Page 3 - Financial Information'!$K$16:$X$186,Y5650,X5650)</f>
        <v>0</v>
      </c>
      <c r="Q5650"/>
      <c r="S5650" t="s">
        <v>13519</v>
      </c>
      <c r="X5650" s="334">
        <v>10</v>
      </c>
      <c r="Y5650" s="334">
        <v>122</v>
      </c>
    </row>
    <row r="5651" spans="1:25" x14ac:dyDescent="0.25">
      <c r="A5651" t="str">
        <f>'Page 1 - General Information'!$G$12</f>
        <v>114069103</v>
      </c>
      <c r="B5651" t="str">
        <f>'Page 1 - General Information'!$G$16</f>
        <v>6980</v>
      </c>
      <c r="C5651" s="333" t="s">
        <v>14207</v>
      </c>
      <c r="N5651" t="s">
        <v>12201</v>
      </c>
      <c r="P5651" s="303">
        <f>INDEX('Page 3 - Financial Information'!$K$16:$X$186,Y5651,X5651)</f>
        <v>0</v>
      </c>
      <c r="Q5651"/>
      <c r="S5651" t="s">
        <v>13520</v>
      </c>
      <c r="X5651" s="334">
        <v>13</v>
      </c>
      <c r="Y5651" s="334">
        <v>122</v>
      </c>
    </row>
    <row r="5652" spans="1:25" x14ac:dyDescent="0.25">
      <c r="A5652" t="str">
        <f>'Page 1 - General Information'!$G$12</f>
        <v>114069103</v>
      </c>
      <c r="B5652" t="str">
        <f>'Page 1 - General Information'!$G$16</f>
        <v>6980</v>
      </c>
      <c r="C5652" s="333" t="s">
        <v>14207</v>
      </c>
      <c r="N5652" t="s">
        <v>12201</v>
      </c>
      <c r="P5652" s="303">
        <f>INDEX('Page 3 - Financial Information'!$K$16:$X$186,Y5652,X5652)</f>
        <v>0</v>
      </c>
      <c r="Q5652"/>
      <c r="S5652" t="s">
        <v>13521</v>
      </c>
      <c r="X5652" s="334">
        <v>14</v>
      </c>
      <c r="Y5652" s="334">
        <v>122</v>
      </c>
    </row>
    <row r="5653" spans="1:25" x14ac:dyDescent="0.25">
      <c r="A5653" t="str">
        <f>'Page 1 - General Information'!$G$12</f>
        <v>114069103</v>
      </c>
      <c r="B5653" t="str">
        <f>'Page 1 - General Information'!$G$16</f>
        <v>6980</v>
      </c>
      <c r="C5653" s="333" t="s">
        <v>14207</v>
      </c>
      <c r="N5653" t="s">
        <v>12201</v>
      </c>
      <c r="P5653" s="303">
        <f>INDEX('Page 3 - Financial Information'!$K$16:$X$186,Y5653,X5653)</f>
        <v>0</v>
      </c>
      <c r="Q5653"/>
      <c r="S5653" t="s">
        <v>13522</v>
      </c>
      <c r="X5653" s="334">
        <v>1</v>
      </c>
      <c r="Y5653" s="334">
        <v>123</v>
      </c>
    </row>
    <row r="5654" spans="1:25" x14ac:dyDescent="0.25">
      <c r="A5654" t="str">
        <f>'Page 1 - General Information'!$G$12</f>
        <v>114069103</v>
      </c>
      <c r="B5654" t="str">
        <f>'Page 1 - General Information'!$G$16</f>
        <v>6980</v>
      </c>
      <c r="C5654" s="333" t="s">
        <v>14207</v>
      </c>
      <c r="N5654" t="s">
        <v>12201</v>
      </c>
      <c r="P5654" s="303">
        <f>INDEX('Page 3 - Financial Information'!$K$16:$X$186,Y5654,X5654)</f>
        <v>0</v>
      </c>
      <c r="Q5654"/>
      <c r="S5654" t="s">
        <v>13523</v>
      </c>
      <c r="X5654" s="334">
        <v>3</v>
      </c>
      <c r="Y5654" s="334">
        <v>123</v>
      </c>
    </row>
    <row r="5655" spans="1:25" x14ac:dyDescent="0.25">
      <c r="A5655" t="str">
        <f>'Page 1 - General Information'!$G$12</f>
        <v>114069103</v>
      </c>
      <c r="B5655" t="str">
        <f>'Page 1 - General Information'!$G$16</f>
        <v>6980</v>
      </c>
      <c r="C5655" s="333" t="s">
        <v>14207</v>
      </c>
      <c r="N5655" t="s">
        <v>12201</v>
      </c>
      <c r="P5655" s="303">
        <f>INDEX('Page 3 - Financial Information'!$K$16:$X$186,Y5655,X5655)</f>
        <v>0</v>
      </c>
      <c r="Q5655"/>
      <c r="S5655" t="s">
        <v>13524</v>
      </c>
      <c r="X5655" s="334">
        <v>4</v>
      </c>
      <c r="Y5655" s="334">
        <v>123</v>
      </c>
    </row>
    <row r="5656" spans="1:25" x14ac:dyDescent="0.25">
      <c r="A5656" t="str">
        <f>'Page 1 - General Information'!$G$12</f>
        <v>114069103</v>
      </c>
      <c r="B5656" t="str">
        <f>'Page 1 - General Information'!$G$16</f>
        <v>6980</v>
      </c>
      <c r="C5656" s="333" t="s">
        <v>14207</v>
      </c>
      <c r="N5656" t="s">
        <v>12201</v>
      </c>
      <c r="P5656" s="303">
        <f>INDEX('Page 3 - Financial Information'!$K$16:$X$186,Y5656,X5656)</f>
        <v>0</v>
      </c>
      <c r="Q5656"/>
      <c r="S5656" t="s">
        <v>13525</v>
      </c>
      <c r="X5656" s="334">
        <v>5</v>
      </c>
      <c r="Y5656" s="334">
        <v>123</v>
      </c>
    </row>
    <row r="5657" spans="1:25" x14ac:dyDescent="0.25">
      <c r="A5657" t="str">
        <f>'Page 1 - General Information'!$G$12</f>
        <v>114069103</v>
      </c>
      <c r="B5657" t="str">
        <f>'Page 1 - General Information'!$G$16</f>
        <v>6980</v>
      </c>
      <c r="C5657" s="333" t="s">
        <v>14207</v>
      </c>
      <c r="N5657" t="s">
        <v>12201</v>
      </c>
      <c r="P5657" s="303">
        <f>INDEX('Page 3 - Financial Information'!$K$16:$X$186,Y5657,X5657)</f>
        <v>0</v>
      </c>
      <c r="Q5657"/>
      <c r="S5657" t="s">
        <v>13526</v>
      </c>
      <c r="X5657" s="334">
        <v>6</v>
      </c>
      <c r="Y5657" s="334">
        <v>123</v>
      </c>
    </row>
    <row r="5658" spans="1:25" x14ac:dyDescent="0.25">
      <c r="A5658" t="str">
        <f>'Page 1 - General Information'!$G$12</f>
        <v>114069103</v>
      </c>
      <c r="B5658" t="str">
        <f>'Page 1 - General Information'!$G$16</f>
        <v>6980</v>
      </c>
      <c r="C5658" s="333" t="s">
        <v>14207</v>
      </c>
      <c r="N5658" t="s">
        <v>12201</v>
      </c>
      <c r="P5658" s="303">
        <f>INDEX('Page 3 - Financial Information'!$K$16:$X$186,Y5658,X5658)</f>
        <v>0</v>
      </c>
      <c r="Q5658"/>
      <c r="S5658" t="s">
        <v>13527</v>
      </c>
      <c r="X5658" s="334">
        <v>7</v>
      </c>
      <c r="Y5658" s="334">
        <v>123</v>
      </c>
    </row>
    <row r="5659" spans="1:25" x14ac:dyDescent="0.25">
      <c r="A5659" t="str">
        <f>'Page 1 - General Information'!$G$12</f>
        <v>114069103</v>
      </c>
      <c r="B5659" t="str">
        <f>'Page 1 - General Information'!$G$16</f>
        <v>6980</v>
      </c>
      <c r="C5659" s="333" t="s">
        <v>14207</v>
      </c>
      <c r="N5659" t="s">
        <v>12201</v>
      </c>
      <c r="P5659" s="303">
        <f>INDEX('Page 3 - Financial Information'!$K$16:$X$186,Y5659,X5659)</f>
        <v>0</v>
      </c>
      <c r="Q5659"/>
      <c r="S5659" t="s">
        <v>13528</v>
      </c>
      <c r="X5659" s="334">
        <v>8</v>
      </c>
      <c r="Y5659" s="334">
        <v>123</v>
      </c>
    </row>
    <row r="5660" spans="1:25" x14ac:dyDescent="0.25">
      <c r="A5660" t="str">
        <f>'Page 1 - General Information'!$G$12</f>
        <v>114069103</v>
      </c>
      <c r="B5660" t="str">
        <f>'Page 1 - General Information'!$G$16</f>
        <v>6980</v>
      </c>
      <c r="C5660" s="333" t="s">
        <v>14207</v>
      </c>
      <c r="N5660" t="s">
        <v>12201</v>
      </c>
      <c r="P5660" s="303">
        <f>INDEX('Page 3 - Financial Information'!$K$16:$X$186,Y5660,X5660)</f>
        <v>0</v>
      </c>
      <c r="Q5660"/>
      <c r="S5660" t="s">
        <v>13529</v>
      </c>
      <c r="X5660" s="334">
        <v>9</v>
      </c>
      <c r="Y5660" s="334">
        <v>123</v>
      </c>
    </row>
    <row r="5661" spans="1:25" x14ac:dyDescent="0.25">
      <c r="A5661" t="str">
        <f>'Page 1 - General Information'!$G$12</f>
        <v>114069103</v>
      </c>
      <c r="B5661" t="str">
        <f>'Page 1 - General Information'!$G$16</f>
        <v>6980</v>
      </c>
      <c r="C5661" s="333" t="s">
        <v>14207</v>
      </c>
      <c r="N5661" t="s">
        <v>12201</v>
      </c>
      <c r="P5661" s="303">
        <f>INDEX('Page 3 - Financial Information'!$K$16:$X$186,Y5661,X5661)</f>
        <v>0</v>
      </c>
      <c r="Q5661"/>
      <c r="S5661" t="s">
        <v>13530</v>
      </c>
      <c r="X5661" s="334">
        <v>10</v>
      </c>
      <c r="Y5661" s="334">
        <v>123</v>
      </c>
    </row>
    <row r="5662" spans="1:25" x14ac:dyDescent="0.25">
      <c r="A5662" t="str">
        <f>'Page 1 - General Information'!$G$12</f>
        <v>114069103</v>
      </c>
      <c r="B5662" t="str">
        <f>'Page 1 - General Information'!$G$16</f>
        <v>6980</v>
      </c>
      <c r="C5662" s="333" t="s">
        <v>14207</v>
      </c>
      <c r="N5662" t="s">
        <v>12201</v>
      </c>
      <c r="P5662" s="303">
        <f>INDEX('Page 3 - Financial Information'!$K$16:$X$186,Y5662,X5662)</f>
        <v>0</v>
      </c>
      <c r="Q5662"/>
      <c r="S5662" t="s">
        <v>13531</v>
      </c>
      <c r="X5662" s="334">
        <v>13</v>
      </c>
      <c r="Y5662" s="334">
        <v>123</v>
      </c>
    </row>
    <row r="5663" spans="1:25" x14ac:dyDescent="0.25">
      <c r="A5663" t="str">
        <f>'Page 1 - General Information'!$G$12</f>
        <v>114069103</v>
      </c>
      <c r="B5663" t="str">
        <f>'Page 1 - General Information'!$G$16</f>
        <v>6980</v>
      </c>
      <c r="C5663" s="333" t="s">
        <v>14207</v>
      </c>
      <c r="N5663" t="s">
        <v>12201</v>
      </c>
      <c r="P5663" s="303">
        <f>INDEX('Page 3 - Financial Information'!$K$16:$X$186,Y5663,X5663)</f>
        <v>0</v>
      </c>
      <c r="Q5663"/>
      <c r="S5663" t="s">
        <v>13532</v>
      </c>
      <c r="X5663" s="334">
        <v>14</v>
      </c>
      <c r="Y5663" s="334">
        <v>123</v>
      </c>
    </row>
    <row r="5664" spans="1:25" x14ac:dyDescent="0.25">
      <c r="A5664" t="str">
        <f>'Page 1 - General Information'!$G$12</f>
        <v>114069103</v>
      </c>
      <c r="B5664" t="str">
        <f>'Page 1 - General Information'!$G$16</f>
        <v>6980</v>
      </c>
      <c r="C5664" s="333" t="s">
        <v>14207</v>
      </c>
      <c r="N5664" t="s">
        <v>12201</v>
      </c>
      <c r="P5664" s="303">
        <f>INDEX('Page 3 - Financial Information'!$K$16:$X$186,Y5664,X5664)</f>
        <v>0</v>
      </c>
      <c r="Q5664"/>
      <c r="S5664" t="s">
        <v>13533</v>
      </c>
      <c r="X5664" s="334">
        <v>1</v>
      </c>
      <c r="Y5664" s="334">
        <v>124</v>
      </c>
    </row>
    <row r="5665" spans="1:25" x14ac:dyDescent="0.25">
      <c r="A5665" t="str">
        <f>'Page 1 - General Information'!$G$12</f>
        <v>114069103</v>
      </c>
      <c r="B5665" t="str">
        <f>'Page 1 - General Information'!$G$16</f>
        <v>6980</v>
      </c>
      <c r="C5665" s="333" t="s">
        <v>14207</v>
      </c>
      <c r="N5665" t="s">
        <v>12201</v>
      </c>
      <c r="P5665" s="303">
        <f>INDEX('Page 3 - Financial Information'!$K$16:$X$186,Y5665,X5665)</f>
        <v>0</v>
      </c>
      <c r="Q5665"/>
      <c r="S5665" t="s">
        <v>13534</v>
      </c>
      <c r="X5665" s="334">
        <v>3</v>
      </c>
      <c r="Y5665" s="334">
        <v>124</v>
      </c>
    </row>
    <row r="5666" spans="1:25" x14ac:dyDescent="0.25">
      <c r="A5666" t="str">
        <f>'Page 1 - General Information'!$G$12</f>
        <v>114069103</v>
      </c>
      <c r="B5666" t="str">
        <f>'Page 1 - General Information'!$G$16</f>
        <v>6980</v>
      </c>
      <c r="C5666" s="333" t="s">
        <v>14207</v>
      </c>
      <c r="N5666" t="s">
        <v>12201</v>
      </c>
      <c r="P5666" s="303">
        <f>INDEX('Page 3 - Financial Information'!$K$16:$X$186,Y5666,X5666)</f>
        <v>0</v>
      </c>
      <c r="Q5666"/>
      <c r="S5666" t="s">
        <v>13535</v>
      </c>
      <c r="X5666" s="334">
        <v>4</v>
      </c>
      <c r="Y5666" s="334">
        <v>124</v>
      </c>
    </row>
    <row r="5667" spans="1:25" x14ac:dyDescent="0.25">
      <c r="A5667" t="str">
        <f>'Page 1 - General Information'!$G$12</f>
        <v>114069103</v>
      </c>
      <c r="B5667" t="str">
        <f>'Page 1 - General Information'!$G$16</f>
        <v>6980</v>
      </c>
      <c r="C5667" s="333" t="s">
        <v>14207</v>
      </c>
      <c r="N5667" t="s">
        <v>12201</v>
      </c>
      <c r="P5667" s="303">
        <f>INDEX('Page 3 - Financial Information'!$K$16:$X$186,Y5667,X5667)</f>
        <v>0</v>
      </c>
      <c r="Q5667"/>
      <c r="S5667" t="s">
        <v>13536</v>
      </c>
      <c r="X5667" s="334">
        <v>5</v>
      </c>
      <c r="Y5667" s="334">
        <v>124</v>
      </c>
    </row>
    <row r="5668" spans="1:25" x14ac:dyDescent="0.25">
      <c r="A5668" t="str">
        <f>'Page 1 - General Information'!$G$12</f>
        <v>114069103</v>
      </c>
      <c r="B5668" t="str">
        <f>'Page 1 - General Information'!$G$16</f>
        <v>6980</v>
      </c>
      <c r="C5668" s="333" t="s">
        <v>14207</v>
      </c>
      <c r="N5668" t="s">
        <v>12201</v>
      </c>
      <c r="P5668" s="303">
        <f>INDEX('Page 3 - Financial Information'!$K$16:$X$186,Y5668,X5668)</f>
        <v>0</v>
      </c>
      <c r="Q5668"/>
      <c r="S5668" t="s">
        <v>13537</v>
      </c>
      <c r="X5668" s="334">
        <v>6</v>
      </c>
      <c r="Y5668" s="334">
        <v>124</v>
      </c>
    </row>
    <row r="5669" spans="1:25" x14ac:dyDescent="0.25">
      <c r="A5669" t="str">
        <f>'Page 1 - General Information'!$G$12</f>
        <v>114069103</v>
      </c>
      <c r="B5669" t="str">
        <f>'Page 1 - General Information'!$G$16</f>
        <v>6980</v>
      </c>
      <c r="C5669" s="333" t="s">
        <v>14207</v>
      </c>
      <c r="N5669" t="s">
        <v>12201</v>
      </c>
      <c r="P5669" s="303">
        <f>INDEX('Page 3 - Financial Information'!$K$16:$X$186,Y5669,X5669)</f>
        <v>0</v>
      </c>
      <c r="Q5669"/>
      <c r="S5669" t="s">
        <v>13538</v>
      </c>
      <c r="X5669" s="334">
        <v>7</v>
      </c>
      <c r="Y5669" s="334">
        <v>124</v>
      </c>
    </row>
    <row r="5670" spans="1:25" x14ac:dyDescent="0.25">
      <c r="A5670" t="str">
        <f>'Page 1 - General Information'!$G$12</f>
        <v>114069103</v>
      </c>
      <c r="B5670" t="str">
        <f>'Page 1 - General Information'!$G$16</f>
        <v>6980</v>
      </c>
      <c r="C5670" s="333" t="s">
        <v>14207</v>
      </c>
      <c r="N5670" t="s">
        <v>12201</v>
      </c>
      <c r="P5670" s="303">
        <f>INDEX('Page 3 - Financial Information'!$K$16:$X$186,Y5670,X5670)</f>
        <v>0</v>
      </c>
      <c r="Q5670"/>
      <c r="S5670" t="s">
        <v>13539</v>
      </c>
      <c r="X5670" s="334">
        <v>8</v>
      </c>
      <c r="Y5670" s="334">
        <v>124</v>
      </c>
    </row>
    <row r="5671" spans="1:25" x14ac:dyDescent="0.25">
      <c r="A5671" t="str">
        <f>'Page 1 - General Information'!$G$12</f>
        <v>114069103</v>
      </c>
      <c r="B5671" t="str">
        <f>'Page 1 - General Information'!$G$16</f>
        <v>6980</v>
      </c>
      <c r="C5671" s="333" t="s">
        <v>14207</v>
      </c>
      <c r="N5671" t="s">
        <v>12201</v>
      </c>
      <c r="P5671" s="303">
        <f>INDEX('Page 3 - Financial Information'!$K$16:$X$186,Y5671,X5671)</f>
        <v>0</v>
      </c>
      <c r="Q5671"/>
      <c r="S5671" t="s">
        <v>13540</v>
      </c>
      <c r="X5671" s="334">
        <v>9</v>
      </c>
      <c r="Y5671" s="334">
        <v>124</v>
      </c>
    </row>
    <row r="5672" spans="1:25" x14ac:dyDescent="0.25">
      <c r="A5672" t="str">
        <f>'Page 1 - General Information'!$G$12</f>
        <v>114069103</v>
      </c>
      <c r="B5672" t="str">
        <f>'Page 1 - General Information'!$G$16</f>
        <v>6980</v>
      </c>
      <c r="C5672" s="333" t="s">
        <v>14207</v>
      </c>
      <c r="N5672" t="s">
        <v>12201</v>
      </c>
      <c r="P5672" s="303">
        <f>INDEX('Page 3 - Financial Information'!$K$16:$X$186,Y5672,X5672)</f>
        <v>0</v>
      </c>
      <c r="Q5672"/>
      <c r="S5672" t="s">
        <v>13541</v>
      </c>
      <c r="X5672" s="334">
        <v>10</v>
      </c>
      <c r="Y5672" s="334">
        <v>124</v>
      </c>
    </row>
    <row r="5673" spans="1:25" x14ac:dyDescent="0.25">
      <c r="A5673" t="str">
        <f>'Page 1 - General Information'!$G$12</f>
        <v>114069103</v>
      </c>
      <c r="B5673" t="str">
        <f>'Page 1 - General Information'!$G$16</f>
        <v>6980</v>
      </c>
      <c r="C5673" s="333" t="s">
        <v>14207</v>
      </c>
      <c r="N5673" t="s">
        <v>12201</v>
      </c>
      <c r="P5673" s="303">
        <f>INDEX('Page 3 - Financial Information'!$K$16:$X$186,Y5673,X5673)</f>
        <v>0</v>
      </c>
      <c r="Q5673"/>
      <c r="S5673" t="s">
        <v>13542</v>
      </c>
      <c r="X5673" s="334">
        <v>13</v>
      </c>
      <c r="Y5673" s="334">
        <v>124</v>
      </c>
    </row>
    <row r="5674" spans="1:25" x14ac:dyDescent="0.25">
      <c r="A5674" t="str">
        <f>'Page 1 - General Information'!$G$12</f>
        <v>114069103</v>
      </c>
      <c r="B5674" t="str">
        <f>'Page 1 - General Information'!$G$16</f>
        <v>6980</v>
      </c>
      <c r="C5674" s="333" t="s">
        <v>14207</v>
      </c>
      <c r="N5674" t="s">
        <v>12201</v>
      </c>
      <c r="P5674" s="303">
        <f>INDEX('Page 3 - Financial Information'!$K$16:$X$186,Y5674,X5674)</f>
        <v>0</v>
      </c>
      <c r="Q5674"/>
      <c r="S5674" t="s">
        <v>13543</v>
      </c>
      <c r="X5674" s="334">
        <v>14</v>
      </c>
      <c r="Y5674" s="334">
        <v>124</v>
      </c>
    </row>
    <row r="5675" spans="1:25" x14ac:dyDescent="0.25">
      <c r="A5675" t="str">
        <f>'Page 1 - General Information'!$G$12</f>
        <v>114069103</v>
      </c>
      <c r="B5675" t="str">
        <f>'Page 1 - General Information'!$G$16</f>
        <v>6980</v>
      </c>
      <c r="C5675" s="333" t="s">
        <v>14207</v>
      </c>
      <c r="N5675" t="s">
        <v>12201</v>
      </c>
      <c r="P5675" s="303">
        <f>INDEX('Page 3 - Financial Information'!$K$16:$X$186,Y5675,X5675)</f>
        <v>37</v>
      </c>
      <c r="Q5675"/>
      <c r="S5675" t="s">
        <v>14164</v>
      </c>
      <c r="X5675" s="334">
        <v>1</v>
      </c>
      <c r="Y5675" s="334">
        <v>125</v>
      </c>
    </row>
    <row r="5676" spans="1:25" x14ac:dyDescent="0.25">
      <c r="A5676" t="str">
        <f>'Page 1 - General Information'!$G$12</f>
        <v>114069103</v>
      </c>
      <c r="B5676" t="str">
        <f>'Page 1 - General Information'!$G$16</f>
        <v>6980</v>
      </c>
      <c r="C5676" s="333" t="s">
        <v>14207</v>
      </c>
      <c r="N5676" t="s">
        <v>12201</v>
      </c>
      <c r="P5676" s="303">
        <f>INDEX('Page 3 - Financial Information'!$K$16:$X$186,Y5676,X5676)</f>
        <v>0</v>
      </c>
      <c r="Q5676"/>
      <c r="S5676" t="s">
        <v>14165</v>
      </c>
      <c r="X5676" s="334">
        <v>3</v>
      </c>
      <c r="Y5676" s="334">
        <v>125</v>
      </c>
    </row>
    <row r="5677" spans="1:25" x14ac:dyDescent="0.25">
      <c r="A5677" t="str">
        <f>'Page 1 - General Information'!$G$12</f>
        <v>114069103</v>
      </c>
      <c r="B5677" t="str">
        <f>'Page 1 - General Information'!$G$16</f>
        <v>6980</v>
      </c>
      <c r="C5677" s="333" t="s">
        <v>14207</v>
      </c>
      <c r="N5677" t="s">
        <v>12201</v>
      </c>
      <c r="P5677" s="303">
        <f>INDEX('Page 3 - Financial Information'!$K$16:$X$186,Y5677,X5677)</f>
        <v>0</v>
      </c>
      <c r="Q5677"/>
      <c r="S5677" t="s">
        <v>14166</v>
      </c>
      <c r="X5677" s="334">
        <v>4</v>
      </c>
      <c r="Y5677" s="334">
        <v>125</v>
      </c>
    </row>
    <row r="5678" spans="1:25" x14ac:dyDescent="0.25">
      <c r="A5678" t="str">
        <f>'Page 1 - General Information'!$G$12</f>
        <v>114069103</v>
      </c>
      <c r="B5678" t="str">
        <f>'Page 1 - General Information'!$G$16</f>
        <v>6980</v>
      </c>
      <c r="C5678" s="333" t="s">
        <v>14207</v>
      </c>
      <c r="N5678" t="s">
        <v>12201</v>
      </c>
      <c r="P5678" s="303">
        <f>INDEX('Page 3 - Financial Information'!$K$16:$X$186,Y5678,X5678)</f>
        <v>7</v>
      </c>
      <c r="Q5678"/>
      <c r="S5678" t="s">
        <v>14167</v>
      </c>
      <c r="X5678" s="334">
        <v>5</v>
      </c>
      <c r="Y5678" s="334">
        <v>125</v>
      </c>
    </row>
    <row r="5679" spans="1:25" x14ac:dyDescent="0.25">
      <c r="A5679" t="str">
        <f>'Page 1 - General Information'!$G$12</f>
        <v>114069103</v>
      </c>
      <c r="B5679" t="str">
        <f>'Page 1 - General Information'!$G$16</f>
        <v>6980</v>
      </c>
      <c r="C5679" s="333" t="s">
        <v>14207</v>
      </c>
      <c r="N5679" t="s">
        <v>12201</v>
      </c>
      <c r="P5679" s="303">
        <f>INDEX('Page 3 - Financial Information'!$K$16:$X$186,Y5679,X5679)</f>
        <v>0</v>
      </c>
      <c r="Q5679"/>
      <c r="S5679" t="s">
        <v>14168</v>
      </c>
      <c r="X5679" s="334">
        <v>6</v>
      </c>
      <c r="Y5679" s="334">
        <v>125</v>
      </c>
    </row>
    <row r="5680" spans="1:25" x14ac:dyDescent="0.25">
      <c r="A5680" t="str">
        <f>'Page 1 - General Information'!$G$12</f>
        <v>114069103</v>
      </c>
      <c r="B5680" t="str">
        <f>'Page 1 - General Information'!$G$16</f>
        <v>6980</v>
      </c>
      <c r="C5680" s="333" t="s">
        <v>14207</v>
      </c>
      <c r="N5680" t="s">
        <v>12201</v>
      </c>
      <c r="P5680" s="303">
        <f>INDEX('Page 3 - Financial Information'!$K$16:$X$186,Y5680,X5680)</f>
        <v>30</v>
      </c>
      <c r="Q5680"/>
      <c r="S5680" t="s">
        <v>14169</v>
      </c>
      <c r="X5680" s="334">
        <v>7</v>
      </c>
      <c r="Y5680" s="334">
        <v>125</v>
      </c>
    </row>
    <row r="5681" spans="1:25" x14ac:dyDescent="0.25">
      <c r="A5681" t="str">
        <f>'Page 1 - General Information'!$G$12</f>
        <v>114069103</v>
      </c>
      <c r="B5681" t="str">
        <f>'Page 1 - General Information'!$G$16</f>
        <v>6980</v>
      </c>
      <c r="C5681" s="333" t="s">
        <v>14207</v>
      </c>
      <c r="N5681" t="s">
        <v>12201</v>
      </c>
      <c r="P5681" s="303">
        <f>INDEX('Page 3 - Financial Information'!$K$16:$X$186,Y5681,X5681)</f>
        <v>0</v>
      </c>
      <c r="Q5681"/>
      <c r="S5681" t="s">
        <v>14170</v>
      </c>
      <c r="X5681" s="334">
        <v>8</v>
      </c>
      <c r="Y5681" s="334">
        <v>125</v>
      </c>
    </row>
    <row r="5682" spans="1:25" x14ac:dyDescent="0.25">
      <c r="A5682" t="str">
        <f>'Page 1 - General Information'!$G$12</f>
        <v>114069103</v>
      </c>
      <c r="B5682" t="str">
        <f>'Page 1 - General Information'!$G$16</f>
        <v>6980</v>
      </c>
      <c r="C5682" s="333" t="s">
        <v>14207</v>
      </c>
      <c r="N5682" t="s">
        <v>12201</v>
      </c>
      <c r="P5682" s="303">
        <f>INDEX('Page 3 - Financial Information'!$K$16:$X$186,Y5682,X5682)</f>
        <v>0</v>
      </c>
      <c r="Q5682"/>
      <c r="S5682" t="s">
        <v>14171</v>
      </c>
      <c r="X5682" s="334">
        <v>9</v>
      </c>
      <c r="Y5682" s="334">
        <v>125</v>
      </c>
    </row>
    <row r="5683" spans="1:25" x14ac:dyDescent="0.25">
      <c r="A5683" t="str">
        <f>'Page 1 - General Information'!$G$12</f>
        <v>114069103</v>
      </c>
      <c r="B5683" t="str">
        <f>'Page 1 - General Information'!$G$16</f>
        <v>6980</v>
      </c>
      <c r="C5683" s="333" t="s">
        <v>14207</v>
      </c>
      <c r="N5683" t="s">
        <v>12201</v>
      </c>
      <c r="P5683" s="303">
        <f>INDEX('Page 3 - Financial Information'!$K$16:$X$186,Y5683,X5683)</f>
        <v>0</v>
      </c>
      <c r="Q5683"/>
      <c r="S5683" t="s">
        <v>14172</v>
      </c>
      <c r="X5683" s="334">
        <v>10</v>
      </c>
      <c r="Y5683" s="334">
        <v>125</v>
      </c>
    </row>
    <row r="5684" spans="1:25" x14ac:dyDescent="0.25">
      <c r="A5684" t="str">
        <f>'Page 1 - General Information'!$G$12</f>
        <v>114069103</v>
      </c>
      <c r="B5684" t="str">
        <f>'Page 1 - General Information'!$G$16</f>
        <v>6980</v>
      </c>
      <c r="C5684" s="333" t="s">
        <v>14207</v>
      </c>
      <c r="N5684" t="s">
        <v>12201</v>
      </c>
      <c r="P5684" s="303">
        <f>INDEX('Page 3 - Financial Information'!$K$16:$X$186,Y5684,X5684)</f>
        <v>0</v>
      </c>
      <c r="Q5684"/>
      <c r="S5684" t="s">
        <v>14173</v>
      </c>
      <c r="X5684" s="334">
        <v>13</v>
      </c>
      <c r="Y5684" s="334">
        <v>125</v>
      </c>
    </row>
    <row r="5685" spans="1:25" x14ac:dyDescent="0.25">
      <c r="A5685" t="str">
        <f>'Page 1 - General Information'!$G$12</f>
        <v>114069103</v>
      </c>
      <c r="B5685" t="str">
        <f>'Page 1 - General Information'!$G$16</f>
        <v>6980</v>
      </c>
      <c r="C5685" s="333" t="s">
        <v>14207</v>
      </c>
      <c r="N5685" t="s">
        <v>12201</v>
      </c>
      <c r="P5685" s="303">
        <f>INDEX('Page 3 - Financial Information'!$K$16:$X$186,Y5685,X5685)</f>
        <v>0</v>
      </c>
      <c r="Q5685"/>
      <c r="S5685" t="s">
        <v>14174</v>
      </c>
      <c r="X5685" s="334">
        <v>14</v>
      </c>
      <c r="Y5685" s="334">
        <v>125</v>
      </c>
    </row>
    <row r="5686" spans="1:25" x14ac:dyDescent="0.25">
      <c r="A5686" t="str">
        <f>'Page 1 - General Information'!$G$12</f>
        <v>114069103</v>
      </c>
      <c r="B5686" t="str">
        <f>'Page 1 - General Information'!$G$16</f>
        <v>6980</v>
      </c>
      <c r="C5686" s="333" t="s">
        <v>14207</v>
      </c>
      <c r="N5686" t="s">
        <v>12201</v>
      </c>
      <c r="P5686" s="303">
        <f>INDEX('Page 3 - Financial Information'!$K$16:$X$186,Y5686,X5686)</f>
        <v>0</v>
      </c>
      <c r="Q5686"/>
      <c r="S5686" t="s">
        <v>13544</v>
      </c>
      <c r="X5686" s="334">
        <v>1</v>
      </c>
      <c r="Y5686" s="334">
        <v>126</v>
      </c>
    </row>
    <row r="5687" spans="1:25" x14ac:dyDescent="0.25">
      <c r="A5687" t="str">
        <f>'Page 1 - General Information'!$G$12</f>
        <v>114069103</v>
      </c>
      <c r="B5687" t="str">
        <f>'Page 1 - General Information'!$G$16</f>
        <v>6980</v>
      </c>
      <c r="C5687" s="333" t="s">
        <v>14207</v>
      </c>
      <c r="N5687" t="s">
        <v>12201</v>
      </c>
      <c r="P5687" s="303">
        <f>INDEX('Page 3 - Financial Information'!$K$16:$X$186,Y5687,X5687)</f>
        <v>0</v>
      </c>
      <c r="Q5687"/>
      <c r="S5687" t="s">
        <v>13545</v>
      </c>
      <c r="X5687" s="334">
        <v>3</v>
      </c>
      <c r="Y5687" s="334">
        <v>126</v>
      </c>
    </row>
    <row r="5688" spans="1:25" x14ac:dyDescent="0.25">
      <c r="A5688" t="str">
        <f>'Page 1 - General Information'!$G$12</f>
        <v>114069103</v>
      </c>
      <c r="B5688" t="str">
        <f>'Page 1 - General Information'!$G$16</f>
        <v>6980</v>
      </c>
      <c r="C5688" s="333" t="s">
        <v>14207</v>
      </c>
      <c r="N5688" t="s">
        <v>12201</v>
      </c>
      <c r="P5688" s="303">
        <f>INDEX('Page 3 - Financial Information'!$K$16:$X$186,Y5688,X5688)</f>
        <v>0</v>
      </c>
      <c r="Q5688"/>
      <c r="S5688" t="s">
        <v>13546</v>
      </c>
      <c r="X5688" s="334">
        <v>4</v>
      </c>
      <c r="Y5688" s="334">
        <v>126</v>
      </c>
    </row>
    <row r="5689" spans="1:25" x14ac:dyDescent="0.25">
      <c r="A5689" t="str">
        <f>'Page 1 - General Information'!$G$12</f>
        <v>114069103</v>
      </c>
      <c r="B5689" t="str">
        <f>'Page 1 - General Information'!$G$16</f>
        <v>6980</v>
      </c>
      <c r="C5689" s="333" t="s">
        <v>14207</v>
      </c>
      <c r="N5689" t="s">
        <v>12201</v>
      </c>
      <c r="P5689" s="303">
        <f>INDEX('Page 3 - Financial Information'!$K$16:$X$186,Y5689,X5689)</f>
        <v>0</v>
      </c>
      <c r="Q5689"/>
      <c r="S5689" t="s">
        <v>13547</v>
      </c>
      <c r="X5689" s="334">
        <v>5</v>
      </c>
      <c r="Y5689" s="334">
        <v>126</v>
      </c>
    </row>
    <row r="5690" spans="1:25" x14ac:dyDescent="0.25">
      <c r="A5690" t="str">
        <f>'Page 1 - General Information'!$G$12</f>
        <v>114069103</v>
      </c>
      <c r="B5690" t="str">
        <f>'Page 1 - General Information'!$G$16</f>
        <v>6980</v>
      </c>
      <c r="C5690" s="333" t="s">
        <v>14207</v>
      </c>
      <c r="N5690" t="s">
        <v>12201</v>
      </c>
      <c r="P5690" s="303">
        <f>INDEX('Page 3 - Financial Information'!$K$16:$X$186,Y5690,X5690)</f>
        <v>0</v>
      </c>
      <c r="Q5690"/>
      <c r="S5690" t="s">
        <v>13548</v>
      </c>
      <c r="X5690" s="334">
        <v>6</v>
      </c>
      <c r="Y5690" s="334">
        <v>126</v>
      </c>
    </row>
    <row r="5691" spans="1:25" x14ac:dyDescent="0.25">
      <c r="A5691" t="str">
        <f>'Page 1 - General Information'!$G$12</f>
        <v>114069103</v>
      </c>
      <c r="B5691" t="str">
        <f>'Page 1 - General Information'!$G$16</f>
        <v>6980</v>
      </c>
      <c r="C5691" s="333" t="s">
        <v>14207</v>
      </c>
      <c r="N5691" t="s">
        <v>12201</v>
      </c>
      <c r="P5691" s="303">
        <f>INDEX('Page 3 - Financial Information'!$K$16:$X$186,Y5691,X5691)</f>
        <v>0</v>
      </c>
      <c r="Q5691"/>
      <c r="S5691" t="s">
        <v>13549</v>
      </c>
      <c r="X5691" s="334">
        <v>7</v>
      </c>
      <c r="Y5691" s="334">
        <v>126</v>
      </c>
    </row>
    <row r="5692" spans="1:25" x14ac:dyDescent="0.25">
      <c r="A5692" t="str">
        <f>'Page 1 - General Information'!$G$12</f>
        <v>114069103</v>
      </c>
      <c r="B5692" t="str">
        <f>'Page 1 - General Information'!$G$16</f>
        <v>6980</v>
      </c>
      <c r="C5692" s="333" t="s">
        <v>14207</v>
      </c>
      <c r="N5692" t="s">
        <v>12201</v>
      </c>
      <c r="P5692" s="303">
        <f>INDEX('Page 3 - Financial Information'!$K$16:$X$186,Y5692,X5692)</f>
        <v>0</v>
      </c>
      <c r="Q5692"/>
      <c r="S5692" t="s">
        <v>13550</v>
      </c>
      <c r="X5692" s="334">
        <v>8</v>
      </c>
      <c r="Y5692" s="334">
        <v>126</v>
      </c>
    </row>
    <row r="5693" spans="1:25" x14ac:dyDescent="0.25">
      <c r="A5693" t="str">
        <f>'Page 1 - General Information'!$G$12</f>
        <v>114069103</v>
      </c>
      <c r="B5693" t="str">
        <f>'Page 1 - General Information'!$G$16</f>
        <v>6980</v>
      </c>
      <c r="C5693" s="333" t="s">
        <v>14207</v>
      </c>
      <c r="N5693" t="s">
        <v>12201</v>
      </c>
      <c r="P5693" s="303">
        <f>INDEX('Page 3 - Financial Information'!$K$16:$X$186,Y5693,X5693)</f>
        <v>0</v>
      </c>
      <c r="Q5693"/>
      <c r="S5693" t="s">
        <v>13551</v>
      </c>
      <c r="X5693" s="334">
        <v>9</v>
      </c>
      <c r="Y5693" s="334">
        <v>126</v>
      </c>
    </row>
    <row r="5694" spans="1:25" x14ac:dyDescent="0.25">
      <c r="A5694" t="str">
        <f>'Page 1 - General Information'!$G$12</f>
        <v>114069103</v>
      </c>
      <c r="B5694" t="str">
        <f>'Page 1 - General Information'!$G$16</f>
        <v>6980</v>
      </c>
      <c r="C5694" s="333" t="s">
        <v>14207</v>
      </c>
      <c r="N5694" t="s">
        <v>12201</v>
      </c>
      <c r="P5694" s="303">
        <f>INDEX('Page 3 - Financial Information'!$K$16:$X$186,Y5694,X5694)</f>
        <v>0</v>
      </c>
      <c r="Q5694"/>
      <c r="S5694" t="s">
        <v>13552</v>
      </c>
      <c r="X5694" s="334">
        <v>10</v>
      </c>
      <c r="Y5694" s="334">
        <v>126</v>
      </c>
    </row>
    <row r="5695" spans="1:25" x14ac:dyDescent="0.25">
      <c r="A5695" t="str">
        <f>'Page 1 - General Information'!$G$12</f>
        <v>114069103</v>
      </c>
      <c r="B5695" t="str">
        <f>'Page 1 - General Information'!$G$16</f>
        <v>6980</v>
      </c>
      <c r="C5695" s="333" t="s">
        <v>14207</v>
      </c>
      <c r="N5695" t="s">
        <v>12201</v>
      </c>
      <c r="P5695" s="303">
        <f>INDEX('Page 3 - Financial Information'!$K$16:$X$186,Y5695,X5695)</f>
        <v>0</v>
      </c>
      <c r="Q5695"/>
      <c r="S5695" t="s">
        <v>13553</v>
      </c>
      <c r="X5695" s="334">
        <v>13</v>
      </c>
      <c r="Y5695" s="334">
        <v>126</v>
      </c>
    </row>
    <row r="5696" spans="1:25" x14ac:dyDescent="0.25">
      <c r="A5696" t="str">
        <f>'Page 1 - General Information'!$G$12</f>
        <v>114069103</v>
      </c>
      <c r="B5696" t="str">
        <f>'Page 1 - General Information'!$G$16</f>
        <v>6980</v>
      </c>
      <c r="C5696" s="333" t="s">
        <v>14207</v>
      </c>
      <c r="N5696" t="s">
        <v>12201</v>
      </c>
      <c r="P5696" s="303">
        <f>INDEX('Page 3 - Financial Information'!$K$16:$X$186,Y5696,X5696)</f>
        <v>0</v>
      </c>
      <c r="Q5696"/>
      <c r="S5696" t="s">
        <v>13554</v>
      </c>
      <c r="X5696" s="334">
        <v>14</v>
      </c>
      <c r="Y5696" s="334">
        <v>126</v>
      </c>
    </row>
    <row r="5697" spans="1:25" x14ac:dyDescent="0.25">
      <c r="A5697" t="str">
        <f>'Page 1 - General Information'!$G$12</f>
        <v>114069103</v>
      </c>
      <c r="B5697" t="str">
        <f>'Page 1 - General Information'!$G$16</f>
        <v>6980</v>
      </c>
      <c r="C5697" s="333" t="s">
        <v>14207</v>
      </c>
      <c r="N5697" t="s">
        <v>12201</v>
      </c>
      <c r="P5697" s="303">
        <f>INDEX('Page 3 - Financial Information'!$K$16:$X$186,Y5697,X5697)</f>
        <v>0</v>
      </c>
      <c r="Q5697"/>
      <c r="S5697" t="s">
        <v>13555</v>
      </c>
      <c r="X5697" s="334">
        <v>1</v>
      </c>
      <c r="Y5697" s="334">
        <v>127</v>
      </c>
    </row>
    <row r="5698" spans="1:25" x14ac:dyDescent="0.25">
      <c r="A5698" t="str">
        <f>'Page 1 - General Information'!$G$12</f>
        <v>114069103</v>
      </c>
      <c r="B5698" t="str">
        <f>'Page 1 - General Information'!$G$16</f>
        <v>6980</v>
      </c>
      <c r="C5698" s="333" t="s">
        <v>14207</v>
      </c>
      <c r="N5698" t="s">
        <v>12201</v>
      </c>
      <c r="P5698" s="303">
        <f>INDEX('Page 3 - Financial Information'!$K$16:$X$186,Y5698,X5698)</f>
        <v>0</v>
      </c>
      <c r="Q5698"/>
      <c r="S5698" t="s">
        <v>13556</v>
      </c>
      <c r="X5698" s="334">
        <v>3</v>
      </c>
      <c r="Y5698" s="334">
        <v>127</v>
      </c>
    </row>
    <row r="5699" spans="1:25" x14ac:dyDescent="0.25">
      <c r="A5699" t="str">
        <f>'Page 1 - General Information'!$G$12</f>
        <v>114069103</v>
      </c>
      <c r="B5699" t="str">
        <f>'Page 1 - General Information'!$G$16</f>
        <v>6980</v>
      </c>
      <c r="C5699" s="333" t="s">
        <v>14207</v>
      </c>
      <c r="N5699" t="s">
        <v>12201</v>
      </c>
      <c r="P5699" s="303">
        <f>INDEX('Page 3 - Financial Information'!$K$16:$X$186,Y5699,X5699)</f>
        <v>0</v>
      </c>
      <c r="Q5699"/>
      <c r="S5699" t="s">
        <v>13557</v>
      </c>
      <c r="X5699" s="334">
        <v>4</v>
      </c>
      <c r="Y5699" s="334">
        <v>127</v>
      </c>
    </row>
    <row r="5700" spans="1:25" x14ac:dyDescent="0.25">
      <c r="A5700" t="str">
        <f>'Page 1 - General Information'!$G$12</f>
        <v>114069103</v>
      </c>
      <c r="B5700" t="str">
        <f>'Page 1 - General Information'!$G$16</f>
        <v>6980</v>
      </c>
      <c r="C5700" s="333" t="s">
        <v>14207</v>
      </c>
      <c r="N5700" t="s">
        <v>12201</v>
      </c>
      <c r="P5700" s="303">
        <f>INDEX('Page 3 - Financial Information'!$K$16:$X$186,Y5700,X5700)</f>
        <v>0</v>
      </c>
      <c r="Q5700"/>
      <c r="S5700" t="s">
        <v>13558</v>
      </c>
      <c r="X5700" s="334">
        <v>5</v>
      </c>
      <c r="Y5700" s="334">
        <v>127</v>
      </c>
    </row>
    <row r="5701" spans="1:25" x14ac:dyDescent="0.25">
      <c r="A5701" t="str">
        <f>'Page 1 - General Information'!$G$12</f>
        <v>114069103</v>
      </c>
      <c r="B5701" t="str">
        <f>'Page 1 - General Information'!$G$16</f>
        <v>6980</v>
      </c>
      <c r="C5701" s="333" t="s">
        <v>14207</v>
      </c>
      <c r="N5701" t="s">
        <v>12201</v>
      </c>
      <c r="P5701" s="303">
        <f>INDEX('Page 3 - Financial Information'!$K$16:$X$186,Y5701,X5701)</f>
        <v>0</v>
      </c>
      <c r="Q5701"/>
      <c r="S5701" t="s">
        <v>13559</v>
      </c>
      <c r="X5701" s="334">
        <v>6</v>
      </c>
      <c r="Y5701" s="334">
        <v>127</v>
      </c>
    </row>
    <row r="5702" spans="1:25" x14ac:dyDescent="0.25">
      <c r="A5702" t="str">
        <f>'Page 1 - General Information'!$G$12</f>
        <v>114069103</v>
      </c>
      <c r="B5702" t="str">
        <f>'Page 1 - General Information'!$G$16</f>
        <v>6980</v>
      </c>
      <c r="C5702" s="333" t="s">
        <v>14207</v>
      </c>
      <c r="N5702" t="s">
        <v>12201</v>
      </c>
      <c r="P5702" s="303">
        <f>INDEX('Page 3 - Financial Information'!$K$16:$X$186,Y5702,X5702)</f>
        <v>0</v>
      </c>
      <c r="Q5702"/>
      <c r="S5702" t="s">
        <v>13560</v>
      </c>
      <c r="X5702" s="334">
        <v>7</v>
      </c>
      <c r="Y5702" s="334">
        <v>127</v>
      </c>
    </row>
    <row r="5703" spans="1:25" x14ac:dyDescent="0.25">
      <c r="A5703" t="str">
        <f>'Page 1 - General Information'!$G$12</f>
        <v>114069103</v>
      </c>
      <c r="B5703" t="str">
        <f>'Page 1 - General Information'!$G$16</f>
        <v>6980</v>
      </c>
      <c r="C5703" s="333" t="s">
        <v>14207</v>
      </c>
      <c r="N5703" t="s">
        <v>12201</v>
      </c>
      <c r="P5703" s="303">
        <f>INDEX('Page 3 - Financial Information'!$K$16:$X$186,Y5703,X5703)</f>
        <v>0</v>
      </c>
      <c r="Q5703"/>
      <c r="S5703" t="s">
        <v>13561</v>
      </c>
      <c r="X5703" s="334">
        <v>8</v>
      </c>
      <c r="Y5703" s="334">
        <v>127</v>
      </c>
    </row>
    <row r="5704" spans="1:25" x14ac:dyDescent="0.25">
      <c r="A5704" t="str">
        <f>'Page 1 - General Information'!$G$12</f>
        <v>114069103</v>
      </c>
      <c r="B5704" t="str">
        <f>'Page 1 - General Information'!$G$16</f>
        <v>6980</v>
      </c>
      <c r="C5704" s="333" t="s">
        <v>14207</v>
      </c>
      <c r="N5704" t="s">
        <v>12201</v>
      </c>
      <c r="P5704" s="303">
        <f>INDEX('Page 3 - Financial Information'!$K$16:$X$186,Y5704,X5704)</f>
        <v>0</v>
      </c>
      <c r="Q5704"/>
      <c r="S5704" t="s">
        <v>13562</v>
      </c>
      <c r="X5704" s="334">
        <v>9</v>
      </c>
      <c r="Y5704" s="334">
        <v>127</v>
      </c>
    </row>
    <row r="5705" spans="1:25" x14ac:dyDescent="0.25">
      <c r="A5705" t="str">
        <f>'Page 1 - General Information'!$G$12</f>
        <v>114069103</v>
      </c>
      <c r="B5705" t="str">
        <f>'Page 1 - General Information'!$G$16</f>
        <v>6980</v>
      </c>
      <c r="C5705" s="333" t="s">
        <v>14207</v>
      </c>
      <c r="N5705" t="s">
        <v>12201</v>
      </c>
      <c r="P5705" s="303">
        <f>INDEX('Page 3 - Financial Information'!$K$16:$X$186,Y5705,X5705)</f>
        <v>0</v>
      </c>
      <c r="Q5705"/>
      <c r="S5705" t="s">
        <v>13563</v>
      </c>
      <c r="X5705" s="334">
        <v>10</v>
      </c>
      <c r="Y5705" s="334">
        <v>127</v>
      </c>
    </row>
    <row r="5706" spans="1:25" x14ac:dyDescent="0.25">
      <c r="A5706" t="str">
        <f>'Page 1 - General Information'!$G$12</f>
        <v>114069103</v>
      </c>
      <c r="B5706" t="str">
        <f>'Page 1 - General Information'!$G$16</f>
        <v>6980</v>
      </c>
      <c r="C5706" s="333" t="s">
        <v>14207</v>
      </c>
      <c r="N5706" t="s">
        <v>12201</v>
      </c>
      <c r="P5706" s="303">
        <f>INDEX('Page 3 - Financial Information'!$K$16:$X$186,Y5706,X5706)</f>
        <v>0</v>
      </c>
      <c r="Q5706"/>
      <c r="S5706" t="s">
        <v>13564</v>
      </c>
      <c r="X5706" s="334">
        <v>13</v>
      </c>
      <c r="Y5706" s="334">
        <v>127</v>
      </c>
    </row>
    <row r="5707" spans="1:25" x14ac:dyDescent="0.25">
      <c r="A5707" t="str">
        <f>'Page 1 - General Information'!$G$12</f>
        <v>114069103</v>
      </c>
      <c r="B5707" t="str">
        <f>'Page 1 - General Information'!$G$16</f>
        <v>6980</v>
      </c>
      <c r="C5707" s="333" t="s">
        <v>14207</v>
      </c>
      <c r="N5707" t="s">
        <v>12201</v>
      </c>
      <c r="P5707" s="303">
        <f>INDEX('Page 3 - Financial Information'!$K$16:$X$186,Y5707,X5707)</f>
        <v>0</v>
      </c>
      <c r="Q5707"/>
      <c r="S5707" t="s">
        <v>13565</v>
      </c>
      <c r="X5707" s="334">
        <v>14</v>
      </c>
      <c r="Y5707" s="334">
        <v>127</v>
      </c>
    </row>
    <row r="5708" spans="1:25" x14ac:dyDescent="0.25">
      <c r="A5708" t="str">
        <f>'Page 1 - General Information'!$G$12</f>
        <v>114069103</v>
      </c>
      <c r="B5708" t="str">
        <f>'Page 1 - General Information'!$G$16</f>
        <v>6980</v>
      </c>
      <c r="C5708" s="333" t="s">
        <v>14207</v>
      </c>
      <c r="N5708" t="s">
        <v>12201</v>
      </c>
      <c r="P5708" s="303">
        <f>INDEX('Page 3 - Financial Information'!$K$16:$X$186,Y5708,X5708)</f>
        <v>0</v>
      </c>
      <c r="Q5708"/>
      <c r="S5708" t="s">
        <v>13566</v>
      </c>
      <c r="X5708" s="334">
        <v>1</v>
      </c>
      <c r="Y5708" s="334">
        <v>128</v>
      </c>
    </row>
    <row r="5709" spans="1:25" x14ac:dyDescent="0.25">
      <c r="A5709" t="str">
        <f>'Page 1 - General Information'!$G$12</f>
        <v>114069103</v>
      </c>
      <c r="B5709" t="str">
        <f>'Page 1 - General Information'!$G$16</f>
        <v>6980</v>
      </c>
      <c r="C5709" s="333" t="s">
        <v>14207</v>
      </c>
      <c r="N5709" t="s">
        <v>12201</v>
      </c>
      <c r="P5709" s="303">
        <f>INDEX('Page 3 - Financial Information'!$K$16:$X$186,Y5709,X5709)</f>
        <v>0</v>
      </c>
      <c r="Q5709"/>
      <c r="S5709" t="s">
        <v>13567</v>
      </c>
      <c r="X5709" s="334">
        <v>3</v>
      </c>
      <c r="Y5709" s="334">
        <v>128</v>
      </c>
    </row>
    <row r="5710" spans="1:25" x14ac:dyDescent="0.25">
      <c r="A5710" t="str">
        <f>'Page 1 - General Information'!$G$12</f>
        <v>114069103</v>
      </c>
      <c r="B5710" t="str">
        <f>'Page 1 - General Information'!$G$16</f>
        <v>6980</v>
      </c>
      <c r="C5710" s="333" t="s">
        <v>14207</v>
      </c>
      <c r="N5710" t="s">
        <v>12201</v>
      </c>
      <c r="P5710" s="303">
        <f>INDEX('Page 3 - Financial Information'!$K$16:$X$186,Y5710,X5710)</f>
        <v>0</v>
      </c>
      <c r="Q5710"/>
      <c r="S5710" t="s">
        <v>13568</v>
      </c>
      <c r="X5710" s="334">
        <v>4</v>
      </c>
      <c r="Y5710" s="334">
        <v>128</v>
      </c>
    </row>
    <row r="5711" spans="1:25" x14ac:dyDescent="0.25">
      <c r="A5711" t="str">
        <f>'Page 1 - General Information'!$G$12</f>
        <v>114069103</v>
      </c>
      <c r="B5711" t="str">
        <f>'Page 1 - General Information'!$G$16</f>
        <v>6980</v>
      </c>
      <c r="C5711" s="333" t="s">
        <v>14207</v>
      </c>
      <c r="N5711" t="s">
        <v>12201</v>
      </c>
      <c r="P5711" s="303">
        <f>INDEX('Page 3 - Financial Information'!$K$16:$X$186,Y5711,X5711)</f>
        <v>0</v>
      </c>
      <c r="Q5711"/>
      <c r="S5711" t="s">
        <v>13569</v>
      </c>
      <c r="X5711" s="334">
        <v>5</v>
      </c>
      <c r="Y5711" s="334">
        <v>128</v>
      </c>
    </row>
    <row r="5712" spans="1:25" x14ac:dyDescent="0.25">
      <c r="A5712" t="str">
        <f>'Page 1 - General Information'!$G$12</f>
        <v>114069103</v>
      </c>
      <c r="B5712" t="str">
        <f>'Page 1 - General Information'!$G$16</f>
        <v>6980</v>
      </c>
      <c r="C5712" s="333" t="s">
        <v>14207</v>
      </c>
      <c r="N5712" t="s">
        <v>12201</v>
      </c>
      <c r="P5712" s="303">
        <f>INDEX('Page 3 - Financial Information'!$K$16:$X$186,Y5712,X5712)</f>
        <v>0</v>
      </c>
      <c r="Q5712"/>
      <c r="S5712" t="s">
        <v>13570</v>
      </c>
      <c r="X5712" s="334">
        <v>6</v>
      </c>
      <c r="Y5712" s="334">
        <v>128</v>
      </c>
    </row>
    <row r="5713" spans="1:25" x14ac:dyDescent="0.25">
      <c r="A5713" t="str">
        <f>'Page 1 - General Information'!$G$12</f>
        <v>114069103</v>
      </c>
      <c r="B5713" t="str">
        <f>'Page 1 - General Information'!$G$16</f>
        <v>6980</v>
      </c>
      <c r="C5713" s="333" t="s">
        <v>14207</v>
      </c>
      <c r="N5713" t="s">
        <v>12201</v>
      </c>
      <c r="P5713" s="303">
        <f>INDEX('Page 3 - Financial Information'!$K$16:$X$186,Y5713,X5713)</f>
        <v>0</v>
      </c>
      <c r="Q5713"/>
      <c r="S5713" t="s">
        <v>13571</v>
      </c>
      <c r="X5713" s="334">
        <v>7</v>
      </c>
      <c r="Y5713" s="334">
        <v>128</v>
      </c>
    </row>
    <row r="5714" spans="1:25" x14ac:dyDescent="0.25">
      <c r="A5714" t="str">
        <f>'Page 1 - General Information'!$G$12</f>
        <v>114069103</v>
      </c>
      <c r="B5714" t="str">
        <f>'Page 1 - General Information'!$G$16</f>
        <v>6980</v>
      </c>
      <c r="C5714" s="333" t="s">
        <v>14207</v>
      </c>
      <c r="N5714" t="s">
        <v>12201</v>
      </c>
      <c r="P5714" s="303">
        <f>INDEX('Page 3 - Financial Information'!$K$16:$X$186,Y5714,X5714)</f>
        <v>0</v>
      </c>
      <c r="Q5714"/>
      <c r="S5714" t="s">
        <v>13572</v>
      </c>
      <c r="X5714" s="334">
        <v>8</v>
      </c>
      <c r="Y5714" s="334">
        <v>128</v>
      </c>
    </row>
    <row r="5715" spans="1:25" x14ac:dyDescent="0.25">
      <c r="A5715" t="str">
        <f>'Page 1 - General Information'!$G$12</f>
        <v>114069103</v>
      </c>
      <c r="B5715" t="str">
        <f>'Page 1 - General Information'!$G$16</f>
        <v>6980</v>
      </c>
      <c r="C5715" s="333" t="s">
        <v>14207</v>
      </c>
      <c r="N5715" t="s">
        <v>12201</v>
      </c>
      <c r="P5715" s="303">
        <f>INDEX('Page 3 - Financial Information'!$K$16:$X$186,Y5715,X5715)</f>
        <v>0</v>
      </c>
      <c r="Q5715"/>
      <c r="S5715" t="s">
        <v>13573</v>
      </c>
      <c r="X5715" s="334">
        <v>9</v>
      </c>
      <c r="Y5715" s="334">
        <v>128</v>
      </c>
    </row>
    <row r="5716" spans="1:25" x14ac:dyDescent="0.25">
      <c r="A5716" t="str">
        <f>'Page 1 - General Information'!$G$12</f>
        <v>114069103</v>
      </c>
      <c r="B5716" t="str">
        <f>'Page 1 - General Information'!$G$16</f>
        <v>6980</v>
      </c>
      <c r="C5716" s="333" t="s">
        <v>14207</v>
      </c>
      <c r="N5716" t="s">
        <v>12201</v>
      </c>
      <c r="P5716" s="303">
        <f>INDEX('Page 3 - Financial Information'!$K$16:$X$186,Y5716,X5716)</f>
        <v>0</v>
      </c>
      <c r="Q5716"/>
      <c r="S5716" t="s">
        <v>13574</v>
      </c>
      <c r="X5716" s="334">
        <v>10</v>
      </c>
      <c r="Y5716" s="334">
        <v>128</v>
      </c>
    </row>
    <row r="5717" spans="1:25" x14ac:dyDescent="0.25">
      <c r="A5717" t="str">
        <f>'Page 1 - General Information'!$G$12</f>
        <v>114069103</v>
      </c>
      <c r="B5717" t="str">
        <f>'Page 1 - General Information'!$G$16</f>
        <v>6980</v>
      </c>
      <c r="C5717" s="333" t="s">
        <v>14207</v>
      </c>
      <c r="N5717" t="s">
        <v>12201</v>
      </c>
      <c r="P5717" s="303">
        <f>INDEX('Page 3 - Financial Information'!$K$16:$X$186,Y5717,X5717)</f>
        <v>0</v>
      </c>
      <c r="Q5717"/>
      <c r="S5717" t="s">
        <v>13575</v>
      </c>
      <c r="X5717" s="334">
        <v>13</v>
      </c>
      <c r="Y5717" s="334">
        <v>128</v>
      </c>
    </row>
    <row r="5718" spans="1:25" x14ac:dyDescent="0.25">
      <c r="A5718" t="str">
        <f>'Page 1 - General Information'!$G$12</f>
        <v>114069103</v>
      </c>
      <c r="B5718" t="str">
        <f>'Page 1 - General Information'!$G$16</f>
        <v>6980</v>
      </c>
      <c r="C5718" s="333" t="s">
        <v>14207</v>
      </c>
      <c r="N5718" t="s">
        <v>12201</v>
      </c>
      <c r="P5718" s="303">
        <f>INDEX('Page 3 - Financial Information'!$K$16:$X$186,Y5718,X5718)</f>
        <v>0</v>
      </c>
      <c r="Q5718"/>
      <c r="S5718" t="s">
        <v>13576</v>
      </c>
      <c r="X5718" s="334">
        <v>14</v>
      </c>
      <c r="Y5718" s="334">
        <v>128</v>
      </c>
    </row>
    <row r="5719" spans="1:25" x14ac:dyDescent="0.25">
      <c r="A5719" t="str">
        <f>'Page 1 - General Information'!$G$12</f>
        <v>114069103</v>
      </c>
      <c r="B5719" t="str">
        <f>'Page 1 - General Information'!$G$16</f>
        <v>6980</v>
      </c>
      <c r="C5719" s="333" t="s">
        <v>14207</v>
      </c>
      <c r="N5719" t="s">
        <v>12201</v>
      </c>
      <c r="P5719" s="303">
        <f>INDEX('Page 3 - Financial Information'!$K$16:$X$186,Y5719,X5719)</f>
        <v>5179</v>
      </c>
      <c r="Q5719"/>
      <c r="S5719" t="s">
        <v>13577</v>
      </c>
      <c r="X5719" s="334">
        <v>1</v>
      </c>
      <c r="Y5719" s="334">
        <v>129</v>
      </c>
    </row>
    <row r="5720" spans="1:25" x14ac:dyDescent="0.25">
      <c r="A5720" t="str">
        <f>'Page 1 - General Information'!$G$12</f>
        <v>114069103</v>
      </c>
      <c r="B5720" t="str">
        <f>'Page 1 - General Information'!$G$16</f>
        <v>6980</v>
      </c>
      <c r="C5720" s="333" t="s">
        <v>14207</v>
      </c>
      <c r="N5720" t="s">
        <v>12201</v>
      </c>
      <c r="P5720" s="303">
        <f>INDEX('Page 3 - Financial Information'!$K$16:$X$186,Y5720,X5720)</f>
        <v>432</v>
      </c>
      <c r="Q5720"/>
      <c r="S5720" t="s">
        <v>13578</v>
      </c>
      <c r="X5720" s="334">
        <v>3</v>
      </c>
      <c r="Y5720" s="334">
        <v>129</v>
      </c>
    </row>
    <row r="5721" spans="1:25" x14ac:dyDescent="0.25">
      <c r="A5721" t="str">
        <f>'Page 1 - General Information'!$G$12</f>
        <v>114069103</v>
      </c>
      <c r="B5721" t="str">
        <f>'Page 1 - General Information'!$G$16</f>
        <v>6980</v>
      </c>
      <c r="C5721" s="333" t="s">
        <v>14207</v>
      </c>
      <c r="N5721" t="s">
        <v>12201</v>
      </c>
      <c r="P5721" s="303">
        <f>INDEX('Page 3 - Financial Information'!$K$16:$X$186,Y5721,X5721)</f>
        <v>0</v>
      </c>
      <c r="Q5721"/>
      <c r="S5721" t="s">
        <v>13579</v>
      </c>
      <c r="X5721" s="334">
        <v>4</v>
      </c>
      <c r="Y5721" s="334">
        <v>129</v>
      </c>
    </row>
    <row r="5722" spans="1:25" x14ac:dyDescent="0.25">
      <c r="A5722" t="str">
        <f>'Page 1 - General Information'!$G$12</f>
        <v>114069103</v>
      </c>
      <c r="B5722" t="str">
        <f>'Page 1 - General Information'!$G$16</f>
        <v>6980</v>
      </c>
      <c r="C5722" s="333" t="s">
        <v>14207</v>
      </c>
      <c r="N5722" t="s">
        <v>12201</v>
      </c>
      <c r="P5722" s="303">
        <f>INDEX('Page 3 - Financial Information'!$K$16:$X$186,Y5722,X5722)</f>
        <v>4</v>
      </c>
      <c r="Q5722"/>
      <c r="S5722" t="s">
        <v>13580</v>
      </c>
      <c r="X5722" s="334">
        <v>5</v>
      </c>
      <c r="Y5722" s="334">
        <v>129</v>
      </c>
    </row>
    <row r="5723" spans="1:25" x14ac:dyDescent="0.25">
      <c r="A5723" t="str">
        <f>'Page 1 - General Information'!$G$12</f>
        <v>114069103</v>
      </c>
      <c r="B5723" t="str">
        <f>'Page 1 - General Information'!$G$16</f>
        <v>6980</v>
      </c>
      <c r="C5723" s="333" t="s">
        <v>14207</v>
      </c>
      <c r="N5723" t="s">
        <v>12201</v>
      </c>
      <c r="P5723" s="303">
        <f>INDEX('Page 3 - Financial Information'!$K$16:$X$186,Y5723,X5723)</f>
        <v>0</v>
      </c>
      <c r="Q5723"/>
      <c r="S5723" t="s">
        <v>13581</v>
      </c>
      <c r="X5723" s="334">
        <v>6</v>
      </c>
      <c r="Y5723" s="334">
        <v>129</v>
      </c>
    </row>
    <row r="5724" spans="1:25" x14ac:dyDescent="0.25">
      <c r="A5724" t="str">
        <f>'Page 1 - General Information'!$G$12</f>
        <v>114069103</v>
      </c>
      <c r="B5724" t="str">
        <f>'Page 1 - General Information'!$G$16</f>
        <v>6980</v>
      </c>
      <c r="C5724" s="333" t="s">
        <v>14207</v>
      </c>
      <c r="N5724" t="s">
        <v>12201</v>
      </c>
      <c r="P5724" s="303">
        <f>INDEX('Page 3 - Financial Information'!$K$16:$X$186,Y5724,X5724)</f>
        <v>470</v>
      </c>
      <c r="Q5724"/>
      <c r="S5724" t="s">
        <v>13582</v>
      </c>
      <c r="X5724" s="334">
        <v>7</v>
      </c>
      <c r="Y5724" s="334">
        <v>129</v>
      </c>
    </row>
    <row r="5725" spans="1:25" x14ac:dyDescent="0.25">
      <c r="A5725" t="str">
        <f>'Page 1 - General Information'!$G$12</f>
        <v>114069103</v>
      </c>
      <c r="B5725" t="str">
        <f>'Page 1 - General Information'!$G$16</f>
        <v>6980</v>
      </c>
      <c r="C5725" s="333" t="s">
        <v>14207</v>
      </c>
      <c r="N5725" t="s">
        <v>12201</v>
      </c>
      <c r="P5725" s="303">
        <f>INDEX('Page 3 - Financial Information'!$K$16:$X$186,Y5725,X5725)</f>
        <v>0</v>
      </c>
      <c r="Q5725"/>
      <c r="S5725" t="s">
        <v>13583</v>
      </c>
      <c r="X5725" s="334">
        <v>8</v>
      </c>
      <c r="Y5725" s="334">
        <v>129</v>
      </c>
    </row>
    <row r="5726" spans="1:25" x14ac:dyDescent="0.25">
      <c r="A5726" t="str">
        <f>'Page 1 - General Information'!$G$12</f>
        <v>114069103</v>
      </c>
      <c r="B5726" t="str">
        <f>'Page 1 - General Information'!$G$16</f>
        <v>6980</v>
      </c>
      <c r="C5726" s="333" t="s">
        <v>14207</v>
      </c>
      <c r="N5726" t="s">
        <v>12201</v>
      </c>
      <c r="P5726" s="303">
        <f>INDEX('Page 3 - Financial Information'!$K$16:$X$186,Y5726,X5726)</f>
        <v>0</v>
      </c>
      <c r="Q5726"/>
      <c r="S5726" t="s">
        <v>13584</v>
      </c>
      <c r="X5726" s="334">
        <v>9</v>
      </c>
      <c r="Y5726" s="334">
        <v>129</v>
      </c>
    </row>
    <row r="5727" spans="1:25" x14ac:dyDescent="0.25">
      <c r="A5727" t="str">
        <f>'Page 1 - General Information'!$G$12</f>
        <v>114069103</v>
      </c>
      <c r="B5727" t="str">
        <f>'Page 1 - General Information'!$G$16</f>
        <v>6980</v>
      </c>
      <c r="C5727" s="333" t="s">
        <v>14207</v>
      </c>
      <c r="N5727" t="s">
        <v>12201</v>
      </c>
      <c r="P5727" s="303">
        <f>INDEX('Page 3 - Financial Information'!$K$16:$X$186,Y5727,X5727)</f>
        <v>4273</v>
      </c>
      <c r="Q5727"/>
      <c r="S5727" t="s">
        <v>13585</v>
      </c>
      <c r="X5727" s="334">
        <v>10</v>
      </c>
      <c r="Y5727" s="334">
        <v>129</v>
      </c>
    </row>
    <row r="5728" spans="1:25" x14ac:dyDescent="0.25">
      <c r="A5728" t="str">
        <f>'Page 1 - General Information'!$G$12</f>
        <v>114069103</v>
      </c>
      <c r="B5728" t="str">
        <f>'Page 1 - General Information'!$G$16</f>
        <v>6980</v>
      </c>
      <c r="C5728" s="333" t="s">
        <v>14207</v>
      </c>
      <c r="N5728" t="s">
        <v>12201</v>
      </c>
      <c r="P5728" s="303">
        <f>INDEX('Page 3 - Financial Information'!$K$16:$X$186,Y5728,X5728)</f>
        <v>0</v>
      </c>
      <c r="Q5728"/>
      <c r="S5728" t="s">
        <v>13586</v>
      </c>
      <c r="X5728" s="334">
        <v>13</v>
      </c>
      <c r="Y5728" s="334">
        <v>129</v>
      </c>
    </row>
    <row r="5729" spans="1:25" x14ac:dyDescent="0.25">
      <c r="A5729" t="str">
        <f>'Page 1 - General Information'!$G$12</f>
        <v>114069103</v>
      </c>
      <c r="B5729" t="str">
        <f>'Page 1 - General Information'!$G$16</f>
        <v>6980</v>
      </c>
      <c r="C5729" s="333" t="s">
        <v>14207</v>
      </c>
      <c r="N5729" t="s">
        <v>12201</v>
      </c>
      <c r="P5729" s="303">
        <f>INDEX('Page 3 - Financial Information'!$K$16:$X$186,Y5729,X5729)</f>
        <v>0</v>
      </c>
      <c r="Q5729"/>
      <c r="S5729" t="s">
        <v>13587</v>
      </c>
      <c r="X5729" s="334">
        <v>14</v>
      </c>
      <c r="Y5729" s="334">
        <v>129</v>
      </c>
    </row>
    <row r="5730" spans="1:25" x14ac:dyDescent="0.25">
      <c r="A5730" t="str">
        <f>'Page 1 - General Information'!$G$12</f>
        <v>114069103</v>
      </c>
      <c r="B5730" t="str">
        <f>'Page 1 - General Information'!$G$16</f>
        <v>6980</v>
      </c>
      <c r="C5730" s="333" t="s">
        <v>14207</v>
      </c>
      <c r="N5730" t="s">
        <v>12201</v>
      </c>
      <c r="P5730" s="303">
        <f>INDEX('Page 3 - Financial Information'!$K$16:$X$186,Y5730,X5730)</f>
        <v>0</v>
      </c>
      <c r="Q5730"/>
      <c r="S5730" t="s">
        <v>13588</v>
      </c>
      <c r="X5730" s="334">
        <v>1</v>
      </c>
      <c r="Y5730" s="334">
        <v>130</v>
      </c>
    </row>
    <row r="5731" spans="1:25" x14ac:dyDescent="0.25">
      <c r="A5731" t="str">
        <f>'Page 1 - General Information'!$G$12</f>
        <v>114069103</v>
      </c>
      <c r="B5731" t="str">
        <f>'Page 1 - General Information'!$G$16</f>
        <v>6980</v>
      </c>
      <c r="C5731" s="333" t="s">
        <v>14207</v>
      </c>
      <c r="N5731" t="s">
        <v>12201</v>
      </c>
      <c r="P5731" s="303">
        <f>INDEX('Page 3 - Financial Information'!$K$16:$X$186,Y5731,X5731)</f>
        <v>0</v>
      </c>
      <c r="Q5731"/>
      <c r="S5731" t="s">
        <v>13589</v>
      </c>
      <c r="X5731" s="334">
        <v>3</v>
      </c>
      <c r="Y5731" s="334">
        <v>130</v>
      </c>
    </row>
    <row r="5732" spans="1:25" x14ac:dyDescent="0.25">
      <c r="A5732" t="str">
        <f>'Page 1 - General Information'!$G$12</f>
        <v>114069103</v>
      </c>
      <c r="B5732" t="str">
        <f>'Page 1 - General Information'!$G$16</f>
        <v>6980</v>
      </c>
      <c r="C5732" s="333" t="s">
        <v>14207</v>
      </c>
      <c r="N5732" t="s">
        <v>12201</v>
      </c>
      <c r="P5732" s="303">
        <f>INDEX('Page 3 - Financial Information'!$K$16:$X$186,Y5732,X5732)</f>
        <v>0</v>
      </c>
      <c r="Q5732"/>
      <c r="S5732" t="s">
        <v>13590</v>
      </c>
      <c r="X5732" s="334">
        <v>4</v>
      </c>
      <c r="Y5732" s="334">
        <v>130</v>
      </c>
    </row>
    <row r="5733" spans="1:25" x14ac:dyDescent="0.25">
      <c r="A5733" t="str">
        <f>'Page 1 - General Information'!$G$12</f>
        <v>114069103</v>
      </c>
      <c r="B5733" t="str">
        <f>'Page 1 - General Information'!$G$16</f>
        <v>6980</v>
      </c>
      <c r="C5733" s="333" t="s">
        <v>14207</v>
      </c>
      <c r="N5733" t="s">
        <v>12201</v>
      </c>
      <c r="P5733" s="303">
        <f>INDEX('Page 3 - Financial Information'!$K$16:$X$186,Y5733,X5733)</f>
        <v>0</v>
      </c>
      <c r="Q5733"/>
      <c r="S5733" t="s">
        <v>13591</v>
      </c>
      <c r="X5733" s="334">
        <v>5</v>
      </c>
      <c r="Y5733" s="334">
        <v>130</v>
      </c>
    </row>
    <row r="5734" spans="1:25" x14ac:dyDescent="0.25">
      <c r="A5734" t="str">
        <f>'Page 1 - General Information'!$G$12</f>
        <v>114069103</v>
      </c>
      <c r="B5734" t="str">
        <f>'Page 1 - General Information'!$G$16</f>
        <v>6980</v>
      </c>
      <c r="C5734" s="333" t="s">
        <v>14207</v>
      </c>
      <c r="N5734" t="s">
        <v>12201</v>
      </c>
      <c r="P5734" s="303">
        <f>INDEX('Page 3 - Financial Information'!$K$16:$X$186,Y5734,X5734)</f>
        <v>0</v>
      </c>
      <c r="Q5734"/>
      <c r="S5734" t="s">
        <v>13592</v>
      </c>
      <c r="X5734" s="334">
        <v>6</v>
      </c>
      <c r="Y5734" s="334">
        <v>130</v>
      </c>
    </row>
    <row r="5735" spans="1:25" x14ac:dyDescent="0.25">
      <c r="A5735" t="str">
        <f>'Page 1 - General Information'!$G$12</f>
        <v>114069103</v>
      </c>
      <c r="B5735" t="str">
        <f>'Page 1 - General Information'!$G$16</f>
        <v>6980</v>
      </c>
      <c r="C5735" s="333" t="s">
        <v>14207</v>
      </c>
      <c r="N5735" t="s">
        <v>12201</v>
      </c>
      <c r="P5735" s="303">
        <f>INDEX('Page 3 - Financial Information'!$K$16:$X$186,Y5735,X5735)</f>
        <v>0</v>
      </c>
      <c r="Q5735"/>
      <c r="S5735" t="s">
        <v>13593</v>
      </c>
      <c r="X5735" s="334">
        <v>7</v>
      </c>
      <c r="Y5735" s="334">
        <v>130</v>
      </c>
    </row>
    <row r="5736" spans="1:25" x14ac:dyDescent="0.25">
      <c r="A5736" t="str">
        <f>'Page 1 - General Information'!$G$12</f>
        <v>114069103</v>
      </c>
      <c r="B5736" t="str">
        <f>'Page 1 - General Information'!$G$16</f>
        <v>6980</v>
      </c>
      <c r="C5736" s="333" t="s">
        <v>14207</v>
      </c>
      <c r="N5736" t="s">
        <v>12201</v>
      </c>
      <c r="P5736" s="303">
        <f>INDEX('Page 3 - Financial Information'!$K$16:$X$186,Y5736,X5736)</f>
        <v>0</v>
      </c>
      <c r="Q5736"/>
      <c r="S5736" t="s">
        <v>13594</v>
      </c>
      <c r="X5736" s="334">
        <v>8</v>
      </c>
      <c r="Y5736" s="334">
        <v>130</v>
      </c>
    </row>
    <row r="5737" spans="1:25" x14ac:dyDescent="0.25">
      <c r="A5737" t="str">
        <f>'Page 1 - General Information'!$G$12</f>
        <v>114069103</v>
      </c>
      <c r="B5737" t="str">
        <f>'Page 1 - General Information'!$G$16</f>
        <v>6980</v>
      </c>
      <c r="C5737" s="333" t="s">
        <v>14207</v>
      </c>
      <c r="N5737" t="s">
        <v>12201</v>
      </c>
      <c r="P5737" s="303">
        <f>INDEX('Page 3 - Financial Information'!$K$16:$X$186,Y5737,X5737)</f>
        <v>0</v>
      </c>
      <c r="Q5737"/>
      <c r="S5737" t="s">
        <v>13595</v>
      </c>
      <c r="X5737" s="334">
        <v>9</v>
      </c>
      <c r="Y5737" s="334">
        <v>130</v>
      </c>
    </row>
    <row r="5738" spans="1:25" x14ac:dyDescent="0.25">
      <c r="A5738" t="str">
        <f>'Page 1 - General Information'!$G$12</f>
        <v>114069103</v>
      </c>
      <c r="B5738" t="str">
        <f>'Page 1 - General Information'!$G$16</f>
        <v>6980</v>
      </c>
      <c r="C5738" s="333" t="s">
        <v>14207</v>
      </c>
      <c r="N5738" t="s">
        <v>12201</v>
      </c>
      <c r="P5738" s="303">
        <f>INDEX('Page 3 - Financial Information'!$K$16:$X$186,Y5738,X5738)</f>
        <v>0</v>
      </c>
      <c r="Q5738"/>
      <c r="S5738" t="s">
        <v>13596</v>
      </c>
      <c r="X5738" s="334">
        <v>10</v>
      </c>
      <c r="Y5738" s="334">
        <v>130</v>
      </c>
    </row>
    <row r="5739" spans="1:25" x14ac:dyDescent="0.25">
      <c r="A5739" t="str">
        <f>'Page 1 - General Information'!$G$12</f>
        <v>114069103</v>
      </c>
      <c r="B5739" t="str">
        <f>'Page 1 - General Information'!$G$16</f>
        <v>6980</v>
      </c>
      <c r="C5739" s="333" t="s">
        <v>14207</v>
      </c>
      <c r="N5739" t="s">
        <v>12201</v>
      </c>
      <c r="P5739" s="303">
        <f>INDEX('Page 3 - Financial Information'!$K$16:$X$186,Y5739,X5739)</f>
        <v>0</v>
      </c>
      <c r="Q5739"/>
      <c r="S5739" t="s">
        <v>13597</v>
      </c>
      <c r="X5739" s="334">
        <v>13</v>
      </c>
      <c r="Y5739" s="334">
        <v>130</v>
      </c>
    </row>
    <row r="5740" spans="1:25" x14ac:dyDescent="0.25">
      <c r="A5740" t="str">
        <f>'Page 1 - General Information'!$G$12</f>
        <v>114069103</v>
      </c>
      <c r="B5740" t="str">
        <f>'Page 1 - General Information'!$G$16</f>
        <v>6980</v>
      </c>
      <c r="C5740" s="333" t="s">
        <v>14207</v>
      </c>
      <c r="N5740" t="s">
        <v>12201</v>
      </c>
      <c r="P5740" s="303">
        <f>INDEX('Page 3 - Financial Information'!$K$16:$X$186,Y5740,X5740)</f>
        <v>0</v>
      </c>
      <c r="Q5740"/>
      <c r="S5740" t="s">
        <v>13598</v>
      </c>
      <c r="X5740" s="334">
        <v>14</v>
      </c>
      <c r="Y5740" s="334">
        <v>130</v>
      </c>
    </row>
    <row r="5741" spans="1:25" x14ac:dyDescent="0.25">
      <c r="A5741" t="str">
        <f>'Page 1 - General Information'!$G$12</f>
        <v>114069103</v>
      </c>
      <c r="B5741" t="str">
        <f>'Page 1 - General Information'!$G$16</f>
        <v>6980</v>
      </c>
      <c r="C5741" s="333" t="s">
        <v>14207</v>
      </c>
      <c r="N5741" t="s">
        <v>12201</v>
      </c>
      <c r="P5741" s="303">
        <f>INDEX('Page 3 - Financial Information'!$K$16:$X$186,Y5741,X5741)</f>
        <v>0</v>
      </c>
      <c r="Q5741"/>
      <c r="S5741" t="s">
        <v>13599</v>
      </c>
      <c r="X5741" s="334">
        <v>1</v>
      </c>
      <c r="Y5741" s="334">
        <v>131</v>
      </c>
    </row>
    <row r="5742" spans="1:25" x14ac:dyDescent="0.25">
      <c r="A5742" t="str">
        <f>'Page 1 - General Information'!$G$12</f>
        <v>114069103</v>
      </c>
      <c r="B5742" t="str">
        <f>'Page 1 - General Information'!$G$16</f>
        <v>6980</v>
      </c>
      <c r="C5742" s="333" t="s">
        <v>14207</v>
      </c>
      <c r="N5742" t="s">
        <v>12201</v>
      </c>
      <c r="P5742" s="303">
        <f>INDEX('Page 3 - Financial Information'!$K$16:$X$186,Y5742,X5742)</f>
        <v>0</v>
      </c>
      <c r="Q5742"/>
      <c r="S5742" t="s">
        <v>13600</v>
      </c>
      <c r="X5742" s="334">
        <v>3</v>
      </c>
      <c r="Y5742" s="334">
        <v>131</v>
      </c>
    </row>
    <row r="5743" spans="1:25" x14ac:dyDescent="0.25">
      <c r="A5743" t="str">
        <f>'Page 1 - General Information'!$G$12</f>
        <v>114069103</v>
      </c>
      <c r="B5743" t="str">
        <f>'Page 1 - General Information'!$G$16</f>
        <v>6980</v>
      </c>
      <c r="C5743" s="333" t="s">
        <v>14207</v>
      </c>
      <c r="N5743" t="s">
        <v>12201</v>
      </c>
      <c r="P5743" s="303">
        <f>INDEX('Page 3 - Financial Information'!$K$16:$X$186,Y5743,X5743)</f>
        <v>0</v>
      </c>
      <c r="Q5743"/>
      <c r="S5743" t="s">
        <v>13601</v>
      </c>
      <c r="X5743" s="334">
        <v>4</v>
      </c>
      <c r="Y5743" s="334">
        <v>131</v>
      </c>
    </row>
    <row r="5744" spans="1:25" x14ac:dyDescent="0.25">
      <c r="A5744" t="str">
        <f>'Page 1 - General Information'!$G$12</f>
        <v>114069103</v>
      </c>
      <c r="B5744" t="str">
        <f>'Page 1 - General Information'!$G$16</f>
        <v>6980</v>
      </c>
      <c r="C5744" s="333" t="s">
        <v>14207</v>
      </c>
      <c r="N5744" t="s">
        <v>12201</v>
      </c>
      <c r="P5744" s="303">
        <f>INDEX('Page 3 - Financial Information'!$K$16:$X$186,Y5744,X5744)</f>
        <v>0</v>
      </c>
      <c r="Q5744"/>
      <c r="S5744" t="s">
        <v>13602</v>
      </c>
      <c r="X5744" s="334">
        <v>5</v>
      </c>
      <c r="Y5744" s="334">
        <v>131</v>
      </c>
    </row>
    <row r="5745" spans="1:25" x14ac:dyDescent="0.25">
      <c r="A5745" t="str">
        <f>'Page 1 - General Information'!$G$12</f>
        <v>114069103</v>
      </c>
      <c r="B5745" t="str">
        <f>'Page 1 - General Information'!$G$16</f>
        <v>6980</v>
      </c>
      <c r="C5745" s="333" t="s">
        <v>14207</v>
      </c>
      <c r="N5745" t="s">
        <v>12201</v>
      </c>
      <c r="P5745" s="303">
        <f>INDEX('Page 3 - Financial Information'!$K$16:$X$186,Y5745,X5745)</f>
        <v>0</v>
      </c>
      <c r="Q5745"/>
      <c r="S5745" t="s">
        <v>13603</v>
      </c>
      <c r="X5745" s="334">
        <v>6</v>
      </c>
      <c r="Y5745" s="334">
        <v>131</v>
      </c>
    </row>
    <row r="5746" spans="1:25" x14ac:dyDescent="0.25">
      <c r="A5746" t="str">
        <f>'Page 1 - General Information'!$G$12</f>
        <v>114069103</v>
      </c>
      <c r="B5746" t="str">
        <f>'Page 1 - General Information'!$G$16</f>
        <v>6980</v>
      </c>
      <c r="C5746" s="333" t="s">
        <v>14207</v>
      </c>
      <c r="N5746" t="s">
        <v>12201</v>
      </c>
      <c r="P5746" s="303">
        <f>INDEX('Page 3 - Financial Information'!$K$16:$X$186,Y5746,X5746)</f>
        <v>0</v>
      </c>
      <c r="Q5746"/>
      <c r="S5746" t="s">
        <v>13604</v>
      </c>
      <c r="X5746" s="334">
        <v>7</v>
      </c>
      <c r="Y5746" s="334">
        <v>131</v>
      </c>
    </row>
    <row r="5747" spans="1:25" x14ac:dyDescent="0.25">
      <c r="A5747" t="str">
        <f>'Page 1 - General Information'!$G$12</f>
        <v>114069103</v>
      </c>
      <c r="B5747" t="str">
        <f>'Page 1 - General Information'!$G$16</f>
        <v>6980</v>
      </c>
      <c r="C5747" s="333" t="s">
        <v>14207</v>
      </c>
      <c r="N5747" t="s">
        <v>12201</v>
      </c>
      <c r="P5747" s="303">
        <f>INDEX('Page 3 - Financial Information'!$K$16:$X$186,Y5747,X5747)</f>
        <v>0</v>
      </c>
      <c r="Q5747"/>
      <c r="S5747" t="s">
        <v>13605</v>
      </c>
      <c r="X5747" s="334">
        <v>8</v>
      </c>
      <c r="Y5747" s="334">
        <v>131</v>
      </c>
    </row>
    <row r="5748" spans="1:25" x14ac:dyDescent="0.25">
      <c r="A5748" t="str">
        <f>'Page 1 - General Information'!$G$12</f>
        <v>114069103</v>
      </c>
      <c r="B5748" t="str">
        <f>'Page 1 - General Information'!$G$16</f>
        <v>6980</v>
      </c>
      <c r="C5748" s="333" t="s">
        <v>14207</v>
      </c>
      <c r="N5748" t="s">
        <v>12201</v>
      </c>
      <c r="P5748" s="303">
        <f>INDEX('Page 3 - Financial Information'!$K$16:$X$186,Y5748,X5748)</f>
        <v>0</v>
      </c>
      <c r="Q5748"/>
      <c r="S5748" t="s">
        <v>13606</v>
      </c>
      <c r="X5748" s="334">
        <v>9</v>
      </c>
      <c r="Y5748" s="334">
        <v>131</v>
      </c>
    </row>
    <row r="5749" spans="1:25" x14ac:dyDescent="0.25">
      <c r="A5749" t="str">
        <f>'Page 1 - General Information'!$G$12</f>
        <v>114069103</v>
      </c>
      <c r="B5749" t="str">
        <f>'Page 1 - General Information'!$G$16</f>
        <v>6980</v>
      </c>
      <c r="C5749" s="333" t="s">
        <v>14207</v>
      </c>
      <c r="N5749" t="s">
        <v>12201</v>
      </c>
      <c r="P5749" s="303">
        <f>INDEX('Page 3 - Financial Information'!$K$16:$X$186,Y5749,X5749)</f>
        <v>0</v>
      </c>
      <c r="Q5749"/>
      <c r="S5749" t="s">
        <v>13607</v>
      </c>
      <c r="X5749" s="334">
        <v>10</v>
      </c>
      <c r="Y5749" s="334">
        <v>131</v>
      </c>
    </row>
    <row r="5750" spans="1:25" x14ac:dyDescent="0.25">
      <c r="A5750" t="str">
        <f>'Page 1 - General Information'!$G$12</f>
        <v>114069103</v>
      </c>
      <c r="B5750" t="str">
        <f>'Page 1 - General Information'!$G$16</f>
        <v>6980</v>
      </c>
      <c r="C5750" s="333" t="s">
        <v>14207</v>
      </c>
      <c r="N5750" t="s">
        <v>12201</v>
      </c>
      <c r="P5750" s="303">
        <f>INDEX('Page 3 - Financial Information'!$K$16:$X$186,Y5750,X5750)</f>
        <v>0</v>
      </c>
      <c r="Q5750"/>
      <c r="S5750" t="s">
        <v>13608</v>
      </c>
      <c r="X5750" s="334">
        <v>13</v>
      </c>
      <c r="Y5750" s="334">
        <v>131</v>
      </c>
    </row>
    <row r="5751" spans="1:25" x14ac:dyDescent="0.25">
      <c r="A5751" t="str">
        <f>'Page 1 - General Information'!$G$12</f>
        <v>114069103</v>
      </c>
      <c r="B5751" t="str">
        <f>'Page 1 - General Information'!$G$16</f>
        <v>6980</v>
      </c>
      <c r="C5751" s="333" t="s">
        <v>14207</v>
      </c>
      <c r="N5751" t="s">
        <v>12201</v>
      </c>
      <c r="P5751" s="303">
        <f>INDEX('Page 3 - Financial Information'!$K$16:$X$186,Y5751,X5751)</f>
        <v>0</v>
      </c>
      <c r="Q5751"/>
      <c r="S5751" t="s">
        <v>13609</v>
      </c>
      <c r="X5751" s="334">
        <v>14</v>
      </c>
      <c r="Y5751" s="334">
        <v>131</v>
      </c>
    </row>
    <row r="5752" spans="1:25" x14ac:dyDescent="0.25">
      <c r="A5752" t="str">
        <f>'Page 1 - General Information'!$G$12</f>
        <v>114069103</v>
      </c>
      <c r="B5752" t="str">
        <f>'Page 1 - General Information'!$G$16</f>
        <v>6980</v>
      </c>
      <c r="C5752" s="333" t="s">
        <v>14207</v>
      </c>
      <c r="N5752" t="s">
        <v>12201</v>
      </c>
      <c r="P5752" s="303">
        <f>INDEX('Page 3 - Financial Information'!$K$16:$X$186,Y5752,X5752)</f>
        <v>10162</v>
      </c>
      <c r="Q5752"/>
      <c r="S5752" t="s">
        <v>13610</v>
      </c>
      <c r="X5752" s="334">
        <v>1</v>
      </c>
      <c r="Y5752" s="334">
        <v>132</v>
      </c>
    </row>
    <row r="5753" spans="1:25" x14ac:dyDescent="0.25">
      <c r="A5753" t="str">
        <f>'Page 1 - General Information'!$G$12</f>
        <v>114069103</v>
      </c>
      <c r="B5753" t="str">
        <f>'Page 1 - General Information'!$G$16</f>
        <v>6980</v>
      </c>
      <c r="C5753" s="333" t="s">
        <v>14207</v>
      </c>
      <c r="N5753" t="s">
        <v>12201</v>
      </c>
      <c r="P5753" s="303">
        <f>INDEX('Page 3 - Financial Information'!$K$16:$X$186,Y5753,X5753)</f>
        <v>1004</v>
      </c>
      <c r="Q5753"/>
      <c r="S5753" t="s">
        <v>13611</v>
      </c>
      <c r="X5753" s="334">
        <v>3</v>
      </c>
      <c r="Y5753" s="334">
        <v>132</v>
      </c>
    </row>
    <row r="5754" spans="1:25" x14ac:dyDescent="0.25">
      <c r="A5754" t="str">
        <f>'Page 1 - General Information'!$G$12</f>
        <v>114069103</v>
      </c>
      <c r="B5754" t="str">
        <f>'Page 1 - General Information'!$G$16</f>
        <v>6980</v>
      </c>
      <c r="C5754" s="333" t="s">
        <v>14207</v>
      </c>
      <c r="N5754" t="s">
        <v>12201</v>
      </c>
      <c r="P5754" s="303">
        <f>INDEX('Page 3 - Financial Information'!$K$16:$X$186,Y5754,X5754)</f>
        <v>119</v>
      </c>
      <c r="Q5754"/>
      <c r="S5754" t="s">
        <v>13612</v>
      </c>
      <c r="X5754" s="334">
        <v>4</v>
      </c>
      <c r="Y5754" s="334">
        <v>132</v>
      </c>
    </row>
    <row r="5755" spans="1:25" x14ac:dyDescent="0.25">
      <c r="A5755" t="str">
        <f>'Page 1 - General Information'!$G$12</f>
        <v>114069103</v>
      </c>
      <c r="B5755" t="str">
        <f>'Page 1 - General Information'!$G$16</f>
        <v>6980</v>
      </c>
      <c r="C5755" s="333" t="s">
        <v>14207</v>
      </c>
      <c r="N5755" t="s">
        <v>12201</v>
      </c>
      <c r="P5755" s="303">
        <f>INDEX('Page 3 - Financial Information'!$K$16:$X$186,Y5755,X5755)</f>
        <v>558</v>
      </c>
      <c r="Q5755"/>
      <c r="S5755" t="s">
        <v>13613</v>
      </c>
      <c r="X5755" s="334">
        <v>5</v>
      </c>
      <c r="Y5755" s="334">
        <v>132</v>
      </c>
    </row>
    <row r="5756" spans="1:25" x14ac:dyDescent="0.25">
      <c r="A5756" t="str">
        <f>'Page 1 - General Information'!$G$12</f>
        <v>114069103</v>
      </c>
      <c r="B5756" t="str">
        <f>'Page 1 - General Information'!$G$16</f>
        <v>6980</v>
      </c>
      <c r="C5756" s="333" t="s">
        <v>14207</v>
      </c>
      <c r="N5756" t="s">
        <v>12201</v>
      </c>
      <c r="P5756" s="303">
        <f>INDEX('Page 3 - Financial Information'!$K$16:$X$186,Y5756,X5756)</f>
        <v>0</v>
      </c>
      <c r="Q5756"/>
      <c r="S5756" t="s">
        <v>13614</v>
      </c>
      <c r="X5756" s="334">
        <v>6</v>
      </c>
      <c r="Y5756" s="334">
        <v>132</v>
      </c>
    </row>
    <row r="5757" spans="1:25" x14ac:dyDescent="0.25">
      <c r="A5757" t="str">
        <f>'Page 1 - General Information'!$G$12</f>
        <v>114069103</v>
      </c>
      <c r="B5757" t="str">
        <f>'Page 1 - General Information'!$G$16</f>
        <v>6980</v>
      </c>
      <c r="C5757" s="333" t="s">
        <v>14207</v>
      </c>
      <c r="N5757" t="s">
        <v>12201</v>
      </c>
      <c r="P5757" s="303">
        <f>INDEX('Page 3 - Financial Information'!$K$16:$X$186,Y5757,X5757)</f>
        <v>1253</v>
      </c>
      <c r="Q5757"/>
      <c r="S5757" t="s">
        <v>13615</v>
      </c>
      <c r="X5757" s="334">
        <v>7</v>
      </c>
      <c r="Y5757" s="334">
        <v>132</v>
      </c>
    </row>
    <row r="5758" spans="1:25" x14ac:dyDescent="0.25">
      <c r="A5758" t="str">
        <f>'Page 1 - General Information'!$G$12</f>
        <v>114069103</v>
      </c>
      <c r="B5758" t="str">
        <f>'Page 1 - General Information'!$G$16</f>
        <v>6980</v>
      </c>
      <c r="C5758" s="333" t="s">
        <v>14207</v>
      </c>
      <c r="N5758" t="s">
        <v>12201</v>
      </c>
      <c r="P5758" s="303">
        <f>INDEX('Page 3 - Financial Information'!$K$16:$X$186,Y5758,X5758)</f>
        <v>0</v>
      </c>
      <c r="Q5758"/>
      <c r="S5758" t="s">
        <v>13616</v>
      </c>
      <c r="X5758" s="334">
        <v>8</v>
      </c>
      <c r="Y5758" s="334">
        <v>132</v>
      </c>
    </row>
    <row r="5759" spans="1:25" x14ac:dyDescent="0.25">
      <c r="A5759" t="str">
        <f>'Page 1 - General Information'!$G$12</f>
        <v>114069103</v>
      </c>
      <c r="B5759" t="str">
        <f>'Page 1 - General Information'!$G$16</f>
        <v>6980</v>
      </c>
      <c r="C5759" s="333" t="s">
        <v>14207</v>
      </c>
      <c r="N5759" t="s">
        <v>12201</v>
      </c>
      <c r="P5759" s="303">
        <f>INDEX('Page 3 - Financial Information'!$K$16:$X$186,Y5759,X5759)</f>
        <v>7228</v>
      </c>
      <c r="Q5759"/>
      <c r="S5759" t="s">
        <v>13617</v>
      </c>
      <c r="X5759" s="334">
        <v>9</v>
      </c>
      <c r="Y5759" s="334">
        <v>132</v>
      </c>
    </row>
    <row r="5760" spans="1:25" x14ac:dyDescent="0.25">
      <c r="A5760" t="str">
        <f>'Page 1 - General Information'!$G$12</f>
        <v>114069103</v>
      </c>
      <c r="B5760" t="str">
        <f>'Page 1 - General Information'!$G$16</f>
        <v>6980</v>
      </c>
      <c r="C5760" s="333" t="s">
        <v>14207</v>
      </c>
      <c r="N5760" t="s">
        <v>12201</v>
      </c>
      <c r="P5760" s="303">
        <f>INDEX('Page 3 - Financial Information'!$K$16:$X$186,Y5760,X5760)</f>
        <v>0</v>
      </c>
      <c r="Q5760"/>
      <c r="S5760" t="s">
        <v>13618</v>
      </c>
      <c r="X5760" s="334">
        <v>10</v>
      </c>
      <c r="Y5760" s="334">
        <v>132</v>
      </c>
    </row>
    <row r="5761" spans="1:25" x14ac:dyDescent="0.25">
      <c r="A5761" t="str">
        <f>'Page 1 - General Information'!$G$12</f>
        <v>114069103</v>
      </c>
      <c r="B5761" t="str">
        <f>'Page 1 - General Information'!$G$16</f>
        <v>6980</v>
      </c>
      <c r="C5761" s="333" t="s">
        <v>14207</v>
      </c>
      <c r="N5761" t="s">
        <v>12201</v>
      </c>
      <c r="P5761" s="303">
        <f>INDEX('Page 3 - Financial Information'!$K$16:$X$186,Y5761,X5761)</f>
        <v>0</v>
      </c>
      <c r="Q5761"/>
      <c r="S5761" t="s">
        <v>13619</v>
      </c>
      <c r="X5761" s="334">
        <v>13</v>
      </c>
      <c r="Y5761" s="334">
        <v>132</v>
      </c>
    </row>
    <row r="5762" spans="1:25" x14ac:dyDescent="0.25">
      <c r="A5762" t="str">
        <f>'Page 1 - General Information'!$G$12</f>
        <v>114069103</v>
      </c>
      <c r="B5762" t="str">
        <f>'Page 1 - General Information'!$G$16</f>
        <v>6980</v>
      </c>
      <c r="C5762" s="333" t="s">
        <v>14207</v>
      </c>
      <c r="N5762" t="s">
        <v>12201</v>
      </c>
      <c r="P5762" s="303">
        <f>INDEX('Page 3 - Financial Information'!$K$16:$X$186,Y5762,X5762)</f>
        <v>0</v>
      </c>
      <c r="Q5762"/>
      <c r="S5762" t="s">
        <v>13620</v>
      </c>
      <c r="X5762" s="334">
        <v>14</v>
      </c>
      <c r="Y5762" s="334">
        <v>132</v>
      </c>
    </row>
    <row r="5763" spans="1:25" x14ac:dyDescent="0.25">
      <c r="A5763" t="str">
        <f>'Page 1 - General Information'!$G$12</f>
        <v>114069103</v>
      </c>
      <c r="B5763" t="str">
        <f>'Page 1 - General Information'!$G$16</f>
        <v>6980</v>
      </c>
      <c r="C5763" s="333" t="s">
        <v>14207</v>
      </c>
      <c r="N5763" t="s">
        <v>12201</v>
      </c>
      <c r="P5763" s="303">
        <f>INDEX('Page 3 - Financial Information'!$K$16:$X$186,Y5763,X5763)</f>
        <v>0</v>
      </c>
      <c r="Q5763"/>
      <c r="S5763" t="s">
        <v>13621</v>
      </c>
      <c r="X5763" s="334">
        <v>1</v>
      </c>
      <c r="Y5763" s="334">
        <v>133</v>
      </c>
    </row>
    <row r="5764" spans="1:25" x14ac:dyDescent="0.25">
      <c r="A5764" t="str">
        <f>'Page 1 - General Information'!$G$12</f>
        <v>114069103</v>
      </c>
      <c r="B5764" t="str">
        <f>'Page 1 - General Information'!$G$16</f>
        <v>6980</v>
      </c>
      <c r="C5764" s="333" t="s">
        <v>14207</v>
      </c>
      <c r="N5764" t="s">
        <v>12201</v>
      </c>
      <c r="P5764" s="303">
        <f>INDEX('Page 3 - Financial Information'!$K$16:$X$186,Y5764,X5764)</f>
        <v>0</v>
      </c>
      <c r="Q5764"/>
      <c r="S5764" t="s">
        <v>13622</v>
      </c>
      <c r="X5764" s="334">
        <v>3</v>
      </c>
      <c r="Y5764" s="334">
        <v>133</v>
      </c>
    </row>
    <row r="5765" spans="1:25" x14ac:dyDescent="0.25">
      <c r="A5765" t="str">
        <f>'Page 1 - General Information'!$G$12</f>
        <v>114069103</v>
      </c>
      <c r="B5765" t="str">
        <f>'Page 1 - General Information'!$G$16</f>
        <v>6980</v>
      </c>
      <c r="C5765" s="333" t="s">
        <v>14207</v>
      </c>
      <c r="N5765" t="s">
        <v>12201</v>
      </c>
      <c r="P5765" s="303">
        <f>INDEX('Page 3 - Financial Information'!$K$16:$X$186,Y5765,X5765)</f>
        <v>0</v>
      </c>
      <c r="Q5765"/>
      <c r="S5765" t="s">
        <v>13623</v>
      </c>
      <c r="X5765" s="334">
        <v>4</v>
      </c>
      <c r="Y5765" s="334">
        <v>133</v>
      </c>
    </row>
    <row r="5766" spans="1:25" x14ac:dyDescent="0.25">
      <c r="A5766" t="str">
        <f>'Page 1 - General Information'!$G$12</f>
        <v>114069103</v>
      </c>
      <c r="B5766" t="str">
        <f>'Page 1 - General Information'!$G$16</f>
        <v>6980</v>
      </c>
      <c r="C5766" s="333" t="s">
        <v>14207</v>
      </c>
      <c r="N5766" t="s">
        <v>12201</v>
      </c>
      <c r="P5766" s="303">
        <f>INDEX('Page 3 - Financial Information'!$K$16:$X$186,Y5766,X5766)</f>
        <v>0</v>
      </c>
      <c r="Q5766"/>
      <c r="S5766" t="s">
        <v>13624</v>
      </c>
      <c r="X5766" s="334">
        <v>5</v>
      </c>
      <c r="Y5766" s="334">
        <v>133</v>
      </c>
    </row>
    <row r="5767" spans="1:25" x14ac:dyDescent="0.25">
      <c r="A5767" t="str">
        <f>'Page 1 - General Information'!$G$12</f>
        <v>114069103</v>
      </c>
      <c r="B5767" t="str">
        <f>'Page 1 - General Information'!$G$16</f>
        <v>6980</v>
      </c>
      <c r="C5767" s="333" t="s">
        <v>14207</v>
      </c>
      <c r="N5767" t="s">
        <v>12201</v>
      </c>
      <c r="P5767" s="303">
        <f>INDEX('Page 3 - Financial Information'!$K$16:$X$186,Y5767,X5767)</f>
        <v>0</v>
      </c>
      <c r="Q5767"/>
      <c r="S5767" t="s">
        <v>13625</v>
      </c>
      <c r="X5767" s="334">
        <v>6</v>
      </c>
      <c r="Y5767" s="334">
        <v>133</v>
      </c>
    </row>
    <row r="5768" spans="1:25" x14ac:dyDescent="0.25">
      <c r="A5768" t="str">
        <f>'Page 1 - General Information'!$G$12</f>
        <v>114069103</v>
      </c>
      <c r="B5768" t="str">
        <f>'Page 1 - General Information'!$G$16</f>
        <v>6980</v>
      </c>
      <c r="C5768" s="333" t="s">
        <v>14207</v>
      </c>
      <c r="N5768" t="s">
        <v>12201</v>
      </c>
      <c r="P5768" s="303">
        <f>INDEX('Page 3 - Financial Information'!$K$16:$X$186,Y5768,X5768)</f>
        <v>0</v>
      </c>
      <c r="Q5768"/>
      <c r="S5768" t="s">
        <v>13626</v>
      </c>
      <c r="X5768" s="334">
        <v>7</v>
      </c>
      <c r="Y5768" s="334">
        <v>133</v>
      </c>
    </row>
    <row r="5769" spans="1:25" x14ac:dyDescent="0.25">
      <c r="A5769" t="str">
        <f>'Page 1 - General Information'!$G$12</f>
        <v>114069103</v>
      </c>
      <c r="B5769" t="str">
        <f>'Page 1 - General Information'!$G$16</f>
        <v>6980</v>
      </c>
      <c r="C5769" s="333" t="s">
        <v>14207</v>
      </c>
      <c r="N5769" t="s">
        <v>12201</v>
      </c>
      <c r="P5769" s="303">
        <f>INDEX('Page 3 - Financial Information'!$K$16:$X$186,Y5769,X5769)</f>
        <v>0</v>
      </c>
      <c r="Q5769"/>
      <c r="S5769" t="s">
        <v>13627</v>
      </c>
      <c r="X5769" s="334">
        <v>8</v>
      </c>
      <c r="Y5769" s="334">
        <v>133</v>
      </c>
    </row>
    <row r="5770" spans="1:25" x14ac:dyDescent="0.25">
      <c r="A5770" t="str">
        <f>'Page 1 - General Information'!$G$12</f>
        <v>114069103</v>
      </c>
      <c r="B5770" t="str">
        <f>'Page 1 - General Information'!$G$16</f>
        <v>6980</v>
      </c>
      <c r="C5770" s="333" t="s">
        <v>14207</v>
      </c>
      <c r="N5770" t="s">
        <v>12201</v>
      </c>
      <c r="P5770" s="303">
        <f>INDEX('Page 3 - Financial Information'!$K$16:$X$186,Y5770,X5770)</f>
        <v>0</v>
      </c>
      <c r="Q5770"/>
      <c r="S5770" t="s">
        <v>13628</v>
      </c>
      <c r="X5770" s="334">
        <v>9</v>
      </c>
      <c r="Y5770" s="334">
        <v>133</v>
      </c>
    </row>
    <row r="5771" spans="1:25" x14ac:dyDescent="0.25">
      <c r="A5771" t="str">
        <f>'Page 1 - General Information'!$G$12</f>
        <v>114069103</v>
      </c>
      <c r="B5771" t="str">
        <f>'Page 1 - General Information'!$G$16</f>
        <v>6980</v>
      </c>
      <c r="C5771" s="333" t="s">
        <v>14207</v>
      </c>
      <c r="N5771" t="s">
        <v>12201</v>
      </c>
      <c r="P5771" s="303">
        <f>INDEX('Page 3 - Financial Information'!$K$16:$X$186,Y5771,X5771)</f>
        <v>0</v>
      </c>
      <c r="Q5771"/>
      <c r="S5771" t="s">
        <v>13629</v>
      </c>
      <c r="X5771" s="334">
        <v>10</v>
      </c>
      <c r="Y5771" s="334">
        <v>133</v>
      </c>
    </row>
    <row r="5772" spans="1:25" x14ac:dyDescent="0.25">
      <c r="A5772" t="str">
        <f>'Page 1 - General Information'!$G$12</f>
        <v>114069103</v>
      </c>
      <c r="B5772" t="str">
        <f>'Page 1 - General Information'!$G$16</f>
        <v>6980</v>
      </c>
      <c r="C5772" s="333" t="s">
        <v>14207</v>
      </c>
      <c r="N5772" t="s">
        <v>12201</v>
      </c>
      <c r="P5772" s="303">
        <f>INDEX('Page 3 - Financial Information'!$K$16:$X$186,Y5772,X5772)</f>
        <v>0</v>
      </c>
      <c r="Q5772"/>
      <c r="S5772" t="s">
        <v>13630</v>
      </c>
      <c r="X5772" s="334">
        <v>13</v>
      </c>
      <c r="Y5772" s="334">
        <v>133</v>
      </c>
    </row>
    <row r="5773" spans="1:25" x14ac:dyDescent="0.25">
      <c r="A5773" t="str">
        <f>'Page 1 - General Information'!$G$12</f>
        <v>114069103</v>
      </c>
      <c r="B5773" t="str">
        <f>'Page 1 - General Information'!$G$16</f>
        <v>6980</v>
      </c>
      <c r="C5773" s="333" t="s">
        <v>14207</v>
      </c>
      <c r="N5773" t="s">
        <v>12201</v>
      </c>
      <c r="P5773" s="303">
        <f>INDEX('Page 3 - Financial Information'!$K$16:$X$186,Y5773,X5773)</f>
        <v>0</v>
      </c>
      <c r="Q5773"/>
      <c r="S5773" t="s">
        <v>13631</v>
      </c>
      <c r="X5773" s="334">
        <v>14</v>
      </c>
      <c r="Y5773" s="334">
        <v>133</v>
      </c>
    </row>
    <row r="5774" spans="1:25" x14ac:dyDescent="0.25">
      <c r="A5774" t="str">
        <f>'Page 1 - General Information'!$G$12</f>
        <v>114069103</v>
      </c>
      <c r="B5774" t="str">
        <f>'Page 1 - General Information'!$G$16</f>
        <v>6980</v>
      </c>
      <c r="C5774" s="333" t="s">
        <v>14207</v>
      </c>
      <c r="N5774" t="s">
        <v>12201</v>
      </c>
      <c r="P5774" s="303">
        <f>INDEX('Page 3 - Financial Information'!$K$16:$X$186,Y5774,X5774)</f>
        <v>8448</v>
      </c>
      <c r="Q5774"/>
      <c r="S5774" t="s">
        <v>13632</v>
      </c>
      <c r="X5774" s="334">
        <v>1</v>
      </c>
      <c r="Y5774" s="334">
        <v>134</v>
      </c>
    </row>
    <row r="5775" spans="1:25" x14ac:dyDescent="0.25">
      <c r="A5775" t="str">
        <f>'Page 1 - General Information'!$G$12</f>
        <v>114069103</v>
      </c>
      <c r="B5775" t="str">
        <f>'Page 1 - General Information'!$G$16</f>
        <v>6980</v>
      </c>
      <c r="C5775" s="333" t="s">
        <v>14207</v>
      </c>
      <c r="N5775" t="s">
        <v>12201</v>
      </c>
      <c r="P5775" s="303">
        <f>INDEX('Page 3 - Financial Information'!$K$16:$X$186,Y5775,X5775)</f>
        <v>874</v>
      </c>
      <c r="Q5775"/>
      <c r="S5775" t="s">
        <v>13633</v>
      </c>
      <c r="X5775" s="334">
        <v>3</v>
      </c>
      <c r="Y5775" s="334">
        <v>134</v>
      </c>
    </row>
    <row r="5776" spans="1:25" x14ac:dyDescent="0.25">
      <c r="A5776" t="str">
        <f>'Page 1 - General Information'!$G$12</f>
        <v>114069103</v>
      </c>
      <c r="B5776" t="str">
        <f>'Page 1 - General Information'!$G$16</f>
        <v>6980</v>
      </c>
      <c r="C5776" s="333" t="s">
        <v>14207</v>
      </c>
      <c r="N5776" t="s">
        <v>12201</v>
      </c>
      <c r="P5776" s="303">
        <f>INDEX('Page 3 - Financial Information'!$K$16:$X$186,Y5776,X5776)</f>
        <v>0</v>
      </c>
      <c r="Q5776"/>
      <c r="S5776" t="s">
        <v>13634</v>
      </c>
      <c r="X5776" s="334">
        <v>4</v>
      </c>
      <c r="Y5776" s="334">
        <v>134</v>
      </c>
    </row>
    <row r="5777" spans="1:25" x14ac:dyDescent="0.25">
      <c r="A5777" t="str">
        <f>'Page 1 - General Information'!$G$12</f>
        <v>114069103</v>
      </c>
      <c r="B5777" t="str">
        <f>'Page 1 - General Information'!$G$16</f>
        <v>6980</v>
      </c>
      <c r="C5777" s="333" t="s">
        <v>14207</v>
      </c>
      <c r="N5777" t="s">
        <v>12201</v>
      </c>
      <c r="P5777" s="303">
        <f>INDEX('Page 3 - Financial Information'!$K$16:$X$186,Y5777,X5777)</f>
        <v>2722</v>
      </c>
      <c r="Q5777"/>
      <c r="S5777" t="s">
        <v>13635</v>
      </c>
      <c r="X5777" s="334">
        <v>5</v>
      </c>
      <c r="Y5777" s="334">
        <v>134</v>
      </c>
    </row>
    <row r="5778" spans="1:25" x14ac:dyDescent="0.25">
      <c r="A5778" t="str">
        <f>'Page 1 - General Information'!$G$12</f>
        <v>114069103</v>
      </c>
      <c r="B5778" t="str">
        <f>'Page 1 - General Information'!$G$16</f>
        <v>6980</v>
      </c>
      <c r="C5778" s="333" t="s">
        <v>14207</v>
      </c>
      <c r="N5778" t="s">
        <v>12201</v>
      </c>
      <c r="P5778" s="303">
        <f>INDEX('Page 3 - Financial Information'!$K$16:$X$186,Y5778,X5778)</f>
        <v>0</v>
      </c>
      <c r="Q5778"/>
      <c r="S5778" t="s">
        <v>13636</v>
      </c>
      <c r="X5778" s="334">
        <v>6</v>
      </c>
      <c r="Y5778" s="334">
        <v>134</v>
      </c>
    </row>
    <row r="5779" spans="1:25" x14ac:dyDescent="0.25">
      <c r="A5779" t="str">
        <f>'Page 1 - General Information'!$G$12</f>
        <v>114069103</v>
      </c>
      <c r="B5779" t="str">
        <f>'Page 1 - General Information'!$G$16</f>
        <v>6980</v>
      </c>
      <c r="C5779" s="333" t="s">
        <v>14207</v>
      </c>
      <c r="N5779" t="s">
        <v>12201</v>
      </c>
      <c r="P5779" s="303">
        <f>INDEX('Page 3 - Financial Information'!$K$16:$X$186,Y5779,X5779)</f>
        <v>471</v>
      </c>
      <c r="Q5779"/>
      <c r="S5779" t="s">
        <v>13637</v>
      </c>
      <c r="X5779" s="334">
        <v>7</v>
      </c>
      <c r="Y5779" s="334">
        <v>134</v>
      </c>
    </row>
    <row r="5780" spans="1:25" x14ac:dyDescent="0.25">
      <c r="A5780" t="str">
        <f>'Page 1 - General Information'!$G$12</f>
        <v>114069103</v>
      </c>
      <c r="B5780" t="str">
        <f>'Page 1 - General Information'!$G$16</f>
        <v>6980</v>
      </c>
      <c r="C5780" s="333" t="s">
        <v>14207</v>
      </c>
      <c r="N5780" t="s">
        <v>12201</v>
      </c>
      <c r="P5780" s="303">
        <f>INDEX('Page 3 - Financial Information'!$K$16:$X$186,Y5780,X5780)</f>
        <v>0</v>
      </c>
      <c r="Q5780"/>
      <c r="S5780" t="s">
        <v>13638</v>
      </c>
      <c r="X5780" s="334">
        <v>8</v>
      </c>
      <c r="Y5780" s="334">
        <v>134</v>
      </c>
    </row>
    <row r="5781" spans="1:25" x14ac:dyDescent="0.25">
      <c r="A5781" t="str">
        <f>'Page 1 - General Information'!$G$12</f>
        <v>114069103</v>
      </c>
      <c r="B5781" t="str">
        <f>'Page 1 - General Information'!$G$16</f>
        <v>6980</v>
      </c>
      <c r="C5781" s="333" t="s">
        <v>14207</v>
      </c>
      <c r="N5781" t="s">
        <v>12201</v>
      </c>
      <c r="P5781" s="303">
        <f>INDEX('Page 3 - Financial Information'!$K$16:$X$186,Y5781,X5781)</f>
        <v>4381</v>
      </c>
      <c r="Q5781"/>
      <c r="S5781" t="s">
        <v>13639</v>
      </c>
      <c r="X5781" s="334">
        <v>9</v>
      </c>
      <c r="Y5781" s="334">
        <v>134</v>
      </c>
    </row>
    <row r="5782" spans="1:25" x14ac:dyDescent="0.25">
      <c r="A5782" t="str">
        <f>'Page 1 - General Information'!$G$12</f>
        <v>114069103</v>
      </c>
      <c r="B5782" t="str">
        <f>'Page 1 - General Information'!$G$16</f>
        <v>6980</v>
      </c>
      <c r="C5782" s="333" t="s">
        <v>14207</v>
      </c>
      <c r="N5782" t="s">
        <v>12201</v>
      </c>
      <c r="P5782" s="303">
        <f>INDEX('Page 3 - Financial Information'!$K$16:$X$186,Y5782,X5782)</f>
        <v>0</v>
      </c>
      <c r="Q5782"/>
      <c r="S5782" t="s">
        <v>13640</v>
      </c>
      <c r="X5782" s="334">
        <v>10</v>
      </c>
      <c r="Y5782" s="334">
        <v>134</v>
      </c>
    </row>
    <row r="5783" spans="1:25" x14ac:dyDescent="0.25">
      <c r="A5783" t="str">
        <f>'Page 1 - General Information'!$G$12</f>
        <v>114069103</v>
      </c>
      <c r="B5783" t="str">
        <f>'Page 1 - General Information'!$G$16</f>
        <v>6980</v>
      </c>
      <c r="C5783" s="333" t="s">
        <v>14207</v>
      </c>
      <c r="N5783" t="s">
        <v>12201</v>
      </c>
      <c r="P5783" s="303">
        <f>INDEX('Page 3 - Financial Information'!$K$16:$X$186,Y5783,X5783)</f>
        <v>0</v>
      </c>
      <c r="Q5783"/>
      <c r="S5783" t="s">
        <v>13641</v>
      </c>
      <c r="X5783" s="334">
        <v>13</v>
      </c>
      <c r="Y5783" s="334">
        <v>134</v>
      </c>
    </row>
    <row r="5784" spans="1:25" x14ac:dyDescent="0.25">
      <c r="A5784" t="str">
        <f>'Page 1 - General Information'!$G$12</f>
        <v>114069103</v>
      </c>
      <c r="B5784" t="str">
        <f>'Page 1 - General Information'!$G$16</f>
        <v>6980</v>
      </c>
      <c r="C5784" s="333" t="s">
        <v>14207</v>
      </c>
      <c r="N5784" t="s">
        <v>12201</v>
      </c>
      <c r="P5784" s="303">
        <f>INDEX('Page 3 - Financial Information'!$K$16:$X$186,Y5784,X5784)</f>
        <v>0</v>
      </c>
      <c r="Q5784"/>
      <c r="S5784" t="s">
        <v>13642</v>
      </c>
      <c r="X5784" s="334">
        <v>14</v>
      </c>
      <c r="Y5784" s="334">
        <v>134</v>
      </c>
    </row>
    <row r="5785" spans="1:25" x14ac:dyDescent="0.25">
      <c r="A5785" t="str">
        <f>'Page 1 - General Information'!$G$12</f>
        <v>114069103</v>
      </c>
      <c r="B5785" t="str">
        <f>'Page 1 - General Information'!$G$16</f>
        <v>6980</v>
      </c>
      <c r="C5785" s="333" t="s">
        <v>14207</v>
      </c>
      <c r="N5785" t="s">
        <v>12201</v>
      </c>
      <c r="P5785" s="303">
        <f>INDEX('Page 3 - Financial Information'!$K$16:$X$186,Y5785,X5785)</f>
        <v>1299</v>
      </c>
      <c r="Q5785"/>
      <c r="S5785" t="s">
        <v>13643</v>
      </c>
      <c r="X5785" s="334">
        <v>1</v>
      </c>
      <c r="Y5785" s="334">
        <v>135</v>
      </c>
    </row>
    <row r="5786" spans="1:25" x14ac:dyDescent="0.25">
      <c r="A5786" t="str">
        <f>'Page 1 - General Information'!$G$12</f>
        <v>114069103</v>
      </c>
      <c r="B5786" t="str">
        <f>'Page 1 - General Information'!$G$16</f>
        <v>6980</v>
      </c>
      <c r="C5786" s="333" t="s">
        <v>14207</v>
      </c>
      <c r="N5786" t="s">
        <v>12201</v>
      </c>
      <c r="P5786" s="303">
        <f>INDEX('Page 3 - Financial Information'!$K$16:$X$186,Y5786,X5786)</f>
        <v>266</v>
      </c>
      <c r="Q5786"/>
      <c r="S5786" t="s">
        <v>13644</v>
      </c>
      <c r="X5786" s="334">
        <v>3</v>
      </c>
      <c r="Y5786" s="334">
        <v>135</v>
      </c>
    </row>
    <row r="5787" spans="1:25" x14ac:dyDescent="0.25">
      <c r="A5787" t="str">
        <f>'Page 1 - General Information'!$G$12</f>
        <v>114069103</v>
      </c>
      <c r="B5787" t="str">
        <f>'Page 1 - General Information'!$G$16</f>
        <v>6980</v>
      </c>
      <c r="C5787" s="333" t="s">
        <v>14207</v>
      </c>
      <c r="N5787" t="s">
        <v>12201</v>
      </c>
      <c r="P5787" s="303">
        <f>INDEX('Page 3 - Financial Information'!$K$16:$X$186,Y5787,X5787)</f>
        <v>0</v>
      </c>
      <c r="Q5787"/>
      <c r="S5787" t="s">
        <v>13645</v>
      </c>
      <c r="X5787" s="334">
        <v>4</v>
      </c>
      <c r="Y5787" s="334">
        <v>135</v>
      </c>
    </row>
    <row r="5788" spans="1:25" x14ac:dyDescent="0.25">
      <c r="A5788" t="str">
        <f>'Page 1 - General Information'!$G$12</f>
        <v>114069103</v>
      </c>
      <c r="B5788" t="str">
        <f>'Page 1 - General Information'!$G$16</f>
        <v>6980</v>
      </c>
      <c r="C5788" s="333" t="s">
        <v>14207</v>
      </c>
      <c r="N5788" t="s">
        <v>12201</v>
      </c>
      <c r="P5788" s="303">
        <f>INDEX('Page 3 - Financial Information'!$K$16:$X$186,Y5788,X5788)</f>
        <v>0</v>
      </c>
      <c r="Q5788"/>
      <c r="S5788" t="s">
        <v>13646</v>
      </c>
      <c r="X5788" s="334">
        <v>5</v>
      </c>
      <c r="Y5788" s="334">
        <v>135</v>
      </c>
    </row>
    <row r="5789" spans="1:25" x14ac:dyDescent="0.25">
      <c r="A5789" t="str">
        <f>'Page 1 - General Information'!$G$12</f>
        <v>114069103</v>
      </c>
      <c r="B5789" t="str">
        <f>'Page 1 - General Information'!$G$16</f>
        <v>6980</v>
      </c>
      <c r="C5789" s="333" t="s">
        <v>14207</v>
      </c>
      <c r="N5789" t="s">
        <v>12201</v>
      </c>
      <c r="P5789" s="303">
        <f>INDEX('Page 3 - Financial Information'!$K$16:$X$186,Y5789,X5789)</f>
        <v>0</v>
      </c>
      <c r="Q5789"/>
      <c r="S5789" t="s">
        <v>13647</v>
      </c>
      <c r="X5789" s="334">
        <v>6</v>
      </c>
      <c r="Y5789" s="334">
        <v>135</v>
      </c>
    </row>
    <row r="5790" spans="1:25" x14ac:dyDescent="0.25">
      <c r="A5790" t="str">
        <f>'Page 1 - General Information'!$G$12</f>
        <v>114069103</v>
      </c>
      <c r="B5790" t="str">
        <f>'Page 1 - General Information'!$G$16</f>
        <v>6980</v>
      </c>
      <c r="C5790" s="333" t="s">
        <v>14207</v>
      </c>
      <c r="N5790" t="s">
        <v>12201</v>
      </c>
      <c r="P5790" s="303">
        <f>INDEX('Page 3 - Financial Information'!$K$16:$X$186,Y5790,X5790)</f>
        <v>55</v>
      </c>
      <c r="Q5790"/>
      <c r="S5790" t="s">
        <v>13648</v>
      </c>
      <c r="X5790" s="334">
        <v>7</v>
      </c>
      <c r="Y5790" s="334">
        <v>135</v>
      </c>
    </row>
    <row r="5791" spans="1:25" x14ac:dyDescent="0.25">
      <c r="A5791" t="str">
        <f>'Page 1 - General Information'!$G$12</f>
        <v>114069103</v>
      </c>
      <c r="B5791" t="str">
        <f>'Page 1 - General Information'!$G$16</f>
        <v>6980</v>
      </c>
      <c r="C5791" s="333" t="s">
        <v>14207</v>
      </c>
      <c r="N5791" t="s">
        <v>12201</v>
      </c>
      <c r="P5791" s="303">
        <f>INDEX('Page 3 - Financial Information'!$K$16:$X$186,Y5791,X5791)</f>
        <v>978</v>
      </c>
      <c r="Q5791"/>
      <c r="S5791" t="s">
        <v>13649</v>
      </c>
      <c r="X5791" s="334">
        <v>8</v>
      </c>
      <c r="Y5791" s="334">
        <v>135</v>
      </c>
    </row>
    <row r="5792" spans="1:25" x14ac:dyDescent="0.25">
      <c r="A5792" t="str">
        <f>'Page 1 - General Information'!$G$12</f>
        <v>114069103</v>
      </c>
      <c r="B5792" t="str">
        <f>'Page 1 - General Information'!$G$16</f>
        <v>6980</v>
      </c>
      <c r="C5792" s="333" t="s">
        <v>14207</v>
      </c>
      <c r="N5792" t="s">
        <v>12201</v>
      </c>
      <c r="P5792" s="303">
        <f>INDEX('Page 3 - Financial Information'!$K$16:$X$186,Y5792,X5792)</f>
        <v>0</v>
      </c>
      <c r="Q5792"/>
      <c r="S5792" t="s">
        <v>13650</v>
      </c>
      <c r="X5792" s="334">
        <v>9</v>
      </c>
      <c r="Y5792" s="334">
        <v>135</v>
      </c>
    </row>
    <row r="5793" spans="1:25" x14ac:dyDescent="0.25">
      <c r="A5793" t="str">
        <f>'Page 1 - General Information'!$G$12</f>
        <v>114069103</v>
      </c>
      <c r="B5793" t="str">
        <f>'Page 1 - General Information'!$G$16</f>
        <v>6980</v>
      </c>
      <c r="C5793" s="333" t="s">
        <v>14207</v>
      </c>
      <c r="N5793" t="s">
        <v>12201</v>
      </c>
      <c r="P5793" s="303">
        <f>INDEX('Page 3 - Financial Information'!$K$16:$X$186,Y5793,X5793)</f>
        <v>0</v>
      </c>
      <c r="Q5793"/>
      <c r="S5793" t="s">
        <v>13651</v>
      </c>
      <c r="X5793" s="334">
        <v>10</v>
      </c>
      <c r="Y5793" s="334">
        <v>135</v>
      </c>
    </row>
    <row r="5794" spans="1:25" x14ac:dyDescent="0.25">
      <c r="A5794" t="str">
        <f>'Page 1 - General Information'!$G$12</f>
        <v>114069103</v>
      </c>
      <c r="B5794" t="str">
        <f>'Page 1 - General Information'!$G$16</f>
        <v>6980</v>
      </c>
      <c r="C5794" s="333" t="s">
        <v>14207</v>
      </c>
      <c r="N5794" t="s">
        <v>12201</v>
      </c>
      <c r="P5794" s="303">
        <f>INDEX('Page 3 - Financial Information'!$K$16:$X$186,Y5794,X5794)</f>
        <v>0</v>
      </c>
      <c r="Q5794"/>
      <c r="S5794" t="s">
        <v>13652</v>
      </c>
      <c r="X5794" s="334">
        <v>13</v>
      </c>
      <c r="Y5794" s="334">
        <v>135</v>
      </c>
    </row>
    <row r="5795" spans="1:25" x14ac:dyDescent="0.25">
      <c r="A5795" t="str">
        <f>'Page 1 - General Information'!$G$12</f>
        <v>114069103</v>
      </c>
      <c r="B5795" t="str">
        <f>'Page 1 - General Information'!$G$16</f>
        <v>6980</v>
      </c>
      <c r="C5795" s="333" t="s">
        <v>14207</v>
      </c>
      <c r="N5795" t="s">
        <v>12201</v>
      </c>
      <c r="P5795" s="303">
        <f>INDEX('Page 3 - Financial Information'!$K$16:$X$186,Y5795,X5795)</f>
        <v>0</v>
      </c>
      <c r="Q5795"/>
      <c r="S5795" t="s">
        <v>13653</v>
      </c>
      <c r="X5795" s="334">
        <v>14</v>
      </c>
      <c r="Y5795" s="334">
        <v>135</v>
      </c>
    </row>
    <row r="5796" spans="1:25" x14ac:dyDescent="0.25">
      <c r="A5796" t="str">
        <f>'Page 1 - General Information'!$G$12</f>
        <v>114069103</v>
      </c>
      <c r="B5796" t="str">
        <f>'Page 1 - General Information'!$G$16</f>
        <v>6980</v>
      </c>
      <c r="C5796" s="333" t="s">
        <v>14207</v>
      </c>
      <c r="N5796" t="s">
        <v>12201</v>
      </c>
      <c r="P5796" s="303">
        <f>INDEX('Page 3 - Financial Information'!$K$16:$X$186,Y5796,X5796)</f>
        <v>4900</v>
      </c>
      <c r="Q5796"/>
      <c r="S5796" t="s">
        <v>13654</v>
      </c>
      <c r="X5796" s="334">
        <v>1</v>
      </c>
      <c r="Y5796" s="334">
        <v>136</v>
      </c>
    </row>
    <row r="5797" spans="1:25" x14ac:dyDescent="0.25">
      <c r="A5797" t="str">
        <f>'Page 1 - General Information'!$G$12</f>
        <v>114069103</v>
      </c>
      <c r="B5797" t="str">
        <f>'Page 1 - General Information'!$G$16</f>
        <v>6980</v>
      </c>
      <c r="C5797" s="333" t="s">
        <v>14207</v>
      </c>
      <c r="N5797" t="s">
        <v>12201</v>
      </c>
      <c r="P5797" s="303">
        <f>INDEX('Page 3 - Financial Information'!$K$16:$X$186,Y5797,X5797)</f>
        <v>335</v>
      </c>
      <c r="Q5797"/>
      <c r="S5797" t="s">
        <v>13655</v>
      </c>
      <c r="X5797" s="334">
        <v>3</v>
      </c>
      <c r="Y5797" s="334">
        <v>136</v>
      </c>
    </row>
    <row r="5798" spans="1:25" x14ac:dyDescent="0.25">
      <c r="A5798" t="str">
        <f>'Page 1 - General Information'!$G$12</f>
        <v>114069103</v>
      </c>
      <c r="B5798" t="str">
        <f>'Page 1 - General Information'!$G$16</f>
        <v>6980</v>
      </c>
      <c r="C5798" s="333" t="s">
        <v>14207</v>
      </c>
      <c r="N5798" t="s">
        <v>12201</v>
      </c>
      <c r="P5798" s="303">
        <f>INDEX('Page 3 - Financial Information'!$K$16:$X$186,Y5798,X5798)</f>
        <v>0</v>
      </c>
      <c r="Q5798"/>
      <c r="S5798" t="s">
        <v>13656</v>
      </c>
      <c r="X5798" s="334">
        <v>4</v>
      </c>
      <c r="Y5798" s="334">
        <v>136</v>
      </c>
    </row>
    <row r="5799" spans="1:25" x14ac:dyDescent="0.25">
      <c r="A5799" t="str">
        <f>'Page 1 - General Information'!$G$12</f>
        <v>114069103</v>
      </c>
      <c r="B5799" t="str">
        <f>'Page 1 - General Information'!$G$16</f>
        <v>6980</v>
      </c>
      <c r="C5799" s="333" t="s">
        <v>14207</v>
      </c>
      <c r="N5799" t="s">
        <v>12201</v>
      </c>
      <c r="P5799" s="303">
        <f>INDEX('Page 3 - Financial Information'!$K$16:$X$186,Y5799,X5799)</f>
        <v>455</v>
      </c>
      <c r="Q5799"/>
      <c r="S5799" t="s">
        <v>13657</v>
      </c>
      <c r="X5799" s="334">
        <v>5</v>
      </c>
      <c r="Y5799" s="334">
        <v>136</v>
      </c>
    </row>
    <row r="5800" spans="1:25" x14ac:dyDescent="0.25">
      <c r="A5800" t="str">
        <f>'Page 1 - General Information'!$G$12</f>
        <v>114069103</v>
      </c>
      <c r="B5800" t="str">
        <f>'Page 1 - General Information'!$G$16</f>
        <v>6980</v>
      </c>
      <c r="C5800" s="333" t="s">
        <v>14207</v>
      </c>
      <c r="N5800" t="s">
        <v>12201</v>
      </c>
      <c r="P5800" s="303">
        <f>INDEX('Page 3 - Financial Information'!$K$16:$X$186,Y5800,X5800)</f>
        <v>0</v>
      </c>
      <c r="Q5800"/>
      <c r="S5800" t="s">
        <v>13658</v>
      </c>
      <c r="X5800" s="334">
        <v>6</v>
      </c>
      <c r="Y5800" s="334">
        <v>136</v>
      </c>
    </row>
    <row r="5801" spans="1:25" x14ac:dyDescent="0.25">
      <c r="A5801" t="str">
        <f>'Page 1 - General Information'!$G$12</f>
        <v>114069103</v>
      </c>
      <c r="B5801" t="str">
        <f>'Page 1 - General Information'!$G$16</f>
        <v>6980</v>
      </c>
      <c r="C5801" s="333" t="s">
        <v>14207</v>
      </c>
      <c r="N5801" t="s">
        <v>12201</v>
      </c>
      <c r="P5801" s="303">
        <f>INDEX('Page 3 - Financial Information'!$K$16:$X$186,Y5801,X5801)</f>
        <v>459</v>
      </c>
      <c r="Q5801"/>
      <c r="S5801" t="s">
        <v>13659</v>
      </c>
      <c r="X5801" s="334">
        <v>7</v>
      </c>
      <c r="Y5801" s="334">
        <v>136</v>
      </c>
    </row>
    <row r="5802" spans="1:25" x14ac:dyDescent="0.25">
      <c r="A5802" t="str">
        <f>'Page 1 - General Information'!$G$12</f>
        <v>114069103</v>
      </c>
      <c r="B5802" t="str">
        <f>'Page 1 - General Information'!$G$16</f>
        <v>6980</v>
      </c>
      <c r="C5802" s="333" t="s">
        <v>14207</v>
      </c>
      <c r="N5802" t="s">
        <v>12201</v>
      </c>
      <c r="P5802" s="303">
        <f>INDEX('Page 3 - Financial Information'!$K$16:$X$186,Y5802,X5802)</f>
        <v>3651</v>
      </c>
      <c r="Q5802"/>
      <c r="S5802" t="s">
        <v>13660</v>
      </c>
      <c r="X5802" s="334">
        <v>8</v>
      </c>
      <c r="Y5802" s="334">
        <v>136</v>
      </c>
    </row>
    <row r="5803" spans="1:25" x14ac:dyDescent="0.25">
      <c r="A5803" t="str">
        <f>'Page 1 - General Information'!$G$12</f>
        <v>114069103</v>
      </c>
      <c r="B5803" t="str">
        <f>'Page 1 - General Information'!$G$16</f>
        <v>6980</v>
      </c>
      <c r="C5803" s="333" t="s">
        <v>14207</v>
      </c>
      <c r="N5803" t="s">
        <v>12201</v>
      </c>
      <c r="P5803" s="303">
        <f>INDEX('Page 3 - Financial Information'!$K$16:$X$186,Y5803,X5803)</f>
        <v>0</v>
      </c>
      <c r="Q5803"/>
      <c r="S5803" t="s">
        <v>13661</v>
      </c>
      <c r="X5803" s="334">
        <v>9</v>
      </c>
      <c r="Y5803" s="334">
        <v>136</v>
      </c>
    </row>
    <row r="5804" spans="1:25" x14ac:dyDescent="0.25">
      <c r="A5804" t="str">
        <f>'Page 1 - General Information'!$G$12</f>
        <v>114069103</v>
      </c>
      <c r="B5804" t="str">
        <f>'Page 1 - General Information'!$G$16</f>
        <v>6980</v>
      </c>
      <c r="C5804" s="333" t="s">
        <v>14207</v>
      </c>
      <c r="N5804" t="s">
        <v>12201</v>
      </c>
      <c r="P5804" s="303">
        <f>INDEX('Page 3 - Financial Information'!$K$16:$X$186,Y5804,X5804)</f>
        <v>0</v>
      </c>
      <c r="Q5804"/>
      <c r="S5804" t="s">
        <v>13662</v>
      </c>
      <c r="X5804" s="334">
        <v>10</v>
      </c>
      <c r="Y5804" s="334">
        <v>136</v>
      </c>
    </row>
    <row r="5805" spans="1:25" x14ac:dyDescent="0.25">
      <c r="A5805" t="str">
        <f>'Page 1 - General Information'!$G$12</f>
        <v>114069103</v>
      </c>
      <c r="B5805" t="str">
        <f>'Page 1 - General Information'!$G$16</f>
        <v>6980</v>
      </c>
      <c r="C5805" s="333" t="s">
        <v>14207</v>
      </c>
      <c r="N5805" t="s">
        <v>12201</v>
      </c>
      <c r="P5805" s="303">
        <f>INDEX('Page 3 - Financial Information'!$K$16:$X$186,Y5805,X5805)</f>
        <v>0</v>
      </c>
      <c r="Q5805"/>
      <c r="S5805" t="s">
        <v>13663</v>
      </c>
      <c r="X5805" s="334">
        <v>13</v>
      </c>
      <c r="Y5805" s="334">
        <v>136</v>
      </c>
    </row>
    <row r="5806" spans="1:25" x14ac:dyDescent="0.25">
      <c r="A5806" t="str">
        <f>'Page 1 - General Information'!$G$12</f>
        <v>114069103</v>
      </c>
      <c r="B5806" t="str">
        <f>'Page 1 - General Information'!$G$16</f>
        <v>6980</v>
      </c>
      <c r="C5806" s="333" t="s">
        <v>14207</v>
      </c>
      <c r="N5806" t="s">
        <v>12201</v>
      </c>
      <c r="P5806" s="303">
        <f>INDEX('Page 3 - Financial Information'!$K$16:$X$186,Y5806,X5806)</f>
        <v>0</v>
      </c>
      <c r="Q5806"/>
      <c r="S5806" t="s">
        <v>13664</v>
      </c>
      <c r="X5806" s="334">
        <v>14</v>
      </c>
      <c r="Y5806" s="334">
        <v>136</v>
      </c>
    </row>
    <row r="5807" spans="1:25" x14ac:dyDescent="0.25">
      <c r="A5807" t="str">
        <f>'Page 1 - General Information'!$G$12</f>
        <v>114069103</v>
      </c>
      <c r="B5807" t="str">
        <f>'Page 1 - General Information'!$G$16</f>
        <v>6980</v>
      </c>
      <c r="C5807" s="333" t="s">
        <v>14207</v>
      </c>
      <c r="N5807" t="s">
        <v>12201</v>
      </c>
      <c r="P5807" s="303">
        <f>INDEX('Page 3 - Financial Information'!$K$16:$X$186,Y5807,X5807)</f>
        <v>0</v>
      </c>
      <c r="Q5807"/>
      <c r="S5807" t="s">
        <v>13665</v>
      </c>
      <c r="X5807" s="334">
        <v>1</v>
      </c>
      <c r="Y5807" s="334">
        <v>137</v>
      </c>
    </row>
    <row r="5808" spans="1:25" x14ac:dyDescent="0.25">
      <c r="A5808" t="str">
        <f>'Page 1 - General Information'!$G$12</f>
        <v>114069103</v>
      </c>
      <c r="B5808" t="str">
        <f>'Page 1 - General Information'!$G$16</f>
        <v>6980</v>
      </c>
      <c r="C5808" s="333" t="s">
        <v>14207</v>
      </c>
      <c r="N5808" t="s">
        <v>12201</v>
      </c>
      <c r="P5808" s="303">
        <f>INDEX('Page 3 - Financial Information'!$K$16:$X$186,Y5808,X5808)</f>
        <v>0</v>
      </c>
      <c r="Q5808"/>
      <c r="S5808" t="s">
        <v>13666</v>
      </c>
      <c r="X5808" s="334">
        <v>3</v>
      </c>
      <c r="Y5808" s="334">
        <v>137</v>
      </c>
    </row>
    <row r="5809" spans="1:25" x14ac:dyDescent="0.25">
      <c r="A5809" t="str">
        <f>'Page 1 - General Information'!$G$12</f>
        <v>114069103</v>
      </c>
      <c r="B5809" t="str">
        <f>'Page 1 - General Information'!$G$16</f>
        <v>6980</v>
      </c>
      <c r="C5809" s="333" t="s">
        <v>14207</v>
      </c>
      <c r="N5809" t="s">
        <v>12201</v>
      </c>
      <c r="P5809" s="303">
        <f>INDEX('Page 3 - Financial Information'!$K$16:$X$186,Y5809,X5809)</f>
        <v>0</v>
      </c>
      <c r="Q5809"/>
      <c r="S5809" t="s">
        <v>13667</v>
      </c>
      <c r="X5809" s="334">
        <v>4</v>
      </c>
      <c r="Y5809" s="334">
        <v>137</v>
      </c>
    </row>
    <row r="5810" spans="1:25" x14ac:dyDescent="0.25">
      <c r="A5810" t="str">
        <f>'Page 1 - General Information'!$G$12</f>
        <v>114069103</v>
      </c>
      <c r="B5810" t="str">
        <f>'Page 1 - General Information'!$G$16</f>
        <v>6980</v>
      </c>
      <c r="C5810" s="333" t="s">
        <v>14207</v>
      </c>
      <c r="N5810" t="s">
        <v>12201</v>
      </c>
      <c r="P5810" s="303">
        <f>INDEX('Page 3 - Financial Information'!$K$16:$X$186,Y5810,X5810)</f>
        <v>0</v>
      </c>
      <c r="Q5810"/>
      <c r="S5810" t="s">
        <v>13668</v>
      </c>
      <c r="X5810" s="334">
        <v>5</v>
      </c>
      <c r="Y5810" s="334">
        <v>137</v>
      </c>
    </row>
    <row r="5811" spans="1:25" x14ac:dyDescent="0.25">
      <c r="A5811" t="str">
        <f>'Page 1 - General Information'!$G$12</f>
        <v>114069103</v>
      </c>
      <c r="B5811" t="str">
        <f>'Page 1 - General Information'!$G$16</f>
        <v>6980</v>
      </c>
      <c r="C5811" s="333" t="s">
        <v>14207</v>
      </c>
      <c r="N5811" t="s">
        <v>12201</v>
      </c>
      <c r="P5811" s="303">
        <f>INDEX('Page 3 - Financial Information'!$K$16:$X$186,Y5811,X5811)</f>
        <v>0</v>
      </c>
      <c r="Q5811"/>
      <c r="S5811" t="s">
        <v>13669</v>
      </c>
      <c r="X5811" s="334">
        <v>6</v>
      </c>
      <c r="Y5811" s="334">
        <v>137</v>
      </c>
    </row>
    <row r="5812" spans="1:25" x14ac:dyDescent="0.25">
      <c r="A5812" t="str">
        <f>'Page 1 - General Information'!$G$12</f>
        <v>114069103</v>
      </c>
      <c r="B5812" t="str">
        <f>'Page 1 - General Information'!$G$16</f>
        <v>6980</v>
      </c>
      <c r="C5812" s="333" t="s">
        <v>14207</v>
      </c>
      <c r="N5812" t="s">
        <v>12201</v>
      </c>
      <c r="P5812" s="303">
        <f>INDEX('Page 3 - Financial Information'!$K$16:$X$186,Y5812,X5812)</f>
        <v>0</v>
      </c>
      <c r="Q5812"/>
      <c r="S5812" t="s">
        <v>13670</v>
      </c>
      <c r="X5812" s="334">
        <v>7</v>
      </c>
      <c r="Y5812" s="334">
        <v>137</v>
      </c>
    </row>
    <row r="5813" spans="1:25" x14ac:dyDescent="0.25">
      <c r="A5813" t="str">
        <f>'Page 1 - General Information'!$G$12</f>
        <v>114069103</v>
      </c>
      <c r="B5813" t="str">
        <f>'Page 1 - General Information'!$G$16</f>
        <v>6980</v>
      </c>
      <c r="C5813" s="333" t="s">
        <v>14207</v>
      </c>
      <c r="N5813" t="s">
        <v>12201</v>
      </c>
      <c r="P5813" s="303">
        <f>INDEX('Page 3 - Financial Information'!$K$16:$X$186,Y5813,X5813)</f>
        <v>0</v>
      </c>
      <c r="Q5813"/>
      <c r="S5813" t="s">
        <v>13671</v>
      </c>
      <c r="X5813" s="334">
        <v>8</v>
      </c>
      <c r="Y5813" s="334">
        <v>137</v>
      </c>
    </row>
    <row r="5814" spans="1:25" x14ac:dyDescent="0.25">
      <c r="A5814" t="str">
        <f>'Page 1 - General Information'!$G$12</f>
        <v>114069103</v>
      </c>
      <c r="B5814" t="str">
        <f>'Page 1 - General Information'!$G$16</f>
        <v>6980</v>
      </c>
      <c r="C5814" s="333" t="s">
        <v>14207</v>
      </c>
      <c r="N5814" t="s">
        <v>12201</v>
      </c>
      <c r="P5814" s="303">
        <f>INDEX('Page 3 - Financial Information'!$K$16:$X$186,Y5814,X5814)</f>
        <v>0</v>
      </c>
      <c r="Q5814"/>
      <c r="S5814" t="s">
        <v>13672</v>
      </c>
      <c r="X5814" s="334">
        <v>9</v>
      </c>
      <c r="Y5814" s="334">
        <v>137</v>
      </c>
    </row>
    <row r="5815" spans="1:25" x14ac:dyDescent="0.25">
      <c r="A5815" t="str">
        <f>'Page 1 - General Information'!$G$12</f>
        <v>114069103</v>
      </c>
      <c r="B5815" t="str">
        <f>'Page 1 - General Information'!$G$16</f>
        <v>6980</v>
      </c>
      <c r="C5815" s="333" t="s">
        <v>14207</v>
      </c>
      <c r="N5815" t="s">
        <v>12201</v>
      </c>
      <c r="P5815" s="303">
        <f>INDEX('Page 3 - Financial Information'!$K$16:$X$186,Y5815,X5815)</f>
        <v>0</v>
      </c>
      <c r="Q5815"/>
      <c r="S5815" t="s">
        <v>13673</v>
      </c>
      <c r="X5815" s="334">
        <v>10</v>
      </c>
      <c r="Y5815" s="334">
        <v>137</v>
      </c>
    </row>
    <row r="5816" spans="1:25" x14ac:dyDescent="0.25">
      <c r="A5816" t="str">
        <f>'Page 1 - General Information'!$G$12</f>
        <v>114069103</v>
      </c>
      <c r="B5816" t="str">
        <f>'Page 1 - General Information'!$G$16</f>
        <v>6980</v>
      </c>
      <c r="C5816" s="333" t="s">
        <v>14207</v>
      </c>
      <c r="N5816" t="s">
        <v>12201</v>
      </c>
      <c r="P5816" s="303">
        <f>INDEX('Page 3 - Financial Information'!$K$16:$X$186,Y5816,X5816)</f>
        <v>0</v>
      </c>
      <c r="Q5816"/>
      <c r="S5816" t="s">
        <v>13674</v>
      </c>
      <c r="X5816" s="334">
        <v>13</v>
      </c>
      <c r="Y5816" s="334">
        <v>137</v>
      </c>
    </row>
    <row r="5817" spans="1:25" x14ac:dyDescent="0.25">
      <c r="A5817" t="str">
        <f>'Page 1 - General Information'!$G$12</f>
        <v>114069103</v>
      </c>
      <c r="B5817" t="str">
        <f>'Page 1 - General Information'!$G$16</f>
        <v>6980</v>
      </c>
      <c r="C5817" s="333" t="s">
        <v>14207</v>
      </c>
      <c r="N5817" t="s">
        <v>12201</v>
      </c>
      <c r="P5817" s="303">
        <f>INDEX('Page 3 - Financial Information'!$K$16:$X$186,Y5817,X5817)</f>
        <v>0</v>
      </c>
      <c r="Q5817"/>
      <c r="S5817" t="s">
        <v>13675</v>
      </c>
      <c r="X5817" s="334">
        <v>14</v>
      </c>
      <c r="Y5817" s="334">
        <v>137</v>
      </c>
    </row>
    <row r="5818" spans="1:25" x14ac:dyDescent="0.25">
      <c r="A5818" t="str">
        <f>'Page 1 - General Information'!$G$12</f>
        <v>114069103</v>
      </c>
      <c r="B5818" t="str">
        <f>'Page 1 - General Information'!$G$16</f>
        <v>6980</v>
      </c>
      <c r="C5818" s="333" t="s">
        <v>14207</v>
      </c>
      <c r="N5818" t="s">
        <v>12201</v>
      </c>
      <c r="P5818" s="303">
        <f>INDEX('Page 3 - Financial Information'!$K$16:$X$186,Y5818,X5818)</f>
        <v>0</v>
      </c>
      <c r="Q5818"/>
      <c r="S5818" t="s">
        <v>13676</v>
      </c>
      <c r="X5818" s="334">
        <v>1</v>
      </c>
      <c r="Y5818" s="334">
        <v>138</v>
      </c>
    </row>
    <row r="5819" spans="1:25" x14ac:dyDescent="0.25">
      <c r="A5819" t="str">
        <f>'Page 1 - General Information'!$G$12</f>
        <v>114069103</v>
      </c>
      <c r="B5819" t="str">
        <f>'Page 1 - General Information'!$G$16</f>
        <v>6980</v>
      </c>
      <c r="C5819" s="333" t="s">
        <v>14207</v>
      </c>
      <c r="N5819" t="s">
        <v>12201</v>
      </c>
      <c r="P5819" s="303">
        <f>INDEX('Page 3 - Financial Information'!$K$16:$X$186,Y5819,X5819)</f>
        <v>0</v>
      </c>
      <c r="Q5819"/>
      <c r="S5819" t="s">
        <v>13677</v>
      </c>
      <c r="X5819" s="334">
        <v>3</v>
      </c>
      <c r="Y5819" s="334">
        <v>138</v>
      </c>
    </row>
    <row r="5820" spans="1:25" x14ac:dyDescent="0.25">
      <c r="A5820" t="str">
        <f>'Page 1 - General Information'!$G$12</f>
        <v>114069103</v>
      </c>
      <c r="B5820" t="str">
        <f>'Page 1 - General Information'!$G$16</f>
        <v>6980</v>
      </c>
      <c r="C5820" s="333" t="s">
        <v>14207</v>
      </c>
      <c r="N5820" t="s">
        <v>12201</v>
      </c>
      <c r="P5820" s="303">
        <f>INDEX('Page 3 - Financial Information'!$K$16:$X$186,Y5820,X5820)</f>
        <v>0</v>
      </c>
      <c r="Q5820"/>
      <c r="S5820" t="s">
        <v>13678</v>
      </c>
      <c r="X5820" s="334">
        <v>4</v>
      </c>
      <c r="Y5820" s="334">
        <v>138</v>
      </c>
    </row>
    <row r="5821" spans="1:25" x14ac:dyDescent="0.25">
      <c r="A5821" t="str">
        <f>'Page 1 - General Information'!$G$12</f>
        <v>114069103</v>
      </c>
      <c r="B5821" t="str">
        <f>'Page 1 - General Information'!$G$16</f>
        <v>6980</v>
      </c>
      <c r="C5821" s="333" t="s">
        <v>14207</v>
      </c>
      <c r="N5821" t="s">
        <v>12201</v>
      </c>
      <c r="P5821" s="303">
        <f>INDEX('Page 3 - Financial Information'!$K$16:$X$186,Y5821,X5821)</f>
        <v>0</v>
      </c>
      <c r="Q5821"/>
      <c r="S5821" t="s">
        <v>13679</v>
      </c>
      <c r="X5821" s="334">
        <v>5</v>
      </c>
      <c r="Y5821" s="334">
        <v>138</v>
      </c>
    </row>
    <row r="5822" spans="1:25" x14ac:dyDescent="0.25">
      <c r="A5822" t="str">
        <f>'Page 1 - General Information'!$G$12</f>
        <v>114069103</v>
      </c>
      <c r="B5822" t="str">
        <f>'Page 1 - General Information'!$G$16</f>
        <v>6980</v>
      </c>
      <c r="C5822" s="333" t="s">
        <v>14207</v>
      </c>
      <c r="N5822" t="s">
        <v>12201</v>
      </c>
      <c r="P5822" s="303">
        <f>INDEX('Page 3 - Financial Information'!$K$16:$X$186,Y5822,X5822)</f>
        <v>0</v>
      </c>
      <c r="Q5822"/>
      <c r="S5822" t="s">
        <v>13680</v>
      </c>
      <c r="X5822" s="334">
        <v>6</v>
      </c>
      <c r="Y5822" s="334">
        <v>138</v>
      </c>
    </row>
    <row r="5823" spans="1:25" x14ac:dyDescent="0.25">
      <c r="A5823" t="str">
        <f>'Page 1 - General Information'!$G$12</f>
        <v>114069103</v>
      </c>
      <c r="B5823" t="str">
        <f>'Page 1 - General Information'!$G$16</f>
        <v>6980</v>
      </c>
      <c r="C5823" s="333" t="s">
        <v>14207</v>
      </c>
      <c r="N5823" t="s">
        <v>12201</v>
      </c>
      <c r="P5823" s="303">
        <f>INDEX('Page 3 - Financial Information'!$K$16:$X$186,Y5823,X5823)</f>
        <v>0</v>
      </c>
      <c r="Q5823"/>
      <c r="S5823" t="s">
        <v>13681</v>
      </c>
      <c r="X5823" s="334">
        <v>7</v>
      </c>
      <c r="Y5823" s="334">
        <v>138</v>
      </c>
    </row>
    <row r="5824" spans="1:25" x14ac:dyDescent="0.25">
      <c r="A5824" t="str">
        <f>'Page 1 - General Information'!$G$12</f>
        <v>114069103</v>
      </c>
      <c r="B5824" t="str">
        <f>'Page 1 - General Information'!$G$16</f>
        <v>6980</v>
      </c>
      <c r="C5824" s="333" t="s">
        <v>14207</v>
      </c>
      <c r="N5824" t="s">
        <v>12201</v>
      </c>
      <c r="P5824" s="303">
        <f>INDEX('Page 3 - Financial Information'!$K$16:$X$186,Y5824,X5824)</f>
        <v>0</v>
      </c>
      <c r="Q5824"/>
      <c r="S5824" t="s">
        <v>13682</v>
      </c>
      <c r="X5824" s="334">
        <v>8</v>
      </c>
      <c r="Y5824" s="334">
        <v>138</v>
      </c>
    </row>
    <row r="5825" spans="1:25" x14ac:dyDescent="0.25">
      <c r="A5825" t="str">
        <f>'Page 1 - General Information'!$G$12</f>
        <v>114069103</v>
      </c>
      <c r="B5825" t="str">
        <f>'Page 1 - General Information'!$G$16</f>
        <v>6980</v>
      </c>
      <c r="C5825" s="333" t="s">
        <v>14207</v>
      </c>
      <c r="N5825" t="s">
        <v>12201</v>
      </c>
      <c r="P5825" s="303">
        <f>INDEX('Page 3 - Financial Information'!$K$16:$X$186,Y5825,X5825)</f>
        <v>0</v>
      </c>
      <c r="Q5825"/>
      <c r="S5825" t="s">
        <v>13683</v>
      </c>
      <c r="X5825" s="334">
        <v>9</v>
      </c>
      <c r="Y5825" s="334">
        <v>138</v>
      </c>
    </row>
    <row r="5826" spans="1:25" x14ac:dyDescent="0.25">
      <c r="A5826" t="str">
        <f>'Page 1 - General Information'!$G$12</f>
        <v>114069103</v>
      </c>
      <c r="B5826" t="str">
        <f>'Page 1 - General Information'!$G$16</f>
        <v>6980</v>
      </c>
      <c r="C5826" s="333" t="s">
        <v>14207</v>
      </c>
      <c r="N5826" t="s">
        <v>12201</v>
      </c>
      <c r="P5826" s="303">
        <f>INDEX('Page 3 - Financial Information'!$K$16:$X$186,Y5826,X5826)</f>
        <v>0</v>
      </c>
      <c r="Q5826"/>
      <c r="S5826" t="s">
        <v>13684</v>
      </c>
      <c r="X5826" s="334">
        <v>10</v>
      </c>
      <c r="Y5826" s="334">
        <v>138</v>
      </c>
    </row>
    <row r="5827" spans="1:25" x14ac:dyDescent="0.25">
      <c r="A5827" t="str">
        <f>'Page 1 - General Information'!$G$12</f>
        <v>114069103</v>
      </c>
      <c r="B5827" t="str">
        <f>'Page 1 - General Information'!$G$16</f>
        <v>6980</v>
      </c>
      <c r="C5827" s="333" t="s">
        <v>14207</v>
      </c>
      <c r="N5827" t="s">
        <v>12201</v>
      </c>
      <c r="P5827" s="303">
        <f>INDEX('Page 3 - Financial Information'!$K$16:$X$186,Y5827,X5827)</f>
        <v>0</v>
      </c>
      <c r="Q5827"/>
      <c r="S5827" t="s">
        <v>13685</v>
      </c>
      <c r="X5827" s="334">
        <v>13</v>
      </c>
      <c r="Y5827" s="334">
        <v>138</v>
      </c>
    </row>
    <row r="5828" spans="1:25" x14ac:dyDescent="0.25">
      <c r="A5828" t="str">
        <f>'Page 1 - General Information'!$G$12</f>
        <v>114069103</v>
      </c>
      <c r="B5828" t="str">
        <f>'Page 1 - General Information'!$G$16</f>
        <v>6980</v>
      </c>
      <c r="C5828" s="333" t="s">
        <v>14207</v>
      </c>
      <c r="N5828" t="s">
        <v>12201</v>
      </c>
      <c r="P5828" s="303">
        <f>INDEX('Page 3 - Financial Information'!$K$16:$X$186,Y5828,X5828)</f>
        <v>0</v>
      </c>
      <c r="Q5828"/>
      <c r="S5828" t="s">
        <v>13686</v>
      </c>
      <c r="X5828" s="334">
        <v>14</v>
      </c>
      <c r="Y5828" s="334">
        <v>138</v>
      </c>
    </row>
    <row r="5829" spans="1:25" x14ac:dyDescent="0.25">
      <c r="A5829" t="str">
        <f>'Page 1 - General Information'!$G$12</f>
        <v>114069103</v>
      </c>
      <c r="B5829" t="str">
        <f>'Page 1 - General Information'!$G$16</f>
        <v>6980</v>
      </c>
      <c r="C5829" s="333" t="s">
        <v>14207</v>
      </c>
      <c r="N5829" t="s">
        <v>12201</v>
      </c>
      <c r="P5829" s="303">
        <f>INDEX('Page 3 - Financial Information'!$K$16:$X$186,Y5829,X5829)</f>
        <v>0</v>
      </c>
      <c r="Q5829"/>
      <c r="S5829" t="s">
        <v>13687</v>
      </c>
      <c r="X5829" s="334">
        <v>1</v>
      </c>
      <c r="Y5829" s="334">
        <v>139</v>
      </c>
    </row>
    <row r="5830" spans="1:25" x14ac:dyDescent="0.25">
      <c r="A5830" t="str">
        <f>'Page 1 - General Information'!$G$12</f>
        <v>114069103</v>
      </c>
      <c r="B5830" t="str">
        <f>'Page 1 - General Information'!$G$16</f>
        <v>6980</v>
      </c>
      <c r="C5830" s="333" t="s">
        <v>14207</v>
      </c>
      <c r="N5830" t="s">
        <v>12201</v>
      </c>
      <c r="P5830" s="303">
        <f>INDEX('Page 3 - Financial Information'!$K$16:$X$186,Y5830,X5830)</f>
        <v>0</v>
      </c>
      <c r="Q5830"/>
      <c r="S5830" t="s">
        <v>13688</v>
      </c>
      <c r="X5830" s="334">
        <v>3</v>
      </c>
      <c r="Y5830" s="334">
        <v>139</v>
      </c>
    </row>
    <row r="5831" spans="1:25" x14ac:dyDescent="0.25">
      <c r="A5831" t="str">
        <f>'Page 1 - General Information'!$G$12</f>
        <v>114069103</v>
      </c>
      <c r="B5831" t="str">
        <f>'Page 1 - General Information'!$G$16</f>
        <v>6980</v>
      </c>
      <c r="C5831" s="333" t="s">
        <v>14207</v>
      </c>
      <c r="N5831" t="s">
        <v>12201</v>
      </c>
      <c r="P5831" s="303">
        <f>INDEX('Page 3 - Financial Information'!$K$16:$X$186,Y5831,X5831)</f>
        <v>0</v>
      </c>
      <c r="Q5831"/>
      <c r="S5831" t="s">
        <v>13689</v>
      </c>
      <c r="X5831" s="334">
        <v>4</v>
      </c>
      <c r="Y5831" s="334">
        <v>139</v>
      </c>
    </row>
    <row r="5832" spans="1:25" x14ac:dyDescent="0.25">
      <c r="A5832" t="str">
        <f>'Page 1 - General Information'!$G$12</f>
        <v>114069103</v>
      </c>
      <c r="B5832" t="str">
        <f>'Page 1 - General Information'!$G$16</f>
        <v>6980</v>
      </c>
      <c r="C5832" s="333" t="s">
        <v>14207</v>
      </c>
      <c r="N5832" t="s">
        <v>12201</v>
      </c>
      <c r="P5832" s="303">
        <f>INDEX('Page 3 - Financial Information'!$K$16:$X$186,Y5832,X5832)</f>
        <v>0</v>
      </c>
      <c r="Q5832"/>
      <c r="S5832" t="s">
        <v>13690</v>
      </c>
      <c r="X5832" s="334">
        <v>5</v>
      </c>
      <c r="Y5832" s="334">
        <v>139</v>
      </c>
    </row>
    <row r="5833" spans="1:25" x14ac:dyDescent="0.25">
      <c r="A5833" t="str">
        <f>'Page 1 - General Information'!$G$12</f>
        <v>114069103</v>
      </c>
      <c r="B5833" t="str">
        <f>'Page 1 - General Information'!$G$16</f>
        <v>6980</v>
      </c>
      <c r="C5833" s="333" t="s">
        <v>14207</v>
      </c>
      <c r="N5833" t="s">
        <v>12201</v>
      </c>
      <c r="P5833" s="303">
        <f>INDEX('Page 3 - Financial Information'!$K$16:$X$186,Y5833,X5833)</f>
        <v>0</v>
      </c>
      <c r="Q5833"/>
      <c r="S5833" t="s">
        <v>13691</v>
      </c>
      <c r="X5833" s="334">
        <v>6</v>
      </c>
      <c r="Y5833" s="334">
        <v>139</v>
      </c>
    </row>
    <row r="5834" spans="1:25" x14ac:dyDescent="0.25">
      <c r="A5834" t="str">
        <f>'Page 1 - General Information'!$G$12</f>
        <v>114069103</v>
      </c>
      <c r="B5834" t="str">
        <f>'Page 1 - General Information'!$G$16</f>
        <v>6980</v>
      </c>
      <c r="C5834" s="333" t="s">
        <v>14207</v>
      </c>
      <c r="N5834" t="s">
        <v>12201</v>
      </c>
      <c r="P5834" s="303">
        <f>INDEX('Page 3 - Financial Information'!$K$16:$X$186,Y5834,X5834)</f>
        <v>0</v>
      </c>
      <c r="Q5834"/>
      <c r="S5834" t="s">
        <v>13692</v>
      </c>
      <c r="X5834" s="334">
        <v>7</v>
      </c>
      <c r="Y5834" s="334">
        <v>139</v>
      </c>
    </row>
    <row r="5835" spans="1:25" x14ac:dyDescent="0.25">
      <c r="A5835" t="str">
        <f>'Page 1 - General Information'!$G$12</f>
        <v>114069103</v>
      </c>
      <c r="B5835" t="str">
        <f>'Page 1 - General Information'!$G$16</f>
        <v>6980</v>
      </c>
      <c r="C5835" s="333" t="s">
        <v>14207</v>
      </c>
      <c r="N5835" t="s">
        <v>12201</v>
      </c>
      <c r="P5835" s="303">
        <f>INDEX('Page 3 - Financial Information'!$K$16:$X$186,Y5835,X5835)</f>
        <v>0</v>
      </c>
      <c r="Q5835"/>
      <c r="S5835" t="s">
        <v>13693</v>
      </c>
      <c r="X5835" s="334">
        <v>8</v>
      </c>
      <c r="Y5835" s="334">
        <v>139</v>
      </c>
    </row>
    <row r="5836" spans="1:25" x14ac:dyDescent="0.25">
      <c r="A5836" t="str">
        <f>'Page 1 - General Information'!$G$12</f>
        <v>114069103</v>
      </c>
      <c r="B5836" t="str">
        <f>'Page 1 - General Information'!$G$16</f>
        <v>6980</v>
      </c>
      <c r="C5836" s="333" t="s">
        <v>14207</v>
      </c>
      <c r="N5836" t="s">
        <v>12201</v>
      </c>
      <c r="P5836" s="303">
        <f>INDEX('Page 3 - Financial Information'!$K$16:$X$186,Y5836,X5836)</f>
        <v>0</v>
      </c>
      <c r="Q5836"/>
      <c r="S5836" t="s">
        <v>13694</v>
      </c>
      <c r="X5836" s="334">
        <v>9</v>
      </c>
      <c r="Y5836" s="334">
        <v>139</v>
      </c>
    </row>
    <row r="5837" spans="1:25" x14ac:dyDescent="0.25">
      <c r="A5837" t="str">
        <f>'Page 1 - General Information'!$G$12</f>
        <v>114069103</v>
      </c>
      <c r="B5837" t="str">
        <f>'Page 1 - General Information'!$G$16</f>
        <v>6980</v>
      </c>
      <c r="C5837" s="333" t="s">
        <v>14207</v>
      </c>
      <c r="N5837" t="s">
        <v>12201</v>
      </c>
      <c r="P5837" s="303">
        <f>INDEX('Page 3 - Financial Information'!$K$16:$X$186,Y5837,X5837)</f>
        <v>0</v>
      </c>
      <c r="Q5837"/>
      <c r="S5837" t="s">
        <v>13695</v>
      </c>
      <c r="X5837" s="334">
        <v>10</v>
      </c>
      <c r="Y5837" s="334">
        <v>139</v>
      </c>
    </row>
    <row r="5838" spans="1:25" x14ac:dyDescent="0.25">
      <c r="A5838" t="str">
        <f>'Page 1 - General Information'!$G$12</f>
        <v>114069103</v>
      </c>
      <c r="B5838" t="str">
        <f>'Page 1 - General Information'!$G$16</f>
        <v>6980</v>
      </c>
      <c r="C5838" s="333" t="s">
        <v>14207</v>
      </c>
      <c r="N5838" t="s">
        <v>12201</v>
      </c>
      <c r="P5838" s="303">
        <f>INDEX('Page 3 - Financial Information'!$K$16:$X$186,Y5838,X5838)</f>
        <v>0</v>
      </c>
      <c r="Q5838"/>
      <c r="S5838" t="s">
        <v>13696</v>
      </c>
      <c r="X5838" s="334">
        <v>13</v>
      </c>
      <c r="Y5838" s="334">
        <v>139</v>
      </c>
    </row>
    <row r="5839" spans="1:25" x14ac:dyDescent="0.25">
      <c r="A5839" t="str">
        <f>'Page 1 - General Information'!$G$12</f>
        <v>114069103</v>
      </c>
      <c r="B5839" t="str">
        <f>'Page 1 - General Information'!$G$16</f>
        <v>6980</v>
      </c>
      <c r="C5839" s="333" t="s">
        <v>14207</v>
      </c>
      <c r="N5839" t="s">
        <v>12201</v>
      </c>
      <c r="P5839" s="303">
        <f>INDEX('Page 3 - Financial Information'!$K$16:$X$186,Y5839,X5839)</f>
        <v>0</v>
      </c>
      <c r="Q5839"/>
      <c r="S5839" t="s">
        <v>13697</v>
      </c>
      <c r="X5839" s="334">
        <v>14</v>
      </c>
      <c r="Y5839" s="334">
        <v>139</v>
      </c>
    </row>
    <row r="5840" spans="1:25" x14ac:dyDescent="0.25">
      <c r="A5840" t="str">
        <f>'Page 1 - General Information'!$G$12</f>
        <v>114069103</v>
      </c>
      <c r="B5840" t="str">
        <f>'Page 1 - General Information'!$G$16</f>
        <v>6980</v>
      </c>
      <c r="C5840" s="333" t="s">
        <v>14207</v>
      </c>
      <c r="N5840" t="s">
        <v>12201</v>
      </c>
      <c r="P5840" s="303">
        <f>INDEX('Page 3 - Financial Information'!$K$16:$X$186,Y5840,X5840)</f>
        <v>0</v>
      </c>
      <c r="Q5840"/>
      <c r="S5840" t="s">
        <v>13698</v>
      </c>
      <c r="X5840" s="334">
        <v>1</v>
      </c>
      <c r="Y5840" s="334">
        <v>140</v>
      </c>
    </row>
    <row r="5841" spans="1:25" x14ac:dyDescent="0.25">
      <c r="A5841" t="str">
        <f>'Page 1 - General Information'!$G$12</f>
        <v>114069103</v>
      </c>
      <c r="B5841" t="str">
        <f>'Page 1 - General Information'!$G$16</f>
        <v>6980</v>
      </c>
      <c r="C5841" s="333" t="s">
        <v>14207</v>
      </c>
      <c r="N5841" t="s">
        <v>12201</v>
      </c>
      <c r="P5841" s="303">
        <f>INDEX('Page 3 - Financial Information'!$K$16:$X$186,Y5841,X5841)</f>
        <v>0</v>
      </c>
      <c r="Q5841"/>
      <c r="S5841" t="s">
        <v>13699</v>
      </c>
      <c r="X5841" s="334">
        <v>3</v>
      </c>
      <c r="Y5841" s="334">
        <v>140</v>
      </c>
    </row>
    <row r="5842" spans="1:25" x14ac:dyDescent="0.25">
      <c r="A5842" t="str">
        <f>'Page 1 - General Information'!$G$12</f>
        <v>114069103</v>
      </c>
      <c r="B5842" t="str">
        <f>'Page 1 - General Information'!$G$16</f>
        <v>6980</v>
      </c>
      <c r="C5842" s="333" t="s">
        <v>14207</v>
      </c>
      <c r="N5842" t="s">
        <v>12201</v>
      </c>
      <c r="P5842" s="303">
        <f>INDEX('Page 3 - Financial Information'!$K$16:$X$186,Y5842,X5842)</f>
        <v>0</v>
      </c>
      <c r="Q5842"/>
      <c r="S5842" t="s">
        <v>13700</v>
      </c>
      <c r="X5842" s="334">
        <v>4</v>
      </c>
      <c r="Y5842" s="334">
        <v>140</v>
      </c>
    </row>
    <row r="5843" spans="1:25" x14ac:dyDescent="0.25">
      <c r="A5843" t="str">
        <f>'Page 1 - General Information'!$G$12</f>
        <v>114069103</v>
      </c>
      <c r="B5843" t="str">
        <f>'Page 1 - General Information'!$G$16</f>
        <v>6980</v>
      </c>
      <c r="C5843" s="333" t="s">
        <v>14207</v>
      </c>
      <c r="N5843" t="s">
        <v>12201</v>
      </c>
      <c r="P5843" s="303">
        <f>INDEX('Page 3 - Financial Information'!$K$16:$X$186,Y5843,X5843)</f>
        <v>0</v>
      </c>
      <c r="Q5843"/>
      <c r="S5843" t="s">
        <v>13701</v>
      </c>
      <c r="X5843" s="334">
        <v>5</v>
      </c>
      <c r="Y5843" s="334">
        <v>140</v>
      </c>
    </row>
    <row r="5844" spans="1:25" x14ac:dyDescent="0.25">
      <c r="A5844" t="str">
        <f>'Page 1 - General Information'!$G$12</f>
        <v>114069103</v>
      </c>
      <c r="B5844" t="str">
        <f>'Page 1 - General Information'!$G$16</f>
        <v>6980</v>
      </c>
      <c r="C5844" s="333" t="s">
        <v>14207</v>
      </c>
      <c r="N5844" t="s">
        <v>12201</v>
      </c>
      <c r="P5844" s="303">
        <f>INDEX('Page 3 - Financial Information'!$K$16:$X$186,Y5844,X5844)</f>
        <v>0</v>
      </c>
      <c r="Q5844"/>
      <c r="S5844" t="s">
        <v>13702</v>
      </c>
      <c r="X5844" s="334">
        <v>6</v>
      </c>
      <c r="Y5844" s="334">
        <v>140</v>
      </c>
    </row>
    <row r="5845" spans="1:25" x14ac:dyDescent="0.25">
      <c r="A5845" t="str">
        <f>'Page 1 - General Information'!$G$12</f>
        <v>114069103</v>
      </c>
      <c r="B5845" t="str">
        <f>'Page 1 - General Information'!$G$16</f>
        <v>6980</v>
      </c>
      <c r="C5845" s="333" t="s">
        <v>14207</v>
      </c>
      <c r="N5845" t="s">
        <v>12201</v>
      </c>
      <c r="P5845" s="303">
        <f>INDEX('Page 3 - Financial Information'!$K$16:$X$186,Y5845,X5845)</f>
        <v>0</v>
      </c>
      <c r="Q5845"/>
      <c r="S5845" t="s">
        <v>13703</v>
      </c>
      <c r="X5845" s="334">
        <v>7</v>
      </c>
      <c r="Y5845" s="334">
        <v>140</v>
      </c>
    </row>
    <row r="5846" spans="1:25" x14ac:dyDescent="0.25">
      <c r="A5846" t="str">
        <f>'Page 1 - General Information'!$G$12</f>
        <v>114069103</v>
      </c>
      <c r="B5846" t="str">
        <f>'Page 1 - General Information'!$G$16</f>
        <v>6980</v>
      </c>
      <c r="C5846" s="333" t="s">
        <v>14207</v>
      </c>
      <c r="N5846" t="s">
        <v>12201</v>
      </c>
      <c r="P5846" s="303">
        <f>INDEX('Page 3 - Financial Information'!$K$16:$X$186,Y5846,X5846)</f>
        <v>0</v>
      </c>
      <c r="Q5846"/>
      <c r="S5846" t="s">
        <v>13704</v>
      </c>
      <c r="X5846" s="334">
        <v>8</v>
      </c>
      <c r="Y5846" s="334">
        <v>140</v>
      </c>
    </row>
    <row r="5847" spans="1:25" x14ac:dyDescent="0.25">
      <c r="A5847" t="str">
        <f>'Page 1 - General Information'!$G$12</f>
        <v>114069103</v>
      </c>
      <c r="B5847" t="str">
        <f>'Page 1 - General Information'!$G$16</f>
        <v>6980</v>
      </c>
      <c r="C5847" s="333" t="s">
        <v>14207</v>
      </c>
      <c r="N5847" t="s">
        <v>12201</v>
      </c>
      <c r="P5847" s="303">
        <f>INDEX('Page 3 - Financial Information'!$K$16:$X$186,Y5847,X5847)</f>
        <v>0</v>
      </c>
      <c r="Q5847"/>
      <c r="S5847" t="s">
        <v>13705</v>
      </c>
      <c r="X5847" s="334">
        <v>9</v>
      </c>
      <c r="Y5847" s="334">
        <v>140</v>
      </c>
    </row>
    <row r="5848" spans="1:25" x14ac:dyDescent="0.25">
      <c r="A5848" t="str">
        <f>'Page 1 - General Information'!$G$12</f>
        <v>114069103</v>
      </c>
      <c r="B5848" t="str">
        <f>'Page 1 - General Information'!$G$16</f>
        <v>6980</v>
      </c>
      <c r="C5848" s="333" t="s">
        <v>14207</v>
      </c>
      <c r="N5848" t="s">
        <v>12201</v>
      </c>
      <c r="P5848" s="303">
        <f>INDEX('Page 3 - Financial Information'!$K$16:$X$186,Y5848,X5848)</f>
        <v>0</v>
      </c>
      <c r="Q5848"/>
      <c r="S5848" t="s">
        <v>13706</v>
      </c>
      <c r="X5848" s="334">
        <v>10</v>
      </c>
      <c r="Y5848" s="334">
        <v>140</v>
      </c>
    </row>
    <row r="5849" spans="1:25" x14ac:dyDescent="0.25">
      <c r="A5849" t="str">
        <f>'Page 1 - General Information'!$G$12</f>
        <v>114069103</v>
      </c>
      <c r="B5849" t="str">
        <f>'Page 1 - General Information'!$G$16</f>
        <v>6980</v>
      </c>
      <c r="C5849" s="333" t="s">
        <v>14207</v>
      </c>
      <c r="N5849" t="s">
        <v>12201</v>
      </c>
      <c r="P5849" s="303">
        <f>INDEX('Page 3 - Financial Information'!$K$16:$X$186,Y5849,X5849)</f>
        <v>0</v>
      </c>
      <c r="Q5849"/>
      <c r="S5849" t="s">
        <v>13707</v>
      </c>
      <c r="X5849" s="334">
        <v>13</v>
      </c>
      <c r="Y5849" s="334">
        <v>140</v>
      </c>
    </row>
    <row r="5850" spans="1:25" x14ac:dyDescent="0.25">
      <c r="A5850" t="str">
        <f>'Page 1 - General Information'!$G$12</f>
        <v>114069103</v>
      </c>
      <c r="B5850" t="str">
        <f>'Page 1 - General Information'!$G$16</f>
        <v>6980</v>
      </c>
      <c r="C5850" s="333" t="s">
        <v>14207</v>
      </c>
      <c r="N5850" t="s">
        <v>12201</v>
      </c>
      <c r="P5850" s="303">
        <f>INDEX('Page 3 - Financial Information'!$K$16:$X$186,Y5850,X5850)</f>
        <v>0</v>
      </c>
      <c r="Q5850"/>
      <c r="S5850" t="s">
        <v>13708</v>
      </c>
      <c r="X5850" s="334">
        <v>14</v>
      </c>
      <c r="Y5850" s="334">
        <v>140</v>
      </c>
    </row>
    <row r="5851" spans="1:25" x14ac:dyDescent="0.25">
      <c r="A5851" t="str">
        <f>'Page 1 - General Information'!$G$12</f>
        <v>114069103</v>
      </c>
      <c r="B5851" t="str">
        <f>'Page 1 - General Information'!$G$16</f>
        <v>6980</v>
      </c>
      <c r="C5851" s="333" t="s">
        <v>14207</v>
      </c>
      <c r="N5851" t="s">
        <v>12201</v>
      </c>
      <c r="P5851" s="303">
        <f>INDEX('Page 3 - Financial Information'!$K$16:$X$186,Y5851,X5851)</f>
        <v>12246</v>
      </c>
      <c r="Q5851"/>
      <c r="S5851" t="s">
        <v>13709</v>
      </c>
      <c r="X5851" s="334">
        <v>1</v>
      </c>
      <c r="Y5851" s="334">
        <v>141</v>
      </c>
    </row>
    <row r="5852" spans="1:25" x14ac:dyDescent="0.25">
      <c r="A5852" t="str">
        <f>'Page 1 - General Information'!$G$12</f>
        <v>114069103</v>
      </c>
      <c r="B5852" t="str">
        <f>'Page 1 - General Information'!$G$16</f>
        <v>6980</v>
      </c>
      <c r="C5852" s="333" t="s">
        <v>14207</v>
      </c>
      <c r="N5852" t="s">
        <v>12201</v>
      </c>
      <c r="P5852" s="303">
        <f>INDEX('Page 3 - Financial Information'!$K$16:$X$186,Y5852,X5852)</f>
        <v>954</v>
      </c>
      <c r="Q5852"/>
      <c r="S5852" t="s">
        <v>13710</v>
      </c>
      <c r="X5852" s="334">
        <v>3</v>
      </c>
      <c r="Y5852" s="334">
        <v>141</v>
      </c>
    </row>
    <row r="5853" spans="1:25" x14ac:dyDescent="0.25">
      <c r="A5853" t="str">
        <f>'Page 1 - General Information'!$G$12</f>
        <v>114069103</v>
      </c>
      <c r="B5853" t="str">
        <f>'Page 1 - General Information'!$G$16</f>
        <v>6980</v>
      </c>
      <c r="C5853" s="333" t="s">
        <v>14207</v>
      </c>
      <c r="N5853" t="s">
        <v>12201</v>
      </c>
      <c r="P5853" s="303">
        <f>INDEX('Page 3 - Financial Information'!$K$16:$X$186,Y5853,X5853)</f>
        <v>0</v>
      </c>
      <c r="Q5853"/>
      <c r="S5853" t="s">
        <v>13711</v>
      </c>
      <c r="X5853" s="334">
        <v>4</v>
      </c>
      <c r="Y5853" s="334">
        <v>141</v>
      </c>
    </row>
    <row r="5854" spans="1:25" x14ac:dyDescent="0.25">
      <c r="A5854" t="str">
        <f>'Page 1 - General Information'!$G$12</f>
        <v>114069103</v>
      </c>
      <c r="B5854" t="str">
        <f>'Page 1 - General Information'!$G$16</f>
        <v>6980</v>
      </c>
      <c r="C5854" s="333" t="s">
        <v>14207</v>
      </c>
      <c r="N5854" t="s">
        <v>12201</v>
      </c>
      <c r="P5854" s="303">
        <f>INDEX('Page 3 - Financial Information'!$K$16:$X$186,Y5854,X5854)</f>
        <v>2700</v>
      </c>
      <c r="Q5854"/>
      <c r="S5854" t="s">
        <v>13712</v>
      </c>
      <c r="X5854" s="334">
        <v>5</v>
      </c>
      <c r="Y5854" s="334">
        <v>141</v>
      </c>
    </row>
    <row r="5855" spans="1:25" x14ac:dyDescent="0.25">
      <c r="A5855" t="str">
        <f>'Page 1 - General Information'!$G$12</f>
        <v>114069103</v>
      </c>
      <c r="B5855" t="str">
        <f>'Page 1 - General Information'!$G$16</f>
        <v>6980</v>
      </c>
      <c r="C5855" s="333" t="s">
        <v>14207</v>
      </c>
      <c r="N5855" t="s">
        <v>12201</v>
      </c>
      <c r="P5855" s="303">
        <f>INDEX('Page 3 - Financial Information'!$K$16:$X$186,Y5855,X5855)</f>
        <v>0</v>
      </c>
      <c r="Q5855"/>
      <c r="S5855" t="s">
        <v>13713</v>
      </c>
      <c r="X5855" s="334">
        <v>6</v>
      </c>
      <c r="Y5855" s="334">
        <v>141</v>
      </c>
    </row>
    <row r="5856" spans="1:25" x14ac:dyDescent="0.25">
      <c r="A5856" t="str">
        <f>'Page 1 - General Information'!$G$12</f>
        <v>114069103</v>
      </c>
      <c r="B5856" t="str">
        <f>'Page 1 - General Information'!$G$16</f>
        <v>6980</v>
      </c>
      <c r="C5856" s="333" t="s">
        <v>14207</v>
      </c>
      <c r="N5856" t="s">
        <v>12201</v>
      </c>
      <c r="P5856" s="303">
        <f>INDEX('Page 3 - Financial Information'!$K$16:$X$186,Y5856,X5856)</f>
        <v>2915</v>
      </c>
      <c r="Q5856"/>
      <c r="S5856" t="s">
        <v>13714</v>
      </c>
      <c r="X5856" s="334">
        <v>7</v>
      </c>
      <c r="Y5856" s="334">
        <v>141</v>
      </c>
    </row>
    <row r="5857" spans="1:25" x14ac:dyDescent="0.25">
      <c r="A5857" t="str">
        <f>'Page 1 - General Information'!$G$12</f>
        <v>114069103</v>
      </c>
      <c r="B5857" t="str">
        <f>'Page 1 - General Information'!$G$16</f>
        <v>6980</v>
      </c>
      <c r="C5857" s="333" t="s">
        <v>14207</v>
      </c>
      <c r="N5857" t="s">
        <v>12201</v>
      </c>
      <c r="P5857" s="303">
        <f>INDEX('Page 3 - Financial Information'!$K$16:$X$186,Y5857,X5857)</f>
        <v>5677</v>
      </c>
      <c r="Q5857"/>
      <c r="S5857" t="s">
        <v>13715</v>
      </c>
      <c r="X5857" s="334">
        <v>8</v>
      </c>
      <c r="Y5857" s="334">
        <v>141</v>
      </c>
    </row>
    <row r="5858" spans="1:25" x14ac:dyDescent="0.25">
      <c r="A5858" t="str">
        <f>'Page 1 - General Information'!$G$12</f>
        <v>114069103</v>
      </c>
      <c r="B5858" t="str">
        <f>'Page 1 - General Information'!$G$16</f>
        <v>6980</v>
      </c>
      <c r="C5858" s="333" t="s">
        <v>14207</v>
      </c>
      <c r="N5858" t="s">
        <v>12201</v>
      </c>
      <c r="P5858" s="303">
        <f>INDEX('Page 3 - Financial Information'!$K$16:$X$186,Y5858,X5858)</f>
        <v>0</v>
      </c>
      <c r="Q5858"/>
      <c r="S5858" t="s">
        <v>13716</v>
      </c>
      <c r="X5858" s="334">
        <v>9</v>
      </c>
      <c r="Y5858" s="334">
        <v>141</v>
      </c>
    </row>
    <row r="5859" spans="1:25" x14ac:dyDescent="0.25">
      <c r="A5859" t="str">
        <f>'Page 1 - General Information'!$G$12</f>
        <v>114069103</v>
      </c>
      <c r="B5859" t="str">
        <f>'Page 1 - General Information'!$G$16</f>
        <v>6980</v>
      </c>
      <c r="C5859" s="333" t="s">
        <v>14207</v>
      </c>
      <c r="N5859" t="s">
        <v>12201</v>
      </c>
      <c r="P5859" s="303">
        <f>INDEX('Page 3 - Financial Information'!$K$16:$X$186,Y5859,X5859)</f>
        <v>0</v>
      </c>
      <c r="Q5859"/>
      <c r="S5859" t="s">
        <v>13717</v>
      </c>
      <c r="X5859" s="334">
        <v>10</v>
      </c>
      <c r="Y5859" s="334">
        <v>141</v>
      </c>
    </row>
    <row r="5860" spans="1:25" x14ac:dyDescent="0.25">
      <c r="A5860" t="str">
        <f>'Page 1 - General Information'!$G$12</f>
        <v>114069103</v>
      </c>
      <c r="B5860" t="str">
        <f>'Page 1 - General Information'!$G$16</f>
        <v>6980</v>
      </c>
      <c r="C5860" s="333" t="s">
        <v>14207</v>
      </c>
      <c r="N5860" t="s">
        <v>12201</v>
      </c>
      <c r="P5860" s="303">
        <f>INDEX('Page 3 - Financial Information'!$K$16:$X$186,Y5860,X5860)</f>
        <v>0</v>
      </c>
      <c r="Q5860"/>
      <c r="S5860" t="s">
        <v>13718</v>
      </c>
      <c r="X5860" s="334">
        <v>13</v>
      </c>
      <c r="Y5860" s="334">
        <v>141</v>
      </c>
    </row>
    <row r="5861" spans="1:25" x14ac:dyDescent="0.25">
      <c r="A5861" t="str">
        <f>'Page 1 - General Information'!$G$12</f>
        <v>114069103</v>
      </c>
      <c r="B5861" t="str">
        <f>'Page 1 - General Information'!$G$16</f>
        <v>6980</v>
      </c>
      <c r="C5861" s="333" t="s">
        <v>14207</v>
      </c>
      <c r="N5861" t="s">
        <v>12201</v>
      </c>
      <c r="P5861" s="303">
        <f>INDEX('Page 3 - Financial Information'!$K$16:$X$186,Y5861,X5861)</f>
        <v>0</v>
      </c>
      <c r="Q5861"/>
      <c r="S5861" t="s">
        <v>13719</v>
      </c>
      <c r="X5861" s="334">
        <v>14</v>
      </c>
      <c r="Y5861" s="334">
        <v>141</v>
      </c>
    </row>
    <row r="5862" spans="1:25" x14ac:dyDescent="0.25">
      <c r="A5862" t="str">
        <f>'Page 1 - General Information'!$G$12</f>
        <v>114069103</v>
      </c>
      <c r="B5862" t="str">
        <f>'Page 1 - General Information'!$G$16</f>
        <v>6980</v>
      </c>
      <c r="C5862" s="333" t="s">
        <v>14207</v>
      </c>
      <c r="N5862" t="s">
        <v>12201</v>
      </c>
      <c r="P5862" s="303">
        <f>INDEX('Page 3 - Financial Information'!$K$16:$X$186,Y5862,X5862)</f>
        <v>13260</v>
      </c>
      <c r="Q5862"/>
      <c r="S5862" t="s">
        <v>14175</v>
      </c>
      <c r="X5862" s="334">
        <v>1</v>
      </c>
      <c r="Y5862" s="334">
        <v>142</v>
      </c>
    </row>
    <row r="5863" spans="1:25" x14ac:dyDescent="0.25">
      <c r="A5863" t="str">
        <f>'Page 1 - General Information'!$G$12</f>
        <v>114069103</v>
      </c>
      <c r="B5863" t="str">
        <f>'Page 1 - General Information'!$G$16</f>
        <v>6980</v>
      </c>
      <c r="C5863" s="333" t="s">
        <v>14207</v>
      </c>
      <c r="N5863" t="s">
        <v>12201</v>
      </c>
      <c r="P5863" s="303">
        <f>INDEX('Page 3 - Financial Information'!$K$16:$X$186,Y5863,X5863)</f>
        <v>580</v>
      </c>
      <c r="Q5863"/>
      <c r="S5863" t="s">
        <v>14176</v>
      </c>
      <c r="X5863" s="334">
        <v>3</v>
      </c>
      <c r="Y5863" s="334">
        <v>142</v>
      </c>
    </row>
    <row r="5864" spans="1:25" x14ac:dyDescent="0.25">
      <c r="A5864" t="str">
        <f>'Page 1 - General Information'!$G$12</f>
        <v>114069103</v>
      </c>
      <c r="B5864" t="str">
        <f>'Page 1 - General Information'!$G$16</f>
        <v>6980</v>
      </c>
      <c r="C5864" s="333" t="s">
        <v>14207</v>
      </c>
      <c r="N5864" t="s">
        <v>12201</v>
      </c>
      <c r="P5864" s="303">
        <f>INDEX('Page 3 - Financial Information'!$K$16:$X$186,Y5864,X5864)</f>
        <v>622</v>
      </c>
      <c r="Q5864"/>
      <c r="S5864" t="s">
        <v>14177</v>
      </c>
      <c r="X5864" s="334">
        <v>4</v>
      </c>
      <c r="Y5864" s="334">
        <v>142</v>
      </c>
    </row>
    <row r="5865" spans="1:25" x14ac:dyDescent="0.25">
      <c r="A5865" t="str">
        <f>'Page 1 - General Information'!$G$12</f>
        <v>114069103</v>
      </c>
      <c r="B5865" t="str">
        <f>'Page 1 - General Information'!$G$16</f>
        <v>6980</v>
      </c>
      <c r="C5865" s="333" t="s">
        <v>14207</v>
      </c>
      <c r="N5865" t="s">
        <v>12201</v>
      </c>
      <c r="P5865" s="303">
        <f>INDEX('Page 3 - Financial Information'!$K$16:$X$186,Y5865,X5865)</f>
        <v>4966</v>
      </c>
      <c r="Q5865"/>
      <c r="S5865" t="s">
        <v>14178</v>
      </c>
      <c r="X5865" s="334">
        <v>5</v>
      </c>
      <c r="Y5865" s="334">
        <v>142</v>
      </c>
    </row>
    <row r="5866" spans="1:25" x14ac:dyDescent="0.25">
      <c r="A5866" t="str">
        <f>'Page 1 - General Information'!$G$12</f>
        <v>114069103</v>
      </c>
      <c r="B5866" t="str">
        <f>'Page 1 - General Information'!$G$16</f>
        <v>6980</v>
      </c>
      <c r="C5866" s="333" t="s">
        <v>14207</v>
      </c>
      <c r="N5866" t="s">
        <v>12201</v>
      </c>
      <c r="P5866" s="303">
        <f>INDEX('Page 3 - Financial Information'!$K$16:$X$186,Y5866,X5866)</f>
        <v>0</v>
      </c>
      <c r="Q5866"/>
      <c r="S5866" t="s">
        <v>14179</v>
      </c>
      <c r="X5866" s="334">
        <v>6</v>
      </c>
      <c r="Y5866" s="334">
        <v>142</v>
      </c>
    </row>
    <row r="5867" spans="1:25" x14ac:dyDescent="0.25">
      <c r="A5867" t="str">
        <f>'Page 1 - General Information'!$G$12</f>
        <v>114069103</v>
      </c>
      <c r="B5867" t="str">
        <f>'Page 1 - General Information'!$G$16</f>
        <v>6980</v>
      </c>
      <c r="C5867" s="333" t="s">
        <v>14207</v>
      </c>
      <c r="N5867" t="s">
        <v>12201</v>
      </c>
      <c r="P5867" s="303">
        <f>INDEX('Page 3 - Financial Information'!$K$16:$X$186,Y5867,X5867)</f>
        <v>876</v>
      </c>
      <c r="Q5867"/>
      <c r="S5867" t="s">
        <v>14180</v>
      </c>
      <c r="X5867" s="334">
        <v>7</v>
      </c>
      <c r="Y5867" s="334">
        <v>142</v>
      </c>
    </row>
    <row r="5868" spans="1:25" x14ac:dyDescent="0.25">
      <c r="A5868" t="str">
        <f>'Page 1 - General Information'!$G$12</f>
        <v>114069103</v>
      </c>
      <c r="B5868" t="str">
        <f>'Page 1 - General Information'!$G$16</f>
        <v>6980</v>
      </c>
      <c r="C5868" s="333" t="s">
        <v>14207</v>
      </c>
      <c r="N5868" t="s">
        <v>12201</v>
      </c>
      <c r="P5868" s="303">
        <f>INDEX('Page 3 - Financial Information'!$K$16:$X$186,Y5868,X5868)</f>
        <v>0</v>
      </c>
      <c r="Q5868"/>
      <c r="S5868" t="s">
        <v>14181</v>
      </c>
      <c r="X5868" s="334">
        <v>8</v>
      </c>
      <c r="Y5868" s="334">
        <v>142</v>
      </c>
    </row>
    <row r="5869" spans="1:25" x14ac:dyDescent="0.25">
      <c r="A5869" t="str">
        <f>'Page 1 - General Information'!$G$12</f>
        <v>114069103</v>
      </c>
      <c r="B5869" t="str">
        <f>'Page 1 - General Information'!$G$16</f>
        <v>6980</v>
      </c>
      <c r="C5869" s="333" t="s">
        <v>14207</v>
      </c>
      <c r="N5869" t="s">
        <v>12201</v>
      </c>
      <c r="P5869" s="303">
        <f>INDEX('Page 3 - Financial Information'!$K$16:$X$186,Y5869,X5869)</f>
        <v>0</v>
      </c>
      <c r="Q5869"/>
      <c r="S5869" t="s">
        <v>14182</v>
      </c>
      <c r="X5869" s="334">
        <v>9</v>
      </c>
      <c r="Y5869" s="334">
        <v>142</v>
      </c>
    </row>
    <row r="5870" spans="1:25" x14ac:dyDescent="0.25">
      <c r="A5870" t="str">
        <f>'Page 1 - General Information'!$G$12</f>
        <v>114069103</v>
      </c>
      <c r="B5870" t="str">
        <f>'Page 1 - General Information'!$G$16</f>
        <v>6980</v>
      </c>
      <c r="C5870" s="333" t="s">
        <v>14207</v>
      </c>
      <c r="N5870" t="s">
        <v>12201</v>
      </c>
      <c r="P5870" s="303">
        <f>INDEX('Page 3 - Financial Information'!$K$16:$X$186,Y5870,X5870)</f>
        <v>6216</v>
      </c>
      <c r="Q5870"/>
      <c r="S5870" t="s">
        <v>14183</v>
      </c>
      <c r="X5870" s="334">
        <v>10</v>
      </c>
      <c r="Y5870" s="334">
        <v>142</v>
      </c>
    </row>
    <row r="5871" spans="1:25" x14ac:dyDescent="0.25">
      <c r="A5871" t="str">
        <f>'Page 1 - General Information'!$G$12</f>
        <v>114069103</v>
      </c>
      <c r="B5871" t="str">
        <f>'Page 1 - General Information'!$G$16</f>
        <v>6980</v>
      </c>
      <c r="C5871" s="333" t="s">
        <v>14207</v>
      </c>
      <c r="N5871" t="s">
        <v>12201</v>
      </c>
      <c r="P5871" s="303">
        <f>INDEX('Page 3 - Financial Information'!$K$16:$X$186,Y5871,X5871)</f>
        <v>0</v>
      </c>
      <c r="Q5871"/>
      <c r="S5871" t="s">
        <v>14184</v>
      </c>
      <c r="X5871" s="334">
        <v>13</v>
      </c>
      <c r="Y5871" s="334">
        <v>142</v>
      </c>
    </row>
    <row r="5872" spans="1:25" x14ac:dyDescent="0.25">
      <c r="A5872" t="str">
        <f>'Page 1 - General Information'!$G$12</f>
        <v>114069103</v>
      </c>
      <c r="B5872" t="str">
        <f>'Page 1 - General Information'!$G$16</f>
        <v>6980</v>
      </c>
      <c r="C5872" s="333" t="s">
        <v>14207</v>
      </c>
      <c r="N5872" t="s">
        <v>12201</v>
      </c>
      <c r="P5872" s="303">
        <f>INDEX('Page 3 - Financial Information'!$K$16:$X$186,Y5872,X5872)</f>
        <v>0</v>
      </c>
      <c r="Q5872"/>
      <c r="S5872" t="s">
        <v>14185</v>
      </c>
      <c r="X5872" s="334">
        <v>14</v>
      </c>
      <c r="Y5872" s="334">
        <v>142</v>
      </c>
    </row>
    <row r="5873" spans="1:25" x14ac:dyDescent="0.25">
      <c r="A5873" t="str">
        <f>'Page 1 - General Information'!$G$12</f>
        <v>114069103</v>
      </c>
      <c r="B5873" t="str">
        <f>'Page 1 - General Information'!$G$16</f>
        <v>6980</v>
      </c>
      <c r="C5873" s="333" t="s">
        <v>14207</v>
      </c>
      <c r="N5873" t="s">
        <v>12201</v>
      </c>
      <c r="P5873" s="303">
        <f>INDEX('Page 3 - Financial Information'!$K$16:$X$186,Y5873,X5873)</f>
        <v>0</v>
      </c>
      <c r="Q5873"/>
      <c r="S5873" t="s">
        <v>13720</v>
      </c>
      <c r="X5873" s="334">
        <v>1</v>
      </c>
      <c r="Y5873" s="334">
        <v>143</v>
      </c>
    </row>
    <row r="5874" spans="1:25" x14ac:dyDescent="0.25">
      <c r="A5874" t="str">
        <f>'Page 1 - General Information'!$G$12</f>
        <v>114069103</v>
      </c>
      <c r="B5874" t="str">
        <f>'Page 1 - General Information'!$G$16</f>
        <v>6980</v>
      </c>
      <c r="C5874" s="333" t="s">
        <v>14207</v>
      </c>
      <c r="N5874" t="s">
        <v>12201</v>
      </c>
      <c r="P5874" s="303">
        <f>INDEX('Page 3 - Financial Information'!$K$16:$X$186,Y5874,X5874)</f>
        <v>0</v>
      </c>
      <c r="Q5874"/>
      <c r="S5874" t="s">
        <v>13721</v>
      </c>
      <c r="X5874" s="334">
        <v>3</v>
      </c>
      <c r="Y5874" s="334">
        <v>143</v>
      </c>
    </row>
    <row r="5875" spans="1:25" x14ac:dyDescent="0.25">
      <c r="A5875" t="str">
        <f>'Page 1 - General Information'!$G$12</f>
        <v>114069103</v>
      </c>
      <c r="B5875" t="str">
        <f>'Page 1 - General Information'!$G$16</f>
        <v>6980</v>
      </c>
      <c r="C5875" s="333" t="s">
        <v>14207</v>
      </c>
      <c r="N5875" t="s">
        <v>12201</v>
      </c>
      <c r="P5875" s="303">
        <f>INDEX('Page 3 - Financial Information'!$K$16:$X$186,Y5875,X5875)</f>
        <v>0</v>
      </c>
      <c r="Q5875"/>
      <c r="S5875" t="s">
        <v>13722</v>
      </c>
      <c r="X5875" s="334">
        <v>4</v>
      </c>
      <c r="Y5875" s="334">
        <v>143</v>
      </c>
    </row>
    <row r="5876" spans="1:25" x14ac:dyDescent="0.25">
      <c r="A5876" t="str">
        <f>'Page 1 - General Information'!$G$12</f>
        <v>114069103</v>
      </c>
      <c r="B5876" t="str">
        <f>'Page 1 - General Information'!$G$16</f>
        <v>6980</v>
      </c>
      <c r="C5876" s="333" t="s">
        <v>14207</v>
      </c>
      <c r="N5876" t="s">
        <v>12201</v>
      </c>
      <c r="P5876" s="303">
        <f>INDEX('Page 3 - Financial Information'!$K$16:$X$186,Y5876,X5876)</f>
        <v>0</v>
      </c>
      <c r="Q5876"/>
      <c r="S5876" t="s">
        <v>13723</v>
      </c>
      <c r="X5876" s="334">
        <v>5</v>
      </c>
      <c r="Y5876" s="334">
        <v>143</v>
      </c>
    </row>
    <row r="5877" spans="1:25" x14ac:dyDescent="0.25">
      <c r="A5877" t="str">
        <f>'Page 1 - General Information'!$G$12</f>
        <v>114069103</v>
      </c>
      <c r="B5877" t="str">
        <f>'Page 1 - General Information'!$G$16</f>
        <v>6980</v>
      </c>
      <c r="C5877" s="333" t="s">
        <v>14207</v>
      </c>
      <c r="N5877" t="s">
        <v>12201</v>
      </c>
      <c r="P5877" s="303">
        <f>INDEX('Page 3 - Financial Information'!$K$16:$X$186,Y5877,X5877)</f>
        <v>0</v>
      </c>
      <c r="Q5877"/>
      <c r="S5877" t="s">
        <v>13724</v>
      </c>
      <c r="X5877" s="334">
        <v>6</v>
      </c>
      <c r="Y5877" s="334">
        <v>143</v>
      </c>
    </row>
    <row r="5878" spans="1:25" x14ac:dyDescent="0.25">
      <c r="A5878" t="str">
        <f>'Page 1 - General Information'!$G$12</f>
        <v>114069103</v>
      </c>
      <c r="B5878" t="str">
        <f>'Page 1 - General Information'!$G$16</f>
        <v>6980</v>
      </c>
      <c r="C5878" s="333" t="s">
        <v>14207</v>
      </c>
      <c r="N5878" t="s">
        <v>12201</v>
      </c>
      <c r="P5878" s="303">
        <f>INDEX('Page 3 - Financial Information'!$K$16:$X$186,Y5878,X5878)</f>
        <v>0</v>
      </c>
      <c r="Q5878"/>
      <c r="S5878" t="s">
        <v>13725</v>
      </c>
      <c r="X5878" s="334">
        <v>7</v>
      </c>
      <c r="Y5878" s="334">
        <v>143</v>
      </c>
    </row>
    <row r="5879" spans="1:25" x14ac:dyDescent="0.25">
      <c r="A5879" t="str">
        <f>'Page 1 - General Information'!$G$12</f>
        <v>114069103</v>
      </c>
      <c r="B5879" t="str">
        <f>'Page 1 - General Information'!$G$16</f>
        <v>6980</v>
      </c>
      <c r="C5879" s="333" t="s">
        <v>14207</v>
      </c>
      <c r="N5879" t="s">
        <v>12201</v>
      </c>
      <c r="P5879" s="303">
        <f>INDEX('Page 3 - Financial Information'!$K$16:$X$186,Y5879,X5879)</f>
        <v>0</v>
      </c>
      <c r="Q5879"/>
      <c r="S5879" t="s">
        <v>13726</v>
      </c>
      <c r="X5879" s="334">
        <v>8</v>
      </c>
      <c r="Y5879" s="334">
        <v>143</v>
      </c>
    </row>
    <row r="5880" spans="1:25" x14ac:dyDescent="0.25">
      <c r="A5880" t="str">
        <f>'Page 1 - General Information'!$G$12</f>
        <v>114069103</v>
      </c>
      <c r="B5880" t="str">
        <f>'Page 1 - General Information'!$G$16</f>
        <v>6980</v>
      </c>
      <c r="C5880" s="333" t="s">
        <v>14207</v>
      </c>
      <c r="N5880" t="s">
        <v>12201</v>
      </c>
      <c r="P5880" s="303">
        <f>INDEX('Page 3 - Financial Information'!$K$16:$X$186,Y5880,X5880)</f>
        <v>0</v>
      </c>
      <c r="Q5880"/>
      <c r="S5880" t="s">
        <v>13727</v>
      </c>
      <c r="X5880" s="334">
        <v>9</v>
      </c>
      <c r="Y5880" s="334">
        <v>143</v>
      </c>
    </row>
    <row r="5881" spans="1:25" x14ac:dyDescent="0.25">
      <c r="A5881" t="str">
        <f>'Page 1 - General Information'!$G$12</f>
        <v>114069103</v>
      </c>
      <c r="B5881" t="str">
        <f>'Page 1 - General Information'!$G$16</f>
        <v>6980</v>
      </c>
      <c r="C5881" s="333" t="s">
        <v>14207</v>
      </c>
      <c r="N5881" t="s">
        <v>12201</v>
      </c>
      <c r="P5881" s="303">
        <f>INDEX('Page 3 - Financial Information'!$K$16:$X$186,Y5881,X5881)</f>
        <v>0</v>
      </c>
      <c r="Q5881"/>
      <c r="S5881" t="s">
        <v>13728</v>
      </c>
      <c r="X5881" s="334">
        <v>10</v>
      </c>
      <c r="Y5881" s="334">
        <v>143</v>
      </c>
    </row>
    <row r="5882" spans="1:25" x14ac:dyDescent="0.25">
      <c r="A5882" t="str">
        <f>'Page 1 - General Information'!$G$12</f>
        <v>114069103</v>
      </c>
      <c r="B5882" t="str">
        <f>'Page 1 - General Information'!$G$16</f>
        <v>6980</v>
      </c>
      <c r="C5882" s="333" t="s">
        <v>14207</v>
      </c>
      <c r="N5882" t="s">
        <v>12201</v>
      </c>
      <c r="P5882" s="303">
        <f>INDEX('Page 3 - Financial Information'!$K$16:$X$186,Y5882,X5882)</f>
        <v>0</v>
      </c>
      <c r="Q5882"/>
      <c r="S5882" t="s">
        <v>13729</v>
      </c>
      <c r="X5882" s="334">
        <v>13</v>
      </c>
      <c r="Y5882" s="334">
        <v>143</v>
      </c>
    </row>
    <row r="5883" spans="1:25" x14ac:dyDescent="0.25">
      <c r="A5883" t="str">
        <f>'Page 1 - General Information'!$G$12</f>
        <v>114069103</v>
      </c>
      <c r="B5883" t="str">
        <f>'Page 1 - General Information'!$G$16</f>
        <v>6980</v>
      </c>
      <c r="C5883" s="333" t="s">
        <v>14207</v>
      </c>
      <c r="N5883" t="s">
        <v>12201</v>
      </c>
      <c r="P5883" s="303">
        <f>INDEX('Page 3 - Financial Information'!$K$16:$X$186,Y5883,X5883)</f>
        <v>0</v>
      </c>
      <c r="Q5883"/>
      <c r="S5883" t="s">
        <v>13730</v>
      </c>
      <c r="X5883" s="334">
        <v>14</v>
      </c>
      <c r="Y5883" s="334">
        <v>143</v>
      </c>
    </row>
    <row r="5884" spans="1:25" x14ac:dyDescent="0.25">
      <c r="A5884" t="str">
        <f>'Page 1 - General Information'!$G$12</f>
        <v>114069103</v>
      </c>
      <c r="B5884" t="str">
        <f>'Page 1 - General Information'!$G$16</f>
        <v>6980</v>
      </c>
      <c r="C5884" s="333" t="s">
        <v>14207</v>
      </c>
      <c r="N5884" t="s">
        <v>12201</v>
      </c>
      <c r="P5884" s="303">
        <f>INDEX('Page 3 - Financial Information'!$K$16:$X$186,Y5884,X5884)</f>
        <v>0</v>
      </c>
      <c r="Q5884"/>
      <c r="S5884" t="s">
        <v>13731</v>
      </c>
      <c r="X5884" s="334">
        <v>1</v>
      </c>
      <c r="Y5884" s="334">
        <v>144</v>
      </c>
    </row>
    <row r="5885" spans="1:25" x14ac:dyDescent="0.25">
      <c r="A5885" t="str">
        <f>'Page 1 - General Information'!$G$12</f>
        <v>114069103</v>
      </c>
      <c r="B5885" t="str">
        <f>'Page 1 - General Information'!$G$16</f>
        <v>6980</v>
      </c>
      <c r="C5885" s="333" t="s">
        <v>14207</v>
      </c>
      <c r="N5885" t="s">
        <v>12201</v>
      </c>
      <c r="P5885" s="303">
        <f>INDEX('Page 3 - Financial Information'!$K$16:$X$186,Y5885,X5885)</f>
        <v>0</v>
      </c>
      <c r="Q5885"/>
      <c r="S5885" t="s">
        <v>13732</v>
      </c>
      <c r="X5885" s="334">
        <v>3</v>
      </c>
      <c r="Y5885" s="334">
        <v>144</v>
      </c>
    </row>
    <row r="5886" spans="1:25" x14ac:dyDescent="0.25">
      <c r="A5886" t="str">
        <f>'Page 1 - General Information'!$G$12</f>
        <v>114069103</v>
      </c>
      <c r="B5886" t="str">
        <f>'Page 1 - General Information'!$G$16</f>
        <v>6980</v>
      </c>
      <c r="C5886" s="333" t="s">
        <v>14207</v>
      </c>
      <c r="N5886" t="s">
        <v>12201</v>
      </c>
      <c r="P5886" s="303">
        <f>INDEX('Page 3 - Financial Information'!$K$16:$X$186,Y5886,X5886)</f>
        <v>0</v>
      </c>
      <c r="Q5886"/>
      <c r="S5886" t="s">
        <v>13733</v>
      </c>
      <c r="X5886" s="334">
        <v>4</v>
      </c>
      <c r="Y5886" s="334">
        <v>144</v>
      </c>
    </row>
    <row r="5887" spans="1:25" x14ac:dyDescent="0.25">
      <c r="A5887" t="str">
        <f>'Page 1 - General Information'!$G$12</f>
        <v>114069103</v>
      </c>
      <c r="B5887" t="str">
        <f>'Page 1 - General Information'!$G$16</f>
        <v>6980</v>
      </c>
      <c r="C5887" s="333" t="s">
        <v>14207</v>
      </c>
      <c r="N5887" t="s">
        <v>12201</v>
      </c>
      <c r="P5887" s="303">
        <f>INDEX('Page 3 - Financial Information'!$K$16:$X$186,Y5887,X5887)</f>
        <v>0</v>
      </c>
      <c r="Q5887"/>
      <c r="S5887" t="s">
        <v>13734</v>
      </c>
      <c r="X5887" s="334">
        <v>5</v>
      </c>
      <c r="Y5887" s="334">
        <v>144</v>
      </c>
    </row>
    <row r="5888" spans="1:25" x14ac:dyDescent="0.25">
      <c r="A5888" t="str">
        <f>'Page 1 - General Information'!$G$12</f>
        <v>114069103</v>
      </c>
      <c r="B5888" t="str">
        <f>'Page 1 - General Information'!$G$16</f>
        <v>6980</v>
      </c>
      <c r="C5888" s="333" t="s">
        <v>14207</v>
      </c>
      <c r="N5888" t="s">
        <v>12201</v>
      </c>
      <c r="P5888" s="303">
        <f>INDEX('Page 3 - Financial Information'!$K$16:$X$186,Y5888,X5888)</f>
        <v>0</v>
      </c>
      <c r="Q5888"/>
      <c r="S5888" t="s">
        <v>13735</v>
      </c>
      <c r="X5888" s="334">
        <v>6</v>
      </c>
      <c r="Y5888" s="334">
        <v>144</v>
      </c>
    </row>
    <row r="5889" spans="1:25" x14ac:dyDescent="0.25">
      <c r="A5889" t="str">
        <f>'Page 1 - General Information'!$G$12</f>
        <v>114069103</v>
      </c>
      <c r="B5889" t="str">
        <f>'Page 1 - General Information'!$G$16</f>
        <v>6980</v>
      </c>
      <c r="C5889" s="333" t="s">
        <v>14207</v>
      </c>
      <c r="N5889" t="s">
        <v>12201</v>
      </c>
      <c r="P5889" s="303">
        <f>INDEX('Page 3 - Financial Information'!$K$16:$X$186,Y5889,X5889)</f>
        <v>0</v>
      </c>
      <c r="Q5889"/>
      <c r="S5889" t="s">
        <v>13736</v>
      </c>
      <c r="X5889" s="334">
        <v>7</v>
      </c>
      <c r="Y5889" s="334">
        <v>144</v>
      </c>
    </row>
    <row r="5890" spans="1:25" x14ac:dyDescent="0.25">
      <c r="A5890" t="str">
        <f>'Page 1 - General Information'!$G$12</f>
        <v>114069103</v>
      </c>
      <c r="B5890" t="str">
        <f>'Page 1 - General Information'!$G$16</f>
        <v>6980</v>
      </c>
      <c r="C5890" s="333" t="s">
        <v>14207</v>
      </c>
      <c r="N5890" t="s">
        <v>12201</v>
      </c>
      <c r="P5890" s="303">
        <f>INDEX('Page 3 - Financial Information'!$K$16:$X$186,Y5890,X5890)</f>
        <v>0</v>
      </c>
      <c r="Q5890"/>
      <c r="S5890" t="s">
        <v>13737</v>
      </c>
      <c r="X5890" s="334">
        <v>8</v>
      </c>
      <c r="Y5890" s="334">
        <v>144</v>
      </c>
    </row>
    <row r="5891" spans="1:25" x14ac:dyDescent="0.25">
      <c r="A5891" t="str">
        <f>'Page 1 - General Information'!$G$12</f>
        <v>114069103</v>
      </c>
      <c r="B5891" t="str">
        <f>'Page 1 - General Information'!$G$16</f>
        <v>6980</v>
      </c>
      <c r="C5891" s="333" t="s">
        <v>14207</v>
      </c>
      <c r="N5891" t="s">
        <v>12201</v>
      </c>
      <c r="P5891" s="303">
        <f>INDEX('Page 3 - Financial Information'!$K$16:$X$186,Y5891,X5891)</f>
        <v>0</v>
      </c>
      <c r="Q5891"/>
      <c r="S5891" t="s">
        <v>13738</v>
      </c>
      <c r="X5891" s="334">
        <v>9</v>
      </c>
      <c r="Y5891" s="334">
        <v>144</v>
      </c>
    </row>
    <row r="5892" spans="1:25" x14ac:dyDescent="0.25">
      <c r="A5892" t="str">
        <f>'Page 1 - General Information'!$G$12</f>
        <v>114069103</v>
      </c>
      <c r="B5892" t="str">
        <f>'Page 1 - General Information'!$G$16</f>
        <v>6980</v>
      </c>
      <c r="C5892" s="333" t="s">
        <v>14207</v>
      </c>
      <c r="N5892" t="s">
        <v>12201</v>
      </c>
      <c r="P5892" s="303">
        <f>INDEX('Page 3 - Financial Information'!$K$16:$X$186,Y5892,X5892)</f>
        <v>0</v>
      </c>
      <c r="Q5892"/>
      <c r="S5892" t="s">
        <v>13739</v>
      </c>
      <c r="X5892" s="334">
        <v>10</v>
      </c>
      <c r="Y5892" s="334">
        <v>144</v>
      </c>
    </row>
    <row r="5893" spans="1:25" x14ac:dyDescent="0.25">
      <c r="A5893" t="str">
        <f>'Page 1 - General Information'!$G$12</f>
        <v>114069103</v>
      </c>
      <c r="B5893" t="str">
        <f>'Page 1 - General Information'!$G$16</f>
        <v>6980</v>
      </c>
      <c r="C5893" s="333" t="s">
        <v>14207</v>
      </c>
      <c r="N5893" t="s">
        <v>12201</v>
      </c>
      <c r="P5893" s="303">
        <f>INDEX('Page 3 - Financial Information'!$K$16:$X$186,Y5893,X5893)</f>
        <v>0</v>
      </c>
      <c r="Q5893"/>
      <c r="S5893" t="s">
        <v>13740</v>
      </c>
      <c r="X5893" s="334">
        <v>13</v>
      </c>
      <c r="Y5893" s="334">
        <v>144</v>
      </c>
    </row>
    <row r="5894" spans="1:25" x14ac:dyDescent="0.25">
      <c r="A5894" t="str">
        <f>'Page 1 - General Information'!$G$12</f>
        <v>114069103</v>
      </c>
      <c r="B5894" t="str">
        <f>'Page 1 - General Information'!$G$16</f>
        <v>6980</v>
      </c>
      <c r="C5894" s="333" t="s">
        <v>14207</v>
      </c>
      <c r="N5894" t="s">
        <v>12201</v>
      </c>
      <c r="P5894" s="303">
        <f>INDEX('Page 3 - Financial Information'!$K$16:$X$186,Y5894,X5894)</f>
        <v>0</v>
      </c>
      <c r="Q5894"/>
      <c r="S5894" t="s">
        <v>13741</v>
      </c>
      <c r="X5894" s="334">
        <v>14</v>
      </c>
      <c r="Y5894" s="334">
        <v>144</v>
      </c>
    </row>
    <row r="5895" spans="1:25" x14ac:dyDescent="0.25">
      <c r="A5895" t="str">
        <f>'Page 1 - General Information'!$G$12</f>
        <v>114069103</v>
      </c>
      <c r="B5895" t="str">
        <f>'Page 1 - General Information'!$G$16</f>
        <v>6980</v>
      </c>
      <c r="C5895" s="333" t="s">
        <v>14207</v>
      </c>
      <c r="N5895" t="s">
        <v>12201</v>
      </c>
      <c r="P5895" s="303">
        <f>INDEX('Page 3 - Financial Information'!$K$16:$X$186,Y5895,X5895)</f>
        <v>0</v>
      </c>
      <c r="Q5895"/>
      <c r="S5895" t="s">
        <v>13742</v>
      </c>
      <c r="X5895" s="334">
        <v>1</v>
      </c>
      <c r="Y5895" s="334">
        <v>145</v>
      </c>
    </row>
    <row r="5896" spans="1:25" x14ac:dyDescent="0.25">
      <c r="A5896" t="str">
        <f>'Page 1 - General Information'!$G$12</f>
        <v>114069103</v>
      </c>
      <c r="B5896" t="str">
        <f>'Page 1 - General Information'!$G$16</f>
        <v>6980</v>
      </c>
      <c r="C5896" s="333" t="s">
        <v>14207</v>
      </c>
      <c r="N5896" t="s">
        <v>12201</v>
      </c>
      <c r="P5896" s="303">
        <f>INDEX('Page 3 - Financial Information'!$K$16:$X$186,Y5896,X5896)</f>
        <v>0</v>
      </c>
      <c r="Q5896"/>
      <c r="S5896" t="s">
        <v>13743</v>
      </c>
      <c r="X5896" s="334">
        <v>3</v>
      </c>
      <c r="Y5896" s="334">
        <v>145</v>
      </c>
    </row>
    <row r="5897" spans="1:25" x14ac:dyDescent="0.25">
      <c r="A5897" t="str">
        <f>'Page 1 - General Information'!$G$12</f>
        <v>114069103</v>
      </c>
      <c r="B5897" t="str">
        <f>'Page 1 - General Information'!$G$16</f>
        <v>6980</v>
      </c>
      <c r="C5897" s="333" t="s">
        <v>14207</v>
      </c>
      <c r="N5897" t="s">
        <v>12201</v>
      </c>
      <c r="P5897" s="303">
        <f>INDEX('Page 3 - Financial Information'!$K$16:$X$186,Y5897,X5897)</f>
        <v>0</v>
      </c>
      <c r="Q5897"/>
      <c r="S5897" t="s">
        <v>13744</v>
      </c>
      <c r="X5897" s="334">
        <v>4</v>
      </c>
      <c r="Y5897" s="334">
        <v>145</v>
      </c>
    </row>
    <row r="5898" spans="1:25" x14ac:dyDescent="0.25">
      <c r="A5898" t="str">
        <f>'Page 1 - General Information'!$G$12</f>
        <v>114069103</v>
      </c>
      <c r="B5898" t="str">
        <f>'Page 1 - General Information'!$G$16</f>
        <v>6980</v>
      </c>
      <c r="C5898" s="333" t="s">
        <v>14207</v>
      </c>
      <c r="N5898" t="s">
        <v>12201</v>
      </c>
      <c r="P5898" s="303">
        <f>INDEX('Page 3 - Financial Information'!$K$16:$X$186,Y5898,X5898)</f>
        <v>0</v>
      </c>
      <c r="Q5898"/>
      <c r="S5898" t="s">
        <v>13745</v>
      </c>
      <c r="X5898" s="334">
        <v>5</v>
      </c>
      <c r="Y5898" s="334">
        <v>145</v>
      </c>
    </row>
    <row r="5899" spans="1:25" x14ac:dyDescent="0.25">
      <c r="A5899" t="str">
        <f>'Page 1 - General Information'!$G$12</f>
        <v>114069103</v>
      </c>
      <c r="B5899" t="str">
        <f>'Page 1 - General Information'!$G$16</f>
        <v>6980</v>
      </c>
      <c r="C5899" s="333" t="s">
        <v>14207</v>
      </c>
      <c r="N5899" t="s">
        <v>12201</v>
      </c>
      <c r="P5899" s="303">
        <f>INDEX('Page 3 - Financial Information'!$K$16:$X$186,Y5899,X5899)</f>
        <v>0</v>
      </c>
      <c r="Q5899"/>
      <c r="S5899" t="s">
        <v>13746</v>
      </c>
      <c r="X5899" s="334">
        <v>6</v>
      </c>
      <c r="Y5899" s="334">
        <v>145</v>
      </c>
    </row>
    <row r="5900" spans="1:25" x14ac:dyDescent="0.25">
      <c r="A5900" t="str">
        <f>'Page 1 - General Information'!$G$12</f>
        <v>114069103</v>
      </c>
      <c r="B5900" t="str">
        <f>'Page 1 - General Information'!$G$16</f>
        <v>6980</v>
      </c>
      <c r="C5900" s="333" t="s">
        <v>14207</v>
      </c>
      <c r="N5900" t="s">
        <v>12201</v>
      </c>
      <c r="P5900" s="303">
        <f>INDEX('Page 3 - Financial Information'!$K$16:$X$186,Y5900,X5900)</f>
        <v>0</v>
      </c>
      <c r="Q5900"/>
      <c r="S5900" t="s">
        <v>13747</v>
      </c>
      <c r="X5900" s="334">
        <v>7</v>
      </c>
      <c r="Y5900" s="334">
        <v>145</v>
      </c>
    </row>
    <row r="5901" spans="1:25" x14ac:dyDescent="0.25">
      <c r="A5901" t="str">
        <f>'Page 1 - General Information'!$G$12</f>
        <v>114069103</v>
      </c>
      <c r="B5901" t="str">
        <f>'Page 1 - General Information'!$G$16</f>
        <v>6980</v>
      </c>
      <c r="C5901" s="333" t="s">
        <v>14207</v>
      </c>
      <c r="N5901" t="s">
        <v>12201</v>
      </c>
      <c r="P5901" s="303">
        <f>INDEX('Page 3 - Financial Information'!$K$16:$X$186,Y5901,X5901)</f>
        <v>0</v>
      </c>
      <c r="Q5901"/>
      <c r="S5901" t="s">
        <v>13748</v>
      </c>
      <c r="X5901" s="334">
        <v>8</v>
      </c>
      <c r="Y5901" s="334">
        <v>145</v>
      </c>
    </row>
    <row r="5902" spans="1:25" x14ac:dyDescent="0.25">
      <c r="A5902" t="str">
        <f>'Page 1 - General Information'!$G$12</f>
        <v>114069103</v>
      </c>
      <c r="B5902" t="str">
        <f>'Page 1 - General Information'!$G$16</f>
        <v>6980</v>
      </c>
      <c r="C5902" s="333" t="s">
        <v>14207</v>
      </c>
      <c r="N5902" t="s">
        <v>12201</v>
      </c>
      <c r="P5902" s="303">
        <f>INDEX('Page 3 - Financial Information'!$K$16:$X$186,Y5902,X5902)</f>
        <v>0</v>
      </c>
      <c r="Q5902"/>
      <c r="S5902" t="s">
        <v>13749</v>
      </c>
      <c r="X5902" s="334">
        <v>9</v>
      </c>
      <c r="Y5902" s="334">
        <v>145</v>
      </c>
    </row>
    <row r="5903" spans="1:25" x14ac:dyDescent="0.25">
      <c r="A5903" t="str">
        <f>'Page 1 - General Information'!$G$12</f>
        <v>114069103</v>
      </c>
      <c r="B5903" t="str">
        <f>'Page 1 - General Information'!$G$16</f>
        <v>6980</v>
      </c>
      <c r="C5903" s="333" t="s">
        <v>14207</v>
      </c>
      <c r="N5903" t="s">
        <v>12201</v>
      </c>
      <c r="P5903" s="303">
        <f>INDEX('Page 3 - Financial Information'!$K$16:$X$186,Y5903,X5903)</f>
        <v>0</v>
      </c>
      <c r="Q5903"/>
      <c r="S5903" t="s">
        <v>13750</v>
      </c>
      <c r="X5903" s="334">
        <v>10</v>
      </c>
      <c r="Y5903" s="334">
        <v>145</v>
      </c>
    </row>
    <row r="5904" spans="1:25" x14ac:dyDescent="0.25">
      <c r="A5904" t="str">
        <f>'Page 1 - General Information'!$G$12</f>
        <v>114069103</v>
      </c>
      <c r="B5904" t="str">
        <f>'Page 1 - General Information'!$G$16</f>
        <v>6980</v>
      </c>
      <c r="C5904" s="333" t="s">
        <v>14207</v>
      </c>
      <c r="N5904" t="s">
        <v>12201</v>
      </c>
      <c r="P5904" s="303">
        <f>INDEX('Page 3 - Financial Information'!$K$16:$X$186,Y5904,X5904)</f>
        <v>0</v>
      </c>
      <c r="Q5904"/>
      <c r="S5904" t="s">
        <v>13751</v>
      </c>
      <c r="X5904" s="334">
        <v>13</v>
      </c>
      <c r="Y5904" s="334">
        <v>145</v>
      </c>
    </row>
    <row r="5905" spans="1:25" x14ac:dyDescent="0.25">
      <c r="A5905" t="str">
        <f>'Page 1 - General Information'!$G$12</f>
        <v>114069103</v>
      </c>
      <c r="B5905" t="str">
        <f>'Page 1 - General Information'!$G$16</f>
        <v>6980</v>
      </c>
      <c r="C5905" s="333" t="s">
        <v>14207</v>
      </c>
      <c r="N5905" t="s">
        <v>12201</v>
      </c>
      <c r="P5905" s="303">
        <f>INDEX('Page 3 - Financial Information'!$K$16:$X$186,Y5905,X5905)</f>
        <v>0</v>
      </c>
      <c r="Q5905"/>
      <c r="S5905" t="s">
        <v>13752</v>
      </c>
      <c r="X5905" s="334">
        <v>14</v>
      </c>
      <c r="Y5905" s="334">
        <v>145</v>
      </c>
    </row>
    <row r="5906" spans="1:25" x14ac:dyDescent="0.25">
      <c r="A5906" t="str">
        <f>'Page 1 - General Information'!$G$12</f>
        <v>114069103</v>
      </c>
      <c r="B5906" t="str">
        <f>'Page 1 - General Information'!$G$16</f>
        <v>6980</v>
      </c>
      <c r="C5906" s="333" t="s">
        <v>14207</v>
      </c>
      <c r="N5906" t="s">
        <v>12201</v>
      </c>
      <c r="P5906" s="303">
        <f>INDEX('Page 3 - Financial Information'!$K$16:$X$186,Y5906,X5906)</f>
        <v>5869</v>
      </c>
      <c r="Q5906"/>
      <c r="S5906" t="s">
        <v>13753</v>
      </c>
      <c r="X5906" s="334">
        <v>1</v>
      </c>
      <c r="Y5906" s="334">
        <v>146</v>
      </c>
    </row>
    <row r="5907" spans="1:25" x14ac:dyDescent="0.25">
      <c r="A5907" t="str">
        <f>'Page 1 - General Information'!$G$12</f>
        <v>114069103</v>
      </c>
      <c r="B5907" t="str">
        <f>'Page 1 - General Information'!$G$16</f>
        <v>6980</v>
      </c>
      <c r="C5907" s="333" t="s">
        <v>14207</v>
      </c>
      <c r="N5907" t="s">
        <v>12201</v>
      </c>
      <c r="P5907" s="303">
        <f>INDEX('Page 3 - Financial Information'!$K$16:$X$186,Y5907,X5907)</f>
        <v>589</v>
      </c>
      <c r="Q5907"/>
      <c r="S5907" t="s">
        <v>13754</v>
      </c>
      <c r="X5907" s="334">
        <v>3</v>
      </c>
      <c r="Y5907" s="334">
        <v>146</v>
      </c>
    </row>
    <row r="5908" spans="1:25" x14ac:dyDescent="0.25">
      <c r="A5908" t="str">
        <f>'Page 1 - General Information'!$G$12</f>
        <v>114069103</v>
      </c>
      <c r="B5908" t="str">
        <f>'Page 1 - General Information'!$G$16</f>
        <v>6980</v>
      </c>
      <c r="C5908" s="333" t="s">
        <v>14207</v>
      </c>
      <c r="N5908" t="s">
        <v>12201</v>
      </c>
      <c r="P5908" s="303">
        <f>INDEX('Page 3 - Financial Information'!$K$16:$X$186,Y5908,X5908)</f>
        <v>0</v>
      </c>
      <c r="Q5908"/>
      <c r="S5908" t="s">
        <v>13755</v>
      </c>
      <c r="X5908" s="334">
        <v>4</v>
      </c>
      <c r="Y5908" s="334">
        <v>146</v>
      </c>
    </row>
    <row r="5909" spans="1:25" x14ac:dyDescent="0.25">
      <c r="A5909" t="str">
        <f>'Page 1 - General Information'!$G$12</f>
        <v>114069103</v>
      </c>
      <c r="B5909" t="str">
        <f>'Page 1 - General Information'!$G$16</f>
        <v>6980</v>
      </c>
      <c r="C5909" s="333" t="s">
        <v>14207</v>
      </c>
      <c r="N5909" t="s">
        <v>12201</v>
      </c>
      <c r="P5909" s="303">
        <f>INDEX('Page 3 - Financial Information'!$K$16:$X$186,Y5909,X5909)</f>
        <v>3</v>
      </c>
      <c r="Q5909"/>
      <c r="S5909" t="s">
        <v>13756</v>
      </c>
      <c r="X5909" s="334">
        <v>5</v>
      </c>
      <c r="Y5909" s="334">
        <v>146</v>
      </c>
    </row>
    <row r="5910" spans="1:25" x14ac:dyDescent="0.25">
      <c r="A5910" t="str">
        <f>'Page 1 - General Information'!$G$12</f>
        <v>114069103</v>
      </c>
      <c r="B5910" t="str">
        <f>'Page 1 - General Information'!$G$16</f>
        <v>6980</v>
      </c>
      <c r="C5910" s="333" t="s">
        <v>14207</v>
      </c>
      <c r="N5910" t="s">
        <v>12201</v>
      </c>
      <c r="P5910" s="303">
        <f>INDEX('Page 3 - Financial Information'!$K$16:$X$186,Y5910,X5910)</f>
        <v>0</v>
      </c>
      <c r="Q5910"/>
      <c r="S5910" t="s">
        <v>13757</v>
      </c>
      <c r="X5910" s="334">
        <v>6</v>
      </c>
      <c r="Y5910" s="334">
        <v>146</v>
      </c>
    </row>
    <row r="5911" spans="1:25" x14ac:dyDescent="0.25">
      <c r="A5911" t="str">
        <f>'Page 1 - General Information'!$G$12</f>
        <v>114069103</v>
      </c>
      <c r="B5911" t="str">
        <f>'Page 1 - General Information'!$G$16</f>
        <v>6980</v>
      </c>
      <c r="C5911" s="333" t="s">
        <v>14207</v>
      </c>
      <c r="N5911" t="s">
        <v>12201</v>
      </c>
      <c r="P5911" s="303">
        <f>INDEX('Page 3 - Financial Information'!$K$16:$X$186,Y5911,X5911)</f>
        <v>469</v>
      </c>
      <c r="Q5911"/>
      <c r="S5911" t="s">
        <v>13758</v>
      </c>
      <c r="X5911" s="334">
        <v>7</v>
      </c>
      <c r="Y5911" s="334">
        <v>146</v>
      </c>
    </row>
    <row r="5912" spans="1:25" x14ac:dyDescent="0.25">
      <c r="A5912" t="str">
        <f>'Page 1 - General Information'!$G$12</f>
        <v>114069103</v>
      </c>
      <c r="B5912" t="str">
        <f>'Page 1 - General Information'!$G$16</f>
        <v>6980</v>
      </c>
      <c r="C5912" s="333" t="s">
        <v>14207</v>
      </c>
      <c r="N5912" t="s">
        <v>12201</v>
      </c>
      <c r="P5912" s="303">
        <f>INDEX('Page 3 - Financial Information'!$K$16:$X$186,Y5912,X5912)</f>
        <v>0</v>
      </c>
      <c r="Q5912"/>
      <c r="S5912" t="s">
        <v>13759</v>
      </c>
      <c r="X5912" s="334">
        <v>8</v>
      </c>
      <c r="Y5912" s="334">
        <v>146</v>
      </c>
    </row>
    <row r="5913" spans="1:25" x14ac:dyDescent="0.25">
      <c r="A5913" t="str">
        <f>'Page 1 - General Information'!$G$12</f>
        <v>114069103</v>
      </c>
      <c r="B5913" t="str">
        <f>'Page 1 - General Information'!$G$16</f>
        <v>6980</v>
      </c>
      <c r="C5913" s="333" t="s">
        <v>14207</v>
      </c>
      <c r="N5913" t="s">
        <v>12201</v>
      </c>
      <c r="P5913" s="303">
        <f>INDEX('Page 3 - Financial Information'!$K$16:$X$186,Y5913,X5913)</f>
        <v>0</v>
      </c>
      <c r="Q5913"/>
      <c r="S5913" t="s">
        <v>13760</v>
      </c>
      <c r="X5913" s="334">
        <v>9</v>
      </c>
      <c r="Y5913" s="334">
        <v>146</v>
      </c>
    </row>
    <row r="5914" spans="1:25" x14ac:dyDescent="0.25">
      <c r="A5914" t="str">
        <f>'Page 1 - General Information'!$G$12</f>
        <v>114069103</v>
      </c>
      <c r="B5914" t="str">
        <f>'Page 1 - General Information'!$G$16</f>
        <v>6980</v>
      </c>
      <c r="C5914" s="333" t="s">
        <v>14207</v>
      </c>
      <c r="N5914" t="s">
        <v>12201</v>
      </c>
      <c r="P5914" s="303">
        <f>INDEX('Page 3 - Financial Information'!$K$16:$X$186,Y5914,X5914)</f>
        <v>4808</v>
      </c>
      <c r="Q5914"/>
      <c r="S5914" t="s">
        <v>13761</v>
      </c>
      <c r="X5914" s="334">
        <v>10</v>
      </c>
      <c r="Y5914" s="334">
        <v>146</v>
      </c>
    </row>
    <row r="5915" spans="1:25" x14ac:dyDescent="0.25">
      <c r="A5915" t="str">
        <f>'Page 1 - General Information'!$G$12</f>
        <v>114069103</v>
      </c>
      <c r="B5915" t="str">
        <f>'Page 1 - General Information'!$G$16</f>
        <v>6980</v>
      </c>
      <c r="C5915" s="333" t="s">
        <v>14207</v>
      </c>
      <c r="N5915" t="s">
        <v>12201</v>
      </c>
      <c r="P5915" s="303">
        <f>INDEX('Page 3 - Financial Information'!$K$16:$X$186,Y5915,X5915)</f>
        <v>0</v>
      </c>
      <c r="Q5915"/>
      <c r="S5915" t="s">
        <v>13762</v>
      </c>
      <c r="X5915" s="334">
        <v>13</v>
      </c>
      <c r="Y5915" s="334">
        <v>146</v>
      </c>
    </row>
    <row r="5916" spans="1:25" x14ac:dyDescent="0.25">
      <c r="A5916" t="str">
        <f>'Page 1 - General Information'!$G$12</f>
        <v>114069103</v>
      </c>
      <c r="B5916" t="str">
        <f>'Page 1 - General Information'!$G$16</f>
        <v>6980</v>
      </c>
      <c r="C5916" s="333" t="s">
        <v>14207</v>
      </c>
      <c r="N5916" t="s">
        <v>12201</v>
      </c>
      <c r="P5916" s="303">
        <f>INDEX('Page 3 - Financial Information'!$K$16:$X$186,Y5916,X5916)</f>
        <v>0</v>
      </c>
      <c r="Q5916"/>
      <c r="S5916" t="s">
        <v>13763</v>
      </c>
      <c r="X5916" s="334">
        <v>14</v>
      </c>
      <c r="Y5916" s="334">
        <v>146</v>
      </c>
    </row>
    <row r="5917" spans="1:25" x14ac:dyDescent="0.25">
      <c r="A5917" t="str">
        <f>'Page 1 - General Information'!$G$12</f>
        <v>114069103</v>
      </c>
      <c r="B5917" t="str">
        <f>'Page 1 - General Information'!$G$16</f>
        <v>6980</v>
      </c>
      <c r="C5917" s="333" t="s">
        <v>14207</v>
      </c>
      <c r="N5917" t="s">
        <v>12201</v>
      </c>
      <c r="P5917" s="303">
        <f>INDEX('Page 3 - Financial Information'!$K$16:$X$186,Y5917,X5917)</f>
        <v>9653</v>
      </c>
      <c r="Q5917"/>
      <c r="S5917" t="s">
        <v>13764</v>
      </c>
      <c r="X5917" s="334">
        <v>1</v>
      </c>
      <c r="Y5917" s="334">
        <v>147</v>
      </c>
    </row>
    <row r="5918" spans="1:25" x14ac:dyDescent="0.25">
      <c r="A5918" t="str">
        <f>'Page 1 - General Information'!$G$12</f>
        <v>114069103</v>
      </c>
      <c r="B5918" t="str">
        <f>'Page 1 - General Information'!$G$16</f>
        <v>6980</v>
      </c>
      <c r="C5918" s="333" t="s">
        <v>14207</v>
      </c>
      <c r="N5918" t="s">
        <v>12201</v>
      </c>
      <c r="P5918" s="303">
        <f>INDEX('Page 3 - Financial Information'!$K$16:$X$186,Y5918,X5918)</f>
        <v>1289</v>
      </c>
      <c r="Q5918"/>
      <c r="S5918" t="s">
        <v>13765</v>
      </c>
      <c r="X5918" s="334">
        <v>3</v>
      </c>
      <c r="Y5918" s="334">
        <v>147</v>
      </c>
    </row>
    <row r="5919" spans="1:25" x14ac:dyDescent="0.25">
      <c r="A5919" t="str">
        <f>'Page 1 - General Information'!$G$12</f>
        <v>114069103</v>
      </c>
      <c r="B5919" t="str">
        <f>'Page 1 - General Information'!$G$16</f>
        <v>6980</v>
      </c>
      <c r="C5919" s="333" t="s">
        <v>14207</v>
      </c>
      <c r="N5919" t="s">
        <v>12201</v>
      </c>
      <c r="P5919" s="303">
        <f>INDEX('Page 3 - Financial Information'!$K$16:$X$186,Y5919,X5919)</f>
        <v>0</v>
      </c>
      <c r="Q5919"/>
      <c r="S5919" t="s">
        <v>13766</v>
      </c>
      <c r="X5919" s="334">
        <v>4</v>
      </c>
      <c r="Y5919" s="334">
        <v>147</v>
      </c>
    </row>
    <row r="5920" spans="1:25" x14ac:dyDescent="0.25">
      <c r="A5920" t="str">
        <f>'Page 1 - General Information'!$G$12</f>
        <v>114069103</v>
      </c>
      <c r="B5920" t="str">
        <f>'Page 1 - General Information'!$G$16</f>
        <v>6980</v>
      </c>
      <c r="C5920" s="333" t="s">
        <v>14207</v>
      </c>
      <c r="N5920" t="s">
        <v>12201</v>
      </c>
      <c r="P5920" s="303">
        <f>INDEX('Page 3 - Financial Information'!$K$16:$X$186,Y5920,X5920)</f>
        <v>298</v>
      </c>
      <c r="Q5920"/>
      <c r="S5920" t="s">
        <v>13767</v>
      </c>
      <c r="X5920" s="334">
        <v>5</v>
      </c>
      <c r="Y5920" s="334">
        <v>147</v>
      </c>
    </row>
    <row r="5921" spans="1:25" x14ac:dyDescent="0.25">
      <c r="A5921" t="str">
        <f>'Page 1 - General Information'!$G$12</f>
        <v>114069103</v>
      </c>
      <c r="B5921" t="str">
        <f>'Page 1 - General Information'!$G$16</f>
        <v>6980</v>
      </c>
      <c r="C5921" s="333" t="s">
        <v>14207</v>
      </c>
      <c r="N5921" t="s">
        <v>12201</v>
      </c>
      <c r="P5921" s="303">
        <f>INDEX('Page 3 - Financial Information'!$K$16:$X$186,Y5921,X5921)</f>
        <v>0</v>
      </c>
      <c r="Q5921"/>
      <c r="S5921" t="s">
        <v>13768</v>
      </c>
      <c r="X5921" s="334">
        <v>6</v>
      </c>
      <c r="Y5921" s="334">
        <v>147</v>
      </c>
    </row>
    <row r="5922" spans="1:25" x14ac:dyDescent="0.25">
      <c r="A5922" t="str">
        <f>'Page 1 - General Information'!$G$12</f>
        <v>114069103</v>
      </c>
      <c r="B5922" t="str">
        <f>'Page 1 - General Information'!$G$16</f>
        <v>6980</v>
      </c>
      <c r="C5922" s="333" t="s">
        <v>14207</v>
      </c>
      <c r="N5922" t="s">
        <v>12201</v>
      </c>
      <c r="P5922" s="303">
        <f>INDEX('Page 3 - Financial Information'!$K$16:$X$186,Y5922,X5922)</f>
        <v>2759</v>
      </c>
      <c r="Q5922"/>
      <c r="S5922" t="s">
        <v>13769</v>
      </c>
      <c r="X5922" s="334">
        <v>7</v>
      </c>
      <c r="Y5922" s="334">
        <v>147</v>
      </c>
    </row>
    <row r="5923" spans="1:25" x14ac:dyDescent="0.25">
      <c r="A5923" t="str">
        <f>'Page 1 - General Information'!$G$12</f>
        <v>114069103</v>
      </c>
      <c r="B5923" t="str">
        <f>'Page 1 - General Information'!$G$16</f>
        <v>6980</v>
      </c>
      <c r="C5923" s="333" t="s">
        <v>14207</v>
      </c>
      <c r="N5923" t="s">
        <v>12201</v>
      </c>
      <c r="P5923" s="303">
        <f>INDEX('Page 3 - Financial Information'!$K$16:$X$186,Y5923,X5923)</f>
        <v>5307</v>
      </c>
      <c r="Q5923"/>
      <c r="S5923" t="s">
        <v>13770</v>
      </c>
      <c r="X5923" s="334">
        <v>8</v>
      </c>
      <c r="Y5923" s="334">
        <v>147</v>
      </c>
    </row>
    <row r="5924" spans="1:25" x14ac:dyDescent="0.25">
      <c r="A5924" t="str">
        <f>'Page 1 - General Information'!$G$12</f>
        <v>114069103</v>
      </c>
      <c r="B5924" t="str">
        <f>'Page 1 - General Information'!$G$16</f>
        <v>6980</v>
      </c>
      <c r="C5924" s="333" t="s">
        <v>14207</v>
      </c>
      <c r="N5924" t="s">
        <v>12201</v>
      </c>
      <c r="P5924" s="303">
        <f>INDEX('Page 3 - Financial Information'!$K$16:$X$186,Y5924,X5924)</f>
        <v>0</v>
      </c>
      <c r="Q5924"/>
      <c r="S5924" t="s">
        <v>13771</v>
      </c>
      <c r="X5924" s="334">
        <v>9</v>
      </c>
      <c r="Y5924" s="334">
        <v>147</v>
      </c>
    </row>
    <row r="5925" spans="1:25" x14ac:dyDescent="0.25">
      <c r="A5925" t="str">
        <f>'Page 1 - General Information'!$G$12</f>
        <v>114069103</v>
      </c>
      <c r="B5925" t="str">
        <f>'Page 1 - General Information'!$G$16</f>
        <v>6980</v>
      </c>
      <c r="C5925" s="333" t="s">
        <v>14207</v>
      </c>
      <c r="N5925" t="s">
        <v>12201</v>
      </c>
      <c r="P5925" s="303">
        <f>INDEX('Page 3 - Financial Information'!$K$16:$X$186,Y5925,X5925)</f>
        <v>0</v>
      </c>
      <c r="Q5925"/>
      <c r="S5925" t="s">
        <v>13772</v>
      </c>
      <c r="X5925" s="334">
        <v>10</v>
      </c>
      <c r="Y5925" s="334">
        <v>147</v>
      </c>
    </row>
    <row r="5926" spans="1:25" x14ac:dyDescent="0.25">
      <c r="A5926" t="str">
        <f>'Page 1 - General Information'!$G$12</f>
        <v>114069103</v>
      </c>
      <c r="B5926" t="str">
        <f>'Page 1 - General Information'!$G$16</f>
        <v>6980</v>
      </c>
      <c r="C5926" s="333" t="s">
        <v>14207</v>
      </c>
      <c r="N5926" t="s">
        <v>12201</v>
      </c>
      <c r="P5926" s="303">
        <f>INDEX('Page 3 - Financial Information'!$K$16:$X$186,Y5926,X5926)</f>
        <v>0</v>
      </c>
      <c r="Q5926"/>
      <c r="S5926" t="s">
        <v>13773</v>
      </c>
      <c r="X5926" s="334">
        <v>13</v>
      </c>
      <c r="Y5926" s="334">
        <v>147</v>
      </c>
    </row>
    <row r="5927" spans="1:25" x14ac:dyDescent="0.25">
      <c r="A5927" t="str">
        <f>'Page 1 - General Information'!$G$12</f>
        <v>114069103</v>
      </c>
      <c r="B5927" t="str">
        <f>'Page 1 - General Information'!$G$16</f>
        <v>6980</v>
      </c>
      <c r="C5927" s="333" t="s">
        <v>14207</v>
      </c>
      <c r="N5927" t="s">
        <v>12201</v>
      </c>
      <c r="P5927" s="303">
        <f>INDEX('Page 3 - Financial Information'!$K$16:$X$186,Y5927,X5927)</f>
        <v>0</v>
      </c>
      <c r="Q5927"/>
      <c r="S5927" t="s">
        <v>13774</v>
      </c>
      <c r="X5927" s="334">
        <v>14</v>
      </c>
      <c r="Y5927" s="334">
        <v>147</v>
      </c>
    </row>
    <row r="5928" spans="1:25" x14ac:dyDescent="0.25">
      <c r="A5928" t="str">
        <f>'Page 1 - General Information'!$G$12</f>
        <v>114069103</v>
      </c>
      <c r="B5928" t="str">
        <f>'Page 1 - General Information'!$G$16</f>
        <v>6980</v>
      </c>
      <c r="C5928" s="333" t="s">
        <v>14207</v>
      </c>
      <c r="N5928" t="s">
        <v>12201</v>
      </c>
      <c r="P5928" s="303">
        <f>INDEX('Page 3 - Financial Information'!$K$16:$X$186,Y5928,X5928)</f>
        <v>0</v>
      </c>
      <c r="Q5928"/>
      <c r="S5928" t="s">
        <v>13775</v>
      </c>
      <c r="X5928" s="334">
        <v>1</v>
      </c>
      <c r="Y5928" s="334">
        <v>148</v>
      </c>
    </row>
    <row r="5929" spans="1:25" x14ac:dyDescent="0.25">
      <c r="A5929" t="str">
        <f>'Page 1 - General Information'!$G$12</f>
        <v>114069103</v>
      </c>
      <c r="B5929" t="str">
        <f>'Page 1 - General Information'!$G$16</f>
        <v>6980</v>
      </c>
      <c r="C5929" s="333" t="s">
        <v>14207</v>
      </c>
      <c r="N5929" t="s">
        <v>12201</v>
      </c>
      <c r="P5929" s="303">
        <f>INDEX('Page 3 - Financial Information'!$K$16:$X$186,Y5929,X5929)</f>
        <v>0</v>
      </c>
      <c r="Q5929"/>
      <c r="S5929" t="s">
        <v>13776</v>
      </c>
      <c r="X5929" s="334">
        <v>3</v>
      </c>
      <c r="Y5929" s="334">
        <v>148</v>
      </c>
    </row>
    <row r="5930" spans="1:25" x14ac:dyDescent="0.25">
      <c r="A5930" t="str">
        <f>'Page 1 - General Information'!$G$12</f>
        <v>114069103</v>
      </c>
      <c r="B5930" t="str">
        <f>'Page 1 - General Information'!$G$16</f>
        <v>6980</v>
      </c>
      <c r="C5930" s="333" t="s">
        <v>14207</v>
      </c>
      <c r="N5930" t="s">
        <v>12201</v>
      </c>
      <c r="P5930" s="303">
        <f>INDEX('Page 3 - Financial Information'!$K$16:$X$186,Y5930,X5930)</f>
        <v>0</v>
      </c>
      <c r="Q5930"/>
      <c r="S5930" t="s">
        <v>13777</v>
      </c>
      <c r="X5930" s="334">
        <v>4</v>
      </c>
      <c r="Y5930" s="334">
        <v>148</v>
      </c>
    </row>
    <row r="5931" spans="1:25" x14ac:dyDescent="0.25">
      <c r="A5931" t="str">
        <f>'Page 1 - General Information'!$G$12</f>
        <v>114069103</v>
      </c>
      <c r="B5931" t="str">
        <f>'Page 1 - General Information'!$G$16</f>
        <v>6980</v>
      </c>
      <c r="C5931" s="333" t="s">
        <v>14207</v>
      </c>
      <c r="N5931" t="s">
        <v>12201</v>
      </c>
      <c r="P5931" s="303">
        <f>INDEX('Page 3 - Financial Information'!$K$16:$X$186,Y5931,X5931)</f>
        <v>0</v>
      </c>
      <c r="Q5931"/>
      <c r="S5931" t="s">
        <v>13778</v>
      </c>
      <c r="X5931" s="334">
        <v>5</v>
      </c>
      <c r="Y5931" s="334">
        <v>148</v>
      </c>
    </row>
    <row r="5932" spans="1:25" x14ac:dyDescent="0.25">
      <c r="A5932" t="str">
        <f>'Page 1 - General Information'!$G$12</f>
        <v>114069103</v>
      </c>
      <c r="B5932" t="str">
        <f>'Page 1 - General Information'!$G$16</f>
        <v>6980</v>
      </c>
      <c r="C5932" s="333" t="s">
        <v>14207</v>
      </c>
      <c r="N5932" t="s">
        <v>12201</v>
      </c>
      <c r="P5932" s="303">
        <f>INDEX('Page 3 - Financial Information'!$K$16:$X$186,Y5932,X5932)</f>
        <v>0</v>
      </c>
      <c r="Q5932"/>
      <c r="S5932" t="s">
        <v>13779</v>
      </c>
      <c r="X5932" s="334">
        <v>6</v>
      </c>
      <c r="Y5932" s="334">
        <v>148</v>
      </c>
    </row>
    <row r="5933" spans="1:25" x14ac:dyDescent="0.25">
      <c r="A5933" t="str">
        <f>'Page 1 - General Information'!$G$12</f>
        <v>114069103</v>
      </c>
      <c r="B5933" t="str">
        <f>'Page 1 - General Information'!$G$16</f>
        <v>6980</v>
      </c>
      <c r="C5933" s="333" t="s">
        <v>14207</v>
      </c>
      <c r="N5933" t="s">
        <v>12201</v>
      </c>
      <c r="P5933" s="303">
        <f>INDEX('Page 3 - Financial Information'!$K$16:$X$186,Y5933,X5933)</f>
        <v>0</v>
      </c>
      <c r="Q5933"/>
      <c r="S5933" t="s">
        <v>13780</v>
      </c>
      <c r="X5933" s="334">
        <v>7</v>
      </c>
      <c r="Y5933" s="334">
        <v>148</v>
      </c>
    </row>
    <row r="5934" spans="1:25" x14ac:dyDescent="0.25">
      <c r="A5934" t="str">
        <f>'Page 1 - General Information'!$G$12</f>
        <v>114069103</v>
      </c>
      <c r="B5934" t="str">
        <f>'Page 1 - General Information'!$G$16</f>
        <v>6980</v>
      </c>
      <c r="C5934" s="333" t="s">
        <v>14207</v>
      </c>
      <c r="N5934" t="s">
        <v>12201</v>
      </c>
      <c r="P5934" s="303">
        <f>INDEX('Page 3 - Financial Information'!$K$16:$X$186,Y5934,X5934)</f>
        <v>0</v>
      </c>
      <c r="Q5934"/>
      <c r="S5934" t="s">
        <v>13781</v>
      </c>
      <c r="X5934" s="334">
        <v>8</v>
      </c>
      <c r="Y5934" s="334">
        <v>148</v>
      </c>
    </row>
    <row r="5935" spans="1:25" x14ac:dyDescent="0.25">
      <c r="A5935" t="str">
        <f>'Page 1 - General Information'!$G$12</f>
        <v>114069103</v>
      </c>
      <c r="B5935" t="str">
        <f>'Page 1 - General Information'!$G$16</f>
        <v>6980</v>
      </c>
      <c r="C5935" s="333" t="s">
        <v>14207</v>
      </c>
      <c r="N5935" t="s">
        <v>12201</v>
      </c>
      <c r="P5935" s="303">
        <f>INDEX('Page 3 - Financial Information'!$K$16:$X$186,Y5935,X5935)</f>
        <v>0</v>
      </c>
      <c r="Q5935"/>
      <c r="S5935" t="s">
        <v>13782</v>
      </c>
      <c r="X5935" s="334">
        <v>9</v>
      </c>
      <c r="Y5935" s="334">
        <v>148</v>
      </c>
    </row>
    <row r="5936" spans="1:25" x14ac:dyDescent="0.25">
      <c r="A5936" t="str">
        <f>'Page 1 - General Information'!$G$12</f>
        <v>114069103</v>
      </c>
      <c r="B5936" t="str">
        <f>'Page 1 - General Information'!$G$16</f>
        <v>6980</v>
      </c>
      <c r="C5936" s="333" t="s">
        <v>14207</v>
      </c>
      <c r="N5936" t="s">
        <v>12201</v>
      </c>
      <c r="P5936" s="303">
        <f>INDEX('Page 3 - Financial Information'!$K$16:$X$186,Y5936,X5936)</f>
        <v>0</v>
      </c>
      <c r="Q5936"/>
      <c r="S5936" t="s">
        <v>13783</v>
      </c>
      <c r="X5936" s="334">
        <v>10</v>
      </c>
      <c r="Y5936" s="334">
        <v>148</v>
      </c>
    </row>
    <row r="5937" spans="1:25" x14ac:dyDescent="0.25">
      <c r="A5937" t="str">
        <f>'Page 1 - General Information'!$G$12</f>
        <v>114069103</v>
      </c>
      <c r="B5937" t="str">
        <f>'Page 1 - General Information'!$G$16</f>
        <v>6980</v>
      </c>
      <c r="C5937" s="333" t="s">
        <v>14207</v>
      </c>
      <c r="N5937" t="s">
        <v>12201</v>
      </c>
      <c r="P5937" s="303">
        <f>INDEX('Page 3 - Financial Information'!$K$16:$X$186,Y5937,X5937)</f>
        <v>0</v>
      </c>
      <c r="Q5937"/>
      <c r="S5937" t="s">
        <v>13784</v>
      </c>
      <c r="X5937" s="334">
        <v>13</v>
      </c>
      <c r="Y5937" s="334">
        <v>148</v>
      </c>
    </row>
    <row r="5938" spans="1:25" x14ac:dyDescent="0.25">
      <c r="A5938" t="str">
        <f>'Page 1 - General Information'!$G$12</f>
        <v>114069103</v>
      </c>
      <c r="B5938" t="str">
        <f>'Page 1 - General Information'!$G$16</f>
        <v>6980</v>
      </c>
      <c r="C5938" s="333" t="s">
        <v>14207</v>
      </c>
      <c r="N5938" t="s">
        <v>12201</v>
      </c>
      <c r="P5938" s="303">
        <f>INDEX('Page 3 - Financial Information'!$K$16:$X$186,Y5938,X5938)</f>
        <v>0</v>
      </c>
      <c r="Q5938"/>
      <c r="S5938" t="s">
        <v>13785</v>
      </c>
      <c r="X5938" s="334">
        <v>14</v>
      </c>
      <c r="Y5938" s="334">
        <v>148</v>
      </c>
    </row>
    <row r="5939" spans="1:25" x14ac:dyDescent="0.25">
      <c r="A5939" t="str">
        <f>'Page 1 - General Information'!$G$12</f>
        <v>114069103</v>
      </c>
      <c r="B5939" t="str">
        <f>'Page 1 - General Information'!$G$16</f>
        <v>6980</v>
      </c>
      <c r="C5939" s="333" t="s">
        <v>14207</v>
      </c>
      <c r="N5939" t="s">
        <v>12201</v>
      </c>
      <c r="P5939" s="303">
        <f>INDEX('Page 3 - Financial Information'!$K$16:$X$186,Y5939,X5939)</f>
        <v>5081</v>
      </c>
      <c r="Q5939"/>
      <c r="S5939" t="s">
        <v>13786</v>
      </c>
      <c r="X5939" s="334">
        <v>1</v>
      </c>
      <c r="Y5939" s="334">
        <v>149</v>
      </c>
    </row>
    <row r="5940" spans="1:25" x14ac:dyDescent="0.25">
      <c r="A5940" t="str">
        <f>'Page 1 - General Information'!$G$12</f>
        <v>114069103</v>
      </c>
      <c r="B5940" t="str">
        <f>'Page 1 - General Information'!$G$16</f>
        <v>6980</v>
      </c>
      <c r="C5940" s="333" t="s">
        <v>14207</v>
      </c>
      <c r="N5940" t="s">
        <v>12201</v>
      </c>
      <c r="P5940" s="303">
        <f>INDEX('Page 3 - Financial Information'!$K$16:$X$186,Y5940,X5940)</f>
        <v>501</v>
      </c>
      <c r="Q5940"/>
      <c r="S5940" t="s">
        <v>13787</v>
      </c>
      <c r="X5940" s="334">
        <v>3</v>
      </c>
      <c r="Y5940" s="334">
        <v>149</v>
      </c>
    </row>
    <row r="5941" spans="1:25" x14ac:dyDescent="0.25">
      <c r="A5941" t="str">
        <f>'Page 1 - General Information'!$G$12</f>
        <v>114069103</v>
      </c>
      <c r="B5941" t="str">
        <f>'Page 1 - General Information'!$G$16</f>
        <v>6980</v>
      </c>
      <c r="C5941" s="333" t="s">
        <v>14207</v>
      </c>
      <c r="N5941" t="s">
        <v>12201</v>
      </c>
      <c r="P5941" s="303">
        <f>INDEX('Page 3 - Financial Information'!$K$16:$X$186,Y5941,X5941)</f>
        <v>59</v>
      </c>
      <c r="Q5941"/>
      <c r="S5941" t="s">
        <v>13788</v>
      </c>
      <c r="X5941" s="334">
        <v>4</v>
      </c>
      <c r="Y5941" s="334">
        <v>149</v>
      </c>
    </row>
    <row r="5942" spans="1:25" x14ac:dyDescent="0.25">
      <c r="A5942" t="str">
        <f>'Page 1 - General Information'!$G$12</f>
        <v>114069103</v>
      </c>
      <c r="B5942" t="str">
        <f>'Page 1 - General Information'!$G$16</f>
        <v>6980</v>
      </c>
      <c r="C5942" s="333" t="s">
        <v>14207</v>
      </c>
      <c r="N5942" t="s">
        <v>12201</v>
      </c>
      <c r="P5942" s="303">
        <f>INDEX('Page 3 - Financial Information'!$K$16:$X$186,Y5942,X5942)</f>
        <v>280</v>
      </c>
      <c r="Q5942"/>
      <c r="S5942" t="s">
        <v>13789</v>
      </c>
      <c r="X5942" s="334">
        <v>5</v>
      </c>
      <c r="Y5942" s="334">
        <v>149</v>
      </c>
    </row>
    <row r="5943" spans="1:25" x14ac:dyDescent="0.25">
      <c r="A5943" t="str">
        <f>'Page 1 - General Information'!$G$12</f>
        <v>114069103</v>
      </c>
      <c r="B5943" t="str">
        <f>'Page 1 - General Information'!$G$16</f>
        <v>6980</v>
      </c>
      <c r="C5943" s="333" t="s">
        <v>14207</v>
      </c>
      <c r="N5943" t="s">
        <v>12201</v>
      </c>
      <c r="P5943" s="303">
        <f>INDEX('Page 3 - Financial Information'!$K$16:$X$186,Y5943,X5943)</f>
        <v>0</v>
      </c>
      <c r="Q5943"/>
      <c r="S5943" t="s">
        <v>13790</v>
      </c>
      <c r="X5943" s="334">
        <v>6</v>
      </c>
      <c r="Y5943" s="334">
        <v>149</v>
      </c>
    </row>
    <row r="5944" spans="1:25" x14ac:dyDescent="0.25">
      <c r="A5944" t="str">
        <f>'Page 1 - General Information'!$G$12</f>
        <v>114069103</v>
      </c>
      <c r="B5944" t="str">
        <f>'Page 1 - General Information'!$G$16</f>
        <v>6980</v>
      </c>
      <c r="C5944" s="333" t="s">
        <v>14207</v>
      </c>
      <c r="N5944" t="s">
        <v>12201</v>
      </c>
      <c r="P5944" s="303">
        <f>INDEX('Page 3 - Financial Information'!$K$16:$X$186,Y5944,X5944)</f>
        <v>627</v>
      </c>
      <c r="Q5944"/>
      <c r="S5944" t="s">
        <v>13791</v>
      </c>
      <c r="X5944" s="334">
        <v>7</v>
      </c>
      <c r="Y5944" s="334">
        <v>149</v>
      </c>
    </row>
    <row r="5945" spans="1:25" x14ac:dyDescent="0.25">
      <c r="A5945" t="str">
        <f>'Page 1 - General Information'!$G$12</f>
        <v>114069103</v>
      </c>
      <c r="B5945" t="str">
        <f>'Page 1 - General Information'!$G$16</f>
        <v>6980</v>
      </c>
      <c r="C5945" s="333" t="s">
        <v>14207</v>
      </c>
      <c r="N5945" t="s">
        <v>12201</v>
      </c>
      <c r="P5945" s="303">
        <f>INDEX('Page 3 - Financial Information'!$K$16:$X$186,Y5945,X5945)</f>
        <v>0</v>
      </c>
      <c r="Q5945"/>
      <c r="S5945" t="s">
        <v>13792</v>
      </c>
      <c r="X5945" s="334">
        <v>8</v>
      </c>
      <c r="Y5945" s="334">
        <v>149</v>
      </c>
    </row>
    <row r="5946" spans="1:25" x14ac:dyDescent="0.25">
      <c r="A5946" t="str">
        <f>'Page 1 - General Information'!$G$12</f>
        <v>114069103</v>
      </c>
      <c r="B5946" t="str">
        <f>'Page 1 - General Information'!$G$16</f>
        <v>6980</v>
      </c>
      <c r="C5946" s="333" t="s">
        <v>14207</v>
      </c>
      <c r="N5946" t="s">
        <v>12201</v>
      </c>
      <c r="P5946" s="303">
        <f>INDEX('Page 3 - Financial Information'!$K$16:$X$186,Y5946,X5946)</f>
        <v>3614</v>
      </c>
      <c r="Q5946"/>
      <c r="S5946" t="s">
        <v>13793</v>
      </c>
      <c r="X5946" s="334">
        <v>9</v>
      </c>
      <c r="Y5946" s="334">
        <v>149</v>
      </c>
    </row>
    <row r="5947" spans="1:25" x14ac:dyDescent="0.25">
      <c r="A5947" t="str">
        <f>'Page 1 - General Information'!$G$12</f>
        <v>114069103</v>
      </c>
      <c r="B5947" t="str">
        <f>'Page 1 - General Information'!$G$16</f>
        <v>6980</v>
      </c>
      <c r="C5947" s="333" t="s">
        <v>14207</v>
      </c>
      <c r="N5947" t="s">
        <v>12201</v>
      </c>
      <c r="P5947" s="303">
        <f>INDEX('Page 3 - Financial Information'!$K$16:$X$186,Y5947,X5947)</f>
        <v>0</v>
      </c>
      <c r="Q5947"/>
      <c r="S5947" t="s">
        <v>13794</v>
      </c>
      <c r="X5947" s="334">
        <v>10</v>
      </c>
      <c r="Y5947" s="334">
        <v>149</v>
      </c>
    </row>
    <row r="5948" spans="1:25" x14ac:dyDescent="0.25">
      <c r="A5948" t="str">
        <f>'Page 1 - General Information'!$G$12</f>
        <v>114069103</v>
      </c>
      <c r="B5948" t="str">
        <f>'Page 1 - General Information'!$G$16</f>
        <v>6980</v>
      </c>
      <c r="C5948" s="333" t="s">
        <v>14207</v>
      </c>
      <c r="N5948" t="s">
        <v>12201</v>
      </c>
      <c r="P5948" s="303">
        <f>INDEX('Page 3 - Financial Information'!$K$16:$X$186,Y5948,X5948)</f>
        <v>0</v>
      </c>
      <c r="Q5948"/>
      <c r="S5948" t="s">
        <v>13795</v>
      </c>
      <c r="X5948" s="334">
        <v>13</v>
      </c>
      <c r="Y5948" s="334">
        <v>149</v>
      </c>
    </row>
    <row r="5949" spans="1:25" x14ac:dyDescent="0.25">
      <c r="A5949" t="str">
        <f>'Page 1 - General Information'!$G$12</f>
        <v>114069103</v>
      </c>
      <c r="B5949" t="str">
        <f>'Page 1 - General Information'!$G$16</f>
        <v>6980</v>
      </c>
      <c r="C5949" s="333" t="s">
        <v>14207</v>
      </c>
      <c r="N5949" t="s">
        <v>12201</v>
      </c>
      <c r="P5949" s="303">
        <f>INDEX('Page 3 - Financial Information'!$K$16:$X$186,Y5949,X5949)</f>
        <v>0</v>
      </c>
      <c r="Q5949"/>
      <c r="S5949" t="s">
        <v>13796</v>
      </c>
      <c r="X5949" s="334">
        <v>14</v>
      </c>
      <c r="Y5949" s="334">
        <v>149</v>
      </c>
    </row>
    <row r="5950" spans="1:25" x14ac:dyDescent="0.25">
      <c r="A5950" t="str">
        <f>'Page 1 - General Information'!$G$12</f>
        <v>114069103</v>
      </c>
      <c r="B5950" t="str">
        <f>'Page 1 - General Information'!$G$16</f>
        <v>6980</v>
      </c>
      <c r="C5950" s="333" t="s">
        <v>14207</v>
      </c>
      <c r="N5950" t="s">
        <v>12201</v>
      </c>
      <c r="P5950" s="303">
        <f>INDEX('Page 3 - Financial Information'!$K$16:$X$186,Y5950,X5950)</f>
        <v>0</v>
      </c>
      <c r="Q5950"/>
      <c r="S5950" t="s">
        <v>13797</v>
      </c>
      <c r="X5950" s="334">
        <v>1</v>
      </c>
      <c r="Y5950" s="334">
        <v>150</v>
      </c>
    </row>
    <row r="5951" spans="1:25" x14ac:dyDescent="0.25">
      <c r="A5951" t="str">
        <f>'Page 1 - General Information'!$G$12</f>
        <v>114069103</v>
      </c>
      <c r="B5951" t="str">
        <f>'Page 1 - General Information'!$G$16</f>
        <v>6980</v>
      </c>
      <c r="C5951" s="333" t="s">
        <v>14207</v>
      </c>
      <c r="N5951" t="s">
        <v>12201</v>
      </c>
      <c r="P5951" s="303">
        <f>INDEX('Page 3 - Financial Information'!$K$16:$X$186,Y5951,X5951)</f>
        <v>0</v>
      </c>
      <c r="Q5951"/>
      <c r="S5951" t="s">
        <v>13798</v>
      </c>
      <c r="X5951" s="334">
        <v>3</v>
      </c>
      <c r="Y5951" s="334">
        <v>150</v>
      </c>
    </row>
    <row r="5952" spans="1:25" x14ac:dyDescent="0.25">
      <c r="A5952" t="str">
        <f>'Page 1 - General Information'!$G$12</f>
        <v>114069103</v>
      </c>
      <c r="B5952" t="str">
        <f>'Page 1 - General Information'!$G$16</f>
        <v>6980</v>
      </c>
      <c r="C5952" s="333" t="s">
        <v>14207</v>
      </c>
      <c r="N5952" t="s">
        <v>12201</v>
      </c>
      <c r="P5952" s="303">
        <f>INDEX('Page 3 - Financial Information'!$K$16:$X$186,Y5952,X5952)</f>
        <v>0</v>
      </c>
      <c r="Q5952"/>
      <c r="S5952" t="s">
        <v>13799</v>
      </c>
      <c r="X5952" s="334">
        <v>4</v>
      </c>
      <c r="Y5952" s="334">
        <v>150</v>
      </c>
    </row>
    <row r="5953" spans="1:25" x14ac:dyDescent="0.25">
      <c r="A5953" t="str">
        <f>'Page 1 - General Information'!$G$12</f>
        <v>114069103</v>
      </c>
      <c r="B5953" t="str">
        <f>'Page 1 - General Information'!$G$16</f>
        <v>6980</v>
      </c>
      <c r="C5953" s="333" t="s">
        <v>14207</v>
      </c>
      <c r="N5953" t="s">
        <v>12201</v>
      </c>
      <c r="P5953" s="303">
        <f>INDEX('Page 3 - Financial Information'!$K$16:$X$186,Y5953,X5953)</f>
        <v>0</v>
      </c>
      <c r="Q5953"/>
      <c r="S5953" t="s">
        <v>13800</v>
      </c>
      <c r="X5953" s="334">
        <v>5</v>
      </c>
      <c r="Y5953" s="334">
        <v>150</v>
      </c>
    </row>
    <row r="5954" spans="1:25" x14ac:dyDescent="0.25">
      <c r="A5954" t="str">
        <f>'Page 1 - General Information'!$G$12</f>
        <v>114069103</v>
      </c>
      <c r="B5954" t="str">
        <f>'Page 1 - General Information'!$G$16</f>
        <v>6980</v>
      </c>
      <c r="C5954" s="333" t="s">
        <v>14207</v>
      </c>
      <c r="N5954" t="s">
        <v>12201</v>
      </c>
      <c r="P5954" s="303">
        <f>INDEX('Page 3 - Financial Information'!$K$16:$X$186,Y5954,X5954)</f>
        <v>0</v>
      </c>
      <c r="Q5954"/>
      <c r="S5954" t="s">
        <v>13801</v>
      </c>
      <c r="X5954" s="334">
        <v>6</v>
      </c>
      <c r="Y5954" s="334">
        <v>150</v>
      </c>
    </row>
    <row r="5955" spans="1:25" x14ac:dyDescent="0.25">
      <c r="A5955" t="str">
        <f>'Page 1 - General Information'!$G$12</f>
        <v>114069103</v>
      </c>
      <c r="B5955" t="str">
        <f>'Page 1 - General Information'!$G$16</f>
        <v>6980</v>
      </c>
      <c r="C5955" s="333" t="s">
        <v>14207</v>
      </c>
      <c r="N5955" t="s">
        <v>12201</v>
      </c>
      <c r="P5955" s="303">
        <f>INDEX('Page 3 - Financial Information'!$K$16:$X$186,Y5955,X5955)</f>
        <v>0</v>
      </c>
      <c r="Q5955"/>
      <c r="S5955" t="s">
        <v>13802</v>
      </c>
      <c r="X5955" s="334">
        <v>7</v>
      </c>
      <c r="Y5955" s="334">
        <v>150</v>
      </c>
    </row>
    <row r="5956" spans="1:25" x14ac:dyDescent="0.25">
      <c r="A5956" t="str">
        <f>'Page 1 - General Information'!$G$12</f>
        <v>114069103</v>
      </c>
      <c r="B5956" t="str">
        <f>'Page 1 - General Information'!$G$16</f>
        <v>6980</v>
      </c>
      <c r="C5956" s="333" t="s">
        <v>14207</v>
      </c>
      <c r="N5956" t="s">
        <v>12201</v>
      </c>
      <c r="P5956" s="303">
        <f>INDEX('Page 3 - Financial Information'!$K$16:$X$186,Y5956,X5956)</f>
        <v>0</v>
      </c>
      <c r="Q5956"/>
      <c r="S5956" t="s">
        <v>13803</v>
      </c>
      <c r="X5956" s="334">
        <v>8</v>
      </c>
      <c r="Y5956" s="334">
        <v>150</v>
      </c>
    </row>
    <row r="5957" spans="1:25" x14ac:dyDescent="0.25">
      <c r="A5957" t="str">
        <f>'Page 1 - General Information'!$G$12</f>
        <v>114069103</v>
      </c>
      <c r="B5957" t="str">
        <f>'Page 1 - General Information'!$G$16</f>
        <v>6980</v>
      </c>
      <c r="C5957" s="333" t="s">
        <v>14207</v>
      </c>
      <c r="N5957" t="s">
        <v>12201</v>
      </c>
      <c r="P5957" s="303">
        <f>INDEX('Page 3 - Financial Information'!$K$16:$X$186,Y5957,X5957)</f>
        <v>0</v>
      </c>
      <c r="Q5957"/>
      <c r="S5957" t="s">
        <v>13804</v>
      </c>
      <c r="X5957" s="334">
        <v>9</v>
      </c>
      <c r="Y5957" s="334">
        <v>150</v>
      </c>
    </row>
    <row r="5958" spans="1:25" x14ac:dyDescent="0.25">
      <c r="A5958" t="str">
        <f>'Page 1 - General Information'!$G$12</f>
        <v>114069103</v>
      </c>
      <c r="B5958" t="str">
        <f>'Page 1 - General Information'!$G$16</f>
        <v>6980</v>
      </c>
      <c r="C5958" s="333" t="s">
        <v>14207</v>
      </c>
      <c r="N5958" t="s">
        <v>12201</v>
      </c>
      <c r="P5958" s="303">
        <f>INDEX('Page 3 - Financial Information'!$K$16:$X$186,Y5958,X5958)</f>
        <v>0</v>
      </c>
      <c r="Q5958"/>
      <c r="S5958" t="s">
        <v>13805</v>
      </c>
      <c r="X5958" s="334">
        <v>10</v>
      </c>
      <c r="Y5958" s="334">
        <v>150</v>
      </c>
    </row>
    <row r="5959" spans="1:25" x14ac:dyDescent="0.25">
      <c r="A5959" t="str">
        <f>'Page 1 - General Information'!$G$12</f>
        <v>114069103</v>
      </c>
      <c r="B5959" t="str">
        <f>'Page 1 - General Information'!$G$16</f>
        <v>6980</v>
      </c>
      <c r="C5959" s="333" t="s">
        <v>14207</v>
      </c>
      <c r="N5959" t="s">
        <v>12201</v>
      </c>
      <c r="P5959" s="303">
        <f>INDEX('Page 3 - Financial Information'!$K$16:$X$186,Y5959,X5959)</f>
        <v>0</v>
      </c>
      <c r="Q5959"/>
      <c r="S5959" t="s">
        <v>13806</v>
      </c>
      <c r="X5959" s="334">
        <v>13</v>
      </c>
      <c r="Y5959" s="334">
        <v>150</v>
      </c>
    </row>
    <row r="5960" spans="1:25" x14ac:dyDescent="0.25">
      <c r="A5960" t="str">
        <f>'Page 1 - General Information'!$G$12</f>
        <v>114069103</v>
      </c>
      <c r="B5960" t="str">
        <f>'Page 1 - General Information'!$G$16</f>
        <v>6980</v>
      </c>
      <c r="C5960" s="333" t="s">
        <v>14207</v>
      </c>
      <c r="N5960" t="s">
        <v>12201</v>
      </c>
      <c r="P5960" s="303">
        <f>INDEX('Page 3 - Financial Information'!$K$16:$X$186,Y5960,X5960)</f>
        <v>0</v>
      </c>
      <c r="Q5960"/>
      <c r="S5960" t="s">
        <v>13807</v>
      </c>
      <c r="X5960" s="334">
        <v>14</v>
      </c>
      <c r="Y5960" s="334">
        <v>150</v>
      </c>
    </row>
    <row r="5961" spans="1:25" x14ac:dyDescent="0.25">
      <c r="A5961" t="str">
        <f>'Page 1 - General Information'!$G$12</f>
        <v>114069103</v>
      </c>
      <c r="B5961" t="str">
        <f>'Page 1 - General Information'!$G$16</f>
        <v>6980</v>
      </c>
      <c r="C5961" s="333" t="s">
        <v>14207</v>
      </c>
      <c r="N5961" t="s">
        <v>12201</v>
      </c>
      <c r="P5961" s="303">
        <f>INDEX('Page 3 - Financial Information'!$K$16:$X$186,Y5961,X5961)</f>
        <v>8448</v>
      </c>
      <c r="Q5961"/>
      <c r="S5961" t="s">
        <v>13808</v>
      </c>
      <c r="X5961" s="334">
        <v>1</v>
      </c>
      <c r="Y5961" s="334">
        <v>151</v>
      </c>
    </row>
    <row r="5962" spans="1:25" x14ac:dyDescent="0.25">
      <c r="A5962" t="str">
        <f>'Page 1 - General Information'!$G$12</f>
        <v>114069103</v>
      </c>
      <c r="B5962" t="str">
        <f>'Page 1 - General Information'!$G$16</f>
        <v>6980</v>
      </c>
      <c r="C5962" s="333" t="s">
        <v>14207</v>
      </c>
      <c r="N5962" t="s">
        <v>12201</v>
      </c>
      <c r="P5962" s="303">
        <f>INDEX('Page 3 - Financial Information'!$K$16:$X$186,Y5962,X5962)</f>
        <v>874</v>
      </c>
      <c r="Q5962"/>
      <c r="S5962" t="s">
        <v>13809</v>
      </c>
      <c r="X5962" s="334">
        <v>3</v>
      </c>
      <c r="Y5962" s="334">
        <v>151</v>
      </c>
    </row>
    <row r="5963" spans="1:25" x14ac:dyDescent="0.25">
      <c r="A5963" t="str">
        <f>'Page 1 - General Information'!$G$12</f>
        <v>114069103</v>
      </c>
      <c r="B5963" t="str">
        <f>'Page 1 - General Information'!$G$16</f>
        <v>6980</v>
      </c>
      <c r="C5963" s="333" t="s">
        <v>14207</v>
      </c>
      <c r="N5963" t="s">
        <v>12201</v>
      </c>
      <c r="P5963" s="303">
        <f>INDEX('Page 3 - Financial Information'!$K$16:$X$186,Y5963,X5963)</f>
        <v>0</v>
      </c>
      <c r="Q5963"/>
      <c r="S5963" t="s">
        <v>13810</v>
      </c>
      <c r="X5963" s="334">
        <v>4</v>
      </c>
      <c r="Y5963" s="334">
        <v>151</v>
      </c>
    </row>
    <row r="5964" spans="1:25" x14ac:dyDescent="0.25">
      <c r="A5964" t="str">
        <f>'Page 1 - General Information'!$G$12</f>
        <v>114069103</v>
      </c>
      <c r="B5964" t="str">
        <f>'Page 1 - General Information'!$G$16</f>
        <v>6980</v>
      </c>
      <c r="C5964" s="333" t="s">
        <v>14207</v>
      </c>
      <c r="N5964" t="s">
        <v>12201</v>
      </c>
      <c r="P5964" s="303">
        <f>INDEX('Page 3 - Financial Information'!$K$16:$X$186,Y5964,X5964)</f>
        <v>2722</v>
      </c>
      <c r="Q5964"/>
      <c r="S5964" t="s">
        <v>13811</v>
      </c>
      <c r="X5964" s="334">
        <v>5</v>
      </c>
      <c r="Y5964" s="334">
        <v>151</v>
      </c>
    </row>
    <row r="5965" spans="1:25" x14ac:dyDescent="0.25">
      <c r="A5965" t="str">
        <f>'Page 1 - General Information'!$G$12</f>
        <v>114069103</v>
      </c>
      <c r="B5965" t="str">
        <f>'Page 1 - General Information'!$G$16</f>
        <v>6980</v>
      </c>
      <c r="C5965" s="333" t="s">
        <v>14207</v>
      </c>
      <c r="N5965" t="s">
        <v>12201</v>
      </c>
      <c r="P5965" s="303">
        <f>INDEX('Page 3 - Financial Information'!$K$16:$X$186,Y5965,X5965)</f>
        <v>0</v>
      </c>
      <c r="Q5965"/>
      <c r="S5965" t="s">
        <v>13812</v>
      </c>
      <c r="X5965" s="334">
        <v>6</v>
      </c>
      <c r="Y5965" s="334">
        <v>151</v>
      </c>
    </row>
    <row r="5966" spans="1:25" x14ac:dyDescent="0.25">
      <c r="A5966" t="str">
        <f>'Page 1 - General Information'!$G$12</f>
        <v>114069103</v>
      </c>
      <c r="B5966" t="str">
        <f>'Page 1 - General Information'!$G$16</f>
        <v>6980</v>
      </c>
      <c r="C5966" s="333" t="s">
        <v>14207</v>
      </c>
      <c r="N5966" t="s">
        <v>12201</v>
      </c>
      <c r="P5966" s="303">
        <f>INDEX('Page 3 - Financial Information'!$K$16:$X$186,Y5966,X5966)</f>
        <v>471</v>
      </c>
      <c r="Q5966"/>
      <c r="S5966" t="s">
        <v>13813</v>
      </c>
      <c r="X5966" s="334">
        <v>7</v>
      </c>
      <c r="Y5966" s="334">
        <v>151</v>
      </c>
    </row>
    <row r="5967" spans="1:25" x14ac:dyDescent="0.25">
      <c r="A5967" t="str">
        <f>'Page 1 - General Information'!$G$12</f>
        <v>114069103</v>
      </c>
      <c r="B5967" t="str">
        <f>'Page 1 - General Information'!$G$16</f>
        <v>6980</v>
      </c>
      <c r="C5967" s="333" t="s">
        <v>14207</v>
      </c>
      <c r="N5967" t="s">
        <v>12201</v>
      </c>
      <c r="P5967" s="303">
        <f>INDEX('Page 3 - Financial Information'!$K$16:$X$186,Y5967,X5967)</f>
        <v>0</v>
      </c>
      <c r="Q5967"/>
      <c r="S5967" t="s">
        <v>13814</v>
      </c>
      <c r="X5967" s="334">
        <v>8</v>
      </c>
      <c r="Y5967" s="334">
        <v>151</v>
      </c>
    </row>
    <row r="5968" spans="1:25" x14ac:dyDescent="0.25">
      <c r="A5968" t="str">
        <f>'Page 1 - General Information'!$G$12</f>
        <v>114069103</v>
      </c>
      <c r="B5968" t="str">
        <f>'Page 1 - General Information'!$G$16</f>
        <v>6980</v>
      </c>
      <c r="C5968" s="333" t="s">
        <v>14207</v>
      </c>
      <c r="N5968" t="s">
        <v>12201</v>
      </c>
      <c r="P5968" s="303">
        <f>INDEX('Page 3 - Financial Information'!$K$16:$X$186,Y5968,X5968)</f>
        <v>4381</v>
      </c>
      <c r="Q5968"/>
      <c r="S5968" t="s">
        <v>13815</v>
      </c>
      <c r="X5968" s="334">
        <v>9</v>
      </c>
      <c r="Y5968" s="334">
        <v>151</v>
      </c>
    </row>
    <row r="5969" spans="1:25" x14ac:dyDescent="0.25">
      <c r="A5969" t="str">
        <f>'Page 1 - General Information'!$G$12</f>
        <v>114069103</v>
      </c>
      <c r="B5969" t="str">
        <f>'Page 1 - General Information'!$G$16</f>
        <v>6980</v>
      </c>
      <c r="C5969" s="333" t="s">
        <v>14207</v>
      </c>
      <c r="N5969" t="s">
        <v>12201</v>
      </c>
      <c r="P5969" s="303">
        <f>INDEX('Page 3 - Financial Information'!$K$16:$X$186,Y5969,X5969)</f>
        <v>0</v>
      </c>
      <c r="Q5969"/>
      <c r="S5969" t="s">
        <v>13816</v>
      </c>
      <c r="X5969" s="334">
        <v>10</v>
      </c>
      <c r="Y5969" s="334">
        <v>151</v>
      </c>
    </row>
    <row r="5970" spans="1:25" x14ac:dyDescent="0.25">
      <c r="A5970" t="str">
        <f>'Page 1 - General Information'!$G$12</f>
        <v>114069103</v>
      </c>
      <c r="B5970" t="str">
        <f>'Page 1 - General Information'!$G$16</f>
        <v>6980</v>
      </c>
      <c r="C5970" s="333" t="s">
        <v>14207</v>
      </c>
      <c r="N5970" t="s">
        <v>12201</v>
      </c>
      <c r="P5970" s="303">
        <f>INDEX('Page 3 - Financial Information'!$K$16:$X$186,Y5970,X5970)</f>
        <v>0</v>
      </c>
      <c r="Q5970"/>
      <c r="S5970" t="s">
        <v>13817</v>
      </c>
      <c r="X5970" s="334">
        <v>13</v>
      </c>
      <c r="Y5970" s="334">
        <v>151</v>
      </c>
    </row>
    <row r="5971" spans="1:25" x14ac:dyDescent="0.25">
      <c r="A5971" t="str">
        <f>'Page 1 - General Information'!$G$12</f>
        <v>114069103</v>
      </c>
      <c r="B5971" t="str">
        <f>'Page 1 - General Information'!$G$16</f>
        <v>6980</v>
      </c>
      <c r="C5971" s="333" t="s">
        <v>14207</v>
      </c>
      <c r="N5971" t="s">
        <v>12201</v>
      </c>
      <c r="P5971" s="303">
        <f>INDEX('Page 3 - Financial Information'!$K$16:$X$186,Y5971,X5971)</f>
        <v>0</v>
      </c>
      <c r="Q5971"/>
      <c r="S5971" t="s">
        <v>13818</v>
      </c>
      <c r="X5971" s="334">
        <v>14</v>
      </c>
      <c r="Y5971" s="334">
        <v>151</v>
      </c>
    </row>
    <row r="5972" spans="1:25" x14ac:dyDescent="0.25">
      <c r="A5972" t="str">
        <f>'Page 1 - General Information'!$G$12</f>
        <v>114069103</v>
      </c>
      <c r="B5972" t="str">
        <f>'Page 1 - General Information'!$G$16</f>
        <v>6980</v>
      </c>
      <c r="C5972" s="333" t="s">
        <v>14207</v>
      </c>
      <c r="N5972" t="s">
        <v>12201</v>
      </c>
      <c r="P5972" s="303">
        <f>INDEX('Page 3 - Financial Information'!$K$16:$X$186,Y5972,X5972)</f>
        <v>1299</v>
      </c>
      <c r="Q5972"/>
      <c r="S5972" t="s">
        <v>13819</v>
      </c>
      <c r="X5972" s="334">
        <v>1</v>
      </c>
      <c r="Y5972" s="334">
        <v>152</v>
      </c>
    </row>
    <row r="5973" spans="1:25" x14ac:dyDescent="0.25">
      <c r="A5973" t="str">
        <f>'Page 1 - General Information'!$G$12</f>
        <v>114069103</v>
      </c>
      <c r="B5973" t="str">
        <f>'Page 1 - General Information'!$G$16</f>
        <v>6980</v>
      </c>
      <c r="C5973" s="333" t="s">
        <v>14207</v>
      </c>
      <c r="N5973" t="s">
        <v>12201</v>
      </c>
      <c r="P5973" s="303">
        <f>INDEX('Page 3 - Financial Information'!$K$16:$X$186,Y5973,X5973)</f>
        <v>266</v>
      </c>
      <c r="Q5973"/>
      <c r="S5973" t="s">
        <v>13820</v>
      </c>
      <c r="X5973" s="334">
        <v>3</v>
      </c>
      <c r="Y5973" s="334">
        <v>152</v>
      </c>
    </row>
    <row r="5974" spans="1:25" x14ac:dyDescent="0.25">
      <c r="A5974" t="str">
        <f>'Page 1 - General Information'!$G$12</f>
        <v>114069103</v>
      </c>
      <c r="B5974" t="str">
        <f>'Page 1 - General Information'!$G$16</f>
        <v>6980</v>
      </c>
      <c r="C5974" s="333" t="s">
        <v>14207</v>
      </c>
      <c r="N5974" t="s">
        <v>12201</v>
      </c>
      <c r="P5974" s="303">
        <f>INDEX('Page 3 - Financial Information'!$K$16:$X$186,Y5974,X5974)</f>
        <v>0</v>
      </c>
      <c r="Q5974"/>
      <c r="S5974" t="s">
        <v>13821</v>
      </c>
      <c r="X5974" s="334">
        <v>4</v>
      </c>
      <c r="Y5974" s="334">
        <v>152</v>
      </c>
    </row>
    <row r="5975" spans="1:25" x14ac:dyDescent="0.25">
      <c r="A5975" t="str">
        <f>'Page 1 - General Information'!$G$12</f>
        <v>114069103</v>
      </c>
      <c r="B5975" t="str">
        <f>'Page 1 - General Information'!$G$16</f>
        <v>6980</v>
      </c>
      <c r="C5975" s="333" t="s">
        <v>14207</v>
      </c>
      <c r="N5975" t="s">
        <v>12201</v>
      </c>
      <c r="P5975" s="303">
        <f>INDEX('Page 3 - Financial Information'!$K$16:$X$186,Y5975,X5975)</f>
        <v>0</v>
      </c>
      <c r="Q5975"/>
      <c r="S5975" t="s">
        <v>13822</v>
      </c>
      <c r="X5975" s="334">
        <v>5</v>
      </c>
      <c r="Y5975" s="334">
        <v>152</v>
      </c>
    </row>
    <row r="5976" spans="1:25" x14ac:dyDescent="0.25">
      <c r="A5976" t="str">
        <f>'Page 1 - General Information'!$G$12</f>
        <v>114069103</v>
      </c>
      <c r="B5976" t="str">
        <f>'Page 1 - General Information'!$G$16</f>
        <v>6980</v>
      </c>
      <c r="C5976" s="333" t="s">
        <v>14207</v>
      </c>
      <c r="N5976" t="s">
        <v>12201</v>
      </c>
      <c r="P5976" s="303">
        <f>INDEX('Page 3 - Financial Information'!$K$16:$X$186,Y5976,X5976)</f>
        <v>0</v>
      </c>
      <c r="Q5976"/>
      <c r="S5976" t="s">
        <v>13823</v>
      </c>
      <c r="X5976" s="334">
        <v>6</v>
      </c>
      <c r="Y5976" s="334">
        <v>152</v>
      </c>
    </row>
    <row r="5977" spans="1:25" x14ac:dyDescent="0.25">
      <c r="A5977" t="str">
        <f>'Page 1 - General Information'!$G$12</f>
        <v>114069103</v>
      </c>
      <c r="B5977" t="str">
        <f>'Page 1 - General Information'!$G$16</f>
        <v>6980</v>
      </c>
      <c r="C5977" s="333" t="s">
        <v>14207</v>
      </c>
      <c r="N5977" t="s">
        <v>12201</v>
      </c>
      <c r="P5977" s="303">
        <f>INDEX('Page 3 - Financial Information'!$K$16:$X$186,Y5977,X5977)</f>
        <v>55</v>
      </c>
      <c r="Q5977"/>
      <c r="S5977" t="s">
        <v>13824</v>
      </c>
      <c r="X5977" s="334">
        <v>7</v>
      </c>
      <c r="Y5977" s="334">
        <v>152</v>
      </c>
    </row>
    <row r="5978" spans="1:25" x14ac:dyDescent="0.25">
      <c r="A5978" t="str">
        <f>'Page 1 - General Information'!$G$12</f>
        <v>114069103</v>
      </c>
      <c r="B5978" t="str">
        <f>'Page 1 - General Information'!$G$16</f>
        <v>6980</v>
      </c>
      <c r="C5978" s="333" t="s">
        <v>14207</v>
      </c>
      <c r="N5978" t="s">
        <v>12201</v>
      </c>
      <c r="P5978" s="303">
        <f>INDEX('Page 3 - Financial Information'!$K$16:$X$186,Y5978,X5978)</f>
        <v>978</v>
      </c>
      <c r="Q5978"/>
      <c r="S5978" t="s">
        <v>13825</v>
      </c>
      <c r="X5978" s="334">
        <v>8</v>
      </c>
      <c r="Y5978" s="334">
        <v>152</v>
      </c>
    </row>
    <row r="5979" spans="1:25" x14ac:dyDescent="0.25">
      <c r="A5979" t="str">
        <f>'Page 1 - General Information'!$G$12</f>
        <v>114069103</v>
      </c>
      <c r="B5979" t="str">
        <f>'Page 1 - General Information'!$G$16</f>
        <v>6980</v>
      </c>
      <c r="C5979" s="333" t="s">
        <v>14207</v>
      </c>
      <c r="N5979" t="s">
        <v>12201</v>
      </c>
      <c r="P5979" s="303">
        <f>INDEX('Page 3 - Financial Information'!$K$16:$X$186,Y5979,X5979)</f>
        <v>0</v>
      </c>
      <c r="Q5979"/>
      <c r="S5979" t="s">
        <v>13826</v>
      </c>
      <c r="X5979" s="334">
        <v>9</v>
      </c>
      <c r="Y5979" s="334">
        <v>152</v>
      </c>
    </row>
    <row r="5980" spans="1:25" x14ac:dyDescent="0.25">
      <c r="A5980" t="str">
        <f>'Page 1 - General Information'!$G$12</f>
        <v>114069103</v>
      </c>
      <c r="B5980" t="str">
        <f>'Page 1 - General Information'!$G$16</f>
        <v>6980</v>
      </c>
      <c r="C5980" s="333" t="s">
        <v>14207</v>
      </c>
      <c r="N5980" t="s">
        <v>12201</v>
      </c>
      <c r="P5980" s="303">
        <f>INDEX('Page 3 - Financial Information'!$K$16:$X$186,Y5980,X5980)</f>
        <v>0</v>
      </c>
      <c r="Q5980"/>
      <c r="S5980" t="s">
        <v>13827</v>
      </c>
      <c r="X5980" s="334">
        <v>10</v>
      </c>
      <c r="Y5980" s="334">
        <v>152</v>
      </c>
    </row>
    <row r="5981" spans="1:25" x14ac:dyDescent="0.25">
      <c r="A5981" t="str">
        <f>'Page 1 - General Information'!$G$12</f>
        <v>114069103</v>
      </c>
      <c r="B5981" t="str">
        <f>'Page 1 - General Information'!$G$16</f>
        <v>6980</v>
      </c>
      <c r="C5981" s="333" t="s">
        <v>14207</v>
      </c>
      <c r="N5981" t="s">
        <v>12201</v>
      </c>
      <c r="P5981" s="303">
        <f>INDEX('Page 3 - Financial Information'!$K$16:$X$186,Y5981,X5981)</f>
        <v>0</v>
      </c>
      <c r="Q5981"/>
      <c r="S5981" t="s">
        <v>13828</v>
      </c>
      <c r="X5981" s="334">
        <v>13</v>
      </c>
      <c r="Y5981" s="334">
        <v>152</v>
      </c>
    </row>
    <row r="5982" spans="1:25" x14ac:dyDescent="0.25">
      <c r="A5982" t="str">
        <f>'Page 1 - General Information'!$G$12</f>
        <v>114069103</v>
      </c>
      <c r="B5982" t="str">
        <f>'Page 1 - General Information'!$G$16</f>
        <v>6980</v>
      </c>
      <c r="C5982" s="333" t="s">
        <v>14207</v>
      </c>
      <c r="N5982" t="s">
        <v>12201</v>
      </c>
      <c r="P5982" s="303">
        <f>INDEX('Page 3 - Financial Information'!$K$16:$X$186,Y5982,X5982)</f>
        <v>0</v>
      </c>
      <c r="Q5982"/>
      <c r="S5982" t="s">
        <v>13829</v>
      </c>
      <c r="X5982" s="334">
        <v>14</v>
      </c>
      <c r="Y5982" s="334">
        <v>152</v>
      </c>
    </row>
    <row r="5983" spans="1:25" x14ac:dyDescent="0.25">
      <c r="A5983" t="str">
        <f>'Page 1 - General Information'!$G$12</f>
        <v>114069103</v>
      </c>
      <c r="B5983" t="str">
        <f>'Page 1 - General Information'!$G$16</f>
        <v>6980</v>
      </c>
      <c r="C5983" s="333" t="s">
        <v>14207</v>
      </c>
      <c r="N5983" t="s">
        <v>12201</v>
      </c>
      <c r="P5983" s="303">
        <f>INDEX('Page 3 - Financial Information'!$K$16:$X$186,Y5983,X5983)</f>
        <v>4900</v>
      </c>
      <c r="Q5983"/>
      <c r="S5983" t="s">
        <v>13830</v>
      </c>
      <c r="X5983" s="334">
        <v>1</v>
      </c>
      <c r="Y5983" s="334">
        <v>153</v>
      </c>
    </row>
    <row r="5984" spans="1:25" x14ac:dyDescent="0.25">
      <c r="A5984" t="str">
        <f>'Page 1 - General Information'!$G$12</f>
        <v>114069103</v>
      </c>
      <c r="B5984" t="str">
        <f>'Page 1 - General Information'!$G$16</f>
        <v>6980</v>
      </c>
      <c r="C5984" s="333" t="s">
        <v>14207</v>
      </c>
      <c r="N5984" t="s">
        <v>12201</v>
      </c>
      <c r="P5984" s="303">
        <f>INDEX('Page 3 - Financial Information'!$K$16:$X$186,Y5984,X5984)</f>
        <v>335</v>
      </c>
      <c r="Q5984"/>
      <c r="S5984" t="s">
        <v>13831</v>
      </c>
      <c r="X5984" s="334">
        <v>3</v>
      </c>
      <c r="Y5984" s="334">
        <v>153</v>
      </c>
    </row>
    <row r="5985" spans="1:25" x14ac:dyDescent="0.25">
      <c r="A5985" t="str">
        <f>'Page 1 - General Information'!$G$12</f>
        <v>114069103</v>
      </c>
      <c r="B5985" t="str">
        <f>'Page 1 - General Information'!$G$16</f>
        <v>6980</v>
      </c>
      <c r="C5985" s="333" t="s">
        <v>14207</v>
      </c>
      <c r="N5985" t="s">
        <v>12201</v>
      </c>
      <c r="P5985" s="303">
        <f>INDEX('Page 3 - Financial Information'!$K$16:$X$186,Y5985,X5985)</f>
        <v>0</v>
      </c>
      <c r="Q5985"/>
      <c r="S5985" t="s">
        <v>13832</v>
      </c>
      <c r="X5985" s="334">
        <v>4</v>
      </c>
      <c r="Y5985" s="334">
        <v>153</v>
      </c>
    </row>
    <row r="5986" spans="1:25" x14ac:dyDescent="0.25">
      <c r="A5986" t="str">
        <f>'Page 1 - General Information'!$G$12</f>
        <v>114069103</v>
      </c>
      <c r="B5986" t="str">
        <f>'Page 1 - General Information'!$G$16</f>
        <v>6980</v>
      </c>
      <c r="C5986" s="333" t="s">
        <v>14207</v>
      </c>
      <c r="N5986" t="s">
        <v>12201</v>
      </c>
      <c r="P5986" s="303">
        <f>INDEX('Page 3 - Financial Information'!$K$16:$X$186,Y5986,X5986)</f>
        <v>455</v>
      </c>
      <c r="Q5986"/>
      <c r="S5986" t="s">
        <v>13833</v>
      </c>
      <c r="X5986" s="334">
        <v>5</v>
      </c>
      <c r="Y5986" s="334">
        <v>153</v>
      </c>
    </row>
    <row r="5987" spans="1:25" x14ac:dyDescent="0.25">
      <c r="A5987" t="str">
        <f>'Page 1 - General Information'!$G$12</f>
        <v>114069103</v>
      </c>
      <c r="B5987" t="str">
        <f>'Page 1 - General Information'!$G$16</f>
        <v>6980</v>
      </c>
      <c r="C5987" s="333" t="s">
        <v>14207</v>
      </c>
      <c r="N5987" t="s">
        <v>12201</v>
      </c>
      <c r="P5987" s="303">
        <f>INDEX('Page 3 - Financial Information'!$K$16:$X$186,Y5987,X5987)</f>
        <v>0</v>
      </c>
      <c r="Q5987"/>
      <c r="S5987" t="s">
        <v>13834</v>
      </c>
      <c r="X5987" s="334">
        <v>6</v>
      </c>
      <c r="Y5987" s="334">
        <v>153</v>
      </c>
    </row>
    <row r="5988" spans="1:25" x14ac:dyDescent="0.25">
      <c r="A5988" t="str">
        <f>'Page 1 - General Information'!$G$12</f>
        <v>114069103</v>
      </c>
      <c r="B5988" t="str">
        <f>'Page 1 - General Information'!$G$16</f>
        <v>6980</v>
      </c>
      <c r="C5988" s="333" t="s">
        <v>14207</v>
      </c>
      <c r="N5988" t="s">
        <v>12201</v>
      </c>
      <c r="P5988" s="303">
        <f>INDEX('Page 3 - Financial Information'!$K$16:$X$186,Y5988,X5988)</f>
        <v>459</v>
      </c>
      <c r="Q5988"/>
      <c r="S5988" t="s">
        <v>13835</v>
      </c>
      <c r="X5988" s="334">
        <v>7</v>
      </c>
      <c r="Y5988" s="334">
        <v>153</v>
      </c>
    </row>
    <row r="5989" spans="1:25" x14ac:dyDescent="0.25">
      <c r="A5989" t="str">
        <f>'Page 1 - General Information'!$G$12</f>
        <v>114069103</v>
      </c>
      <c r="B5989" t="str">
        <f>'Page 1 - General Information'!$G$16</f>
        <v>6980</v>
      </c>
      <c r="C5989" s="333" t="s">
        <v>14207</v>
      </c>
      <c r="N5989" t="s">
        <v>12201</v>
      </c>
      <c r="P5989" s="303">
        <f>INDEX('Page 3 - Financial Information'!$K$16:$X$186,Y5989,X5989)</f>
        <v>3651</v>
      </c>
      <c r="Q5989"/>
      <c r="S5989" t="s">
        <v>13836</v>
      </c>
      <c r="X5989" s="334">
        <v>8</v>
      </c>
      <c r="Y5989" s="334">
        <v>153</v>
      </c>
    </row>
    <row r="5990" spans="1:25" x14ac:dyDescent="0.25">
      <c r="A5990" t="str">
        <f>'Page 1 - General Information'!$G$12</f>
        <v>114069103</v>
      </c>
      <c r="B5990" t="str">
        <f>'Page 1 - General Information'!$G$16</f>
        <v>6980</v>
      </c>
      <c r="C5990" s="333" t="s">
        <v>14207</v>
      </c>
      <c r="N5990" t="s">
        <v>12201</v>
      </c>
      <c r="P5990" s="303">
        <f>INDEX('Page 3 - Financial Information'!$K$16:$X$186,Y5990,X5990)</f>
        <v>0</v>
      </c>
      <c r="Q5990"/>
      <c r="S5990" t="s">
        <v>13837</v>
      </c>
      <c r="X5990" s="334">
        <v>9</v>
      </c>
      <c r="Y5990" s="334">
        <v>153</v>
      </c>
    </row>
    <row r="5991" spans="1:25" x14ac:dyDescent="0.25">
      <c r="A5991" t="str">
        <f>'Page 1 - General Information'!$G$12</f>
        <v>114069103</v>
      </c>
      <c r="B5991" t="str">
        <f>'Page 1 - General Information'!$G$16</f>
        <v>6980</v>
      </c>
      <c r="C5991" s="333" t="s">
        <v>14207</v>
      </c>
      <c r="N5991" t="s">
        <v>12201</v>
      </c>
      <c r="P5991" s="303">
        <f>INDEX('Page 3 - Financial Information'!$K$16:$X$186,Y5991,X5991)</f>
        <v>0</v>
      </c>
      <c r="Q5991"/>
      <c r="S5991" t="s">
        <v>13838</v>
      </c>
      <c r="X5991" s="334">
        <v>10</v>
      </c>
      <c r="Y5991" s="334">
        <v>153</v>
      </c>
    </row>
    <row r="5992" spans="1:25" x14ac:dyDescent="0.25">
      <c r="A5992" t="str">
        <f>'Page 1 - General Information'!$G$12</f>
        <v>114069103</v>
      </c>
      <c r="B5992" t="str">
        <f>'Page 1 - General Information'!$G$16</f>
        <v>6980</v>
      </c>
      <c r="C5992" s="333" t="s">
        <v>14207</v>
      </c>
      <c r="N5992" t="s">
        <v>12201</v>
      </c>
      <c r="P5992" s="303">
        <f>INDEX('Page 3 - Financial Information'!$K$16:$X$186,Y5992,X5992)</f>
        <v>0</v>
      </c>
      <c r="Q5992"/>
      <c r="S5992" t="s">
        <v>13839</v>
      </c>
      <c r="X5992" s="334">
        <v>13</v>
      </c>
      <c r="Y5992" s="334">
        <v>153</v>
      </c>
    </row>
    <row r="5993" spans="1:25" x14ac:dyDescent="0.25">
      <c r="A5993" t="str">
        <f>'Page 1 - General Information'!$G$12</f>
        <v>114069103</v>
      </c>
      <c r="B5993" t="str">
        <f>'Page 1 - General Information'!$G$16</f>
        <v>6980</v>
      </c>
      <c r="C5993" s="333" t="s">
        <v>14207</v>
      </c>
      <c r="N5993" t="s">
        <v>12201</v>
      </c>
      <c r="P5993" s="303">
        <f>INDEX('Page 3 - Financial Information'!$K$16:$X$186,Y5993,X5993)</f>
        <v>0</v>
      </c>
      <c r="Q5993"/>
      <c r="S5993" t="s">
        <v>13840</v>
      </c>
      <c r="X5993" s="334">
        <v>14</v>
      </c>
      <c r="Y5993" s="334">
        <v>153</v>
      </c>
    </row>
    <row r="5994" spans="1:25" x14ac:dyDescent="0.25">
      <c r="A5994" t="str">
        <f>'Page 1 - General Information'!$G$12</f>
        <v>114069103</v>
      </c>
      <c r="B5994" t="str">
        <f>'Page 1 - General Information'!$G$16</f>
        <v>6980</v>
      </c>
      <c r="C5994" s="333" t="s">
        <v>14207</v>
      </c>
      <c r="N5994" t="s">
        <v>12201</v>
      </c>
      <c r="P5994" s="303">
        <f>INDEX('Page 3 - Financial Information'!$K$16:$X$186,Y5994,X5994)</f>
        <v>0</v>
      </c>
      <c r="Q5994"/>
      <c r="S5994" t="s">
        <v>13841</v>
      </c>
      <c r="X5994" s="334">
        <v>1</v>
      </c>
      <c r="Y5994" s="334">
        <v>154</v>
      </c>
    </row>
    <row r="5995" spans="1:25" x14ac:dyDescent="0.25">
      <c r="A5995" t="str">
        <f>'Page 1 - General Information'!$G$12</f>
        <v>114069103</v>
      </c>
      <c r="B5995" t="str">
        <f>'Page 1 - General Information'!$G$16</f>
        <v>6980</v>
      </c>
      <c r="C5995" s="333" t="s">
        <v>14207</v>
      </c>
      <c r="N5995" t="s">
        <v>12201</v>
      </c>
      <c r="P5995" s="303">
        <f>INDEX('Page 3 - Financial Information'!$K$16:$X$186,Y5995,X5995)</f>
        <v>0</v>
      </c>
      <c r="Q5995"/>
      <c r="S5995" t="s">
        <v>13842</v>
      </c>
      <c r="X5995" s="334">
        <v>3</v>
      </c>
      <c r="Y5995" s="334">
        <v>154</v>
      </c>
    </row>
    <row r="5996" spans="1:25" x14ac:dyDescent="0.25">
      <c r="A5996" t="str">
        <f>'Page 1 - General Information'!$G$12</f>
        <v>114069103</v>
      </c>
      <c r="B5996" t="str">
        <f>'Page 1 - General Information'!$G$16</f>
        <v>6980</v>
      </c>
      <c r="C5996" s="333" t="s">
        <v>14207</v>
      </c>
      <c r="N5996" t="s">
        <v>12201</v>
      </c>
      <c r="P5996" s="303">
        <f>INDEX('Page 3 - Financial Information'!$K$16:$X$186,Y5996,X5996)</f>
        <v>0</v>
      </c>
      <c r="Q5996"/>
      <c r="S5996" t="s">
        <v>13843</v>
      </c>
      <c r="X5996" s="334">
        <v>4</v>
      </c>
      <c r="Y5996" s="334">
        <v>154</v>
      </c>
    </row>
    <row r="5997" spans="1:25" x14ac:dyDescent="0.25">
      <c r="A5997" t="str">
        <f>'Page 1 - General Information'!$G$12</f>
        <v>114069103</v>
      </c>
      <c r="B5997" t="str">
        <f>'Page 1 - General Information'!$G$16</f>
        <v>6980</v>
      </c>
      <c r="C5997" s="333" t="s">
        <v>14207</v>
      </c>
      <c r="N5997" t="s">
        <v>12201</v>
      </c>
      <c r="P5997" s="303">
        <f>INDEX('Page 3 - Financial Information'!$K$16:$X$186,Y5997,X5997)</f>
        <v>0</v>
      </c>
      <c r="Q5997"/>
      <c r="S5997" t="s">
        <v>13844</v>
      </c>
      <c r="X5997" s="334">
        <v>5</v>
      </c>
      <c r="Y5997" s="334">
        <v>154</v>
      </c>
    </row>
    <row r="5998" spans="1:25" x14ac:dyDescent="0.25">
      <c r="A5998" t="str">
        <f>'Page 1 - General Information'!$G$12</f>
        <v>114069103</v>
      </c>
      <c r="B5998" t="str">
        <f>'Page 1 - General Information'!$G$16</f>
        <v>6980</v>
      </c>
      <c r="C5998" s="333" t="s">
        <v>14207</v>
      </c>
      <c r="N5998" t="s">
        <v>12201</v>
      </c>
      <c r="P5998" s="303">
        <f>INDEX('Page 3 - Financial Information'!$K$16:$X$186,Y5998,X5998)</f>
        <v>0</v>
      </c>
      <c r="Q5998"/>
      <c r="S5998" t="s">
        <v>13845</v>
      </c>
      <c r="X5998" s="334">
        <v>6</v>
      </c>
      <c r="Y5998" s="334">
        <v>154</v>
      </c>
    </row>
    <row r="5999" spans="1:25" x14ac:dyDescent="0.25">
      <c r="A5999" t="str">
        <f>'Page 1 - General Information'!$G$12</f>
        <v>114069103</v>
      </c>
      <c r="B5999" t="str">
        <f>'Page 1 - General Information'!$G$16</f>
        <v>6980</v>
      </c>
      <c r="C5999" s="333" t="s">
        <v>14207</v>
      </c>
      <c r="N5999" t="s">
        <v>12201</v>
      </c>
      <c r="P5999" s="303">
        <f>INDEX('Page 3 - Financial Information'!$K$16:$X$186,Y5999,X5999)</f>
        <v>0</v>
      </c>
      <c r="Q5999"/>
      <c r="S5999" t="s">
        <v>13846</v>
      </c>
      <c r="X5999" s="334">
        <v>7</v>
      </c>
      <c r="Y5999" s="334">
        <v>154</v>
      </c>
    </row>
    <row r="6000" spans="1:25" x14ac:dyDescent="0.25">
      <c r="A6000" t="str">
        <f>'Page 1 - General Information'!$G$12</f>
        <v>114069103</v>
      </c>
      <c r="B6000" t="str">
        <f>'Page 1 - General Information'!$G$16</f>
        <v>6980</v>
      </c>
      <c r="C6000" s="333" t="s">
        <v>14207</v>
      </c>
      <c r="N6000" t="s">
        <v>12201</v>
      </c>
      <c r="P6000" s="303">
        <f>INDEX('Page 3 - Financial Information'!$K$16:$X$186,Y6000,X6000)</f>
        <v>0</v>
      </c>
      <c r="Q6000"/>
      <c r="S6000" t="s">
        <v>13847</v>
      </c>
      <c r="X6000" s="334">
        <v>8</v>
      </c>
      <c r="Y6000" s="334">
        <v>154</v>
      </c>
    </row>
    <row r="6001" spans="1:25" x14ac:dyDescent="0.25">
      <c r="A6001" t="str">
        <f>'Page 1 - General Information'!$G$12</f>
        <v>114069103</v>
      </c>
      <c r="B6001" t="str">
        <f>'Page 1 - General Information'!$G$16</f>
        <v>6980</v>
      </c>
      <c r="C6001" s="333" t="s">
        <v>14207</v>
      </c>
      <c r="N6001" t="s">
        <v>12201</v>
      </c>
      <c r="P6001" s="303">
        <f>INDEX('Page 3 - Financial Information'!$K$16:$X$186,Y6001,X6001)</f>
        <v>0</v>
      </c>
      <c r="Q6001"/>
      <c r="S6001" t="s">
        <v>13848</v>
      </c>
      <c r="X6001" s="334">
        <v>9</v>
      </c>
      <c r="Y6001" s="334">
        <v>154</v>
      </c>
    </row>
    <row r="6002" spans="1:25" x14ac:dyDescent="0.25">
      <c r="A6002" t="str">
        <f>'Page 1 - General Information'!$G$12</f>
        <v>114069103</v>
      </c>
      <c r="B6002" t="str">
        <f>'Page 1 - General Information'!$G$16</f>
        <v>6980</v>
      </c>
      <c r="C6002" s="333" t="s">
        <v>14207</v>
      </c>
      <c r="N6002" t="s">
        <v>12201</v>
      </c>
      <c r="P6002" s="303">
        <f>INDEX('Page 3 - Financial Information'!$K$16:$X$186,Y6002,X6002)</f>
        <v>0</v>
      </c>
      <c r="Q6002"/>
      <c r="S6002" t="s">
        <v>13849</v>
      </c>
      <c r="X6002" s="334">
        <v>10</v>
      </c>
      <c r="Y6002" s="334">
        <v>154</v>
      </c>
    </row>
    <row r="6003" spans="1:25" x14ac:dyDescent="0.25">
      <c r="A6003" t="str">
        <f>'Page 1 - General Information'!$G$12</f>
        <v>114069103</v>
      </c>
      <c r="B6003" t="str">
        <f>'Page 1 - General Information'!$G$16</f>
        <v>6980</v>
      </c>
      <c r="C6003" s="333" t="s">
        <v>14207</v>
      </c>
      <c r="N6003" t="s">
        <v>12201</v>
      </c>
      <c r="P6003" s="303">
        <f>INDEX('Page 3 - Financial Information'!$K$16:$X$186,Y6003,X6003)</f>
        <v>0</v>
      </c>
      <c r="Q6003"/>
      <c r="S6003" t="s">
        <v>13850</v>
      </c>
      <c r="X6003" s="334">
        <v>13</v>
      </c>
      <c r="Y6003" s="334">
        <v>154</v>
      </c>
    </row>
    <row r="6004" spans="1:25" x14ac:dyDescent="0.25">
      <c r="A6004" t="str">
        <f>'Page 1 - General Information'!$G$12</f>
        <v>114069103</v>
      </c>
      <c r="B6004" t="str">
        <f>'Page 1 - General Information'!$G$16</f>
        <v>6980</v>
      </c>
      <c r="C6004" s="333" t="s">
        <v>14207</v>
      </c>
      <c r="N6004" t="s">
        <v>12201</v>
      </c>
      <c r="P6004" s="303">
        <f>INDEX('Page 3 - Financial Information'!$K$16:$X$186,Y6004,X6004)</f>
        <v>0</v>
      </c>
      <c r="Q6004"/>
      <c r="S6004" t="s">
        <v>13851</v>
      </c>
      <c r="X6004" s="334">
        <v>14</v>
      </c>
      <c r="Y6004" s="334">
        <v>154</v>
      </c>
    </row>
    <row r="6005" spans="1:25" x14ac:dyDescent="0.25">
      <c r="A6005" t="str">
        <f>'Page 1 - General Information'!$G$12</f>
        <v>114069103</v>
      </c>
      <c r="B6005" t="str">
        <f>'Page 1 - General Information'!$G$16</f>
        <v>6980</v>
      </c>
      <c r="C6005" s="333" t="s">
        <v>14207</v>
      </c>
      <c r="N6005" t="s">
        <v>12201</v>
      </c>
      <c r="P6005" s="303">
        <f>INDEX('Page 3 - Financial Information'!$K$16:$X$186,Y6005,X6005)</f>
        <v>0</v>
      </c>
      <c r="Q6005"/>
      <c r="S6005" t="s">
        <v>13852</v>
      </c>
      <c r="X6005" s="334">
        <v>1</v>
      </c>
      <c r="Y6005" s="334">
        <v>155</v>
      </c>
    </row>
    <row r="6006" spans="1:25" x14ac:dyDescent="0.25">
      <c r="A6006" t="str">
        <f>'Page 1 - General Information'!$G$12</f>
        <v>114069103</v>
      </c>
      <c r="B6006" t="str">
        <f>'Page 1 - General Information'!$G$16</f>
        <v>6980</v>
      </c>
      <c r="C6006" s="333" t="s">
        <v>14207</v>
      </c>
      <c r="N6006" t="s">
        <v>12201</v>
      </c>
      <c r="P6006" s="303">
        <f>INDEX('Page 3 - Financial Information'!$K$16:$X$186,Y6006,X6006)</f>
        <v>0</v>
      </c>
      <c r="Q6006"/>
      <c r="S6006" t="s">
        <v>13853</v>
      </c>
      <c r="X6006" s="334">
        <v>3</v>
      </c>
      <c r="Y6006" s="334">
        <v>155</v>
      </c>
    </row>
    <row r="6007" spans="1:25" x14ac:dyDescent="0.25">
      <c r="A6007" t="str">
        <f>'Page 1 - General Information'!$G$12</f>
        <v>114069103</v>
      </c>
      <c r="B6007" t="str">
        <f>'Page 1 - General Information'!$G$16</f>
        <v>6980</v>
      </c>
      <c r="C6007" s="333" t="s">
        <v>14207</v>
      </c>
      <c r="N6007" t="s">
        <v>12201</v>
      </c>
      <c r="P6007" s="303">
        <f>INDEX('Page 3 - Financial Information'!$K$16:$X$186,Y6007,X6007)</f>
        <v>0</v>
      </c>
      <c r="Q6007"/>
      <c r="S6007" t="s">
        <v>13854</v>
      </c>
      <c r="X6007" s="334">
        <v>4</v>
      </c>
      <c r="Y6007" s="334">
        <v>155</v>
      </c>
    </row>
    <row r="6008" spans="1:25" x14ac:dyDescent="0.25">
      <c r="A6008" t="str">
        <f>'Page 1 - General Information'!$G$12</f>
        <v>114069103</v>
      </c>
      <c r="B6008" t="str">
        <f>'Page 1 - General Information'!$G$16</f>
        <v>6980</v>
      </c>
      <c r="C6008" s="333" t="s">
        <v>14207</v>
      </c>
      <c r="N6008" t="s">
        <v>12201</v>
      </c>
      <c r="P6008" s="303">
        <f>INDEX('Page 3 - Financial Information'!$K$16:$X$186,Y6008,X6008)</f>
        <v>0</v>
      </c>
      <c r="Q6008"/>
      <c r="S6008" t="s">
        <v>13855</v>
      </c>
      <c r="X6008" s="334">
        <v>5</v>
      </c>
      <c r="Y6008" s="334">
        <v>155</v>
      </c>
    </row>
    <row r="6009" spans="1:25" x14ac:dyDescent="0.25">
      <c r="A6009" t="str">
        <f>'Page 1 - General Information'!$G$12</f>
        <v>114069103</v>
      </c>
      <c r="B6009" t="str">
        <f>'Page 1 - General Information'!$G$16</f>
        <v>6980</v>
      </c>
      <c r="C6009" s="333" t="s">
        <v>14207</v>
      </c>
      <c r="N6009" t="s">
        <v>12201</v>
      </c>
      <c r="P6009" s="303">
        <f>INDEX('Page 3 - Financial Information'!$K$16:$X$186,Y6009,X6009)</f>
        <v>0</v>
      </c>
      <c r="Q6009"/>
      <c r="S6009" t="s">
        <v>13856</v>
      </c>
      <c r="X6009" s="334">
        <v>6</v>
      </c>
      <c r="Y6009" s="334">
        <v>155</v>
      </c>
    </row>
    <row r="6010" spans="1:25" x14ac:dyDescent="0.25">
      <c r="A6010" t="str">
        <f>'Page 1 - General Information'!$G$12</f>
        <v>114069103</v>
      </c>
      <c r="B6010" t="str">
        <f>'Page 1 - General Information'!$G$16</f>
        <v>6980</v>
      </c>
      <c r="C6010" s="333" t="s">
        <v>14207</v>
      </c>
      <c r="N6010" t="s">
        <v>12201</v>
      </c>
      <c r="P6010" s="303">
        <f>INDEX('Page 3 - Financial Information'!$K$16:$X$186,Y6010,X6010)</f>
        <v>0</v>
      </c>
      <c r="Q6010"/>
      <c r="S6010" t="s">
        <v>13857</v>
      </c>
      <c r="X6010" s="334">
        <v>7</v>
      </c>
      <c r="Y6010" s="334">
        <v>155</v>
      </c>
    </row>
    <row r="6011" spans="1:25" x14ac:dyDescent="0.25">
      <c r="A6011" t="str">
        <f>'Page 1 - General Information'!$G$12</f>
        <v>114069103</v>
      </c>
      <c r="B6011" t="str">
        <f>'Page 1 - General Information'!$G$16</f>
        <v>6980</v>
      </c>
      <c r="C6011" s="333" t="s">
        <v>14207</v>
      </c>
      <c r="N6011" t="s">
        <v>12201</v>
      </c>
      <c r="P6011" s="303">
        <f>INDEX('Page 3 - Financial Information'!$K$16:$X$186,Y6011,X6011)</f>
        <v>0</v>
      </c>
      <c r="Q6011"/>
      <c r="S6011" t="s">
        <v>13858</v>
      </c>
      <c r="X6011" s="334">
        <v>8</v>
      </c>
      <c r="Y6011" s="334">
        <v>155</v>
      </c>
    </row>
    <row r="6012" spans="1:25" x14ac:dyDescent="0.25">
      <c r="A6012" t="str">
        <f>'Page 1 - General Information'!$G$12</f>
        <v>114069103</v>
      </c>
      <c r="B6012" t="str">
        <f>'Page 1 - General Information'!$G$16</f>
        <v>6980</v>
      </c>
      <c r="C6012" s="333" t="s">
        <v>14207</v>
      </c>
      <c r="N6012" t="s">
        <v>12201</v>
      </c>
      <c r="P6012" s="303">
        <f>INDEX('Page 3 - Financial Information'!$K$16:$X$186,Y6012,X6012)</f>
        <v>0</v>
      </c>
      <c r="Q6012"/>
      <c r="S6012" t="s">
        <v>13859</v>
      </c>
      <c r="X6012" s="334">
        <v>9</v>
      </c>
      <c r="Y6012" s="334">
        <v>155</v>
      </c>
    </row>
    <row r="6013" spans="1:25" x14ac:dyDescent="0.25">
      <c r="A6013" t="str">
        <f>'Page 1 - General Information'!$G$12</f>
        <v>114069103</v>
      </c>
      <c r="B6013" t="str">
        <f>'Page 1 - General Information'!$G$16</f>
        <v>6980</v>
      </c>
      <c r="C6013" s="333" t="s">
        <v>14207</v>
      </c>
      <c r="N6013" t="s">
        <v>12201</v>
      </c>
      <c r="P6013" s="303">
        <f>INDEX('Page 3 - Financial Information'!$K$16:$X$186,Y6013,X6013)</f>
        <v>0</v>
      </c>
      <c r="Q6013"/>
      <c r="S6013" t="s">
        <v>13860</v>
      </c>
      <c r="X6013" s="334">
        <v>10</v>
      </c>
      <c r="Y6013" s="334">
        <v>155</v>
      </c>
    </row>
    <row r="6014" spans="1:25" x14ac:dyDescent="0.25">
      <c r="A6014" t="str">
        <f>'Page 1 - General Information'!$G$12</f>
        <v>114069103</v>
      </c>
      <c r="B6014" t="str">
        <f>'Page 1 - General Information'!$G$16</f>
        <v>6980</v>
      </c>
      <c r="C6014" s="333" t="s">
        <v>14207</v>
      </c>
      <c r="N6014" t="s">
        <v>12201</v>
      </c>
      <c r="P6014" s="303">
        <f>INDEX('Page 3 - Financial Information'!$K$16:$X$186,Y6014,X6014)</f>
        <v>0</v>
      </c>
      <c r="Q6014"/>
      <c r="S6014" t="s">
        <v>13861</v>
      </c>
      <c r="X6014" s="334">
        <v>13</v>
      </c>
      <c r="Y6014" s="334">
        <v>155</v>
      </c>
    </row>
    <row r="6015" spans="1:25" x14ac:dyDescent="0.25">
      <c r="A6015" t="str">
        <f>'Page 1 - General Information'!$G$12</f>
        <v>114069103</v>
      </c>
      <c r="B6015" t="str">
        <f>'Page 1 - General Information'!$G$16</f>
        <v>6980</v>
      </c>
      <c r="C6015" s="333" t="s">
        <v>14207</v>
      </c>
      <c r="N6015" t="s">
        <v>12201</v>
      </c>
      <c r="P6015" s="303">
        <f>INDEX('Page 3 - Financial Information'!$K$16:$X$186,Y6015,X6015)</f>
        <v>0</v>
      </c>
      <c r="Q6015"/>
      <c r="S6015" t="s">
        <v>13862</v>
      </c>
      <c r="X6015" s="334">
        <v>14</v>
      </c>
      <c r="Y6015" s="334">
        <v>155</v>
      </c>
    </row>
    <row r="6016" spans="1:25" x14ac:dyDescent="0.25">
      <c r="A6016" t="str">
        <f>'Page 1 - General Information'!$G$12</f>
        <v>114069103</v>
      </c>
      <c r="B6016" t="str">
        <f>'Page 1 - General Information'!$G$16</f>
        <v>6980</v>
      </c>
      <c r="C6016" s="333" t="s">
        <v>14207</v>
      </c>
      <c r="N6016" t="s">
        <v>12201</v>
      </c>
      <c r="P6016" s="303">
        <f>INDEX('Page 3 - Financial Information'!$K$16:$X$186,Y6016,X6016)</f>
        <v>0</v>
      </c>
      <c r="Q6016"/>
      <c r="S6016" t="s">
        <v>13863</v>
      </c>
      <c r="X6016" s="334">
        <v>1</v>
      </c>
      <c r="Y6016" s="334">
        <v>156</v>
      </c>
    </row>
    <row r="6017" spans="1:25" x14ac:dyDescent="0.25">
      <c r="A6017" t="str">
        <f>'Page 1 - General Information'!$G$12</f>
        <v>114069103</v>
      </c>
      <c r="B6017" t="str">
        <f>'Page 1 - General Information'!$G$16</f>
        <v>6980</v>
      </c>
      <c r="C6017" s="333" t="s">
        <v>14207</v>
      </c>
      <c r="N6017" t="s">
        <v>12201</v>
      </c>
      <c r="P6017" s="303">
        <f>INDEX('Page 3 - Financial Information'!$K$16:$X$186,Y6017,X6017)</f>
        <v>0</v>
      </c>
      <c r="Q6017"/>
      <c r="S6017" t="s">
        <v>13864</v>
      </c>
      <c r="X6017" s="334">
        <v>3</v>
      </c>
      <c r="Y6017" s="334">
        <v>156</v>
      </c>
    </row>
    <row r="6018" spans="1:25" x14ac:dyDescent="0.25">
      <c r="A6018" t="str">
        <f>'Page 1 - General Information'!$G$12</f>
        <v>114069103</v>
      </c>
      <c r="B6018" t="str">
        <f>'Page 1 - General Information'!$G$16</f>
        <v>6980</v>
      </c>
      <c r="C6018" s="333" t="s">
        <v>14207</v>
      </c>
      <c r="N6018" t="s">
        <v>12201</v>
      </c>
      <c r="P6018" s="303">
        <f>INDEX('Page 3 - Financial Information'!$K$16:$X$186,Y6018,X6018)</f>
        <v>0</v>
      </c>
      <c r="Q6018"/>
      <c r="S6018" t="s">
        <v>13865</v>
      </c>
      <c r="X6018" s="334">
        <v>4</v>
      </c>
      <c r="Y6018" s="334">
        <v>156</v>
      </c>
    </row>
    <row r="6019" spans="1:25" x14ac:dyDescent="0.25">
      <c r="A6019" t="str">
        <f>'Page 1 - General Information'!$G$12</f>
        <v>114069103</v>
      </c>
      <c r="B6019" t="str">
        <f>'Page 1 - General Information'!$G$16</f>
        <v>6980</v>
      </c>
      <c r="C6019" s="333" t="s">
        <v>14207</v>
      </c>
      <c r="N6019" t="s">
        <v>12201</v>
      </c>
      <c r="P6019" s="303">
        <f>INDEX('Page 3 - Financial Information'!$K$16:$X$186,Y6019,X6019)</f>
        <v>0</v>
      </c>
      <c r="Q6019"/>
      <c r="S6019" t="s">
        <v>13866</v>
      </c>
      <c r="X6019" s="334">
        <v>5</v>
      </c>
      <c r="Y6019" s="334">
        <v>156</v>
      </c>
    </row>
    <row r="6020" spans="1:25" x14ac:dyDescent="0.25">
      <c r="A6020" t="str">
        <f>'Page 1 - General Information'!$G$12</f>
        <v>114069103</v>
      </c>
      <c r="B6020" t="str">
        <f>'Page 1 - General Information'!$G$16</f>
        <v>6980</v>
      </c>
      <c r="C6020" s="333" t="s">
        <v>14207</v>
      </c>
      <c r="N6020" t="s">
        <v>12201</v>
      </c>
      <c r="P6020" s="303">
        <f>INDEX('Page 3 - Financial Information'!$K$16:$X$186,Y6020,X6020)</f>
        <v>0</v>
      </c>
      <c r="Q6020"/>
      <c r="S6020" t="s">
        <v>13867</v>
      </c>
      <c r="X6020" s="334">
        <v>6</v>
      </c>
      <c r="Y6020" s="334">
        <v>156</v>
      </c>
    </row>
    <row r="6021" spans="1:25" x14ac:dyDescent="0.25">
      <c r="A6021" t="str">
        <f>'Page 1 - General Information'!$G$12</f>
        <v>114069103</v>
      </c>
      <c r="B6021" t="str">
        <f>'Page 1 - General Information'!$G$16</f>
        <v>6980</v>
      </c>
      <c r="C6021" s="333" t="s">
        <v>14207</v>
      </c>
      <c r="N6021" t="s">
        <v>12201</v>
      </c>
      <c r="P6021" s="303">
        <f>INDEX('Page 3 - Financial Information'!$K$16:$X$186,Y6021,X6021)</f>
        <v>0</v>
      </c>
      <c r="Q6021"/>
      <c r="S6021" t="s">
        <v>13868</v>
      </c>
      <c r="X6021" s="334">
        <v>7</v>
      </c>
      <c r="Y6021" s="334">
        <v>156</v>
      </c>
    </row>
    <row r="6022" spans="1:25" x14ac:dyDescent="0.25">
      <c r="A6022" t="str">
        <f>'Page 1 - General Information'!$G$12</f>
        <v>114069103</v>
      </c>
      <c r="B6022" t="str">
        <f>'Page 1 - General Information'!$G$16</f>
        <v>6980</v>
      </c>
      <c r="C6022" s="333" t="s">
        <v>14207</v>
      </c>
      <c r="N6022" t="s">
        <v>12201</v>
      </c>
      <c r="P6022" s="303">
        <f>INDEX('Page 3 - Financial Information'!$K$16:$X$186,Y6022,X6022)</f>
        <v>0</v>
      </c>
      <c r="Q6022"/>
      <c r="S6022" t="s">
        <v>13869</v>
      </c>
      <c r="X6022" s="334">
        <v>8</v>
      </c>
      <c r="Y6022" s="334">
        <v>156</v>
      </c>
    </row>
    <row r="6023" spans="1:25" x14ac:dyDescent="0.25">
      <c r="A6023" t="str">
        <f>'Page 1 - General Information'!$G$12</f>
        <v>114069103</v>
      </c>
      <c r="B6023" t="str">
        <f>'Page 1 - General Information'!$G$16</f>
        <v>6980</v>
      </c>
      <c r="C6023" s="333" t="s">
        <v>14207</v>
      </c>
      <c r="N6023" t="s">
        <v>12201</v>
      </c>
      <c r="P6023" s="303">
        <f>INDEX('Page 3 - Financial Information'!$K$16:$X$186,Y6023,X6023)</f>
        <v>0</v>
      </c>
      <c r="Q6023"/>
      <c r="S6023" t="s">
        <v>13870</v>
      </c>
      <c r="X6023" s="334">
        <v>9</v>
      </c>
      <c r="Y6023" s="334">
        <v>156</v>
      </c>
    </row>
    <row r="6024" spans="1:25" x14ac:dyDescent="0.25">
      <c r="A6024" t="str">
        <f>'Page 1 - General Information'!$G$12</f>
        <v>114069103</v>
      </c>
      <c r="B6024" t="str">
        <f>'Page 1 - General Information'!$G$16</f>
        <v>6980</v>
      </c>
      <c r="C6024" s="333" t="s">
        <v>14207</v>
      </c>
      <c r="N6024" t="s">
        <v>12201</v>
      </c>
      <c r="P6024" s="303">
        <f>INDEX('Page 3 - Financial Information'!$K$16:$X$186,Y6024,X6024)</f>
        <v>0</v>
      </c>
      <c r="Q6024"/>
      <c r="S6024" t="s">
        <v>13871</v>
      </c>
      <c r="X6024" s="334">
        <v>10</v>
      </c>
      <c r="Y6024" s="334">
        <v>156</v>
      </c>
    </row>
    <row r="6025" spans="1:25" x14ac:dyDescent="0.25">
      <c r="A6025" t="str">
        <f>'Page 1 - General Information'!$G$12</f>
        <v>114069103</v>
      </c>
      <c r="B6025" t="str">
        <f>'Page 1 - General Information'!$G$16</f>
        <v>6980</v>
      </c>
      <c r="C6025" s="333" t="s">
        <v>14207</v>
      </c>
      <c r="N6025" t="s">
        <v>12201</v>
      </c>
      <c r="P6025" s="303">
        <f>INDEX('Page 3 - Financial Information'!$K$16:$X$186,Y6025,X6025)</f>
        <v>0</v>
      </c>
      <c r="Q6025"/>
      <c r="S6025" t="s">
        <v>13872</v>
      </c>
      <c r="X6025" s="334">
        <v>13</v>
      </c>
      <c r="Y6025" s="334">
        <v>156</v>
      </c>
    </row>
    <row r="6026" spans="1:25" x14ac:dyDescent="0.25">
      <c r="A6026" t="str">
        <f>'Page 1 - General Information'!$G$12</f>
        <v>114069103</v>
      </c>
      <c r="B6026" t="str">
        <f>'Page 1 - General Information'!$G$16</f>
        <v>6980</v>
      </c>
      <c r="C6026" s="333" t="s">
        <v>14207</v>
      </c>
      <c r="N6026" t="s">
        <v>12201</v>
      </c>
      <c r="P6026" s="303">
        <f>INDEX('Page 3 - Financial Information'!$K$16:$X$186,Y6026,X6026)</f>
        <v>0</v>
      </c>
      <c r="Q6026"/>
      <c r="S6026" t="s">
        <v>13873</v>
      </c>
      <c r="X6026" s="334">
        <v>14</v>
      </c>
      <c r="Y6026" s="334">
        <v>156</v>
      </c>
    </row>
    <row r="6027" spans="1:25" x14ac:dyDescent="0.25">
      <c r="A6027" t="str">
        <f>'Page 1 - General Information'!$G$12</f>
        <v>114069103</v>
      </c>
      <c r="B6027" t="str">
        <f>'Page 1 - General Information'!$G$16</f>
        <v>6980</v>
      </c>
      <c r="C6027" s="333" t="s">
        <v>14207</v>
      </c>
      <c r="N6027" t="s">
        <v>12201</v>
      </c>
      <c r="P6027" s="303">
        <f>INDEX('Page 3 - Financial Information'!$K$16:$X$186,Y6027,X6027)</f>
        <v>0</v>
      </c>
      <c r="Q6027"/>
      <c r="S6027" t="s">
        <v>13874</v>
      </c>
      <c r="X6027" s="334">
        <v>1</v>
      </c>
      <c r="Y6027" s="334">
        <v>157</v>
      </c>
    </row>
    <row r="6028" spans="1:25" x14ac:dyDescent="0.25">
      <c r="A6028" t="str">
        <f>'Page 1 - General Information'!$G$12</f>
        <v>114069103</v>
      </c>
      <c r="B6028" t="str">
        <f>'Page 1 - General Information'!$G$16</f>
        <v>6980</v>
      </c>
      <c r="C6028" s="333" t="s">
        <v>14207</v>
      </c>
      <c r="N6028" t="s">
        <v>12201</v>
      </c>
      <c r="P6028" s="303">
        <f>INDEX('Page 3 - Financial Information'!$K$16:$X$186,Y6028,X6028)</f>
        <v>0</v>
      </c>
      <c r="Q6028"/>
      <c r="S6028" t="s">
        <v>13875</v>
      </c>
      <c r="X6028" s="334">
        <v>3</v>
      </c>
      <c r="Y6028" s="334">
        <v>157</v>
      </c>
    </row>
    <row r="6029" spans="1:25" x14ac:dyDescent="0.25">
      <c r="A6029" t="str">
        <f>'Page 1 - General Information'!$G$12</f>
        <v>114069103</v>
      </c>
      <c r="B6029" t="str">
        <f>'Page 1 - General Information'!$G$16</f>
        <v>6980</v>
      </c>
      <c r="C6029" s="333" t="s">
        <v>14207</v>
      </c>
      <c r="N6029" t="s">
        <v>12201</v>
      </c>
      <c r="P6029" s="303">
        <f>INDEX('Page 3 - Financial Information'!$K$16:$X$186,Y6029,X6029)</f>
        <v>0</v>
      </c>
      <c r="Q6029"/>
      <c r="S6029" t="s">
        <v>13876</v>
      </c>
      <c r="X6029" s="334">
        <v>4</v>
      </c>
      <c r="Y6029" s="334">
        <v>157</v>
      </c>
    </row>
    <row r="6030" spans="1:25" x14ac:dyDescent="0.25">
      <c r="A6030" t="str">
        <f>'Page 1 - General Information'!$G$12</f>
        <v>114069103</v>
      </c>
      <c r="B6030" t="str">
        <f>'Page 1 - General Information'!$G$16</f>
        <v>6980</v>
      </c>
      <c r="C6030" s="333" t="s">
        <v>14207</v>
      </c>
      <c r="N6030" t="s">
        <v>12201</v>
      </c>
      <c r="P6030" s="303">
        <f>INDEX('Page 3 - Financial Information'!$K$16:$X$186,Y6030,X6030)</f>
        <v>0</v>
      </c>
      <c r="Q6030"/>
      <c r="S6030" t="s">
        <v>13877</v>
      </c>
      <c r="X6030" s="334">
        <v>5</v>
      </c>
      <c r="Y6030" s="334">
        <v>157</v>
      </c>
    </row>
    <row r="6031" spans="1:25" x14ac:dyDescent="0.25">
      <c r="A6031" t="str">
        <f>'Page 1 - General Information'!$G$12</f>
        <v>114069103</v>
      </c>
      <c r="B6031" t="str">
        <f>'Page 1 - General Information'!$G$16</f>
        <v>6980</v>
      </c>
      <c r="C6031" s="333" t="s">
        <v>14207</v>
      </c>
      <c r="N6031" t="s">
        <v>12201</v>
      </c>
      <c r="P6031" s="303">
        <f>INDEX('Page 3 - Financial Information'!$K$16:$X$186,Y6031,X6031)</f>
        <v>0</v>
      </c>
      <c r="Q6031"/>
      <c r="S6031" t="s">
        <v>13878</v>
      </c>
      <c r="X6031" s="334">
        <v>6</v>
      </c>
      <c r="Y6031" s="334">
        <v>157</v>
      </c>
    </row>
    <row r="6032" spans="1:25" x14ac:dyDescent="0.25">
      <c r="A6032" t="str">
        <f>'Page 1 - General Information'!$G$12</f>
        <v>114069103</v>
      </c>
      <c r="B6032" t="str">
        <f>'Page 1 - General Information'!$G$16</f>
        <v>6980</v>
      </c>
      <c r="C6032" s="333" t="s">
        <v>14207</v>
      </c>
      <c r="N6032" t="s">
        <v>12201</v>
      </c>
      <c r="P6032" s="303">
        <f>INDEX('Page 3 - Financial Information'!$K$16:$X$186,Y6032,X6032)</f>
        <v>0</v>
      </c>
      <c r="Q6032"/>
      <c r="S6032" t="s">
        <v>13879</v>
      </c>
      <c r="X6032" s="334">
        <v>7</v>
      </c>
      <c r="Y6032" s="334">
        <v>157</v>
      </c>
    </row>
    <row r="6033" spans="1:25" x14ac:dyDescent="0.25">
      <c r="A6033" t="str">
        <f>'Page 1 - General Information'!$G$12</f>
        <v>114069103</v>
      </c>
      <c r="B6033" t="str">
        <f>'Page 1 - General Information'!$G$16</f>
        <v>6980</v>
      </c>
      <c r="C6033" s="333" t="s">
        <v>14207</v>
      </c>
      <c r="N6033" t="s">
        <v>12201</v>
      </c>
      <c r="P6033" s="303">
        <f>INDEX('Page 3 - Financial Information'!$K$16:$X$186,Y6033,X6033)</f>
        <v>0</v>
      </c>
      <c r="Q6033"/>
      <c r="S6033" t="s">
        <v>13880</v>
      </c>
      <c r="X6033" s="334">
        <v>8</v>
      </c>
      <c r="Y6033" s="334">
        <v>157</v>
      </c>
    </row>
    <row r="6034" spans="1:25" x14ac:dyDescent="0.25">
      <c r="A6034" t="str">
        <f>'Page 1 - General Information'!$G$12</f>
        <v>114069103</v>
      </c>
      <c r="B6034" t="str">
        <f>'Page 1 - General Information'!$G$16</f>
        <v>6980</v>
      </c>
      <c r="C6034" s="333" t="s">
        <v>14207</v>
      </c>
      <c r="N6034" t="s">
        <v>12201</v>
      </c>
      <c r="P6034" s="303">
        <f>INDEX('Page 3 - Financial Information'!$K$16:$X$186,Y6034,X6034)</f>
        <v>0</v>
      </c>
      <c r="Q6034"/>
      <c r="S6034" t="s">
        <v>13881</v>
      </c>
      <c r="X6034" s="334">
        <v>9</v>
      </c>
      <c r="Y6034" s="334">
        <v>157</v>
      </c>
    </row>
    <row r="6035" spans="1:25" x14ac:dyDescent="0.25">
      <c r="A6035" t="str">
        <f>'Page 1 - General Information'!$G$12</f>
        <v>114069103</v>
      </c>
      <c r="B6035" t="str">
        <f>'Page 1 - General Information'!$G$16</f>
        <v>6980</v>
      </c>
      <c r="C6035" s="333" t="s">
        <v>14207</v>
      </c>
      <c r="N6035" t="s">
        <v>12201</v>
      </c>
      <c r="P6035" s="303">
        <f>INDEX('Page 3 - Financial Information'!$K$16:$X$186,Y6035,X6035)</f>
        <v>0</v>
      </c>
      <c r="Q6035"/>
      <c r="S6035" t="s">
        <v>13882</v>
      </c>
      <c r="X6035" s="334">
        <v>10</v>
      </c>
      <c r="Y6035" s="334">
        <v>157</v>
      </c>
    </row>
    <row r="6036" spans="1:25" x14ac:dyDescent="0.25">
      <c r="A6036" t="str">
        <f>'Page 1 - General Information'!$G$12</f>
        <v>114069103</v>
      </c>
      <c r="B6036" t="str">
        <f>'Page 1 - General Information'!$G$16</f>
        <v>6980</v>
      </c>
      <c r="C6036" s="333" t="s">
        <v>14207</v>
      </c>
      <c r="N6036" t="s">
        <v>12201</v>
      </c>
      <c r="P6036" s="303">
        <f>INDEX('Page 3 - Financial Information'!$K$16:$X$186,Y6036,X6036)</f>
        <v>0</v>
      </c>
      <c r="Q6036"/>
      <c r="S6036" t="s">
        <v>13883</v>
      </c>
      <c r="X6036" s="334">
        <v>13</v>
      </c>
      <c r="Y6036" s="334">
        <v>157</v>
      </c>
    </row>
    <row r="6037" spans="1:25" x14ac:dyDescent="0.25">
      <c r="A6037" t="str">
        <f>'Page 1 - General Information'!$G$12</f>
        <v>114069103</v>
      </c>
      <c r="B6037" t="str">
        <f>'Page 1 - General Information'!$G$16</f>
        <v>6980</v>
      </c>
      <c r="C6037" s="333" t="s">
        <v>14207</v>
      </c>
      <c r="N6037" t="s">
        <v>12201</v>
      </c>
      <c r="P6037" s="303">
        <f>INDEX('Page 3 - Financial Information'!$K$16:$X$186,Y6037,X6037)</f>
        <v>0</v>
      </c>
      <c r="Q6037"/>
      <c r="S6037" t="s">
        <v>13884</v>
      </c>
      <c r="X6037" s="334">
        <v>14</v>
      </c>
      <c r="Y6037" s="334">
        <v>157</v>
      </c>
    </row>
    <row r="6038" spans="1:25" x14ac:dyDescent="0.25">
      <c r="A6038" t="str">
        <f>'Page 1 - General Information'!$G$12</f>
        <v>114069103</v>
      </c>
      <c r="B6038" t="str">
        <f>'Page 1 - General Information'!$G$16</f>
        <v>6980</v>
      </c>
      <c r="C6038" s="333" t="s">
        <v>14207</v>
      </c>
      <c r="N6038" t="s">
        <v>12201</v>
      </c>
      <c r="P6038" s="303">
        <f>INDEX('Page 3 - Financial Information'!$K$16:$X$186,Y6038,X6038)</f>
        <v>6124</v>
      </c>
      <c r="Q6038"/>
      <c r="S6038" t="s">
        <v>13885</v>
      </c>
      <c r="X6038" s="334">
        <v>1</v>
      </c>
      <c r="Y6038" s="334">
        <v>158</v>
      </c>
    </row>
    <row r="6039" spans="1:25" x14ac:dyDescent="0.25">
      <c r="A6039" t="str">
        <f>'Page 1 - General Information'!$G$12</f>
        <v>114069103</v>
      </c>
      <c r="B6039" t="str">
        <f>'Page 1 - General Information'!$G$16</f>
        <v>6980</v>
      </c>
      <c r="C6039" s="333" t="s">
        <v>14207</v>
      </c>
      <c r="N6039" t="s">
        <v>12201</v>
      </c>
      <c r="P6039" s="303">
        <f>INDEX('Page 3 - Financial Information'!$K$16:$X$186,Y6039,X6039)</f>
        <v>477</v>
      </c>
      <c r="Q6039"/>
      <c r="S6039" t="s">
        <v>13886</v>
      </c>
      <c r="X6039" s="334">
        <v>3</v>
      </c>
      <c r="Y6039" s="334">
        <v>158</v>
      </c>
    </row>
    <row r="6040" spans="1:25" x14ac:dyDescent="0.25">
      <c r="A6040" t="str">
        <f>'Page 1 - General Information'!$G$12</f>
        <v>114069103</v>
      </c>
      <c r="B6040" t="str">
        <f>'Page 1 - General Information'!$G$16</f>
        <v>6980</v>
      </c>
      <c r="C6040" s="333" t="s">
        <v>14207</v>
      </c>
      <c r="N6040" t="s">
        <v>12201</v>
      </c>
      <c r="P6040" s="303">
        <f>INDEX('Page 3 - Financial Information'!$K$16:$X$186,Y6040,X6040)</f>
        <v>0</v>
      </c>
      <c r="Q6040"/>
      <c r="S6040" t="s">
        <v>13887</v>
      </c>
      <c r="X6040" s="334">
        <v>4</v>
      </c>
      <c r="Y6040" s="334">
        <v>158</v>
      </c>
    </row>
    <row r="6041" spans="1:25" x14ac:dyDescent="0.25">
      <c r="A6041" t="str">
        <f>'Page 1 - General Information'!$G$12</f>
        <v>114069103</v>
      </c>
      <c r="B6041" t="str">
        <f>'Page 1 - General Information'!$G$16</f>
        <v>6980</v>
      </c>
      <c r="C6041" s="333" t="s">
        <v>14207</v>
      </c>
      <c r="N6041" t="s">
        <v>12201</v>
      </c>
      <c r="P6041" s="303">
        <f>INDEX('Page 3 - Financial Information'!$K$16:$X$186,Y6041,X6041)</f>
        <v>1350</v>
      </c>
      <c r="Q6041"/>
      <c r="S6041" t="s">
        <v>13888</v>
      </c>
      <c r="X6041" s="334">
        <v>5</v>
      </c>
      <c r="Y6041" s="334">
        <v>158</v>
      </c>
    </row>
    <row r="6042" spans="1:25" x14ac:dyDescent="0.25">
      <c r="A6042" t="str">
        <f>'Page 1 - General Information'!$G$12</f>
        <v>114069103</v>
      </c>
      <c r="B6042" t="str">
        <f>'Page 1 - General Information'!$G$16</f>
        <v>6980</v>
      </c>
      <c r="C6042" s="333" t="s">
        <v>14207</v>
      </c>
      <c r="N6042" t="s">
        <v>12201</v>
      </c>
      <c r="P6042" s="303">
        <f>INDEX('Page 3 - Financial Information'!$K$16:$X$186,Y6042,X6042)</f>
        <v>0</v>
      </c>
      <c r="Q6042"/>
      <c r="S6042" t="s">
        <v>13889</v>
      </c>
      <c r="X6042" s="334">
        <v>6</v>
      </c>
      <c r="Y6042" s="334">
        <v>158</v>
      </c>
    </row>
    <row r="6043" spans="1:25" x14ac:dyDescent="0.25">
      <c r="A6043" t="str">
        <f>'Page 1 - General Information'!$G$12</f>
        <v>114069103</v>
      </c>
      <c r="B6043" t="str">
        <f>'Page 1 - General Information'!$G$16</f>
        <v>6980</v>
      </c>
      <c r="C6043" s="333" t="s">
        <v>14207</v>
      </c>
      <c r="N6043" t="s">
        <v>12201</v>
      </c>
      <c r="P6043" s="303">
        <f>INDEX('Page 3 - Financial Information'!$K$16:$X$186,Y6043,X6043)</f>
        <v>1458</v>
      </c>
      <c r="Q6043"/>
      <c r="S6043" t="s">
        <v>13890</v>
      </c>
      <c r="X6043" s="334">
        <v>7</v>
      </c>
      <c r="Y6043" s="334">
        <v>158</v>
      </c>
    </row>
    <row r="6044" spans="1:25" x14ac:dyDescent="0.25">
      <c r="A6044" t="str">
        <f>'Page 1 - General Information'!$G$12</f>
        <v>114069103</v>
      </c>
      <c r="B6044" t="str">
        <f>'Page 1 - General Information'!$G$16</f>
        <v>6980</v>
      </c>
      <c r="C6044" s="333" t="s">
        <v>14207</v>
      </c>
      <c r="N6044" t="s">
        <v>12201</v>
      </c>
      <c r="P6044" s="303">
        <f>INDEX('Page 3 - Financial Information'!$K$16:$X$186,Y6044,X6044)</f>
        <v>2839</v>
      </c>
      <c r="Q6044"/>
      <c r="S6044" t="s">
        <v>13891</v>
      </c>
      <c r="X6044" s="334">
        <v>8</v>
      </c>
      <c r="Y6044" s="334">
        <v>158</v>
      </c>
    </row>
    <row r="6045" spans="1:25" x14ac:dyDescent="0.25">
      <c r="A6045" t="str">
        <f>'Page 1 - General Information'!$G$12</f>
        <v>114069103</v>
      </c>
      <c r="B6045" t="str">
        <f>'Page 1 - General Information'!$G$16</f>
        <v>6980</v>
      </c>
      <c r="C6045" s="333" t="s">
        <v>14207</v>
      </c>
      <c r="N6045" t="s">
        <v>12201</v>
      </c>
      <c r="P6045" s="303">
        <f>INDEX('Page 3 - Financial Information'!$K$16:$X$186,Y6045,X6045)</f>
        <v>0</v>
      </c>
      <c r="Q6045"/>
      <c r="S6045" t="s">
        <v>13892</v>
      </c>
      <c r="X6045" s="334">
        <v>9</v>
      </c>
      <c r="Y6045" s="334">
        <v>158</v>
      </c>
    </row>
    <row r="6046" spans="1:25" x14ac:dyDescent="0.25">
      <c r="A6046" t="str">
        <f>'Page 1 - General Information'!$G$12</f>
        <v>114069103</v>
      </c>
      <c r="B6046" t="str">
        <f>'Page 1 - General Information'!$G$16</f>
        <v>6980</v>
      </c>
      <c r="C6046" s="333" t="s">
        <v>14207</v>
      </c>
      <c r="N6046" t="s">
        <v>12201</v>
      </c>
      <c r="P6046" s="303">
        <f>INDEX('Page 3 - Financial Information'!$K$16:$X$186,Y6046,X6046)</f>
        <v>0</v>
      </c>
      <c r="Q6046"/>
      <c r="S6046" t="s">
        <v>13893</v>
      </c>
      <c r="X6046" s="334">
        <v>10</v>
      </c>
      <c r="Y6046" s="334">
        <v>158</v>
      </c>
    </row>
    <row r="6047" spans="1:25" x14ac:dyDescent="0.25">
      <c r="A6047" t="str">
        <f>'Page 1 - General Information'!$G$12</f>
        <v>114069103</v>
      </c>
      <c r="B6047" t="str">
        <f>'Page 1 - General Information'!$G$16</f>
        <v>6980</v>
      </c>
      <c r="C6047" s="333" t="s">
        <v>14207</v>
      </c>
      <c r="N6047" t="s">
        <v>12201</v>
      </c>
      <c r="P6047" s="303">
        <f>INDEX('Page 3 - Financial Information'!$K$16:$X$186,Y6047,X6047)</f>
        <v>0</v>
      </c>
      <c r="Q6047"/>
      <c r="S6047" t="s">
        <v>13894</v>
      </c>
      <c r="X6047" s="334">
        <v>13</v>
      </c>
      <c r="Y6047" s="334">
        <v>158</v>
      </c>
    </row>
    <row r="6048" spans="1:25" x14ac:dyDescent="0.25">
      <c r="A6048" t="str">
        <f>'Page 1 - General Information'!$G$12</f>
        <v>114069103</v>
      </c>
      <c r="B6048" t="str">
        <f>'Page 1 - General Information'!$G$16</f>
        <v>6980</v>
      </c>
      <c r="C6048" s="333" t="s">
        <v>14207</v>
      </c>
      <c r="N6048" t="s">
        <v>12201</v>
      </c>
      <c r="P6048" s="303">
        <f>INDEX('Page 3 - Financial Information'!$K$16:$X$186,Y6048,X6048)</f>
        <v>0</v>
      </c>
      <c r="Q6048"/>
      <c r="S6048" t="s">
        <v>13895</v>
      </c>
      <c r="X6048" s="334">
        <v>14</v>
      </c>
      <c r="Y6048" s="334">
        <v>158</v>
      </c>
    </row>
    <row r="6049" spans="1:25" x14ac:dyDescent="0.25">
      <c r="A6049" t="str">
        <f>'Page 1 - General Information'!$G$12</f>
        <v>114069103</v>
      </c>
      <c r="B6049" t="str">
        <f>'Page 1 - General Information'!$G$16</f>
        <v>6980</v>
      </c>
      <c r="C6049" s="333" t="s">
        <v>14207</v>
      </c>
      <c r="N6049" t="s">
        <v>12201</v>
      </c>
      <c r="P6049" s="303">
        <f>INDEX('Page 3 - Financial Information'!$K$16:$X$186,Y6049,X6049)</f>
        <v>6631</v>
      </c>
      <c r="Q6049"/>
      <c r="S6049" t="s">
        <v>14186</v>
      </c>
      <c r="X6049" s="334">
        <v>1</v>
      </c>
      <c r="Y6049" s="334">
        <v>159</v>
      </c>
    </row>
    <row r="6050" spans="1:25" x14ac:dyDescent="0.25">
      <c r="A6050" t="str">
        <f>'Page 1 - General Information'!$G$12</f>
        <v>114069103</v>
      </c>
      <c r="B6050" t="str">
        <f>'Page 1 - General Information'!$G$16</f>
        <v>6980</v>
      </c>
      <c r="C6050" s="333" t="s">
        <v>14207</v>
      </c>
      <c r="N6050" t="s">
        <v>12201</v>
      </c>
      <c r="P6050" s="303">
        <f>INDEX('Page 3 - Financial Information'!$K$16:$X$186,Y6050,X6050)</f>
        <v>290</v>
      </c>
      <c r="Q6050"/>
      <c r="S6050" t="s">
        <v>14187</v>
      </c>
      <c r="X6050" s="334">
        <v>3</v>
      </c>
      <c r="Y6050" s="334">
        <v>159</v>
      </c>
    </row>
    <row r="6051" spans="1:25" x14ac:dyDescent="0.25">
      <c r="A6051" t="str">
        <f>'Page 1 - General Information'!$G$12</f>
        <v>114069103</v>
      </c>
      <c r="B6051" t="str">
        <f>'Page 1 - General Information'!$G$16</f>
        <v>6980</v>
      </c>
      <c r="C6051" s="333" t="s">
        <v>14207</v>
      </c>
      <c r="N6051" t="s">
        <v>12201</v>
      </c>
      <c r="P6051" s="303">
        <f>INDEX('Page 3 - Financial Information'!$K$16:$X$186,Y6051,X6051)</f>
        <v>311</v>
      </c>
      <c r="Q6051"/>
      <c r="S6051" t="s">
        <v>14188</v>
      </c>
      <c r="X6051" s="334">
        <v>4</v>
      </c>
      <c r="Y6051" s="334">
        <v>159</v>
      </c>
    </row>
    <row r="6052" spans="1:25" x14ac:dyDescent="0.25">
      <c r="A6052" t="str">
        <f>'Page 1 - General Information'!$G$12</f>
        <v>114069103</v>
      </c>
      <c r="B6052" t="str">
        <f>'Page 1 - General Information'!$G$16</f>
        <v>6980</v>
      </c>
      <c r="C6052" s="333" t="s">
        <v>14207</v>
      </c>
      <c r="N6052" t="s">
        <v>12201</v>
      </c>
      <c r="P6052" s="303">
        <f>INDEX('Page 3 - Financial Information'!$K$16:$X$186,Y6052,X6052)</f>
        <v>2483</v>
      </c>
      <c r="Q6052"/>
      <c r="S6052" t="s">
        <v>14189</v>
      </c>
      <c r="X6052" s="334">
        <v>5</v>
      </c>
      <c r="Y6052" s="334">
        <v>159</v>
      </c>
    </row>
    <row r="6053" spans="1:25" x14ac:dyDescent="0.25">
      <c r="A6053" t="str">
        <f>'Page 1 - General Information'!$G$12</f>
        <v>114069103</v>
      </c>
      <c r="B6053" t="str">
        <f>'Page 1 - General Information'!$G$16</f>
        <v>6980</v>
      </c>
      <c r="C6053" s="333" t="s">
        <v>14207</v>
      </c>
      <c r="N6053" t="s">
        <v>12201</v>
      </c>
      <c r="P6053" s="303">
        <f>INDEX('Page 3 - Financial Information'!$K$16:$X$186,Y6053,X6053)</f>
        <v>0</v>
      </c>
      <c r="Q6053"/>
      <c r="S6053" t="s">
        <v>14190</v>
      </c>
      <c r="X6053" s="334">
        <v>6</v>
      </c>
      <c r="Y6053" s="334">
        <v>159</v>
      </c>
    </row>
    <row r="6054" spans="1:25" x14ac:dyDescent="0.25">
      <c r="A6054" t="str">
        <f>'Page 1 - General Information'!$G$12</f>
        <v>114069103</v>
      </c>
      <c r="B6054" t="str">
        <f>'Page 1 - General Information'!$G$16</f>
        <v>6980</v>
      </c>
      <c r="C6054" s="333" t="s">
        <v>14207</v>
      </c>
      <c r="N6054" t="s">
        <v>12201</v>
      </c>
      <c r="P6054" s="303">
        <f>INDEX('Page 3 - Financial Information'!$K$16:$X$186,Y6054,X6054)</f>
        <v>438</v>
      </c>
      <c r="Q6054"/>
      <c r="S6054" t="s">
        <v>14191</v>
      </c>
      <c r="X6054" s="334">
        <v>7</v>
      </c>
      <c r="Y6054" s="334">
        <v>159</v>
      </c>
    </row>
    <row r="6055" spans="1:25" x14ac:dyDescent="0.25">
      <c r="A6055" t="str">
        <f>'Page 1 - General Information'!$G$12</f>
        <v>114069103</v>
      </c>
      <c r="B6055" t="str">
        <f>'Page 1 - General Information'!$G$16</f>
        <v>6980</v>
      </c>
      <c r="C6055" s="333" t="s">
        <v>14207</v>
      </c>
      <c r="N6055" t="s">
        <v>12201</v>
      </c>
      <c r="P6055" s="303">
        <f>INDEX('Page 3 - Financial Information'!$K$16:$X$186,Y6055,X6055)</f>
        <v>0</v>
      </c>
      <c r="Q6055"/>
      <c r="S6055" t="s">
        <v>14192</v>
      </c>
      <c r="X6055" s="334">
        <v>8</v>
      </c>
      <c r="Y6055" s="334">
        <v>159</v>
      </c>
    </row>
    <row r="6056" spans="1:25" x14ac:dyDescent="0.25">
      <c r="A6056" t="str">
        <f>'Page 1 - General Information'!$G$12</f>
        <v>114069103</v>
      </c>
      <c r="B6056" t="str">
        <f>'Page 1 - General Information'!$G$16</f>
        <v>6980</v>
      </c>
      <c r="C6056" s="333" t="s">
        <v>14207</v>
      </c>
      <c r="N6056" t="s">
        <v>12201</v>
      </c>
      <c r="P6056" s="303">
        <f>INDEX('Page 3 - Financial Information'!$K$16:$X$186,Y6056,X6056)</f>
        <v>0</v>
      </c>
      <c r="Q6056"/>
      <c r="S6056" t="s">
        <v>14193</v>
      </c>
      <c r="X6056" s="334">
        <v>9</v>
      </c>
      <c r="Y6056" s="334">
        <v>159</v>
      </c>
    </row>
    <row r="6057" spans="1:25" x14ac:dyDescent="0.25">
      <c r="A6057" t="str">
        <f>'Page 1 - General Information'!$G$12</f>
        <v>114069103</v>
      </c>
      <c r="B6057" t="str">
        <f>'Page 1 - General Information'!$G$16</f>
        <v>6980</v>
      </c>
      <c r="C6057" s="333" t="s">
        <v>14207</v>
      </c>
      <c r="N6057" t="s">
        <v>12201</v>
      </c>
      <c r="P6057" s="303">
        <f>INDEX('Page 3 - Financial Information'!$K$16:$X$186,Y6057,X6057)</f>
        <v>3109</v>
      </c>
      <c r="Q6057"/>
      <c r="S6057" t="s">
        <v>14194</v>
      </c>
      <c r="X6057" s="334">
        <v>10</v>
      </c>
      <c r="Y6057" s="334">
        <v>159</v>
      </c>
    </row>
    <row r="6058" spans="1:25" x14ac:dyDescent="0.25">
      <c r="A6058" t="str">
        <f>'Page 1 - General Information'!$G$12</f>
        <v>114069103</v>
      </c>
      <c r="B6058" t="str">
        <f>'Page 1 - General Information'!$G$16</f>
        <v>6980</v>
      </c>
      <c r="C6058" s="333" t="s">
        <v>14207</v>
      </c>
      <c r="N6058" t="s">
        <v>12201</v>
      </c>
      <c r="P6058" s="303">
        <f>INDEX('Page 3 - Financial Information'!$K$16:$X$186,Y6058,X6058)</f>
        <v>0</v>
      </c>
      <c r="Q6058"/>
      <c r="S6058" t="s">
        <v>14195</v>
      </c>
      <c r="X6058" s="334">
        <v>13</v>
      </c>
      <c r="Y6058" s="334">
        <v>159</v>
      </c>
    </row>
    <row r="6059" spans="1:25" x14ac:dyDescent="0.25">
      <c r="A6059" t="str">
        <f>'Page 1 - General Information'!$G$12</f>
        <v>114069103</v>
      </c>
      <c r="B6059" t="str">
        <f>'Page 1 - General Information'!$G$16</f>
        <v>6980</v>
      </c>
      <c r="C6059" s="333" t="s">
        <v>14207</v>
      </c>
      <c r="N6059" t="s">
        <v>12201</v>
      </c>
      <c r="P6059" s="303">
        <f>INDEX('Page 3 - Financial Information'!$K$16:$X$186,Y6059,X6059)</f>
        <v>0</v>
      </c>
      <c r="Q6059"/>
      <c r="S6059" t="s">
        <v>14196</v>
      </c>
      <c r="X6059" s="334">
        <v>14</v>
      </c>
      <c r="Y6059" s="334">
        <v>159</v>
      </c>
    </row>
    <row r="6060" spans="1:25" x14ac:dyDescent="0.25">
      <c r="A6060" t="str">
        <f>'Page 1 - General Information'!$G$12</f>
        <v>114069103</v>
      </c>
      <c r="B6060" t="str">
        <f>'Page 1 - General Information'!$G$16</f>
        <v>6980</v>
      </c>
      <c r="C6060" s="333" t="s">
        <v>14207</v>
      </c>
      <c r="N6060" t="s">
        <v>12201</v>
      </c>
      <c r="P6060" s="303">
        <f>INDEX('Page 3 - Financial Information'!$K$16:$X$186,Y6060,X6060)</f>
        <v>0</v>
      </c>
      <c r="Q6060"/>
      <c r="S6060" t="s">
        <v>13896</v>
      </c>
      <c r="X6060" s="334">
        <v>1</v>
      </c>
      <c r="Y6060" s="334">
        <v>160</v>
      </c>
    </row>
    <row r="6061" spans="1:25" x14ac:dyDescent="0.25">
      <c r="A6061" t="str">
        <f>'Page 1 - General Information'!$G$12</f>
        <v>114069103</v>
      </c>
      <c r="B6061" t="str">
        <f>'Page 1 - General Information'!$G$16</f>
        <v>6980</v>
      </c>
      <c r="C6061" s="333" t="s">
        <v>14207</v>
      </c>
      <c r="N6061" t="s">
        <v>12201</v>
      </c>
      <c r="P6061" s="303">
        <f>INDEX('Page 3 - Financial Information'!$K$16:$X$186,Y6061,X6061)</f>
        <v>0</v>
      </c>
      <c r="Q6061"/>
      <c r="S6061" t="s">
        <v>13897</v>
      </c>
      <c r="X6061" s="334">
        <v>3</v>
      </c>
      <c r="Y6061" s="334">
        <v>160</v>
      </c>
    </row>
    <row r="6062" spans="1:25" x14ac:dyDescent="0.25">
      <c r="A6062" t="str">
        <f>'Page 1 - General Information'!$G$12</f>
        <v>114069103</v>
      </c>
      <c r="B6062" t="str">
        <f>'Page 1 - General Information'!$G$16</f>
        <v>6980</v>
      </c>
      <c r="C6062" s="333" t="s">
        <v>14207</v>
      </c>
      <c r="N6062" t="s">
        <v>12201</v>
      </c>
      <c r="P6062" s="303">
        <f>INDEX('Page 3 - Financial Information'!$K$16:$X$186,Y6062,X6062)</f>
        <v>0</v>
      </c>
      <c r="Q6062"/>
      <c r="S6062" t="s">
        <v>13898</v>
      </c>
      <c r="X6062" s="334">
        <v>4</v>
      </c>
      <c r="Y6062" s="334">
        <v>160</v>
      </c>
    </row>
    <row r="6063" spans="1:25" x14ac:dyDescent="0.25">
      <c r="A6063" t="str">
        <f>'Page 1 - General Information'!$G$12</f>
        <v>114069103</v>
      </c>
      <c r="B6063" t="str">
        <f>'Page 1 - General Information'!$G$16</f>
        <v>6980</v>
      </c>
      <c r="C6063" s="333" t="s">
        <v>14207</v>
      </c>
      <c r="N6063" t="s">
        <v>12201</v>
      </c>
      <c r="P6063" s="303">
        <f>INDEX('Page 3 - Financial Information'!$K$16:$X$186,Y6063,X6063)</f>
        <v>0</v>
      </c>
      <c r="Q6063"/>
      <c r="S6063" t="s">
        <v>13899</v>
      </c>
      <c r="X6063" s="334">
        <v>5</v>
      </c>
      <c r="Y6063" s="334">
        <v>160</v>
      </c>
    </row>
    <row r="6064" spans="1:25" x14ac:dyDescent="0.25">
      <c r="A6064" t="str">
        <f>'Page 1 - General Information'!$G$12</f>
        <v>114069103</v>
      </c>
      <c r="B6064" t="str">
        <f>'Page 1 - General Information'!$G$16</f>
        <v>6980</v>
      </c>
      <c r="C6064" s="333" t="s">
        <v>14207</v>
      </c>
      <c r="N6064" t="s">
        <v>12201</v>
      </c>
      <c r="P6064" s="303">
        <f>INDEX('Page 3 - Financial Information'!$K$16:$X$186,Y6064,X6064)</f>
        <v>0</v>
      </c>
      <c r="Q6064"/>
      <c r="S6064" t="s">
        <v>13900</v>
      </c>
      <c r="X6064" s="334">
        <v>6</v>
      </c>
      <c r="Y6064" s="334">
        <v>160</v>
      </c>
    </row>
    <row r="6065" spans="1:25" x14ac:dyDescent="0.25">
      <c r="A6065" t="str">
        <f>'Page 1 - General Information'!$G$12</f>
        <v>114069103</v>
      </c>
      <c r="B6065" t="str">
        <f>'Page 1 - General Information'!$G$16</f>
        <v>6980</v>
      </c>
      <c r="C6065" s="333" t="s">
        <v>14207</v>
      </c>
      <c r="N6065" t="s">
        <v>12201</v>
      </c>
      <c r="P6065" s="303">
        <f>INDEX('Page 3 - Financial Information'!$K$16:$X$186,Y6065,X6065)</f>
        <v>0</v>
      </c>
      <c r="Q6065"/>
      <c r="S6065" t="s">
        <v>13901</v>
      </c>
      <c r="X6065" s="334">
        <v>7</v>
      </c>
      <c r="Y6065" s="334">
        <v>160</v>
      </c>
    </row>
    <row r="6066" spans="1:25" x14ac:dyDescent="0.25">
      <c r="A6066" t="str">
        <f>'Page 1 - General Information'!$G$12</f>
        <v>114069103</v>
      </c>
      <c r="B6066" t="str">
        <f>'Page 1 - General Information'!$G$16</f>
        <v>6980</v>
      </c>
      <c r="C6066" s="333" t="s">
        <v>14207</v>
      </c>
      <c r="N6066" t="s">
        <v>12201</v>
      </c>
      <c r="P6066" s="303">
        <f>INDEX('Page 3 - Financial Information'!$K$16:$X$186,Y6066,X6066)</f>
        <v>0</v>
      </c>
      <c r="Q6066"/>
      <c r="S6066" t="s">
        <v>13902</v>
      </c>
      <c r="X6066" s="334">
        <v>8</v>
      </c>
      <c r="Y6066" s="334">
        <v>160</v>
      </c>
    </row>
    <row r="6067" spans="1:25" x14ac:dyDescent="0.25">
      <c r="A6067" t="str">
        <f>'Page 1 - General Information'!$G$12</f>
        <v>114069103</v>
      </c>
      <c r="B6067" t="str">
        <f>'Page 1 - General Information'!$G$16</f>
        <v>6980</v>
      </c>
      <c r="C6067" s="333" t="s">
        <v>14207</v>
      </c>
      <c r="N6067" t="s">
        <v>12201</v>
      </c>
      <c r="P6067" s="303">
        <f>INDEX('Page 3 - Financial Information'!$K$16:$X$186,Y6067,X6067)</f>
        <v>0</v>
      </c>
      <c r="Q6067"/>
      <c r="S6067" t="s">
        <v>13903</v>
      </c>
      <c r="X6067" s="334">
        <v>9</v>
      </c>
      <c r="Y6067" s="334">
        <v>160</v>
      </c>
    </row>
    <row r="6068" spans="1:25" x14ac:dyDescent="0.25">
      <c r="A6068" t="str">
        <f>'Page 1 - General Information'!$G$12</f>
        <v>114069103</v>
      </c>
      <c r="B6068" t="str">
        <f>'Page 1 - General Information'!$G$16</f>
        <v>6980</v>
      </c>
      <c r="C6068" s="333" t="s">
        <v>14207</v>
      </c>
      <c r="N6068" t="s">
        <v>12201</v>
      </c>
      <c r="P6068" s="303">
        <f>INDEX('Page 3 - Financial Information'!$K$16:$X$186,Y6068,X6068)</f>
        <v>0</v>
      </c>
      <c r="Q6068"/>
      <c r="S6068" t="s">
        <v>13904</v>
      </c>
      <c r="X6068" s="334">
        <v>10</v>
      </c>
      <c r="Y6068" s="334">
        <v>160</v>
      </c>
    </row>
    <row r="6069" spans="1:25" x14ac:dyDescent="0.25">
      <c r="A6069" t="str">
        <f>'Page 1 - General Information'!$G$12</f>
        <v>114069103</v>
      </c>
      <c r="B6069" t="str">
        <f>'Page 1 - General Information'!$G$16</f>
        <v>6980</v>
      </c>
      <c r="C6069" s="333" t="s">
        <v>14207</v>
      </c>
      <c r="N6069" t="s">
        <v>12201</v>
      </c>
      <c r="P6069" s="303">
        <f>INDEX('Page 3 - Financial Information'!$K$16:$X$186,Y6069,X6069)</f>
        <v>0</v>
      </c>
      <c r="Q6069"/>
      <c r="S6069" t="s">
        <v>13905</v>
      </c>
      <c r="X6069" s="334">
        <v>13</v>
      </c>
      <c r="Y6069" s="334">
        <v>160</v>
      </c>
    </row>
    <row r="6070" spans="1:25" x14ac:dyDescent="0.25">
      <c r="A6070" t="str">
        <f>'Page 1 - General Information'!$G$12</f>
        <v>114069103</v>
      </c>
      <c r="B6070" t="str">
        <f>'Page 1 - General Information'!$G$16</f>
        <v>6980</v>
      </c>
      <c r="C6070" s="333" t="s">
        <v>14207</v>
      </c>
      <c r="N6070" t="s">
        <v>12201</v>
      </c>
      <c r="P6070" s="303">
        <f>INDEX('Page 3 - Financial Information'!$K$16:$X$186,Y6070,X6070)</f>
        <v>0</v>
      </c>
      <c r="Q6070"/>
      <c r="S6070" t="s">
        <v>13906</v>
      </c>
      <c r="X6070" s="334">
        <v>14</v>
      </c>
      <c r="Y6070" s="334">
        <v>160</v>
      </c>
    </row>
    <row r="6071" spans="1:25" x14ac:dyDescent="0.25">
      <c r="A6071" t="str">
        <f>'Page 1 - General Information'!$G$12</f>
        <v>114069103</v>
      </c>
      <c r="B6071" t="str">
        <f>'Page 1 - General Information'!$G$16</f>
        <v>6980</v>
      </c>
      <c r="C6071" s="333" t="s">
        <v>14207</v>
      </c>
      <c r="N6071" t="s">
        <v>12201</v>
      </c>
      <c r="P6071" s="303">
        <f>INDEX('Page 3 - Financial Information'!$K$16:$X$186,Y6071,X6071)</f>
        <v>0</v>
      </c>
      <c r="Q6071"/>
      <c r="S6071" t="s">
        <v>13907</v>
      </c>
      <c r="X6071" s="334">
        <v>1</v>
      </c>
      <c r="Y6071" s="334">
        <v>161</v>
      </c>
    </row>
    <row r="6072" spans="1:25" x14ac:dyDescent="0.25">
      <c r="A6072" t="str">
        <f>'Page 1 - General Information'!$G$12</f>
        <v>114069103</v>
      </c>
      <c r="B6072" t="str">
        <f>'Page 1 - General Information'!$G$16</f>
        <v>6980</v>
      </c>
      <c r="C6072" s="333" t="s">
        <v>14207</v>
      </c>
      <c r="N6072" t="s">
        <v>12201</v>
      </c>
      <c r="P6072" s="303">
        <f>INDEX('Page 3 - Financial Information'!$K$16:$X$186,Y6072,X6072)</f>
        <v>0</v>
      </c>
      <c r="Q6072"/>
      <c r="S6072" t="s">
        <v>13908</v>
      </c>
      <c r="X6072" s="334">
        <v>3</v>
      </c>
      <c r="Y6072" s="334">
        <v>161</v>
      </c>
    </row>
    <row r="6073" spans="1:25" x14ac:dyDescent="0.25">
      <c r="A6073" t="str">
        <f>'Page 1 - General Information'!$G$12</f>
        <v>114069103</v>
      </c>
      <c r="B6073" t="str">
        <f>'Page 1 - General Information'!$G$16</f>
        <v>6980</v>
      </c>
      <c r="C6073" s="333" t="s">
        <v>14207</v>
      </c>
      <c r="N6073" t="s">
        <v>12201</v>
      </c>
      <c r="P6073" s="303">
        <f>INDEX('Page 3 - Financial Information'!$K$16:$X$186,Y6073,X6073)</f>
        <v>0</v>
      </c>
      <c r="Q6073"/>
      <c r="S6073" t="s">
        <v>13909</v>
      </c>
      <c r="X6073" s="334">
        <v>4</v>
      </c>
      <c r="Y6073" s="334">
        <v>161</v>
      </c>
    </row>
    <row r="6074" spans="1:25" x14ac:dyDescent="0.25">
      <c r="A6074" t="str">
        <f>'Page 1 - General Information'!$G$12</f>
        <v>114069103</v>
      </c>
      <c r="B6074" t="str">
        <f>'Page 1 - General Information'!$G$16</f>
        <v>6980</v>
      </c>
      <c r="C6074" s="333" t="s">
        <v>14207</v>
      </c>
      <c r="N6074" t="s">
        <v>12201</v>
      </c>
      <c r="P6074" s="303">
        <f>INDEX('Page 3 - Financial Information'!$K$16:$X$186,Y6074,X6074)</f>
        <v>0</v>
      </c>
      <c r="Q6074"/>
      <c r="S6074" t="s">
        <v>13910</v>
      </c>
      <c r="X6074" s="334">
        <v>5</v>
      </c>
      <c r="Y6074" s="334">
        <v>161</v>
      </c>
    </row>
    <row r="6075" spans="1:25" x14ac:dyDescent="0.25">
      <c r="A6075" t="str">
        <f>'Page 1 - General Information'!$G$12</f>
        <v>114069103</v>
      </c>
      <c r="B6075" t="str">
        <f>'Page 1 - General Information'!$G$16</f>
        <v>6980</v>
      </c>
      <c r="C6075" s="333" t="s">
        <v>14207</v>
      </c>
      <c r="N6075" t="s">
        <v>12201</v>
      </c>
      <c r="P6075" s="303">
        <f>INDEX('Page 3 - Financial Information'!$K$16:$X$186,Y6075,X6075)</f>
        <v>0</v>
      </c>
      <c r="Q6075"/>
      <c r="S6075" t="s">
        <v>13911</v>
      </c>
      <c r="X6075" s="334">
        <v>6</v>
      </c>
      <c r="Y6075" s="334">
        <v>161</v>
      </c>
    </row>
    <row r="6076" spans="1:25" x14ac:dyDescent="0.25">
      <c r="A6076" t="str">
        <f>'Page 1 - General Information'!$G$12</f>
        <v>114069103</v>
      </c>
      <c r="B6076" t="str">
        <f>'Page 1 - General Information'!$G$16</f>
        <v>6980</v>
      </c>
      <c r="C6076" s="333" t="s">
        <v>14207</v>
      </c>
      <c r="N6076" t="s">
        <v>12201</v>
      </c>
      <c r="P6076" s="303">
        <f>INDEX('Page 3 - Financial Information'!$K$16:$X$186,Y6076,X6076)</f>
        <v>0</v>
      </c>
      <c r="Q6076"/>
      <c r="S6076" t="s">
        <v>13912</v>
      </c>
      <c r="X6076" s="334">
        <v>7</v>
      </c>
      <c r="Y6076" s="334">
        <v>161</v>
      </c>
    </row>
    <row r="6077" spans="1:25" x14ac:dyDescent="0.25">
      <c r="A6077" t="str">
        <f>'Page 1 - General Information'!$G$12</f>
        <v>114069103</v>
      </c>
      <c r="B6077" t="str">
        <f>'Page 1 - General Information'!$G$16</f>
        <v>6980</v>
      </c>
      <c r="C6077" s="333" t="s">
        <v>14207</v>
      </c>
      <c r="N6077" t="s">
        <v>12201</v>
      </c>
      <c r="P6077" s="303">
        <f>INDEX('Page 3 - Financial Information'!$K$16:$X$186,Y6077,X6077)</f>
        <v>0</v>
      </c>
      <c r="Q6077"/>
      <c r="S6077" t="s">
        <v>13913</v>
      </c>
      <c r="X6077" s="334">
        <v>8</v>
      </c>
      <c r="Y6077" s="334">
        <v>161</v>
      </c>
    </row>
    <row r="6078" spans="1:25" x14ac:dyDescent="0.25">
      <c r="A6078" t="str">
        <f>'Page 1 - General Information'!$G$12</f>
        <v>114069103</v>
      </c>
      <c r="B6078" t="str">
        <f>'Page 1 - General Information'!$G$16</f>
        <v>6980</v>
      </c>
      <c r="C6078" s="333" t="s">
        <v>14207</v>
      </c>
      <c r="N6078" t="s">
        <v>12201</v>
      </c>
      <c r="P6078" s="303">
        <f>INDEX('Page 3 - Financial Information'!$K$16:$X$186,Y6078,X6078)</f>
        <v>0</v>
      </c>
      <c r="Q6078"/>
      <c r="S6078" t="s">
        <v>13914</v>
      </c>
      <c r="X6078" s="334">
        <v>9</v>
      </c>
      <c r="Y6078" s="334">
        <v>161</v>
      </c>
    </row>
    <row r="6079" spans="1:25" x14ac:dyDescent="0.25">
      <c r="A6079" t="str">
        <f>'Page 1 - General Information'!$G$12</f>
        <v>114069103</v>
      </c>
      <c r="B6079" t="str">
        <f>'Page 1 - General Information'!$G$16</f>
        <v>6980</v>
      </c>
      <c r="C6079" s="333" t="s">
        <v>14207</v>
      </c>
      <c r="N6079" t="s">
        <v>12201</v>
      </c>
      <c r="P6079" s="303">
        <f>INDEX('Page 3 - Financial Information'!$K$16:$X$186,Y6079,X6079)</f>
        <v>0</v>
      </c>
      <c r="Q6079"/>
      <c r="S6079" t="s">
        <v>13915</v>
      </c>
      <c r="X6079" s="334">
        <v>10</v>
      </c>
      <c r="Y6079" s="334">
        <v>161</v>
      </c>
    </row>
    <row r="6080" spans="1:25" x14ac:dyDescent="0.25">
      <c r="A6080" t="str">
        <f>'Page 1 - General Information'!$G$12</f>
        <v>114069103</v>
      </c>
      <c r="B6080" t="str">
        <f>'Page 1 - General Information'!$G$16</f>
        <v>6980</v>
      </c>
      <c r="C6080" s="333" t="s">
        <v>14207</v>
      </c>
      <c r="N6080" t="s">
        <v>12201</v>
      </c>
      <c r="P6080" s="303">
        <f>INDEX('Page 3 - Financial Information'!$K$16:$X$186,Y6080,X6080)</f>
        <v>0</v>
      </c>
      <c r="Q6080"/>
      <c r="S6080" t="s">
        <v>13916</v>
      </c>
      <c r="X6080" s="334">
        <v>13</v>
      </c>
      <c r="Y6080" s="334">
        <v>161</v>
      </c>
    </row>
    <row r="6081" spans="1:25" x14ac:dyDescent="0.25">
      <c r="A6081" t="str">
        <f>'Page 1 - General Information'!$G$12</f>
        <v>114069103</v>
      </c>
      <c r="B6081" t="str">
        <f>'Page 1 - General Information'!$G$16</f>
        <v>6980</v>
      </c>
      <c r="C6081" s="333" t="s">
        <v>14207</v>
      </c>
      <c r="N6081" t="s">
        <v>12201</v>
      </c>
      <c r="P6081" s="303">
        <f>INDEX('Page 3 - Financial Information'!$K$16:$X$186,Y6081,X6081)</f>
        <v>0</v>
      </c>
      <c r="Q6081"/>
      <c r="S6081" t="s">
        <v>13917</v>
      </c>
      <c r="X6081" s="334">
        <v>14</v>
      </c>
      <c r="Y6081" s="334">
        <v>161</v>
      </c>
    </row>
    <row r="6082" spans="1:25" x14ac:dyDescent="0.25">
      <c r="A6082" t="str">
        <f>'Page 1 - General Information'!$G$12</f>
        <v>114069103</v>
      </c>
      <c r="B6082" t="str">
        <f>'Page 1 - General Information'!$G$16</f>
        <v>6980</v>
      </c>
      <c r="C6082" s="333" t="s">
        <v>14207</v>
      </c>
      <c r="N6082" t="s">
        <v>12201</v>
      </c>
      <c r="P6082" s="303">
        <f>INDEX('Page 3 - Financial Information'!$K$16:$X$186,Y6082,X6082)</f>
        <v>0</v>
      </c>
      <c r="Q6082"/>
      <c r="S6082" t="s">
        <v>13918</v>
      </c>
      <c r="X6082" s="334">
        <v>1</v>
      </c>
      <c r="Y6082" s="334">
        <v>162</v>
      </c>
    </row>
    <row r="6083" spans="1:25" x14ac:dyDescent="0.25">
      <c r="A6083" t="str">
        <f>'Page 1 - General Information'!$G$12</f>
        <v>114069103</v>
      </c>
      <c r="B6083" t="str">
        <f>'Page 1 - General Information'!$G$16</f>
        <v>6980</v>
      </c>
      <c r="C6083" s="333" t="s">
        <v>14207</v>
      </c>
      <c r="N6083" t="s">
        <v>12201</v>
      </c>
      <c r="P6083" s="303">
        <f>INDEX('Page 3 - Financial Information'!$K$16:$X$186,Y6083,X6083)</f>
        <v>0</v>
      </c>
      <c r="Q6083"/>
      <c r="S6083" t="s">
        <v>13919</v>
      </c>
      <c r="X6083" s="334">
        <v>3</v>
      </c>
      <c r="Y6083" s="334">
        <v>162</v>
      </c>
    </row>
    <row r="6084" spans="1:25" x14ac:dyDescent="0.25">
      <c r="A6084" t="str">
        <f>'Page 1 - General Information'!$G$12</f>
        <v>114069103</v>
      </c>
      <c r="B6084" t="str">
        <f>'Page 1 - General Information'!$G$16</f>
        <v>6980</v>
      </c>
      <c r="C6084" s="333" t="s">
        <v>14207</v>
      </c>
      <c r="N6084" t="s">
        <v>12201</v>
      </c>
      <c r="P6084" s="303">
        <f>INDEX('Page 3 - Financial Information'!$K$16:$X$186,Y6084,X6084)</f>
        <v>0</v>
      </c>
      <c r="Q6084"/>
      <c r="S6084" t="s">
        <v>13920</v>
      </c>
      <c r="X6084" s="334">
        <v>4</v>
      </c>
      <c r="Y6084" s="334">
        <v>162</v>
      </c>
    </row>
    <row r="6085" spans="1:25" x14ac:dyDescent="0.25">
      <c r="A6085" t="str">
        <f>'Page 1 - General Information'!$G$12</f>
        <v>114069103</v>
      </c>
      <c r="B6085" t="str">
        <f>'Page 1 - General Information'!$G$16</f>
        <v>6980</v>
      </c>
      <c r="C6085" s="333" t="s">
        <v>14207</v>
      </c>
      <c r="N6085" t="s">
        <v>12201</v>
      </c>
      <c r="P6085" s="303">
        <f>INDEX('Page 3 - Financial Information'!$K$16:$X$186,Y6085,X6085)</f>
        <v>0</v>
      </c>
      <c r="Q6085"/>
      <c r="S6085" t="s">
        <v>13921</v>
      </c>
      <c r="X6085" s="334">
        <v>5</v>
      </c>
      <c r="Y6085" s="334">
        <v>162</v>
      </c>
    </row>
    <row r="6086" spans="1:25" x14ac:dyDescent="0.25">
      <c r="A6086" t="str">
        <f>'Page 1 - General Information'!$G$12</f>
        <v>114069103</v>
      </c>
      <c r="B6086" t="str">
        <f>'Page 1 - General Information'!$G$16</f>
        <v>6980</v>
      </c>
      <c r="C6086" s="333" t="s">
        <v>14207</v>
      </c>
      <c r="N6086" t="s">
        <v>12201</v>
      </c>
      <c r="P6086" s="303">
        <f>INDEX('Page 3 - Financial Information'!$K$16:$X$186,Y6086,X6086)</f>
        <v>0</v>
      </c>
      <c r="Q6086"/>
      <c r="S6086" t="s">
        <v>13922</v>
      </c>
      <c r="X6086" s="334">
        <v>6</v>
      </c>
      <c r="Y6086" s="334">
        <v>162</v>
      </c>
    </row>
    <row r="6087" spans="1:25" x14ac:dyDescent="0.25">
      <c r="A6087" t="str">
        <f>'Page 1 - General Information'!$G$12</f>
        <v>114069103</v>
      </c>
      <c r="B6087" t="str">
        <f>'Page 1 - General Information'!$G$16</f>
        <v>6980</v>
      </c>
      <c r="C6087" s="333" t="s">
        <v>14207</v>
      </c>
      <c r="N6087" t="s">
        <v>12201</v>
      </c>
      <c r="P6087" s="303">
        <f>INDEX('Page 3 - Financial Information'!$K$16:$X$186,Y6087,X6087)</f>
        <v>0</v>
      </c>
      <c r="Q6087"/>
      <c r="S6087" t="s">
        <v>13923</v>
      </c>
      <c r="X6087" s="334">
        <v>7</v>
      </c>
      <c r="Y6087" s="334">
        <v>162</v>
      </c>
    </row>
    <row r="6088" spans="1:25" x14ac:dyDescent="0.25">
      <c r="A6088" t="str">
        <f>'Page 1 - General Information'!$G$12</f>
        <v>114069103</v>
      </c>
      <c r="B6088" t="str">
        <f>'Page 1 - General Information'!$G$16</f>
        <v>6980</v>
      </c>
      <c r="C6088" s="333" t="s">
        <v>14207</v>
      </c>
      <c r="N6088" t="s">
        <v>12201</v>
      </c>
      <c r="P6088" s="303">
        <f>INDEX('Page 3 - Financial Information'!$K$16:$X$186,Y6088,X6088)</f>
        <v>0</v>
      </c>
      <c r="Q6088"/>
      <c r="S6088" t="s">
        <v>13924</v>
      </c>
      <c r="X6088" s="334">
        <v>8</v>
      </c>
      <c r="Y6088" s="334">
        <v>162</v>
      </c>
    </row>
    <row r="6089" spans="1:25" x14ac:dyDescent="0.25">
      <c r="A6089" t="str">
        <f>'Page 1 - General Information'!$G$12</f>
        <v>114069103</v>
      </c>
      <c r="B6089" t="str">
        <f>'Page 1 - General Information'!$G$16</f>
        <v>6980</v>
      </c>
      <c r="C6089" s="333" t="s">
        <v>14207</v>
      </c>
      <c r="N6089" t="s">
        <v>12201</v>
      </c>
      <c r="P6089" s="303">
        <f>INDEX('Page 3 - Financial Information'!$K$16:$X$186,Y6089,X6089)</f>
        <v>0</v>
      </c>
      <c r="Q6089"/>
      <c r="S6089" t="s">
        <v>13925</v>
      </c>
      <c r="X6089" s="334">
        <v>9</v>
      </c>
      <c r="Y6089" s="334">
        <v>162</v>
      </c>
    </row>
    <row r="6090" spans="1:25" x14ac:dyDescent="0.25">
      <c r="A6090" t="str">
        <f>'Page 1 - General Information'!$G$12</f>
        <v>114069103</v>
      </c>
      <c r="B6090" t="str">
        <f>'Page 1 - General Information'!$G$16</f>
        <v>6980</v>
      </c>
      <c r="C6090" s="333" t="s">
        <v>14207</v>
      </c>
      <c r="N6090" t="s">
        <v>12201</v>
      </c>
      <c r="P6090" s="303">
        <f>INDEX('Page 3 - Financial Information'!$K$16:$X$186,Y6090,X6090)</f>
        <v>0</v>
      </c>
      <c r="Q6090"/>
      <c r="S6090" t="s">
        <v>13926</v>
      </c>
      <c r="X6090" s="334">
        <v>10</v>
      </c>
      <c r="Y6090" s="334">
        <v>162</v>
      </c>
    </row>
    <row r="6091" spans="1:25" x14ac:dyDescent="0.25">
      <c r="A6091" t="str">
        <f>'Page 1 - General Information'!$G$12</f>
        <v>114069103</v>
      </c>
      <c r="B6091" t="str">
        <f>'Page 1 - General Information'!$G$16</f>
        <v>6980</v>
      </c>
      <c r="C6091" s="333" t="s">
        <v>14207</v>
      </c>
      <c r="N6091" t="s">
        <v>12201</v>
      </c>
      <c r="P6091" s="303">
        <f>INDEX('Page 3 - Financial Information'!$K$16:$X$186,Y6091,X6091)</f>
        <v>0</v>
      </c>
      <c r="Q6091"/>
      <c r="S6091" t="s">
        <v>13927</v>
      </c>
      <c r="X6091" s="334">
        <v>13</v>
      </c>
      <c r="Y6091" s="334">
        <v>162</v>
      </c>
    </row>
    <row r="6092" spans="1:25" x14ac:dyDescent="0.25">
      <c r="A6092" t="str">
        <f>'Page 1 - General Information'!$G$12</f>
        <v>114069103</v>
      </c>
      <c r="B6092" t="str">
        <f>'Page 1 - General Information'!$G$16</f>
        <v>6980</v>
      </c>
      <c r="C6092" s="333" t="s">
        <v>14207</v>
      </c>
      <c r="N6092" t="s">
        <v>12201</v>
      </c>
      <c r="P6092" s="303">
        <f>INDEX('Page 3 - Financial Information'!$K$16:$X$186,Y6092,X6092)</f>
        <v>0</v>
      </c>
      <c r="Q6092"/>
      <c r="S6092" t="s">
        <v>13928</v>
      </c>
      <c r="X6092" s="334">
        <v>14</v>
      </c>
      <c r="Y6092" s="334">
        <v>162</v>
      </c>
    </row>
    <row r="6093" spans="1:25" x14ac:dyDescent="0.25">
      <c r="A6093" t="str">
        <f>'Page 1 - General Information'!$G$12</f>
        <v>114069103</v>
      </c>
      <c r="B6093" t="str">
        <f>'Page 1 - General Information'!$G$16</f>
        <v>6980</v>
      </c>
      <c r="C6093" s="333" t="s">
        <v>14207</v>
      </c>
      <c r="N6093" t="s">
        <v>12201</v>
      </c>
      <c r="P6093" s="303">
        <f>INDEX('Page 3 - Financial Information'!$K$16:$X$186,Y6093,X6093)</f>
        <v>5869</v>
      </c>
      <c r="Q6093"/>
      <c r="S6093" t="s">
        <v>13929</v>
      </c>
      <c r="X6093" s="334">
        <v>1</v>
      </c>
      <c r="Y6093" s="334">
        <v>163</v>
      </c>
    </row>
    <row r="6094" spans="1:25" x14ac:dyDescent="0.25">
      <c r="A6094" t="str">
        <f>'Page 1 - General Information'!$G$12</f>
        <v>114069103</v>
      </c>
      <c r="B6094" t="str">
        <f>'Page 1 - General Information'!$G$16</f>
        <v>6980</v>
      </c>
      <c r="C6094" s="333" t="s">
        <v>14207</v>
      </c>
      <c r="N6094" t="s">
        <v>12201</v>
      </c>
      <c r="P6094" s="303">
        <f>INDEX('Page 3 - Financial Information'!$K$16:$X$186,Y6094,X6094)</f>
        <v>589</v>
      </c>
      <c r="Q6094"/>
      <c r="S6094" t="s">
        <v>13930</v>
      </c>
      <c r="X6094" s="334">
        <v>3</v>
      </c>
      <c r="Y6094" s="334">
        <v>163</v>
      </c>
    </row>
    <row r="6095" spans="1:25" x14ac:dyDescent="0.25">
      <c r="A6095" t="str">
        <f>'Page 1 - General Information'!$G$12</f>
        <v>114069103</v>
      </c>
      <c r="B6095" t="str">
        <f>'Page 1 - General Information'!$G$16</f>
        <v>6980</v>
      </c>
      <c r="C6095" s="333" t="s">
        <v>14207</v>
      </c>
      <c r="N6095" t="s">
        <v>12201</v>
      </c>
      <c r="P6095" s="303">
        <f>INDEX('Page 3 - Financial Information'!$K$16:$X$186,Y6095,X6095)</f>
        <v>0</v>
      </c>
      <c r="Q6095"/>
      <c r="S6095" t="s">
        <v>13931</v>
      </c>
      <c r="X6095" s="334">
        <v>4</v>
      </c>
      <c r="Y6095" s="334">
        <v>163</v>
      </c>
    </row>
    <row r="6096" spans="1:25" x14ac:dyDescent="0.25">
      <c r="A6096" t="str">
        <f>'Page 1 - General Information'!$G$12</f>
        <v>114069103</v>
      </c>
      <c r="B6096" t="str">
        <f>'Page 1 - General Information'!$G$16</f>
        <v>6980</v>
      </c>
      <c r="C6096" s="333" t="s">
        <v>14207</v>
      </c>
      <c r="N6096" t="s">
        <v>12201</v>
      </c>
      <c r="P6096" s="303">
        <f>INDEX('Page 3 - Financial Information'!$K$16:$X$186,Y6096,X6096)</f>
        <v>3</v>
      </c>
      <c r="Q6096"/>
      <c r="S6096" t="s">
        <v>13932</v>
      </c>
      <c r="X6096" s="334">
        <v>5</v>
      </c>
      <c r="Y6096" s="334">
        <v>163</v>
      </c>
    </row>
    <row r="6097" spans="1:25" x14ac:dyDescent="0.25">
      <c r="A6097" t="str">
        <f>'Page 1 - General Information'!$G$12</f>
        <v>114069103</v>
      </c>
      <c r="B6097" t="str">
        <f>'Page 1 - General Information'!$G$16</f>
        <v>6980</v>
      </c>
      <c r="C6097" s="333" t="s">
        <v>14207</v>
      </c>
      <c r="N6097" t="s">
        <v>12201</v>
      </c>
      <c r="P6097" s="303">
        <f>INDEX('Page 3 - Financial Information'!$K$16:$X$186,Y6097,X6097)</f>
        <v>0</v>
      </c>
      <c r="Q6097"/>
      <c r="S6097" t="s">
        <v>13933</v>
      </c>
      <c r="X6097" s="334">
        <v>6</v>
      </c>
      <c r="Y6097" s="334">
        <v>163</v>
      </c>
    </row>
    <row r="6098" spans="1:25" x14ac:dyDescent="0.25">
      <c r="A6098" t="str">
        <f>'Page 1 - General Information'!$G$12</f>
        <v>114069103</v>
      </c>
      <c r="B6098" t="str">
        <f>'Page 1 - General Information'!$G$16</f>
        <v>6980</v>
      </c>
      <c r="C6098" s="333" t="s">
        <v>14207</v>
      </c>
      <c r="N6098" t="s">
        <v>12201</v>
      </c>
      <c r="P6098" s="303">
        <f>INDEX('Page 3 - Financial Information'!$K$16:$X$186,Y6098,X6098)</f>
        <v>469</v>
      </c>
      <c r="Q6098"/>
      <c r="S6098" t="s">
        <v>13934</v>
      </c>
      <c r="X6098" s="334">
        <v>7</v>
      </c>
      <c r="Y6098" s="334">
        <v>163</v>
      </c>
    </row>
    <row r="6099" spans="1:25" x14ac:dyDescent="0.25">
      <c r="A6099" t="str">
        <f>'Page 1 - General Information'!$G$12</f>
        <v>114069103</v>
      </c>
      <c r="B6099" t="str">
        <f>'Page 1 - General Information'!$G$16</f>
        <v>6980</v>
      </c>
      <c r="C6099" s="333" t="s">
        <v>14207</v>
      </c>
      <c r="N6099" t="s">
        <v>12201</v>
      </c>
      <c r="P6099" s="303">
        <f>INDEX('Page 3 - Financial Information'!$K$16:$X$186,Y6099,X6099)</f>
        <v>0</v>
      </c>
      <c r="Q6099"/>
      <c r="S6099" t="s">
        <v>13935</v>
      </c>
      <c r="X6099" s="334">
        <v>8</v>
      </c>
      <c r="Y6099" s="334">
        <v>163</v>
      </c>
    </row>
    <row r="6100" spans="1:25" x14ac:dyDescent="0.25">
      <c r="A6100" t="str">
        <f>'Page 1 - General Information'!$G$12</f>
        <v>114069103</v>
      </c>
      <c r="B6100" t="str">
        <f>'Page 1 - General Information'!$G$16</f>
        <v>6980</v>
      </c>
      <c r="C6100" s="333" t="s">
        <v>14207</v>
      </c>
      <c r="N6100" t="s">
        <v>12201</v>
      </c>
      <c r="P6100" s="303">
        <f>INDEX('Page 3 - Financial Information'!$K$16:$X$186,Y6100,X6100)</f>
        <v>0</v>
      </c>
      <c r="Q6100"/>
      <c r="S6100" t="s">
        <v>13936</v>
      </c>
      <c r="X6100" s="334">
        <v>9</v>
      </c>
      <c r="Y6100" s="334">
        <v>163</v>
      </c>
    </row>
    <row r="6101" spans="1:25" x14ac:dyDescent="0.25">
      <c r="A6101" t="str">
        <f>'Page 1 - General Information'!$G$12</f>
        <v>114069103</v>
      </c>
      <c r="B6101" t="str">
        <f>'Page 1 - General Information'!$G$16</f>
        <v>6980</v>
      </c>
      <c r="C6101" s="333" t="s">
        <v>14207</v>
      </c>
      <c r="N6101" t="s">
        <v>12201</v>
      </c>
      <c r="P6101" s="303">
        <f>INDEX('Page 3 - Financial Information'!$K$16:$X$186,Y6101,X6101)</f>
        <v>4808</v>
      </c>
      <c r="Q6101"/>
      <c r="S6101" t="s">
        <v>13937</v>
      </c>
      <c r="X6101" s="334">
        <v>10</v>
      </c>
      <c r="Y6101" s="334">
        <v>163</v>
      </c>
    </row>
    <row r="6102" spans="1:25" x14ac:dyDescent="0.25">
      <c r="A6102" t="str">
        <f>'Page 1 - General Information'!$G$12</f>
        <v>114069103</v>
      </c>
      <c r="B6102" t="str">
        <f>'Page 1 - General Information'!$G$16</f>
        <v>6980</v>
      </c>
      <c r="C6102" s="333" t="s">
        <v>14207</v>
      </c>
      <c r="N6102" t="s">
        <v>12201</v>
      </c>
      <c r="P6102" s="303">
        <f>INDEX('Page 3 - Financial Information'!$K$16:$X$186,Y6102,X6102)</f>
        <v>0</v>
      </c>
      <c r="Q6102"/>
      <c r="S6102" t="s">
        <v>13938</v>
      </c>
      <c r="X6102" s="334">
        <v>13</v>
      </c>
      <c r="Y6102" s="334">
        <v>163</v>
      </c>
    </row>
    <row r="6103" spans="1:25" x14ac:dyDescent="0.25">
      <c r="A6103" t="str">
        <f>'Page 1 - General Information'!$G$12</f>
        <v>114069103</v>
      </c>
      <c r="B6103" t="str">
        <f>'Page 1 - General Information'!$G$16</f>
        <v>6980</v>
      </c>
      <c r="C6103" s="333" t="s">
        <v>14207</v>
      </c>
      <c r="N6103" t="s">
        <v>12201</v>
      </c>
      <c r="P6103" s="303">
        <f>INDEX('Page 3 - Financial Information'!$K$16:$X$186,Y6103,X6103)</f>
        <v>0</v>
      </c>
      <c r="Q6103"/>
      <c r="S6103" t="s">
        <v>13939</v>
      </c>
      <c r="X6103" s="334">
        <v>14</v>
      </c>
      <c r="Y6103" s="334">
        <v>163</v>
      </c>
    </row>
    <row r="6104" spans="1:25" x14ac:dyDescent="0.25">
      <c r="A6104" t="str">
        <f>'Page 1 - General Information'!$G$12</f>
        <v>114069103</v>
      </c>
      <c r="B6104" t="str">
        <f>'Page 1 - General Information'!$G$16</f>
        <v>6980</v>
      </c>
      <c r="C6104" s="333" t="s">
        <v>14207</v>
      </c>
      <c r="N6104" t="s">
        <v>12201</v>
      </c>
      <c r="P6104" s="303">
        <f>INDEX('Page 3 - Financial Information'!$K$16:$X$186,Y6104,X6104)</f>
        <v>4826</v>
      </c>
      <c r="Q6104"/>
      <c r="S6104" t="s">
        <v>13940</v>
      </c>
      <c r="X6104" s="334">
        <v>1</v>
      </c>
      <c r="Y6104" s="334">
        <v>164</v>
      </c>
    </row>
    <row r="6105" spans="1:25" x14ac:dyDescent="0.25">
      <c r="A6105" t="str">
        <f>'Page 1 - General Information'!$G$12</f>
        <v>114069103</v>
      </c>
      <c r="B6105" t="str">
        <f>'Page 1 - General Information'!$G$16</f>
        <v>6980</v>
      </c>
      <c r="C6105" s="333" t="s">
        <v>14207</v>
      </c>
      <c r="N6105" t="s">
        <v>12201</v>
      </c>
      <c r="P6105" s="303">
        <f>INDEX('Page 3 - Financial Information'!$K$16:$X$186,Y6105,X6105)</f>
        <v>644</v>
      </c>
      <c r="Q6105"/>
      <c r="S6105" t="s">
        <v>13941</v>
      </c>
      <c r="X6105" s="334">
        <v>3</v>
      </c>
      <c r="Y6105" s="334">
        <v>164</v>
      </c>
    </row>
    <row r="6106" spans="1:25" x14ac:dyDescent="0.25">
      <c r="A6106" t="str">
        <f>'Page 1 - General Information'!$G$12</f>
        <v>114069103</v>
      </c>
      <c r="B6106" t="str">
        <f>'Page 1 - General Information'!$G$16</f>
        <v>6980</v>
      </c>
      <c r="C6106" s="333" t="s">
        <v>14207</v>
      </c>
      <c r="N6106" t="s">
        <v>12201</v>
      </c>
      <c r="P6106" s="303">
        <f>INDEX('Page 3 - Financial Information'!$K$16:$X$186,Y6106,X6106)</f>
        <v>0</v>
      </c>
      <c r="Q6106"/>
      <c r="S6106" t="s">
        <v>13942</v>
      </c>
      <c r="X6106" s="334">
        <v>4</v>
      </c>
      <c r="Y6106" s="334">
        <v>164</v>
      </c>
    </row>
    <row r="6107" spans="1:25" x14ac:dyDescent="0.25">
      <c r="A6107" t="str">
        <f>'Page 1 - General Information'!$G$12</f>
        <v>114069103</v>
      </c>
      <c r="B6107" t="str">
        <f>'Page 1 - General Information'!$G$16</f>
        <v>6980</v>
      </c>
      <c r="C6107" s="333" t="s">
        <v>14207</v>
      </c>
      <c r="N6107" t="s">
        <v>12201</v>
      </c>
      <c r="P6107" s="303">
        <f>INDEX('Page 3 - Financial Information'!$K$16:$X$186,Y6107,X6107)</f>
        <v>149</v>
      </c>
      <c r="Q6107"/>
      <c r="S6107" t="s">
        <v>13943</v>
      </c>
      <c r="X6107" s="334">
        <v>5</v>
      </c>
      <c r="Y6107" s="334">
        <v>164</v>
      </c>
    </row>
    <row r="6108" spans="1:25" x14ac:dyDescent="0.25">
      <c r="A6108" t="str">
        <f>'Page 1 - General Information'!$G$12</f>
        <v>114069103</v>
      </c>
      <c r="B6108" t="str">
        <f>'Page 1 - General Information'!$G$16</f>
        <v>6980</v>
      </c>
      <c r="C6108" s="333" t="s">
        <v>14207</v>
      </c>
      <c r="N6108" t="s">
        <v>12201</v>
      </c>
      <c r="P6108" s="303">
        <f>INDEX('Page 3 - Financial Information'!$K$16:$X$186,Y6108,X6108)</f>
        <v>0</v>
      </c>
      <c r="Q6108"/>
      <c r="S6108" t="s">
        <v>13944</v>
      </c>
      <c r="X6108" s="334">
        <v>6</v>
      </c>
      <c r="Y6108" s="334">
        <v>164</v>
      </c>
    </row>
    <row r="6109" spans="1:25" x14ac:dyDescent="0.25">
      <c r="A6109" t="str">
        <f>'Page 1 - General Information'!$G$12</f>
        <v>114069103</v>
      </c>
      <c r="B6109" t="str">
        <f>'Page 1 - General Information'!$G$16</f>
        <v>6980</v>
      </c>
      <c r="C6109" s="333" t="s">
        <v>14207</v>
      </c>
      <c r="N6109" t="s">
        <v>12201</v>
      </c>
      <c r="P6109" s="303">
        <f>INDEX('Page 3 - Financial Information'!$K$16:$X$186,Y6109,X6109)</f>
        <v>1380</v>
      </c>
      <c r="Q6109"/>
      <c r="S6109" t="s">
        <v>13945</v>
      </c>
      <c r="X6109" s="334">
        <v>7</v>
      </c>
      <c r="Y6109" s="334">
        <v>164</v>
      </c>
    </row>
    <row r="6110" spans="1:25" x14ac:dyDescent="0.25">
      <c r="A6110" t="str">
        <f>'Page 1 - General Information'!$G$12</f>
        <v>114069103</v>
      </c>
      <c r="B6110" t="str">
        <f>'Page 1 - General Information'!$G$16</f>
        <v>6980</v>
      </c>
      <c r="C6110" s="333" t="s">
        <v>14207</v>
      </c>
      <c r="N6110" t="s">
        <v>12201</v>
      </c>
      <c r="P6110" s="303">
        <f>INDEX('Page 3 - Financial Information'!$K$16:$X$186,Y6110,X6110)</f>
        <v>2653</v>
      </c>
      <c r="Q6110"/>
      <c r="S6110" t="s">
        <v>13946</v>
      </c>
      <c r="X6110" s="334">
        <v>8</v>
      </c>
      <c r="Y6110" s="334">
        <v>164</v>
      </c>
    </row>
    <row r="6111" spans="1:25" x14ac:dyDescent="0.25">
      <c r="A6111" t="str">
        <f>'Page 1 - General Information'!$G$12</f>
        <v>114069103</v>
      </c>
      <c r="B6111" t="str">
        <f>'Page 1 - General Information'!$G$16</f>
        <v>6980</v>
      </c>
      <c r="C6111" s="333" t="s">
        <v>14207</v>
      </c>
      <c r="N6111" t="s">
        <v>12201</v>
      </c>
      <c r="P6111" s="303">
        <f>INDEX('Page 3 - Financial Information'!$K$16:$X$186,Y6111,X6111)</f>
        <v>0</v>
      </c>
      <c r="Q6111"/>
      <c r="S6111" t="s">
        <v>13947</v>
      </c>
      <c r="X6111" s="334">
        <v>9</v>
      </c>
      <c r="Y6111" s="334">
        <v>164</v>
      </c>
    </row>
    <row r="6112" spans="1:25" x14ac:dyDescent="0.25">
      <c r="A6112" t="str">
        <f>'Page 1 - General Information'!$G$12</f>
        <v>114069103</v>
      </c>
      <c r="B6112" t="str">
        <f>'Page 1 - General Information'!$G$16</f>
        <v>6980</v>
      </c>
      <c r="C6112" s="333" t="s">
        <v>14207</v>
      </c>
      <c r="N6112" t="s">
        <v>12201</v>
      </c>
      <c r="P6112" s="303">
        <f>INDEX('Page 3 - Financial Information'!$K$16:$X$186,Y6112,X6112)</f>
        <v>0</v>
      </c>
      <c r="Q6112"/>
      <c r="S6112" t="s">
        <v>13948</v>
      </c>
      <c r="X6112" s="334">
        <v>10</v>
      </c>
      <c r="Y6112" s="334">
        <v>164</v>
      </c>
    </row>
    <row r="6113" spans="1:25" x14ac:dyDescent="0.25">
      <c r="A6113" t="str">
        <f>'Page 1 - General Information'!$G$12</f>
        <v>114069103</v>
      </c>
      <c r="B6113" t="str">
        <f>'Page 1 - General Information'!$G$16</f>
        <v>6980</v>
      </c>
      <c r="C6113" s="333" t="s">
        <v>14207</v>
      </c>
      <c r="N6113" t="s">
        <v>12201</v>
      </c>
      <c r="P6113" s="303">
        <f>INDEX('Page 3 - Financial Information'!$K$16:$X$186,Y6113,X6113)</f>
        <v>0</v>
      </c>
      <c r="Q6113"/>
      <c r="S6113" t="s">
        <v>13949</v>
      </c>
      <c r="X6113" s="334">
        <v>13</v>
      </c>
      <c r="Y6113" s="334">
        <v>164</v>
      </c>
    </row>
    <row r="6114" spans="1:25" x14ac:dyDescent="0.25">
      <c r="A6114" t="str">
        <f>'Page 1 - General Information'!$G$12</f>
        <v>114069103</v>
      </c>
      <c r="B6114" t="str">
        <f>'Page 1 - General Information'!$G$16</f>
        <v>6980</v>
      </c>
      <c r="C6114" s="333" t="s">
        <v>14207</v>
      </c>
      <c r="N6114" t="s">
        <v>12201</v>
      </c>
      <c r="P6114" s="303">
        <f>INDEX('Page 3 - Financial Information'!$K$16:$X$186,Y6114,X6114)</f>
        <v>0</v>
      </c>
      <c r="Q6114"/>
      <c r="S6114" t="s">
        <v>13950</v>
      </c>
      <c r="X6114" s="334">
        <v>14</v>
      </c>
      <c r="Y6114" s="334">
        <v>164</v>
      </c>
    </row>
    <row r="6115" spans="1:25" x14ac:dyDescent="0.25">
      <c r="A6115" t="str">
        <f>'Page 1 - General Information'!$G$12</f>
        <v>114069103</v>
      </c>
      <c r="B6115" t="str">
        <f>'Page 1 - General Information'!$G$16</f>
        <v>6980</v>
      </c>
      <c r="C6115" s="333" t="s">
        <v>14207</v>
      </c>
      <c r="N6115" t="s">
        <v>12201</v>
      </c>
      <c r="P6115" s="303">
        <f>INDEX('Page 3 - Financial Information'!$K$16:$X$186,Y6115,X6115)</f>
        <v>0</v>
      </c>
      <c r="Q6115"/>
      <c r="S6115" t="s">
        <v>13951</v>
      </c>
      <c r="X6115" s="334">
        <v>1</v>
      </c>
      <c r="Y6115" s="334">
        <v>165</v>
      </c>
    </row>
    <row r="6116" spans="1:25" x14ac:dyDescent="0.25">
      <c r="A6116" t="str">
        <f>'Page 1 - General Information'!$G$12</f>
        <v>114069103</v>
      </c>
      <c r="B6116" t="str">
        <f>'Page 1 - General Information'!$G$16</f>
        <v>6980</v>
      </c>
      <c r="C6116" s="333" t="s">
        <v>14207</v>
      </c>
      <c r="N6116" t="s">
        <v>12201</v>
      </c>
      <c r="P6116" s="303">
        <f>INDEX('Page 3 - Financial Information'!$K$16:$X$186,Y6116,X6116)</f>
        <v>0</v>
      </c>
      <c r="Q6116"/>
      <c r="S6116" t="s">
        <v>13952</v>
      </c>
      <c r="X6116" s="334">
        <v>3</v>
      </c>
      <c r="Y6116" s="334">
        <v>165</v>
      </c>
    </row>
    <row r="6117" spans="1:25" x14ac:dyDescent="0.25">
      <c r="A6117" t="str">
        <f>'Page 1 - General Information'!$G$12</f>
        <v>114069103</v>
      </c>
      <c r="B6117" t="str">
        <f>'Page 1 - General Information'!$G$16</f>
        <v>6980</v>
      </c>
      <c r="C6117" s="333" t="s">
        <v>14207</v>
      </c>
      <c r="N6117" t="s">
        <v>12201</v>
      </c>
      <c r="P6117" s="303">
        <f>INDEX('Page 3 - Financial Information'!$K$16:$X$186,Y6117,X6117)</f>
        <v>0</v>
      </c>
      <c r="Q6117"/>
      <c r="S6117" t="s">
        <v>13953</v>
      </c>
      <c r="X6117" s="334">
        <v>4</v>
      </c>
      <c r="Y6117" s="334">
        <v>165</v>
      </c>
    </row>
    <row r="6118" spans="1:25" x14ac:dyDescent="0.25">
      <c r="A6118" t="str">
        <f>'Page 1 - General Information'!$G$12</f>
        <v>114069103</v>
      </c>
      <c r="B6118" t="str">
        <f>'Page 1 - General Information'!$G$16</f>
        <v>6980</v>
      </c>
      <c r="C6118" s="333" t="s">
        <v>14207</v>
      </c>
      <c r="N6118" t="s">
        <v>12201</v>
      </c>
      <c r="P6118" s="303">
        <f>INDEX('Page 3 - Financial Information'!$K$16:$X$186,Y6118,X6118)</f>
        <v>0</v>
      </c>
      <c r="Q6118"/>
      <c r="S6118" t="s">
        <v>13954</v>
      </c>
      <c r="X6118" s="334">
        <v>5</v>
      </c>
      <c r="Y6118" s="334">
        <v>165</v>
      </c>
    </row>
    <row r="6119" spans="1:25" x14ac:dyDescent="0.25">
      <c r="A6119" t="str">
        <f>'Page 1 - General Information'!$G$12</f>
        <v>114069103</v>
      </c>
      <c r="B6119" t="str">
        <f>'Page 1 - General Information'!$G$16</f>
        <v>6980</v>
      </c>
      <c r="C6119" s="333" t="s">
        <v>14207</v>
      </c>
      <c r="N6119" t="s">
        <v>12201</v>
      </c>
      <c r="P6119" s="303">
        <f>INDEX('Page 3 - Financial Information'!$K$16:$X$186,Y6119,X6119)</f>
        <v>0</v>
      </c>
      <c r="Q6119"/>
      <c r="S6119" t="s">
        <v>13955</v>
      </c>
      <c r="X6119" s="334">
        <v>6</v>
      </c>
      <c r="Y6119" s="334">
        <v>165</v>
      </c>
    </row>
    <row r="6120" spans="1:25" x14ac:dyDescent="0.25">
      <c r="A6120" t="str">
        <f>'Page 1 - General Information'!$G$12</f>
        <v>114069103</v>
      </c>
      <c r="B6120" t="str">
        <f>'Page 1 - General Information'!$G$16</f>
        <v>6980</v>
      </c>
      <c r="C6120" s="333" t="s">
        <v>14207</v>
      </c>
      <c r="N6120" t="s">
        <v>12201</v>
      </c>
      <c r="P6120" s="303">
        <f>INDEX('Page 3 - Financial Information'!$K$16:$X$186,Y6120,X6120)</f>
        <v>0</v>
      </c>
      <c r="Q6120"/>
      <c r="S6120" t="s">
        <v>13956</v>
      </c>
      <c r="X6120" s="334">
        <v>7</v>
      </c>
      <c r="Y6120" s="334">
        <v>165</v>
      </c>
    </row>
    <row r="6121" spans="1:25" x14ac:dyDescent="0.25">
      <c r="A6121" t="str">
        <f>'Page 1 - General Information'!$G$12</f>
        <v>114069103</v>
      </c>
      <c r="B6121" t="str">
        <f>'Page 1 - General Information'!$G$16</f>
        <v>6980</v>
      </c>
      <c r="C6121" s="333" t="s">
        <v>14207</v>
      </c>
      <c r="N6121" t="s">
        <v>12201</v>
      </c>
      <c r="P6121" s="303">
        <f>INDEX('Page 3 - Financial Information'!$K$16:$X$186,Y6121,X6121)</f>
        <v>0</v>
      </c>
      <c r="Q6121"/>
      <c r="S6121" t="s">
        <v>13957</v>
      </c>
      <c r="X6121" s="334">
        <v>8</v>
      </c>
      <c r="Y6121" s="334">
        <v>165</v>
      </c>
    </row>
    <row r="6122" spans="1:25" x14ac:dyDescent="0.25">
      <c r="A6122" t="str">
        <f>'Page 1 - General Information'!$G$12</f>
        <v>114069103</v>
      </c>
      <c r="B6122" t="str">
        <f>'Page 1 - General Information'!$G$16</f>
        <v>6980</v>
      </c>
      <c r="C6122" s="333" t="s">
        <v>14207</v>
      </c>
      <c r="N6122" t="s">
        <v>12201</v>
      </c>
      <c r="P6122" s="303">
        <f>INDEX('Page 3 - Financial Information'!$K$16:$X$186,Y6122,X6122)</f>
        <v>0</v>
      </c>
      <c r="Q6122"/>
      <c r="S6122" t="s">
        <v>13958</v>
      </c>
      <c r="X6122" s="334">
        <v>9</v>
      </c>
      <c r="Y6122" s="334">
        <v>165</v>
      </c>
    </row>
    <row r="6123" spans="1:25" x14ac:dyDescent="0.25">
      <c r="A6123" t="str">
        <f>'Page 1 - General Information'!$G$12</f>
        <v>114069103</v>
      </c>
      <c r="B6123" t="str">
        <f>'Page 1 - General Information'!$G$16</f>
        <v>6980</v>
      </c>
      <c r="C6123" s="333" t="s">
        <v>14207</v>
      </c>
      <c r="N6123" t="s">
        <v>12201</v>
      </c>
      <c r="P6123" s="303">
        <f>INDEX('Page 3 - Financial Information'!$K$16:$X$186,Y6123,X6123)</f>
        <v>0</v>
      </c>
      <c r="Q6123"/>
      <c r="S6123" t="s">
        <v>13959</v>
      </c>
      <c r="X6123" s="334">
        <v>10</v>
      </c>
      <c r="Y6123" s="334">
        <v>165</v>
      </c>
    </row>
    <row r="6124" spans="1:25" x14ac:dyDescent="0.25">
      <c r="A6124" t="str">
        <f>'Page 1 - General Information'!$G$12</f>
        <v>114069103</v>
      </c>
      <c r="B6124" t="str">
        <f>'Page 1 - General Information'!$G$16</f>
        <v>6980</v>
      </c>
      <c r="C6124" s="333" t="s">
        <v>14207</v>
      </c>
      <c r="N6124" t="s">
        <v>12201</v>
      </c>
      <c r="P6124" s="303">
        <f>INDEX('Page 3 - Financial Information'!$K$16:$X$186,Y6124,X6124)</f>
        <v>0</v>
      </c>
      <c r="Q6124"/>
      <c r="S6124" t="s">
        <v>13960</v>
      </c>
      <c r="X6124" s="334">
        <v>13</v>
      </c>
      <c r="Y6124" s="334">
        <v>165</v>
      </c>
    </row>
    <row r="6125" spans="1:25" x14ac:dyDescent="0.25">
      <c r="A6125" t="str">
        <f>'Page 1 - General Information'!$G$12</f>
        <v>114069103</v>
      </c>
      <c r="B6125" t="str">
        <f>'Page 1 - General Information'!$G$16</f>
        <v>6980</v>
      </c>
      <c r="C6125" s="333" t="s">
        <v>14207</v>
      </c>
      <c r="N6125" t="s">
        <v>12201</v>
      </c>
      <c r="P6125" s="303">
        <f>INDEX('Page 3 - Financial Information'!$K$16:$X$186,Y6125,X6125)</f>
        <v>0</v>
      </c>
      <c r="Q6125"/>
      <c r="S6125" t="s">
        <v>13961</v>
      </c>
      <c r="X6125" s="334">
        <v>14</v>
      </c>
      <c r="Y6125" s="334">
        <v>165</v>
      </c>
    </row>
    <row r="6126" spans="1:25" x14ac:dyDescent="0.25">
      <c r="A6126" t="str">
        <f>'Page 1 - General Information'!$G$12</f>
        <v>114069103</v>
      </c>
      <c r="B6126" t="str">
        <f>'Page 1 - General Information'!$G$16</f>
        <v>6980</v>
      </c>
      <c r="C6126" s="333" t="s">
        <v>14207</v>
      </c>
      <c r="N6126" t="s">
        <v>12201</v>
      </c>
      <c r="P6126" s="303">
        <f>'Page 3 - Financial Information'!M$14</f>
        <v>139788</v>
      </c>
      <c r="Q6126"/>
      <c r="S6126" t="s">
        <v>3978</v>
      </c>
    </row>
    <row r="6127" spans="1:25" x14ac:dyDescent="0.25">
      <c r="A6127" t="str">
        <f>'Page 1 - General Information'!$G$12</f>
        <v>114069103</v>
      </c>
      <c r="B6127" t="str">
        <f>'Page 1 - General Information'!$G$16</f>
        <v>6980</v>
      </c>
      <c r="C6127" s="333" t="s">
        <v>14207</v>
      </c>
      <c r="N6127" t="s">
        <v>12201</v>
      </c>
      <c r="P6127" s="303">
        <f>'Page 3 - Financial Information'!N$14</f>
        <v>16922</v>
      </c>
      <c r="Q6127"/>
      <c r="S6127" t="s">
        <v>3979</v>
      </c>
    </row>
    <row r="6128" spans="1:25" x14ac:dyDescent="0.25">
      <c r="A6128" t="str">
        <f>'Page 1 - General Information'!$G$12</f>
        <v>114069103</v>
      </c>
      <c r="B6128" t="str">
        <f>'Page 1 - General Information'!$G$16</f>
        <v>6980</v>
      </c>
      <c r="C6128" s="333" t="s">
        <v>14207</v>
      </c>
      <c r="N6128" t="s">
        <v>12201</v>
      </c>
      <c r="P6128" s="303">
        <f>'Page 3 - Financial Information'!O$14</f>
        <v>178645</v>
      </c>
      <c r="Q6128"/>
      <c r="S6128" t="s">
        <v>3980</v>
      </c>
    </row>
    <row r="6129" spans="1:22" x14ac:dyDescent="0.25">
      <c r="A6129" t="str">
        <f>'Page 1 - General Information'!$G$12</f>
        <v>114069103</v>
      </c>
      <c r="B6129" t="str">
        <f>'Page 1 - General Information'!$G$16</f>
        <v>6980</v>
      </c>
      <c r="C6129" s="333" t="s">
        <v>14207</v>
      </c>
      <c r="N6129" t="s">
        <v>12201</v>
      </c>
      <c r="P6129" s="303">
        <f>'Page 3 - Financial Information'!P$14</f>
        <v>43026</v>
      </c>
      <c r="Q6129"/>
      <c r="S6129" t="s">
        <v>3981</v>
      </c>
    </row>
    <row r="6130" spans="1:22" x14ac:dyDescent="0.25">
      <c r="A6130" t="str">
        <f>'Page 1 - General Information'!$G$12</f>
        <v>114069103</v>
      </c>
      <c r="B6130" t="str">
        <f>'Page 1 - General Information'!$G$16</f>
        <v>6980</v>
      </c>
      <c r="C6130" s="333" t="s">
        <v>14207</v>
      </c>
      <c r="N6130" t="s">
        <v>12201</v>
      </c>
      <c r="P6130" s="303">
        <f>'Page 3 - Financial Information'!Q$14</f>
        <v>151040</v>
      </c>
      <c r="Q6130"/>
      <c r="S6130" t="s">
        <v>3982</v>
      </c>
    </row>
    <row r="6131" spans="1:22" x14ac:dyDescent="0.25">
      <c r="A6131" t="str">
        <f>'Page 1 - General Information'!$G$12</f>
        <v>114069103</v>
      </c>
      <c r="B6131" t="str">
        <f>'Page 1 - General Information'!$G$16</f>
        <v>6980</v>
      </c>
      <c r="C6131" s="333" t="s">
        <v>14207</v>
      </c>
      <c r="N6131" t="s">
        <v>12201</v>
      </c>
      <c r="P6131" s="303">
        <f>'Page 3 - Financial Information'!R$14</f>
        <v>245262</v>
      </c>
      <c r="Q6131"/>
      <c r="S6131" t="s">
        <v>3983</v>
      </c>
    </row>
    <row r="6132" spans="1:22" x14ac:dyDescent="0.25">
      <c r="A6132" t="str">
        <f>'Page 1 - General Information'!$G$12</f>
        <v>114069103</v>
      </c>
      <c r="B6132" t="str">
        <f>'Page 1 - General Information'!$G$16</f>
        <v>6980</v>
      </c>
      <c r="C6132" s="333" t="s">
        <v>14207</v>
      </c>
      <c r="N6132" t="s">
        <v>12201</v>
      </c>
      <c r="P6132" s="303">
        <f>'Page 3 - Financial Information'!S$14</f>
        <v>203035</v>
      </c>
      <c r="Q6132"/>
      <c r="S6132" t="s">
        <v>3984</v>
      </c>
    </row>
    <row r="6133" spans="1:22" x14ac:dyDescent="0.25">
      <c r="A6133" t="str">
        <f>'Page 1 - General Information'!$G$12</f>
        <v>114069103</v>
      </c>
      <c r="B6133" t="str">
        <f>'Page 1 - General Information'!$G$16</f>
        <v>6980</v>
      </c>
      <c r="C6133" s="333" t="s">
        <v>14207</v>
      </c>
      <c r="N6133" t="s">
        <v>12201</v>
      </c>
      <c r="P6133" s="303">
        <f>'Page 3 - Financial Information'!T$14</f>
        <v>161749</v>
      </c>
      <c r="Q6133"/>
      <c r="S6133" t="s">
        <v>3985</v>
      </c>
    </row>
    <row r="6134" spans="1:22" x14ac:dyDescent="0.25">
      <c r="A6134" t="str">
        <f>'Page 1 - General Information'!$G$12</f>
        <v>114069103</v>
      </c>
      <c r="B6134" t="str">
        <f>'Page 1 - General Information'!$G$16</f>
        <v>6980</v>
      </c>
      <c r="C6134" s="333" t="s">
        <v>14207</v>
      </c>
      <c r="N6134" t="s">
        <v>12201</v>
      </c>
      <c r="P6134" s="303">
        <f>'Page 3 - Financial Information'!W$14</f>
        <v>0</v>
      </c>
      <c r="Q6134"/>
      <c r="S6134" t="s">
        <v>3986</v>
      </c>
    </row>
    <row r="6135" spans="1:22" x14ac:dyDescent="0.25">
      <c r="A6135" t="str">
        <f>'Page 1 - General Information'!$G$12</f>
        <v>114069103</v>
      </c>
      <c r="B6135" t="str">
        <f>'Page 1 - General Information'!$G$16</f>
        <v>6980</v>
      </c>
      <c r="C6135" s="333" t="s">
        <v>14207</v>
      </c>
      <c r="N6135" t="s">
        <v>12201</v>
      </c>
      <c r="P6135" s="303">
        <f>'Page 3 - Financial Information'!X$14</f>
        <v>234719.41999999998</v>
      </c>
      <c r="Q6135"/>
      <c r="S6135" t="s">
        <v>3987</v>
      </c>
    </row>
    <row r="6136" spans="1:22" x14ac:dyDescent="0.25">
      <c r="A6136" t="str">
        <f>'Page 1 - General Information'!$G$12</f>
        <v>114069103</v>
      </c>
      <c r="B6136" t="str">
        <f>'Page 1 - General Information'!$G$16</f>
        <v>6980</v>
      </c>
      <c r="C6136" s="333" t="s">
        <v>14207</v>
      </c>
      <c r="N6136" t="s">
        <v>12201</v>
      </c>
      <c r="P6136" s="303">
        <f>'Page 3 - Financial Information'!U$13</f>
        <v>217186</v>
      </c>
      <c r="Q6136"/>
      <c r="S6136" t="s">
        <v>3988</v>
      </c>
    </row>
    <row r="6137" spans="1:22" x14ac:dyDescent="0.25">
      <c r="A6137" t="str">
        <f>'Page 1 - General Information'!$G$12</f>
        <v>114069103</v>
      </c>
      <c r="B6137" t="str">
        <f>'Page 1 - General Information'!$G$16</f>
        <v>6980</v>
      </c>
      <c r="C6137" s="333" t="s">
        <v>14207</v>
      </c>
      <c r="N6137" t="s">
        <v>8505</v>
      </c>
      <c r="Q6137"/>
      <c r="R6137" s="300" t="s">
        <v>14197</v>
      </c>
      <c r="S6137" t="s">
        <v>3938</v>
      </c>
      <c r="T6137" s="301"/>
      <c r="V6137" t="str">
        <f>IF(OR('Page 1 - General Information'!G39="Yes",'Page 1 - General Information'!G39="No"),'Page 1 - General Information'!G39,"")</f>
        <v>Yes</v>
      </c>
    </row>
    <row r="6138" spans="1:22" x14ac:dyDescent="0.25">
      <c r="A6138" t="str">
        <f>'Page 1 - General Information'!$G$12</f>
        <v>114069103</v>
      </c>
      <c r="B6138" t="str">
        <f>'Page 1 - General Information'!$G$16</f>
        <v>6980</v>
      </c>
      <c r="C6138" s="333" t="s">
        <v>14207</v>
      </c>
      <c r="N6138" s="338" t="s">
        <v>8505</v>
      </c>
      <c r="Q6138"/>
      <c r="R6138" s="300" t="s">
        <v>14197</v>
      </c>
      <c r="S6138" t="s">
        <v>3939</v>
      </c>
      <c r="T6138" s="301"/>
      <c r="V6138" s="301" t="str">
        <f>'Page 1 - General Information'!G30</f>
        <v>Dr. Rudy Ruth</v>
      </c>
    </row>
    <row r="6139" spans="1:22" x14ac:dyDescent="0.25">
      <c r="A6139" t="str">
        <f>'Page 1 - General Information'!$G$12</f>
        <v>114069103</v>
      </c>
      <c r="B6139" t="str">
        <f>'Page 1 - General Information'!$G$16</f>
        <v>6980</v>
      </c>
      <c r="C6139" s="333" t="s">
        <v>14207</v>
      </c>
      <c r="N6139" s="338" t="s">
        <v>8505</v>
      </c>
      <c r="Q6139"/>
      <c r="R6139" s="300" t="s">
        <v>14197</v>
      </c>
      <c r="S6139" t="s">
        <v>3940</v>
      </c>
      <c r="T6139" s="301"/>
      <c r="V6139" s="301" t="str">
        <f>'Page 1 - General Information'!G31</f>
        <v>610-670-0180</v>
      </c>
    </row>
    <row r="6140" spans="1:22" x14ac:dyDescent="0.25">
      <c r="A6140" t="str">
        <f>'Page 1 - General Information'!$G$12</f>
        <v>114069103</v>
      </c>
      <c r="B6140" t="str">
        <f>'Page 1 - General Information'!$G$16</f>
        <v>6980</v>
      </c>
      <c r="C6140" s="333" t="s">
        <v>14207</v>
      </c>
      <c r="N6140" s="338" t="s">
        <v>8505</v>
      </c>
      <c r="Q6140"/>
      <c r="R6140" s="300" t="s">
        <v>14197</v>
      </c>
      <c r="S6140" t="s">
        <v>3941</v>
      </c>
      <c r="T6140" s="301"/>
      <c r="V6140" s="301">
        <f>'Page 1 - General Information'!M31</f>
        <v>1115</v>
      </c>
    </row>
    <row r="6141" spans="1:22" x14ac:dyDescent="0.25">
      <c r="A6141" t="str">
        <f>'Page 1 - General Information'!$G$12</f>
        <v>114069103</v>
      </c>
      <c r="B6141" t="str">
        <f>'Page 1 - General Information'!$G$16</f>
        <v>6980</v>
      </c>
      <c r="C6141" s="333" t="s">
        <v>14207</v>
      </c>
      <c r="N6141" s="338" t="s">
        <v>8505</v>
      </c>
      <c r="Q6141"/>
      <c r="R6141" s="300" t="s">
        <v>14197</v>
      </c>
      <c r="S6141" t="s">
        <v>3990</v>
      </c>
      <c r="T6141" s="301"/>
      <c r="V6141" s="301" t="str">
        <f>'Page 1 - General Information'!G32</f>
        <v>ruttho@wilsonsd.org</v>
      </c>
    </row>
    <row r="6142" spans="1:22" x14ac:dyDescent="0.25">
      <c r="A6142" t="str">
        <f>'Page 1 - General Information'!$G$12</f>
        <v>114069103</v>
      </c>
      <c r="B6142" t="str">
        <f>'Page 1 - General Information'!$G$16</f>
        <v>6980</v>
      </c>
      <c r="C6142" s="333" t="s">
        <v>14207</v>
      </c>
      <c r="N6142" s="338" t="s">
        <v>8505</v>
      </c>
      <c r="Q6142"/>
      <c r="R6142" s="300" t="s">
        <v>14197</v>
      </c>
      <c r="S6142" t="s">
        <v>3942</v>
      </c>
      <c r="T6142" s="301"/>
      <c r="V6142" s="301" t="str">
        <f>'Page 1 - General Information'!G34</f>
        <v>Drew Kaufmann</v>
      </c>
    </row>
    <row r="6143" spans="1:22" x14ac:dyDescent="0.25">
      <c r="A6143" t="str">
        <f>'Page 1 - General Information'!$G$12</f>
        <v>114069103</v>
      </c>
      <c r="B6143" t="str">
        <f>'Page 1 - General Information'!$G$16</f>
        <v>6980</v>
      </c>
      <c r="C6143" s="333" t="s">
        <v>14207</v>
      </c>
      <c r="N6143" s="338" t="s">
        <v>8505</v>
      </c>
      <c r="Q6143"/>
      <c r="R6143" s="300" t="s">
        <v>14197</v>
      </c>
      <c r="S6143" t="s">
        <v>3943</v>
      </c>
      <c r="T6143" s="301"/>
      <c r="V6143" s="301" t="str">
        <f>'Page 1 - General Information'!G35</f>
        <v>610-670-0180</v>
      </c>
    </row>
    <row r="6144" spans="1:22" x14ac:dyDescent="0.25">
      <c r="A6144" t="str">
        <f>'Page 1 - General Information'!$G$12</f>
        <v>114069103</v>
      </c>
      <c r="B6144" t="str">
        <f>'Page 1 - General Information'!$G$16</f>
        <v>6980</v>
      </c>
      <c r="C6144" s="333" t="s">
        <v>14207</v>
      </c>
      <c r="N6144" s="338" t="s">
        <v>8505</v>
      </c>
      <c r="Q6144"/>
      <c r="R6144" s="300" t="s">
        <v>14197</v>
      </c>
      <c r="S6144" t="s">
        <v>3944</v>
      </c>
      <c r="T6144" s="301"/>
      <c r="V6144" s="301">
        <f>'Page 1 - General Information'!M35</f>
        <v>1142</v>
      </c>
    </row>
    <row r="6145" spans="1:22" x14ac:dyDescent="0.25">
      <c r="A6145" t="str">
        <f>'Page 1 - General Information'!$G$12</f>
        <v>114069103</v>
      </c>
      <c r="B6145" t="str">
        <f>'Page 1 - General Information'!$G$16</f>
        <v>6980</v>
      </c>
      <c r="C6145" s="333" t="s">
        <v>14207</v>
      </c>
      <c r="N6145" s="338" t="s">
        <v>8505</v>
      </c>
      <c r="Q6145"/>
      <c r="R6145" s="300" t="s">
        <v>14197</v>
      </c>
      <c r="S6145" t="s">
        <v>3989</v>
      </c>
      <c r="T6145" s="301"/>
      <c r="V6145" s="301" t="str">
        <f>'Page 1 - General Information'!G36</f>
        <v>kauand@wilsonsd.org</v>
      </c>
    </row>
    <row r="6146" spans="1:22" x14ac:dyDescent="0.25">
      <c r="A6146" s="338" t="str">
        <f>'Page 1 - General Information'!$G$12</f>
        <v>114069103</v>
      </c>
      <c r="B6146" t="str">
        <f>'Page 1 - General Information'!$G$16</f>
        <v>6980</v>
      </c>
      <c r="C6146" s="333" t="s">
        <v>14207</v>
      </c>
      <c r="D6146" s="338"/>
      <c r="E6146" s="338"/>
      <c r="F6146" s="297"/>
      <c r="G6146" s="297"/>
      <c r="H6146" s="297"/>
      <c r="I6146" s="297"/>
      <c r="J6146" s="297"/>
      <c r="K6146" s="297"/>
      <c r="L6146" s="297"/>
      <c r="M6146" s="297"/>
      <c r="N6146" s="338" t="s">
        <v>8505</v>
      </c>
      <c r="O6146" s="297"/>
      <c r="P6146" s="297"/>
      <c r="Q6146" s="297"/>
      <c r="R6146" s="23" t="s">
        <v>14197</v>
      </c>
      <c r="S6146" s="338" t="s">
        <v>13963</v>
      </c>
      <c r="T6146" s="302"/>
      <c r="V6146">
        <f>'Page 4 - Comments'!E15</f>
        <v>0</v>
      </c>
    </row>
  </sheetData>
  <sheetProtection password="CE45" sheet="1" objects="1" scenarios="1" selectLockedCells="1"/>
  <autoFilter ref="A1:Y6146"/>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728"/>
  <sheetViews>
    <sheetView workbookViewId="0"/>
  </sheetViews>
  <sheetFormatPr defaultColWidth="8.85546875" defaultRowHeight="12.75" customHeight="1" x14ac:dyDescent="0.25"/>
  <cols>
    <col min="1" max="1" width="12.5703125" style="444" customWidth="1"/>
    <col min="2" max="2" width="45.7109375" style="444" customWidth="1"/>
    <col min="3" max="3" width="14.28515625" style="444" customWidth="1"/>
    <col min="4" max="4" width="7.85546875" style="443" bestFit="1" customWidth="1"/>
    <col min="5" max="5" width="46.5703125" style="445" customWidth="1"/>
    <col min="6" max="6" width="43.28515625" style="443" bestFit="1" customWidth="1"/>
    <col min="7" max="7" width="23.85546875" style="443" bestFit="1" customWidth="1"/>
    <col min="8" max="8" width="13.5703125" style="443" bestFit="1" customWidth="1"/>
    <col min="9" max="9" width="14.7109375" style="443" bestFit="1" customWidth="1"/>
    <col min="10" max="10" width="9" style="443" bestFit="1" customWidth="1"/>
    <col min="11" max="11" width="12.42578125" style="443" bestFit="1" customWidth="1"/>
    <col min="12" max="16384" width="8.85546875" style="443"/>
  </cols>
  <sheetData>
    <row r="1" spans="1:11" s="403" customFormat="1" ht="15.75" thickBot="1" x14ac:dyDescent="0.3">
      <c r="A1" s="435" t="s">
        <v>14</v>
      </c>
      <c r="B1" s="435" t="s">
        <v>4008</v>
      </c>
      <c r="C1" s="435" t="s">
        <v>14</v>
      </c>
      <c r="D1" s="401" t="s">
        <v>4009</v>
      </c>
      <c r="E1" s="402" t="s">
        <v>5081</v>
      </c>
      <c r="F1" s="401" t="s">
        <v>4010</v>
      </c>
      <c r="G1" s="401" t="s">
        <v>4011</v>
      </c>
      <c r="H1" s="401" t="s">
        <v>4012</v>
      </c>
      <c r="I1" s="401" t="s">
        <v>4013</v>
      </c>
      <c r="J1" s="401" t="s">
        <v>4014</v>
      </c>
      <c r="K1" s="401" t="s">
        <v>4015</v>
      </c>
    </row>
    <row r="2" spans="1:11" s="403" customFormat="1" ht="15" customHeight="1" thickBot="1" x14ac:dyDescent="0.3">
      <c r="A2" s="436" t="s">
        <v>15</v>
      </c>
      <c r="B2" s="437" t="s">
        <v>3858</v>
      </c>
      <c r="C2" s="436" t="s">
        <v>15</v>
      </c>
      <c r="D2" s="438"/>
      <c r="E2" s="439" t="s">
        <v>3996</v>
      </c>
      <c r="F2" s="438"/>
      <c r="G2" s="438"/>
      <c r="H2" s="438"/>
      <c r="I2" s="438"/>
      <c r="J2" s="438"/>
      <c r="K2" s="438"/>
    </row>
    <row r="3" spans="1:11" ht="15" customHeight="1" thickBot="1" x14ac:dyDescent="0.3">
      <c r="A3" s="440" t="s">
        <v>16</v>
      </c>
      <c r="B3" s="440" t="s">
        <v>17</v>
      </c>
      <c r="C3" s="440" t="s">
        <v>16</v>
      </c>
      <c r="D3" s="440" t="s">
        <v>18</v>
      </c>
      <c r="E3" s="441" t="str">
        <f t="shared" ref="E3:E62" si="0">F3&amp;" "&amp;I3&amp;", "&amp;J3&amp;"  "&amp;K3</f>
        <v>805 Springdale Dr. Exton, PA  19341</v>
      </c>
      <c r="F3" s="440" t="s">
        <v>5092</v>
      </c>
      <c r="G3" s="440"/>
      <c r="H3" s="395"/>
      <c r="I3" s="440" t="s">
        <v>4900</v>
      </c>
      <c r="J3" s="440" t="s">
        <v>4017</v>
      </c>
      <c r="K3" s="442" t="s">
        <v>4901</v>
      </c>
    </row>
    <row r="4" spans="1:11" ht="15" customHeight="1" thickBot="1" x14ac:dyDescent="0.3">
      <c r="A4" s="440" t="s">
        <v>19</v>
      </c>
      <c r="B4" s="440" t="s">
        <v>20</v>
      </c>
      <c r="C4" s="440" t="s">
        <v>19</v>
      </c>
      <c r="D4" s="440" t="s">
        <v>34</v>
      </c>
      <c r="E4" s="441" t="str">
        <f t="shared" si="0"/>
        <v>9600 Babcock Boulevard Allison Park, PA  15101</v>
      </c>
      <c r="F4" s="440" t="s">
        <v>5093</v>
      </c>
      <c r="G4" s="440"/>
      <c r="H4" s="395"/>
      <c r="I4" s="440" t="s">
        <v>4081</v>
      </c>
      <c r="J4" s="440" t="s">
        <v>4017</v>
      </c>
      <c r="K4" s="442" t="s">
        <v>4082</v>
      </c>
    </row>
    <row r="5" spans="1:11" ht="15" customHeight="1" thickBot="1" x14ac:dyDescent="0.3">
      <c r="A5" s="440" t="s">
        <v>21</v>
      </c>
      <c r="B5" s="440" t="s">
        <v>22</v>
      </c>
      <c r="C5" s="440" t="s">
        <v>21</v>
      </c>
      <c r="D5" s="440" t="s">
        <v>23</v>
      </c>
      <c r="E5" s="441" t="str">
        <f t="shared" si="0"/>
        <v>200 E Grove St Clarks Summit, PA  18411</v>
      </c>
      <c r="F5" s="440" t="s">
        <v>14502</v>
      </c>
      <c r="G5" s="440"/>
      <c r="H5" s="395"/>
      <c r="I5" s="440" t="s">
        <v>4727</v>
      </c>
      <c r="J5" s="440" t="s">
        <v>4017</v>
      </c>
      <c r="K5" s="442" t="s">
        <v>4728</v>
      </c>
    </row>
    <row r="6" spans="1:11" ht="15" customHeight="1" thickBot="1" x14ac:dyDescent="0.3">
      <c r="A6" s="440" t="s">
        <v>24</v>
      </c>
      <c r="B6" s="440" t="s">
        <v>25</v>
      </c>
      <c r="C6" s="440" t="s">
        <v>24</v>
      </c>
      <c r="D6" s="440" t="s">
        <v>23</v>
      </c>
      <c r="E6" s="441" t="str">
        <f t="shared" si="0"/>
        <v>970 Highland Ave Abington, PA  19001</v>
      </c>
      <c r="F6" s="440" t="s">
        <v>14563</v>
      </c>
      <c r="G6" s="440" t="s">
        <v>3910</v>
      </c>
      <c r="H6" s="395"/>
      <c r="I6" s="440" t="s">
        <v>4861</v>
      </c>
      <c r="J6" s="440" t="s">
        <v>4017</v>
      </c>
      <c r="K6" s="442" t="s">
        <v>4862</v>
      </c>
    </row>
    <row r="7" spans="1:11" ht="15" customHeight="1" thickBot="1" x14ac:dyDescent="0.3">
      <c r="A7" s="440" t="s">
        <v>26</v>
      </c>
      <c r="B7" s="440" t="s">
        <v>27</v>
      </c>
      <c r="C7" s="440" t="s">
        <v>26</v>
      </c>
      <c r="D7" s="440" t="s">
        <v>18</v>
      </c>
      <c r="E7" s="441" t="str">
        <f t="shared" si="0"/>
        <v>900 Agnew Rd Pittsburgh, PA  15227</v>
      </c>
      <c r="F7" s="440" t="s">
        <v>5099</v>
      </c>
      <c r="G7" s="440"/>
      <c r="H7" s="395"/>
      <c r="I7" s="440" t="s">
        <v>4067</v>
      </c>
      <c r="J7" s="440" t="s">
        <v>4017</v>
      </c>
      <c r="K7" s="442" t="s">
        <v>4072</v>
      </c>
    </row>
    <row r="8" spans="1:11" ht="15" customHeight="1" thickBot="1" x14ac:dyDescent="0.3">
      <c r="A8" s="440" t="s">
        <v>28</v>
      </c>
      <c r="B8" s="440" t="s">
        <v>29</v>
      </c>
      <c r="C8" s="440" t="s">
        <v>28</v>
      </c>
      <c r="D8" s="440" t="s">
        <v>18</v>
      </c>
      <c r="E8" s="441" t="str">
        <f t="shared" si="0"/>
        <v>600 Eagleview Boulevard Exton, PA  19341</v>
      </c>
      <c r="F8" s="440" t="s">
        <v>5100</v>
      </c>
      <c r="G8" s="440" t="s">
        <v>4922</v>
      </c>
      <c r="H8" s="395"/>
      <c r="I8" s="440" t="s">
        <v>4900</v>
      </c>
      <c r="J8" s="440" t="s">
        <v>4017</v>
      </c>
      <c r="K8" s="442" t="s">
        <v>4901</v>
      </c>
    </row>
    <row r="9" spans="1:11" ht="15" customHeight="1" thickBot="1" x14ac:dyDescent="0.3">
      <c r="A9" s="440" t="s">
        <v>4991</v>
      </c>
      <c r="B9" s="440" t="s">
        <v>3903</v>
      </c>
      <c r="C9" s="440" t="s">
        <v>4991</v>
      </c>
      <c r="D9" s="440" t="s">
        <v>18</v>
      </c>
      <c r="E9" s="441" t="str">
        <f t="shared" si="0"/>
        <v>2111 Eastburn Avenue Philadelphia, PA  19138</v>
      </c>
      <c r="F9" s="440" t="s">
        <v>5101</v>
      </c>
      <c r="G9" s="440"/>
      <c r="H9" s="395"/>
      <c r="I9" s="440" t="s">
        <v>4016</v>
      </c>
      <c r="J9" s="440" t="s">
        <v>4017</v>
      </c>
      <c r="K9" s="442" t="s">
        <v>4954</v>
      </c>
    </row>
    <row r="10" spans="1:11" ht="15" customHeight="1" thickBot="1" x14ac:dyDescent="0.3">
      <c r="A10" s="440" t="s">
        <v>30</v>
      </c>
      <c r="B10" s="440" t="s">
        <v>31</v>
      </c>
      <c r="C10" s="440" t="s">
        <v>30</v>
      </c>
      <c r="D10" s="440" t="s">
        <v>18</v>
      </c>
      <c r="E10" s="441" t="str">
        <f t="shared" si="0"/>
        <v>124 Bryn Mawr Ave Bala Cynwyd, PA  19004</v>
      </c>
      <c r="F10" s="440" t="s">
        <v>14626</v>
      </c>
      <c r="G10" s="440"/>
      <c r="H10" s="395"/>
      <c r="I10" s="440" t="s">
        <v>4978</v>
      </c>
      <c r="J10" s="440" t="s">
        <v>4017</v>
      </c>
      <c r="K10" s="442" t="s">
        <v>4979</v>
      </c>
    </row>
    <row r="11" spans="1:11" ht="15" customHeight="1" thickBot="1" x14ac:dyDescent="0.3">
      <c r="A11" s="440" t="s">
        <v>32</v>
      </c>
      <c r="B11" s="440" t="s">
        <v>33</v>
      </c>
      <c r="C11" s="440" t="s">
        <v>32</v>
      </c>
      <c r="D11" s="440" t="s">
        <v>34</v>
      </c>
      <c r="E11" s="441" t="str">
        <f t="shared" si="0"/>
        <v>948 Ben Franklin Highway Ebensburg, PA  15931</v>
      </c>
      <c r="F11" s="440" t="s">
        <v>5102</v>
      </c>
      <c r="G11" s="440"/>
      <c r="H11" s="395"/>
      <c r="I11" s="440" t="s">
        <v>4323</v>
      </c>
      <c r="J11" s="440" t="s">
        <v>4017</v>
      </c>
      <c r="K11" s="442" t="s">
        <v>4324</v>
      </c>
    </row>
    <row r="12" spans="1:11" ht="15" customHeight="1" thickBot="1" x14ac:dyDescent="0.3">
      <c r="A12" s="440" t="s">
        <v>35</v>
      </c>
      <c r="B12" s="440" t="s">
        <v>36</v>
      </c>
      <c r="C12" s="440" t="s">
        <v>35</v>
      </c>
      <c r="D12" s="440" t="s">
        <v>18</v>
      </c>
      <c r="E12" s="441" t="str">
        <f t="shared" si="0"/>
        <v>995 Old Eagle School Rd Suite 315 Wayne, PA  19087</v>
      </c>
      <c r="F12" s="440" t="s">
        <v>5104</v>
      </c>
      <c r="G12" s="440"/>
      <c r="H12" s="395"/>
      <c r="I12" s="440" t="s">
        <v>4920</v>
      </c>
      <c r="J12" s="440" t="s">
        <v>4017</v>
      </c>
      <c r="K12" s="442" t="s">
        <v>4921</v>
      </c>
    </row>
    <row r="13" spans="1:11" ht="15" customHeight="1" thickBot="1" x14ac:dyDescent="0.3">
      <c r="A13" s="440" t="s">
        <v>37</v>
      </c>
      <c r="B13" s="440" t="s">
        <v>38</v>
      </c>
      <c r="C13" s="440" t="s">
        <v>37</v>
      </c>
      <c r="D13" s="440" t="s">
        <v>23</v>
      </c>
      <c r="E13" s="441" t="str">
        <f t="shared" si="0"/>
        <v>2625 Morgantown Rd Uniontown, PA  15401</v>
      </c>
      <c r="F13" s="440" t="s">
        <v>14213</v>
      </c>
      <c r="G13" s="440"/>
      <c r="H13" s="395"/>
      <c r="I13" s="440" t="s">
        <v>4021</v>
      </c>
      <c r="J13" s="440" t="s">
        <v>4017</v>
      </c>
      <c r="K13" s="442" t="s">
        <v>4022</v>
      </c>
    </row>
    <row r="14" spans="1:11" ht="15" customHeight="1" thickBot="1" x14ac:dyDescent="0.3">
      <c r="A14" s="440" t="s">
        <v>39</v>
      </c>
      <c r="B14" s="440" t="s">
        <v>40</v>
      </c>
      <c r="C14" s="440" t="s">
        <v>39</v>
      </c>
      <c r="D14" s="440" t="s">
        <v>23</v>
      </c>
      <c r="E14" s="441" t="str">
        <f t="shared" si="0"/>
        <v>800 21st Street Aliquippa, PA  15001</v>
      </c>
      <c r="F14" s="440" t="s">
        <v>14670</v>
      </c>
      <c r="G14" s="440"/>
      <c r="H14" s="395"/>
      <c r="I14" s="440" t="s">
        <v>5006</v>
      </c>
      <c r="J14" s="440" t="s">
        <v>4017</v>
      </c>
      <c r="K14" s="442" t="s">
        <v>5007</v>
      </c>
    </row>
    <row r="15" spans="1:11" ht="15" customHeight="1" thickBot="1" x14ac:dyDescent="0.3">
      <c r="A15" s="440" t="s">
        <v>41</v>
      </c>
      <c r="B15" s="440" t="s">
        <v>42</v>
      </c>
      <c r="C15" s="440" t="s">
        <v>41</v>
      </c>
      <c r="D15" s="440" t="s">
        <v>23</v>
      </c>
      <c r="E15" s="441" t="str">
        <f t="shared" si="0"/>
        <v>300 Pearl Ave Cheswick, PA  15024</v>
      </c>
      <c r="F15" s="440" t="s">
        <v>14242</v>
      </c>
      <c r="G15" s="440" t="s">
        <v>3910</v>
      </c>
      <c r="H15" s="395"/>
      <c r="I15" s="440" t="s">
        <v>4083</v>
      </c>
      <c r="J15" s="440" t="s">
        <v>4017</v>
      </c>
      <c r="K15" s="442" t="s">
        <v>4084</v>
      </c>
    </row>
    <row r="16" spans="1:11" ht="15" customHeight="1" thickBot="1" x14ac:dyDescent="0.3">
      <c r="A16" s="440" t="s">
        <v>43</v>
      </c>
      <c r="B16" s="440" t="s">
        <v>44</v>
      </c>
      <c r="C16" s="440" t="s">
        <v>43</v>
      </c>
      <c r="D16" s="440" t="s">
        <v>23</v>
      </c>
      <c r="E16" s="441" t="str">
        <f t="shared" si="0"/>
        <v>PO Box 100 Foxburg, PA  16036</v>
      </c>
      <c r="F16" s="440" t="s">
        <v>4529</v>
      </c>
      <c r="G16" s="440" t="s">
        <v>3910</v>
      </c>
      <c r="H16" s="395"/>
      <c r="I16" s="440" t="s">
        <v>4228</v>
      </c>
      <c r="J16" s="440" t="s">
        <v>4017</v>
      </c>
      <c r="K16" s="442" t="s">
        <v>4229</v>
      </c>
    </row>
    <row r="17" spans="1:11" ht="15" customHeight="1" thickBot="1" x14ac:dyDescent="0.3">
      <c r="A17" s="440" t="s">
        <v>45</v>
      </c>
      <c r="B17" s="440" t="s">
        <v>46</v>
      </c>
      <c r="C17" s="440" t="s">
        <v>45</v>
      </c>
      <c r="D17" s="440" t="s">
        <v>23</v>
      </c>
      <c r="E17" s="441" t="str">
        <f t="shared" si="0"/>
        <v>31 S Penn Street Allentown, PA  18105</v>
      </c>
      <c r="F17" s="440" t="s">
        <v>14542</v>
      </c>
      <c r="G17" s="440" t="s">
        <v>4806</v>
      </c>
      <c r="H17" s="395"/>
      <c r="I17" s="440" t="s">
        <v>4807</v>
      </c>
      <c r="J17" s="440" t="s">
        <v>4017</v>
      </c>
      <c r="K17" s="442" t="s">
        <v>4808</v>
      </c>
    </row>
    <row r="18" spans="1:11" ht="15" customHeight="1" thickBot="1" x14ac:dyDescent="0.3">
      <c r="A18" s="440" t="s">
        <v>47</v>
      </c>
      <c r="B18" s="440" t="s">
        <v>48</v>
      </c>
      <c r="C18" s="440" t="s">
        <v>47</v>
      </c>
      <c r="D18" s="440" t="s">
        <v>18</v>
      </c>
      <c r="E18" s="441" t="str">
        <f t="shared" si="0"/>
        <v>1821-39 Cecil B Moore Ave Philadelphia, PA  19121</v>
      </c>
      <c r="F18" s="440" t="s">
        <v>14637</v>
      </c>
      <c r="G18" s="440"/>
      <c r="H18" s="395"/>
      <c r="I18" s="440" t="s">
        <v>4016</v>
      </c>
      <c r="J18" s="440" t="s">
        <v>4017</v>
      </c>
      <c r="K18" s="442" t="s">
        <v>4976</v>
      </c>
    </row>
    <row r="19" spans="1:11" ht="15" customHeight="1" thickBot="1" x14ac:dyDescent="0.3">
      <c r="A19" s="440" t="s">
        <v>49</v>
      </c>
      <c r="B19" s="440" t="s">
        <v>50</v>
      </c>
      <c r="C19" s="440" t="s">
        <v>49</v>
      </c>
      <c r="D19" s="440" t="s">
        <v>23</v>
      </c>
      <c r="E19" s="441" t="str">
        <f t="shared" si="0"/>
        <v>1415 6th Ave Altoona, PA  16602</v>
      </c>
      <c r="F19" s="440" t="s">
        <v>5118</v>
      </c>
      <c r="G19" s="440" t="s">
        <v>3910</v>
      </c>
      <c r="H19" s="395"/>
      <c r="I19" s="440" t="s">
        <v>4296</v>
      </c>
      <c r="J19" s="440" t="s">
        <v>4017</v>
      </c>
      <c r="K19" s="442" t="s">
        <v>4297</v>
      </c>
    </row>
    <row r="20" spans="1:11" ht="15" customHeight="1" thickBot="1" x14ac:dyDescent="0.3">
      <c r="A20" s="440" t="s">
        <v>51</v>
      </c>
      <c r="B20" s="440" t="s">
        <v>52</v>
      </c>
      <c r="C20" s="440" t="s">
        <v>51</v>
      </c>
      <c r="D20" s="440" t="s">
        <v>23</v>
      </c>
      <c r="E20" s="441" t="str">
        <f t="shared" si="0"/>
        <v>901 Duss Avenue Ambridge, PA  15003</v>
      </c>
      <c r="F20" s="440" t="s">
        <v>14671</v>
      </c>
      <c r="G20" s="440" t="s">
        <v>3910</v>
      </c>
      <c r="H20" s="395"/>
      <c r="I20" s="440" t="s">
        <v>5008</v>
      </c>
      <c r="J20" s="440" t="s">
        <v>4017</v>
      </c>
      <c r="K20" s="442" t="s">
        <v>5009</v>
      </c>
    </row>
    <row r="21" spans="1:11" ht="15" customHeight="1" thickBot="1" x14ac:dyDescent="0.3">
      <c r="A21" s="440" t="s">
        <v>53</v>
      </c>
      <c r="B21" s="440" t="s">
        <v>54</v>
      </c>
      <c r="C21" s="440" t="s">
        <v>53</v>
      </c>
      <c r="D21" s="440" t="s">
        <v>23</v>
      </c>
      <c r="E21" s="441" t="str">
        <f t="shared" si="0"/>
        <v>520 S White Oak St Annville, PA  17003</v>
      </c>
      <c r="F21" s="440" t="s">
        <v>14424</v>
      </c>
      <c r="G21" s="440" t="s">
        <v>3910</v>
      </c>
      <c r="H21" s="395"/>
      <c r="I21" s="440" t="s">
        <v>4523</v>
      </c>
      <c r="J21" s="440" t="s">
        <v>4017</v>
      </c>
      <c r="K21" s="442" t="s">
        <v>4524</v>
      </c>
    </row>
    <row r="22" spans="1:11" ht="15" customHeight="1" thickBot="1" x14ac:dyDescent="0.3">
      <c r="A22" s="440" t="s">
        <v>55</v>
      </c>
      <c r="B22" s="440" t="s">
        <v>56</v>
      </c>
      <c r="C22" s="440" t="s">
        <v>55</v>
      </c>
      <c r="D22" s="440" t="s">
        <v>23</v>
      </c>
      <c r="E22" s="441" t="str">
        <f t="shared" si="0"/>
        <v>100 Antietam Rd Stony Ck Mills Reading, PA  19606</v>
      </c>
      <c r="F22" s="440" t="s">
        <v>14426</v>
      </c>
      <c r="G22" s="440" t="s">
        <v>3910</v>
      </c>
      <c r="H22" s="395"/>
      <c r="I22" s="440" t="s">
        <v>4534</v>
      </c>
      <c r="J22" s="440" t="s">
        <v>4017</v>
      </c>
      <c r="K22" s="442" t="s">
        <v>4538</v>
      </c>
    </row>
    <row r="23" spans="1:11" ht="15" customHeight="1" thickBot="1" x14ac:dyDescent="0.3">
      <c r="A23" s="440" t="s">
        <v>57</v>
      </c>
      <c r="B23" s="440" t="s">
        <v>58</v>
      </c>
      <c r="C23" s="440" t="s">
        <v>57</v>
      </c>
      <c r="D23" s="440" t="s">
        <v>18</v>
      </c>
      <c r="E23" s="441" t="str">
        <f t="shared" si="0"/>
        <v>4101 North American Street Philadelphia, PA  19140</v>
      </c>
      <c r="F23" s="440" t="s">
        <v>14296</v>
      </c>
      <c r="G23" s="440"/>
      <c r="H23" s="395"/>
      <c r="I23" s="440" t="s">
        <v>4016</v>
      </c>
      <c r="J23" s="440" t="s">
        <v>4017</v>
      </c>
      <c r="K23" s="442" t="s">
        <v>4188</v>
      </c>
    </row>
    <row r="24" spans="1:11" ht="15" customHeight="1" thickBot="1" x14ac:dyDescent="0.3">
      <c r="A24" s="440" t="s">
        <v>59</v>
      </c>
      <c r="B24" s="440" t="s">
        <v>60</v>
      </c>
      <c r="C24" s="440" t="s">
        <v>59</v>
      </c>
      <c r="D24" s="440" t="s">
        <v>23</v>
      </c>
      <c r="E24" s="441" t="str">
        <f t="shared" si="0"/>
        <v>PO Box 219 Spring Church, PA  15686</v>
      </c>
      <c r="F24" s="440" t="s">
        <v>14680</v>
      </c>
      <c r="G24" s="440" t="s">
        <v>3910</v>
      </c>
      <c r="H24" s="395"/>
      <c r="I24" s="440" t="s">
        <v>5022</v>
      </c>
      <c r="J24" s="440" t="s">
        <v>4017</v>
      </c>
      <c r="K24" s="442" t="s">
        <v>5023</v>
      </c>
    </row>
    <row r="25" spans="1:11" ht="15" customHeight="1" thickBot="1" x14ac:dyDescent="0.3">
      <c r="A25" s="440" t="s">
        <v>61</v>
      </c>
      <c r="B25" s="440" t="s">
        <v>62</v>
      </c>
      <c r="C25" s="440" t="s">
        <v>61</v>
      </c>
      <c r="D25" s="440" t="s">
        <v>18</v>
      </c>
      <c r="E25" s="441" t="str">
        <f t="shared" si="0"/>
        <v>2116 E. Haines Street Philadelphia, PA  19138</v>
      </c>
      <c r="F25" s="440" t="s">
        <v>14702</v>
      </c>
      <c r="G25" s="440"/>
      <c r="H25" s="395"/>
      <c r="I25" s="440" t="s">
        <v>4016</v>
      </c>
      <c r="J25" s="440" t="s">
        <v>4017</v>
      </c>
      <c r="K25" s="442" t="s">
        <v>4954</v>
      </c>
    </row>
    <row r="26" spans="1:11" ht="15" customHeight="1" thickBot="1" x14ac:dyDescent="0.3">
      <c r="A26" s="440" t="s">
        <v>63</v>
      </c>
      <c r="B26" s="440" t="s">
        <v>64</v>
      </c>
      <c r="C26" s="440" t="s">
        <v>63</v>
      </c>
      <c r="D26" s="440" t="s">
        <v>23</v>
      </c>
      <c r="E26" s="441" t="str">
        <f t="shared" si="0"/>
        <v>181 Heritage Park Drive Kittanning, PA  16201</v>
      </c>
      <c r="F26" s="440" t="s">
        <v>14681</v>
      </c>
      <c r="G26" s="440" t="s">
        <v>14682</v>
      </c>
      <c r="H26" s="395"/>
      <c r="I26" s="440" t="s">
        <v>5126</v>
      </c>
      <c r="J26" s="440" t="s">
        <v>4017</v>
      </c>
      <c r="K26" s="442" t="s">
        <v>14683</v>
      </c>
    </row>
    <row r="27" spans="1:11" ht="15" customHeight="1" thickBot="1" x14ac:dyDescent="0.3">
      <c r="A27" s="440" t="s">
        <v>4823</v>
      </c>
      <c r="B27" s="440" t="s">
        <v>3895</v>
      </c>
      <c r="C27" s="440" t="s">
        <v>4823</v>
      </c>
      <c r="D27" s="440" t="s">
        <v>18</v>
      </c>
      <c r="E27" s="441" t="str">
        <f t="shared" si="0"/>
        <v>1610 East Emmaus Avenue Allentown, PA  18103</v>
      </c>
      <c r="F27" s="440" t="s">
        <v>5132</v>
      </c>
      <c r="G27" s="440"/>
      <c r="H27" s="395"/>
      <c r="I27" s="440" t="s">
        <v>4807</v>
      </c>
      <c r="J27" s="440" t="s">
        <v>4017</v>
      </c>
      <c r="K27" s="442" t="s">
        <v>4820</v>
      </c>
    </row>
    <row r="28" spans="1:11" ht="15" customHeight="1" thickBot="1" x14ac:dyDescent="0.3">
      <c r="A28" s="440" t="s">
        <v>65</v>
      </c>
      <c r="B28" s="440" t="s">
        <v>66</v>
      </c>
      <c r="C28" s="440" t="s">
        <v>65</v>
      </c>
      <c r="D28" s="440" t="s">
        <v>18</v>
      </c>
      <c r="E28" s="441" t="str">
        <f t="shared" si="0"/>
        <v>4322 N 5th Street, 3rd Floor Philadelphia, PA  19140</v>
      </c>
      <c r="F28" s="440" t="s">
        <v>14706</v>
      </c>
      <c r="G28" s="440" t="s">
        <v>3910</v>
      </c>
      <c r="H28" s="395"/>
      <c r="I28" s="440" t="s">
        <v>4016</v>
      </c>
      <c r="J28" s="440" t="s">
        <v>4017</v>
      </c>
      <c r="K28" s="442" t="s">
        <v>4188</v>
      </c>
    </row>
    <row r="29" spans="1:11" ht="15" customHeight="1" thickBot="1" x14ac:dyDescent="0.3">
      <c r="A29" s="440" t="s">
        <v>67</v>
      </c>
      <c r="B29" s="440" t="s">
        <v>68</v>
      </c>
      <c r="C29" s="440" t="s">
        <v>67</v>
      </c>
      <c r="D29" s="440" t="s">
        <v>23</v>
      </c>
      <c r="E29" s="441" t="str">
        <f t="shared" si="0"/>
        <v>401 W. Frederick Street Athens, PA  18810</v>
      </c>
      <c r="F29" s="440" t="s">
        <v>14478</v>
      </c>
      <c r="G29" s="440" t="s">
        <v>14479</v>
      </c>
      <c r="H29" s="395"/>
      <c r="I29" s="440" t="s">
        <v>4660</v>
      </c>
      <c r="J29" s="440" t="s">
        <v>4017</v>
      </c>
      <c r="K29" s="442" t="s">
        <v>4661</v>
      </c>
    </row>
    <row r="30" spans="1:11" ht="15" customHeight="1" thickBot="1" x14ac:dyDescent="0.3">
      <c r="A30" s="440" t="s">
        <v>69</v>
      </c>
      <c r="B30" s="440" t="s">
        <v>70</v>
      </c>
      <c r="C30" s="440" t="s">
        <v>69</v>
      </c>
      <c r="D30" s="440" t="s">
        <v>23</v>
      </c>
      <c r="E30" s="441" t="str">
        <f t="shared" si="0"/>
        <v>138 Costello Avenue Austin, PA  16720</v>
      </c>
      <c r="F30" s="440" t="s">
        <v>5136</v>
      </c>
      <c r="G30" s="440" t="s">
        <v>3910</v>
      </c>
      <c r="H30" s="395"/>
      <c r="I30" s="440" t="s">
        <v>4387</v>
      </c>
      <c r="J30" s="440" t="s">
        <v>4017</v>
      </c>
      <c r="K30" s="442" t="s">
        <v>4388</v>
      </c>
    </row>
    <row r="31" spans="1:11" ht="15" customHeight="1" thickBot="1" x14ac:dyDescent="0.3">
      <c r="A31" s="440" t="s">
        <v>71</v>
      </c>
      <c r="B31" s="440" t="s">
        <v>72</v>
      </c>
      <c r="C31" s="440" t="s">
        <v>71</v>
      </c>
      <c r="D31" s="440" t="s">
        <v>23</v>
      </c>
      <c r="E31" s="441" t="str">
        <f t="shared" si="0"/>
        <v>1000 Avella Rd Avella, PA  15312</v>
      </c>
      <c r="F31" s="440" t="s">
        <v>5137</v>
      </c>
      <c r="G31" s="440" t="s">
        <v>3910</v>
      </c>
      <c r="H31" s="395"/>
      <c r="I31" s="440" t="s">
        <v>4042</v>
      </c>
      <c r="J31" s="440" t="s">
        <v>4017</v>
      </c>
      <c r="K31" s="442" t="s">
        <v>4043</v>
      </c>
    </row>
    <row r="32" spans="1:11" ht="15" customHeight="1" thickBot="1" x14ac:dyDescent="0.3">
      <c r="A32" s="440" t="s">
        <v>73</v>
      </c>
      <c r="B32" s="440" t="s">
        <v>74</v>
      </c>
      <c r="C32" s="440" t="s">
        <v>73</v>
      </c>
      <c r="D32" s="440" t="s">
        <v>18</v>
      </c>
      <c r="E32" s="441" t="str">
        <f t="shared" si="0"/>
        <v>110 E State St West Grove, PA  19390</v>
      </c>
      <c r="F32" s="440" t="s">
        <v>14585</v>
      </c>
      <c r="G32" s="440"/>
      <c r="H32" s="395"/>
      <c r="I32" s="440" t="s">
        <v>4902</v>
      </c>
      <c r="J32" s="440" t="s">
        <v>4017</v>
      </c>
      <c r="K32" s="442" t="s">
        <v>4903</v>
      </c>
    </row>
    <row r="33" spans="1:11" ht="15" customHeight="1" thickBot="1" x14ac:dyDescent="0.3">
      <c r="A33" s="440" t="s">
        <v>75</v>
      </c>
      <c r="B33" s="440" t="s">
        <v>76</v>
      </c>
      <c r="C33" s="440" t="s">
        <v>75</v>
      </c>
      <c r="D33" s="440" t="s">
        <v>23</v>
      </c>
      <c r="E33" s="441" t="str">
        <f t="shared" si="0"/>
        <v>375 S Jennersville Road West Grove, PA  19390</v>
      </c>
      <c r="F33" s="440" t="s">
        <v>14587</v>
      </c>
      <c r="G33" s="440"/>
      <c r="H33" s="395"/>
      <c r="I33" s="440" t="s">
        <v>4902</v>
      </c>
      <c r="J33" s="440" t="s">
        <v>4017</v>
      </c>
      <c r="K33" s="442" t="s">
        <v>4903</v>
      </c>
    </row>
    <row r="34" spans="1:11" ht="15" customHeight="1" thickBot="1" x14ac:dyDescent="0.3">
      <c r="A34" s="440" t="s">
        <v>77</v>
      </c>
      <c r="B34" s="440" t="s">
        <v>78</v>
      </c>
      <c r="C34" s="440" t="s">
        <v>77</v>
      </c>
      <c r="D34" s="440" t="s">
        <v>23</v>
      </c>
      <c r="E34" s="441" t="str">
        <f t="shared" si="0"/>
        <v>258 Josephs Lane Pittsburgh, PA  15237</v>
      </c>
      <c r="F34" s="440" t="s">
        <v>14243</v>
      </c>
      <c r="G34" s="440"/>
      <c r="H34" s="395"/>
      <c r="I34" s="440" t="s">
        <v>4067</v>
      </c>
      <c r="J34" s="440" t="s">
        <v>4017</v>
      </c>
      <c r="K34" s="442" t="s">
        <v>4085</v>
      </c>
    </row>
    <row r="35" spans="1:11" ht="15" customHeight="1" thickBot="1" x14ac:dyDescent="0.3">
      <c r="A35" s="440" t="s">
        <v>79</v>
      </c>
      <c r="B35" s="440" t="s">
        <v>80</v>
      </c>
      <c r="C35" s="440" t="s">
        <v>79</v>
      </c>
      <c r="D35" s="440" t="s">
        <v>23</v>
      </c>
      <c r="E35" s="441" t="str">
        <f t="shared" si="0"/>
        <v>751 S Eagle Valley Rd Wingate, PA  16823</v>
      </c>
      <c r="F35" s="440" t="s">
        <v>14376</v>
      </c>
      <c r="G35" s="440" t="s">
        <v>3910</v>
      </c>
      <c r="H35" s="395"/>
      <c r="I35" s="440" t="s">
        <v>4399</v>
      </c>
      <c r="J35" s="440" t="s">
        <v>4017</v>
      </c>
      <c r="K35" s="442" t="s">
        <v>4400</v>
      </c>
    </row>
    <row r="36" spans="1:11" ht="15" customHeight="1" thickBot="1" x14ac:dyDescent="0.3">
      <c r="A36" s="440" t="s">
        <v>81</v>
      </c>
      <c r="B36" s="440" t="s">
        <v>82</v>
      </c>
      <c r="C36" s="440" t="s">
        <v>81</v>
      </c>
      <c r="D36" s="440" t="s">
        <v>23</v>
      </c>
      <c r="E36" s="441" t="str">
        <f t="shared" si="0"/>
        <v>4900 Curry Rd Pittsburgh, PA  15236</v>
      </c>
      <c r="F36" s="440" t="s">
        <v>14245</v>
      </c>
      <c r="G36" s="440" t="s">
        <v>3910</v>
      </c>
      <c r="H36" s="395"/>
      <c r="I36" s="440" t="s">
        <v>4067</v>
      </c>
      <c r="J36" s="440" t="s">
        <v>4017</v>
      </c>
      <c r="K36" s="442" t="s">
        <v>4088</v>
      </c>
    </row>
    <row r="37" spans="1:11" ht="15" customHeight="1" thickBot="1" x14ac:dyDescent="0.3">
      <c r="A37" s="440" t="s">
        <v>83</v>
      </c>
      <c r="B37" s="440" t="s">
        <v>84</v>
      </c>
      <c r="C37" s="440" t="s">
        <v>83</v>
      </c>
      <c r="D37" s="440" t="s">
        <v>23</v>
      </c>
      <c r="E37" s="441" t="str">
        <f t="shared" si="0"/>
        <v>123 Five Points Richmond Rd Bangor, PA  18013</v>
      </c>
      <c r="F37" s="440" t="s">
        <v>14527</v>
      </c>
      <c r="G37" s="440" t="s">
        <v>3910</v>
      </c>
      <c r="H37" s="395"/>
      <c r="I37" s="440" t="s">
        <v>4779</v>
      </c>
      <c r="J37" s="440" t="s">
        <v>4017</v>
      </c>
      <c r="K37" s="442" t="s">
        <v>4780</v>
      </c>
    </row>
    <row r="38" spans="1:11" ht="15" customHeight="1" thickBot="1" x14ac:dyDescent="0.3">
      <c r="A38" s="440" t="s">
        <v>85</v>
      </c>
      <c r="B38" s="440" t="s">
        <v>86</v>
      </c>
      <c r="C38" s="440" t="s">
        <v>85</v>
      </c>
      <c r="D38" s="440" t="s">
        <v>18</v>
      </c>
      <c r="E38" s="441" t="str">
        <f t="shared" si="0"/>
        <v>2000 Bear Creek Blvd Wilkes-Barre, PA  18702</v>
      </c>
      <c r="F38" s="440" t="s">
        <v>5147</v>
      </c>
      <c r="G38" s="440"/>
      <c r="H38" s="395"/>
      <c r="I38" s="440" t="s">
        <v>4697</v>
      </c>
      <c r="J38" s="440" t="s">
        <v>4017</v>
      </c>
      <c r="K38" s="442" t="s">
        <v>4698</v>
      </c>
    </row>
    <row r="39" spans="1:11" ht="15" customHeight="1" thickBot="1" x14ac:dyDescent="0.3">
      <c r="A39" s="440" t="s">
        <v>87</v>
      </c>
      <c r="B39" s="440" t="s">
        <v>88</v>
      </c>
      <c r="C39" s="440" t="s">
        <v>87</v>
      </c>
      <c r="D39" s="440" t="s">
        <v>18</v>
      </c>
      <c r="E39" s="441" t="str">
        <f t="shared" si="0"/>
        <v>Gypsy Glen Rd Beaver, PA  15009</v>
      </c>
      <c r="F39" s="440" t="s">
        <v>5148</v>
      </c>
      <c r="G39" s="440"/>
      <c r="H39" s="395"/>
      <c r="I39" s="440" t="s">
        <v>5002</v>
      </c>
      <c r="J39" s="440" t="s">
        <v>4017</v>
      </c>
      <c r="K39" s="442" t="s">
        <v>5003</v>
      </c>
    </row>
    <row r="40" spans="1:11" ht="15" customHeight="1" thickBot="1" x14ac:dyDescent="0.3">
      <c r="A40" s="440" t="s">
        <v>89</v>
      </c>
      <c r="B40" s="440" t="s">
        <v>90</v>
      </c>
      <c r="C40" s="440" t="s">
        <v>89</v>
      </c>
      <c r="D40" s="440" t="s">
        <v>23</v>
      </c>
      <c r="E40" s="441" t="str">
        <f t="shared" si="0"/>
        <v>855 2nd St Beaver, PA  15009</v>
      </c>
      <c r="F40" s="440" t="s">
        <v>14672</v>
      </c>
      <c r="G40" s="440" t="s">
        <v>3910</v>
      </c>
      <c r="H40" s="395"/>
      <c r="I40" s="440" t="s">
        <v>5002</v>
      </c>
      <c r="J40" s="440" t="s">
        <v>4017</v>
      </c>
      <c r="K40" s="442" t="s">
        <v>5003</v>
      </c>
    </row>
    <row r="41" spans="1:11" ht="15" customHeight="1" thickBot="1" x14ac:dyDescent="0.3">
      <c r="A41" s="440" t="s">
        <v>91</v>
      </c>
      <c r="B41" s="440" t="s">
        <v>92</v>
      </c>
      <c r="C41" s="440" t="s">
        <v>91</v>
      </c>
      <c r="D41" s="440" t="s">
        <v>34</v>
      </c>
      <c r="E41" s="441" t="str">
        <f t="shared" si="0"/>
        <v>145 Poplar Avenue Monaca, PA  15061</v>
      </c>
      <c r="F41" s="440" t="s">
        <v>14673</v>
      </c>
      <c r="G41" s="440" t="s">
        <v>3910</v>
      </c>
      <c r="H41" s="395"/>
      <c r="I41" s="440" t="s">
        <v>5000</v>
      </c>
      <c r="J41" s="440" t="s">
        <v>4017</v>
      </c>
      <c r="K41" s="442" t="s">
        <v>5001</v>
      </c>
    </row>
    <row r="42" spans="1:11" ht="15" customHeight="1" thickBot="1" x14ac:dyDescent="0.3">
      <c r="A42" s="440" t="s">
        <v>93</v>
      </c>
      <c r="B42" s="440" t="s">
        <v>94</v>
      </c>
      <c r="C42" s="440" t="s">
        <v>93</v>
      </c>
      <c r="D42" s="440" t="s">
        <v>23</v>
      </c>
      <c r="E42" s="441" t="str">
        <f t="shared" si="0"/>
        <v>330 E John St Bedford, PA  15522</v>
      </c>
      <c r="F42" s="440" t="s">
        <v>5150</v>
      </c>
      <c r="G42" s="440" t="s">
        <v>3910</v>
      </c>
      <c r="H42" s="395"/>
      <c r="I42" s="440" t="s">
        <v>4298</v>
      </c>
      <c r="J42" s="440" t="s">
        <v>4017</v>
      </c>
      <c r="K42" s="442" t="s">
        <v>4299</v>
      </c>
    </row>
    <row r="43" spans="1:11" ht="15" customHeight="1" thickBot="1" x14ac:dyDescent="0.3">
      <c r="A43" s="440" t="s">
        <v>95</v>
      </c>
      <c r="B43" s="440" t="s">
        <v>96</v>
      </c>
      <c r="C43" s="440" t="s">
        <v>95</v>
      </c>
      <c r="D43" s="440" t="s">
        <v>34</v>
      </c>
      <c r="E43" s="441" t="str">
        <f t="shared" si="0"/>
        <v>195 Pennknoll Road Everett, PA  15537</v>
      </c>
      <c r="F43" s="440" t="s">
        <v>5152</v>
      </c>
      <c r="G43" s="440"/>
      <c r="H43" s="395"/>
      <c r="I43" s="440" t="s">
        <v>4300</v>
      </c>
      <c r="J43" s="440" t="s">
        <v>4017</v>
      </c>
      <c r="K43" s="442" t="s">
        <v>4301</v>
      </c>
    </row>
    <row r="44" spans="1:11" ht="15" customHeight="1" thickBot="1" x14ac:dyDescent="0.3">
      <c r="A44" s="440" t="s">
        <v>97</v>
      </c>
      <c r="B44" s="440" t="s">
        <v>98</v>
      </c>
      <c r="C44" s="440" t="s">
        <v>97</v>
      </c>
      <c r="D44" s="440" t="s">
        <v>23</v>
      </c>
      <c r="E44" s="441" t="str">
        <f t="shared" si="0"/>
        <v>270 Crest Avenue Belle Vernon, PA  15012</v>
      </c>
      <c r="F44" s="440" t="s">
        <v>14327</v>
      </c>
      <c r="G44" s="440"/>
      <c r="H44" s="395"/>
      <c r="I44" s="440" t="s">
        <v>4264</v>
      </c>
      <c r="J44" s="440" t="s">
        <v>4017</v>
      </c>
      <c r="K44" s="442" t="s">
        <v>4265</v>
      </c>
    </row>
    <row r="45" spans="1:11" ht="15" customHeight="1" thickBot="1" x14ac:dyDescent="0.3">
      <c r="A45" s="440" t="s">
        <v>99</v>
      </c>
      <c r="B45" s="440" t="s">
        <v>100</v>
      </c>
      <c r="C45" s="440" t="s">
        <v>99</v>
      </c>
      <c r="D45" s="440" t="s">
        <v>23</v>
      </c>
      <c r="E45" s="441" t="str">
        <f t="shared" si="0"/>
        <v>318 N Allegheny St Bellefonte, PA  16823</v>
      </c>
      <c r="F45" s="440" t="s">
        <v>14377</v>
      </c>
      <c r="G45" s="440" t="s">
        <v>3910</v>
      </c>
      <c r="H45" s="395"/>
      <c r="I45" s="440" t="s">
        <v>4401</v>
      </c>
      <c r="J45" s="440" t="s">
        <v>4017</v>
      </c>
      <c r="K45" s="442" t="s">
        <v>4400</v>
      </c>
    </row>
    <row r="46" spans="1:11" ht="15" customHeight="1" thickBot="1" x14ac:dyDescent="0.3">
      <c r="A46" s="440" t="s">
        <v>101</v>
      </c>
      <c r="B46" s="440" t="s">
        <v>102</v>
      </c>
      <c r="C46" s="440" t="s">
        <v>101</v>
      </c>
      <c r="D46" s="440" t="s">
        <v>23</v>
      </c>
      <c r="E46" s="441" t="str">
        <f t="shared" si="0"/>
        <v>300 Martin Street Bellwood, PA  16617</v>
      </c>
      <c r="F46" s="440" t="s">
        <v>14347</v>
      </c>
      <c r="G46" s="440"/>
      <c r="H46" s="395"/>
      <c r="I46" s="440" t="s">
        <v>4311</v>
      </c>
      <c r="J46" s="440" t="s">
        <v>4017</v>
      </c>
      <c r="K46" s="442" t="s">
        <v>4312</v>
      </c>
    </row>
    <row r="47" spans="1:11" ht="15" customHeight="1" thickBot="1" x14ac:dyDescent="0.3">
      <c r="A47" s="440" t="s">
        <v>103</v>
      </c>
      <c r="B47" s="440" t="s">
        <v>104</v>
      </c>
      <c r="C47" s="440" t="s">
        <v>103</v>
      </c>
      <c r="D47" s="440" t="s">
        <v>18</v>
      </c>
      <c r="E47" s="441" t="str">
        <f t="shared" si="0"/>
        <v>4030 Brown St Philadelphia, PA  19104</v>
      </c>
      <c r="F47" s="440" t="s">
        <v>14622</v>
      </c>
      <c r="G47" s="440"/>
      <c r="H47" s="395"/>
      <c r="I47" s="440" t="s">
        <v>4016</v>
      </c>
      <c r="J47" s="440" t="s">
        <v>4017</v>
      </c>
      <c r="K47" s="442" t="s">
        <v>4960</v>
      </c>
    </row>
    <row r="48" spans="1:11" ht="15" customHeight="1" thickBot="1" x14ac:dyDescent="0.3">
      <c r="A48" s="440" t="s">
        <v>105</v>
      </c>
      <c r="B48" s="440" t="s">
        <v>106</v>
      </c>
      <c r="C48" s="440" t="s">
        <v>105</v>
      </c>
      <c r="D48" s="440" t="s">
        <v>23</v>
      </c>
      <c r="E48" s="441" t="str">
        <f t="shared" si="0"/>
        <v>3000 Donallen Dr Bensalem, PA  19020</v>
      </c>
      <c r="F48" s="440" t="s">
        <v>14551</v>
      </c>
      <c r="G48" s="440"/>
      <c r="H48" s="395"/>
      <c r="I48" s="440" t="s">
        <v>4831</v>
      </c>
      <c r="J48" s="440" t="s">
        <v>4017</v>
      </c>
      <c r="K48" s="442" t="s">
        <v>4832</v>
      </c>
    </row>
    <row r="49" spans="1:11" ht="15" customHeight="1" thickBot="1" x14ac:dyDescent="0.3">
      <c r="A49" s="440" t="s">
        <v>107</v>
      </c>
      <c r="B49" s="440" t="s">
        <v>108</v>
      </c>
      <c r="C49" s="440" t="s">
        <v>107</v>
      </c>
      <c r="D49" s="440" t="s">
        <v>23</v>
      </c>
      <c r="E49" s="441" t="str">
        <f t="shared" si="0"/>
        <v>600 Green Acres Rd Benton, PA  17814</v>
      </c>
      <c r="F49" s="440" t="s">
        <v>14466</v>
      </c>
      <c r="G49" s="440"/>
      <c r="H49" s="395"/>
      <c r="I49" s="440" t="s">
        <v>4625</v>
      </c>
      <c r="J49" s="440" t="s">
        <v>4017</v>
      </c>
      <c r="K49" s="442" t="s">
        <v>4626</v>
      </c>
    </row>
    <row r="50" spans="1:11" ht="15" customHeight="1" thickBot="1" x14ac:dyDescent="0.3">
      <c r="A50" s="440" t="s">
        <v>109</v>
      </c>
      <c r="B50" s="440" t="s">
        <v>110</v>
      </c>
      <c r="C50" s="440" t="s">
        <v>109</v>
      </c>
      <c r="D50" s="440" t="s">
        <v>23</v>
      </c>
      <c r="E50" s="441" t="str">
        <f t="shared" si="0"/>
        <v>150 Bearcat Drive Bentleyville, PA  15314</v>
      </c>
      <c r="F50" s="440" t="s">
        <v>14220</v>
      </c>
      <c r="G50" s="440" t="s">
        <v>3910</v>
      </c>
      <c r="H50" s="395"/>
      <c r="I50" s="440" t="s">
        <v>4044</v>
      </c>
      <c r="J50" s="440" t="s">
        <v>4017</v>
      </c>
      <c r="K50" s="442" t="s">
        <v>4045</v>
      </c>
    </row>
    <row r="51" spans="1:11" ht="15" customHeight="1" thickBot="1" x14ac:dyDescent="0.3">
      <c r="A51" s="440" t="s">
        <v>111</v>
      </c>
      <c r="B51" s="440" t="s">
        <v>112</v>
      </c>
      <c r="C51" s="440" t="s">
        <v>111</v>
      </c>
      <c r="D51" s="440" t="s">
        <v>34</v>
      </c>
      <c r="E51" s="441" t="str">
        <f t="shared" si="0"/>
        <v>1057 County Welfare Road Leesport, PA  19533</v>
      </c>
      <c r="F51" s="440" t="s">
        <v>5165</v>
      </c>
      <c r="G51" s="440" t="s">
        <v>3910</v>
      </c>
      <c r="H51" s="395"/>
      <c r="I51" s="440" t="s">
        <v>4539</v>
      </c>
      <c r="J51" s="440" t="s">
        <v>4017</v>
      </c>
      <c r="K51" s="442" t="s">
        <v>4540</v>
      </c>
    </row>
    <row r="52" spans="1:11" ht="15" customHeight="1" thickBot="1" x14ac:dyDescent="0.3">
      <c r="A52" s="440" t="s">
        <v>113</v>
      </c>
      <c r="B52" s="440" t="s">
        <v>114</v>
      </c>
      <c r="C52" s="440" t="s">
        <v>113</v>
      </c>
      <c r="D52" s="440" t="s">
        <v>23</v>
      </c>
      <c r="E52" s="441" t="str">
        <f t="shared" si="0"/>
        <v>1025 Main St Berlin, PA  15530</v>
      </c>
      <c r="F52" s="440" t="s">
        <v>14360</v>
      </c>
      <c r="G52" s="440" t="s">
        <v>3910</v>
      </c>
      <c r="H52" s="395"/>
      <c r="I52" s="440" t="s">
        <v>4344</v>
      </c>
      <c r="J52" s="440" t="s">
        <v>4017</v>
      </c>
      <c r="K52" s="442" t="s">
        <v>4345</v>
      </c>
    </row>
    <row r="53" spans="1:11" ht="15" customHeight="1" thickBot="1" x14ac:dyDescent="0.3">
      <c r="A53" s="440" t="s">
        <v>115</v>
      </c>
      <c r="B53" s="440" t="s">
        <v>116</v>
      </c>
      <c r="C53" s="440" t="s">
        <v>115</v>
      </c>
      <c r="D53" s="440" t="s">
        <v>23</v>
      </c>
      <c r="E53" s="441" t="str">
        <f t="shared" si="0"/>
        <v>7335 Carlisle Pike York Springs, PA  17372</v>
      </c>
      <c r="F53" s="440" t="s">
        <v>5172</v>
      </c>
      <c r="G53" s="440"/>
      <c r="H53" s="395"/>
      <c r="I53" s="440" t="s">
        <v>4445</v>
      </c>
      <c r="J53" s="440" t="s">
        <v>4017</v>
      </c>
      <c r="K53" s="442" t="s">
        <v>4446</v>
      </c>
    </row>
    <row r="54" spans="1:11" ht="15" customHeight="1" thickBot="1" x14ac:dyDescent="0.3">
      <c r="A54" s="440" t="s">
        <v>117</v>
      </c>
      <c r="B54" s="440" t="s">
        <v>118</v>
      </c>
      <c r="C54" s="440" t="s">
        <v>117</v>
      </c>
      <c r="D54" s="440" t="s">
        <v>23</v>
      </c>
      <c r="E54" s="441" t="str">
        <f t="shared" si="0"/>
        <v>500 Line St Berwick, PA  18603</v>
      </c>
      <c r="F54" s="440" t="s">
        <v>14467</v>
      </c>
      <c r="G54" s="440"/>
      <c r="H54" s="395"/>
      <c r="I54" s="440" t="s">
        <v>4627</v>
      </c>
      <c r="J54" s="440" t="s">
        <v>4017</v>
      </c>
      <c r="K54" s="442" t="s">
        <v>4628</v>
      </c>
    </row>
    <row r="55" spans="1:11" ht="15" customHeight="1" thickBot="1" x14ac:dyDescent="0.3">
      <c r="A55" s="440" t="s">
        <v>119</v>
      </c>
      <c r="B55" s="440" t="s">
        <v>120</v>
      </c>
      <c r="C55" s="440" t="s">
        <v>119</v>
      </c>
      <c r="D55" s="440" t="s">
        <v>23</v>
      </c>
      <c r="E55" s="441" t="str">
        <f t="shared" si="0"/>
        <v>301 Church Rd Bethel Park, PA  15102</v>
      </c>
      <c r="F55" s="440" t="s">
        <v>14246</v>
      </c>
      <c r="G55" s="440"/>
      <c r="H55" s="395"/>
      <c r="I55" s="440" t="s">
        <v>4089</v>
      </c>
      <c r="J55" s="440" t="s">
        <v>4017</v>
      </c>
      <c r="K55" s="442" t="s">
        <v>4090</v>
      </c>
    </row>
    <row r="56" spans="1:11" ht="15" customHeight="1" thickBot="1" x14ac:dyDescent="0.3">
      <c r="A56" s="440" t="s">
        <v>121</v>
      </c>
      <c r="B56" s="440" t="s">
        <v>122</v>
      </c>
      <c r="C56" s="440" t="s">
        <v>121</v>
      </c>
      <c r="D56" s="440" t="s">
        <v>23</v>
      </c>
      <c r="E56" s="441" t="str">
        <f t="shared" si="0"/>
        <v>1516 Sycamore St Bethlehem, PA  18017</v>
      </c>
      <c r="F56" s="440" t="s">
        <v>14528</v>
      </c>
      <c r="G56" s="440" t="s">
        <v>3910</v>
      </c>
      <c r="H56" s="395"/>
      <c r="I56" s="440" t="s">
        <v>4776</v>
      </c>
      <c r="J56" s="440" t="s">
        <v>4017</v>
      </c>
      <c r="K56" s="442" t="s">
        <v>4778</v>
      </c>
    </row>
    <row r="57" spans="1:11" ht="15" customHeight="1" thickBot="1" x14ac:dyDescent="0.3">
      <c r="A57" s="440" t="s">
        <v>123</v>
      </c>
      <c r="B57" s="440" t="s">
        <v>124</v>
      </c>
      <c r="C57" s="440" t="s">
        <v>123</v>
      </c>
      <c r="D57" s="440" t="s">
        <v>34</v>
      </c>
      <c r="E57" s="441" t="str">
        <f t="shared" si="0"/>
        <v>3300 Chester Avenue Bethlehem, PA  18020</v>
      </c>
      <c r="F57" s="440" t="s">
        <v>5183</v>
      </c>
      <c r="G57" s="440"/>
      <c r="H57" s="395"/>
      <c r="I57" s="440" t="s">
        <v>4776</v>
      </c>
      <c r="J57" s="440" t="s">
        <v>4017</v>
      </c>
      <c r="K57" s="442" t="s">
        <v>4781</v>
      </c>
    </row>
    <row r="58" spans="1:11" ht="15" customHeight="1" thickBot="1" x14ac:dyDescent="0.3">
      <c r="A58" s="440" t="s">
        <v>125</v>
      </c>
      <c r="B58" s="440" t="s">
        <v>126</v>
      </c>
      <c r="C58" s="440" t="s">
        <v>125</v>
      </c>
      <c r="D58" s="440" t="s">
        <v>23</v>
      </c>
      <c r="E58" s="441" t="str">
        <f t="shared" si="0"/>
        <v>194 Crawford Rd Fredericktown, PA  15333</v>
      </c>
      <c r="F58" s="440" t="s">
        <v>14221</v>
      </c>
      <c r="G58" s="440" t="s">
        <v>3910</v>
      </c>
      <c r="H58" s="395"/>
      <c r="I58" s="440" t="s">
        <v>4046</v>
      </c>
      <c r="J58" s="440" t="s">
        <v>4017</v>
      </c>
      <c r="K58" s="442" t="s">
        <v>4047</v>
      </c>
    </row>
    <row r="59" spans="1:11" ht="15" customHeight="1" thickBot="1" x14ac:dyDescent="0.3">
      <c r="A59" s="440" t="s">
        <v>127</v>
      </c>
      <c r="B59" s="440" t="s">
        <v>128</v>
      </c>
      <c r="C59" s="440" t="s">
        <v>127</v>
      </c>
      <c r="D59" s="440" t="s">
        <v>23</v>
      </c>
      <c r="E59" s="441" t="str">
        <f t="shared" si="0"/>
        <v>1503 8th Avenue Beaver Falls, PA  15010</v>
      </c>
      <c r="F59" s="440" t="s">
        <v>14674</v>
      </c>
      <c r="G59" s="440"/>
      <c r="H59" s="395"/>
      <c r="I59" s="440" t="s">
        <v>5010</v>
      </c>
      <c r="J59" s="440" t="s">
        <v>4017</v>
      </c>
      <c r="K59" s="442" t="s">
        <v>5011</v>
      </c>
    </row>
    <row r="60" spans="1:11" ht="15" customHeight="1" thickBot="1" x14ac:dyDescent="0.3">
      <c r="A60" s="440" t="s">
        <v>129</v>
      </c>
      <c r="B60" s="440" t="s">
        <v>130</v>
      </c>
      <c r="C60" s="440" t="s">
        <v>129</v>
      </c>
      <c r="D60" s="440" t="s">
        <v>23</v>
      </c>
      <c r="E60" s="441" t="str">
        <f t="shared" si="0"/>
        <v>45 Mount Rock Rd Newville, PA  17241</v>
      </c>
      <c r="F60" s="440" t="s">
        <v>14440</v>
      </c>
      <c r="G60" s="440" t="s">
        <v>3910</v>
      </c>
      <c r="H60" s="395"/>
      <c r="I60" s="440" t="s">
        <v>4572</v>
      </c>
      <c r="J60" s="440" t="s">
        <v>4017</v>
      </c>
      <c r="K60" s="442" t="s">
        <v>4573</v>
      </c>
    </row>
    <row r="61" spans="1:11" ht="15" customHeight="1" thickBot="1" x14ac:dyDescent="0.3">
      <c r="A61" s="440" t="s">
        <v>131</v>
      </c>
      <c r="B61" s="440" t="s">
        <v>132</v>
      </c>
      <c r="C61" s="440" t="s">
        <v>131</v>
      </c>
      <c r="D61" s="440" t="s">
        <v>18</v>
      </c>
      <c r="E61" s="441" t="str">
        <f t="shared" si="0"/>
        <v>900 W. Lindley Avenue Philadelphia, PA  19141</v>
      </c>
      <c r="F61" s="440" t="s">
        <v>14666</v>
      </c>
      <c r="G61" s="440"/>
      <c r="H61" s="395"/>
      <c r="I61" s="440" t="s">
        <v>4016</v>
      </c>
      <c r="J61" s="440" t="s">
        <v>4017</v>
      </c>
      <c r="K61" s="442" t="s">
        <v>4989</v>
      </c>
    </row>
    <row r="62" spans="1:11" ht="15" customHeight="1" thickBot="1" x14ac:dyDescent="0.3">
      <c r="A62" s="440" t="s">
        <v>133</v>
      </c>
      <c r="B62" s="440" t="s">
        <v>134</v>
      </c>
      <c r="C62" s="440" t="s">
        <v>133</v>
      </c>
      <c r="D62" s="440" t="s">
        <v>23</v>
      </c>
      <c r="E62" s="441" t="str">
        <f t="shared" si="0"/>
        <v>500 Blackhawk Rd Beaver Falls, PA  15010</v>
      </c>
      <c r="F62" s="440" t="s">
        <v>5192</v>
      </c>
      <c r="G62" s="440"/>
      <c r="H62" s="395"/>
      <c r="I62" s="440" t="s">
        <v>5010</v>
      </c>
      <c r="J62" s="440" t="s">
        <v>4017</v>
      </c>
      <c r="K62" s="442" t="s">
        <v>5011</v>
      </c>
    </row>
    <row r="63" spans="1:11" ht="15" customHeight="1" thickBot="1" x14ac:dyDescent="0.3">
      <c r="A63" s="440" t="s">
        <v>135</v>
      </c>
      <c r="B63" s="440" t="s">
        <v>136</v>
      </c>
      <c r="C63" s="440" t="s">
        <v>135</v>
      </c>
      <c r="D63" s="440" t="s">
        <v>23</v>
      </c>
      <c r="E63" s="441" t="str">
        <f t="shared" ref="E63:E119" si="1">F63&amp;" "&amp;I63&amp;", "&amp;J63&amp;"  "&amp;K63</f>
        <v>555 Birch St Nanty Glo, PA  15943</v>
      </c>
      <c r="F63" s="440" t="s">
        <v>5194</v>
      </c>
      <c r="G63" s="440" t="s">
        <v>3910</v>
      </c>
      <c r="H63" s="395"/>
      <c r="I63" s="440" t="s">
        <v>4325</v>
      </c>
      <c r="J63" s="440" t="s">
        <v>4017</v>
      </c>
      <c r="K63" s="442" t="s">
        <v>4326</v>
      </c>
    </row>
    <row r="64" spans="1:11" ht="15" customHeight="1" thickBot="1" x14ac:dyDescent="0.3">
      <c r="A64" s="440" t="s">
        <v>137</v>
      </c>
      <c r="B64" s="440" t="s">
        <v>138</v>
      </c>
      <c r="C64" s="440" t="s">
        <v>137</v>
      </c>
      <c r="D64" s="440" t="s">
        <v>23</v>
      </c>
      <c r="E64" s="441" t="str">
        <f t="shared" si="1"/>
        <v>102 School Lane Blairsville, PA  15717</v>
      </c>
      <c r="F64" s="440" t="s">
        <v>14687</v>
      </c>
      <c r="G64" s="440"/>
      <c r="H64" s="395"/>
      <c r="I64" s="440" t="s">
        <v>5028</v>
      </c>
      <c r="J64" s="440" t="s">
        <v>4017</v>
      </c>
      <c r="K64" s="442" t="s">
        <v>5029</v>
      </c>
    </row>
    <row r="65" spans="1:11" ht="15" customHeight="1" thickBot="1" x14ac:dyDescent="0.3">
      <c r="A65" s="440" t="s">
        <v>139</v>
      </c>
      <c r="B65" s="440" t="s">
        <v>140</v>
      </c>
      <c r="C65" s="440" t="s">
        <v>139</v>
      </c>
      <c r="D65" s="440" t="s">
        <v>23</v>
      </c>
      <c r="E65" s="441" t="str">
        <f t="shared" si="1"/>
        <v>728 E 5th St Bloomsburg, PA  17815</v>
      </c>
      <c r="F65" s="440" t="s">
        <v>14468</v>
      </c>
      <c r="G65" s="440" t="s">
        <v>3910</v>
      </c>
      <c r="H65" s="395"/>
      <c r="I65" s="440" t="s">
        <v>4629</v>
      </c>
      <c r="J65" s="440" t="s">
        <v>4017</v>
      </c>
      <c r="K65" s="442" t="s">
        <v>4630</v>
      </c>
    </row>
    <row r="66" spans="1:11" ht="15" customHeight="1" thickBot="1" x14ac:dyDescent="0.3">
      <c r="A66" s="440" t="s">
        <v>141</v>
      </c>
      <c r="B66" s="440" t="s">
        <v>142</v>
      </c>
      <c r="C66" s="440" t="s">
        <v>141</v>
      </c>
      <c r="D66" s="440" t="s">
        <v>23</v>
      </c>
      <c r="E66" s="441" t="str">
        <f t="shared" si="1"/>
        <v>685 Red Dale Rd Orwigsburg, PA  17961</v>
      </c>
      <c r="F66" s="440" t="s">
        <v>5203</v>
      </c>
      <c r="G66" s="440" t="s">
        <v>5043</v>
      </c>
      <c r="H66" s="395"/>
      <c r="I66" s="440" t="s">
        <v>5044</v>
      </c>
      <c r="J66" s="440" t="s">
        <v>4017</v>
      </c>
      <c r="K66" s="442" t="s">
        <v>5045</v>
      </c>
    </row>
    <row r="67" spans="1:11" ht="15" customHeight="1" thickBot="1" x14ac:dyDescent="0.3">
      <c r="A67" s="440" t="s">
        <v>143</v>
      </c>
      <c r="B67" s="440" t="s">
        <v>144</v>
      </c>
      <c r="C67" s="440" t="s">
        <v>143</v>
      </c>
      <c r="D67" s="440" t="s">
        <v>23</v>
      </c>
      <c r="E67" s="441" t="str">
        <f t="shared" si="1"/>
        <v>5058 School Road New Milford, PA  18834</v>
      </c>
      <c r="F67" s="440" t="s">
        <v>5204</v>
      </c>
      <c r="G67" s="440" t="s">
        <v>3910</v>
      </c>
      <c r="H67" s="395"/>
      <c r="I67" s="440" t="s">
        <v>4744</v>
      </c>
      <c r="J67" s="440" t="s">
        <v>4017</v>
      </c>
      <c r="K67" s="442" t="s">
        <v>4745</v>
      </c>
    </row>
    <row r="68" spans="1:11" ht="15" customHeight="1" thickBot="1" x14ac:dyDescent="0.3">
      <c r="A68" s="440" t="s">
        <v>145</v>
      </c>
      <c r="B68" s="440" t="s">
        <v>146</v>
      </c>
      <c r="C68" s="440" t="s">
        <v>145</v>
      </c>
      <c r="D68" s="440" t="s">
        <v>23</v>
      </c>
      <c r="E68" s="441" t="str">
        <f t="shared" si="1"/>
        <v>911 Montgomery Ave Boyertown, PA  19512</v>
      </c>
      <c r="F68" s="440" t="s">
        <v>14427</v>
      </c>
      <c r="G68" s="440"/>
      <c r="H68" s="395"/>
      <c r="I68" s="440" t="s">
        <v>4541</v>
      </c>
      <c r="J68" s="440" t="s">
        <v>4017</v>
      </c>
      <c r="K68" s="442" t="s">
        <v>4542</v>
      </c>
    </row>
    <row r="69" spans="1:11" ht="15" customHeight="1" thickBot="1" x14ac:dyDescent="0.3">
      <c r="A69" s="440" t="s">
        <v>147</v>
      </c>
      <c r="B69" s="440" t="s">
        <v>148</v>
      </c>
      <c r="C69" s="440" t="s">
        <v>147</v>
      </c>
      <c r="D69" s="440" t="s">
        <v>18</v>
      </c>
      <c r="E69" s="441" t="str">
        <f t="shared" si="1"/>
        <v>5501 Cedar Avenue Philadelphia, PA  19143</v>
      </c>
      <c r="F69" s="440" t="s">
        <v>5209</v>
      </c>
      <c r="G69" s="440"/>
      <c r="H69" s="395"/>
      <c r="I69" s="440" t="s">
        <v>4016</v>
      </c>
      <c r="J69" s="440" t="s">
        <v>4017</v>
      </c>
      <c r="K69" s="442" t="s">
        <v>4958</v>
      </c>
    </row>
    <row r="70" spans="1:11" ht="15" customHeight="1" thickBot="1" x14ac:dyDescent="0.3">
      <c r="A70" s="440" t="s">
        <v>149</v>
      </c>
      <c r="B70" s="440" t="s">
        <v>150</v>
      </c>
      <c r="C70" s="440" t="s">
        <v>149</v>
      </c>
      <c r="D70" s="440" t="s">
        <v>23</v>
      </c>
      <c r="E70" s="441" t="str">
        <f t="shared" si="1"/>
        <v>150 Lorana Ave PO Box 375 Bradford, PA  16701</v>
      </c>
      <c r="F70" s="440" t="s">
        <v>14370</v>
      </c>
      <c r="G70" s="440"/>
      <c r="H70" s="395"/>
      <c r="I70" s="440" t="s">
        <v>4381</v>
      </c>
      <c r="J70" s="440" t="s">
        <v>4017</v>
      </c>
      <c r="K70" s="442" t="s">
        <v>4382</v>
      </c>
    </row>
    <row r="71" spans="1:11" ht="15" customHeight="1" thickBot="1" x14ac:dyDescent="0.3">
      <c r="A71" s="440" t="s">
        <v>151</v>
      </c>
      <c r="B71" s="440" t="s">
        <v>152</v>
      </c>
      <c r="C71" s="440" t="s">
        <v>151</v>
      </c>
      <c r="D71" s="440" t="s">
        <v>23</v>
      </c>
      <c r="E71" s="441" t="str">
        <f t="shared" si="1"/>
        <v>200 W Weis St Topton, PA  19562</v>
      </c>
      <c r="F71" s="440" t="s">
        <v>5212</v>
      </c>
      <c r="G71" s="440" t="s">
        <v>3910</v>
      </c>
      <c r="H71" s="395"/>
      <c r="I71" s="440" t="s">
        <v>4543</v>
      </c>
      <c r="J71" s="440" t="s">
        <v>4017</v>
      </c>
      <c r="K71" s="442" t="s">
        <v>4544</v>
      </c>
    </row>
    <row r="72" spans="1:11" ht="15" customHeight="1" thickBot="1" x14ac:dyDescent="0.3">
      <c r="A72" s="440" t="s">
        <v>153</v>
      </c>
      <c r="B72" s="440" t="s">
        <v>154</v>
      </c>
      <c r="C72" s="440" t="s">
        <v>153</v>
      </c>
      <c r="D72" s="440" t="s">
        <v>23</v>
      </c>
      <c r="E72" s="441" t="str">
        <f t="shared" si="1"/>
        <v>3601 Brownsville Rd Pittsburgh, PA  15227</v>
      </c>
      <c r="F72" s="440" t="s">
        <v>5213</v>
      </c>
      <c r="G72" s="440" t="s">
        <v>3910</v>
      </c>
      <c r="H72" s="395"/>
      <c r="I72" s="440" t="s">
        <v>4067</v>
      </c>
      <c r="J72" s="440" t="s">
        <v>4017</v>
      </c>
      <c r="K72" s="442" t="s">
        <v>4072</v>
      </c>
    </row>
    <row r="73" spans="1:11" ht="15" customHeight="1" thickBot="1" x14ac:dyDescent="0.3">
      <c r="A73" s="440" t="s">
        <v>155</v>
      </c>
      <c r="B73" s="440" t="s">
        <v>156</v>
      </c>
      <c r="C73" s="440" t="s">
        <v>155</v>
      </c>
      <c r="D73" s="440" t="s">
        <v>23</v>
      </c>
      <c r="E73" s="441" t="str">
        <f t="shared" si="1"/>
        <v>1776 Farragut Avenue Bristol, PA  19007</v>
      </c>
      <c r="F73" s="440" t="s">
        <v>14552</v>
      </c>
      <c r="G73" s="440"/>
      <c r="H73" s="395"/>
      <c r="I73" s="440" t="s">
        <v>4833</v>
      </c>
      <c r="J73" s="440" t="s">
        <v>4017</v>
      </c>
      <c r="K73" s="442" t="s">
        <v>4834</v>
      </c>
    </row>
    <row r="74" spans="1:11" ht="15" customHeight="1" thickBot="1" x14ac:dyDescent="0.3">
      <c r="A74" s="440" t="s">
        <v>157</v>
      </c>
      <c r="B74" s="440" t="s">
        <v>158</v>
      </c>
      <c r="C74" s="440" t="s">
        <v>157</v>
      </c>
      <c r="D74" s="440" t="s">
        <v>23</v>
      </c>
      <c r="E74" s="441" t="str">
        <f t="shared" si="1"/>
        <v>6401 Mill Creek Rd Levittown, PA  19057</v>
      </c>
      <c r="F74" s="440" t="s">
        <v>14553</v>
      </c>
      <c r="G74" s="440" t="s">
        <v>3910</v>
      </c>
      <c r="H74" s="395"/>
      <c r="I74" s="440" t="s">
        <v>4829</v>
      </c>
      <c r="J74" s="440" t="s">
        <v>4017</v>
      </c>
      <c r="K74" s="442" t="s">
        <v>4835</v>
      </c>
    </row>
    <row r="75" spans="1:11" ht="15" customHeight="1" thickBot="1" x14ac:dyDescent="0.3">
      <c r="A75" s="440" t="s">
        <v>159</v>
      </c>
      <c r="B75" s="440" t="s">
        <v>160</v>
      </c>
      <c r="C75" s="440" t="s">
        <v>159</v>
      </c>
      <c r="D75" s="440" t="s">
        <v>23</v>
      </c>
      <c r="E75" s="441" t="str">
        <f t="shared" si="1"/>
        <v>40 North St Brockway, PA  15824</v>
      </c>
      <c r="F75" s="440" t="s">
        <v>14319</v>
      </c>
      <c r="G75" s="440"/>
      <c r="H75" s="395"/>
      <c r="I75" s="440" t="s">
        <v>4244</v>
      </c>
      <c r="J75" s="440" t="s">
        <v>4017</v>
      </c>
      <c r="K75" s="442" t="s">
        <v>4245</v>
      </c>
    </row>
    <row r="76" spans="1:11" ht="15" customHeight="1" thickBot="1" x14ac:dyDescent="0.3">
      <c r="A76" s="440" t="s">
        <v>161</v>
      </c>
      <c r="B76" s="440" t="s">
        <v>162</v>
      </c>
      <c r="C76" s="440" t="s">
        <v>161</v>
      </c>
      <c r="D76" s="440" t="s">
        <v>23</v>
      </c>
      <c r="E76" s="441" t="str">
        <f t="shared" si="1"/>
        <v>104 Jenks Street Brookville, PA  15825</v>
      </c>
      <c r="F76" s="440" t="s">
        <v>14320</v>
      </c>
      <c r="G76" s="440" t="s">
        <v>4246</v>
      </c>
      <c r="H76" s="395"/>
      <c r="I76" s="440" t="s">
        <v>4247</v>
      </c>
      <c r="J76" s="440" t="s">
        <v>4017</v>
      </c>
      <c r="K76" s="442" t="s">
        <v>4248</v>
      </c>
    </row>
    <row r="77" spans="1:11" ht="15" customHeight="1" thickBot="1" x14ac:dyDescent="0.3">
      <c r="A77" s="440" t="s">
        <v>163</v>
      </c>
      <c r="B77" s="440" t="s">
        <v>164</v>
      </c>
      <c r="C77" s="440" t="s">
        <v>163</v>
      </c>
      <c r="D77" s="440" t="s">
        <v>23</v>
      </c>
      <c r="E77" s="441" t="str">
        <f t="shared" si="1"/>
        <v>5 Falcon Drive Brownsville, PA  15417</v>
      </c>
      <c r="F77" s="440" t="s">
        <v>14214</v>
      </c>
      <c r="G77" s="440" t="s">
        <v>3910</v>
      </c>
      <c r="H77" s="395"/>
      <c r="I77" s="440" t="s">
        <v>4023</v>
      </c>
      <c r="J77" s="440" t="s">
        <v>4017</v>
      </c>
      <c r="K77" s="442" t="s">
        <v>4024</v>
      </c>
    </row>
    <row r="78" spans="1:11" ht="15" customHeight="1" thickBot="1" x14ac:dyDescent="0.3">
      <c r="A78" s="440" t="s">
        <v>165</v>
      </c>
      <c r="B78" s="440" t="s">
        <v>166</v>
      </c>
      <c r="C78" s="440" t="s">
        <v>165</v>
      </c>
      <c r="D78" s="440" t="s">
        <v>167</v>
      </c>
      <c r="E78" s="441" t="str">
        <f t="shared" si="1"/>
        <v>610 Wistar Road Fairless Hills, PA  19030</v>
      </c>
      <c r="F78" s="440" t="s">
        <v>5222</v>
      </c>
      <c r="G78" s="440"/>
      <c r="H78" s="395"/>
      <c r="I78" s="440" t="s">
        <v>4836</v>
      </c>
      <c r="J78" s="440" t="s">
        <v>4017</v>
      </c>
      <c r="K78" s="442" t="s">
        <v>4837</v>
      </c>
    </row>
    <row r="79" spans="1:11" ht="15" customHeight="1" thickBot="1" x14ac:dyDescent="0.3">
      <c r="A79" s="440" t="s">
        <v>168</v>
      </c>
      <c r="B79" s="440" t="s">
        <v>169</v>
      </c>
      <c r="C79" s="440" t="s">
        <v>168</v>
      </c>
      <c r="D79" s="440" t="s">
        <v>23</v>
      </c>
      <c r="E79" s="441" t="str">
        <f t="shared" si="1"/>
        <v>100 Bavington Rd Burgettstown, PA  15021</v>
      </c>
      <c r="F79" s="440" t="s">
        <v>14222</v>
      </c>
      <c r="G79" s="440" t="s">
        <v>3910</v>
      </c>
      <c r="H79" s="395"/>
      <c r="I79" s="440" t="s">
        <v>4048</v>
      </c>
      <c r="J79" s="440" t="s">
        <v>4017</v>
      </c>
      <c r="K79" s="442" t="s">
        <v>4049</v>
      </c>
    </row>
    <row r="80" spans="1:11" ht="15" customHeight="1" thickBot="1" x14ac:dyDescent="0.3">
      <c r="A80" s="440" t="s">
        <v>170</v>
      </c>
      <c r="B80" s="440" t="s">
        <v>171</v>
      </c>
      <c r="C80" s="440" t="s">
        <v>170</v>
      </c>
      <c r="D80" s="440" t="s">
        <v>23</v>
      </c>
      <c r="E80" s="441" t="str">
        <f t="shared" si="1"/>
        <v>1021 Puckety Church Rd Lower Burrell, PA  15068</v>
      </c>
      <c r="F80" s="440" t="s">
        <v>5224</v>
      </c>
      <c r="G80" s="440" t="s">
        <v>3910</v>
      </c>
      <c r="H80" s="395"/>
      <c r="I80" s="440" t="s">
        <v>4266</v>
      </c>
      <c r="J80" s="440" t="s">
        <v>4017</v>
      </c>
      <c r="K80" s="442" t="s">
        <v>4267</v>
      </c>
    </row>
    <row r="81" spans="1:11" ht="15" customHeight="1" thickBot="1" x14ac:dyDescent="0.3">
      <c r="A81" s="440" t="s">
        <v>172</v>
      </c>
      <c r="B81" s="440" t="s">
        <v>173</v>
      </c>
      <c r="C81" s="440" t="s">
        <v>172</v>
      </c>
      <c r="D81" s="440" t="s">
        <v>23</v>
      </c>
      <c r="E81" s="441" t="str">
        <f t="shared" si="1"/>
        <v>110 Campus Lane Butler, PA  16001</v>
      </c>
      <c r="F81" s="440" t="s">
        <v>14278</v>
      </c>
      <c r="G81" s="440" t="s">
        <v>3910</v>
      </c>
      <c r="H81" s="395"/>
      <c r="I81" s="440" t="s">
        <v>4145</v>
      </c>
      <c r="J81" s="440" t="s">
        <v>4017</v>
      </c>
      <c r="K81" s="442" t="s">
        <v>4146</v>
      </c>
    </row>
    <row r="82" spans="1:11" ht="15" customHeight="1" thickBot="1" x14ac:dyDescent="0.3">
      <c r="A82" s="440" t="s">
        <v>174</v>
      </c>
      <c r="B82" s="440" t="s">
        <v>175</v>
      </c>
      <c r="C82" s="440" t="s">
        <v>174</v>
      </c>
      <c r="D82" s="440" t="s">
        <v>34</v>
      </c>
      <c r="E82" s="441" t="str">
        <f t="shared" si="1"/>
        <v>210 Campus Lane Butler, PA  16001</v>
      </c>
      <c r="F82" s="440" t="s">
        <v>5229</v>
      </c>
      <c r="G82" s="440"/>
      <c r="H82" s="395"/>
      <c r="I82" s="440" t="s">
        <v>4145</v>
      </c>
      <c r="J82" s="440" t="s">
        <v>4017</v>
      </c>
      <c r="K82" s="442" t="s">
        <v>4146</v>
      </c>
    </row>
    <row r="83" spans="1:11" ht="15" customHeight="1" thickBot="1" x14ac:dyDescent="0.3">
      <c r="A83" s="440" t="s">
        <v>176</v>
      </c>
      <c r="B83" s="440" t="s">
        <v>177</v>
      </c>
      <c r="C83" s="440" t="s">
        <v>176</v>
      </c>
      <c r="D83" s="440" t="s">
        <v>23</v>
      </c>
      <c r="E83" s="441" t="str">
        <f t="shared" si="1"/>
        <v>40 Trojan Way Suite 300 Coal Center, PA  15423</v>
      </c>
      <c r="F83" s="440" t="s">
        <v>14223</v>
      </c>
      <c r="G83" s="440"/>
      <c r="H83" s="395"/>
      <c r="I83" s="440" t="s">
        <v>4019</v>
      </c>
      <c r="J83" s="440" t="s">
        <v>4017</v>
      </c>
      <c r="K83" s="442" t="s">
        <v>4020</v>
      </c>
    </row>
    <row r="84" spans="1:11" ht="15" customHeight="1" thickBot="1" x14ac:dyDescent="0.3">
      <c r="A84" s="440" t="s">
        <v>178</v>
      </c>
      <c r="B84" s="440" t="s">
        <v>179</v>
      </c>
      <c r="C84" s="440" t="s">
        <v>178</v>
      </c>
      <c r="D84" s="440" t="s">
        <v>23</v>
      </c>
      <c r="E84" s="441" t="str">
        <f t="shared" si="1"/>
        <v>426 Glendale Lake Rd Patton, PA  16668</v>
      </c>
      <c r="F84" s="440" t="s">
        <v>5235</v>
      </c>
      <c r="G84" s="440" t="s">
        <v>4327</v>
      </c>
      <c r="H84" s="395"/>
      <c r="I84" s="440" t="s">
        <v>4328</v>
      </c>
      <c r="J84" s="440" t="s">
        <v>4017</v>
      </c>
      <c r="K84" s="442" t="s">
        <v>4329</v>
      </c>
    </row>
    <row r="85" spans="1:11" ht="15" customHeight="1" thickBot="1" x14ac:dyDescent="0.3">
      <c r="A85" s="440" t="s">
        <v>180</v>
      </c>
      <c r="B85" s="440" t="s">
        <v>181</v>
      </c>
      <c r="C85" s="440" t="s">
        <v>180</v>
      </c>
      <c r="D85" s="440" t="s">
        <v>23</v>
      </c>
      <c r="E85" s="441" t="str">
        <f t="shared" si="1"/>
        <v>601 Woodland Ave Emporium, PA  15834</v>
      </c>
      <c r="F85" s="440" t="s">
        <v>5236</v>
      </c>
      <c r="G85" s="440" t="s">
        <v>3910</v>
      </c>
      <c r="H85" s="395"/>
      <c r="I85" s="440" t="s">
        <v>4370</v>
      </c>
      <c r="J85" s="440" t="s">
        <v>4017</v>
      </c>
      <c r="K85" s="442" t="s">
        <v>4371</v>
      </c>
    </row>
    <row r="86" spans="1:11" ht="15" customHeight="1" thickBot="1" x14ac:dyDescent="0.3">
      <c r="A86" s="440" t="s">
        <v>182</v>
      </c>
      <c r="B86" s="440" t="s">
        <v>183</v>
      </c>
      <c r="C86" s="440" t="s">
        <v>182</v>
      </c>
      <c r="D86" s="440" t="s">
        <v>23</v>
      </c>
      <c r="E86" s="441" t="str">
        <f t="shared" si="1"/>
        <v>2627 Chestnut St Camp Hill, PA  17011</v>
      </c>
      <c r="F86" s="440" t="s">
        <v>14441</v>
      </c>
      <c r="G86" s="440" t="s">
        <v>3910</v>
      </c>
      <c r="H86" s="395"/>
      <c r="I86" s="440" t="s">
        <v>4574</v>
      </c>
      <c r="J86" s="440" t="s">
        <v>4017</v>
      </c>
      <c r="K86" s="442" t="s">
        <v>4575</v>
      </c>
    </row>
    <row r="87" spans="1:11" ht="15" customHeight="1" thickBot="1" x14ac:dyDescent="0.3">
      <c r="A87" s="440" t="s">
        <v>184</v>
      </c>
      <c r="B87" s="440" t="s">
        <v>185</v>
      </c>
      <c r="C87" s="440" t="s">
        <v>184</v>
      </c>
      <c r="D87" s="440" t="s">
        <v>23</v>
      </c>
      <c r="E87" s="441" t="str">
        <f t="shared" si="1"/>
        <v>1 N Jefferson Ave Canonsburg, PA  15317</v>
      </c>
      <c r="F87" s="440" t="s">
        <v>14224</v>
      </c>
      <c r="G87" s="440" t="s">
        <v>3910</v>
      </c>
      <c r="H87" s="395"/>
      <c r="I87" s="440" t="s">
        <v>4050</v>
      </c>
      <c r="J87" s="440" t="s">
        <v>4017</v>
      </c>
      <c r="K87" s="442" t="s">
        <v>4051</v>
      </c>
    </row>
    <row r="88" spans="1:11" ht="15" customHeight="1" thickBot="1" x14ac:dyDescent="0.3">
      <c r="A88" s="440" t="s">
        <v>186</v>
      </c>
      <c r="B88" s="440" t="s">
        <v>187</v>
      </c>
      <c r="C88" s="440" t="s">
        <v>186</v>
      </c>
      <c r="D88" s="440" t="s">
        <v>23</v>
      </c>
      <c r="E88" s="441" t="str">
        <f t="shared" si="1"/>
        <v>509 E Main St Canton, PA  17724</v>
      </c>
      <c r="F88" s="440" t="s">
        <v>5241</v>
      </c>
      <c r="G88" s="440" t="s">
        <v>3910</v>
      </c>
      <c r="H88" s="395"/>
      <c r="I88" s="440" t="s">
        <v>4664</v>
      </c>
      <c r="J88" s="440" t="s">
        <v>4017</v>
      </c>
      <c r="K88" s="442" t="s">
        <v>4665</v>
      </c>
    </row>
    <row r="89" spans="1:11" ht="15" customHeight="1" thickBot="1" x14ac:dyDescent="0.3">
      <c r="A89" s="440" t="s">
        <v>14457</v>
      </c>
      <c r="B89" s="440" t="s">
        <v>14458</v>
      </c>
      <c r="C89" s="440" t="s">
        <v>14457</v>
      </c>
      <c r="D89" s="440" t="s">
        <v>18</v>
      </c>
      <c r="E89" s="441" t="str">
        <f t="shared" si="1"/>
        <v>150 Strawberry Square Harrisburg, PA  17101</v>
      </c>
      <c r="F89" s="440" t="s">
        <v>14459</v>
      </c>
      <c r="G89" s="440"/>
      <c r="H89" s="395"/>
      <c r="I89" s="440" t="s">
        <v>4589</v>
      </c>
      <c r="J89" s="440" t="s">
        <v>4017</v>
      </c>
      <c r="K89" s="442" t="s">
        <v>5593</v>
      </c>
    </row>
    <row r="90" spans="1:11" ht="15" customHeight="1" thickBot="1" x14ac:dyDescent="0.3">
      <c r="A90" s="440" t="s">
        <v>188</v>
      </c>
      <c r="B90" s="440" t="s">
        <v>189</v>
      </c>
      <c r="C90" s="440" t="s">
        <v>188</v>
      </c>
      <c r="D90" s="440" t="s">
        <v>167</v>
      </c>
      <c r="E90" s="441" t="str">
        <f t="shared" si="1"/>
        <v>150 West 13th Street Jim Thorpe, PA  18229</v>
      </c>
      <c r="F90" s="440" t="s">
        <v>14537</v>
      </c>
      <c r="G90" s="440"/>
      <c r="H90" s="395"/>
      <c r="I90" s="440" t="s">
        <v>4796</v>
      </c>
      <c r="J90" s="440" t="s">
        <v>4017</v>
      </c>
      <c r="K90" s="442" t="s">
        <v>4797</v>
      </c>
    </row>
    <row r="91" spans="1:11" ht="15" customHeight="1" thickBot="1" x14ac:dyDescent="0.3">
      <c r="A91" s="440" t="s">
        <v>190</v>
      </c>
      <c r="B91" s="440" t="s">
        <v>191</v>
      </c>
      <c r="C91" s="440" t="s">
        <v>190</v>
      </c>
      <c r="D91" s="440" t="s">
        <v>23</v>
      </c>
      <c r="E91" s="441" t="str">
        <f t="shared" si="1"/>
        <v>101 Brooklyn St Carbondale, PA  18407</v>
      </c>
      <c r="F91" s="440" t="s">
        <v>14503</v>
      </c>
      <c r="G91" s="440" t="s">
        <v>3910</v>
      </c>
      <c r="H91" s="395"/>
      <c r="I91" s="440" t="s">
        <v>4729</v>
      </c>
      <c r="J91" s="440" t="s">
        <v>4017</v>
      </c>
      <c r="K91" s="442" t="s">
        <v>4726</v>
      </c>
    </row>
    <row r="92" spans="1:11" ht="15" customHeight="1" thickBot="1" x14ac:dyDescent="0.3">
      <c r="A92" s="440" t="s">
        <v>192</v>
      </c>
      <c r="B92" s="440" t="s">
        <v>193</v>
      </c>
      <c r="C92" s="440" t="s">
        <v>192</v>
      </c>
      <c r="D92" s="440" t="s">
        <v>18</v>
      </c>
      <c r="E92" s="441" t="str">
        <f t="shared" si="1"/>
        <v>4412 Butler St Pittsburgh, PA  15201</v>
      </c>
      <c r="F92" s="440" t="s">
        <v>14237</v>
      </c>
      <c r="G92" s="440"/>
      <c r="H92" s="395"/>
      <c r="I92" s="440" t="s">
        <v>4067</v>
      </c>
      <c r="J92" s="440" t="s">
        <v>4017</v>
      </c>
      <c r="K92" s="442" t="s">
        <v>4074</v>
      </c>
    </row>
    <row r="93" spans="1:11" ht="15" customHeight="1" thickBot="1" x14ac:dyDescent="0.3">
      <c r="A93" s="440" t="s">
        <v>194</v>
      </c>
      <c r="B93" s="440" t="s">
        <v>195</v>
      </c>
      <c r="C93" s="440" t="s">
        <v>194</v>
      </c>
      <c r="D93" s="440" t="s">
        <v>34</v>
      </c>
      <c r="E93" s="441" t="str">
        <f t="shared" si="1"/>
        <v>5335 Kesslersville Road Easton, PA  18040</v>
      </c>
      <c r="F93" s="440" t="s">
        <v>5245</v>
      </c>
      <c r="G93" s="440"/>
      <c r="H93" s="395"/>
      <c r="I93" s="440" t="s">
        <v>4762</v>
      </c>
      <c r="J93" s="440" t="s">
        <v>4017</v>
      </c>
      <c r="K93" s="442" t="s">
        <v>4782</v>
      </c>
    </row>
    <row r="94" spans="1:11" ht="15" customHeight="1" thickBot="1" x14ac:dyDescent="0.3">
      <c r="A94" s="440" t="s">
        <v>196</v>
      </c>
      <c r="B94" s="440" t="s">
        <v>197</v>
      </c>
      <c r="C94" s="440" t="s">
        <v>196</v>
      </c>
      <c r="D94" s="440" t="s">
        <v>23</v>
      </c>
      <c r="E94" s="441" t="str">
        <f t="shared" si="1"/>
        <v>623 W Penn St Carlisle, PA  17013</v>
      </c>
      <c r="F94" s="440" t="s">
        <v>5247</v>
      </c>
      <c r="G94" s="440"/>
      <c r="H94" s="395"/>
      <c r="I94" s="440" t="s">
        <v>4576</v>
      </c>
      <c r="J94" s="440" t="s">
        <v>4017</v>
      </c>
      <c r="K94" s="442" t="s">
        <v>4577</v>
      </c>
    </row>
    <row r="95" spans="1:11" ht="15" customHeight="1" thickBot="1" x14ac:dyDescent="0.3">
      <c r="A95" s="440" t="s">
        <v>198</v>
      </c>
      <c r="B95" s="440" t="s">
        <v>199</v>
      </c>
      <c r="C95" s="440" t="s">
        <v>198</v>
      </c>
      <c r="D95" s="440" t="s">
        <v>23</v>
      </c>
      <c r="E95" s="441" t="str">
        <f t="shared" si="1"/>
        <v>435 Kings Hwy Carnegie, PA  15106</v>
      </c>
      <c r="F95" s="440" t="s">
        <v>5248</v>
      </c>
      <c r="G95" s="440" t="s">
        <v>3910</v>
      </c>
      <c r="H95" s="395"/>
      <c r="I95" s="440" t="s">
        <v>4091</v>
      </c>
      <c r="J95" s="440" t="s">
        <v>4017</v>
      </c>
      <c r="K95" s="442" t="s">
        <v>4092</v>
      </c>
    </row>
    <row r="96" spans="1:11" ht="15" customHeight="1" thickBot="1" x14ac:dyDescent="0.3">
      <c r="A96" s="440" t="s">
        <v>200</v>
      </c>
      <c r="B96" s="440" t="s">
        <v>201</v>
      </c>
      <c r="C96" s="440" t="s">
        <v>200</v>
      </c>
      <c r="D96" s="440" t="s">
        <v>23</v>
      </c>
      <c r="E96" s="441" t="str">
        <f t="shared" si="1"/>
        <v>225 N Vine St Carmichaels, PA  15320</v>
      </c>
      <c r="F96" s="440" t="s">
        <v>5249</v>
      </c>
      <c r="G96" s="440" t="s">
        <v>3910</v>
      </c>
      <c r="H96" s="395"/>
      <c r="I96" s="440" t="s">
        <v>4032</v>
      </c>
      <c r="J96" s="440" t="s">
        <v>4017</v>
      </c>
      <c r="K96" s="442" t="s">
        <v>4033</v>
      </c>
    </row>
    <row r="97" spans="1:11" ht="15" customHeight="1" thickBot="1" x14ac:dyDescent="0.3">
      <c r="A97" s="440" t="s">
        <v>202</v>
      </c>
      <c r="B97" s="440" t="s">
        <v>203</v>
      </c>
      <c r="C97" s="440" t="s">
        <v>202</v>
      </c>
      <c r="D97" s="440" t="s">
        <v>23</v>
      </c>
      <c r="E97" s="441" t="str">
        <f t="shared" si="1"/>
        <v>201 N 14th St Catasauqua, PA  18032</v>
      </c>
      <c r="F97" s="440" t="s">
        <v>14543</v>
      </c>
      <c r="G97" s="440" t="s">
        <v>3910</v>
      </c>
      <c r="H97" s="395"/>
      <c r="I97" s="440" t="s">
        <v>4809</v>
      </c>
      <c r="J97" s="440" t="s">
        <v>4017</v>
      </c>
      <c r="K97" s="442" t="s">
        <v>4810</v>
      </c>
    </row>
    <row r="98" spans="1:11" ht="15" customHeight="1" thickBot="1" x14ac:dyDescent="0.3">
      <c r="A98" s="440" t="s">
        <v>204</v>
      </c>
      <c r="B98" s="440" t="s">
        <v>205</v>
      </c>
      <c r="C98" s="440" t="s">
        <v>204</v>
      </c>
      <c r="D98" s="440" t="s">
        <v>23</v>
      </c>
      <c r="E98" s="441" t="str">
        <f t="shared" si="1"/>
        <v>433 Centennial Rd Warminster, PA  18974</v>
      </c>
      <c r="F98" s="440" t="s">
        <v>14554</v>
      </c>
      <c r="G98" s="440" t="s">
        <v>3910</v>
      </c>
      <c r="H98" s="395"/>
      <c r="I98" s="440" t="s">
        <v>4838</v>
      </c>
      <c r="J98" s="440" t="s">
        <v>4017</v>
      </c>
      <c r="K98" s="442" t="s">
        <v>4839</v>
      </c>
    </row>
    <row r="99" spans="1:11" ht="15" customHeight="1" thickBot="1" x14ac:dyDescent="0.3">
      <c r="A99" s="440" t="s">
        <v>206</v>
      </c>
      <c r="B99" s="440" t="s">
        <v>4828</v>
      </c>
      <c r="C99" s="440" t="s">
        <v>206</v>
      </c>
      <c r="D99" s="440" t="s">
        <v>18</v>
      </c>
      <c r="E99" s="441" t="str">
        <f t="shared" si="1"/>
        <v>345 Lakeside Drive Levittown, PA  19054</v>
      </c>
      <c r="F99" s="440" t="s">
        <v>5258</v>
      </c>
      <c r="G99" s="440"/>
      <c r="H99" s="395"/>
      <c r="I99" s="440" t="s">
        <v>4829</v>
      </c>
      <c r="J99" s="440" t="s">
        <v>4017</v>
      </c>
      <c r="K99" s="442" t="s">
        <v>4830</v>
      </c>
    </row>
    <row r="100" spans="1:11" ht="15" customHeight="1" thickBot="1" x14ac:dyDescent="0.3">
      <c r="A100" s="440" t="s">
        <v>207</v>
      </c>
      <c r="B100" s="440" t="s">
        <v>208</v>
      </c>
      <c r="C100" s="440" t="s">
        <v>207</v>
      </c>
      <c r="D100" s="440" t="s">
        <v>23</v>
      </c>
      <c r="E100" s="441" t="str">
        <f t="shared" si="1"/>
        <v>20 Welden Dr Doylestown, PA  18901</v>
      </c>
      <c r="F100" s="440" t="s">
        <v>14555</v>
      </c>
      <c r="G100" s="440"/>
      <c r="H100" s="395"/>
      <c r="I100" s="440" t="s">
        <v>4826</v>
      </c>
      <c r="J100" s="440" t="s">
        <v>4017</v>
      </c>
      <c r="K100" s="442" t="s">
        <v>4827</v>
      </c>
    </row>
    <row r="101" spans="1:11" ht="15" customHeight="1" thickBot="1" x14ac:dyDescent="0.3">
      <c r="A101" s="440" t="s">
        <v>209</v>
      </c>
      <c r="B101" s="440" t="s">
        <v>210</v>
      </c>
      <c r="C101" s="440" t="s">
        <v>209</v>
      </c>
      <c r="D101" s="440" t="s">
        <v>23</v>
      </c>
      <c r="E101" s="441" t="str">
        <f t="shared" si="1"/>
        <v>208 Schoolhouse Rd Ebensburg, PA  15931</v>
      </c>
      <c r="F101" s="440" t="s">
        <v>14352</v>
      </c>
      <c r="G101" s="440" t="s">
        <v>3910</v>
      </c>
      <c r="H101" s="395"/>
      <c r="I101" s="440" t="s">
        <v>4323</v>
      </c>
      <c r="J101" s="440" t="s">
        <v>4017</v>
      </c>
      <c r="K101" s="442" t="s">
        <v>4324</v>
      </c>
    </row>
    <row r="102" spans="1:11" ht="15" customHeight="1" thickBot="1" x14ac:dyDescent="0.3">
      <c r="A102" s="440" t="s">
        <v>211</v>
      </c>
      <c r="B102" s="440" t="s">
        <v>212</v>
      </c>
      <c r="C102" s="440" t="s">
        <v>211</v>
      </c>
      <c r="D102" s="440" t="s">
        <v>23</v>
      </c>
      <c r="E102" s="441" t="str">
        <f t="shared" si="1"/>
        <v>4777 Old Berwick Rd Bloomsburg, PA  17815</v>
      </c>
      <c r="F102" s="440" t="s">
        <v>5273</v>
      </c>
      <c r="G102" s="440" t="s">
        <v>3910</v>
      </c>
      <c r="H102" s="395"/>
      <c r="I102" s="440" t="s">
        <v>4629</v>
      </c>
      <c r="J102" s="440" t="s">
        <v>4017</v>
      </c>
      <c r="K102" s="442" t="s">
        <v>4630</v>
      </c>
    </row>
    <row r="103" spans="1:11" ht="15" customHeight="1" thickBot="1" x14ac:dyDescent="0.3">
      <c r="A103" s="440" t="s">
        <v>213</v>
      </c>
      <c r="B103" s="440" t="s">
        <v>214</v>
      </c>
      <c r="C103" s="440" t="s">
        <v>213</v>
      </c>
      <c r="D103" s="440" t="s">
        <v>23</v>
      </c>
      <c r="E103" s="441" t="str">
        <f t="shared" si="1"/>
        <v>600 Rutherford Rd Harrisburg, PA  17109</v>
      </c>
      <c r="F103" s="440" t="s">
        <v>14451</v>
      </c>
      <c r="G103" s="440" t="s">
        <v>3910</v>
      </c>
      <c r="H103" s="395"/>
      <c r="I103" s="440" t="s">
        <v>4589</v>
      </c>
      <c r="J103" s="440" t="s">
        <v>4017</v>
      </c>
      <c r="K103" s="442" t="s">
        <v>4594</v>
      </c>
    </row>
    <row r="104" spans="1:11" ht="15" customHeight="1" thickBot="1" x14ac:dyDescent="0.3">
      <c r="A104" s="440" t="s">
        <v>215</v>
      </c>
      <c r="B104" s="440" t="s">
        <v>216</v>
      </c>
      <c r="C104" s="440" t="s">
        <v>215</v>
      </c>
      <c r="D104" s="440" t="s">
        <v>23</v>
      </c>
      <c r="E104" s="441" t="str">
        <f t="shared" si="1"/>
        <v>151 E Cherry St McConnellsburg, PA  17233</v>
      </c>
      <c r="F104" s="440" t="s">
        <v>5280</v>
      </c>
      <c r="G104" s="440"/>
      <c r="H104" s="395"/>
      <c r="I104" s="440" t="s">
        <v>4422</v>
      </c>
      <c r="J104" s="440" t="s">
        <v>4017</v>
      </c>
      <c r="K104" s="442" t="s">
        <v>4423</v>
      </c>
    </row>
    <row r="105" spans="1:11" ht="15" customHeight="1" thickBot="1" x14ac:dyDescent="0.3">
      <c r="A105" s="440" t="s">
        <v>217</v>
      </c>
      <c r="B105" s="440" t="s">
        <v>218</v>
      </c>
      <c r="C105" s="440" t="s">
        <v>217</v>
      </c>
      <c r="D105" s="440" t="s">
        <v>23</v>
      </c>
      <c r="E105" s="441" t="str">
        <f t="shared" si="1"/>
        <v>250 S Cumberland St Waynesburg, PA  15370</v>
      </c>
      <c r="F105" s="440" t="s">
        <v>14218</v>
      </c>
      <c r="G105" s="440" t="s">
        <v>4034</v>
      </c>
      <c r="H105" s="395"/>
      <c r="I105" s="440" t="s">
        <v>4035</v>
      </c>
      <c r="J105" s="440" t="s">
        <v>4017</v>
      </c>
      <c r="K105" s="442" t="s">
        <v>4036</v>
      </c>
    </row>
    <row r="106" spans="1:11" ht="15" customHeight="1" thickBot="1" x14ac:dyDescent="0.3">
      <c r="A106" s="440" t="s">
        <v>219</v>
      </c>
      <c r="B106" s="440" t="s">
        <v>220</v>
      </c>
      <c r="C106" s="440" t="s">
        <v>219</v>
      </c>
      <c r="D106" s="440" t="s">
        <v>34</v>
      </c>
      <c r="E106" s="441" t="str">
        <f t="shared" si="1"/>
        <v>821 Plymouth Road Plymouth Meeting, PA  19462</v>
      </c>
      <c r="F106" s="440" t="s">
        <v>5284</v>
      </c>
      <c r="G106" s="440"/>
      <c r="H106" s="395"/>
      <c r="I106" s="440" t="s">
        <v>4863</v>
      </c>
      <c r="J106" s="440" t="s">
        <v>4017</v>
      </c>
      <c r="K106" s="442" t="s">
        <v>4864</v>
      </c>
    </row>
    <row r="107" spans="1:11" ht="15" customHeight="1" thickBot="1" x14ac:dyDescent="0.3">
      <c r="A107" s="440" t="s">
        <v>221</v>
      </c>
      <c r="B107" s="440" t="s">
        <v>4310</v>
      </c>
      <c r="C107" s="440" t="s">
        <v>221</v>
      </c>
      <c r="D107" s="440" t="s">
        <v>18</v>
      </c>
      <c r="E107" s="441" t="str">
        <f t="shared" si="1"/>
        <v>721 N. Juniata St. Suite 3 Hollidaysburg, PA  16648</v>
      </c>
      <c r="F107" s="440" t="s">
        <v>14346</v>
      </c>
      <c r="G107" s="440"/>
      <c r="H107" s="395"/>
      <c r="I107" s="440" t="s">
        <v>4315</v>
      </c>
      <c r="J107" s="440" t="s">
        <v>4017</v>
      </c>
      <c r="K107" s="442" t="s">
        <v>4316</v>
      </c>
    </row>
    <row r="108" spans="1:11" ht="15" customHeight="1" thickBot="1" x14ac:dyDescent="0.3">
      <c r="A108" s="440" t="s">
        <v>222</v>
      </c>
      <c r="B108" s="440" t="s">
        <v>4402</v>
      </c>
      <c r="C108" s="440" t="s">
        <v>222</v>
      </c>
      <c r="D108" s="440" t="s">
        <v>34</v>
      </c>
      <c r="E108" s="441" t="str">
        <f t="shared" si="1"/>
        <v>540 North Harrison Road Pleasant Gap, PA  16823</v>
      </c>
      <c r="F108" s="440" t="s">
        <v>5287</v>
      </c>
      <c r="G108" s="440"/>
      <c r="H108" s="395"/>
      <c r="I108" s="440" t="s">
        <v>4403</v>
      </c>
      <c r="J108" s="440" t="s">
        <v>4017</v>
      </c>
      <c r="K108" s="442" t="s">
        <v>4400</v>
      </c>
    </row>
    <row r="109" spans="1:11" ht="15" customHeight="1" thickBot="1" x14ac:dyDescent="0.3">
      <c r="A109" s="440" t="s">
        <v>223</v>
      </c>
      <c r="B109" s="440" t="s">
        <v>224</v>
      </c>
      <c r="C109" s="440" t="s">
        <v>223</v>
      </c>
      <c r="D109" s="440" t="s">
        <v>23</v>
      </c>
      <c r="E109" s="441" t="str">
        <f t="shared" si="1"/>
        <v>160 Baker Road Extension Monaca, PA  15061</v>
      </c>
      <c r="F109" s="440" t="s">
        <v>14675</v>
      </c>
      <c r="G109" s="440"/>
      <c r="H109" s="395"/>
      <c r="I109" s="440" t="s">
        <v>5000</v>
      </c>
      <c r="J109" s="440" t="s">
        <v>4017</v>
      </c>
      <c r="K109" s="442" t="s">
        <v>5001</v>
      </c>
    </row>
    <row r="110" spans="1:11" ht="15" customHeight="1" thickBot="1" x14ac:dyDescent="0.3">
      <c r="A110" s="440" t="s">
        <v>225</v>
      </c>
      <c r="B110" s="440" t="s">
        <v>226</v>
      </c>
      <c r="C110" s="440" t="s">
        <v>225</v>
      </c>
      <c r="D110" s="440" t="s">
        <v>34</v>
      </c>
      <c r="E110" s="441" t="str">
        <f t="shared" si="1"/>
        <v>240 Arona Road New Stanton, PA  15672</v>
      </c>
      <c r="F110" s="440" t="s">
        <v>5291</v>
      </c>
      <c r="G110" s="440"/>
      <c r="H110" s="395"/>
      <c r="I110" s="440" t="s">
        <v>4268</v>
      </c>
      <c r="J110" s="440" t="s">
        <v>4017</v>
      </c>
      <c r="K110" s="442" t="s">
        <v>4269</v>
      </c>
    </row>
    <row r="111" spans="1:11" ht="15" customHeight="1" thickBot="1" x14ac:dyDescent="0.3">
      <c r="A111" s="440" t="s">
        <v>227</v>
      </c>
      <c r="B111" s="440" t="s">
        <v>228</v>
      </c>
      <c r="C111" s="440" t="s">
        <v>227</v>
      </c>
      <c r="D111" s="440" t="s">
        <v>23</v>
      </c>
      <c r="E111" s="441" t="str">
        <f t="shared" si="1"/>
        <v>775 Marion Rd York, PA  17406</v>
      </c>
      <c r="F111" s="440" t="s">
        <v>14399</v>
      </c>
      <c r="G111" s="440"/>
      <c r="H111" s="395"/>
      <c r="I111" s="440" t="s">
        <v>4467</v>
      </c>
      <c r="J111" s="440" t="s">
        <v>4017</v>
      </c>
      <c r="K111" s="442" t="s">
        <v>4468</v>
      </c>
    </row>
    <row r="112" spans="1:11" ht="15" customHeight="1" thickBot="1" x14ac:dyDescent="0.3">
      <c r="A112" s="440" t="s">
        <v>229</v>
      </c>
      <c r="B112" s="440" t="s">
        <v>230</v>
      </c>
      <c r="C112" s="440" t="s">
        <v>229</v>
      </c>
      <c r="D112" s="440" t="s">
        <v>18</v>
      </c>
      <c r="E112" s="441" t="str">
        <f t="shared" si="1"/>
        <v>2643 W College Ave State College, PA  16801</v>
      </c>
      <c r="F112" s="440" t="s">
        <v>5295</v>
      </c>
      <c r="G112" s="440"/>
      <c r="H112" s="395"/>
      <c r="I112" s="440" t="s">
        <v>4397</v>
      </c>
      <c r="J112" s="440" t="s">
        <v>4017</v>
      </c>
      <c r="K112" s="442" t="s">
        <v>4398</v>
      </c>
    </row>
    <row r="113" spans="1:11" ht="15" customHeight="1" thickBot="1" x14ac:dyDescent="0.3">
      <c r="A113" s="440" t="s">
        <v>231</v>
      </c>
      <c r="B113" s="440" t="s">
        <v>232</v>
      </c>
      <c r="C113" s="440" t="s">
        <v>231</v>
      </c>
      <c r="D113" s="440" t="s">
        <v>23</v>
      </c>
      <c r="E113" s="441" t="str">
        <f t="shared" si="1"/>
        <v>435 Stanley Ave Chambersburg, PA  17201</v>
      </c>
      <c r="F113" s="440" t="s">
        <v>14394</v>
      </c>
      <c r="G113" s="440" t="s">
        <v>3910</v>
      </c>
      <c r="H113" s="395"/>
      <c r="I113" s="440" t="s">
        <v>4455</v>
      </c>
      <c r="J113" s="440" t="s">
        <v>4017</v>
      </c>
      <c r="K113" s="442" t="s">
        <v>4456</v>
      </c>
    </row>
    <row r="114" spans="1:11" ht="15" customHeight="1" thickBot="1" x14ac:dyDescent="0.3">
      <c r="A114" s="440" t="s">
        <v>233</v>
      </c>
      <c r="B114" s="440" t="s">
        <v>234</v>
      </c>
      <c r="C114" s="440" t="s">
        <v>233</v>
      </c>
      <c r="D114" s="440" t="s">
        <v>23</v>
      </c>
      <c r="E114" s="441" t="str">
        <f t="shared" si="1"/>
        <v>125 Fecsen Drive Charleroi, PA  15022</v>
      </c>
      <c r="F114" s="440" t="s">
        <v>14225</v>
      </c>
      <c r="G114" s="440" t="s">
        <v>3910</v>
      </c>
      <c r="H114" s="395"/>
      <c r="I114" s="440" t="s">
        <v>4052</v>
      </c>
      <c r="J114" s="440" t="s">
        <v>4017</v>
      </c>
      <c r="K114" s="442" t="s">
        <v>4053</v>
      </c>
    </row>
    <row r="115" spans="1:11" ht="15" customHeight="1" thickBot="1" x14ac:dyDescent="0.3">
      <c r="A115" s="440" t="s">
        <v>4983</v>
      </c>
      <c r="B115" s="440" t="s">
        <v>4984</v>
      </c>
      <c r="C115" s="440" t="s">
        <v>4983</v>
      </c>
      <c r="D115" s="440" t="s">
        <v>18</v>
      </c>
      <c r="E115" s="441" t="str">
        <f t="shared" si="1"/>
        <v>105 S. 7th St Philadelphia, PA  19106</v>
      </c>
      <c r="F115" s="440" t="s">
        <v>14641</v>
      </c>
      <c r="G115" s="440" t="s">
        <v>4985</v>
      </c>
      <c r="H115" s="395"/>
      <c r="I115" s="440" t="s">
        <v>4016</v>
      </c>
      <c r="J115" s="440" t="s">
        <v>4017</v>
      </c>
      <c r="K115" s="442" t="s">
        <v>4953</v>
      </c>
    </row>
    <row r="116" spans="1:11" ht="15" customHeight="1" thickBot="1" x14ac:dyDescent="0.3">
      <c r="A116" s="440" t="s">
        <v>235</v>
      </c>
      <c r="B116" s="440" t="s">
        <v>236</v>
      </c>
      <c r="C116" s="440" t="s">
        <v>235</v>
      </c>
      <c r="D116" s="440" t="s">
        <v>23</v>
      </c>
      <c r="E116" s="441" t="str">
        <f t="shared" si="1"/>
        <v>2030 Swallow Hill Rd Pittsburgh, PA  15220</v>
      </c>
      <c r="F116" s="440" t="s">
        <v>14247</v>
      </c>
      <c r="G116" s="440" t="s">
        <v>3910</v>
      </c>
      <c r="H116" s="395"/>
      <c r="I116" s="440" t="s">
        <v>4067</v>
      </c>
      <c r="J116" s="440" t="s">
        <v>4017</v>
      </c>
      <c r="K116" s="442" t="s">
        <v>4093</v>
      </c>
    </row>
    <row r="117" spans="1:11" ht="15" customHeight="1" thickBot="1" x14ac:dyDescent="0.3">
      <c r="A117" s="440" t="s">
        <v>237</v>
      </c>
      <c r="B117" s="440" t="s">
        <v>238</v>
      </c>
      <c r="C117" s="440" t="s">
        <v>237</v>
      </c>
      <c r="D117" s="440" t="s">
        <v>23</v>
      </c>
      <c r="E117" s="441" t="str">
        <f t="shared" si="1"/>
        <v>2020 W Pike St Houston, PA  15342</v>
      </c>
      <c r="F117" s="440" t="s">
        <v>14226</v>
      </c>
      <c r="G117" s="440" t="s">
        <v>3910</v>
      </c>
      <c r="H117" s="395"/>
      <c r="I117" s="440" t="s">
        <v>4054</v>
      </c>
      <c r="J117" s="440" t="s">
        <v>4017</v>
      </c>
      <c r="K117" s="442" t="s">
        <v>4055</v>
      </c>
    </row>
    <row r="118" spans="1:11" ht="15" customHeight="1" thickBot="1" x14ac:dyDescent="0.3">
      <c r="A118" s="440" t="s">
        <v>239</v>
      </c>
      <c r="B118" s="440" t="s">
        <v>240</v>
      </c>
      <c r="C118" s="440" t="s">
        <v>239</v>
      </c>
      <c r="D118" s="440" t="s">
        <v>23</v>
      </c>
      <c r="E118" s="441" t="str">
        <f t="shared" si="1"/>
        <v>2000 Ashbourne Rd Elkins Park, PA  19027</v>
      </c>
      <c r="F118" s="440" t="s">
        <v>14564</v>
      </c>
      <c r="G118" s="440"/>
      <c r="H118" s="395"/>
      <c r="I118" s="440" t="s">
        <v>4865</v>
      </c>
      <c r="J118" s="440" t="s">
        <v>4017</v>
      </c>
      <c r="K118" s="442" t="s">
        <v>4866</v>
      </c>
    </row>
    <row r="119" spans="1:11" ht="15" customHeight="1" thickBot="1" x14ac:dyDescent="0.3">
      <c r="A119" s="440" t="s">
        <v>241</v>
      </c>
      <c r="B119" s="440" t="s">
        <v>242</v>
      </c>
      <c r="C119" s="440" t="s">
        <v>241</v>
      </c>
      <c r="D119" s="440" t="s">
        <v>18</v>
      </c>
      <c r="E119" s="441" t="str">
        <f t="shared" si="1"/>
        <v>302 East 5th St Chester, PA  19013</v>
      </c>
      <c r="F119" s="440" t="s">
        <v>14605</v>
      </c>
      <c r="G119" s="440"/>
      <c r="H119" s="395"/>
      <c r="I119" s="440" t="s">
        <v>4923</v>
      </c>
      <c r="J119" s="440" t="s">
        <v>4017</v>
      </c>
      <c r="K119" s="442" t="s">
        <v>4924</v>
      </c>
    </row>
    <row r="120" spans="1:11" ht="15" customHeight="1" thickBot="1" x14ac:dyDescent="0.3">
      <c r="A120" s="440" t="s">
        <v>243</v>
      </c>
      <c r="B120" s="440" t="s">
        <v>4906</v>
      </c>
      <c r="C120" s="440" t="s">
        <v>243</v>
      </c>
      <c r="D120" s="440" t="s">
        <v>167</v>
      </c>
      <c r="E120" s="441" t="str">
        <f t="shared" ref="E120:E179" si="2">F120&amp;" "&amp;I120&amp;", "&amp;J120&amp;"  "&amp;K120</f>
        <v>455 Boot Road Downingtown, PA  19335</v>
      </c>
      <c r="F120" s="440" t="s">
        <v>14588</v>
      </c>
      <c r="G120" s="440"/>
      <c r="H120" s="395"/>
      <c r="I120" s="440" t="s">
        <v>4898</v>
      </c>
      <c r="J120" s="440" t="s">
        <v>4017</v>
      </c>
      <c r="K120" s="442" t="s">
        <v>4899</v>
      </c>
    </row>
    <row r="121" spans="1:11" ht="15" customHeight="1" thickBot="1" x14ac:dyDescent="0.3">
      <c r="A121" s="440" t="s">
        <v>243</v>
      </c>
      <c r="B121" s="440" t="s">
        <v>4906</v>
      </c>
      <c r="C121" s="440" t="s">
        <v>243</v>
      </c>
      <c r="D121" s="440" t="s">
        <v>167</v>
      </c>
      <c r="E121" s="441" t="str">
        <f t="shared" si="2"/>
        <v>455 Boot Road Downingtown, PA  19335</v>
      </c>
      <c r="F121" s="440" t="s">
        <v>14588</v>
      </c>
      <c r="G121" s="440"/>
      <c r="H121" s="395"/>
      <c r="I121" s="440" t="s">
        <v>4898</v>
      </c>
      <c r="J121" s="440" t="s">
        <v>4017</v>
      </c>
      <c r="K121" s="442" t="s">
        <v>4899</v>
      </c>
    </row>
    <row r="122" spans="1:11" ht="15" customHeight="1" thickBot="1" x14ac:dyDescent="0.3">
      <c r="A122" s="440" t="s">
        <v>243</v>
      </c>
      <c r="B122" s="440" t="s">
        <v>4906</v>
      </c>
      <c r="C122" s="440" t="s">
        <v>243</v>
      </c>
      <c r="D122" s="440" t="s">
        <v>167</v>
      </c>
      <c r="E122" s="441" t="str">
        <f t="shared" si="2"/>
        <v>455 Boot Road Downingtown, PA  19335</v>
      </c>
      <c r="F122" s="440" t="s">
        <v>14588</v>
      </c>
      <c r="G122" s="440"/>
      <c r="H122" s="395"/>
      <c r="I122" s="440" t="s">
        <v>4898</v>
      </c>
      <c r="J122" s="440" t="s">
        <v>4017</v>
      </c>
      <c r="K122" s="442" t="s">
        <v>4899</v>
      </c>
    </row>
    <row r="123" spans="1:11" ht="15" customHeight="1" thickBot="1" x14ac:dyDescent="0.3">
      <c r="A123" s="440" t="s">
        <v>243</v>
      </c>
      <c r="B123" s="440" t="s">
        <v>4906</v>
      </c>
      <c r="C123" s="440" t="s">
        <v>243</v>
      </c>
      <c r="D123" s="440" t="s">
        <v>167</v>
      </c>
      <c r="E123" s="441" t="str">
        <f t="shared" si="2"/>
        <v>455 Boot Road Downingtown, PA  19335</v>
      </c>
      <c r="F123" s="440" t="s">
        <v>14588</v>
      </c>
      <c r="G123" s="440"/>
      <c r="H123" s="395"/>
      <c r="I123" s="440" t="s">
        <v>4898</v>
      </c>
      <c r="J123" s="440" t="s">
        <v>4017</v>
      </c>
      <c r="K123" s="442" t="s">
        <v>4899</v>
      </c>
    </row>
    <row r="124" spans="1:11" ht="15" customHeight="1" thickBot="1" x14ac:dyDescent="0.3">
      <c r="A124" s="440" t="s">
        <v>243</v>
      </c>
      <c r="B124" s="440" t="s">
        <v>4906</v>
      </c>
      <c r="C124" s="440" t="s">
        <v>243</v>
      </c>
      <c r="D124" s="440" t="s">
        <v>34</v>
      </c>
      <c r="E124" s="441" t="str">
        <f t="shared" si="2"/>
        <v>455 Boot Road Downingtown, PA  19335</v>
      </c>
      <c r="F124" s="440" t="s">
        <v>14588</v>
      </c>
      <c r="G124" s="440"/>
      <c r="H124" s="395"/>
      <c r="I124" s="440" t="s">
        <v>4898</v>
      </c>
      <c r="J124" s="440" t="s">
        <v>4017</v>
      </c>
      <c r="K124" s="442" t="s">
        <v>4899</v>
      </c>
    </row>
    <row r="125" spans="1:11" ht="15" customHeight="1" thickBot="1" x14ac:dyDescent="0.3">
      <c r="A125" s="440" t="s">
        <v>243</v>
      </c>
      <c r="B125" s="440" t="s">
        <v>4906</v>
      </c>
      <c r="C125" s="440" t="s">
        <v>243</v>
      </c>
      <c r="D125" s="440" t="s">
        <v>34</v>
      </c>
      <c r="E125" s="441" t="str">
        <f t="shared" si="2"/>
        <v>455 Boot Road Downingtown, PA  19335</v>
      </c>
      <c r="F125" s="440" t="s">
        <v>14588</v>
      </c>
      <c r="G125" s="440"/>
      <c r="H125" s="395"/>
      <c r="I125" s="440" t="s">
        <v>4898</v>
      </c>
      <c r="J125" s="440" t="s">
        <v>4017</v>
      </c>
      <c r="K125" s="442" t="s">
        <v>4899</v>
      </c>
    </row>
    <row r="126" spans="1:11" ht="15" customHeight="1" thickBot="1" x14ac:dyDescent="0.3">
      <c r="A126" s="440" t="s">
        <v>243</v>
      </c>
      <c r="B126" s="440" t="s">
        <v>4906</v>
      </c>
      <c r="C126" s="440" t="s">
        <v>243</v>
      </c>
      <c r="D126" s="440" t="s">
        <v>34</v>
      </c>
      <c r="E126" s="441" t="str">
        <f t="shared" si="2"/>
        <v>455 Boot Road Downingtown, PA  19335</v>
      </c>
      <c r="F126" s="440" t="s">
        <v>14588</v>
      </c>
      <c r="G126" s="440"/>
      <c r="H126" s="395"/>
      <c r="I126" s="440" t="s">
        <v>4898</v>
      </c>
      <c r="J126" s="440" t="s">
        <v>4017</v>
      </c>
      <c r="K126" s="442" t="s">
        <v>4899</v>
      </c>
    </row>
    <row r="127" spans="1:11" ht="15" customHeight="1" thickBot="1" x14ac:dyDescent="0.3">
      <c r="A127" s="440" t="s">
        <v>243</v>
      </c>
      <c r="B127" s="440" t="s">
        <v>4906</v>
      </c>
      <c r="C127" s="440" t="s">
        <v>243</v>
      </c>
      <c r="D127" s="440" t="s">
        <v>34</v>
      </c>
      <c r="E127" s="441" t="str">
        <f t="shared" si="2"/>
        <v>455 Boot Road Downingtown, PA  19335</v>
      </c>
      <c r="F127" s="440" t="s">
        <v>14588</v>
      </c>
      <c r="G127" s="440"/>
      <c r="H127" s="395"/>
      <c r="I127" s="440" t="s">
        <v>4898</v>
      </c>
      <c r="J127" s="440" t="s">
        <v>4017</v>
      </c>
      <c r="K127" s="442" t="s">
        <v>4899</v>
      </c>
    </row>
    <row r="128" spans="1:11" ht="15" customHeight="1" thickBot="1" x14ac:dyDescent="0.3">
      <c r="A128" s="440" t="s">
        <v>4937</v>
      </c>
      <c r="B128" s="440" t="s">
        <v>4938</v>
      </c>
      <c r="C128" s="440" t="s">
        <v>4937</v>
      </c>
      <c r="D128" s="440" t="s">
        <v>18</v>
      </c>
      <c r="E128" s="441" t="str">
        <f t="shared" si="2"/>
        <v>200 Commerce Drive Aston, PA  19014</v>
      </c>
      <c r="F128" s="440" t="s">
        <v>14610</v>
      </c>
      <c r="G128" s="440"/>
      <c r="H128" s="395"/>
      <c r="I128" s="440" t="s">
        <v>4925</v>
      </c>
      <c r="J128" s="440" t="s">
        <v>4017</v>
      </c>
      <c r="K128" s="442" t="s">
        <v>4926</v>
      </c>
    </row>
    <row r="129" spans="1:11" ht="15" customHeight="1" thickBot="1" x14ac:dyDescent="0.3">
      <c r="A129" s="440" t="s">
        <v>244</v>
      </c>
      <c r="B129" s="440" t="s">
        <v>245</v>
      </c>
      <c r="C129" s="440" t="s">
        <v>244</v>
      </c>
      <c r="D129" s="440" t="s">
        <v>23</v>
      </c>
      <c r="E129" s="441" t="str">
        <f t="shared" si="2"/>
        <v>1720 Melrose Ave Chester, PA  19013</v>
      </c>
      <c r="F129" s="440" t="s">
        <v>14603</v>
      </c>
      <c r="G129" s="440" t="s">
        <v>3910</v>
      </c>
      <c r="H129" s="395"/>
      <c r="I129" s="440" t="s">
        <v>4923</v>
      </c>
      <c r="J129" s="440" t="s">
        <v>4017</v>
      </c>
      <c r="K129" s="442" t="s">
        <v>4924</v>
      </c>
    </row>
    <row r="130" spans="1:11" ht="15" customHeight="1" thickBot="1" x14ac:dyDescent="0.3">
      <c r="A130" s="440" t="s">
        <v>246</v>
      </c>
      <c r="B130" s="440" t="s">
        <v>247</v>
      </c>
      <c r="C130" s="440" t="s">
        <v>246</v>
      </c>
      <c r="D130" s="440" t="s">
        <v>23</v>
      </c>
      <c r="E130" s="441" t="str">
        <f t="shared" si="2"/>
        <v>3281 Valley Road Fishertown, PA  15539</v>
      </c>
      <c r="F130" s="440" t="s">
        <v>5317</v>
      </c>
      <c r="G130" s="440"/>
      <c r="H130" s="395"/>
      <c r="I130" s="440" t="s">
        <v>4302</v>
      </c>
      <c r="J130" s="440" t="s">
        <v>4017</v>
      </c>
      <c r="K130" s="442" t="s">
        <v>4303</v>
      </c>
    </row>
    <row r="131" spans="1:11" ht="15" customHeight="1" thickBot="1" x14ac:dyDescent="0.3">
      <c r="A131" s="440" t="s">
        <v>248</v>
      </c>
      <c r="B131" s="440" t="s">
        <v>249</v>
      </c>
      <c r="C131" s="440" t="s">
        <v>248</v>
      </c>
      <c r="D131" s="440" t="s">
        <v>23</v>
      </c>
      <c r="E131" s="441" t="str">
        <f t="shared" si="2"/>
        <v>401 Cherry Tree Rd Aston, PA  19014</v>
      </c>
      <c r="F131" s="440" t="s">
        <v>14604</v>
      </c>
      <c r="G131" s="440"/>
      <c r="H131" s="395"/>
      <c r="I131" s="440" t="s">
        <v>4925</v>
      </c>
      <c r="J131" s="440" t="s">
        <v>4017</v>
      </c>
      <c r="K131" s="442" t="s">
        <v>4926</v>
      </c>
    </row>
    <row r="132" spans="1:11" ht="15" customHeight="1" thickBot="1" x14ac:dyDescent="0.3">
      <c r="A132" s="440" t="s">
        <v>250</v>
      </c>
      <c r="B132" s="440" t="s">
        <v>251</v>
      </c>
      <c r="C132" s="440" t="s">
        <v>250</v>
      </c>
      <c r="D132" s="440" t="s">
        <v>18</v>
      </c>
      <c r="E132" s="441" t="str">
        <f t="shared" si="2"/>
        <v>916 Christian St Philadelphia, PA  19147</v>
      </c>
      <c r="F132" s="440" t="s">
        <v>14640</v>
      </c>
      <c r="G132" s="440" t="s">
        <v>4981</v>
      </c>
      <c r="H132" s="395"/>
      <c r="I132" s="440" t="s">
        <v>4016</v>
      </c>
      <c r="J132" s="440" t="s">
        <v>4017</v>
      </c>
      <c r="K132" s="442" t="s">
        <v>4982</v>
      </c>
    </row>
    <row r="133" spans="1:11" ht="15" customHeight="1" thickBot="1" x14ac:dyDescent="0.3">
      <c r="A133" s="440" t="s">
        <v>252</v>
      </c>
      <c r="B133" s="440" t="s">
        <v>253</v>
      </c>
      <c r="C133" s="440" t="s">
        <v>252</v>
      </c>
      <c r="D133" s="440" t="s">
        <v>18</v>
      </c>
      <c r="E133" s="441" t="str">
        <f t="shared" si="2"/>
        <v>201 Stanwix Street Pittsburgh, PA  15222</v>
      </c>
      <c r="F133" s="440" t="s">
        <v>5325</v>
      </c>
      <c r="G133" s="440" t="s">
        <v>4069</v>
      </c>
      <c r="H133" s="395"/>
      <c r="I133" s="440" t="s">
        <v>4067</v>
      </c>
      <c r="J133" s="440" t="s">
        <v>4017</v>
      </c>
      <c r="K133" s="442" t="s">
        <v>4070</v>
      </c>
    </row>
    <row r="134" spans="1:11" ht="15" customHeight="1" thickBot="1" x14ac:dyDescent="0.3">
      <c r="A134" s="440" t="s">
        <v>254</v>
      </c>
      <c r="B134" s="440" t="s">
        <v>255</v>
      </c>
      <c r="C134" s="440" t="s">
        <v>254</v>
      </c>
      <c r="D134" s="440" t="s">
        <v>23</v>
      </c>
      <c r="E134" s="441" t="str">
        <f t="shared" si="2"/>
        <v>502 Mitchell Ave Clairton, PA  15025</v>
      </c>
      <c r="F134" s="440" t="s">
        <v>14248</v>
      </c>
      <c r="G134" s="440"/>
      <c r="H134" s="395"/>
      <c r="I134" s="440" t="s">
        <v>4094</v>
      </c>
      <c r="J134" s="440" t="s">
        <v>4017</v>
      </c>
      <c r="K134" s="442" t="s">
        <v>4095</v>
      </c>
    </row>
    <row r="135" spans="1:11" ht="15" customHeight="1" thickBot="1" x14ac:dyDescent="0.3">
      <c r="A135" s="440" t="s">
        <v>256</v>
      </c>
      <c r="B135" s="440" t="s">
        <v>257</v>
      </c>
      <c r="C135" s="440" t="s">
        <v>256</v>
      </c>
      <c r="D135" s="440" t="s">
        <v>23</v>
      </c>
      <c r="E135" s="441" t="str">
        <f t="shared" si="2"/>
        <v>221 Liberty St Clarion, PA  16214</v>
      </c>
      <c r="F135" s="440" t="s">
        <v>14313</v>
      </c>
      <c r="G135" s="440" t="s">
        <v>3910</v>
      </c>
      <c r="H135" s="395"/>
      <c r="I135" s="440" t="s">
        <v>4226</v>
      </c>
      <c r="J135" s="440" t="s">
        <v>4017</v>
      </c>
      <c r="K135" s="442" t="s">
        <v>4227</v>
      </c>
    </row>
    <row r="136" spans="1:11" ht="15" customHeight="1" thickBot="1" x14ac:dyDescent="0.3">
      <c r="A136" s="440" t="s">
        <v>258</v>
      </c>
      <c r="B136" s="440" t="s">
        <v>259</v>
      </c>
      <c r="C136" s="440" t="s">
        <v>258</v>
      </c>
      <c r="D136" s="440" t="s">
        <v>34</v>
      </c>
      <c r="E136" s="441" t="str">
        <f t="shared" si="2"/>
        <v>447 Career Lane Shippenville, PA  16254</v>
      </c>
      <c r="F136" s="440" t="s">
        <v>5330</v>
      </c>
      <c r="G136" s="440"/>
      <c r="H136" s="395"/>
      <c r="I136" s="440" t="s">
        <v>4230</v>
      </c>
      <c r="J136" s="440" t="s">
        <v>4017</v>
      </c>
      <c r="K136" s="442" t="s">
        <v>4231</v>
      </c>
    </row>
    <row r="137" spans="1:11" ht="15" customHeight="1" thickBot="1" x14ac:dyDescent="0.3">
      <c r="A137" s="440" t="s">
        <v>260</v>
      </c>
      <c r="B137" s="440" t="s">
        <v>261</v>
      </c>
      <c r="C137" s="440" t="s">
        <v>260</v>
      </c>
      <c r="D137" s="440" t="s">
        <v>23</v>
      </c>
      <c r="E137" s="441" t="str">
        <f t="shared" si="2"/>
        <v>4091 C-L School Road Strattanville, PA  16258</v>
      </c>
      <c r="F137" s="440" t="s">
        <v>5332</v>
      </c>
      <c r="G137" s="440"/>
      <c r="H137" s="395"/>
      <c r="I137" s="440" t="s">
        <v>4232</v>
      </c>
      <c r="J137" s="440" t="s">
        <v>4017</v>
      </c>
      <c r="K137" s="442" t="s">
        <v>4233</v>
      </c>
    </row>
    <row r="138" spans="1:11" ht="15" customHeight="1" thickBot="1" x14ac:dyDescent="0.3">
      <c r="A138" s="440" t="s">
        <v>262</v>
      </c>
      <c r="B138" s="440" t="s">
        <v>263</v>
      </c>
      <c r="C138" s="440" t="s">
        <v>262</v>
      </c>
      <c r="D138" s="440" t="s">
        <v>23</v>
      </c>
      <c r="E138" s="441" t="str">
        <f t="shared" si="2"/>
        <v>531 Bedford St Claysburg, PA  16625</v>
      </c>
      <c r="F138" s="440" t="s">
        <v>5333</v>
      </c>
      <c r="G138" s="440" t="s">
        <v>3910</v>
      </c>
      <c r="H138" s="395"/>
      <c r="I138" s="440" t="s">
        <v>4313</v>
      </c>
      <c r="J138" s="440" t="s">
        <v>4017</v>
      </c>
      <c r="K138" s="442" t="s">
        <v>4314</v>
      </c>
    </row>
    <row r="139" spans="1:11" ht="15" customHeight="1" thickBot="1" x14ac:dyDescent="0.3">
      <c r="A139" s="440" t="s">
        <v>264</v>
      </c>
      <c r="B139" s="440" t="s">
        <v>265</v>
      </c>
      <c r="C139" s="440" t="s">
        <v>264</v>
      </c>
      <c r="D139" s="440" t="s">
        <v>23</v>
      </c>
      <c r="E139" s="441" t="str">
        <f t="shared" si="2"/>
        <v>P.O. Box 710 Clearfield, PA  16830</v>
      </c>
      <c r="F139" s="440" t="s">
        <v>14379</v>
      </c>
      <c r="G139" s="440" t="s">
        <v>3910</v>
      </c>
      <c r="H139" s="395"/>
      <c r="I139" s="440" t="s">
        <v>4406</v>
      </c>
      <c r="J139" s="440" t="s">
        <v>4017</v>
      </c>
      <c r="K139" s="442" t="s">
        <v>4407</v>
      </c>
    </row>
    <row r="140" spans="1:11" ht="15" customHeight="1" thickBot="1" x14ac:dyDescent="0.3">
      <c r="A140" s="440" t="s">
        <v>266</v>
      </c>
      <c r="B140" s="440" t="s">
        <v>267</v>
      </c>
      <c r="C140" s="440" t="s">
        <v>266</v>
      </c>
      <c r="D140" s="440" t="s">
        <v>34</v>
      </c>
      <c r="E140" s="441" t="str">
        <f t="shared" si="2"/>
        <v>1620 River Road Clearfield, PA  16830</v>
      </c>
      <c r="F140" s="440" t="s">
        <v>5335</v>
      </c>
      <c r="G140" s="440"/>
      <c r="H140" s="395"/>
      <c r="I140" s="440" t="s">
        <v>4406</v>
      </c>
      <c r="J140" s="440" t="s">
        <v>4017</v>
      </c>
      <c r="K140" s="442" t="s">
        <v>4407</v>
      </c>
    </row>
    <row r="141" spans="1:11" ht="15" customHeight="1" thickBot="1" x14ac:dyDescent="0.3">
      <c r="A141" s="440" t="s">
        <v>268</v>
      </c>
      <c r="B141" s="440" t="s">
        <v>269</v>
      </c>
      <c r="C141" s="440" t="s">
        <v>268</v>
      </c>
      <c r="D141" s="440" t="s">
        <v>23</v>
      </c>
      <c r="E141" s="441" t="str">
        <f t="shared" si="2"/>
        <v>545 East Lincoln Highway Coatesville, PA  19320</v>
      </c>
      <c r="F141" s="440" t="s">
        <v>14589</v>
      </c>
      <c r="G141" s="440"/>
      <c r="H141" s="395"/>
      <c r="I141" s="440" t="s">
        <v>4907</v>
      </c>
      <c r="J141" s="440" t="s">
        <v>4017</v>
      </c>
      <c r="K141" s="442" t="s">
        <v>4908</v>
      </c>
    </row>
    <row r="142" spans="1:11" ht="15" customHeight="1" thickBot="1" x14ac:dyDescent="0.3">
      <c r="A142" s="440" t="s">
        <v>270</v>
      </c>
      <c r="B142" s="440" t="s">
        <v>271</v>
      </c>
      <c r="C142" s="440" t="s">
        <v>270</v>
      </c>
      <c r="D142" s="440" t="s">
        <v>23</v>
      </c>
      <c r="E142" s="441" t="str">
        <f t="shared" si="2"/>
        <v>800 4th Street Denver, PA  17517</v>
      </c>
      <c r="F142" s="440" t="s">
        <v>14410</v>
      </c>
      <c r="G142" s="440" t="s">
        <v>4495</v>
      </c>
      <c r="H142" s="395"/>
      <c r="I142" s="440" t="s">
        <v>4496</v>
      </c>
      <c r="J142" s="440" t="s">
        <v>4017</v>
      </c>
      <c r="K142" s="442" t="s">
        <v>4497</v>
      </c>
    </row>
    <row r="143" spans="1:11" ht="15" customHeight="1" thickBot="1" x14ac:dyDescent="0.3">
      <c r="A143" s="440" t="s">
        <v>272</v>
      </c>
      <c r="B143" s="440" t="s">
        <v>273</v>
      </c>
      <c r="C143" s="440" t="s">
        <v>272</v>
      </c>
      <c r="D143" s="440" t="s">
        <v>18</v>
      </c>
      <c r="E143" s="441" t="str">
        <f t="shared" si="2"/>
        <v>535 James Hance Court Exton, PA  19341</v>
      </c>
      <c r="F143" s="440" t="s">
        <v>5344</v>
      </c>
      <c r="G143" s="440"/>
      <c r="H143" s="395"/>
      <c r="I143" s="440" t="s">
        <v>4900</v>
      </c>
      <c r="J143" s="440" t="s">
        <v>4017</v>
      </c>
      <c r="K143" s="442" t="s">
        <v>4901</v>
      </c>
    </row>
    <row r="144" spans="1:11" ht="15" customHeight="1" thickBot="1" x14ac:dyDescent="0.3">
      <c r="A144" s="440" t="s">
        <v>274</v>
      </c>
      <c r="B144" s="440" t="s">
        <v>275</v>
      </c>
      <c r="C144" s="440" t="s">
        <v>274</v>
      </c>
      <c r="D144" s="440" t="s">
        <v>23</v>
      </c>
      <c r="E144" s="441" t="str">
        <f t="shared" si="2"/>
        <v>230 Flourtown Rd Plymouth Meeting, PA  19462</v>
      </c>
      <c r="F144" s="440" t="s">
        <v>14565</v>
      </c>
      <c r="G144" s="440"/>
      <c r="H144" s="395"/>
      <c r="I144" s="440" t="s">
        <v>4863</v>
      </c>
      <c r="J144" s="440" t="s">
        <v>4017</v>
      </c>
      <c r="K144" s="442" t="s">
        <v>4864</v>
      </c>
    </row>
    <row r="145" spans="1:11" ht="15" customHeight="1" thickBot="1" x14ac:dyDescent="0.3">
      <c r="A145" s="440" t="s">
        <v>276</v>
      </c>
      <c r="B145" s="440" t="s">
        <v>277</v>
      </c>
      <c r="C145" s="440" t="s">
        <v>276</v>
      </c>
      <c r="D145" s="440" t="s">
        <v>23</v>
      </c>
      <c r="E145" s="441" t="str">
        <f t="shared" si="2"/>
        <v>200 N Fifth St Columbia, PA  17512</v>
      </c>
      <c r="F145" s="440" t="s">
        <v>14411</v>
      </c>
      <c r="G145" s="440"/>
      <c r="H145" s="395"/>
      <c r="I145" s="440" t="s">
        <v>4498</v>
      </c>
      <c r="J145" s="440" t="s">
        <v>4017</v>
      </c>
      <c r="K145" s="442" t="s">
        <v>4499</v>
      </c>
    </row>
    <row r="146" spans="1:11" ht="15" customHeight="1" thickBot="1" x14ac:dyDescent="0.3">
      <c r="A146" s="440" t="s">
        <v>278</v>
      </c>
      <c r="B146" s="440" t="s">
        <v>279</v>
      </c>
      <c r="C146" s="440" t="s">
        <v>278</v>
      </c>
      <c r="D146" s="440" t="s">
        <v>167</v>
      </c>
      <c r="E146" s="441" t="str">
        <f t="shared" si="2"/>
        <v>5050 Sweppenheiser Drive Bloomsburg, PA  17815</v>
      </c>
      <c r="F146" s="440" t="s">
        <v>5349</v>
      </c>
      <c r="G146" s="440"/>
      <c r="H146" s="395"/>
      <c r="I146" s="440" t="s">
        <v>4629</v>
      </c>
      <c r="J146" s="440" t="s">
        <v>4017</v>
      </c>
      <c r="K146" s="442" t="s">
        <v>4630</v>
      </c>
    </row>
    <row r="147" spans="1:11" ht="15" customHeight="1" thickBot="1" x14ac:dyDescent="0.3">
      <c r="A147" s="440" t="s">
        <v>280</v>
      </c>
      <c r="B147" s="440" t="s">
        <v>281</v>
      </c>
      <c r="C147" s="440" t="s">
        <v>280</v>
      </c>
      <c r="D147" s="440" t="s">
        <v>23</v>
      </c>
      <c r="E147" s="441" t="str">
        <f t="shared" si="2"/>
        <v>3002 Perry Hwy Hadley, PA  16130</v>
      </c>
      <c r="F147" s="440" t="s">
        <v>5350</v>
      </c>
      <c r="G147" s="440" t="s">
        <v>3910</v>
      </c>
      <c r="H147" s="395"/>
      <c r="I147" s="440" t="s">
        <v>4168</v>
      </c>
      <c r="J147" s="440" t="s">
        <v>4017</v>
      </c>
      <c r="K147" s="442" t="s">
        <v>4169</v>
      </c>
    </row>
    <row r="148" spans="1:11" ht="15" customHeight="1" thickBot="1" x14ac:dyDescent="0.3">
      <c r="A148" s="440" t="s">
        <v>282</v>
      </c>
      <c r="B148" s="440" t="s">
        <v>283</v>
      </c>
      <c r="C148" s="440" t="s">
        <v>282</v>
      </c>
      <c r="D148" s="440" t="s">
        <v>18</v>
      </c>
      <c r="E148" s="441" t="str">
        <f t="shared" si="2"/>
        <v>4050 Crums Mill Rd. Harrisburg, PA  17112</v>
      </c>
      <c r="F148" s="440" t="s">
        <v>14450</v>
      </c>
      <c r="G148" s="440"/>
      <c r="H148" s="395"/>
      <c r="I148" s="440" t="s">
        <v>4589</v>
      </c>
      <c r="J148" s="440" t="s">
        <v>4017</v>
      </c>
      <c r="K148" s="442" t="s">
        <v>4590</v>
      </c>
    </row>
    <row r="149" spans="1:11" ht="15" customHeight="1" thickBot="1" x14ac:dyDescent="0.3">
      <c r="A149" s="440" t="s">
        <v>284</v>
      </c>
      <c r="B149" s="440" t="s">
        <v>285</v>
      </c>
      <c r="C149" s="440" t="s">
        <v>284</v>
      </c>
      <c r="D149" s="440" t="s">
        <v>18</v>
      </c>
      <c r="E149" s="441" t="str">
        <f t="shared" si="2"/>
        <v>1100 E Erie Ave Philadelphia, PA  19124</v>
      </c>
      <c r="F149" s="440" t="s">
        <v>14632</v>
      </c>
      <c r="G149" s="440"/>
      <c r="H149" s="395"/>
      <c r="I149" s="440" t="s">
        <v>4016</v>
      </c>
      <c r="J149" s="440" t="s">
        <v>4017</v>
      </c>
      <c r="K149" s="442" t="s">
        <v>4018</v>
      </c>
    </row>
    <row r="150" spans="1:11" ht="15" customHeight="1" thickBot="1" x14ac:dyDescent="0.3">
      <c r="A150" s="440" t="s">
        <v>286</v>
      </c>
      <c r="B150" s="440" t="s">
        <v>287</v>
      </c>
      <c r="C150" s="440" t="s">
        <v>286</v>
      </c>
      <c r="D150" s="440" t="s">
        <v>23</v>
      </c>
      <c r="E150" s="441" t="str">
        <f t="shared" si="2"/>
        <v>300 West Campus Avenue Davidsville, PA  15928</v>
      </c>
      <c r="F150" s="440" t="s">
        <v>14361</v>
      </c>
      <c r="G150" s="440" t="s">
        <v>4346</v>
      </c>
      <c r="H150" s="395"/>
      <c r="I150" s="440" t="s">
        <v>4347</v>
      </c>
      <c r="J150" s="440" t="s">
        <v>4017</v>
      </c>
      <c r="K150" s="442" t="s">
        <v>4348</v>
      </c>
    </row>
    <row r="151" spans="1:11" ht="15" customHeight="1" thickBot="1" x14ac:dyDescent="0.3">
      <c r="A151" s="440" t="s">
        <v>288</v>
      </c>
      <c r="B151" s="440" t="s">
        <v>289</v>
      </c>
      <c r="C151" s="440" t="s">
        <v>288</v>
      </c>
      <c r="D151" s="440" t="s">
        <v>23</v>
      </c>
      <c r="E151" s="441" t="str">
        <f t="shared" si="2"/>
        <v>1451 Frankstown Rd Johnstown, PA  15902</v>
      </c>
      <c r="F151" s="440" t="s">
        <v>14353</v>
      </c>
      <c r="G151" s="440" t="s">
        <v>3910</v>
      </c>
      <c r="H151" s="395"/>
      <c r="I151" s="440" t="s">
        <v>4330</v>
      </c>
      <c r="J151" s="440" t="s">
        <v>4017</v>
      </c>
      <c r="K151" s="442" t="s">
        <v>4331</v>
      </c>
    </row>
    <row r="152" spans="1:11" ht="15" customHeight="1" thickBot="1" x14ac:dyDescent="0.3">
      <c r="A152" s="440" t="s">
        <v>290</v>
      </c>
      <c r="B152" s="440" t="s">
        <v>291</v>
      </c>
      <c r="C152" s="440" t="s">
        <v>290</v>
      </c>
      <c r="D152" s="440" t="s">
        <v>23</v>
      </c>
      <c r="E152" s="441" t="str">
        <f t="shared" si="2"/>
        <v>2110 Horseshoe Rd Lancaster, PA  17601</v>
      </c>
      <c r="F152" s="440" t="s">
        <v>5358</v>
      </c>
      <c r="G152" s="440" t="s">
        <v>3910</v>
      </c>
      <c r="H152" s="395"/>
      <c r="I152" s="440" t="s">
        <v>4493</v>
      </c>
      <c r="J152" s="440" t="s">
        <v>4017</v>
      </c>
      <c r="K152" s="442" t="s">
        <v>4494</v>
      </c>
    </row>
    <row r="153" spans="1:11" ht="15" customHeight="1" thickBot="1" x14ac:dyDescent="0.3">
      <c r="A153" s="440" t="s">
        <v>292</v>
      </c>
      <c r="B153" s="440" t="s">
        <v>293</v>
      </c>
      <c r="C153" s="440" t="s">
        <v>292</v>
      </c>
      <c r="D153" s="440" t="s">
        <v>23</v>
      </c>
      <c r="E153" s="441" t="str">
        <f t="shared" si="2"/>
        <v>130 Berlin Rd New Oxford, PA  17350</v>
      </c>
      <c r="F153" s="440" t="s">
        <v>14390</v>
      </c>
      <c r="G153" s="440" t="s">
        <v>3910</v>
      </c>
      <c r="H153" s="395"/>
      <c r="I153" s="440" t="s">
        <v>4443</v>
      </c>
      <c r="J153" s="440" t="s">
        <v>4017</v>
      </c>
      <c r="K153" s="442" t="s">
        <v>4444</v>
      </c>
    </row>
    <row r="154" spans="1:11" ht="15" customHeight="1" thickBot="1" x14ac:dyDescent="0.3">
      <c r="A154" s="440" t="s">
        <v>294</v>
      </c>
      <c r="B154" s="440" t="s">
        <v>295</v>
      </c>
      <c r="C154" s="440" t="s">
        <v>294</v>
      </c>
      <c r="D154" s="440" t="s">
        <v>23</v>
      </c>
      <c r="E154" s="441" t="str">
        <f t="shared" si="2"/>
        <v>219 W School Dr Linesville, PA  16424</v>
      </c>
      <c r="F154" s="440" t="s">
        <v>14297</v>
      </c>
      <c r="G154" s="440" t="s">
        <v>3910</v>
      </c>
      <c r="H154" s="395"/>
      <c r="I154" s="440" t="s">
        <v>4191</v>
      </c>
      <c r="J154" s="440" t="s">
        <v>4017</v>
      </c>
      <c r="K154" s="442" t="s">
        <v>4192</v>
      </c>
    </row>
    <row r="155" spans="1:11" ht="15" customHeight="1" thickBot="1" x14ac:dyDescent="0.3">
      <c r="A155" s="440" t="s">
        <v>296</v>
      </c>
      <c r="B155" s="440" t="s">
        <v>4031</v>
      </c>
      <c r="C155" s="440" t="s">
        <v>296</v>
      </c>
      <c r="D155" s="440" t="s">
        <v>167</v>
      </c>
      <c r="E155" s="441" t="str">
        <f t="shared" si="2"/>
        <v>720 Locust Street Connellsville, PA  15425</v>
      </c>
      <c r="F155" s="440" t="s">
        <v>5368</v>
      </c>
      <c r="G155" s="440"/>
      <c r="H155" s="395"/>
      <c r="I155" s="440" t="s">
        <v>4026</v>
      </c>
      <c r="J155" s="440" t="s">
        <v>4017</v>
      </c>
      <c r="K155" s="442" t="s">
        <v>4027</v>
      </c>
    </row>
    <row r="156" spans="1:11" ht="15" customHeight="1" thickBot="1" x14ac:dyDescent="0.3">
      <c r="A156" s="440" t="s">
        <v>297</v>
      </c>
      <c r="B156" s="440" t="s">
        <v>298</v>
      </c>
      <c r="C156" s="440" t="s">
        <v>297</v>
      </c>
      <c r="D156" s="440" t="s">
        <v>23</v>
      </c>
      <c r="E156" s="441" t="str">
        <f t="shared" si="2"/>
        <v>732 Rockridge Rd. Connellsville, PA  15425</v>
      </c>
      <c r="F156" s="440" t="s">
        <v>14215</v>
      </c>
      <c r="G156" s="440" t="s">
        <v>4025</v>
      </c>
      <c r="H156" s="395"/>
      <c r="I156" s="440" t="s">
        <v>4026</v>
      </c>
      <c r="J156" s="440" t="s">
        <v>4017</v>
      </c>
      <c r="K156" s="442" t="s">
        <v>4027</v>
      </c>
    </row>
    <row r="157" spans="1:11" ht="15" customHeight="1" thickBot="1" x14ac:dyDescent="0.3">
      <c r="A157" s="440" t="s">
        <v>299</v>
      </c>
      <c r="B157" s="440" t="s">
        <v>300</v>
      </c>
      <c r="C157" s="440" t="s">
        <v>299</v>
      </c>
      <c r="D157" s="440" t="s">
        <v>23</v>
      </c>
      <c r="E157" s="441" t="str">
        <f t="shared" si="2"/>
        <v>44 Big Spring Rd Robesonia, PA  19551</v>
      </c>
      <c r="F157" s="440" t="s">
        <v>14428</v>
      </c>
      <c r="G157" s="440"/>
      <c r="H157" s="395"/>
      <c r="I157" s="440" t="s">
        <v>4545</v>
      </c>
      <c r="J157" s="440" t="s">
        <v>4017</v>
      </c>
      <c r="K157" s="442" t="s">
        <v>4546</v>
      </c>
    </row>
    <row r="158" spans="1:11" ht="15" customHeight="1" thickBot="1" x14ac:dyDescent="0.3">
      <c r="A158" s="440" t="s">
        <v>301</v>
      </c>
      <c r="B158" s="440" t="s">
        <v>302</v>
      </c>
      <c r="C158" s="440" t="s">
        <v>301</v>
      </c>
      <c r="D158" s="440" t="s">
        <v>23</v>
      </c>
      <c r="E158" s="441" t="str">
        <f t="shared" si="2"/>
        <v>1099 Maple Street Coraopolis, PA  15108</v>
      </c>
      <c r="F158" s="440" t="s">
        <v>14249</v>
      </c>
      <c r="G158" s="440" t="s">
        <v>3910</v>
      </c>
      <c r="H158" s="395"/>
      <c r="I158" s="440" t="s">
        <v>4096</v>
      </c>
      <c r="J158" s="440" t="s">
        <v>4017</v>
      </c>
      <c r="K158" s="442" t="s">
        <v>4097</v>
      </c>
    </row>
    <row r="159" spans="1:11" ht="15" customHeight="1" thickBot="1" x14ac:dyDescent="0.3">
      <c r="A159" s="440" t="s">
        <v>303</v>
      </c>
      <c r="B159" s="440" t="s">
        <v>304</v>
      </c>
      <c r="C159" s="440" t="s">
        <v>303</v>
      </c>
      <c r="D159" s="440" t="s">
        <v>23</v>
      </c>
      <c r="E159" s="441" t="str">
        <f t="shared" si="2"/>
        <v>105 E Evergreen Rd Lebanon, PA  17042</v>
      </c>
      <c r="F159" s="440" t="s">
        <v>14425</v>
      </c>
      <c r="G159" s="440" t="s">
        <v>3910</v>
      </c>
      <c r="H159" s="395"/>
      <c r="I159" s="440" t="s">
        <v>4525</v>
      </c>
      <c r="J159" s="440" t="s">
        <v>4017</v>
      </c>
      <c r="K159" s="442" t="s">
        <v>4526</v>
      </c>
    </row>
    <row r="160" spans="1:11" ht="15" customHeight="1" thickBot="1" x14ac:dyDescent="0.3">
      <c r="A160" s="440" t="s">
        <v>305</v>
      </c>
      <c r="B160" s="440" t="s">
        <v>306</v>
      </c>
      <c r="C160" s="440" t="s">
        <v>305</v>
      </c>
      <c r="D160" s="440" t="s">
        <v>23</v>
      </c>
      <c r="E160" s="441" t="str">
        <f t="shared" si="2"/>
        <v>540 East Pleasant Street Corry, PA  16407</v>
      </c>
      <c r="F160" s="440" t="s">
        <v>14300</v>
      </c>
      <c r="G160" s="440" t="s">
        <v>3910</v>
      </c>
      <c r="H160" s="395"/>
      <c r="I160" s="440" t="s">
        <v>4201</v>
      </c>
      <c r="J160" s="440" t="s">
        <v>4017</v>
      </c>
      <c r="K160" s="442" t="s">
        <v>4202</v>
      </c>
    </row>
    <row r="161" spans="1:11" ht="15" customHeight="1" thickBot="1" x14ac:dyDescent="0.3">
      <c r="A161" s="440" t="s">
        <v>307</v>
      </c>
      <c r="B161" s="440" t="s">
        <v>308</v>
      </c>
      <c r="C161" s="440" t="s">
        <v>307</v>
      </c>
      <c r="D161" s="440" t="s">
        <v>23</v>
      </c>
      <c r="E161" s="441" t="str">
        <f t="shared" si="2"/>
        <v>698 Dwight St Coudersport, PA  16915</v>
      </c>
      <c r="F161" s="440" t="s">
        <v>5378</v>
      </c>
      <c r="G161" s="440" t="s">
        <v>3910</v>
      </c>
      <c r="H161" s="395"/>
      <c r="I161" s="440" t="s">
        <v>4389</v>
      </c>
      <c r="J161" s="440" t="s">
        <v>4017</v>
      </c>
      <c r="K161" s="442" t="s">
        <v>4390</v>
      </c>
    </row>
    <row r="162" spans="1:11" ht="15" customHeight="1" thickBot="1" x14ac:dyDescent="0.3">
      <c r="A162" s="440" t="s">
        <v>309</v>
      </c>
      <c r="B162" s="440" t="s">
        <v>310</v>
      </c>
      <c r="C162" s="440" t="s">
        <v>309</v>
      </c>
      <c r="D162" s="440" t="s">
        <v>23</v>
      </c>
      <c r="E162" s="441" t="str">
        <f t="shared" si="2"/>
        <v>30 N Chancellor St Newtown, PA  18940</v>
      </c>
      <c r="F162" s="440" t="s">
        <v>14556</v>
      </c>
      <c r="G162" s="440"/>
      <c r="H162" s="395"/>
      <c r="I162" s="440" t="s">
        <v>4840</v>
      </c>
      <c r="J162" s="440" t="s">
        <v>4017</v>
      </c>
      <c r="K162" s="442" t="s">
        <v>4841</v>
      </c>
    </row>
    <row r="163" spans="1:11" ht="15" customHeight="1" thickBot="1" x14ac:dyDescent="0.3">
      <c r="A163" s="440" t="s">
        <v>311</v>
      </c>
      <c r="B163" s="440" t="s">
        <v>312</v>
      </c>
      <c r="C163" s="440" t="s">
        <v>311</v>
      </c>
      <c r="D163" s="440" t="s">
        <v>23</v>
      </c>
      <c r="E163" s="441" t="str">
        <f t="shared" si="2"/>
        <v>3 Education Dr Seneca, PA  16346</v>
      </c>
      <c r="F163" s="440" t="s">
        <v>14322</v>
      </c>
      <c r="G163" s="440" t="s">
        <v>3910</v>
      </c>
      <c r="H163" s="395"/>
      <c r="I163" s="440" t="s">
        <v>4253</v>
      </c>
      <c r="J163" s="440" t="s">
        <v>4017</v>
      </c>
      <c r="K163" s="442" t="s">
        <v>4254</v>
      </c>
    </row>
    <row r="164" spans="1:11" ht="15" customHeight="1" thickBot="1" x14ac:dyDescent="0.3">
      <c r="A164" s="440" t="s">
        <v>313</v>
      </c>
      <c r="B164" s="440" t="s">
        <v>314</v>
      </c>
      <c r="C164" s="440" t="s">
        <v>313</v>
      </c>
      <c r="D164" s="440" t="s">
        <v>23</v>
      </c>
      <c r="E164" s="441" t="str">
        <f t="shared" si="2"/>
        <v>11280 Mercer Pike Meadville, PA  16335</v>
      </c>
      <c r="F164" s="440" t="s">
        <v>14298</v>
      </c>
      <c r="G164" s="440"/>
      <c r="H164" s="395"/>
      <c r="I164" s="440" t="s">
        <v>4193</v>
      </c>
      <c r="J164" s="440" t="s">
        <v>4017</v>
      </c>
      <c r="K164" s="442" t="s">
        <v>4194</v>
      </c>
    </row>
    <row r="165" spans="1:11" ht="15" customHeight="1" thickBot="1" x14ac:dyDescent="0.3">
      <c r="A165" s="440" t="s">
        <v>315</v>
      </c>
      <c r="B165" s="440" t="s">
        <v>316</v>
      </c>
      <c r="C165" s="440" t="s">
        <v>315</v>
      </c>
      <c r="D165" s="440" t="s">
        <v>34</v>
      </c>
      <c r="E165" s="441" t="str">
        <f t="shared" si="2"/>
        <v>860 Thurston Road Meadville, PA  16335</v>
      </c>
      <c r="F165" s="440" t="s">
        <v>5393</v>
      </c>
      <c r="G165" s="440"/>
      <c r="H165" s="395"/>
      <c r="I165" s="440" t="s">
        <v>4193</v>
      </c>
      <c r="J165" s="440" t="s">
        <v>4017</v>
      </c>
      <c r="K165" s="442" t="s">
        <v>4194</v>
      </c>
    </row>
    <row r="166" spans="1:11" ht="15" customHeight="1" thickBot="1" x14ac:dyDescent="0.3">
      <c r="A166" s="440" t="s">
        <v>317</v>
      </c>
      <c r="B166" s="440" t="s">
        <v>318</v>
      </c>
      <c r="C166" s="440" t="s">
        <v>317</v>
      </c>
      <c r="D166" s="440" t="s">
        <v>23</v>
      </c>
      <c r="E166" s="441" t="str">
        <f t="shared" si="2"/>
        <v>281 S Mountain Blvd Mountain Top, PA  18707</v>
      </c>
      <c r="F166" s="440" t="s">
        <v>5395</v>
      </c>
      <c r="G166" s="440" t="s">
        <v>3910</v>
      </c>
      <c r="H166" s="395"/>
      <c r="I166" s="440" t="s">
        <v>4699</v>
      </c>
      <c r="J166" s="440" t="s">
        <v>4017</v>
      </c>
      <c r="K166" s="442" t="s">
        <v>4700</v>
      </c>
    </row>
    <row r="167" spans="1:11" ht="15" customHeight="1" thickBot="1" x14ac:dyDescent="0.3">
      <c r="A167" s="440" t="s">
        <v>319</v>
      </c>
      <c r="B167" s="440" t="s">
        <v>320</v>
      </c>
      <c r="C167" s="440" t="s">
        <v>319</v>
      </c>
      <c r="D167" s="440" t="s">
        <v>18</v>
      </c>
      <c r="E167" s="441" t="str">
        <f t="shared" si="2"/>
        <v>605 S Duke St. York, PA  17403</v>
      </c>
      <c r="F167" s="440" t="s">
        <v>14403</v>
      </c>
      <c r="G167" s="440"/>
      <c r="H167" s="395"/>
      <c r="I167" s="440" t="s">
        <v>4467</v>
      </c>
      <c r="J167" s="440" t="s">
        <v>4017</v>
      </c>
      <c r="K167" s="442" t="s">
        <v>4477</v>
      </c>
    </row>
    <row r="168" spans="1:11" ht="15" customHeight="1" thickBot="1" x14ac:dyDescent="0.3">
      <c r="A168" s="440" t="s">
        <v>321</v>
      </c>
      <c r="B168" s="440" t="s">
        <v>322</v>
      </c>
      <c r="C168" s="440" t="s">
        <v>321</v>
      </c>
      <c r="D168" s="440" t="s">
        <v>34</v>
      </c>
      <c r="E168" s="441" t="str">
        <f t="shared" si="2"/>
        <v>3201 Rockwell Avenue Scranton, PA  18508</v>
      </c>
      <c r="F168" s="440" t="s">
        <v>5398</v>
      </c>
      <c r="G168" s="440"/>
      <c r="H168" s="395"/>
      <c r="I168" s="440" t="s">
        <v>4732</v>
      </c>
      <c r="J168" s="440" t="s">
        <v>4017</v>
      </c>
      <c r="K168" s="442" t="s">
        <v>4733</v>
      </c>
    </row>
    <row r="169" spans="1:11" ht="15" customHeight="1" thickBot="1" x14ac:dyDescent="0.3">
      <c r="A169" s="440" t="s">
        <v>325</v>
      </c>
      <c r="B169" s="440" t="s">
        <v>14442</v>
      </c>
      <c r="C169" s="440" t="s">
        <v>325</v>
      </c>
      <c r="D169" s="440" t="s">
        <v>34</v>
      </c>
      <c r="E169" s="441" t="str">
        <f t="shared" si="2"/>
        <v>110 Old Willow Mill Rd Mechanicsburg, PA  17050</v>
      </c>
      <c r="F169" s="440" t="s">
        <v>14443</v>
      </c>
      <c r="G169" s="440"/>
      <c r="H169" s="395"/>
      <c r="I169" s="440" t="s">
        <v>4578</v>
      </c>
      <c r="J169" s="440" t="s">
        <v>4017</v>
      </c>
      <c r="K169" s="442" t="s">
        <v>4579</v>
      </c>
    </row>
    <row r="170" spans="1:11" ht="15" customHeight="1" thickBot="1" x14ac:dyDescent="0.3">
      <c r="A170" s="440" t="s">
        <v>323</v>
      </c>
      <c r="B170" s="440" t="s">
        <v>324</v>
      </c>
      <c r="C170" s="440" t="s">
        <v>323</v>
      </c>
      <c r="D170" s="440" t="s">
        <v>23</v>
      </c>
      <c r="E170" s="441" t="str">
        <f t="shared" si="2"/>
        <v>6746 Carlisle Pike Mechanicsburg, PA  17050</v>
      </c>
      <c r="F170" s="440" t="s">
        <v>5400</v>
      </c>
      <c r="G170" s="440"/>
      <c r="H170" s="395"/>
      <c r="I170" s="440" t="s">
        <v>4578</v>
      </c>
      <c r="J170" s="440" t="s">
        <v>4017</v>
      </c>
      <c r="K170" s="442" t="s">
        <v>4579</v>
      </c>
    </row>
    <row r="171" spans="1:11" ht="15" customHeight="1" thickBot="1" x14ac:dyDescent="0.3">
      <c r="A171" s="440" t="s">
        <v>326</v>
      </c>
      <c r="B171" s="440" t="s">
        <v>327</v>
      </c>
      <c r="C171" s="440" t="s">
        <v>326</v>
      </c>
      <c r="D171" s="440" t="s">
        <v>23</v>
      </c>
      <c r="E171" s="441" t="str">
        <f t="shared" si="2"/>
        <v>650 Beech St Curwensville, PA  16833</v>
      </c>
      <c r="F171" s="440" t="s">
        <v>5404</v>
      </c>
      <c r="G171" s="440" t="s">
        <v>3910</v>
      </c>
      <c r="H171" s="395"/>
      <c r="I171" s="440" t="s">
        <v>4408</v>
      </c>
      <c r="J171" s="440" t="s">
        <v>4017</v>
      </c>
      <c r="K171" s="442" t="s">
        <v>4409</v>
      </c>
    </row>
    <row r="172" spans="1:11" ht="15" customHeight="1" thickBot="1" x14ac:dyDescent="0.3">
      <c r="A172" s="440" t="s">
        <v>328</v>
      </c>
      <c r="B172" s="440" t="s">
        <v>329</v>
      </c>
      <c r="C172" s="440" t="s">
        <v>328</v>
      </c>
      <c r="D172" s="440" t="s">
        <v>23</v>
      </c>
      <c r="E172" s="441" t="str">
        <f t="shared" si="2"/>
        <v>2010 Conyngham Ave Dallas, PA  18612</v>
      </c>
      <c r="F172" s="440" t="s">
        <v>14493</v>
      </c>
      <c r="G172" s="440" t="s">
        <v>4701</v>
      </c>
      <c r="H172" s="395"/>
      <c r="I172" s="440" t="s">
        <v>4702</v>
      </c>
      <c r="J172" s="440" t="s">
        <v>4017</v>
      </c>
      <c r="K172" s="442" t="s">
        <v>4703</v>
      </c>
    </row>
    <row r="173" spans="1:11" ht="15" customHeight="1" thickBot="1" x14ac:dyDescent="0.3">
      <c r="A173" s="440" t="s">
        <v>330</v>
      </c>
      <c r="B173" s="440" t="s">
        <v>331</v>
      </c>
      <c r="C173" s="440" t="s">
        <v>330</v>
      </c>
      <c r="D173" s="440" t="s">
        <v>23</v>
      </c>
      <c r="E173" s="441" t="str">
        <f t="shared" si="2"/>
        <v>700 New School Ln Dallastown, PA  17313</v>
      </c>
      <c r="F173" s="440" t="s">
        <v>5406</v>
      </c>
      <c r="G173" s="440" t="s">
        <v>3910</v>
      </c>
      <c r="H173" s="395"/>
      <c r="I173" s="440" t="s">
        <v>4469</v>
      </c>
      <c r="J173" s="440" t="s">
        <v>4017</v>
      </c>
      <c r="K173" s="442" t="s">
        <v>4470</v>
      </c>
    </row>
    <row r="174" spans="1:11" ht="15" customHeight="1" thickBot="1" x14ac:dyDescent="0.3">
      <c r="A174" s="440" t="s">
        <v>332</v>
      </c>
      <c r="B174" s="440" t="s">
        <v>333</v>
      </c>
      <c r="C174" s="440" t="s">
        <v>332</v>
      </c>
      <c r="D174" s="440" t="s">
        <v>23</v>
      </c>
      <c r="E174" s="441" t="str">
        <f t="shared" si="2"/>
        <v>Matthew Brooke Bldg Suite 200 Birdsboro, PA  19508</v>
      </c>
      <c r="F174" s="440" t="s">
        <v>14429</v>
      </c>
      <c r="G174" s="440" t="s">
        <v>4547</v>
      </c>
      <c r="H174" s="395"/>
      <c r="I174" s="440" t="s">
        <v>4548</v>
      </c>
      <c r="J174" s="440" t="s">
        <v>4017</v>
      </c>
      <c r="K174" s="442" t="s">
        <v>4549</v>
      </c>
    </row>
    <row r="175" spans="1:11" ht="15" customHeight="1" thickBot="1" x14ac:dyDescent="0.3">
      <c r="A175" s="440" t="s">
        <v>334</v>
      </c>
      <c r="B175" s="440" t="s">
        <v>335</v>
      </c>
      <c r="C175" s="440" t="s">
        <v>334</v>
      </c>
      <c r="D175" s="440" t="s">
        <v>23</v>
      </c>
      <c r="E175" s="441" t="str">
        <f t="shared" si="2"/>
        <v>600 Walnut St Danville, PA  17821</v>
      </c>
      <c r="F175" s="440" t="s">
        <v>5413</v>
      </c>
      <c r="G175" s="440" t="s">
        <v>3910</v>
      </c>
      <c r="H175" s="395"/>
      <c r="I175" s="440" t="s">
        <v>4635</v>
      </c>
      <c r="J175" s="440" t="s">
        <v>4017</v>
      </c>
      <c r="K175" s="442" t="s">
        <v>4636</v>
      </c>
    </row>
    <row r="176" spans="1:11" ht="15" customHeight="1" thickBot="1" x14ac:dyDescent="0.3">
      <c r="A176" s="440" t="s">
        <v>336</v>
      </c>
      <c r="B176" s="440" t="s">
        <v>337</v>
      </c>
      <c r="C176" s="440" t="s">
        <v>336</v>
      </c>
      <c r="D176" s="440" t="s">
        <v>167</v>
      </c>
      <c r="E176" s="441" t="str">
        <f t="shared" si="2"/>
        <v>6001 Locust Lane Harrisburg, PA  17109</v>
      </c>
      <c r="F176" s="440" t="s">
        <v>14452</v>
      </c>
      <c r="G176" s="440"/>
      <c r="H176" s="395"/>
      <c r="I176" s="440" t="s">
        <v>4589</v>
      </c>
      <c r="J176" s="440" t="s">
        <v>4017</v>
      </c>
      <c r="K176" s="442" t="s">
        <v>4594</v>
      </c>
    </row>
    <row r="177" spans="1:11" ht="15" customHeight="1" thickBot="1" x14ac:dyDescent="0.3">
      <c r="A177" s="440" t="s">
        <v>338</v>
      </c>
      <c r="B177" s="440" t="s">
        <v>339</v>
      </c>
      <c r="C177" s="440" t="s">
        <v>338</v>
      </c>
      <c r="D177" s="440" t="s">
        <v>23</v>
      </c>
      <c r="E177" s="441" t="str">
        <f t="shared" si="2"/>
        <v>19 East Union Road Cheswick, PA  15024</v>
      </c>
      <c r="F177" s="440" t="s">
        <v>14250</v>
      </c>
      <c r="G177" s="440" t="s">
        <v>3910</v>
      </c>
      <c r="H177" s="395"/>
      <c r="I177" s="440" t="s">
        <v>4083</v>
      </c>
      <c r="J177" s="440" t="s">
        <v>4017</v>
      </c>
      <c r="K177" s="442" t="s">
        <v>4084</v>
      </c>
    </row>
    <row r="178" spans="1:11" ht="15" customHeight="1" thickBot="1" x14ac:dyDescent="0.3">
      <c r="A178" s="440" t="s">
        <v>340</v>
      </c>
      <c r="B178" s="440" t="s">
        <v>341</v>
      </c>
      <c r="C178" s="440" t="s">
        <v>340</v>
      </c>
      <c r="D178" s="440" t="s">
        <v>34</v>
      </c>
      <c r="E178" s="441" t="str">
        <f t="shared" si="2"/>
        <v>701 Henderson Boulevard Folcroft, PA  19032</v>
      </c>
      <c r="F178" s="440" t="s">
        <v>5418</v>
      </c>
      <c r="G178" s="440"/>
      <c r="H178" s="395"/>
      <c r="I178" s="440" t="s">
        <v>4927</v>
      </c>
      <c r="J178" s="440" t="s">
        <v>4017</v>
      </c>
      <c r="K178" s="442" t="s">
        <v>4928</v>
      </c>
    </row>
    <row r="179" spans="1:11" ht="15" customHeight="1" thickBot="1" x14ac:dyDescent="0.3">
      <c r="A179" s="440" t="s">
        <v>342</v>
      </c>
      <c r="B179" s="440" t="s">
        <v>343</v>
      </c>
      <c r="C179" s="440" t="s">
        <v>342</v>
      </c>
      <c r="D179" s="440" t="s">
        <v>18</v>
      </c>
      <c r="E179" s="441" t="str">
        <f t="shared" si="2"/>
        <v>5201 Old York Road Philadelphia, PA  19141</v>
      </c>
      <c r="F179" s="440" t="s">
        <v>5428</v>
      </c>
      <c r="G179" s="440" t="s">
        <v>4988</v>
      </c>
      <c r="H179" s="395"/>
      <c r="I179" s="440" t="s">
        <v>4016</v>
      </c>
      <c r="J179" s="440" t="s">
        <v>4017</v>
      </c>
      <c r="K179" s="442" t="s">
        <v>4989</v>
      </c>
    </row>
    <row r="180" spans="1:11" ht="15" customHeight="1" thickBot="1" x14ac:dyDescent="0.3">
      <c r="A180" s="440" t="s">
        <v>344</v>
      </c>
      <c r="B180" s="440" t="s">
        <v>345</v>
      </c>
      <c r="C180" s="440" t="s">
        <v>344</v>
      </c>
      <c r="D180" s="440" t="s">
        <v>23</v>
      </c>
      <c r="E180" s="441" t="str">
        <f t="shared" ref="E180:E243" si="3">F180&amp;" "&amp;I180&amp;", "&amp;J180&amp;"  "&amp;K180</f>
        <v>236 Route 6 and 209 Milford, PA  18337</v>
      </c>
      <c r="F180" s="440" t="s">
        <v>14536</v>
      </c>
      <c r="G180" s="440" t="s">
        <v>3910</v>
      </c>
      <c r="H180" s="395"/>
      <c r="I180" s="440" t="s">
        <v>4792</v>
      </c>
      <c r="J180" s="440" t="s">
        <v>4017</v>
      </c>
      <c r="K180" s="442" t="s">
        <v>4793</v>
      </c>
    </row>
    <row r="181" spans="1:11" ht="15" customHeight="1" thickBot="1" x14ac:dyDescent="0.3">
      <c r="A181" s="440" t="s">
        <v>346</v>
      </c>
      <c r="B181" s="440" t="s">
        <v>347</v>
      </c>
      <c r="C181" s="440" t="s">
        <v>346</v>
      </c>
      <c r="D181" s="440" t="s">
        <v>23</v>
      </c>
      <c r="E181" s="441" t="str">
        <f t="shared" si="3"/>
        <v>982 N Chestnut Street Ext Derry, PA  15627</v>
      </c>
      <c r="F181" s="440" t="s">
        <v>14328</v>
      </c>
      <c r="G181" s="440" t="s">
        <v>3910</v>
      </c>
      <c r="H181" s="395"/>
      <c r="I181" s="440" t="s">
        <v>4270</v>
      </c>
      <c r="J181" s="440" t="s">
        <v>4017</v>
      </c>
      <c r="K181" s="442" t="s">
        <v>4271</v>
      </c>
    </row>
    <row r="182" spans="1:11" ht="15" customHeight="1" thickBot="1" x14ac:dyDescent="0.3">
      <c r="A182" s="440" t="s">
        <v>348</v>
      </c>
      <c r="B182" s="440" t="s">
        <v>349</v>
      </c>
      <c r="C182" s="440" t="s">
        <v>348</v>
      </c>
      <c r="D182" s="440" t="s">
        <v>23</v>
      </c>
      <c r="E182" s="441" t="str">
        <f t="shared" si="3"/>
        <v>30 East Granada Ave Hershey, PA  17033</v>
      </c>
      <c r="F182" s="440" t="s">
        <v>14453</v>
      </c>
      <c r="G182" s="440" t="s">
        <v>4595</v>
      </c>
      <c r="H182" s="395"/>
      <c r="I182" s="440" t="s">
        <v>4596</v>
      </c>
      <c r="J182" s="440" t="s">
        <v>4017</v>
      </c>
      <c r="K182" s="442" t="s">
        <v>4597</v>
      </c>
    </row>
    <row r="183" spans="1:11" ht="15" customHeight="1" thickBot="1" x14ac:dyDescent="0.3">
      <c r="A183" s="440" t="s">
        <v>350</v>
      </c>
      <c r="B183" s="440" t="s">
        <v>351</v>
      </c>
      <c r="C183" s="440" t="s">
        <v>350</v>
      </c>
      <c r="D183" s="440" t="s">
        <v>18</v>
      </c>
      <c r="E183" s="441" t="str">
        <f t="shared" si="3"/>
        <v>4700 Parkside Avenue Philadelphia, PA  19131</v>
      </c>
      <c r="F183" s="440" t="s">
        <v>14623</v>
      </c>
      <c r="G183" s="440"/>
      <c r="H183" s="395"/>
      <c r="I183" s="440" t="s">
        <v>4016</v>
      </c>
      <c r="J183" s="440" t="s">
        <v>4017</v>
      </c>
      <c r="K183" s="442" t="s">
        <v>4961</v>
      </c>
    </row>
    <row r="184" spans="1:11" ht="15" customHeight="1" thickBot="1" x14ac:dyDescent="0.3">
      <c r="A184" s="440" t="s">
        <v>352</v>
      </c>
      <c r="B184" s="440" t="s">
        <v>353</v>
      </c>
      <c r="C184" s="440" t="s">
        <v>352</v>
      </c>
      <c r="D184" s="440" t="s">
        <v>23</v>
      </c>
      <c r="E184" s="441" t="str">
        <f t="shared" si="3"/>
        <v>1051 Koser Rd Mount Joy, PA  17552</v>
      </c>
      <c r="F184" s="440" t="s">
        <v>14412</v>
      </c>
      <c r="G184" s="440"/>
      <c r="H184" s="395"/>
      <c r="I184" s="440" t="s">
        <v>4500</v>
      </c>
      <c r="J184" s="440" t="s">
        <v>4017</v>
      </c>
      <c r="K184" s="442" t="s">
        <v>4501</v>
      </c>
    </row>
    <row r="185" spans="1:11" ht="15" customHeight="1" thickBot="1" x14ac:dyDescent="0.3">
      <c r="A185" s="440" t="s">
        <v>354</v>
      </c>
      <c r="B185" s="440" t="s">
        <v>355</v>
      </c>
      <c r="C185" s="440" t="s">
        <v>354</v>
      </c>
      <c r="D185" s="440" t="s">
        <v>23</v>
      </c>
      <c r="E185" s="441" t="str">
        <f t="shared" si="3"/>
        <v>101 Edgeway Road Dover, PA  17315</v>
      </c>
      <c r="F185" s="440" t="s">
        <v>14400</v>
      </c>
      <c r="G185" s="440" t="s">
        <v>3910</v>
      </c>
      <c r="H185" s="395"/>
      <c r="I185" s="440" t="s">
        <v>4471</v>
      </c>
      <c r="J185" s="440" t="s">
        <v>4017</v>
      </c>
      <c r="K185" s="442" t="s">
        <v>4472</v>
      </c>
    </row>
    <row r="186" spans="1:11" ht="15" customHeight="1" thickBot="1" x14ac:dyDescent="0.3">
      <c r="A186" s="440" t="s">
        <v>356</v>
      </c>
      <c r="B186" s="440" t="s">
        <v>357</v>
      </c>
      <c r="C186" s="440" t="s">
        <v>356</v>
      </c>
      <c r="D186" s="440" t="s">
        <v>23</v>
      </c>
      <c r="E186" s="441" t="str">
        <f t="shared" si="3"/>
        <v>540 Trestle Place Downingtown, PA  19335</v>
      </c>
      <c r="F186" s="440" t="s">
        <v>14590</v>
      </c>
      <c r="G186" s="440" t="s">
        <v>3910</v>
      </c>
      <c r="H186" s="395"/>
      <c r="I186" s="440" t="s">
        <v>4898</v>
      </c>
      <c r="J186" s="440" t="s">
        <v>4017</v>
      </c>
      <c r="K186" s="442" t="s">
        <v>4899</v>
      </c>
    </row>
    <row r="187" spans="1:11" ht="15" customHeight="1" thickBot="1" x14ac:dyDescent="0.3">
      <c r="A187" s="440" t="s">
        <v>358</v>
      </c>
      <c r="B187" s="440" t="s">
        <v>5447</v>
      </c>
      <c r="C187" s="440" t="s">
        <v>358</v>
      </c>
      <c r="D187" s="440" t="s">
        <v>18</v>
      </c>
      <c r="E187" s="441" t="str">
        <f t="shared" si="3"/>
        <v>1133 Village Way Latrobe, PA  15650</v>
      </c>
      <c r="F187" s="440" t="s">
        <v>5448</v>
      </c>
      <c r="G187" s="440"/>
      <c r="H187" s="395"/>
      <c r="I187" s="440" t="s">
        <v>4272</v>
      </c>
      <c r="J187" s="440" t="s">
        <v>4017</v>
      </c>
      <c r="K187" s="442" t="s">
        <v>4273</v>
      </c>
    </row>
    <row r="188" spans="1:11" ht="15" customHeight="1" thickBot="1" x14ac:dyDescent="0.3">
      <c r="A188" s="440" t="s">
        <v>359</v>
      </c>
      <c r="B188" s="440" t="s">
        <v>360</v>
      </c>
      <c r="C188" s="440" t="s">
        <v>359</v>
      </c>
      <c r="D188" s="440" t="s">
        <v>23</v>
      </c>
      <c r="E188" s="441" t="str">
        <f t="shared" si="3"/>
        <v>500 Liberty Blvd DuBois, PA  15801</v>
      </c>
      <c r="F188" s="440" t="s">
        <v>14317</v>
      </c>
      <c r="G188" s="440"/>
      <c r="H188" s="395"/>
      <c r="I188" s="440" t="s">
        <v>4242</v>
      </c>
      <c r="J188" s="440" t="s">
        <v>4017</v>
      </c>
      <c r="K188" s="442" t="s">
        <v>4243</v>
      </c>
    </row>
    <row r="189" spans="1:11" ht="15" customHeight="1" thickBot="1" x14ac:dyDescent="0.3">
      <c r="A189" s="440" t="s">
        <v>361</v>
      </c>
      <c r="B189" s="440" t="s">
        <v>362</v>
      </c>
      <c r="C189" s="440" t="s">
        <v>361</v>
      </c>
      <c r="D189" s="440" t="s">
        <v>23</v>
      </c>
      <c r="E189" s="441" t="str">
        <f t="shared" si="3"/>
        <v>300 W Warren St Dunmore, PA  18512</v>
      </c>
      <c r="F189" s="440" t="s">
        <v>5451</v>
      </c>
      <c r="G189" s="440" t="s">
        <v>3910</v>
      </c>
      <c r="H189" s="395"/>
      <c r="I189" s="440" t="s">
        <v>4730</v>
      </c>
      <c r="J189" s="440" t="s">
        <v>4017</v>
      </c>
      <c r="K189" s="442" t="s">
        <v>4731</v>
      </c>
    </row>
    <row r="190" spans="1:11" ht="15" customHeight="1" thickBot="1" x14ac:dyDescent="0.3">
      <c r="A190" s="440" t="s">
        <v>363</v>
      </c>
      <c r="B190" s="440" t="s">
        <v>364</v>
      </c>
      <c r="C190" s="440" t="s">
        <v>363</v>
      </c>
      <c r="D190" s="440" t="s">
        <v>23</v>
      </c>
      <c r="E190" s="441" t="str">
        <f t="shared" si="3"/>
        <v>1150 Jacks Run Rd North Versailles, PA  15137</v>
      </c>
      <c r="F190" s="440" t="s">
        <v>5453</v>
      </c>
      <c r="G190" s="440" t="s">
        <v>3910</v>
      </c>
      <c r="H190" s="395"/>
      <c r="I190" s="440" t="s">
        <v>4098</v>
      </c>
      <c r="J190" s="440" t="s">
        <v>4017</v>
      </c>
      <c r="K190" s="442" t="s">
        <v>4099</v>
      </c>
    </row>
    <row r="191" spans="1:11" ht="15" customHeight="1" thickBot="1" x14ac:dyDescent="0.3">
      <c r="A191" s="440" t="s">
        <v>365</v>
      </c>
      <c r="B191" s="440" t="s">
        <v>366</v>
      </c>
      <c r="C191" s="440" t="s">
        <v>365</v>
      </c>
      <c r="D191" s="440" t="s">
        <v>23</v>
      </c>
      <c r="E191" s="441" t="str">
        <f t="shared" si="3"/>
        <v>349 Cemetery St Hughesville, PA  17737</v>
      </c>
      <c r="F191" s="440" t="s">
        <v>5455</v>
      </c>
      <c r="G191" s="440" t="s">
        <v>3910</v>
      </c>
      <c r="H191" s="395"/>
      <c r="I191" s="440" t="s">
        <v>4675</v>
      </c>
      <c r="J191" s="440" t="s">
        <v>4017</v>
      </c>
      <c r="K191" s="442" t="s">
        <v>4676</v>
      </c>
    </row>
    <row r="192" spans="1:11" ht="15" customHeight="1" thickBot="1" x14ac:dyDescent="0.3">
      <c r="A192" s="440" t="s">
        <v>367</v>
      </c>
      <c r="B192" s="440" t="s">
        <v>368</v>
      </c>
      <c r="C192" s="440" t="s">
        <v>367</v>
      </c>
      <c r="D192" s="440" t="s">
        <v>23</v>
      </c>
      <c r="E192" s="441" t="str">
        <f t="shared" si="3"/>
        <v>800 Pine Street Emmaus, PA  18049</v>
      </c>
      <c r="F192" s="440" t="s">
        <v>14544</v>
      </c>
      <c r="G192" s="440" t="s">
        <v>3910</v>
      </c>
      <c r="H192" s="395"/>
      <c r="I192" s="440" t="s">
        <v>4811</v>
      </c>
      <c r="J192" s="440" t="s">
        <v>4017</v>
      </c>
      <c r="K192" s="442" t="s">
        <v>4812</v>
      </c>
    </row>
    <row r="193" spans="1:11" ht="15" customHeight="1" thickBot="1" x14ac:dyDescent="0.3">
      <c r="A193" s="440" t="s">
        <v>369</v>
      </c>
      <c r="B193" s="440" t="s">
        <v>370</v>
      </c>
      <c r="C193" s="440" t="s">
        <v>369</v>
      </c>
      <c r="D193" s="440" t="s">
        <v>23</v>
      </c>
      <c r="E193" s="441" t="str">
        <f t="shared" si="3"/>
        <v>890 Valley St Enola, PA  17025</v>
      </c>
      <c r="F193" s="440" t="s">
        <v>14444</v>
      </c>
      <c r="G193" s="440" t="s">
        <v>3910</v>
      </c>
      <c r="H193" s="395"/>
      <c r="I193" s="440" t="s">
        <v>4570</v>
      </c>
      <c r="J193" s="440" t="s">
        <v>4017</v>
      </c>
      <c r="K193" s="442" t="s">
        <v>4571</v>
      </c>
    </row>
    <row r="194" spans="1:11" ht="15" customHeight="1" thickBot="1" x14ac:dyDescent="0.3">
      <c r="A194" s="440" t="s">
        <v>371</v>
      </c>
      <c r="B194" s="440" t="s">
        <v>372</v>
      </c>
      <c r="C194" s="440" t="s">
        <v>371</v>
      </c>
      <c r="D194" s="440" t="s">
        <v>23</v>
      </c>
      <c r="E194" s="441" t="str">
        <f t="shared" si="3"/>
        <v>50 Vine St East Stroudsburg, PA  18301</v>
      </c>
      <c r="F194" s="440" t="s">
        <v>14522</v>
      </c>
      <c r="G194" s="440" t="s">
        <v>3910</v>
      </c>
      <c r="H194" s="395"/>
      <c r="I194" s="440" t="s">
        <v>4766</v>
      </c>
      <c r="J194" s="440" t="s">
        <v>4017</v>
      </c>
      <c r="K194" s="442" t="s">
        <v>4767</v>
      </c>
    </row>
    <row r="195" spans="1:11" ht="15" customHeight="1" thickBot="1" x14ac:dyDescent="0.3">
      <c r="A195" s="440" t="s">
        <v>373</v>
      </c>
      <c r="B195" s="440" t="s">
        <v>374</v>
      </c>
      <c r="C195" s="440" t="s">
        <v>373</v>
      </c>
      <c r="D195" s="440" t="s">
        <v>34</v>
      </c>
      <c r="E195" s="441" t="str">
        <f t="shared" si="3"/>
        <v>3075 Terwood Rd Willow Grove, PA  19090</v>
      </c>
      <c r="F195" s="440" t="s">
        <v>5465</v>
      </c>
      <c r="G195" s="440" t="s">
        <v>3910</v>
      </c>
      <c r="H195" s="395"/>
      <c r="I195" s="440" t="s">
        <v>4869</v>
      </c>
      <c r="J195" s="440" t="s">
        <v>4017</v>
      </c>
      <c r="K195" s="442" t="s">
        <v>4870</v>
      </c>
    </row>
    <row r="196" spans="1:11" ht="15" customHeight="1" thickBot="1" x14ac:dyDescent="0.3">
      <c r="A196" s="440" t="s">
        <v>375</v>
      </c>
      <c r="B196" s="440" t="s">
        <v>376</v>
      </c>
      <c r="C196" s="440" t="s">
        <v>375</v>
      </c>
      <c r="D196" s="440" t="s">
        <v>23</v>
      </c>
      <c r="E196" s="441" t="str">
        <f t="shared" si="3"/>
        <v>669 E Main St New Holland, PA  17557</v>
      </c>
      <c r="F196" s="440" t="s">
        <v>5467</v>
      </c>
      <c r="G196" s="440" t="s">
        <v>4502</v>
      </c>
      <c r="H196" s="395"/>
      <c r="I196" s="440" t="s">
        <v>4503</v>
      </c>
      <c r="J196" s="440" t="s">
        <v>4017</v>
      </c>
      <c r="K196" s="442" t="s">
        <v>4504</v>
      </c>
    </row>
    <row r="197" spans="1:11" ht="15" customHeight="1" thickBot="1" x14ac:dyDescent="0.3">
      <c r="A197" s="440" t="s">
        <v>377</v>
      </c>
      <c r="B197" s="440" t="s">
        <v>378</v>
      </c>
      <c r="C197" s="440" t="s">
        <v>377</v>
      </c>
      <c r="D197" s="440" t="s">
        <v>23</v>
      </c>
      <c r="E197" s="441" t="str">
        <f t="shared" si="3"/>
        <v>180 Elco Dr Myerstown, PA  17067</v>
      </c>
      <c r="F197" s="440" t="s">
        <v>5470</v>
      </c>
      <c r="G197" s="440" t="s">
        <v>3910</v>
      </c>
      <c r="H197" s="395"/>
      <c r="I197" s="440" t="s">
        <v>4527</v>
      </c>
      <c r="J197" s="440" t="s">
        <v>4017</v>
      </c>
      <c r="K197" s="442" t="s">
        <v>4528</v>
      </c>
    </row>
    <row r="198" spans="1:11" ht="15" customHeight="1" thickBot="1" x14ac:dyDescent="0.3">
      <c r="A198" s="440" t="s">
        <v>379</v>
      </c>
      <c r="B198" s="440" t="s">
        <v>5074</v>
      </c>
      <c r="C198" s="440" t="s">
        <v>379</v>
      </c>
      <c r="D198" s="440" t="s">
        <v>18</v>
      </c>
      <c r="E198" s="441" t="str">
        <f t="shared" si="3"/>
        <v>3300 Henry Ave. Ste 2 Philadelphia, PA  19129</v>
      </c>
      <c r="F198" s="440" t="s">
        <v>5471</v>
      </c>
      <c r="G198" s="440" t="s">
        <v>5075</v>
      </c>
      <c r="H198" s="395"/>
      <c r="I198" s="440" t="s">
        <v>4016</v>
      </c>
      <c r="J198" s="440" t="s">
        <v>4017</v>
      </c>
      <c r="K198" s="442" t="s">
        <v>5076</v>
      </c>
    </row>
    <row r="199" spans="1:11" ht="15" customHeight="1" thickBot="1" x14ac:dyDescent="0.3">
      <c r="A199" s="440" t="s">
        <v>380</v>
      </c>
      <c r="B199" s="440" t="s">
        <v>381</v>
      </c>
      <c r="C199" s="440" t="s">
        <v>380</v>
      </c>
      <c r="D199" s="440" t="s">
        <v>34</v>
      </c>
      <c r="E199" s="441" t="str">
        <f t="shared" si="3"/>
        <v>4904 Route 982 Latrobe, PA  15650</v>
      </c>
      <c r="F199" s="440" t="s">
        <v>5472</v>
      </c>
      <c r="G199" s="440"/>
      <c r="H199" s="395"/>
      <c r="I199" s="440" t="s">
        <v>4272</v>
      </c>
      <c r="J199" s="440" t="s">
        <v>4017</v>
      </c>
      <c r="K199" s="442" t="s">
        <v>4273</v>
      </c>
    </row>
    <row r="200" spans="1:11" ht="15" customHeight="1" thickBot="1" x14ac:dyDescent="0.3">
      <c r="A200" s="440" t="s">
        <v>382</v>
      </c>
      <c r="B200" s="440" t="s">
        <v>383</v>
      </c>
      <c r="C200" s="440" t="s">
        <v>382</v>
      </c>
      <c r="D200" s="440" t="s">
        <v>23</v>
      </c>
      <c r="E200" s="441" t="str">
        <f t="shared" si="3"/>
        <v>PO Box 150 Wrightsville, PA  17368</v>
      </c>
      <c r="F200" s="440" t="s">
        <v>14401</v>
      </c>
      <c r="G200" s="440" t="s">
        <v>3910</v>
      </c>
      <c r="H200" s="395"/>
      <c r="I200" s="440" t="s">
        <v>4473</v>
      </c>
      <c r="J200" s="440" t="s">
        <v>4017</v>
      </c>
      <c r="K200" s="442" t="s">
        <v>4474</v>
      </c>
    </row>
    <row r="201" spans="1:11" ht="15" customHeight="1" thickBot="1" x14ac:dyDescent="0.3">
      <c r="A201" s="440" t="s">
        <v>384</v>
      </c>
      <c r="B201" s="440" t="s">
        <v>385</v>
      </c>
      <c r="C201" s="440" t="s">
        <v>384</v>
      </c>
      <c r="D201" s="440" t="s">
        <v>23</v>
      </c>
      <c r="E201" s="441" t="str">
        <f t="shared" si="3"/>
        <v>1801 Bushkill Drive Easton, PA  18040</v>
      </c>
      <c r="F201" s="440" t="s">
        <v>14531</v>
      </c>
      <c r="G201" s="440"/>
      <c r="H201" s="395"/>
      <c r="I201" s="440" t="s">
        <v>4762</v>
      </c>
      <c r="J201" s="440" t="s">
        <v>4017</v>
      </c>
      <c r="K201" s="442" t="s">
        <v>4782</v>
      </c>
    </row>
    <row r="202" spans="1:11" ht="15" customHeight="1" thickBot="1" x14ac:dyDescent="0.3">
      <c r="A202" s="440" t="s">
        <v>4996</v>
      </c>
      <c r="B202" s="440" t="s">
        <v>3908</v>
      </c>
      <c r="C202" s="440" t="s">
        <v>4996</v>
      </c>
      <c r="D202" s="440" t="s">
        <v>18</v>
      </c>
      <c r="E202" s="441" t="str">
        <f t="shared" si="3"/>
        <v>487 Devon Park Drive Wayne, PA  19087</v>
      </c>
      <c r="F202" s="440" t="s">
        <v>14662</v>
      </c>
      <c r="G202" s="440" t="s">
        <v>14663</v>
      </c>
      <c r="H202" s="395"/>
      <c r="I202" s="440" t="s">
        <v>4920</v>
      </c>
      <c r="J202" s="440" t="s">
        <v>4017</v>
      </c>
      <c r="K202" s="442" t="s">
        <v>4921</v>
      </c>
    </row>
    <row r="203" spans="1:11" ht="15" customHeight="1" thickBot="1" x14ac:dyDescent="0.3">
      <c r="A203" s="440" t="s">
        <v>386</v>
      </c>
      <c r="B203" s="440" t="s">
        <v>387</v>
      </c>
      <c r="C203" s="440" t="s">
        <v>386</v>
      </c>
      <c r="D203" s="440" t="s">
        <v>23</v>
      </c>
      <c r="E203" s="441" t="str">
        <f t="shared" si="3"/>
        <v>401 Rock Run Road Elizabeth, PA  15037</v>
      </c>
      <c r="F203" s="440" t="s">
        <v>5477</v>
      </c>
      <c r="G203" s="440" t="s">
        <v>3910</v>
      </c>
      <c r="H203" s="395"/>
      <c r="I203" s="440" t="s">
        <v>4100</v>
      </c>
      <c r="J203" s="440" t="s">
        <v>4017</v>
      </c>
      <c r="K203" s="442" t="s">
        <v>4101</v>
      </c>
    </row>
    <row r="204" spans="1:11" ht="15" customHeight="1" thickBot="1" x14ac:dyDescent="0.3">
      <c r="A204" s="440" t="s">
        <v>388</v>
      </c>
      <c r="B204" s="440" t="s">
        <v>389</v>
      </c>
      <c r="C204" s="440" t="s">
        <v>388</v>
      </c>
      <c r="D204" s="440" t="s">
        <v>23</v>
      </c>
      <c r="E204" s="441" t="str">
        <f t="shared" si="3"/>
        <v>600 E High St Elizabethtown, PA  17022</v>
      </c>
      <c r="F204" s="440" t="s">
        <v>5480</v>
      </c>
      <c r="G204" s="440" t="s">
        <v>3910</v>
      </c>
      <c r="H204" s="395"/>
      <c r="I204" s="440" t="s">
        <v>4505</v>
      </c>
      <c r="J204" s="440" t="s">
        <v>4017</v>
      </c>
      <c r="K204" s="442" t="s">
        <v>4506</v>
      </c>
    </row>
    <row r="205" spans="1:11" ht="15" customHeight="1" thickBot="1" x14ac:dyDescent="0.3">
      <c r="A205" s="440" t="s">
        <v>390</v>
      </c>
      <c r="B205" s="440" t="s">
        <v>391</v>
      </c>
      <c r="C205" s="440" t="s">
        <v>390</v>
      </c>
      <c r="D205" s="440" t="s">
        <v>23</v>
      </c>
      <c r="E205" s="441" t="str">
        <f t="shared" si="3"/>
        <v>PO Box 100 Dimock, PA  18816</v>
      </c>
      <c r="F205" s="440" t="s">
        <v>4529</v>
      </c>
      <c r="G205" s="440" t="s">
        <v>3910</v>
      </c>
      <c r="H205" s="395"/>
      <c r="I205" s="440" t="s">
        <v>14510</v>
      </c>
      <c r="J205" s="440" t="s">
        <v>4017</v>
      </c>
      <c r="K205" s="442" t="s">
        <v>14511</v>
      </c>
    </row>
    <row r="206" spans="1:11" ht="15" customHeight="1" thickBot="1" x14ac:dyDescent="0.3">
      <c r="A206" s="440" t="s">
        <v>392</v>
      </c>
      <c r="B206" s="440" t="s">
        <v>393</v>
      </c>
      <c r="C206" s="440" t="s">
        <v>392</v>
      </c>
      <c r="D206" s="440" t="s">
        <v>23</v>
      </c>
      <c r="E206" s="441" t="str">
        <f t="shared" si="3"/>
        <v>501 Crescent Ave Ellwood City, PA  16117</v>
      </c>
      <c r="F206" s="440" t="s">
        <v>5481</v>
      </c>
      <c r="G206" s="440" t="s">
        <v>3910</v>
      </c>
      <c r="H206" s="395"/>
      <c r="I206" s="440" t="s">
        <v>4159</v>
      </c>
      <c r="J206" s="440" t="s">
        <v>4017</v>
      </c>
      <c r="K206" s="442" t="s">
        <v>4160</v>
      </c>
    </row>
    <row r="207" spans="1:11" ht="15" customHeight="1" thickBot="1" x14ac:dyDescent="0.3">
      <c r="A207" s="440" t="s">
        <v>394</v>
      </c>
      <c r="B207" s="440" t="s">
        <v>5079</v>
      </c>
      <c r="C207" s="440" t="s">
        <v>394</v>
      </c>
      <c r="D207" s="440" t="s">
        <v>18</v>
      </c>
      <c r="E207" s="441" t="str">
        <f t="shared" si="3"/>
        <v>829 Milton Street Pittsburgh, PA  15218</v>
      </c>
      <c r="F207" s="440" t="s">
        <v>5482</v>
      </c>
      <c r="G207" s="440"/>
      <c r="H207" s="395"/>
      <c r="I207" s="440" t="s">
        <v>4067</v>
      </c>
      <c r="J207" s="440" t="s">
        <v>4017</v>
      </c>
      <c r="K207" s="442" t="s">
        <v>5080</v>
      </c>
    </row>
    <row r="208" spans="1:11" ht="15" customHeight="1" thickBot="1" x14ac:dyDescent="0.3">
      <c r="A208" s="440" t="s">
        <v>395</v>
      </c>
      <c r="B208" s="440" t="s">
        <v>396</v>
      </c>
      <c r="C208" s="440" t="s">
        <v>395</v>
      </c>
      <c r="D208" s="440" t="s">
        <v>23</v>
      </c>
      <c r="E208" s="441" t="str">
        <f t="shared" si="3"/>
        <v>803 Oak Blvd Ephrata, PA  17522</v>
      </c>
      <c r="F208" s="440" t="s">
        <v>5483</v>
      </c>
      <c r="G208" s="440" t="s">
        <v>3910</v>
      </c>
      <c r="H208" s="395"/>
      <c r="I208" s="440" t="s">
        <v>4507</v>
      </c>
      <c r="J208" s="440" t="s">
        <v>4017</v>
      </c>
      <c r="K208" s="442" t="s">
        <v>4508</v>
      </c>
    </row>
    <row r="209" spans="1:11" ht="15" customHeight="1" thickBot="1" x14ac:dyDescent="0.3">
      <c r="A209" s="440" t="s">
        <v>397</v>
      </c>
      <c r="B209" s="440" t="s">
        <v>398</v>
      </c>
      <c r="C209" s="440" t="s">
        <v>397</v>
      </c>
      <c r="D209" s="440" t="s">
        <v>23</v>
      </c>
      <c r="E209" s="441" t="str">
        <f t="shared" si="3"/>
        <v>148 W 21st St Erie, PA  16502</v>
      </c>
      <c r="F209" s="440" t="s">
        <v>14301</v>
      </c>
      <c r="G209" s="440" t="s">
        <v>3910</v>
      </c>
      <c r="H209" s="395"/>
      <c r="I209" s="440" t="s">
        <v>4198</v>
      </c>
      <c r="J209" s="440" t="s">
        <v>4017</v>
      </c>
      <c r="K209" s="442" t="s">
        <v>4204</v>
      </c>
    </row>
    <row r="210" spans="1:11" ht="15" customHeight="1" thickBot="1" x14ac:dyDescent="0.3">
      <c r="A210" s="440" t="s">
        <v>399</v>
      </c>
      <c r="B210" s="440" t="s">
        <v>400</v>
      </c>
      <c r="C210" s="440" t="s">
        <v>399</v>
      </c>
      <c r="D210" s="440" t="s">
        <v>34</v>
      </c>
      <c r="E210" s="441" t="str">
        <f t="shared" si="3"/>
        <v>8500 Oliver Road Erie, PA  16509</v>
      </c>
      <c r="F210" s="440" t="s">
        <v>5495</v>
      </c>
      <c r="G210" s="440"/>
      <c r="H210" s="395"/>
      <c r="I210" s="440" t="s">
        <v>4198</v>
      </c>
      <c r="J210" s="440" t="s">
        <v>4017</v>
      </c>
      <c r="K210" s="442" t="s">
        <v>4205</v>
      </c>
    </row>
    <row r="211" spans="1:11" ht="15" customHeight="1" thickBot="1" x14ac:dyDescent="0.3">
      <c r="A211" s="440" t="s">
        <v>401</v>
      </c>
      <c r="B211" s="440" t="s">
        <v>402</v>
      </c>
      <c r="C211" s="440" t="s">
        <v>401</v>
      </c>
      <c r="D211" s="440" t="s">
        <v>18</v>
      </c>
      <c r="E211" s="441" t="str">
        <f t="shared" si="3"/>
        <v>301 W Hunting Park Ave Philadelphia, PA  19140</v>
      </c>
      <c r="F211" s="440" t="s">
        <v>14646</v>
      </c>
      <c r="G211" s="440"/>
      <c r="H211" s="395"/>
      <c r="I211" s="440" t="s">
        <v>4016</v>
      </c>
      <c r="J211" s="440" t="s">
        <v>4017</v>
      </c>
      <c r="K211" s="442" t="s">
        <v>4188</v>
      </c>
    </row>
    <row r="212" spans="1:11" ht="15" customHeight="1" thickBot="1" x14ac:dyDescent="0.3">
      <c r="A212" s="440" t="s">
        <v>4970</v>
      </c>
      <c r="B212" s="440" t="s">
        <v>3901</v>
      </c>
      <c r="C212" s="440" t="s">
        <v>4970</v>
      </c>
      <c r="D212" s="440" t="s">
        <v>18</v>
      </c>
      <c r="E212" s="441" t="str">
        <f t="shared" si="3"/>
        <v>4261 N. 5th Street Philadelphia, PA  19140</v>
      </c>
      <c r="F212" s="440" t="s">
        <v>14628</v>
      </c>
      <c r="G212" s="440"/>
      <c r="H212" s="395"/>
      <c r="I212" s="440" t="s">
        <v>4016</v>
      </c>
      <c r="J212" s="440" t="s">
        <v>4017</v>
      </c>
      <c r="K212" s="442" t="s">
        <v>4188</v>
      </c>
    </row>
    <row r="213" spans="1:11" ht="15" customHeight="1" thickBot="1" x14ac:dyDescent="0.3">
      <c r="A213" s="440" t="s">
        <v>403</v>
      </c>
      <c r="B213" s="440" t="s">
        <v>404</v>
      </c>
      <c r="C213" s="440" t="s">
        <v>403</v>
      </c>
      <c r="D213" s="440" t="s">
        <v>18</v>
      </c>
      <c r="E213" s="441" t="str">
        <f t="shared" si="3"/>
        <v>4322 N 5th St Philadelphia, PA  19140</v>
      </c>
      <c r="F213" s="440" t="s">
        <v>14639</v>
      </c>
      <c r="G213" s="440" t="s">
        <v>4973</v>
      </c>
      <c r="H213" s="395"/>
      <c r="I213" s="440" t="s">
        <v>4016</v>
      </c>
      <c r="J213" s="440" t="s">
        <v>4017</v>
      </c>
      <c r="K213" s="442" t="s">
        <v>4188</v>
      </c>
    </row>
    <row r="214" spans="1:11" ht="15" customHeight="1" thickBot="1" x14ac:dyDescent="0.3">
      <c r="A214" s="440" t="s">
        <v>405</v>
      </c>
      <c r="B214" s="440" t="s">
        <v>406</v>
      </c>
      <c r="C214" s="440" t="s">
        <v>405</v>
      </c>
      <c r="D214" s="440" t="s">
        <v>23</v>
      </c>
      <c r="E214" s="441" t="str">
        <f t="shared" si="3"/>
        <v>427 E SOUTH ST EVERETT, PA  15537</v>
      </c>
      <c r="F214" s="440" t="s">
        <v>14343</v>
      </c>
      <c r="G214" s="440" t="s">
        <v>3910</v>
      </c>
      <c r="H214" s="395"/>
      <c r="I214" s="440" t="s">
        <v>14344</v>
      </c>
      <c r="J214" s="440" t="s">
        <v>4017</v>
      </c>
      <c r="K214" s="442" t="s">
        <v>4301</v>
      </c>
    </row>
    <row r="215" spans="1:11" ht="15" customHeight="1" thickBot="1" x14ac:dyDescent="0.3">
      <c r="A215" s="440" t="s">
        <v>407</v>
      </c>
      <c r="B215" s="440" t="s">
        <v>408</v>
      </c>
      <c r="C215" s="440" t="s">
        <v>407</v>
      </c>
      <c r="D215" s="440" t="s">
        <v>18</v>
      </c>
      <c r="E215" s="441" t="str">
        <f t="shared" si="3"/>
        <v>PO Box 523 Mountainhome, PA  18342</v>
      </c>
      <c r="F215" s="440" t="s">
        <v>14519</v>
      </c>
      <c r="G215" s="440"/>
      <c r="H215" s="395"/>
      <c r="I215" s="440" t="s">
        <v>14520</v>
      </c>
      <c r="J215" s="440" t="s">
        <v>4017</v>
      </c>
      <c r="K215" s="442" t="s">
        <v>14521</v>
      </c>
    </row>
    <row r="216" spans="1:11" ht="15" customHeight="1" thickBot="1" x14ac:dyDescent="0.3">
      <c r="A216" s="440" t="s">
        <v>409</v>
      </c>
      <c r="B216" s="440" t="s">
        <v>410</v>
      </c>
      <c r="C216" s="440" t="s">
        <v>409</v>
      </c>
      <c r="D216" s="440" t="s">
        <v>23</v>
      </c>
      <c r="E216" s="441" t="str">
        <f t="shared" si="3"/>
        <v>200 Elm St Reading, PA  19606</v>
      </c>
      <c r="F216" s="440" t="s">
        <v>14430</v>
      </c>
      <c r="G216" s="440"/>
      <c r="H216" s="395"/>
      <c r="I216" s="440" t="s">
        <v>4534</v>
      </c>
      <c r="J216" s="440" t="s">
        <v>4017</v>
      </c>
      <c r="K216" s="442" t="s">
        <v>4538</v>
      </c>
    </row>
    <row r="217" spans="1:11" ht="15" customHeight="1" thickBot="1" x14ac:dyDescent="0.3">
      <c r="A217" s="440" t="s">
        <v>411</v>
      </c>
      <c r="B217" s="440" t="s">
        <v>412</v>
      </c>
      <c r="C217" s="440" t="s">
        <v>411</v>
      </c>
      <c r="D217" s="440" t="s">
        <v>23</v>
      </c>
      <c r="E217" s="441" t="str">
        <f t="shared" si="3"/>
        <v>4840 Fairfield Rd Fairfield, PA  17320</v>
      </c>
      <c r="F217" s="440" t="s">
        <v>5501</v>
      </c>
      <c r="G217" s="440" t="s">
        <v>3910</v>
      </c>
      <c r="H217" s="395"/>
      <c r="I217" s="440" t="s">
        <v>4447</v>
      </c>
      <c r="J217" s="440" t="s">
        <v>4017</v>
      </c>
      <c r="K217" s="442" t="s">
        <v>4448</v>
      </c>
    </row>
    <row r="218" spans="1:11" ht="15" customHeight="1" thickBot="1" x14ac:dyDescent="0.3">
      <c r="A218" s="440" t="s">
        <v>413</v>
      </c>
      <c r="B218" s="440" t="s">
        <v>414</v>
      </c>
      <c r="C218" s="440" t="s">
        <v>413</v>
      </c>
      <c r="D218" s="440" t="s">
        <v>23</v>
      </c>
      <c r="E218" s="441" t="str">
        <f t="shared" si="3"/>
        <v>7466 McCray Rd Fairview, PA  16415</v>
      </c>
      <c r="F218" s="440" t="s">
        <v>14302</v>
      </c>
      <c r="G218" s="440" t="s">
        <v>3910</v>
      </c>
      <c r="H218" s="395"/>
      <c r="I218" s="440" t="s">
        <v>4207</v>
      </c>
      <c r="J218" s="440" t="s">
        <v>4017</v>
      </c>
      <c r="K218" s="442" t="s">
        <v>4208</v>
      </c>
    </row>
    <row r="219" spans="1:11" ht="15" customHeight="1" thickBot="1" x14ac:dyDescent="0.3">
      <c r="A219" s="440" t="s">
        <v>415</v>
      </c>
      <c r="B219" s="440" t="s">
        <v>416</v>
      </c>
      <c r="C219" s="440" t="s">
        <v>415</v>
      </c>
      <c r="D219" s="440" t="s">
        <v>23</v>
      </c>
      <c r="E219" s="441" t="str">
        <f t="shared" si="3"/>
        <v>14823 Path Valley Road Willow Hill, PA  17271</v>
      </c>
      <c r="F219" s="440" t="s">
        <v>5504</v>
      </c>
      <c r="G219" s="440" t="s">
        <v>4457</v>
      </c>
      <c r="H219" s="395"/>
      <c r="I219" s="440" t="s">
        <v>4458</v>
      </c>
      <c r="J219" s="440" t="s">
        <v>4017</v>
      </c>
      <c r="K219" s="442" t="s">
        <v>4459</v>
      </c>
    </row>
    <row r="220" spans="1:11" ht="15" customHeight="1" thickBot="1" x14ac:dyDescent="0.3">
      <c r="A220" s="440" t="s">
        <v>417</v>
      </c>
      <c r="B220" s="440" t="s">
        <v>418</v>
      </c>
      <c r="C220" s="440" t="s">
        <v>417</v>
      </c>
      <c r="D220" s="440" t="s">
        <v>23</v>
      </c>
      <c r="E220" s="441" t="str">
        <f t="shared" si="3"/>
        <v>1600 Roemer Blvd Farrell, PA  16121</v>
      </c>
      <c r="F220" s="440" t="s">
        <v>14288</v>
      </c>
      <c r="G220" s="440" t="s">
        <v>3910</v>
      </c>
      <c r="H220" s="395"/>
      <c r="I220" s="440" t="s">
        <v>4170</v>
      </c>
      <c r="J220" s="440" t="s">
        <v>4017</v>
      </c>
      <c r="K220" s="442" t="s">
        <v>4171</v>
      </c>
    </row>
    <row r="221" spans="1:11" ht="15" customHeight="1" thickBot="1" x14ac:dyDescent="0.3">
      <c r="A221" s="440" t="s">
        <v>419</v>
      </c>
      <c r="B221" s="440" t="s">
        <v>4028</v>
      </c>
      <c r="C221" s="440" t="s">
        <v>419</v>
      </c>
      <c r="D221" s="440" t="s">
        <v>34</v>
      </c>
      <c r="E221" s="441" t="str">
        <f t="shared" si="3"/>
        <v>175 Georges Fairchance Road Uniontown, PA  15401</v>
      </c>
      <c r="F221" s="440" t="s">
        <v>5506</v>
      </c>
      <c r="G221" s="440"/>
      <c r="H221" s="395"/>
      <c r="I221" s="440" t="s">
        <v>4021</v>
      </c>
      <c r="J221" s="440" t="s">
        <v>4017</v>
      </c>
      <c r="K221" s="442" t="s">
        <v>4022</v>
      </c>
    </row>
    <row r="222" spans="1:11" ht="15" customHeight="1" thickBot="1" x14ac:dyDescent="0.3">
      <c r="A222" s="440" t="s">
        <v>420</v>
      </c>
      <c r="B222" s="440" t="s">
        <v>421</v>
      </c>
      <c r="C222" s="440" t="s">
        <v>420</v>
      </c>
      <c r="D222" s="440" t="s">
        <v>18</v>
      </c>
      <c r="E222" s="441" t="str">
        <f t="shared" si="3"/>
        <v>777 Main Street Simpson, PA  18407</v>
      </c>
      <c r="F222" s="440" t="s">
        <v>5508</v>
      </c>
      <c r="G222" s="440"/>
      <c r="H222" s="395"/>
      <c r="I222" s="440" t="s">
        <v>4725</v>
      </c>
      <c r="J222" s="440" t="s">
        <v>4017</v>
      </c>
      <c r="K222" s="442" t="s">
        <v>4726</v>
      </c>
    </row>
    <row r="223" spans="1:11" ht="15" customHeight="1" thickBot="1" x14ac:dyDescent="0.3">
      <c r="A223" s="440" t="s">
        <v>422</v>
      </c>
      <c r="B223" s="440" t="s">
        <v>423</v>
      </c>
      <c r="C223" s="440" t="s">
        <v>422</v>
      </c>
      <c r="D223" s="440" t="s">
        <v>23</v>
      </c>
      <c r="E223" s="441" t="str">
        <f t="shared" si="3"/>
        <v>100 Dartmouth Ave Johnstown, PA  15905</v>
      </c>
      <c r="F223" s="440" t="s">
        <v>14354</v>
      </c>
      <c r="G223" s="440" t="s">
        <v>3910</v>
      </c>
      <c r="H223" s="395"/>
      <c r="I223" s="440" t="s">
        <v>4330</v>
      </c>
      <c r="J223" s="440" t="s">
        <v>4017</v>
      </c>
      <c r="K223" s="442" t="s">
        <v>4332</v>
      </c>
    </row>
    <row r="224" spans="1:11" ht="15" customHeight="1" thickBot="1" x14ac:dyDescent="0.3">
      <c r="A224" s="440" t="s">
        <v>424</v>
      </c>
      <c r="B224" s="440" t="s">
        <v>14212</v>
      </c>
      <c r="C224" s="440" t="s">
        <v>424</v>
      </c>
      <c r="D224" s="440" t="s">
        <v>18</v>
      </c>
      <c r="E224" s="441" t="str">
        <f t="shared" si="3"/>
        <v>4300 Tacony St Philadelphia, PA  19124</v>
      </c>
      <c r="F224" s="440" t="s">
        <v>5510</v>
      </c>
      <c r="G224" s="440"/>
      <c r="H224" s="395"/>
      <c r="I224" s="440" t="s">
        <v>4016</v>
      </c>
      <c r="J224" s="440" t="s">
        <v>4017</v>
      </c>
      <c r="K224" s="442" t="s">
        <v>4018</v>
      </c>
    </row>
    <row r="225" spans="1:11" ht="15" customHeight="1" thickBot="1" x14ac:dyDescent="0.3">
      <c r="A225" s="440" t="s">
        <v>426</v>
      </c>
      <c r="B225" s="440" t="s">
        <v>427</v>
      </c>
      <c r="C225" s="440" t="s">
        <v>426</v>
      </c>
      <c r="D225" s="440" t="s">
        <v>23</v>
      </c>
      <c r="E225" s="441" t="str">
        <f t="shared" si="3"/>
        <v>801 N Richmond St Fleetwood, PA  19522</v>
      </c>
      <c r="F225" s="440" t="s">
        <v>14431</v>
      </c>
      <c r="G225" s="440" t="s">
        <v>3910</v>
      </c>
      <c r="H225" s="395"/>
      <c r="I225" s="440" t="s">
        <v>4550</v>
      </c>
      <c r="J225" s="440" t="s">
        <v>4017</v>
      </c>
      <c r="K225" s="442" t="s">
        <v>4551</v>
      </c>
    </row>
    <row r="226" spans="1:11" ht="15" customHeight="1" thickBot="1" x14ac:dyDescent="0.3">
      <c r="A226" s="440" t="s">
        <v>428</v>
      </c>
      <c r="B226" s="440" t="s">
        <v>429</v>
      </c>
      <c r="C226" s="440" t="s">
        <v>428</v>
      </c>
      <c r="D226" s="440" t="s">
        <v>18</v>
      </c>
      <c r="E226" s="441" t="str">
        <f t="shared" si="3"/>
        <v>1023 Callowhill St Philadelphia, PA  19123</v>
      </c>
      <c r="F226" s="440" t="s">
        <v>5513</v>
      </c>
      <c r="G226" s="440"/>
      <c r="H226" s="395"/>
      <c r="I226" s="440" t="s">
        <v>4016</v>
      </c>
      <c r="J226" s="440" t="s">
        <v>4017</v>
      </c>
      <c r="K226" s="442" t="s">
        <v>4968</v>
      </c>
    </row>
    <row r="227" spans="1:11" ht="15" customHeight="1" thickBot="1" x14ac:dyDescent="0.3">
      <c r="A227" s="440" t="s">
        <v>430</v>
      </c>
      <c r="B227" s="440" t="s">
        <v>431</v>
      </c>
      <c r="C227" s="440" t="s">
        <v>430</v>
      </c>
      <c r="D227" s="440" t="s">
        <v>34</v>
      </c>
      <c r="E227" s="441" t="str">
        <f t="shared" si="3"/>
        <v>607 Beatty Road Monroeville, PA  15146</v>
      </c>
      <c r="F227" s="440" t="s">
        <v>5514</v>
      </c>
      <c r="G227" s="440"/>
      <c r="H227" s="395"/>
      <c r="I227" s="440" t="s">
        <v>4102</v>
      </c>
      <c r="J227" s="440" t="s">
        <v>4017</v>
      </c>
      <c r="K227" s="442" t="s">
        <v>4103</v>
      </c>
    </row>
    <row r="228" spans="1:11" ht="15" customHeight="1" thickBot="1" x14ac:dyDescent="0.3">
      <c r="A228" s="440" t="s">
        <v>432</v>
      </c>
      <c r="B228" s="440" t="s">
        <v>433</v>
      </c>
      <c r="C228" s="440" t="s">
        <v>432</v>
      </c>
      <c r="D228" s="440" t="s">
        <v>23</v>
      </c>
      <c r="E228" s="441" t="str">
        <f t="shared" si="3"/>
        <v>159 Red Bird Drive Waterfall, PA  16689</v>
      </c>
      <c r="F228" s="440" t="s">
        <v>5516</v>
      </c>
      <c r="G228" s="440"/>
      <c r="H228" s="395"/>
      <c r="I228" s="440" t="s">
        <v>4424</v>
      </c>
      <c r="J228" s="440" t="s">
        <v>4017</v>
      </c>
      <c r="K228" s="442" t="s">
        <v>4425</v>
      </c>
    </row>
    <row r="229" spans="1:11" ht="15" customHeight="1" thickBot="1" x14ac:dyDescent="0.3">
      <c r="A229" s="440" t="s">
        <v>434</v>
      </c>
      <c r="B229" s="440" t="s">
        <v>435</v>
      </c>
      <c r="C229" s="440" t="s">
        <v>434</v>
      </c>
      <c r="D229" s="440" t="s">
        <v>23</v>
      </c>
      <c r="E229" s="441" t="str">
        <f t="shared" si="3"/>
        <v>22318 Route 62, Box 16 Tionesta, PA  16353</v>
      </c>
      <c r="F229" s="440" t="s">
        <v>14318</v>
      </c>
      <c r="G229" s="440" t="s">
        <v>3910</v>
      </c>
      <c r="H229" s="395"/>
      <c r="I229" s="440" t="s">
        <v>4236</v>
      </c>
      <c r="J229" s="440" t="s">
        <v>4017</v>
      </c>
      <c r="K229" s="442" t="s">
        <v>4237</v>
      </c>
    </row>
    <row r="230" spans="1:11" ht="15" customHeight="1" thickBot="1" x14ac:dyDescent="0.3">
      <c r="A230" s="440" t="s">
        <v>436</v>
      </c>
      <c r="B230" s="440" t="s">
        <v>437</v>
      </c>
      <c r="C230" s="440" t="s">
        <v>436</v>
      </c>
      <c r="D230" s="440" t="s">
        <v>23</v>
      </c>
      <c r="E230" s="441" t="str">
        <f t="shared" si="3"/>
        <v>100 Susquehanna Street Forest City, PA  18421</v>
      </c>
      <c r="F230" s="440" t="s">
        <v>14512</v>
      </c>
      <c r="G230" s="440" t="s">
        <v>3910</v>
      </c>
      <c r="H230" s="395"/>
      <c r="I230" s="440" t="s">
        <v>4746</v>
      </c>
      <c r="J230" s="440" t="s">
        <v>4017</v>
      </c>
      <c r="K230" s="442" t="s">
        <v>4747</v>
      </c>
    </row>
    <row r="231" spans="1:11" ht="15" customHeight="1" thickBot="1" x14ac:dyDescent="0.3">
      <c r="A231" s="440" t="s">
        <v>438</v>
      </c>
      <c r="B231" s="440" t="s">
        <v>439</v>
      </c>
      <c r="C231" s="440" t="s">
        <v>438</v>
      </c>
      <c r="D231" s="440" t="s">
        <v>23</v>
      </c>
      <c r="E231" s="441" t="str">
        <f t="shared" si="3"/>
        <v>549 Locust Street Sidman, PA  15955</v>
      </c>
      <c r="F231" s="440" t="s">
        <v>14355</v>
      </c>
      <c r="G231" s="440" t="s">
        <v>4037</v>
      </c>
      <c r="H231" s="395"/>
      <c r="I231" s="440" t="s">
        <v>4333</v>
      </c>
      <c r="J231" s="440" t="s">
        <v>4017</v>
      </c>
      <c r="K231" s="442" t="s">
        <v>4334</v>
      </c>
    </row>
    <row r="232" spans="1:11" ht="15" customHeight="1" thickBot="1" x14ac:dyDescent="0.3">
      <c r="A232" s="440" t="s">
        <v>440</v>
      </c>
      <c r="B232" s="440" t="s">
        <v>441</v>
      </c>
      <c r="C232" s="440" t="s">
        <v>440</v>
      </c>
      <c r="D232" s="440" t="s">
        <v>23</v>
      </c>
      <c r="E232" s="441" t="str">
        <f t="shared" si="3"/>
        <v>110 Fort Cherry Rd Mc Donald, PA  15057</v>
      </c>
      <c r="F232" s="440" t="s">
        <v>5522</v>
      </c>
      <c r="G232" s="440" t="s">
        <v>3910</v>
      </c>
      <c r="H232" s="395"/>
      <c r="I232" s="440" t="s">
        <v>4056</v>
      </c>
      <c r="J232" s="440" t="s">
        <v>4017</v>
      </c>
      <c r="K232" s="442" t="s">
        <v>4057</v>
      </c>
    </row>
    <row r="233" spans="1:11" ht="15" customHeight="1" thickBot="1" x14ac:dyDescent="0.3">
      <c r="A233" s="440" t="s">
        <v>442</v>
      </c>
      <c r="B233" s="440" t="s">
        <v>443</v>
      </c>
      <c r="C233" s="440" t="s">
        <v>442</v>
      </c>
      <c r="D233" s="440" t="s">
        <v>23</v>
      </c>
      <c r="E233" s="441" t="str">
        <f t="shared" si="3"/>
        <v>PO Box 810 Waterford, PA  16441</v>
      </c>
      <c r="F233" s="440" t="s">
        <v>14303</v>
      </c>
      <c r="G233" s="440" t="s">
        <v>3910</v>
      </c>
      <c r="H233" s="395"/>
      <c r="I233" s="440" t="s">
        <v>4209</v>
      </c>
      <c r="J233" s="440" t="s">
        <v>4017</v>
      </c>
      <c r="K233" s="442" t="s">
        <v>4210</v>
      </c>
    </row>
    <row r="234" spans="1:11" ht="15" customHeight="1" thickBot="1" x14ac:dyDescent="0.3">
      <c r="A234" s="440" t="s">
        <v>444</v>
      </c>
      <c r="B234" s="440" t="s">
        <v>445</v>
      </c>
      <c r="C234" s="440" t="s">
        <v>444</v>
      </c>
      <c r="D234" s="440" t="s">
        <v>23</v>
      </c>
      <c r="E234" s="441" t="str">
        <f t="shared" si="3"/>
        <v>611 Field Club Rd Pittsburgh, PA  15238</v>
      </c>
      <c r="F234" s="440" t="s">
        <v>5526</v>
      </c>
      <c r="G234" s="440" t="s">
        <v>3910</v>
      </c>
      <c r="H234" s="395"/>
      <c r="I234" s="440" t="s">
        <v>4067</v>
      </c>
      <c r="J234" s="440" t="s">
        <v>4017</v>
      </c>
      <c r="K234" s="442" t="s">
        <v>4104</v>
      </c>
    </row>
    <row r="235" spans="1:11" ht="15" customHeight="1" thickBot="1" x14ac:dyDescent="0.3">
      <c r="A235" s="440" t="s">
        <v>446</v>
      </c>
      <c r="B235" s="440" t="s">
        <v>447</v>
      </c>
      <c r="C235" s="440" t="s">
        <v>446</v>
      </c>
      <c r="D235" s="440" t="s">
        <v>23</v>
      </c>
      <c r="E235" s="441" t="str">
        <f t="shared" si="3"/>
        <v>702 Liberty Street Franklin, PA  16323</v>
      </c>
      <c r="F235" s="440" t="s">
        <v>14323</v>
      </c>
      <c r="G235" s="440" t="s">
        <v>3910</v>
      </c>
      <c r="H235" s="395"/>
      <c r="I235" s="440" t="s">
        <v>4255</v>
      </c>
      <c r="J235" s="440" t="s">
        <v>4017</v>
      </c>
      <c r="K235" s="442" t="s">
        <v>4256</v>
      </c>
    </row>
    <row r="236" spans="1:11" ht="15" customHeight="1" thickBot="1" x14ac:dyDescent="0.3">
      <c r="A236" s="440" t="s">
        <v>448</v>
      </c>
      <c r="B236" s="440" t="s">
        <v>449</v>
      </c>
      <c r="C236" s="440" t="s">
        <v>448</v>
      </c>
      <c r="D236" s="440" t="s">
        <v>34</v>
      </c>
      <c r="E236" s="441" t="str">
        <f t="shared" si="3"/>
        <v>2463 Loop Road Chambersburg, PA  17202</v>
      </c>
      <c r="F236" s="440" t="s">
        <v>14395</v>
      </c>
      <c r="G236" s="440"/>
      <c r="H236" s="395"/>
      <c r="I236" s="440" t="s">
        <v>4455</v>
      </c>
      <c r="J236" s="440" t="s">
        <v>4017</v>
      </c>
      <c r="K236" s="442" t="s">
        <v>4460</v>
      </c>
    </row>
    <row r="237" spans="1:11" ht="15" customHeight="1" thickBot="1" x14ac:dyDescent="0.3">
      <c r="A237" s="440" t="s">
        <v>450</v>
      </c>
      <c r="B237" s="440" t="s">
        <v>451</v>
      </c>
      <c r="C237" s="440" t="s">
        <v>450</v>
      </c>
      <c r="D237" s="440" t="s">
        <v>23</v>
      </c>
      <c r="E237" s="441" t="str">
        <f t="shared" si="3"/>
        <v>3210 School Rd Murrysville, PA  15668</v>
      </c>
      <c r="F237" s="440" t="s">
        <v>14329</v>
      </c>
      <c r="G237" s="440" t="s">
        <v>3910</v>
      </c>
      <c r="H237" s="395"/>
      <c r="I237" s="440" t="s">
        <v>4274</v>
      </c>
      <c r="J237" s="440" t="s">
        <v>4017</v>
      </c>
      <c r="K237" s="442" t="s">
        <v>4275</v>
      </c>
    </row>
    <row r="238" spans="1:11" ht="15" customHeight="1" thickBot="1" x14ac:dyDescent="0.3">
      <c r="A238" s="440" t="s">
        <v>452</v>
      </c>
      <c r="B238" s="440" t="s">
        <v>453</v>
      </c>
      <c r="C238" s="440" t="s">
        <v>452</v>
      </c>
      <c r="D238" s="440" t="s">
        <v>18</v>
      </c>
      <c r="E238" s="441" t="str">
        <f t="shared" si="3"/>
        <v>4259 Richmond Street Philadelphia, PA  19137</v>
      </c>
      <c r="F238" s="440" t="s">
        <v>5532</v>
      </c>
      <c r="G238" s="440" t="s">
        <v>3910</v>
      </c>
      <c r="H238" s="395"/>
      <c r="I238" s="440" t="s">
        <v>4016</v>
      </c>
      <c r="J238" s="440" t="s">
        <v>4017</v>
      </c>
      <c r="K238" s="442" t="s">
        <v>4964</v>
      </c>
    </row>
    <row r="239" spans="1:11" ht="15" customHeight="1" thickBot="1" x14ac:dyDescent="0.3">
      <c r="A239" s="440" t="s">
        <v>454</v>
      </c>
      <c r="B239" s="440" t="s">
        <v>455</v>
      </c>
      <c r="C239" s="440" t="s">
        <v>454</v>
      </c>
      <c r="D239" s="440" t="s">
        <v>18</v>
      </c>
      <c r="E239" s="441" t="str">
        <f t="shared" si="3"/>
        <v>5301 Tacony St Philadelphia, PA  19137</v>
      </c>
      <c r="F239" s="440" t="s">
        <v>14647</v>
      </c>
      <c r="G239" s="440" t="s">
        <v>4987</v>
      </c>
      <c r="H239" s="395"/>
      <c r="I239" s="440" t="s">
        <v>4016</v>
      </c>
      <c r="J239" s="440" t="s">
        <v>4017</v>
      </c>
      <c r="K239" s="442" t="s">
        <v>4964</v>
      </c>
    </row>
    <row r="240" spans="1:11" ht="15" customHeight="1" thickBot="1" x14ac:dyDescent="0.3">
      <c r="A240" s="440" t="s">
        <v>456</v>
      </c>
      <c r="B240" s="440" t="s">
        <v>457</v>
      </c>
      <c r="C240" s="440" t="s">
        <v>456</v>
      </c>
      <c r="D240" s="440" t="s">
        <v>23</v>
      </c>
      <c r="E240" s="441" t="str">
        <f t="shared" si="3"/>
        <v>142 Constitution St Perryopolis, PA  15473</v>
      </c>
      <c r="F240" s="440" t="s">
        <v>5535</v>
      </c>
      <c r="G240" s="440"/>
      <c r="H240" s="395"/>
      <c r="I240" s="440" t="s">
        <v>4029</v>
      </c>
      <c r="J240" s="440" t="s">
        <v>4017</v>
      </c>
      <c r="K240" s="442" t="s">
        <v>4030</v>
      </c>
    </row>
    <row r="241" spans="1:11" ht="15" customHeight="1" thickBot="1" x14ac:dyDescent="0.3">
      <c r="A241" s="440" t="s">
        <v>458</v>
      </c>
      <c r="B241" s="440" t="s">
        <v>459</v>
      </c>
      <c r="C241" s="440" t="s">
        <v>458</v>
      </c>
      <c r="D241" s="440" t="s">
        <v>23</v>
      </c>
      <c r="E241" s="441" t="str">
        <f t="shared" si="3"/>
        <v>1701 8th Ave Freedom, PA  15042</v>
      </c>
      <c r="F241" s="440" t="s">
        <v>5187</v>
      </c>
      <c r="G241" s="440" t="s">
        <v>3910</v>
      </c>
      <c r="H241" s="395"/>
      <c r="I241" s="440" t="s">
        <v>5012</v>
      </c>
      <c r="J241" s="440" t="s">
        <v>4017</v>
      </c>
      <c r="K241" s="442" t="s">
        <v>5013</v>
      </c>
    </row>
    <row r="242" spans="1:11" ht="15" customHeight="1" thickBot="1" x14ac:dyDescent="0.3">
      <c r="A242" s="440" t="s">
        <v>460</v>
      </c>
      <c r="B242" s="440" t="s">
        <v>461</v>
      </c>
      <c r="C242" s="440" t="s">
        <v>460</v>
      </c>
      <c r="D242" s="440" t="s">
        <v>23</v>
      </c>
      <c r="E242" s="441" t="str">
        <f t="shared" si="3"/>
        <v>PO Box C Freeport, PA  16229</v>
      </c>
      <c r="F242" s="440" t="s">
        <v>14684</v>
      </c>
      <c r="G242" s="440"/>
      <c r="H242" s="395"/>
      <c r="I242" s="440" t="s">
        <v>5538</v>
      </c>
      <c r="J242" s="440" t="s">
        <v>4017</v>
      </c>
      <c r="K242" s="442" t="s">
        <v>14685</v>
      </c>
    </row>
    <row r="243" spans="1:11" ht="15" customHeight="1" thickBot="1" x14ac:dyDescent="0.3">
      <c r="A243" s="440" t="s">
        <v>462</v>
      </c>
      <c r="B243" s="440" t="s">
        <v>463</v>
      </c>
      <c r="C243" s="440" t="s">
        <v>462</v>
      </c>
      <c r="D243" s="440" t="s">
        <v>18</v>
      </c>
      <c r="E243" s="441" t="str">
        <f t="shared" si="3"/>
        <v>2027 Chestnut Street Philadelphia, PA  19103</v>
      </c>
      <c r="F243" s="440" t="s">
        <v>5539</v>
      </c>
      <c r="G243" s="440" t="s">
        <v>3910</v>
      </c>
      <c r="H243" s="395"/>
      <c r="I243" s="440" t="s">
        <v>4016</v>
      </c>
      <c r="J243" s="440" t="s">
        <v>4017</v>
      </c>
      <c r="K243" s="442" t="s">
        <v>4952</v>
      </c>
    </row>
    <row r="244" spans="1:11" ht="15" customHeight="1" thickBot="1" x14ac:dyDescent="0.3">
      <c r="A244" s="440" t="s">
        <v>464</v>
      </c>
      <c r="B244" s="440" t="s">
        <v>465</v>
      </c>
      <c r="C244" s="440" t="s">
        <v>464</v>
      </c>
      <c r="D244" s="440" t="s">
        <v>34</v>
      </c>
      <c r="E244" s="441" t="str">
        <f t="shared" ref="E244:E306" si="4">F244&amp;" "&amp;I244&amp;", "&amp;J244&amp;"  "&amp;K244</f>
        <v>145 East Cherry Street McConnellsburg, PA  17233</v>
      </c>
      <c r="F244" s="440" t="s">
        <v>5540</v>
      </c>
      <c r="G244" s="440"/>
      <c r="H244" s="395"/>
      <c r="I244" s="440" t="s">
        <v>4422</v>
      </c>
      <c r="J244" s="440" t="s">
        <v>4017</v>
      </c>
      <c r="K244" s="442" t="s">
        <v>4423</v>
      </c>
    </row>
    <row r="245" spans="1:11" ht="15" customHeight="1" thickBot="1" x14ac:dyDescent="0.3">
      <c r="A245" s="440" t="s">
        <v>466</v>
      </c>
      <c r="B245" s="440" t="s">
        <v>467</v>
      </c>
      <c r="C245" s="440" t="s">
        <v>466</v>
      </c>
      <c r="D245" s="440" t="s">
        <v>23</v>
      </c>
      <c r="E245" s="441" t="str">
        <f t="shared" si="4"/>
        <v>27 Bridge Street Galeton, PA  16922</v>
      </c>
      <c r="F245" s="440" t="s">
        <v>14373</v>
      </c>
      <c r="G245" s="440" t="s">
        <v>3910</v>
      </c>
      <c r="H245" s="395"/>
      <c r="I245" s="440" t="s">
        <v>4391</v>
      </c>
      <c r="J245" s="440" t="s">
        <v>4017</v>
      </c>
      <c r="K245" s="442" t="s">
        <v>4392</v>
      </c>
    </row>
    <row r="246" spans="1:11" ht="15" customHeight="1" thickBot="1" x14ac:dyDescent="0.3">
      <c r="A246" s="440" t="s">
        <v>468</v>
      </c>
      <c r="B246" s="440" t="s">
        <v>469</v>
      </c>
      <c r="C246" s="440" t="s">
        <v>468</v>
      </c>
      <c r="D246" s="440" t="s">
        <v>23</v>
      </c>
      <c r="E246" s="441" t="str">
        <f t="shared" si="4"/>
        <v>80 Station Road Glen Mills, PA  19342</v>
      </c>
      <c r="F246" s="440" t="s">
        <v>14606</v>
      </c>
      <c r="G246" s="440" t="s">
        <v>3910</v>
      </c>
      <c r="H246" s="395"/>
      <c r="I246" s="440" t="s">
        <v>4929</v>
      </c>
      <c r="J246" s="440" t="s">
        <v>4017</v>
      </c>
      <c r="K246" s="442" t="s">
        <v>4930</v>
      </c>
    </row>
    <row r="247" spans="1:11" ht="15" customHeight="1" thickBot="1" x14ac:dyDescent="0.3">
      <c r="A247" s="440" t="s">
        <v>470</v>
      </c>
      <c r="B247" s="440" t="s">
        <v>471</v>
      </c>
      <c r="C247" s="440" t="s">
        <v>470</v>
      </c>
      <c r="D247" s="440" t="s">
        <v>23</v>
      </c>
      <c r="E247" s="441" t="str">
        <f t="shared" si="4"/>
        <v>9000 Gateway Campus Boulevard Monroeville, PA  15146</v>
      </c>
      <c r="F247" s="440" t="s">
        <v>14251</v>
      </c>
      <c r="G247" s="440" t="s">
        <v>3910</v>
      </c>
      <c r="H247" s="395"/>
      <c r="I247" s="440" t="s">
        <v>4102</v>
      </c>
      <c r="J247" s="440" t="s">
        <v>4017</v>
      </c>
      <c r="K247" s="442" t="s">
        <v>4103</v>
      </c>
    </row>
    <row r="248" spans="1:11" ht="15" customHeight="1" thickBot="1" x14ac:dyDescent="0.3">
      <c r="A248" s="440" t="s">
        <v>472</v>
      </c>
      <c r="B248" s="440" t="s">
        <v>473</v>
      </c>
      <c r="C248" s="440" t="s">
        <v>472</v>
      </c>
      <c r="D248" s="440" t="s">
        <v>23</v>
      </c>
      <c r="E248" s="441" t="str">
        <f t="shared" si="4"/>
        <v>11771 Edinboro Rd Edinboro, PA  16412</v>
      </c>
      <c r="F248" s="440" t="s">
        <v>14304</v>
      </c>
      <c r="G248" s="440" t="s">
        <v>3910</v>
      </c>
      <c r="H248" s="395"/>
      <c r="I248" s="440" t="s">
        <v>4189</v>
      </c>
      <c r="J248" s="440" t="s">
        <v>4017</v>
      </c>
      <c r="K248" s="442" t="s">
        <v>4190</v>
      </c>
    </row>
    <row r="249" spans="1:11" ht="15" customHeight="1" thickBot="1" x14ac:dyDescent="0.3">
      <c r="A249" s="440" t="s">
        <v>474</v>
      </c>
      <c r="B249" s="440" t="s">
        <v>475</v>
      </c>
      <c r="C249" s="440" t="s">
        <v>474</v>
      </c>
      <c r="D249" s="440" t="s">
        <v>23</v>
      </c>
      <c r="E249" s="441" t="str">
        <f t="shared" si="4"/>
        <v>900 Biglerville Rd Gettysburg, PA  17325</v>
      </c>
      <c r="F249" s="440" t="s">
        <v>14391</v>
      </c>
      <c r="G249" s="440" t="s">
        <v>3910</v>
      </c>
      <c r="H249" s="395"/>
      <c r="I249" s="440" t="s">
        <v>4449</v>
      </c>
      <c r="J249" s="440" t="s">
        <v>4017</v>
      </c>
      <c r="K249" s="442" t="s">
        <v>4450</v>
      </c>
    </row>
    <row r="250" spans="1:11" ht="15" customHeight="1" thickBot="1" x14ac:dyDescent="0.3">
      <c r="A250" s="440" t="s">
        <v>476</v>
      </c>
      <c r="B250" s="440" t="s">
        <v>477</v>
      </c>
      <c r="C250" s="440" t="s">
        <v>476</v>
      </c>
      <c r="D250" s="440" t="s">
        <v>18</v>
      </c>
      <c r="E250" s="441" t="str">
        <f t="shared" si="4"/>
        <v>915 Howard Avenue Pottsville, PA  17901</v>
      </c>
      <c r="F250" s="440" t="s">
        <v>5550</v>
      </c>
      <c r="G250" s="440"/>
      <c r="H250" s="395"/>
      <c r="I250" s="440" t="s">
        <v>5051</v>
      </c>
      <c r="J250" s="440" t="s">
        <v>4017</v>
      </c>
      <c r="K250" s="442" t="s">
        <v>5052</v>
      </c>
    </row>
    <row r="251" spans="1:11" ht="15" customHeight="1" thickBot="1" x14ac:dyDescent="0.3">
      <c r="A251" s="440" t="s">
        <v>478</v>
      </c>
      <c r="B251" s="440" t="s">
        <v>479</v>
      </c>
      <c r="C251" s="440" t="s">
        <v>478</v>
      </c>
      <c r="D251" s="440" t="s">
        <v>23</v>
      </c>
      <c r="E251" s="441" t="str">
        <f t="shared" si="4"/>
        <v>1203 Lake St Girard, PA  16417</v>
      </c>
      <c r="F251" s="440" t="s">
        <v>14305</v>
      </c>
      <c r="G251" s="440"/>
      <c r="H251" s="395"/>
      <c r="I251" s="440" t="s">
        <v>4211</v>
      </c>
      <c r="J251" s="440" t="s">
        <v>4017</v>
      </c>
      <c r="K251" s="442" t="s">
        <v>4212</v>
      </c>
    </row>
    <row r="252" spans="1:11" ht="15" customHeight="1" thickBot="1" x14ac:dyDescent="0.3">
      <c r="A252" s="440" t="s">
        <v>480</v>
      </c>
      <c r="B252" s="440" t="s">
        <v>481</v>
      </c>
      <c r="C252" s="440" t="s">
        <v>480</v>
      </c>
      <c r="D252" s="440" t="s">
        <v>23</v>
      </c>
      <c r="E252" s="441" t="str">
        <f t="shared" si="4"/>
        <v>1466 Beaver Valley Rd Flinton, PA  16640</v>
      </c>
      <c r="F252" s="440" t="s">
        <v>5553</v>
      </c>
      <c r="G252" s="440" t="s">
        <v>3910</v>
      </c>
      <c r="H252" s="395"/>
      <c r="I252" s="440" t="s">
        <v>4410</v>
      </c>
      <c r="J252" s="440" t="s">
        <v>4017</v>
      </c>
      <c r="K252" s="442" t="s">
        <v>4411</v>
      </c>
    </row>
    <row r="253" spans="1:11" ht="15" customHeight="1" thickBot="1" x14ac:dyDescent="0.3">
      <c r="A253" s="440" t="s">
        <v>482</v>
      </c>
      <c r="B253" s="440" t="s">
        <v>483</v>
      </c>
      <c r="C253" s="440" t="s">
        <v>482</v>
      </c>
      <c r="D253" s="440" t="s">
        <v>18</v>
      </c>
      <c r="E253" s="441" t="str">
        <f t="shared" si="4"/>
        <v>4601 Girard Avenue Philadelphia, PA  19131</v>
      </c>
      <c r="F253" s="440" t="s">
        <v>5554</v>
      </c>
      <c r="G253" s="440"/>
      <c r="H253" s="395"/>
      <c r="I253" s="440" t="s">
        <v>4016</v>
      </c>
      <c r="J253" s="440" t="s">
        <v>4017</v>
      </c>
      <c r="K253" s="442" t="s">
        <v>4961</v>
      </c>
    </row>
    <row r="254" spans="1:11" ht="15" customHeight="1" thickBot="1" x14ac:dyDescent="0.3">
      <c r="A254" s="440" t="s">
        <v>484</v>
      </c>
      <c r="B254" s="440" t="s">
        <v>485</v>
      </c>
      <c r="C254" s="440" t="s">
        <v>484</v>
      </c>
      <c r="D254" s="440" t="s">
        <v>23</v>
      </c>
      <c r="E254" s="441" t="str">
        <f t="shared" si="4"/>
        <v>10 South Waverly Street Shillington, PA  19607</v>
      </c>
      <c r="F254" s="440" t="s">
        <v>14432</v>
      </c>
      <c r="G254" s="440" t="s">
        <v>3910</v>
      </c>
      <c r="H254" s="395"/>
      <c r="I254" s="440" t="s">
        <v>4552</v>
      </c>
      <c r="J254" s="440" t="s">
        <v>4017</v>
      </c>
      <c r="K254" s="442" t="s">
        <v>4553</v>
      </c>
    </row>
    <row r="255" spans="1:11" ht="15" customHeight="1" thickBot="1" x14ac:dyDescent="0.3">
      <c r="A255" s="440" t="s">
        <v>486</v>
      </c>
      <c r="B255" s="440" t="s">
        <v>487</v>
      </c>
      <c r="C255" s="440" t="s">
        <v>486</v>
      </c>
      <c r="D255" s="440" t="s">
        <v>23</v>
      </c>
      <c r="E255" s="441" t="str">
        <f t="shared" si="4"/>
        <v>47 Church Rd Malvern, PA  19355</v>
      </c>
      <c r="F255" s="440" t="s">
        <v>14592</v>
      </c>
      <c r="G255" s="440" t="s">
        <v>3910</v>
      </c>
      <c r="H255" s="395"/>
      <c r="I255" s="440" t="s">
        <v>4911</v>
      </c>
      <c r="J255" s="440" t="s">
        <v>4017</v>
      </c>
      <c r="K255" s="442" t="s">
        <v>4912</v>
      </c>
    </row>
    <row r="256" spans="1:11" ht="15" customHeight="1" thickBot="1" x14ac:dyDescent="0.3">
      <c r="A256" s="440" t="s">
        <v>488</v>
      </c>
      <c r="B256" s="440" t="s">
        <v>489</v>
      </c>
      <c r="C256" s="440" t="s">
        <v>488</v>
      </c>
      <c r="D256" s="440" t="s">
        <v>34</v>
      </c>
      <c r="E256" s="441" t="str">
        <f t="shared" si="4"/>
        <v>1500 4th Avenue Altoona, PA  16602</v>
      </c>
      <c r="F256" s="440" t="s">
        <v>5286</v>
      </c>
      <c r="G256" s="440"/>
      <c r="H256" s="395"/>
      <c r="I256" s="440" t="s">
        <v>4296</v>
      </c>
      <c r="J256" s="440" t="s">
        <v>4017</v>
      </c>
      <c r="K256" s="442" t="s">
        <v>4297</v>
      </c>
    </row>
    <row r="257" spans="1:11" ht="15" customHeight="1" thickBot="1" x14ac:dyDescent="0.3">
      <c r="A257" s="440" t="s">
        <v>490</v>
      </c>
      <c r="B257" s="440" t="s">
        <v>491</v>
      </c>
      <c r="C257" s="440" t="s">
        <v>490</v>
      </c>
      <c r="D257" s="440" t="s">
        <v>34</v>
      </c>
      <c r="E257" s="441" t="str">
        <f t="shared" si="4"/>
        <v>445 Schoolhouse Road Johnstown, PA  15904</v>
      </c>
      <c r="F257" s="440" t="s">
        <v>5560</v>
      </c>
      <c r="G257" s="440"/>
      <c r="H257" s="395"/>
      <c r="I257" s="440" t="s">
        <v>4330</v>
      </c>
      <c r="J257" s="440" t="s">
        <v>4017</v>
      </c>
      <c r="K257" s="442" t="s">
        <v>4336</v>
      </c>
    </row>
    <row r="258" spans="1:11" ht="15" customHeight="1" thickBot="1" x14ac:dyDescent="0.3">
      <c r="A258" s="440" t="s">
        <v>492</v>
      </c>
      <c r="B258" s="440" t="s">
        <v>493</v>
      </c>
      <c r="C258" s="440" t="s">
        <v>492</v>
      </c>
      <c r="D258" s="440" t="s">
        <v>23</v>
      </c>
      <c r="E258" s="441" t="str">
        <f t="shared" si="4"/>
        <v>1091 Broad St Johnstown, PA  15906</v>
      </c>
      <c r="F258" s="440" t="s">
        <v>14356</v>
      </c>
      <c r="G258" s="440" t="s">
        <v>3910</v>
      </c>
      <c r="H258" s="395"/>
      <c r="I258" s="440" t="s">
        <v>4330</v>
      </c>
      <c r="J258" s="440" t="s">
        <v>4017</v>
      </c>
      <c r="K258" s="442" t="s">
        <v>4335</v>
      </c>
    </row>
    <row r="259" spans="1:11" ht="15" customHeight="1" thickBot="1" x14ac:dyDescent="0.3">
      <c r="A259" s="440" t="s">
        <v>494</v>
      </c>
      <c r="B259" s="440" t="s">
        <v>495</v>
      </c>
      <c r="C259" s="440" t="s">
        <v>494</v>
      </c>
      <c r="D259" s="440" t="s">
        <v>23</v>
      </c>
      <c r="E259" s="441" t="str">
        <f t="shared" si="4"/>
        <v>1816 Lincoln Ave Latrobe, PA  15650</v>
      </c>
      <c r="F259" s="440" t="s">
        <v>14330</v>
      </c>
      <c r="G259" s="440"/>
      <c r="H259" s="395"/>
      <c r="I259" s="440" t="s">
        <v>4272</v>
      </c>
      <c r="J259" s="440" t="s">
        <v>4017</v>
      </c>
      <c r="K259" s="442" t="s">
        <v>4273</v>
      </c>
    </row>
    <row r="260" spans="1:11" ht="15" customHeight="1" thickBot="1" x14ac:dyDescent="0.3">
      <c r="A260" s="440" t="s">
        <v>496</v>
      </c>
      <c r="B260" s="440" t="s">
        <v>497</v>
      </c>
      <c r="C260" s="440" t="s">
        <v>496</v>
      </c>
      <c r="D260" s="440" t="s">
        <v>23</v>
      </c>
      <c r="E260" s="441" t="str">
        <f t="shared" si="4"/>
        <v>427 Kosciuszko St Nanticoke, PA  18634</v>
      </c>
      <c r="F260" s="440" t="s">
        <v>14494</v>
      </c>
      <c r="G260" s="440" t="s">
        <v>3910</v>
      </c>
      <c r="H260" s="395"/>
      <c r="I260" s="440" t="s">
        <v>4704</v>
      </c>
      <c r="J260" s="440" t="s">
        <v>4017</v>
      </c>
      <c r="K260" s="442" t="s">
        <v>4705</v>
      </c>
    </row>
    <row r="261" spans="1:11" ht="15" customHeight="1" thickBot="1" x14ac:dyDescent="0.3">
      <c r="A261" s="440" t="s">
        <v>498</v>
      </c>
      <c r="B261" s="440" t="s">
        <v>499</v>
      </c>
      <c r="C261" s="440" t="s">
        <v>498</v>
      </c>
      <c r="D261" s="440" t="s">
        <v>18</v>
      </c>
      <c r="E261" s="441" t="str">
        <f t="shared" si="4"/>
        <v>119 Rector Street Philadelphia, PA  19127</v>
      </c>
      <c r="F261" s="440" t="s">
        <v>5568</v>
      </c>
      <c r="G261" s="440"/>
      <c r="H261" s="395"/>
      <c r="I261" s="440" t="s">
        <v>4016</v>
      </c>
      <c r="J261" s="440" t="s">
        <v>4017</v>
      </c>
      <c r="K261" s="442" t="s">
        <v>4955</v>
      </c>
    </row>
    <row r="262" spans="1:11" ht="15" customHeight="1" thickBot="1" x14ac:dyDescent="0.3">
      <c r="A262" s="440" t="s">
        <v>500</v>
      </c>
      <c r="B262" s="440" t="s">
        <v>501</v>
      </c>
      <c r="C262" s="440" t="s">
        <v>500</v>
      </c>
      <c r="D262" s="440" t="s">
        <v>23</v>
      </c>
      <c r="E262" s="441" t="str">
        <f t="shared" si="4"/>
        <v>500 East Leitersburg Street Greencastle, PA  17225</v>
      </c>
      <c r="F262" s="440" t="s">
        <v>14396</v>
      </c>
      <c r="G262" s="440" t="s">
        <v>3910</v>
      </c>
      <c r="H262" s="395"/>
      <c r="I262" s="440" t="s">
        <v>4461</v>
      </c>
      <c r="J262" s="440" t="s">
        <v>4017</v>
      </c>
      <c r="K262" s="442" t="s">
        <v>4462</v>
      </c>
    </row>
    <row r="263" spans="1:11" ht="15" customHeight="1" thickBot="1" x14ac:dyDescent="0.3">
      <c r="A263" s="440" t="s">
        <v>502</v>
      </c>
      <c r="B263" s="440" t="s">
        <v>503</v>
      </c>
      <c r="C263" s="440" t="s">
        <v>502</v>
      </c>
      <c r="D263" s="440" t="s">
        <v>34</v>
      </c>
      <c r="E263" s="441" t="str">
        <f t="shared" si="4"/>
        <v>60 Zimmerman Drive Waynesburg, PA  15370</v>
      </c>
      <c r="F263" s="440" t="s">
        <v>5571</v>
      </c>
      <c r="G263" s="440"/>
      <c r="H263" s="395"/>
      <c r="I263" s="440" t="s">
        <v>4035</v>
      </c>
      <c r="J263" s="440" t="s">
        <v>4017</v>
      </c>
      <c r="K263" s="442" t="s">
        <v>4036</v>
      </c>
    </row>
    <row r="264" spans="1:11" ht="15" customHeight="1" thickBot="1" x14ac:dyDescent="0.3">
      <c r="A264" s="440" t="s">
        <v>504</v>
      </c>
      <c r="B264" s="440" t="s">
        <v>505</v>
      </c>
      <c r="C264" s="440" t="s">
        <v>504</v>
      </c>
      <c r="D264" s="440" t="s">
        <v>23</v>
      </c>
      <c r="E264" s="441" t="str">
        <f t="shared" si="4"/>
        <v>1 Academy Hill Place Greensburg, PA  15601</v>
      </c>
      <c r="F264" s="440" t="s">
        <v>14331</v>
      </c>
      <c r="G264" s="440"/>
      <c r="H264" s="395"/>
      <c r="I264" s="440" t="s">
        <v>4262</v>
      </c>
      <c r="J264" s="440" t="s">
        <v>4017</v>
      </c>
      <c r="K264" s="442" t="s">
        <v>4263</v>
      </c>
    </row>
    <row r="265" spans="1:11" ht="15" customHeight="1" thickBot="1" x14ac:dyDescent="0.3">
      <c r="A265" s="440" t="s">
        <v>506</v>
      </c>
      <c r="B265" s="440" t="s">
        <v>507</v>
      </c>
      <c r="C265" s="440" t="s">
        <v>506</v>
      </c>
      <c r="D265" s="440" t="s">
        <v>23</v>
      </c>
      <c r="E265" s="441" t="str">
        <f t="shared" si="4"/>
        <v>9 Donation Rd Greenville, PA  16125</v>
      </c>
      <c r="F265" s="440" t="s">
        <v>14289</v>
      </c>
      <c r="G265" s="440" t="s">
        <v>3910</v>
      </c>
      <c r="H265" s="395"/>
      <c r="I265" s="440" t="s">
        <v>4172</v>
      </c>
      <c r="J265" s="440" t="s">
        <v>4017</v>
      </c>
      <c r="K265" s="442" t="s">
        <v>4173</v>
      </c>
    </row>
    <row r="266" spans="1:11" ht="15" customHeight="1" thickBot="1" x14ac:dyDescent="0.3">
      <c r="A266" s="440" t="s">
        <v>508</v>
      </c>
      <c r="B266" s="440" t="s">
        <v>509</v>
      </c>
      <c r="C266" s="440" t="s">
        <v>508</v>
      </c>
      <c r="D266" s="440" t="s">
        <v>23</v>
      </c>
      <c r="E266" s="441" t="str">
        <f t="shared" si="4"/>
        <v>405 E Sunbury St Millerstown, PA  17062</v>
      </c>
      <c r="F266" s="440" t="s">
        <v>5576</v>
      </c>
      <c r="G266" s="440" t="s">
        <v>3910</v>
      </c>
      <c r="H266" s="395"/>
      <c r="I266" s="440" t="s">
        <v>4612</v>
      </c>
      <c r="J266" s="440" t="s">
        <v>4017</v>
      </c>
      <c r="K266" s="442" t="s">
        <v>4613</v>
      </c>
    </row>
    <row r="267" spans="1:11" ht="15" customHeight="1" thickBot="1" x14ac:dyDescent="0.3">
      <c r="A267" s="440" t="s">
        <v>510</v>
      </c>
      <c r="B267" s="440" t="s">
        <v>511</v>
      </c>
      <c r="C267" s="440" t="s">
        <v>510</v>
      </c>
      <c r="D267" s="440" t="s">
        <v>23</v>
      </c>
      <c r="E267" s="441" t="str">
        <f t="shared" si="4"/>
        <v>511 Highland Ave Grove City, PA  16127</v>
      </c>
      <c r="F267" s="440" t="s">
        <v>5578</v>
      </c>
      <c r="G267" s="440" t="s">
        <v>3910</v>
      </c>
      <c r="H267" s="395"/>
      <c r="I267" s="440" t="s">
        <v>4143</v>
      </c>
      <c r="J267" s="440" t="s">
        <v>4017</v>
      </c>
      <c r="K267" s="442" t="s">
        <v>4144</v>
      </c>
    </row>
    <row r="268" spans="1:11" ht="15" customHeight="1" thickBot="1" x14ac:dyDescent="0.3">
      <c r="A268" s="440" t="s">
        <v>512</v>
      </c>
      <c r="B268" s="440" t="s">
        <v>513</v>
      </c>
      <c r="C268" s="440" t="s">
        <v>512</v>
      </c>
      <c r="D268" s="440" t="s">
        <v>23</v>
      </c>
      <c r="E268" s="441" t="str">
        <f t="shared" si="4"/>
        <v>3940 Peters Mountain Rd Halifax, PA  17032</v>
      </c>
      <c r="F268" s="440" t="s">
        <v>5580</v>
      </c>
      <c r="G268" s="440" t="s">
        <v>3910</v>
      </c>
      <c r="H268" s="395"/>
      <c r="I268" s="440" t="s">
        <v>4598</v>
      </c>
      <c r="J268" s="440" t="s">
        <v>4017</v>
      </c>
      <c r="K268" s="442" t="s">
        <v>4599</v>
      </c>
    </row>
    <row r="269" spans="1:11" ht="15" customHeight="1" thickBot="1" x14ac:dyDescent="0.3">
      <c r="A269" s="440" t="s">
        <v>514</v>
      </c>
      <c r="B269" s="440" t="s">
        <v>515</v>
      </c>
      <c r="C269" s="440" t="s">
        <v>514</v>
      </c>
      <c r="D269" s="440" t="s">
        <v>23</v>
      </c>
      <c r="E269" s="441" t="str">
        <f t="shared" si="4"/>
        <v>Windsor Street Hamburg, PA  19526</v>
      </c>
      <c r="F269" s="440" t="s">
        <v>5581</v>
      </c>
      <c r="G269" s="440" t="s">
        <v>3910</v>
      </c>
      <c r="H269" s="395"/>
      <c r="I269" s="440" t="s">
        <v>4554</v>
      </c>
      <c r="J269" s="440" t="s">
        <v>4017</v>
      </c>
      <c r="K269" s="442" t="s">
        <v>4555</v>
      </c>
    </row>
    <row r="270" spans="1:11" ht="15" customHeight="1" thickBot="1" x14ac:dyDescent="0.3">
      <c r="A270" s="440" t="s">
        <v>516</v>
      </c>
      <c r="B270" s="440" t="s">
        <v>517</v>
      </c>
      <c r="C270" s="440" t="s">
        <v>516</v>
      </c>
      <c r="D270" s="440" t="s">
        <v>23</v>
      </c>
      <c r="E270" s="441" t="str">
        <f t="shared" si="4"/>
        <v>4591 School Dr Allison Park, PA  15101</v>
      </c>
      <c r="F270" s="440" t="s">
        <v>14252</v>
      </c>
      <c r="G270" s="440"/>
      <c r="H270" s="395"/>
      <c r="I270" s="440" t="s">
        <v>4081</v>
      </c>
      <c r="J270" s="440" t="s">
        <v>4017</v>
      </c>
      <c r="K270" s="442" t="s">
        <v>4082</v>
      </c>
    </row>
    <row r="271" spans="1:11" ht="15" customHeight="1" thickBot="1" x14ac:dyDescent="0.3">
      <c r="A271" s="440" t="s">
        <v>518</v>
      </c>
      <c r="B271" s="440" t="s">
        <v>519</v>
      </c>
      <c r="C271" s="440" t="s">
        <v>518</v>
      </c>
      <c r="D271" s="440" t="s">
        <v>23</v>
      </c>
      <c r="E271" s="441" t="str">
        <f t="shared" si="4"/>
        <v>1600 Sans Souci Pkwy Hanover Township, PA  18706</v>
      </c>
      <c r="F271" s="440" t="s">
        <v>5584</v>
      </c>
      <c r="G271" s="440"/>
      <c r="H271" s="395"/>
      <c r="I271" s="440" t="s">
        <v>4706</v>
      </c>
      <c r="J271" s="440" t="s">
        <v>4017</v>
      </c>
      <c r="K271" s="442" t="s">
        <v>4707</v>
      </c>
    </row>
    <row r="272" spans="1:11" ht="15" customHeight="1" thickBot="1" x14ac:dyDescent="0.3">
      <c r="A272" s="440" t="s">
        <v>520</v>
      </c>
      <c r="B272" s="440" t="s">
        <v>521</v>
      </c>
      <c r="C272" s="440" t="s">
        <v>520</v>
      </c>
      <c r="D272" s="440" t="s">
        <v>23</v>
      </c>
      <c r="E272" s="441" t="str">
        <f t="shared" si="4"/>
        <v>403 Moul Ave Hanover, PA  17331</v>
      </c>
      <c r="F272" s="440" t="s">
        <v>14402</v>
      </c>
      <c r="G272" s="440" t="s">
        <v>3910</v>
      </c>
      <c r="H272" s="395"/>
      <c r="I272" s="440" t="s">
        <v>4475</v>
      </c>
      <c r="J272" s="440" t="s">
        <v>4017</v>
      </c>
      <c r="K272" s="442" t="s">
        <v>4476</v>
      </c>
    </row>
    <row r="273" spans="1:11" ht="15" customHeight="1" thickBot="1" x14ac:dyDescent="0.3">
      <c r="A273" s="440" t="s">
        <v>522</v>
      </c>
      <c r="B273" s="440" t="s">
        <v>523</v>
      </c>
      <c r="C273" s="440" t="s">
        <v>522</v>
      </c>
      <c r="D273" s="440" t="s">
        <v>23</v>
      </c>
      <c r="E273" s="441" t="str">
        <f t="shared" si="4"/>
        <v>6375 Buffalo Rd Harborcreek, PA  16421</v>
      </c>
      <c r="F273" s="440" t="s">
        <v>5587</v>
      </c>
      <c r="G273" s="440" t="s">
        <v>3910</v>
      </c>
      <c r="H273" s="395"/>
      <c r="I273" s="440" t="s">
        <v>4213</v>
      </c>
      <c r="J273" s="440" t="s">
        <v>4017</v>
      </c>
      <c r="K273" s="442" t="s">
        <v>4214</v>
      </c>
    </row>
    <row r="274" spans="1:11" ht="15" customHeight="1" thickBot="1" x14ac:dyDescent="0.3">
      <c r="A274" s="440" t="s">
        <v>524</v>
      </c>
      <c r="B274" s="440" t="s">
        <v>525</v>
      </c>
      <c r="C274" s="440" t="s">
        <v>524</v>
      </c>
      <c r="D274" s="440" t="s">
        <v>18</v>
      </c>
      <c r="E274" s="441" t="str">
        <f t="shared" si="4"/>
        <v>1712 S 56th St Philadelphia, PA  19143</v>
      </c>
      <c r="F274" s="440" t="s">
        <v>5588</v>
      </c>
      <c r="G274" s="440"/>
      <c r="H274" s="395"/>
      <c r="I274" s="440" t="s">
        <v>4016</v>
      </c>
      <c r="J274" s="440" t="s">
        <v>4017</v>
      </c>
      <c r="K274" s="442" t="s">
        <v>4958</v>
      </c>
    </row>
    <row r="275" spans="1:11" ht="15" customHeight="1" thickBot="1" x14ac:dyDescent="0.3">
      <c r="A275" s="440" t="s">
        <v>526</v>
      </c>
      <c r="B275" s="440" t="s">
        <v>527</v>
      </c>
      <c r="C275" s="440" t="s">
        <v>526</v>
      </c>
      <c r="D275" s="440" t="s">
        <v>23</v>
      </c>
      <c r="E275" s="441" t="str">
        <f t="shared" si="4"/>
        <v>5239 Ridge Rd Westover, PA  16692</v>
      </c>
      <c r="F275" s="440" t="s">
        <v>5589</v>
      </c>
      <c r="G275" s="440"/>
      <c r="H275" s="395"/>
      <c r="I275" s="440" t="s">
        <v>4412</v>
      </c>
      <c r="J275" s="440" t="s">
        <v>4017</v>
      </c>
      <c r="K275" s="442" t="s">
        <v>4413</v>
      </c>
    </row>
    <row r="276" spans="1:11" ht="15" customHeight="1" thickBot="1" x14ac:dyDescent="0.3">
      <c r="A276" s="440" t="s">
        <v>528</v>
      </c>
      <c r="B276" s="440" t="s">
        <v>529</v>
      </c>
      <c r="C276" s="440" t="s">
        <v>528</v>
      </c>
      <c r="D276" s="440" t="s">
        <v>23</v>
      </c>
      <c r="E276" s="441" t="str">
        <f t="shared" si="4"/>
        <v>2101 North Front St Bldg 2 Harrisburg, PA  17110</v>
      </c>
      <c r="F276" s="440" t="s">
        <v>14454</v>
      </c>
      <c r="G276" s="440"/>
      <c r="H276" s="395"/>
      <c r="I276" s="440" t="s">
        <v>4589</v>
      </c>
      <c r="J276" s="440" t="s">
        <v>4017</v>
      </c>
      <c r="K276" s="442" t="s">
        <v>4600</v>
      </c>
    </row>
    <row r="277" spans="1:11" ht="15" customHeight="1" thickBot="1" x14ac:dyDescent="0.3">
      <c r="A277" s="440" t="s">
        <v>530</v>
      </c>
      <c r="B277" s="440" t="s">
        <v>531</v>
      </c>
      <c r="C277" s="440" t="s">
        <v>530</v>
      </c>
      <c r="D277" s="440" t="s">
        <v>23</v>
      </c>
      <c r="E277" s="441" t="str">
        <f t="shared" si="4"/>
        <v>229 Meetinghouse Rd Horsham, PA  19044</v>
      </c>
      <c r="F277" s="440" t="s">
        <v>14567</v>
      </c>
      <c r="G277" s="440" t="s">
        <v>3910</v>
      </c>
      <c r="H277" s="395"/>
      <c r="I277" s="440" t="s">
        <v>4871</v>
      </c>
      <c r="J277" s="440" t="s">
        <v>4017</v>
      </c>
      <c r="K277" s="442" t="s">
        <v>4872</v>
      </c>
    </row>
    <row r="278" spans="1:11" ht="15" customHeight="1" thickBot="1" x14ac:dyDescent="0.3">
      <c r="A278" s="440" t="s">
        <v>532</v>
      </c>
      <c r="B278" s="440" t="s">
        <v>533</v>
      </c>
      <c r="C278" s="440" t="s">
        <v>532</v>
      </c>
      <c r="D278" s="440" t="s">
        <v>23</v>
      </c>
      <c r="E278" s="441" t="str">
        <f t="shared" si="4"/>
        <v>50 East Eagle Road Havertown, PA  19083</v>
      </c>
      <c r="F278" s="440" t="s">
        <v>14607</v>
      </c>
      <c r="G278" s="440"/>
      <c r="H278" s="395"/>
      <c r="I278" s="440" t="s">
        <v>4931</v>
      </c>
      <c r="J278" s="440" t="s">
        <v>4017</v>
      </c>
      <c r="K278" s="442" t="s">
        <v>4932</v>
      </c>
    </row>
    <row r="279" spans="1:11" ht="15" customHeight="1" thickBot="1" x14ac:dyDescent="0.3">
      <c r="A279" s="440" t="s">
        <v>534</v>
      </c>
      <c r="B279" s="440" t="s">
        <v>535</v>
      </c>
      <c r="C279" s="440" t="s">
        <v>534</v>
      </c>
      <c r="D279" s="440" t="s">
        <v>34</v>
      </c>
      <c r="E279" s="441" t="str">
        <f t="shared" si="4"/>
        <v>1451 W 23rd St Hazle Twp, PA  18202</v>
      </c>
      <c r="F279" s="440" t="s">
        <v>5600</v>
      </c>
      <c r="G279" s="440"/>
      <c r="H279" s="395"/>
      <c r="I279" s="440" t="s">
        <v>4708</v>
      </c>
      <c r="J279" s="440" t="s">
        <v>4017</v>
      </c>
      <c r="K279" s="442" t="s">
        <v>4709</v>
      </c>
    </row>
    <row r="280" spans="1:11" ht="15" customHeight="1" thickBot="1" x14ac:dyDescent="0.3">
      <c r="A280" s="440" t="s">
        <v>536</v>
      </c>
      <c r="B280" s="440" t="s">
        <v>537</v>
      </c>
      <c r="C280" s="440" t="s">
        <v>536</v>
      </c>
      <c r="D280" s="440" t="s">
        <v>23</v>
      </c>
      <c r="E280" s="441" t="str">
        <f t="shared" si="4"/>
        <v>1515 W 23rd St Hazle Twp, PA  18202</v>
      </c>
      <c r="F280" s="440" t="s">
        <v>14495</v>
      </c>
      <c r="G280" s="440"/>
      <c r="H280" s="395"/>
      <c r="I280" s="440" t="s">
        <v>4708</v>
      </c>
      <c r="J280" s="440" t="s">
        <v>4017</v>
      </c>
      <c r="K280" s="442" t="s">
        <v>4709</v>
      </c>
    </row>
    <row r="281" spans="1:11" ht="15" customHeight="1" thickBot="1" x14ac:dyDescent="0.3">
      <c r="A281" s="440" t="s">
        <v>538</v>
      </c>
      <c r="B281" s="440" t="s">
        <v>539</v>
      </c>
      <c r="C281" s="440" t="s">
        <v>538</v>
      </c>
      <c r="D281" s="440" t="s">
        <v>18</v>
      </c>
      <c r="E281" s="441" t="str">
        <f t="shared" si="4"/>
        <v>559 West King St. York, PA  17401</v>
      </c>
      <c r="F281" s="440" t="s">
        <v>14698</v>
      </c>
      <c r="G281" s="440"/>
      <c r="H281" s="395"/>
      <c r="I281" s="440" t="s">
        <v>4467</v>
      </c>
      <c r="J281" s="440" t="s">
        <v>4017</v>
      </c>
      <c r="K281" s="442" t="s">
        <v>4478</v>
      </c>
    </row>
    <row r="282" spans="1:11" ht="15" customHeight="1" thickBot="1" x14ac:dyDescent="0.3">
      <c r="A282" s="440" t="s">
        <v>540</v>
      </c>
      <c r="B282" s="440" t="s">
        <v>541</v>
      </c>
      <c r="C282" s="440" t="s">
        <v>540</v>
      </c>
      <c r="D282" s="440" t="s">
        <v>23</v>
      </c>
      <c r="E282" s="441" t="str">
        <f t="shared" si="4"/>
        <v>200 Church St Landisville, PA  17538</v>
      </c>
      <c r="F282" s="440" t="s">
        <v>14414</v>
      </c>
      <c r="G282" s="440" t="s">
        <v>3910</v>
      </c>
      <c r="H282" s="395"/>
      <c r="I282" s="440" t="s">
        <v>4510</v>
      </c>
      <c r="J282" s="440" t="s">
        <v>4017</v>
      </c>
      <c r="K282" s="442" t="s">
        <v>4511</v>
      </c>
    </row>
    <row r="283" spans="1:11" ht="15" customHeight="1" thickBot="1" x14ac:dyDescent="0.3">
      <c r="A283" s="440" t="s">
        <v>542</v>
      </c>
      <c r="B283" s="440" t="s">
        <v>543</v>
      </c>
      <c r="C283" s="440" t="s">
        <v>542</v>
      </c>
      <c r="D283" s="440" t="s">
        <v>23</v>
      </c>
      <c r="E283" s="441" t="str">
        <f t="shared" si="4"/>
        <v>4347 Route 136 Greensburg, PA  15601</v>
      </c>
      <c r="F283" s="440" t="s">
        <v>14332</v>
      </c>
      <c r="G283" s="440"/>
      <c r="H283" s="395"/>
      <c r="I283" s="440" t="s">
        <v>4262</v>
      </c>
      <c r="J283" s="440" t="s">
        <v>4017</v>
      </c>
      <c r="K283" s="442" t="s">
        <v>4263</v>
      </c>
    </row>
    <row r="284" spans="1:11" ht="15" customHeight="1" thickBot="1" x14ac:dyDescent="0.3">
      <c r="A284" s="440" t="s">
        <v>544</v>
      </c>
      <c r="B284" s="440" t="s">
        <v>545</v>
      </c>
      <c r="C284" s="440" t="s">
        <v>544</v>
      </c>
      <c r="D284" s="440" t="s">
        <v>23</v>
      </c>
      <c r="E284" s="441" t="str">
        <f t="shared" si="4"/>
        <v>411 N Hermitage Road Hermitage, PA  16148</v>
      </c>
      <c r="F284" s="440" t="s">
        <v>14291</v>
      </c>
      <c r="G284" s="440" t="s">
        <v>3910</v>
      </c>
      <c r="H284" s="395"/>
      <c r="I284" s="440" t="s">
        <v>4174</v>
      </c>
      <c r="J284" s="440" t="s">
        <v>4017</v>
      </c>
      <c r="K284" s="442" t="s">
        <v>4175</v>
      </c>
    </row>
    <row r="285" spans="1:11" ht="15" customHeight="1" thickBot="1" x14ac:dyDescent="0.3">
      <c r="A285" s="440" t="s">
        <v>546</v>
      </c>
      <c r="B285" s="440" t="s">
        <v>547</v>
      </c>
      <c r="C285" s="440" t="s">
        <v>546</v>
      </c>
      <c r="D285" s="440" t="s">
        <v>23</v>
      </c>
      <c r="E285" s="441" t="str">
        <f t="shared" si="4"/>
        <v>1500 Pacific Avenue Natrona Heights, PA  15065</v>
      </c>
      <c r="F285" s="440" t="s">
        <v>14253</v>
      </c>
      <c r="G285" s="440" t="s">
        <v>4106</v>
      </c>
      <c r="H285" s="395"/>
      <c r="I285" s="440" t="s">
        <v>4107</v>
      </c>
      <c r="J285" s="440" t="s">
        <v>4017</v>
      </c>
      <c r="K285" s="442" t="s">
        <v>4108</v>
      </c>
    </row>
    <row r="286" spans="1:11" ht="15" customHeight="1" thickBot="1" x14ac:dyDescent="0.3">
      <c r="A286" s="440" t="s">
        <v>548</v>
      </c>
      <c r="B286" s="440" t="s">
        <v>549</v>
      </c>
      <c r="C286" s="440" t="s">
        <v>548</v>
      </c>
      <c r="D286" s="440" t="s">
        <v>23</v>
      </c>
      <c r="E286" s="441" t="str">
        <f t="shared" si="4"/>
        <v>201 Jackson St Hollidaysburg, PA  16648</v>
      </c>
      <c r="F286" s="440" t="s">
        <v>14348</v>
      </c>
      <c r="G286" s="440"/>
      <c r="H286" s="395"/>
      <c r="I286" s="440" t="s">
        <v>4315</v>
      </c>
      <c r="J286" s="440" t="s">
        <v>4017</v>
      </c>
      <c r="K286" s="442" t="s">
        <v>4316</v>
      </c>
    </row>
    <row r="287" spans="1:11" ht="15" customHeight="1" thickBot="1" x14ac:dyDescent="0.3">
      <c r="A287" s="440" t="s">
        <v>550</v>
      </c>
      <c r="B287" s="440" t="s">
        <v>551</v>
      </c>
      <c r="C287" s="440" t="s">
        <v>550</v>
      </c>
      <c r="D287" s="440" t="s">
        <v>23</v>
      </c>
      <c r="E287" s="441" t="str">
        <f t="shared" si="4"/>
        <v>65 Wildcat Lane Homer City, PA  15748</v>
      </c>
      <c r="F287" s="440" t="s">
        <v>14688</v>
      </c>
      <c r="G287" s="440" t="s">
        <v>3910</v>
      </c>
      <c r="H287" s="395"/>
      <c r="I287" s="440" t="s">
        <v>5030</v>
      </c>
      <c r="J287" s="440" t="s">
        <v>4017</v>
      </c>
      <c r="K287" s="442" t="s">
        <v>5031</v>
      </c>
    </row>
    <row r="288" spans="1:11" ht="15" customHeight="1" thickBot="1" x14ac:dyDescent="0.3">
      <c r="A288" s="440" t="s">
        <v>552</v>
      </c>
      <c r="B288" s="440" t="s">
        <v>553</v>
      </c>
      <c r="C288" s="440" t="s">
        <v>552</v>
      </c>
      <c r="D288" s="440" t="s">
        <v>18</v>
      </c>
      <c r="E288" s="441" t="str">
        <f t="shared" si="4"/>
        <v>130 School Drive Hyndman, PA  15545</v>
      </c>
      <c r="F288" s="440" t="s">
        <v>5632</v>
      </c>
      <c r="G288" s="440"/>
      <c r="H288" s="395"/>
      <c r="I288" s="440" t="s">
        <v>4306</v>
      </c>
      <c r="J288" s="440" t="s">
        <v>4017</v>
      </c>
      <c r="K288" s="442" t="s">
        <v>4307</v>
      </c>
    </row>
    <row r="289" spans="1:11" ht="15" customHeight="1" thickBot="1" x14ac:dyDescent="0.3">
      <c r="A289" s="440" t="s">
        <v>554</v>
      </c>
      <c r="B289" s="440" t="s">
        <v>555</v>
      </c>
      <c r="C289" s="440" t="s">
        <v>554</v>
      </c>
      <c r="D289" s="440" t="s">
        <v>23</v>
      </c>
      <c r="E289" s="441" t="str">
        <f t="shared" si="4"/>
        <v>2354 Brodhead Rd Aliquippa, PA  15001</v>
      </c>
      <c r="F289" s="440" t="s">
        <v>5633</v>
      </c>
      <c r="G289" s="440" t="s">
        <v>3910</v>
      </c>
      <c r="H289" s="395"/>
      <c r="I289" s="440" t="s">
        <v>5006</v>
      </c>
      <c r="J289" s="440" t="s">
        <v>4017</v>
      </c>
      <c r="K289" s="442" t="s">
        <v>5007</v>
      </c>
    </row>
    <row r="290" spans="1:11" ht="15" customHeight="1" thickBot="1" x14ac:dyDescent="0.3">
      <c r="A290" s="440" t="s">
        <v>4735</v>
      </c>
      <c r="B290" s="440" t="s">
        <v>3892</v>
      </c>
      <c r="C290" s="440" t="s">
        <v>4735</v>
      </c>
      <c r="D290" s="440" t="s">
        <v>18</v>
      </c>
      <c r="E290" s="441" t="str">
        <f t="shared" si="4"/>
        <v>1615 East Elm Street Scranton, PA  18505</v>
      </c>
      <c r="F290" s="440" t="s">
        <v>14506</v>
      </c>
      <c r="G290" s="440"/>
      <c r="H290" s="395"/>
      <c r="I290" s="440" t="s">
        <v>4732</v>
      </c>
      <c r="J290" s="440" t="s">
        <v>4017</v>
      </c>
      <c r="K290" s="442" t="s">
        <v>14507</v>
      </c>
    </row>
    <row r="291" spans="1:11" ht="15" customHeight="1" thickBot="1" x14ac:dyDescent="0.3">
      <c r="A291" s="440" t="s">
        <v>556</v>
      </c>
      <c r="B291" s="440" t="s">
        <v>557</v>
      </c>
      <c r="C291" s="440" t="s">
        <v>556</v>
      </c>
      <c r="D291" s="440" t="s">
        <v>23</v>
      </c>
      <c r="E291" s="441" t="str">
        <f t="shared" si="4"/>
        <v>2400 Cassady Ave Ste 2 Huntingdon, PA  16652</v>
      </c>
      <c r="F291" s="440" t="s">
        <v>14384</v>
      </c>
      <c r="G291" s="440" t="s">
        <v>3910</v>
      </c>
      <c r="H291" s="395"/>
      <c r="I291" s="440" t="s">
        <v>4428</v>
      </c>
      <c r="J291" s="440" t="s">
        <v>4017</v>
      </c>
      <c r="K291" s="442" t="s">
        <v>4429</v>
      </c>
    </row>
    <row r="292" spans="1:11" ht="15" customHeight="1" thickBot="1" x14ac:dyDescent="0.3">
      <c r="A292" s="440" t="s">
        <v>558</v>
      </c>
      <c r="B292" s="440" t="s">
        <v>559</v>
      </c>
      <c r="C292" s="440" t="s">
        <v>558</v>
      </c>
      <c r="D292" s="440" t="s">
        <v>34</v>
      </c>
      <c r="E292" s="441" t="str">
        <f t="shared" si="4"/>
        <v>PO Box E Mill Creek, PA  17060</v>
      </c>
      <c r="F292" s="440" t="s">
        <v>14385</v>
      </c>
      <c r="G292" s="440"/>
      <c r="H292" s="395"/>
      <c r="I292" s="440" t="s">
        <v>4430</v>
      </c>
      <c r="J292" s="440" t="s">
        <v>4017</v>
      </c>
      <c r="K292" s="442" t="s">
        <v>4431</v>
      </c>
    </row>
    <row r="293" spans="1:11" ht="15" customHeight="1" thickBot="1" x14ac:dyDescent="0.3">
      <c r="A293" s="440" t="s">
        <v>560</v>
      </c>
      <c r="B293" s="440" t="s">
        <v>561</v>
      </c>
      <c r="C293" s="440" t="s">
        <v>560</v>
      </c>
      <c r="D293" s="440" t="s">
        <v>18</v>
      </c>
      <c r="E293" s="441" t="str">
        <f t="shared" si="4"/>
        <v>200 North 8th Street Reading, PA  19601</v>
      </c>
      <c r="F293" s="440" t="s">
        <v>5638</v>
      </c>
      <c r="G293" s="440" t="s">
        <v>4536</v>
      </c>
      <c r="H293" s="395"/>
      <c r="I293" s="440" t="s">
        <v>4534</v>
      </c>
      <c r="J293" s="440" t="s">
        <v>4017</v>
      </c>
      <c r="K293" s="442" t="s">
        <v>4537</v>
      </c>
    </row>
    <row r="294" spans="1:11" ht="15" customHeight="1" thickBot="1" x14ac:dyDescent="0.3">
      <c r="A294" s="440" t="s">
        <v>562</v>
      </c>
      <c r="B294" s="440" t="s">
        <v>563</v>
      </c>
      <c r="C294" s="440" t="s">
        <v>562</v>
      </c>
      <c r="D294" s="440" t="s">
        <v>18</v>
      </c>
      <c r="E294" s="441" t="str">
        <f t="shared" si="4"/>
        <v>5612 Greene St Philadelphia, PA  19144</v>
      </c>
      <c r="F294" s="440" t="s">
        <v>5639</v>
      </c>
      <c r="G294" s="440"/>
      <c r="H294" s="395"/>
      <c r="I294" s="440" t="s">
        <v>4016</v>
      </c>
      <c r="J294" s="440" t="s">
        <v>4017</v>
      </c>
      <c r="K294" s="442" t="s">
        <v>4957</v>
      </c>
    </row>
    <row r="295" spans="1:11" ht="15" customHeight="1" thickBot="1" x14ac:dyDescent="0.3">
      <c r="A295" s="440" t="s">
        <v>564</v>
      </c>
      <c r="B295" s="440" t="s">
        <v>565</v>
      </c>
      <c r="C295" s="440" t="s">
        <v>564</v>
      </c>
      <c r="D295" s="440" t="s">
        <v>18</v>
      </c>
      <c r="E295" s="441" t="str">
        <f t="shared" si="4"/>
        <v>6201 N. 21st St. Philadelphia, PA  19138</v>
      </c>
      <c r="F295" s="440" t="s">
        <v>14636</v>
      </c>
      <c r="G295" s="440"/>
      <c r="H295" s="395"/>
      <c r="I295" s="440" t="s">
        <v>4016</v>
      </c>
      <c r="J295" s="440" t="s">
        <v>4017</v>
      </c>
      <c r="K295" s="442" t="s">
        <v>4954</v>
      </c>
    </row>
    <row r="296" spans="1:11" ht="15" customHeight="1" thickBot="1" x14ac:dyDescent="0.3">
      <c r="A296" s="440" t="s">
        <v>566</v>
      </c>
      <c r="B296" s="440" t="s">
        <v>567</v>
      </c>
      <c r="C296" s="440" t="s">
        <v>566</v>
      </c>
      <c r="D296" s="440" t="s">
        <v>18</v>
      </c>
      <c r="E296" s="441" t="str">
        <f t="shared" si="4"/>
        <v>1600 Lombard Street Philadelphia, PA  19146</v>
      </c>
      <c r="F296" s="440" t="s">
        <v>14652</v>
      </c>
      <c r="G296" s="440"/>
      <c r="H296" s="395"/>
      <c r="I296" s="440" t="s">
        <v>4016</v>
      </c>
      <c r="J296" s="440" t="s">
        <v>4017</v>
      </c>
      <c r="K296" s="442" t="s">
        <v>4972</v>
      </c>
    </row>
    <row r="297" spans="1:11" ht="15" customHeight="1" thickBot="1" x14ac:dyDescent="0.3">
      <c r="A297" s="440" t="s">
        <v>568</v>
      </c>
      <c r="B297" s="440" t="s">
        <v>569</v>
      </c>
      <c r="C297" s="440" t="s">
        <v>568</v>
      </c>
      <c r="D297" s="440" t="s">
        <v>23</v>
      </c>
      <c r="E297" s="441" t="str">
        <f t="shared" si="4"/>
        <v>501 E Pike Indiana, PA  15701</v>
      </c>
      <c r="F297" s="440" t="s">
        <v>14689</v>
      </c>
      <c r="G297" s="440" t="s">
        <v>3910</v>
      </c>
      <c r="H297" s="395"/>
      <c r="I297" s="440" t="s">
        <v>5020</v>
      </c>
      <c r="J297" s="440" t="s">
        <v>4017</v>
      </c>
      <c r="K297" s="442" t="s">
        <v>5021</v>
      </c>
    </row>
    <row r="298" spans="1:11" ht="15" customHeight="1" thickBot="1" x14ac:dyDescent="0.3">
      <c r="A298" s="440" t="s">
        <v>570</v>
      </c>
      <c r="B298" s="440" t="s">
        <v>571</v>
      </c>
      <c r="C298" s="440" t="s">
        <v>570</v>
      </c>
      <c r="D298" s="440" t="s">
        <v>34</v>
      </c>
      <c r="E298" s="441" t="str">
        <f t="shared" si="4"/>
        <v>441 Hamill Rd Indiana, PA  15701</v>
      </c>
      <c r="F298" s="440" t="s">
        <v>5643</v>
      </c>
      <c r="G298" s="440" t="s">
        <v>3910</v>
      </c>
      <c r="H298" s="395"/>
      <c r="I298" s="440" t="s">
        <v>5020</v>
      </c>
      <c r="J298" s="440" t="s">
        <v>4017</v>
      </c>
      <c r="K298" s="442" t="s">
        <v>5021</v>
      </c>
    </row>
    <row r="299" spans="1:11" ht="15" customHeight="1" thickBot="1" x14ac:dyDescent="0.3">
      <c r="A299" s="440" t="s">
        <v>572</v>
      </c>
      <c r="B299" s="440" t="s">
        <v>573</v>
      </c>
      <c r="C299" s="440" t="s">
        <v>572</v>
      </c>
      <c r="D299" s="440" t="s">
        <v>18</v>
      </c>
      <c r="E299" s="441" t="str">
        <f t="shared" si="4"/>
        <v>51 Banks St Penbrook, PA  17103</v>
      </c>
      <c r="F299" s="440" t="s">
        <v>14449</v>
      </c>
      <c r="G299" s="440" t="s">
        <v>4586</v>
      </c>
      <c r="H299" s="395"/>
      <c r="I299" s="440" t="s">
        <v>4587</v>
      </c>
      <c r="J299" s="440" t="s">
        <v>4017</v>
      </c>
      <c r="K299" s="442" t="s">
        <v>4588</v>
      </c>
    </row>
    <row r="300" spans="1:11" ht="15" customHeight="1" thickBot="1" x14ac:dyDescent="0.3">
      <c r="A300" s="440" t="s">
        <v>574</v>
      </c>
      <c r="B300" s="440" t="s">
        <v>575</v>
      </c>
      <c r="C300" s="440" t="s">
        <v>574</v>
      </c>
      <c r="D300" s="440" t="s">
        <v>23</v>
      </c>
      <c r="E300" s="441" t="str">
        <f t="shared" si="4"/>
        <v>900 Washington Ave Prospect Park, PA  19076</v>
      </c>
      <c r="F300" s="440" t="s">
        <v>14608</v>
      </c>
      <c r="G300" s="440" t="s">
        <v>3910</v>
      </c>
      <c r="H300" s="395"/>
      <c r="I300" s="440" t="s">
        <v>4933</v>
      </c>
      <c r="J300" s="440" t="s">
        <v>4017</v>
      </c>
      <c r="K300" s="442" t="s">
        <v>4934</v>
      </c>
    </row>
    <row r="301" spans="1:11" ht="15" customHeight="1" thickBot="1" x14ac:dyDescent="0.3">
      <c r="A301" s="440" t="s">
        <v>576</v>
      </c>
      <c r="B301" s="440" t="s">
        <v>577</v>
      </c>
      <c r="C301" s="440" t="s">
        <v>576</v>
      </c>
      <c r="D301" s="440" t="s">
        <v>23</v>
      </c>
      <c r="E301" s="441" t="str">
        <f t="shared" si="4"/>
        <v>800 Tyndall Avenue Erie, PA  16511</v>
      </c>
      <c r="F301" s="440" t="s">
        <v>14306</v>
      </c>
      <c r="G301" s="440" t="s">
        <v>3910</v>
      </c>
      <c r="H301" s="395"/>
      <c r="I301" s="440" t="s">
        <v>4198</v>
      </c>
      <c r="J301" s="440" t="s">
        <v>4017</v>
      </c>
      <c r="K301" s="442" t="s">
        <v>4215</v>
      </c>
    </row>
    <row r="302" spans="1:11" ht="15" customHeight="1" thickBot="1" x14ac:dyDescent="0.3">
      <c r="A302" s="440" t="s">
        <v>578</v>
      </c>
      <c r="B302" s="440" t="s">
        <v>579</v>
      </c>
      <c r="C302" s="440" t="s">
        <v>578</v>
      </c>
      <c r="D302" s="440" t="s">
        <v>23</v>
      </c>
      <c r="E302" s="441" t="str">
        <f t="shared" si="4"/>
        <v>PO Box 217 Jamestown, PA  16134</v>
      </c>
      <c r="F302" s="440" t="s">
        <v>14292</v>
      </c>
      <c r="G302" s="440" t="s">
        <v>3910</v>
      </c>
      <c r="H302" s="395"/>
      <c r="I302" s="440" t="s">
        <v>4176</v>
      </c>
      <c r="J302" s="440" t="s">
        <v>4017</v>
      </c>
      <c r="K302" s="442" t="s">
        <v>4177</v>
      </c>
    </row>
    <row r="303" spans="1:11" ht="15" customHeight="1" thickBot="1" x14ac:dyDescent="0.3">
      <c r="A303" s="440" t="s">
        <v>580</v>
      </c>
      <c r="B303" s="440" t="s">
        <v>581</v>
      </c>
      <c r="C303" s="440" t="s">
        <v>580</v>
      </c>
      <c r="D303" s="440" t="s">
        <v>23</v>
      </c>
      <c r="E303" s="441" t="str">
        <f t="shared" si="4"/>
        <v>198 Park St Central Admin Bldg Jeannette, PA  15644</v>
      </c>
      <c r="F303" s="440" t="s">
        <v>14333</v>
      </c>
      <c r="G303" s="440"/>
      <c r="H303" s="395"/>
      <c r="I303" s="440" t="s">
        <v>4276</v>
      </c>
      <c r="J303" s="440" t="s">
        <v>4017</v>
      </c>
      <c r="K303" s="442" t="s">
        <v>4277</v>
      </c>
    </row>
    <row r="304" spans="1:11" ht="15" customHeight="1" thickBot="1" x14ac:dyDescent="0.3">
      <c r="A304" s="440" t="s">
        <v>582</v>
      </c>
      <c r="B304" s="440" t="s">
        <v>583</v>
      </c>
      <c r="C304" s="440" t="s">
        <v>582</v>
      </c>
      <c r="D304" s="440" t="s">
        <v>167</v>
      </c>
      <c r="E304" s="441" t="str">
        <f t="shared" si="4"/>
        <v>576 Vo Tech Rd Reynoldsville, PA  15851</v>
      </c>
      <c r="F304" s="440" t="s">
        <v>5660</v>
      </c>
      <c r="G304" s="440"/>
      <c r="H304" s="395"/>
      <c r="I304" s="440" t="s">
        <v>4249</v>
      </c>
      <c r="J304" s="440" t="s">
        <v>4017</v>
      </c>
      <c r="K304" s="442" t="s">
        <v>4250</v>
      </c>
    </row>
    <row r="305" spans="1:11" ht="15" customHeight="1" thickBot="1" x14ac:dyDescent="0.3">
      <c r="A305" s="440" t="s">
        <v>584</v>
      </c>
      <c r="B305" s="440" t="s">
        <v>585</v>
      </c>
      <c r="C305" s="440" t="s">
        <v>584</v>
      </c>
      <c r="D305" s="440" t="s">
        <v>23</v>
      </c>
      <c r="E305" s="441" t="str">
        <f t="shared" si="4"/>
        <v>1351 Jefferson Rd Jefferson, PA  15344</v>
      </c>
      <c r="F305" s="440" t="s">
        <v>5661</v>
      </c>
      <c r="G305" s="440" t="s">
        <v>4037</v>
      </c>
      <c r="H305" s="395"/>
      <c r="I305" s="440" t="s">
        <v>4038</v>
      </c>
      <c r="J305" s="440" t="s">
        <v>4017</v>
      </c>
      <c r="K305" s="442" t="s">
        <v>4039</v>
      </c>
    </row>
    <row r="306" spans="1:11" ht="15" customHeight="1" thickBot="1" x14ac:dyDescent="0.3">
      <c r="A306" s="440" t="s">
        <v>586</v>
      </c>
      <c r="B306" s="440" t="s">
        <v>587</v>
      </c>
      <c r="C306" s="440" t="s">
        <v>586</v>
      </c>
      <c r="D306" s="440" t="s">
        <v>23</v>
      </c>
      <c r="E306" s="441" t="str">
        <f t="shared" si="4"/>
        <v>West and Highland Avenues Jenkintown, PA  19046</v>
      </c>
      <c r="F306" s="440" t="s">
        <v>14568</v>
      </c>
      <c r="G306" s="440"/>
      <c r="H306" s="395"/>
      <c r="I306" s="440" t="s">
        <v>4873</v>
      </c>
      <c r="J306" s="440" t="s">
        <v>4017</v>
      </c>
      <c r="K306" s="442" t="s">
        <v>4874</v>
      </c>
    </row>
    <row r="307" spans="1:11" ht="15" customHeight="1" thickBot="1" x14ac:dyDescent="0.3">
      <c r="A307" s="440" t="s">
        <v>588</v>
      </c>
      <c r="B307" s="440" t="s">
        <v>589</v>
      </c>
      <c r="C307" s="440" t="s">
        <v>588</v>
      </c>
      <c r="D307" s="440" t="s">
        <v>23</v>
      </c>
      <c r="E307" s="441" t="str">
        <f t="shared" ref="E307:E366" si="5">F307&amp;" "&amp;I307&amp;", "&amp;J307&amp;"  "&amp;K307</f>
        <v>175 A &amp; P Drive Jersey Shore, PA  17740</v>
      </c>
      <c r="F307" s="440" t="s">
        <v>14484</v>
      </c>
      <c r="G307" s="440" t="s">
        <v>3910</v>
      </c>
      <c r="H307" s="395"/>
      <c r="I307" s="440" t="s">
        <v>4677</v>
      </c>
      <c r="J307" s="440" t="s">
        <v>4017</v>
      </c>
      <c r="K307" s="442" t="s">
        <v>4678</v>
      </c>
    </row>
    <row r="308" spans="1:11" ht="15" customHeight="1" thickBot="1" x14ac:dyDescent="0.3">
      <c r="A308" s="440" t="s">
        <v>590</v>
      </c>
      <c r="B308" s="440" t="s">
        <v>591</v>
      </c>
      <c r="C308" s="440" t="s">
        <v>590</v>
      </c>
      <c r="D308" s="440" t="s">
        <v>23</v>
      </c>
      <c r="E308" s="441" t="str">
        <f t="shared" si="5"/>
        <v>410 Center Ave Jim Thorpe, PA  18229</v>
      </c>
      <c r="F308" s="440" t="s">
        <v>14538</v>
      </c>
      <c r="G308" s="440"/>
      <c r="H308" s="395"/>
      <c r="I308" s="440" t="s">
        <v>4796</v>
      </c>
      <c r="J308" s="440" t="s">
        <v>4017</v>
      </c>
      <c r="K308" s="442" t="s">
        <v>4797</v>
      </c>
    </row>
    <row r="309" spans="1:11" ht="15" customHeight="1" thickBot="1" x14ac:dyDescent="0.3">
      <c r="A309" s="440" t="s">
        <v>592</v>
      </c>
      <c r="B309" s="440" t="s">
        <v>14697</v>
      </c>
      <c r="C309" s="440" t="s">
        <v>592</v>
      </c>
      <c r="D309" s="440" t="s">
        <v>18</v>
      </c>
      <c r="E309" s="441" t="str">
        <f t="shared" si="5"/>
        <v>4322 N 5th Street Philadelphia, PA  19134</v>
      </c>
      <c r="F309" s="440" t="s">
        <v>14648</v>
      </c>
      <c r="G309" s="440" t="s">
        <v>4973</v>
      </c>
      <c r="H309" s="395"/>
      <c r="I309" s="440" t="s">
        <v>4016</v>
      </c>
      <c r="J309" s="440" t="s">
        <v>4017</v>
      </c>
      <c r="K309" s="442" t="s">
        <v>4999</v>
      </c>
    </row>
    <row r="310" spans="1:11" ht="15" customHeight="1" thickBot="1" x14ac:dyDescent="0.3">
      <c r="A310" s="440" t="s">
        <v>594</v>
      </c>
      <c r="B310" s="440" t="s">
        <v>595</v>
      </c>
      <c r="C310" s="440" t="s">
        <v>594</v>
      </c>
      <c r="D310" s="440" t="s">
        <v>23</v>
      </c>
      <c r="E310" s="441" t="str">
        <f t="shared" si="5"/>
        <v>315 High School Road Johnsonburg, PA  15845</v>
      </c>
      <c r="F310" s="440" t="s">
        <v>14368</v>
      </c>
      <c r="G310" s="440"/>
      <c r="H310" s="395"/>
      <c r="I310" s="440" t="s">
        <v>4372</v>
      </c>
      <c r="J310" s="440" t="s">
        <v>4017</v>
      </c>
      <c r="K310" s="442" t="s">
        <v>4373</v>
      </c>
    </row>
    <row r="311" spans="1:11" ht="15" customHeight="1" thickBot="1" x14ac:dyDescent="0.3">
      <c r="A311" s="440" t="s">
        <v>596</v>
      </c>
      <c r="B311" s="440" t="s">
        <v>597</v>
      </c>
      <c r="C311" s="440" t="s">
        <v>596</v>
      </c>
      <c r="D311" s="440" t="s">
        <v>23</v>
      </c>
      <c r="E311" s="441" t="str">
        <f t="shared" si="5"/>
        <v>75 South Seventh Street Mifflintown, PA  17059</v>
      </c>
      <c r="F311" s="440" t="s">
        <v>14387</v>
      </c>
      <c r="G311" s="440" t="s">
        <v>3910</v>
      </c>
      <c r="H311" s="395"/>
      <c r="I311" s="440" t="s">
        <v>4439</v>
      </c>
      <c r="J311" s="440" t="s">
        <v>4017</v>
      </c>
      <c r="K311" s="442" t="s">
        <v>4440</v>
      </c>
    </row>
    <row r="312" spans="1:11" ht="15" customHeight="1" thickBot="1" x14ac:dyDescent="0.3">
      <c r="A312" s="440" t="s">
        <v>598</v>
      </c>
      <c r="B312" s="440" t="s">
        <v>599</v>
      </c>
      <c r="C312" s="440" t="s">
        <v>598</v>
      </c>
      <c r="D312" s="440" t="s">
        <v>23</v>
      </c>
      <c r="E312" s="441" t="str">
        <f t="shared" si="5"/>
        <v>7775 Juniata Valley Pike Alexandria, PA  16611</v>
      </c>
      <c r="F312" s="440" t="s">
        <v>5671</v>
      </c>
      <c r="G312" s="440" t="s">
        <v>4432</v>
      </c>
      <c r="H312" s="395"/>
      <c r="I312" s="440" t="s">
        <v>4433</v>
      </c>
      <c r="J312" s="440" t="s">
        <v>4017</v>
      </c>
      <c r="K312" s="442" t="s">
        <v>4434</v>
      </c>
    </row>
    <row r="313" spans="1:11" ht="15" customHeight="1" thickBot="1" x14ac:dyDescent="0.3">
      <c r="A313" s="440" t="s">
        <v>600</v>
      </c>
      <c r="B313" s="440" t="s">
        <v>601</v>
      </c>
      <c r="C313" s="440" t="s">
        <v>600</v>
      </c>
      <c r="D313" s="440" t="s">
        <v>23</v>
      </c>
      <c r="E313" s="441" t="str">
        <f t="shared" si="5"/>
        <v>400 West Hemlock Avenue Kane, PA  16735</v>
      </c>
      <c r="F313" s="440" t="s">
        <v>14371</v>
      </c>
      <c r="G313" s="440" t="s">
        <v>3910</v>
      </c>
      <c r="H313" s="395"/>
      <c r="I313" s="440" t="s">
        <v>4383</v>
      </c>
      <c r="J313" s="440" t="s">
        <v>4017</v>
      </c>
      <c r="K313" s="442" t="s">
        <v>4384</v>
      </c>
    </row>
    <row r="314" spans="1:11" ht="15" customHeight="1" thickBot="1" x14ac:dyDescent="0.3">
      <c r="A314" s="440" t="s">
        <v>602</v>
      </c>
      <c r="B314" s="440" t="s">
        <v>603</v>
      </c>
      <c r="C314" s="440" t="s">
        <v>602</v>
      </c>
      <c r="D314" s="440" t="s">
        <v>23</v>
      </c>
      <c r="E314" s="441" t="str">
        <f t="shared" si="5"/>
        <v>1446 Kittanning Pike Karns City, PA  16041</v>
      </c>
      <c r="F314" s="440" t="s">
        <v>5674</v>
      </c>
      <c r="G314" s="440" t="s">
        <v>3910</v>
      </c>
      <c r="H314" s="395"/>
      <c r="I314" s="440" t="s">
        <v>4147</v>
      </c>
      <c r="J314" s="440" t="s">
        <v>4017</v>
      </c>
      <c r="K314" s="442" t="s">
        <v>4148</v>
      </c>
    </row>
    <row r="315" spans="1:11" ht="15" customHeight="1" thickBot="1" x14ac:dyDescent="0.3">
      <c r="A315" s="440" t="s">
        <v>604</v>
      </c>
      <c r="B315" s="440" t="s">
        <v>605</v>
      </c>
      <c r="C315" s="440" t="s">
        <v>604</v>
      </c>
      <c r="D315" s="440" t="s">
        <v>23</v>
      </c>
      <c r="E315" s="441" t="str">
        <f t="shared" si="5"/>
        <v>300 East South Street Kennett Square, PA  19348</v>
      </c>
      <c r="F315" s="440" t="s">
        <v>14593</v>
      </c>
      <c r="G315" s="440" t="s">
        <v>3910</v>
      </c>
      <c r="H315" s="395"/>
      <c r="I315" s="440" t="s">
        <v>4913</v>
      </c>
      <c r="J315" s="440" t="s">
        <v>4017</v>
      </c>
      <c r="K315" s="442" t="s">
        <v>4914</v>
      </c>
    </row>
    <row r="316" spans="1:11" ht="15" customHeight="1" thickBot="1" x14ac:dyDescent="0.3">
      <c r="A316" s="440" t="s">
        <v>606</v>
      </c>
      <c r="B316" s="440" t="s">
        <v>607</v>
      </c>
      <c r="C316" s="440" t="s">
        <v>606</v>
      </c>
      <c r="D316" s="440" t="s">
        <v>23</v>
      </c>
      <c r="E316" s="441" t="str">
        <f t="shared" si="5"/>
        <v>451 Huston Avenue Knox, PA  16232</v>
      </c>
      <c r="F316" s="440" t="s">
        <v>14314</v>
      </c>
      <c r="G316" s="440" t="s">
        <v>3910</v>
      </c>
      <c r="H316" s="395"/>
      <c r="I316" s="440" t="s">
        <v>4234</v>
      </c>
      <c r="J316" s="440" t="s">
        <v>4017</v>
      </c>
      <c r="K316" s="442" t="s">
        <v>4235</v>
      </c>
    </row>
    <row r="317" spans="1:11" ht="15" customHeight="1" thickBot="1" x14ac:dyDescent="0.3">
      <c r="A317" s="440" t="s">
        <v>608</v>
      </c>
      <c r="B317" s="440" t="s">
        <v>609</v>
      </c>
      <c r="C317" s="440" t="s">
        <v>608</v>
      </c>
      <c r="D317" s="440" t="s">
        <v>34</v>
      </c>
      <c r="E317" s="441" t="str">
        <f t="shared" si="5"/>
        <v>64 Keystone Central Drive Mill Hall, PA  17751</v>
      </c>
      <c r="F317" s="440" t="s">
        <v>14382</v>
      </c>
      <c r="G317" s="440"/>
      <c r="H317" s="395"/>
      <c r="I317" s="440" t="s">
        <v>4420</v>
      </c>
      <c r="J317" s="440" t="s">
        <v>4017</v>
      </c>
      <c r="K317" s="442" t="s">
        <v>4421</v>
      </c>
    </row>
    <row r="318" spans="1:11" ht="15" customHeight="1" thickBot="1" x14ac:dyDescent="0.3">
      <c r="A318" s="440" t="s">
        <v>610</v>
      </c>
      <c r="B318" s="440" t="s">
        <v>611</v>
      </c>
      <c r="C318" s="440" t="s">
        <v>610</v>
      </c>
      <c r="D318" s="440" t="s">
        <v>23</v>
      </c>
      <c r="E318" s="441" t="str">
        <f t="shared" si="5"/>
        <v>86 Administration Drive Mill Hall, PA  17751</v>
      </c>
      <c r="F318" s="440" t="s">
        <v>14381</v>
      </c>
      <c r="G318" s="440"/>
      <c r="H318" s="395"/>
      <c r="I318" s="440" t="s">
        <v>4420</v>
      </c>
      <c r="J318" s="440" t="s">
        <v>4017</v>
      </c>
      <c r="K318" s="442" t="s">
        <v>4421</v>
      </c>
    </row>
    <row r="319" spans="1:11" ht="15" customHeight="1" thickBot="1" x14ac:dyDescent="0.3">
      <c r="A319" s="440" t="s">
        <v>612</v>
      </c>
      <c r="B319" s="440" t="s">
        <v>613</v>
      </c>
      <c r="C319" s="440" t="s">
        <v>612</v>
      </c>
      <c r="D319" s="440" t="s">
        <v>18</v>
      </c>
      <c r="E319" s="441" t="str">
        <f t="shared" si="5"/>
        <v>425 South Good Hope Rd. Greenville, PA  16125</v>
      </c>
      <c r="F319" s="440" t="s">
        <v>14290</v>
      </c>
      <c r="G319" s="440"/>
      <c r="H319" s="395"/>
      <c r="I319" s="440" t="s">
        <v>4172</v>
      </c>
      <c r="J319" s="440" t="s">
        <v>4017</v>
      </c>
      <c r="K319" s="442" t="s">
        <v>4173</v>
      </c>
    </row>
    <row r="320" spans="1:11" ht="15" customHeight="1" thickBot="1" x14ac:dyDescent="0.3">
      <c r="A320" s="440" t="s">
        <v>614</v>
      </c>
      <c r="B320" s="440" t="s">
        <v>615</v>
      </c>
      <c r="C320" s="440" t="s">
        <v>614</v>
      </c>
      <c r="D320" s="440" t="s">
        <v>23</v>
      </c>
      <c r="E320" s="441" t="str">
        <f t="shared" si="5"/>
        <v>1000 Kelton Ave Pittsburgh, PA  15216</v>
      </c>
      <c r="F320" s="440" t="s">
        <v>5687</v>
      </c>
      <c r="G320" s="440" t="s">
        <v>3910</v>
      </c>
      <c r="H320" s="395"/>
      <c r="I320" s="440" t="s">
        <v>4067</v>
      </c>
      <c r="J320" s="440" t="s">
        <v>4017</v>
      </c>
      <c r="K320" s="442" t="s">
        <v>4109</v>
      </c>
    </row>
    <row r="321" spans="1:11" ht="15" customHeight="1" thickBot="1" x14ac:dyDescent="0.3">
      <c r="A321" s="440" t="s">
        <v>616</v>
      </c>
      <c r="B321" s="440" t="s">
        <v>617</v>
      </c>
      <c r="C321" s="440" t="s">
        <v>616</v>
      </c>
      <c r="D321" s="440" t="s">
        <v>18</v>
      </c>
      <c r="E321" s="441" t="str">
        <f t="shared" si="5"/>
        <v>144 W Carpenter Ln Philadelphia, PA  19119</v>
      </c>
      <c r="F321" s="440" t="s">
        <v>5689</v>
      </c>
      <c r="G321" s="440"/>
      <c r="H321" s="395"/>
      <c r="I321" s="440" t="s">
        <v>4016</v>
      </c>
      <c r="J321" s="440" t="s">
        <v>4017</v>
      </c>
      <c r="K321" s="442" t="s">
        <v>4966</v>
      </c>
    </row>
    <row r="322" spans="1:11" ht="15" customHeight="1" thickBot="1" x14ac:dyDescent="0.3">
      <c r="A322" s="440" t="s">
        <v>618</v>
      </c>
      <c r="B322" s="440" t="s">
        <v>619</v>
      </c>
      <c r="C322" s="440" t="s">
        <v>618</v>
      </c>
      <c r="D322" s="440" t="s">
        <v>18</v>
      </c>
      <c r="E322" s="441" t="str">
        <f t="shared" si="5"/>
        <v>2709 N Broad St Philadelphia, PA  19132</v>
      </c>
      <c r="F322" s="440" t="s">
        <v>14624</v>
      </c>
      <c r="G322" s="440" t="s">
        <v>4962</v>
      </c>
      <c r="H322" s="395"/>
      <c r="I322" s="440" t="s">
        <v>4016</v>
      </c>
      <c r="J322" s="440" t="s">
        <v>4017</v>
      </c>
      <c r="K322" s="442" t="s">
        <v>4963</v>
      </c>
    </row>
    <row r="323" spans="1:11" ht="15" customHeight="1" thickBot="1" x14ac:dyDescent="0.3">
      <c r="A323" s="440" t="s">
        <v>620</v>
      </c>
      <c r="B323" s="440" t="s">
        <v>5071</v>
      </c>
      <c r="C323" s="440" t="s">
        <v>620</v>
      </c>
      <c r="D323" s="440" t="s">
        <v>18</v>
      </c>
      <c r="E323" s="441" t="str">
        <f t="shared" si="5"/>
        <v>5900 Baltimore Ave. Philadelphia, PA  19143</v>
      </c>
      <c r="F323" s="440" t="s">
        <v>14704</v>
      </c>
      <c r="G323" s="440"/>
      <c r="H323" s="395"/>
      <c r="I323" s="440" t="s">
        <v>4016</v>
      </c>
      <c r="J323" s="440" t="s">
        <v>4017</v>
      </c>
      <c r="K323" s="442" t="s">
        <v>4958</v>
      </c>
    </row>
    <row r="324" spans="1:11" ht="15" customHeight="1" thickBot="1" x14ac:dyDescent="0.3">
      <c r="A324" s="440" t="s">
        <v>621</v>
      </c>
      <c r="B324" s="440" t="s">
        <v>622</v>
      </c>
      <c r="C324" s="440" t="s">
        <v>621</v>
      </c>
      <c r="D324" s="440" t="s">
        <v>23</v>
      </c>
      <c r="E324" s="441" t="str">
        <f t="shared" si="5"/>
        <v>200 Poplar St Vandergrift, PA  15690</v>
      </c>
      <c r="F324" s="440" t="s">
        <v>14334</v>
      </c>
      <c r="G324" s="440" t="s">
        <v>3910</v>
      </c>
      <c r="H324" s="395"/>
      <c r="I324" s="440" t="s">
        <v>4278</v>
      </c>
      <c r="J324" s="440" t="s">
        <v>4017</v>
      </c>
      <c r="K324" s="442" t="s">
        <v>4279</v>
      </c>
    </row>
    <row r="325" spans="1:11" ht="15" customHeight="1" thickBot="1" x14ac:dyDescent="0.3">
      <c r="A325" s="440" t="s">
        <v>623</v>
      </c>
      <c r="B325" s="440" t="s">
        <v>624</v>
      </c>
      <c r="C325" s="440" t="s">
        <v>623</v>
      </c>
      <c r="D325" s="440" t="s">
        <v>23</v>
      </c>
      <c r="E325" s="441" t="str">
        <f t="shared" si="5"/>
        <v>251 Long Lane Kutztown, PA  19530</v>
      </c>
      <c r="F325" s="440" t="s">
        <v>14433</v>
      </c>
      <c r="G325" s="440"/>
      <c r="H325" s="395"/>
      <c r="I325" s="440" t="s">
        <v>4556</v>
      </c>
      <c r="J325" s="440" t="s">
        <v>4017</v>
      </c>
      <c r="K325" s="442" t="s">
        <v>4557</v>
      </c>
    </row>
    <row r="326" spans="1:11" ht="15" customHeight="1" thickBot="1" x14ac:dyDescent="0.3">
      <c r="A326" s="440" t="s">
        <v>625</v>
      </c>
      <c r="B326" s="440" t="s">
        <v>626</v>
      </c>
      <c r="C326" s="440" t="s">
        <v>625</v>
      </c>
      <c r="D326" s="440" t="s">
        <v>18</v>
      </c>
      <c r="E326" s="441" t="str">
        <f t="shared" si="5"/>
        <v>30 N Ann St Lancaster, PA  17602</v>
      </c>
      <c r="F326" s="440" t="s">
        <v>14413</v>
      </c>
      <c r="G326" s="440"/>
      <c r="H326" s="395"/>
      <c r="I326" s="440" t="s">
        <v>4493</v>
      </c>
      <c r="J326" s="440" t="s">
        <v>4017</v>
      </c>
      <c r="K326" s="442" t="s">
        <v>4509</v>
      </c>
    </row>
    <row r="327" spans="1:11" ht="15" customHeight="1" thickBot="1" x14ac:dyDescent="0.3">
      <c r="A327" s="440" t="s">
        <v>627</v>
      </c>
      <c r="B327" s="440" t="s">
        <v>628</v>
      </c>
      <c r="C327" s="440" t="s">
        <v>627</v>
      </c>
      <c r="D327" s="440" t="s">
        <v>18</v>
      </c>
      <c r="E327" s="441" t="str">
        <f t="shared" si="5"/>
        <v>124 Bryn Mawr Ave Bala Cynwyd, PA  19004</v>
      </c>
      <c r="F327" s="440" t="s">
        <v>14626</v>
      </c>
      <c r="G327" s="440"/>
      <c r="H327" s="395"/>
      <c r="I327" s="440" t="s">
        <v>4978</v>
      </c>
      <c r="J327" s="440" t="s">
        <v>4017</v>
      </c>
      <c r="K327" s="442" t="s">
        <v>4979</v>
      </c>
    </row>
    <row r="328" spans="1:11" ht="15" customHeight="1" thickBot="1" x14ac:dyDescent="0.3">
      <c r="A328" s="440" t="s">
        <v>629</v>
      </c>
      <c r="B328" s="440" t="s">
        <v>630</v>
      </c>
      <c r="C328" s="440" t="s">
        <v>629</v>
      </c>
      <c r="D328" s="440" t="s">
        <v>23</v>
      </c>
      <c r="E328" s="441" t="str">
        <f t="shared" si="5"/>
        <v>PO Box 85 Factoryville, PA  18419</v>
      </c>
      <c r="F328" s="440" t="s">
        <v>14518</v>
      </c>
      <c r="G328" s="440" t="s">
        <v>3910</v>
      </c>
      <c r="H328" s="395"/>
      <c r="I328" s="440" t="s">
        <v>4760</v>
      </c>
      <c r="J328" s="440" t="s">
        <v>4017</v>
      </c>
      <c r="K328" s="442" t="s">
        <v>4761</v>
      </c>
    </row>
    <row r="329" spans="1:11" ht="15" customHeight="1" thickBot="1" x14ac:dyDescent="0.3">
      <c r="A329" s="440" t="s">
        <v>631</v>
      </c>
      <c r="B329" s="440" t="s">
        <v>632</v>
      </c>
      <c r="C329" s="440" t="s">
        <v>631</v>
      </c>
      <c r="D329" s="440" t="s">
        <v>23</v>
      </c>
      <c r="E329" s="441" t="str">
        <f t="shared" si="5"/>
        <v>1355 Lakeland Drive Scott Township, PA  18433</v>
      </c>
      <c r="F329" s="440" t="s">
        <v>14504</v>
      </c>
      <c r="G329" s="440" t="s">
        <v>3910</v>
      </c>
      <c r="H329" s="395"/>
      <c r="I329" s="440" t="s">
        <v>14505</v>
      </c>
      <c r="J329" s="440" t="s">
        <v>4017</v>
      </c>
      <c r="K329" s="442" t="s">
        <v>4734</v>
      </c>
    </row>
    <row r="330" spans="1:11" ht="15" customHeight="1" thickBot="1" x14ac:dyDescent="0.3">
      <c r="A330" s="440" t="s">
        <v>633</v>
      </c>
      <c r="B330" s="440" t="s">
        <v>634</v>
      </c>
      <c r="C330" s="440" t="s">
        <v>633</v>
      </c>
      <c r="D330" s="440" t="s">
        <v>23</v>
      </c>
      <c r="E330" s="441" t="str">
        <f t="shared" si="5"/>
        <v>PO Box 38 Lehman, PA  18627</v>
      </c>
      <c r="F330" s="440" t="s">
        <v>14496</v>
      </c>
      <c r="G330" s="440" t="s">
        <v>3910</v>
      </c>
      <c r="H330" s="395"/>
      <c r="I330" s="440" t="s">
        <v>5699</v>
      </c>
      <c r="J330" s="440" t="s">
        <v>4017</v>
      </c>
      <c r="K330" s="442" t="s">
        <v>5700</v>
      </c>
    </row>
    <row r="331" spans="1:11" ht="15" customHeight="1" thickBot="1" x14ac:dyDescent="0.3">
      <c r="A331" s="440" t="s">
        <v>635</v>
      </c>
      <c r="B331" s="440" t="s">
        <v>636</v>
      </c>
      <c r="C331" s="440" t="s">
        <v>635</v>
      </c>
      <c r="D331" s="440" t="s">
        <v>23</v>
      </c>
      <c r="E331" s="441" t="str">
        <f t="shared" si="5"/>
        <v>2482 Mercer St Stoneboro, PA  16153</v>
      </c>
      <c r="F331" s="440" t="s">
        <v>5701</v>
      </c>
      <c r="G331" s="440"/>
      <c r="H331" s="395"/>
      <c r="I331" s="440" t="s">
        <v>4178</v>
      </c>
      <c r="J331" s="440" t="s">
        <v>4017</v>
      </c>
      <c r="K331" s="442" t="s">
        <v>4179</v>
      </c>
    </row>
    <row r="332" spans="1:11" ht="15" customHeight="1" thickBot="1" x14ac:dyDescent="0.3">
      <c r="A332" s="440" t="s">
        <v>637</v>
      </c>
      <c r="B332" s="440" t="s">
        <v>638</v>
      </c>
      <c r="C332" s="440" t="s">
        <v>637</v>
      </c>
      <c r="D332" s="440" t="s">
        <v>23</v>
      </c>
      <c r="E332" s="441" t="str">
        <f t="shared" si="5"/>
        <v>PO Box 428 Lampeter, PA  17537</v>
      </c>
      <c r="F332" s="440" t="s">
        <v>5703</v>
      </c>
      <c r="G332" s="440" t="s">
        <v>3910</v>
      </c>
      <c r="H332" s="395"/>
      <c r="I332" s="440" t="s">
        <v>5704</v>
      </c>
      <c r="J332" s="440" t="s">
        <v>4017</v>
      </c>
      <c r="K332" s="442" t="s">
        <v>14415</v>
      </c>
    </row>
    <row r="333" spans="1:11" ht="15" customHeight="1" thickBot="1" x14ac:dyDescent="0.3">
      <c r="A333" s="440" t="s">
        <v>639</v>
      </c>
      <c r="B333" s="440" t="s">
        <v>640</v>
      </c>
      <c r="C333" s="440" t="s">
        <v>639</v>
      </c>
      <c r="D333" s="440" t="s">
        <v>34</v>
      </c>
      <c r="E333" s="441" t="str">
        <f t="shared" si="5"/>
        <v>PO Box 527 Willow Street, PA  17584</v>
      </c>
      <c r="F333" s="440" t="s">
        <v>14416</v>
      </c>
      <c r="G333" s="440" t="s">
        <v>3910</v>
      </c>
      <c r="H333" s="395"/>
      <c r="I333" s="440" t="s">
        <v>4512</v>
      </c>
      <c r="J333" s="440" t="s">
        <v>4017</v>
      </c>
      <c r="K333" s="442" t="s">
        <v>4513</v>
      </c>
    </row>
    <row r="334" spans="1:11" ht="15" customHeight="1" thickBot="1" x14ac:dyDescent="0.3">
      <c r="A334" s="440" t="s">
        <v>641</v>
      </c>
      <c r="B334" s="440" t="s">
        <v>642</v>
      </c>
      <c r="C334" s="440" t="s">
        <v>641</v>
      </c>
      <c r="D334" s="440" t="s">
        <v>23</v>
      </c>
      <c r="E334" s="441" t="str">
        <f t="shared" si="5"/>
        <v>1020 Lehigh Ave Lancaster, PA  17602</v>
      </c>
      <c r="F334" s="440" t="s">
        <v>14417</v>
      </c>
      <c r="G334" s="440"/>
      <c r="H334" s="395"/>
      <c r="I334" s="440" t="s">
        <v>4493</v>
      </c>
      <c r="J334" s="440" t="s">
        <v>4017</v>
      </c>
      <c r="K334" s="442" t="s">
        <v>4509</v>
      </c>
    </row>
    <row r="335" spans="1:11" ht="15" customHeight="1" thickBot="1" x14ac:dyDescent="0.3">
      <c r="A335" s="440" t="s">
        <v>643</v>
      </c>
      <c r="B335" s="440" t="s">
        <v>644</v>
      </c>
      <c r="C335" s="440" t="s">
        <v>643</v>
      </c>
      <c r="D335" s="440" t="s">
        <v>23</v>
      </c>
      <c r="E335" s="441" t="str">
        <f t="shared" si="5"/>
        <v>304 Bailey Ave Uniontown, PA  15401</v>
      </c>
      <c r="F335" s="440" t="s">
        <v>14216</v>
      </c>
      <c r="G335" s="440" t="s">
        <v>3910</v>
      </c>
      <c r="H335" s="395"/>
      <c r="I335" s="440" t="s">
        <v>4021</v>
      </c>
      <c r="J335" s="440" t="s">
        <v>4017</v>
      </c>
      <c r="K335" s="442" t="s">
        <v>4022</v>
      </c>
    </row>
    <row r="336" spans="1:11" ht="15" customHeight="1" thickBot="1" x14ac:dyDescent="0.3">
      <c r="A336" s="440" t="s">
        <v>645</v>
      </c>
      <c r="B336" s="440" t="s">
        <v>646</v>
      </c>
      <c r="C336" s="440" t="s">
        <v>645</v>
      </c>
      <c r="D336" s="440" t="s">
        <v>23</v>
      </c>
      <c r="E336" s="441" t="str">
        <f t="shared" si="5"/>
        <v>2497 Harlansburg Rd New Castle, PA  16101</v>
      </c>
      <c r="F336" s="440" t="s">
        <v>5722</v>
      </c>
      <c r="G336" s="440"/>
      <c r="H336" s="395"/>
      <c r="I336" s="440" t="s">
        <v>4161</v>
      </c>
      <c r="J336" s="440" t="s">
        <v>4017</v>
      </c>
      <c r="K336" s="442" t="s">
        <v>4162</v>
      </c>
    </row>
    <row r="337" spans="1:11" ht="15" customHeight="1" thickBot="1" x14ac:dyDescent="0.3">
      <c r="A337" s="440" t="s">
        <v>647</v>
      </c>
      <c r="B337" s="440" t="s">
        <v>648</v>
      </c>
      <c r="C337" s="440" t="s">
        <v>647</v>
      </c>
      <c r="D337" s="440" t="s">
        <v>167</v>
      </c>
      <c r="E337" s="441" t="str">
        <f t="shared" si="5"/>
        <v>750 Phelps Way New Castle, PA  16101</v>
      </c>
      <c r="F337" s="440" t="s">
        <v>5724</v>
      </c>
      <c r="G337" s="440" t="s">
        <v>3910</v>
      </c>
      <c r="H337" s="395"/>
      <c r="I337" s="440" t="s">
        <v>4161</v>
      </c>
      <c r="J337" s="440" t="s">
        <v>4017</v>
      </c>
      <c r="K337" s="442" t="s">
        <v>4162</v>
      </c>
    </row>
    <row r="338" spans="1:11" ht="15" customHeight="1" thickBot="1" x14ac:dyDescent="0.3">
      <c r="A338" s="440" t="s">
        <v>649</v>
      </c>
      <c r="B338" s="440" t="s">
        <v>650</v>
      </c>
      <c r="C338" s="440" t="s">
        <v>649</v>
      </c>
      <c r="D338" s="440" t="s">
        <v>34</v>
      </c>
      <c r="E338" s="441" t="str">
        <f t="shared" si="5"/>
        <v>833 Metro Drive Lebanon, PA  17042</v>
      </c>
      <c r="F338" s="440" t="s">
        <v>5725</v>
      </c>
      <c r="G338" s="440"/>
      <c r="H338" s="395"/>
      <c r="I338" s="440" t="s">
        <v>4525</v>
      </c>
      <c r="J338" s="440" t="s">
        <v>4017</v>
      </c>
      <c r="K338" s="442" t="s">
        <v>4526</v>
      </c>
    </row>
    <row r="339" spans="1:11" ht="15" customHeight="1" thickBot="1" x14ac:dyDescent="0.3">
      <c r="A339" s="440" t="s">
        <v>651</v>
      </c>
      <c r="B339" s="440" t="s">
        <v>652</v>
      </c>
      <c r="C339" s="440" t="s">
        <v>651</v>
      </c>
      <c r="D339" s="440" t="s">
        <v>23</v>
      </c>
      <c r="E339" s="441" t="str">
        <f t="shared" si="5"/>
        <v>1000 S 8th St Lebanon, PA  17042</v>
      </c>
      <c r="F339" s="440" t="s">
        <v>5728</v>
      </c>
      <c r="G339" s="440" t="s">
        <v>3910</v>
      </c>
      <c r="H339" s="395"/>
      <c r="I339" s="440" t="s">
        <v>4525</v>
      </c>
      <c r="J339" s="440" t="s">
        <v>4017</v>
      </c>
      <c r="K339" s="442" t="s">
        <v>4526</v>
      </c>
    </row>
    <row r="340" spans="1:11" ht="15" customHeight="1" thickBot="1" x14ac:dyDescent="0.3">
      <c r="A340" s="440" t="s">
        <v>653</v>
      </c>
      <c r="B340" s="440" t="s">
        <v>654</v>
      </c>
      <c r="C340" s="440" t="s">
        <v>653</v>
      </c>
      <c r="D340" s="440" t="s">
        <v>23</v>
      </c>
      <c r="E340" s="441" t="str">
        <f t="shared" si="5"/>
        <v>210 Penn Avenue Leechburg, PA  15656</v>
      </c>
      <c r="F340" s="440" t="s">
        <v>14686</v>
      </c>
      <c r="G340" s="440" t="s">
        <v>3910</v>
      </c>
      <c r="H340" s="395"/>
      <c r="I340" s="440" t="s">
        <v>5026</v>
      </c>
      <c r="J340" s="440" t="s">
        <v>4017</v>
      </c>
      <c r="K340" s="442" t="s">
        <v>5027</v>
      </c>
    </row>
    <row r="341" spans="1:11" ht="15" customHeight="1" thickBot="1" x14ac:dyDescent="0.3">
      <c r="A341" s="440" t="s">
        <v>655</v>
      </c>
      <c r="B341" s="440" t="s">
        <v>656</v>
      </c>
      <c r="C341" s="440" t="s">
        <v>655</v>
      </c>
      <c r="D341" s="440" t="s">
        <v>34</v>
      </c>
      <c r="E341" s="441" t="str">
        <f t="shared" si="5"/>
        <v>4500 Education Park Drive Schnecksville, PA  18078</v>
      </c>
      <c r="F341" s="440" t="s">
        <v>5729</v>
      </c>
      <c r="G341" s="440"/>
      <c r="H341" s="395"/>
      <c r="I341" s="440" t="s">
        <v>4794</v>
      </c>
      <c r="J341" s="440" t="s">
        <v>4017</v>
      </c>
      <c r="K341" s="442" t="s">
        <v>4795</v>
      </c>
    </row>
    <row r="342" spans="1:11" ht="15" customHeight="1" thickBot="1" x14ac:dyDescent="0.3">
      <c r="A342" s="440" t="s">
        <v>657</v>
      </c>
      <c r="B342" s="440" t="s">
        <v>658</v>
      </c>
      <c r="C342" s="440" t="s">
        <v>657</v>
      </c>
      <c r="D342" s="440" t="s">
        <v>18</v>
      </c>
      <c r="E342" s="441" t="str">
        <f t="shared" si="5"/>
        <v>1560 Valley Center Parkway Bethlehem, PA  18017</v>
      </c>
      <c r="F342" s="440" t="s">
        <v>5731</v>
      </c>
      <c r="G342" s="440" t="s">
        <v>4536</v>
      </c>
      <c r="H342" s="395"/>
      <c r="I342" s="440" t="s">
        <v>4776</v>
      </c>
      <c r="J342" s="440" t="s">
        <v>4017</v>
      </c>
      <c r="K342" s="442" t="s">
        <v>4778</v>
      </c>
    </row>
    <row r="343" spans="1:11" ht="15" customHeight="1" thickBot="1" x14ac:dyDescent="0.3">
      <c r="A343" s="440" t="s">
        <v>659</v>
      </c>
      <c r="B343" s="440" t="s">
        <v>14529</v>
      </c>
      <c r="C343" s="440" t="s">
        <v>659</v>
      </c>
      <c r="D343" s="440" t="s">
        <v>18</v>
      </c>
      <c r="E343" s="441" t="str">
        <f t="shared" si="5"/>
        <v>675 East Broad St Bethlehem, PA  18018</v>
      </c>
      <c r="F343" s="440" t="s">
        <v>14530</v>
      </c>
      <c r="G343" s="440"/>
      <c r="H343" s="395"/>
      <c r="I343" s="440" t="s">
        <v>4776</v>
      </c>
      <c r="J343" s="440" t="s">
        <v>4017</v>
      </c>
      <c r="K343" s="442" t="s">
        <v>4777</v>
      </c>
    </row>
    <row r="344" spans="1:11" ht="15" customHeight="1" thickBot="1" x14ac:dyDescent="0.3">
      <c r="A344" s="440" t="s">
        <v>5069</v>
      </c>
      <c r="B344" s="440" t="s">
        <v>14699</v>
      </c>
      <c r="C344" s="440" t="s">
        <v>5069</v>
      </c>
      <c r="D344" s="440" t="s">
        <v>18</v>
      </c>
      <c r="E344" s="441" t="str">
        <f t="shared" si="5"/>
        <v>551 Thomas St. Bethlehem, PA  18015</v>
      </c>
      <c r="F344" s="440" t="s">
        <v>14700</v>
      </c>
      <c r="G344" s="440"/>
      <c r="H344" s="395"/>
      <c r="I344" s="440" t="s">
        <v>4776</v>
      </c>
      <c r="J344" s="440" t="s">
        <v>4017</v>
      </c>
      <c r="K344" s="442" t="s">
        <v>5070</v>
      </c>
    </row>
    <row r="345" spans="1:11" ht="15" customHeight="1" thickBot="1" x14ac:dyDescent="0.3">
      <c r="A345" s="440" t="s">
        <v>660</v>
      </c>
      <c r="B345" s="440" t="s">
        <v>661</v>
      </c>
      <c r="C345" s="440" t="s">
        <v>660</v>
      </c>
      <c r="D345" s="440" t="s">
        <v>23</v>
      </c>
      <c r="E345" s="441" t="str">
        <f t="shared" si="5"/>
        <v>1000 Union St Lehighton, PA  18235</v>
      </c>
      <c r="F345" s="440" t="s">
        <v>14539</v>
      </c>
      <c r="G345" s="440" t="s">
        <v>3910</v>
      </c>
      <c r="H345" s="395"/>
      <c r="I345" s="440" t="s">
        <v>4798</v>
      </c>
      <c r="J345" s="440" t="s">
        <v>4017</v>
      </c>
      <c r="K345" s="442" t="s">
        <v>4799</v>
      </c>
    </row>
    <row r="346" spans="1:11" ht="15" customHeight="1" thickBot="1" x14ac:dyDescent="0.3">
      <c r="A346" s="440" t="s">
        <v>662</v>
      </c>
      <c r="B346" s="440" t="s">
        <v>663</v>
      </c>
      <c r="C346" s="440" t="s">
        <v>662</v>
      </c>
      <c r="D346" s="440" t="s">
        <v>167</v>
      </c>
      <c r="E346" s="441" t="str">
        <f t="shared" si="5"/>
        <v>2215 Chaplin Avenue Ford City, PA  16226</v>
      </c>
      <c r="F346" s="440" t="s">
        <v>5735</v>
      </c>
      <c r="G346" s="440"/>
      <c r="H346" s="395"/>
      <c r="I346" s="440" t="s">
        <v>5024</v>
      </c>
      <c r="J346" s="440" t="s">
        <v>4017</v>
      </c>
      <c r="K346" s="442" t="s">
        <v>5025</v>
      </c>
    </row>
    <row r="347" spans="1:11" ht="15" customHeight="1" thickBot="1" x14ac:dyDescent="0.3">
      <c r="A347" s="440" t="s">
        <v>664</v>
      </c>
      <c r="B347" s="440" t="s">
        <v>665</v>
      </c>
      <c r="C347" s="440" t="s">
        <v>664</v>
      </c>
      <c r="D347" s="440" t="s">
        <v>23</v>
      </c>
      <c r="E347" s="441" t="str">
        <f t="shared" si="5"/>
        <v>PO Box 351 Lewisburg, PA  17837</v>
      </c>
      <c r="F347" s="440" t="s">
        <v>14475</v>
      </c>
      <c r="G347" s="440" t="s">
        <v>14476</v>
      </c>
      <c r="H347" s="395"/>
      <c r="I347" s="440" t="s">
        <v>4652</v>
      </c>
      <c r="J347" s="440" t="s">
        <v>4017</v>
      </c>
      <c r="K347" s="442" t="s">
        <v>4653</v>
      </c>
    </row>
    <row r="348" spans="1:11" ht="15" customHeight="1" thickBot="1" x14ac:dyDescent="0.3">
      <c r="A348" s="440" t="s">
        <v>666</v>
      </c>
      <c r="B348" s="440" t="s">
        <v>667</v>
      </c>
      <c r="C348" s="440" t="s">
        <v>666</v>
      </c>
      <c r="D348" s="440" t="s">
        <v>23</v>
      </c>
      <c r="E348" s="441" t="str">
        <f t="shared" si="5"/>
        <v>339 West Main St Ligonier, PA  15658</v>
      </c>
      <c r="F348" s="440" t="s">
        <v>14335</v>
      </c>
      <c r="G348" s="440"/>
      <c r="H348" s="395"/>
      <c r="I348" s="440" t="s">
        <v>4280</v>
      </c>
      <c r="J348" s="440" t="s">
        <v>4017</v>
      </c>
      <c r="K348" s="442" t="s">
        <v>4281</v>
      </c>
    </row>
    <row r="349" spans="1:11" ht="15" customHeight="1" thickBot="1" x14ac:dyDescent="0.3">
      <c r="A349" s="440" t="s">
        <v>668</v>
      </c>
      <c r="B349" s="440" t="s">
        <v>5072</v>
      </c>
      <c r="C349" s="440" t="s">
        <v>668</v>
      </c>
      <c r="D349" s="440" t="s">
        <v>18</v>
      </c>
      <c r="E349" s="441" t="str">
        <f t="shared" si="5"/>
        <v>1414 E. Cedar St. Allentown, PA  18109</v>
      </c>
      <c r="F349" s="440" t="s">
        <v>5740</v>
      </c>
      <c r="G349" s="440"/>
      <c r="H349" s="395"/>
      <c r="I349" s="440" t="s">
        <v>4807</v>
      </c>
      <c r="J349" s="440" t="s">
        <v>4017</v>
      </c>
      <c r="K349" s="442" t="s">
        <v>5073</v>
      </c>
    </row>
    <row r="350" spans="1:11" ht="15" customHeight="1" thickBot="1" x14ac:dyDescent="0.3">
      <c r="A350" s="440" t="s">
        <v>669</v>
      </c>
      <c r="B350" s="440" t="s">
        <v>670</v>
      </c>
      <c r="C350" s="440" t="s">
        <v>669</v>
      </c>
      <c r="D350" s="440" t="s">
        <v>18</v>
      </c>
      <c r="E350" s="441" t="str">
        <f t="shared" si="5"/>
        <v>One Lincoln Park Midland, PA  15059</v>
      </c>
      <c r="F350" s="440" t="s">
        <v>5741</v>
      </c>
      <c r="G350" s="440"/>
      <c r="H350" s="395"/>
      <c r="I350" s="440" t="s">
        <v>5004</v>
      </c>
      <c r="J350" s="440" t="s">
        <v>4017</v>
      </c>
      <c r="K350" s="442" t="s">
        <v>5005</v>
      </c>
    </row>
    <row r="351" spans="1:11" ht="15" customHeight="1" thickBot="1" x14ac:dyDescent="0.3">
      <c r="A351" s="440" t="s">
        <v>671</v>
      </c>
      <c r="B351" s="440" t="s">
        <v>672</v>
      </c>
      <c r="C351" s="440" t="s">
        <v>671</v>
      </c>
      <c r="D351" s="440" t="s">
        <v>23</v>
      </c>
      <c r="E351" s="441" t="str">
        <f t="shared" si="5"/>
        <v>185 Line Mountain Road Herndon, PA  17830</v>
      </c>
      <c r="F351" s="440" t="s">
        <v>14471</v>
      </c>
      <c r="G351" s="440" t="s">
        <v>3910</v>
      </c>
      <c r="H351" s="395"/>
      <c r="I351" s="440" t="s">
        <v>4638</v>
      </c>
      <c r="J351" s="440" t="s">
        <v>4017</v>
      </c>
      <c r="K351" s="442" t="s">
        <v>4639</v>
      </c>
    </row>
    <row r="352" spans="1:11" ht="15" customHeight="1" thickBot="1" x14ac:dyDescent="0.3">
      <c r="A352" s="440" t="s">
        <v>673</v>
      </c>
      <c r="B352" s="440" t="s">
        <v>674</v>
      </c>
      <c r="C352" s="440" t="s">
        <v>673</v>
      </c>
      <c r="D352" s="440" t="s">
        <v>23</v>
      </c>
      <c r="E352" s="441" t="str">
        <f t="shared" si="5"/>
        <v>162 Newark St Littlestown, PA  17340</v>
      </c>
      <c r="F352" s="440" t="s">
        <v>14392</v>
      </c>
      <c r="G352" s="440"/>
      <c r="H352" s="395"/>
      <c r="I352" s="440" t="s">
        <v>4451</v>
      </c>
      <c r="J352" s="440" t="s">
        <v>4017</v>
      </c>
      <c r="K352" s="442" t="s">
        <v>4452</v>
      </c>
    </row>
    <row r="353" spans="1:11" ht="15" customHeight="1" thickBot="1" x14ac:dyDescent="0.3">
      <c r="A353" s="440" t="s">
        <v>675</v>
      </c>
      <c r="B353" s="440" t="s">
        <v>676</v>
      </c>
      <c r="C353" s="440" t="s">
        <v>675</v>
      </c>
      <c r="D353" s="440" t="s">
        <v>23</v>
      </c>
      <c r="E353" s="441" t="str">
        <f t="shared" si="5"/>
        <v>291 E Main St Hummelstown, PA  17036</v>
      </c>
      <c r="F353" s="440" t="s">
        <v>14455</v>
      </c>
      <c r="G353" s="440"/>
      <c r="H353" s="395"/>
      <c r="I353" s="440" t="s">
        <v>4602</v>
      </c>
      <c r="J353" s="440" t="s">
        <v>4017</v>
      </c>
      <c r="K353" s="442" t="s">
        <v>4603</v>
      </c>
    </row>
    <row r="354" spans="1:11" ht="15" customHeight="1" thickBot="1" x14ac:dyDescent="0.3">
      <c r="A354" s="440" t="s">
        <v>677</v>
      </c>
      <c r="B354" s="440" t="s">
        <v>678</v>
      </c>
      <c r="C354" s="440" t="s">
        <v>677</v>
      </c>
      <c r="D354" s="440" t="s">
        <v>23</v>
      </c>
      <c r="E354" s="441" t="str">
        <f t="shared" si="5"/>
        <v>301 E Montgomery Ave Ardmore, PA  19003</v>
      </c>
      <c r="F354" s="440" t="s">
        <v>14569</v>
      </c>
      <c r="G354" s="440"/>
      <c r="H354" s="395"/>
      <c r="I354" s="440" t="s">
        <v>4875</v>
      </c>
      <c r="J354" s="440" t="s">
        <v>4017</v>
      </c>
      <c r="K354" s="442" t="s">
        <v>4876</v>
      </c>
    </row>
    <row r="355" spans="1:11" ht="15" customHeight="1" thickBot="1" x14ac:dyDescent="0.3">
      <c r="A355" s="440" t="s">
        <v>679</v>
      </c>
      <c r="B355" s="440" t="s">
        <v>680</v>
      </c>
      <c r="C355" s="440" t="s">
        <v>679</v>
      </c>
      <c r="D355" s="440" t="s">
        <v>23</v>
      </c>
      <c r="E355" s="441" t="str">
        <f t="shared" si="5"/>
        <v>2551 Murray Ave Huntingdon Valley, PA  19006</v>
      </c>
      <c r="F355" s="440" t="s">
        <v>5754</v>
      </c>
      <c r="G355" s="440" t="s">
        <v>3910</v>
      </c>
      <c r="H355" s="395"/>
      <c r="I355" s="440" t="s">
        <v>4877</v>
      </c>
      <c r="J355" s="440" t="s">
        <v>4017</v>
      </c>
      <c r="K355" s="442" t="s">
        <v>4878</v>
      </c>
    </row>
    <row r="356" spans="1:11" ht="15" customHeight="1" thickBot="1" x14ac:dyDescent="0.3">
      <c r="A356" s="440" t="s">
        <v>681</v>
      </c>
      <c r="B356" s="440" t="s">
        <v>682</v>
      </c>
      <c r="C356" s="440" t="s">
        <v>681</v>
      </c>
      <c r="D356" s="440" t="s">
        <v>23</v>
      </c>
      <c r="E356" s="441" t="str">
        <f t="shared" si="5"/>
        <v>1720 Sycamore Rd Montoursville, PA  17754</v>
      </c>
      <c r="F356" s="440" t="s">
        <v>14485</v>
      </c>
      <c r="G356" s="440"/>
      <c r="H356" s="395"/>
      <c r="I356" s="440" t="s">
        <v>4679</v>
      </c>
      <c r="J356" s="440" t="s">
        <v>4017</v>
      </c>
      <c r="K356" s="442" t="s">
        <v>4680</v>
      </c>
    </row>
    <row r="357" spans="1:11" ht="15" customHeight="1" thickBot="1" x14ac:dyDescent="0.3">
      <c r="A357" s="440" t="s">
        <v>683</v>
      </c>
      <c r="B357" s="440" t="s">
        <v>684</v>
      </c>
      <c r="C357" s="440" t="s">
        <v>683</v>
      </c>
      <c r="D357" s="440" t="s">
        <v>34</v>
      </c>
      <c r="E357" s="441" t="str">
        <f t="shared" si="5"/>
        <v>293 Cemetery Street Hughesville, PA  17737</v>
      </c>
      <c r="F357" s="440" t="s">
        <v>5757</v>
      </c>
      <c r="G357" s="440"/>
      <c r="H357" s="395"/>
      <c r="I357" s="440" t="s">
        <v>4675</v>
      </c>
      <c r="J357" s="440" t="s">
        <v>4017</v>
      </c>
      <c r="K357" s="442" t="s">
        <v>4676</v>
      </c>
    </row>
    <row r="358" spans="1:11" ht="15" customHeight="1" thickBot="1" x14ac:dyDescent="0.3">
      <c r="A358" s="440" t="s">
        <v>685</v>
      </c>
      <c r="B358" s="440" t="s">
        <v>686</v>
      </c>
      <c r="C358" s="440" t="s">
        <v>685</v>
      </c>
      <c r="D358" s="440" t="s">
        <v>23</v>
      </c>
      <c r="E358" s="441" t="str">
        <f t="shared" si="5"/>
        <v>1 Golden Bear Dr Mahanoy City, PA  17948</v>
      </c>
      <c r="F358" s="440" t="s">
        <v>5759</v>
      </c>
      <c r="G358" s="440"/>
      <c r="H358" s="395"/>
      <c r="I358" s="440" t="s">
        <v>5046</v>
      </c>
      <c r="J358" s="440" t="s">
        <v>4017</v>
      </c>
      <c r="K358" s="442" t="s">
        <v>5047</v>
      </c>
    </row>
    <row r="359" spans="1:11" ht="15" customHeight="1" thickBot="1" x14ac:dyDescent="0.3">
      <c r="A359" s="440" t="s">
        <v>687</v>
      </c>
      <c r="B359" s="440" t="s">
        <v>688</v>
      </c>
      <c r="C359" s="440" t="s">
        <v>687</v>
      </c>
      <c r="D359" s="440" t="s">
        <v>18</v>
      </c>
      <c r="E359" s="441" t="str">
        <f t="shared" si="5"/>
        <v>1214 Liverpool St Pittsburgh, PA  15233</v>
      </c>
      <c r="F359" s="440" t="s">
        <v>14234</v>
      </c>
      <c r="G359" s="440"/>
      <c r="H359" s="395"/>
      <c r="I359" s="440" t="s">
        <v>4067</v>
      </c>
      <c r="J359" s="440" t="s">
        <v>4017</v>
      </c>
      <c r="K359" s="442" t="s">
        <v>4073</v>
      </c>
    </row>
    <row r="360" spans="1:11" ht="15" customHeight="1" thickBot="1" x14ac:dyDescent="0.3">
      <c r="A360" s="440" t="s">
        <v>689</v>
      </c>
      <c r="B360" s="440" t="s">
        <v>690</v>
      </c>
      <c r="C360" s="440" t="s">
        <v>689</v>
      </c>
      <c r="D360" s="440" t="s">
        <v>23</v>
      </c>
      <c r="E360" s="441" t="str">
        <f t="shared" si="5"/>
        <v>71 N Hazel St Manheim, PA  17545</v>
      </c>
      <c r="F360" s="440" t="s">
        <v>14418</v>
      </c>
      <c r="G360" s="440" t="s">
        <v>3910</v>
      </c>
      <c r="H360" s="395"/>
      <c r="I360" s="440" t="s">
        <v>4514</v>
      </c>
      <c r="J360" s="440" t="s">
        <v>4017</v>
      </c>
      <c r="K360" s="442" t="s">
        <v>4515</v>
      </c>
    </row>
    <row r="361" spans="1:11" ht="15" customHeight="1" thickBot="1" x14ac:dyDescent="0.3">
      <c r="A361" s="440" t="s">
        <v>691</v>
      </c>
      <c r="B361" s="440" t="s">
        <v>692</v>
      </c>
      <c r="C361" s="440" t="s">
        <v>691</v>
      </c>
      <c r="D361" s="440" t="s">
        <v>23</v>
      </c>
      <c r="E361" s="441" t="str">
        <f t="shared" si="5"/>
        <v>PO Box 5134 Lancaster, PA  17606</v>
      </c>
      <c r="F361" s="440" t="s">
        <v>14419</v>
      </c>
      <c r="G361" s="440"/>
      <c r="H361" s="395"/>
      <c r="I361" s="440" t="s">
        <v>4493</v>
      </c>
      <c r="J361" s="440" t="s">
        <v>4017</v>
      </c>
      <c r="K361" s="442" t="s">
        <v>14420</v>
      </c>
    </row>
    <row r="362" spans="1:11" ht="15" customHeight="1" thickBot="1" x14ac:dyDescent="0.3">
      <c r="A362" s="440" t="s">
        <v>693</v>
      </c>
      <c r="B362" s="440" t="s">
        <v>694</v>
      </c>
      <c r="C362" s="440" t="s">
        <v>693</v>
      </c>
      <c r="D362" s="440" t="s">
        <v>18</v>
      </c>
      <c r="E362" s="441" t="str">
        <f t="shared" si="5"/>
        <v>1840 Torresdale Ave Philadelphia, PA  19124</v>
      </c>
      <c r="F362" s="440" t="s">
        <v>14649</v>
      </c>
      <c r="G362" s="440" t="s">
        <v>3910</v>
      </c>
      <c r="H362" s="395"/>
      <c r="I362" s="440" t="s">
        <v>4016</v>
      </c>
      <c r="J362" s="440" t="s">
        <v>4017</v>
      </c>
      <c r="K362" s="442" t="s">
        <v>4018</v>
      </c>
    </row>
    <row r="363" spans="1:11" ht="15" customHeight="1" thickBot="1" x14ac:dyDescent="0.3">
      <c r="A363" s="440" t="s">
        <v>695</v>
      </c>
      <c r="B363" s="440" t="s">
        <v>696</v>
      </c>
      <c r="C363" s="440" t="s">
        <v>695</v>
      </c>
      <c r="D363" s="440" t="s">
        <v>23</v>
      </c>
      <c r="E363" s="441" t="str">
        <f t="shared" si="5"/>
        <v>22820 Route 403 Hwy N Marion Center, PA  15759</v>
      </c>
      <c r="F363" s="440" t="s">
        <v>14690</v>
      </c>
      <c r="G363" s="440" t="s">
        <v>5032</v>
      </c>
      <c r="H363" s="395"/>
      <c r="I363" s="440" t="s">
        <v>5033</v>
      </c>
      <c r="J363" s="440" t="s">
        <v>4017</v>
      </c>
      <c r="K363" s="442" t="s">
        <v>5034</v>
      </c>
    </row>
    <row r="364" spans="1:11" ht="15" customHeight="1" thickBot="1" x14ac:dyDescent="0.3">
      <c r="A364" s="440" t="s">
        <v>697</v>
      </c>
      <c r="B364" s="440" t="s">
        <v>698</v>
      </c>
      <c r="C364" s="440" t="s">
        <v>697</v>
      </c>
      <c r="D364" s="440" t="s">
        <v>18</v>
      </c>
      <c r="E364" s="441" t="str">
        <f t="shared" si="5"/>
        <v>2275 Bridge St Philadelphia, PA  19137</v>
      </c>
      <c r="F364" s="440" t="s">
        <v>14625</v>
      </c>
      <c r="G364" s="440"/>
      <c r="H364" s="395"/>
      <c r="I364" s="440" t="s">
        <v>4016</v>
      </c>
      <c r="J364" s="440" t="s">
        <v>4017</v>
      </c>
      <c r="K364" s="442" t="s">
        <v>4964</v>
      </c>
    </row>
    <row r="365" spans="1:11" ht="15" customHeight="1" thickBot="1" x14ac:dyDescent="0.3">
      <c r="A365" s="440" t="s">
        <v>699</v>
      </c>
      <c r="B365" s="440" t="s">
        <v>700</v>
      </c>
      <c r="C365" s="440" t="s">
        <v>699</v>
      </c>
      <c r="D365" s="440" t="s">
        <v>23</v>
      </c>
      <c r="E365" s="441" t="str">
        <f t="shared" si="5"/>
        <v>40 Media Line Rd Ste 204 Newtown Square, PA  19073</v>
      </c>
      <c r="F365" s="440" t="s">
        <v>14609</v>
      </c>
      <c r="G365" s="440"/>
      <c r="H365" s="395"/>
      <c r="I365" s="440" t="s">
        <v>4935</v>
      </c>
      <c r="J365" s="440" t="s">
        <v>4017</v>
      </c>
      <c r="K365" s="442" t="s">
        <v>4936</v>
      </c>
    </row>
    <row r="366" spans="1:11" ht="15" customHeight="1" thickBot="1" x14ac:dyDescent="0.3">
      <c r="A366" s="440" t="s">
        <v>701</v>
      </c>
      <c r="B366" s="440" t="s">
        <v>702</v>
      </c>
      <c r="C366" s="440" t="s">
        <v>701</v>
      </c>
      <c r="D366" s="440" t="s">
        <v>23</v>
      </c>
      <c r="E366" s="441" t="str">
        <f t="shared" si="5"/>
        <v>545 Route 228 Mars, PA  16046</v>
      </c>
      <c r="F366" s="440" t="s">
        <v>14279</v>
      </c>
      <c r="G366" s="440" t="s">
        <v>3910</v>
      </c>
      <c r="H366" s="395"/>
      <c r="I366" s="440" t="s">
        <v>4149</v>
      </c>
      <c r="J366" s="440" t="s">
        <v>4017</v>
      </c>
      <c r="K366" s="442" t="s">
        <v>4150</v>
      </c>
    </row>
    <row r="367" spans="1:11" ht="15" customHeight="1" thickBot="1" x14ac:dyDescent="0.3">
      <c r="A367" s="440" t="s">
        <v>703</v>
      </c>
      <c r="B367" s="440" t="s">
        <v>704</v>
      </c>
      <c r="C367" s="440" t="s">
        <v>703</v>
      </c>
      <c r="D367" s="440" t="s">
        <v>18</v>
      </c>
      <c r="E367" s="441" t="str">
        <f t="shared" ref="E367:E428" si="6">F367&amp;" "&amp;I367&amp;", "&amp;J367&amp;"  "&amp;K367</f>
        <v>1800 E Byberry Rd Philadelphia, PA  19116</v>
      </c>
      <c r="F367" s="440" t="s">
        <v>5770</v>
      </c>
      <c r="G367" s="440"/>
      <c r="H367" s="395"/>
      <c r="I367" s="440" t="s">
        <v>4016</v>
      </c>
      <c r="J367" s="440" t="s">
        <v>4017</v>
      </c>
      <c r="K367" s="442" t="s">
        <v>4980</v>
      </c>
    </row>
    <row r="368" spans="1:11" ht="15" customHeight="1" thickBot="1" x14ac:dyDescent="0.3">
      <c r="A368" s="440" t="s">
        <v>705</v>
      </c>
      <c r="B368" s="440" t="s">
        <v>706</v>
      </c>
      <c r="C368" s="440" t="s">
        <v>705</v>
      </c>
      <c r="D368" s="440" t="s">
        <v>18</v>
      </c>
      <c r="E368" s="441" t="str">
        <f t="shared" si="6"/>
        <v>35 S 4th St Philadelphia, PA  19106</v>
      </c>
      <c r="F368" s="440" t="s">
        <v>14619</v>
      </c>
      <c r="G368" s="440"/>
      <c r="H368" s="395"/>
      <c r="I368" s="440" t="s">
        <v>4016</v>
      </c>
      <c r="J368" s="440" t="s">
        <v>4017</v>
      </c>
      <c r="K368" s="442" t="s">
        <v>4953</v>
      </c>
    </row>
    <row r="369" spans="1:11" ht="15" customHeight="1" thickBot="1" x14ac:dyDescent="0.3">
      <c r="A369" s="440" t="s">
        <v>14667</v>
      </c>
      <c r="B369" s="440" t="s">
        <v>14668</v>
      </c>
      <c r="C369" s="440" t="s">
        <v>14667</v>
      </c>
      <c r="D369" s="440" t="s">
        <v>18</v>
      </c>
      <c r="E369" s="441" t="str">
        <f t="shared" si="6"/>
        <v>3701 N. 19th Street Philadelphia, PA  19140</v>
      </c>
      <c r="F369" s="440" t="s">
        <v>14669</v>
      </c>
      <c r="G369" s="440"/>
      <c r="H369" s="395"/>
      <c r="I369" s="440" t="s">
        <v>4016</v>
      </c>
      <c r="J369" s="440" t="s">
        <v>4017</v>
      </c>
      <c r="K369" s="442" t="s">
        <v>4188</v>
      </c>
    </row>
    <row r="370" spans="1:11" ht="15" customHeight="1" thickBot="1" x14ac:dyDescent="0.3">
      <c r="A370" s="440" t="s">
        <v>14659</v>
      </c>
      <c r="B370" s="440" t="s">
        <v>14660</v>
      </c>
      <c r="C370" s="440" t="s">
        <v>14659</v>
      </c>
      <c r="D370" s="440" t="s">
        <v>18</v>
      </c>
      <c r="E370" s="441" t="str">
        <f t="shared" si="6"/>
        <v>5650 Sprague Street Philadelphia, PA  19138</v>
      </c>
      <c r="F370" s="440" t="s">
        <v>14661</v>
      </c>
      <c r="G370" s="440"/>
      <c r="H370" s="395"/>
      <c r="I370" s="440" t="s">
        <v>4016</v>
      </c>
      <c r="J370" s="440" t="s">
        <v>4017</v>
      </c>
      <c r="K370" s="442" t="s">
        <v>4954</v>
      </c>
    </row>
    <row r="371" spans="1:11" ht="15" customHeight="1" thickBot="1" x14ac:dyDescent="0.3">
      <c r="A371" s="440" t="s">
        <v>707</v>
      </c>
      <c r="B371" s="440" t="s">
        <v>708</v>
      </c>
      <c r="C371" s="440" t="s">
        <v>707</v>
      </c>
      <c r="D371" s="440" t="s">
        <v>18</v>
      </c>
      <c r="E371" s="441" t="str">
        <f t="shared" si="6"/>
        <v>1201 W Rush Street Philadelphia, PA  19133</v>
      </c>
      <c r="F371" s="440" t="s">
        <v>5772</v>
      </c>
      <c r="G371" s="440"/>
      <c r="H371" s="395"/>
      <c r="I371" s="440" t="s">
        <v>4016</v>
      </c>
      <c r="J371" s="440" t="s">
        <v>4017</v>
      </c>
      <c r="K371" s="442" t="s">
        <v>4971</v>
      </c>
    </row>
    <row r="372" spans="1:11" ht="15" customHeight="1" thickBot="1" x14ac:dyDescent="0.3">
      <c r="A372" s="440" t="s">
        <v>709</v>
      </c>
      <c r="B372" s="440" t="s">
        <v>710</v>
      </c>
      <c r="C372" s="440" t="s">
        <v>709</v>
      </c>
      <c r="D372" s="440" t="s">
        <v>18</v>
      </c>
      <c r="E372" s="441" t="str">
        <f t="shared" si="6"/>
        <v>1798 West Hunting Park Avenue Philadelphia, PA  19140</v>
      </c>
      <c r="F372" s="440" t="s">
        <v>14653</v>
      </c>
      <c r="G372" s="440"/>
      <c r="H372" s="395"/>
      <c r="I372" s="440" t="s">
        <v>4016</v>
      </c>
      <c r="J372" s="440" t="s">
        <v>4017</v>
      </c>
      <c r="K372" s="442" t="s">
        <v>4188</v>
      </c>
    </row>
    <row r="373" spans="1:11" ht="15" customHeight="1" thickBot="1" x14ac:dyDescent="0.3">
      <c r="A373" s="440" t="s">
        <v>711</v>
      </c>
      <c r="B373" s="440" t="s">
        <v>712</v>
      </c>
      <c r="C373" s="440" t="s">
        <v>711</v>
      </c>
      <c r="D373" s="440" t="s">
        <v>18</v>
      </c>
      <c r="E373" s="441" t="str">
        <f t="shared" si="6"/>
        <v>5601 Christian Street Philadelphia, PA  19143</v>
      </c>
      <c r="F373" s="440" t="s">
        <v>5773</v>
      </c>
      <c r="G373" s="440"/>
      <c r="H373" s="395"/>
      <c r="I373" s="440" t="s">
        <v>4016</v>
      </c>
      <c r="J373" s="440" t="s">
        <v>4017</v>
      </c>
      <c r="K373" s="442" t="s">
        <v>4958</v>
      </c>
    </row>
    <row r="374" spans="1:11" ht="15" customHeight="1" thickBot="1" x14ac:dyDescent="0.3">
      <c r="A374" s="440" t="s">
        <v>713</v>
      </c>
      <c r="B374" s="440" t="s">
        <v>714</v>
      </c>
      <c r="C374" s="440" t="s">
        <v>713</v>
      </c>
      <c r="D374" s="440" t="s">
        <v>18</v>
      </c>
      <c r="E374" s="441" t="str">
        <f t="shared" si="6"/>
        <v>5700 Wayne Avenue Philadelphia, PA  19144</v>
      </c>
      <c r="F374" s="440" t="s">
        <v>5774</v>
      </c>
      <c r="G374" s="440" t="s">
        <v>3910</v>
      </c>
      <c r="H374" s="395"/>
      <c r="I374" s="440" t="s">
        <v>4016</v>
      </c>
      <c r="J374" s="440" t="s">
        <v>4017</v>
      </c>
      <c r="K374" s="442" t="s">
        <v>4957</v>
      </c>
    </row>
    <row r="375" spans="1:11" ht="15" customHeight="1" thickBot="1" x14ac:dyDescent="0.3">
      <c r="A375" s="440" t="s">
        <v>715</v>
      </c>
      <c r="B375" s="440" t="s">
        <v>716</v>
      </c>
      <c r="C375" s="440" t="s">
        <v>715</v>
      </c>
      <c r="D375" s="440" t="s">
        <v>18</v>
      </c>
      <c r="E375" s="441" t="str">
        <f t="shared" si="6"/>
        <v>5301 Media St Philadelphia, PA  19131</v>
      </c>
      <c r="F375" s="440" t="s">
        <v>14627</v>
      </c>
      <c r="G375" s="440"/>
      <c r="H375" s="395"/>
      <c r="I375" s="440" t="s">
        <v>4016</v>
      </c>
      <c r="J375" s="440" t="s">
        <v>4017</v>
      </c>
      <c r="K375" s="442" t="s">
        <v>4961</v>
      </c>
    </row>
    <row r="376" spans="1:11" ht="15" customHeight="1" thickBot="1" x14ac:dyDescent="0.3">
      <c r="A376" s="440" t="s">
        <v>717</v>
      </c>
      <c r="B376" s="440" t="s">
        <v>718</v>
      </c>
      <c r="C376" s="440" t="s">
        <v>717</v>
      </c>
      <c r="D376" s="440" t="s">
        <v>18</v>
      </c>
      <c r="E376" s="441" t="str">
        <f t="shared" si="6"/>
        <v>927 Johnston St Philadelphia, PA  19148</v>
      </c>
      <c r="F376" s="440" t="s">
        <v>5776</v>
      </c>
      <c r="G376" s="440"/>
      <c r="H376" s="395"/>
      <c r="I376" s="440" t="s">
        <v>4016</v>
      </c>
      <c r="J376" s="440" t="s">
        <v>4017</v>
      </c>
      <c r="K376" s="442" t="s">
        <v>4969</v>
      </c>
    </row>
    <row r="377" spans="1:11" ht="15" customHeight="1" thickBot="1" x14ac:dyDescent="0.3">
      <c r="A377" s="440" t="s">
        <v>719</v>
      </c>
      <c r="B377" s="440" t="s">
        <v>720</v>
      </c>
      <c r="C377" s="440" t="s">
        <v>719</v>
      </c>
      <c r="D377" s="440" t="s">
        <v>18</v>
      </c>
      <c r="E377" s="441" t="str">
        <f t="shared" si="6"/>
        <v>447 N Broad St Philadelphia, PA  19123</v>
      </c>
      <c r="F377" s="440" t="s">
        <v>5777</v>
      </c>
      <c r="G377" s="440"/>
      <c r="H377" s="395"/>
      <c r="I377" s="440" t="s">
        <v>4016</v>
      </c>
      <c r="J377" s="440" t="s">
        <v>4017</v>
      </c>
      <c r="K377" s="442" t="s">
        <v>4968</v>
      </c>
    </row>
    <row r="378" spans="1:11" ht="15" customHeight="1" thickBot="1" x14ac:dyDescent="0.3">
      <c r="A378" s="440" t="s">
        <v>721</v>
      </c>
      <c r="B378" s="440" t="s">
        <v>722</v>
      </c>
      <c r="C378" s="440" t="s">
        <v>721</v>
      </c>
      <c r="D378" s="440" t="s">
        <v>23</v>
      </c>
      <c r="E378" s="441" t="str">
        <f t="shared" si="6"/>
        <v>90 McGuffey Drive Claysville, PA  15323</v>
      </c>
      <c r="F378" s="440" t="s">
        <v>14227</v>
      </c>
      <c r="G378" s="440" t="s">
        <v>3910</v>
      </c>
      <c r="H378" s="395"/>
      <c r="I378" s="440" t="s">
        <v>4058</v>
      </c>
      <c r="J378" s="440" t="s">
        <v>4017</v>
      </c>
      <c r="K378" s="442" t="s">
        <v>4059</v>
      </c>
    </row>
    <row r="379" spans="1:11" ht="15" customHeight="1" thickBot="1" x14ac:dyDescent="0.3">
      <c r="A379" s="440" t="s">
        <v>723</v>
      </c>
      <c r="B379" s="440" t="s">
        <v>724</v>
      </c>
      <c r="C379" s="440" t="s">
        <v>723</v>
      </c>
      <c r="D379" s="440" t="s">
        <v>23</v>
      </c>
      <c r="E379" s="441" t="str">
        <f t="shared" si="6"/>
        <v>3590 O'Neil Boulevard Mc Keesport, PA  15132</v>
      </c>
      <c r="F379" s="440" t="s">
        <v>14256</v>
      </c>
      <c r="G379" s="440"/>
      <c r="H379" s="395"/>
      <c r="I379" s="440" t="s">
        <v>4111</v>
      </c>
      <c r="J379" s="440" t="s">
        <v>4017</v>
      </c>
      <c r="K379" s="442" t="s">
        <v>4078</v>
      </c>
    </row>
    <row r="380" spans="1:11" ht="15" customHeight="1" thickBot="1" x14ac:dyDescent="0.3">
      <c r="A380" s="440" t="s">
        <v>725</v>
      </c>
      <c r="B380" s="440" t="s">
        <v>726</v>
      </c>
      <c r="C380" s="440" t="s">
        <v>725</v>
      </c>
      <c r="D380" s="440" t="s">
        <v>34</v>
      </c>
      <c r="E380" s="441" t="str">
        <f t="shared" si="6"/>
        <v>1960 Eden Park Boulevard McKeesport, PA  15132</v>
      </c>
      <c r="F380" s="440" t="s">
        <v>5781</v>
      </c>
      <c r="G380" s="440"/>
      <c r="H380" s="395"/>
      <c r="I380" s="440" t="s">
        <v>4077</v>
      </c>
      <c r="J380" s="440" t="s">
        <v>4017</v>
      </c>
      <c r="K380" s="442" t="s">
        <v>4078</v>
      </c>
    </row>
    <row r="381" spans="1:11" ht="15" customHeight="1" thickBot="1" x14ac:dyDescent="0.3">
      <c r="A381" s="440" t="s">
        <v>727</v>
      </c>
      <c r="B381" s="440" t="s">
        <v>728</v>
      </c>
      <c r="C381" s="440" t="s">
        <v>727</v>
      </c>
      <c r="D381" s="440" t="s">
        <v>23</v>
      </c>
      <c r="E381" s="441" t="str">
        <f t="shared" si="6"/>
        <v>100 E Elmwood Ave 2nd Floor Mechanicsburg, PA  17055</v>
      </c>
      <c r="F381" s="440" t="s">
        <v>14445</v>
      </c>
      <c r="G381" s="440"/>
      <c r="H381" s="395"/>
      <c r="I381" s="440" t="s">
        <v>4578</v>
      </c>
      <c r="J381" s="440" t="s">
        <v>4017</v>
      </c>
      <c r="K381" s="442" t="s">
        <v>4580</v>
      </c>
    </row>
    <row r="382" spans="1:11" ht="15" customHeight="1" thickBot="1" x14ac:dyDescent="0.3">
      <c r="A382" s="440" t="s">
        <v>4813</v>
      </c>
      <c r="B382" s="440" t="s">
        <v>3894</v>
      </c>
      <c r="C382" s="440" t="s">
        <v>4813</v>
      </c>
      <c r="D382" s="440" t="s">
        <v>18</v>
      </c>
      <c r="E382" s="441" t="str">
        <f t="shared" si="6"/>
        <v>330 Howertown Road Catasauqua, PA  18032</v>
      </c>
      <c r="F382" s="440" t="s">
        <v>5785</v>
      </c>
      <c r="G382" s="440"/>
      <c r="H382" s="395"/>
      <c r="I382" s="440" t="s">
        <v>4809</v>
      </c>
      <c r="J382" s="440" t="s">
        <v>4017</v>
      </c>
      <c r="K382" s="442" t="s">
        <v>4810</v>
      </c>
    </row>
    <row r="383" spans="1:11" ht="15" customHeight="1" thickBot="1" x14ac:dyDescent="0.3">
      <c r="A383" s="440" t="s">
        <v>4998</v>
      </c>
      <c r="B383" s="440" t="s">
        <v>3909</v>
      </c>
      <c r="C383" s="440" t="s">
        <v>4998</v>
      </c>
      <c r="D383" s="440" t="s">
        <v>18</v>
      </c>
      <c r="E383" s="441" t="str">
        <f t="shared" si="6"/>
        <v>2950 Memphis Street Philadelphia, PA  19134</v>
      </c>
      <c r="F383" s="440" t="s">
        <v>14664</v>
      </c>
      <c r="G383" s="440"/>
      <c r="H383" s="395"/>
      <c r="I383" s="440" t="s">
        <v>4016</v>
      </c>
      <c r="J383" s="440" t="s">
        <v>4017</v>
      </c>
      <c r="K383" s="442" t="s">
        <v>4999</v>
      </c>
    </row>
    <row r="384" spans="1:11" ht="15" customHeight="1" thickBot="1" x14ac:dyDescent="0.3">
      <c r="A384" s="440" t="s">
        <v>729</v>
      </c>
      <c r="B384" s="440" t="s">
        <v>730</v>
      </c>
      <c r="C384" s="440" t="s">
        <v>729</v>
      </c>
      <c r="D384" s="440" t="s">
        <v>23</v>
      </c>
      <c r="E384" s="441" t="str">
        <f t="shared" si="6"/>
        <v>545 W Butler St Mercer, PA  16137</v>
      </c>
      <c r="F384" s="440" t="s">
        <v>5787</v>
      </c>
      <c r="G384" s="440"/>
      <c r="H384" s="395"/>
      <c r="I384" s="440" t="s">
        <v>4180</v>
      </c>
      <c r="J384" s="440" t="s">
        <v>4017</v>
      </c>
      <c r="K384" s="442" t="s">
        <v>4181</v>
      </c>
    </row>
    <row r="385" spans="1:11" ht="15" customHeight="1" thickBot="1" x14ac:dyDescent="0.3">
      <c r="A385" s="440" t="s">
        <v>731</v>
      </c>
      <c r="B385" s="440" t="s">
        <v>732</v>
      </c>
      <c r="C385" s="440" t="s">
        <v>731</v>
      </c>
      <c r="D385" s="440" t="s">
        <v>34</v>
      </c>
      <c r="E385" s="441" t="str">
        <f t="shared" si="6"/>
        <v>776 Greenville Road Mercer, PA  16137</v>
      </c>
      <c r="F385" s="440" t="s">
        <v>5788</v>
      </c>
      <c r="G385" s="440"/>
      <c r="H385" s="395"/>
      <c r="I385" s="440" t="s">
        <v>4180</v>
      </c>
      <c r="J385" s="440" t="s">
        <v>4017</v>
      </c>
      <c r="K385" s="442" t="s">
        <v>4181</v>
      </c>
    </row>
    <row r="386" spans="1:11" ht="15" customHeight="1" thickBot="1" x14ac:dyDescent="0.3">
      <c r="A386" s="440" t="s">
        <v>733</v>
      </c>
      <c r="B386" s="440" t="s">
        <v>734</v>
      </c>
      <c r="C386" s="440" t="s">
        <v>733</v>
      </c>
      <c r="D386" s="440" t="s">
        <v>23</v>
      </c>
      <c r="E386" s="441" t="str">
        <f t="shared" si="6"/>
        <v>1001 Kriebel Mill Rd Eagleville, PA  19403</v>
      </c>
      <c r="F386" s="440" t="s">
        <v>14570</v>
      </c>
      <c r="G386" s="440" t="s">
        <v>3910</v>
      </c>
      <c r="H386" s="395"/>
      <c r="I386" s="440" t="s">
        <v>4879</v>
      </c>
      <c r="J386" s="440" t="s">
        <v>4017</v>
      </c>
      <c r="K386" s="442" t="s">
        <v>4859</v>
      </c>
    </row>
    <row r="387" spans="1:11" ht="15" customHeight="1" thickBot="1" x14ac:dyDescent="0.3">
      <c r="A387" s="440" t="s">
        <v>735</v>
      </c>
      <c r="B387" s="440" t="s">
        <v>736</v>
      </c>
      <c r="C387" s="440" t="s">
        <v>735</v>
      </c>
      <c r="D387" s="440" t="s">
        <v>23</v>
      </c>
      <c r="E387" s="441" t="str">
        <f t="shared" si="6"/>
        <v>309 Industrial Park Road Meyersdale, PA  15552</v>
      </c>
      <c r="F387" s="440" t="s">
        <v>14362</v>
      </c>
      <c r="G387" s="440" t="s">
        <v>3910</v>
      </c>
      <c r="H387" s="395"/>
      <c r="I387" s="440" t="s">
        <v>4349</v>
      </c>
      <c r="J387" s="440" t="s">
        <v>4017</v>
      </c>
      <c r="K387" s="442" t="s">
        <v>4350</v>
      </c>
    </row>
    <row r="388" spans="1:11" ht="15" customHeight="1" thickBot="1" x14ac:dyDescent="0.3">
      <c r="A388" s="440" t="s">
        <v>737</v>
      </c>
      <c r="B388" s="440" t="s">
        <v>738</v>
      </c>
      <c r="C388" s="440" t="s">
        <v>737</v>
      </c>
      <c r="D388" s="440" t="s">
        <v>23</v>
      </c>
      <c r="E388" s="441" t="str">
        <f t="shared" si="6"/>
        <v>52 Underwood Rd Throop, PA  18512</v>
      </c>
      <c r="F388" s="440" t="s">
        <v>5794</v>
      </c>
      <c r="G388" s="440" t="s">
        <v>3910</v>
      </c>
      <c r="H388" s="395"/>
      <c r="I388" s="440" t="s">
        <v>4736</v>
      </c>
      <c r="J388" s="440" t="s">
        <v>4017</v>
      </c>
      <c r="K388" s="442" t="s">
        <v>4731</v>
      </c>
    </row>
    <row r="389" spans="1:11" ht="15" customHeight="1" thickBot="1" x14ac:dyDescent="0.3">
      <c r="A389" s="440" t="s">
        <v>739</v>
      </c>
      <c r="B389" s="440" t="s">
        <v>740</v>
      </c>
      <c r="C389" s="440" t="s">
        <v>739</v>
      </c>
      <c r="D389" s="440" t="s">
        <v>34</v>
      </c>
      <c r="E389" s="441" t="str">
        <f t="shared" si="6"/>
        <v>2740 Old York Road Jamison, PA  18929</v>
      </c>
      <c r="F389" s="440" t="s">
        <v>5795</v>
      </c>
      <c r="G389" s="440"/>
      <c r="H389" s="395"/>
      <c r="I389" s="440" t="s">
        <v>4842</v>
      </c>
      <c r="J389" s="440" t="s">
        <v>4017</v>
      </c>
      <c r="K389" s="442" t="s">
        <v>4843</v>
      </c>
    </row>
    <row r="390" spans="1:11" ht="15" customHeight="1" thickBot="1" x14ac:dyDescent="0.3">
      <c r="A390" s="440" t="s">
        <v>741</v>
      </c>
      <c r="B390" s="440" t="s">
        <v>742</v>
      </c>
      <c r="C390" s="440" t="s">
        <v>741</v>
      </c>
      <c r="D390" s="440" t="s">
        <v>23</v>
      </c>
      <c r="E390" s="441" t="str">
        <f t="shared" si="6"/>
        <v>55 W Water St Middletown, PA  17057</v>
      </c>
      <c r="F390" s="440" t="s">
        <v>14456</v>
      </c>
      <c r="G390" s="440" t="s">
        <v>3910</v>
      </c>
      <c r="H390" s="395"/>
      <c r="I390" s="440" t="s">
        <v>4604</v>
      </c>
      <c r="J390" s="440" t="s">
        <v>4017</v>
      </c>
      <c r="K390" s="442" t="s">
        <v>4605</v>
      </c>
    </row>
    <row r="391" spans="1:11" ht="15" customHeight="1" thickBot="1" x14ac:dyDescent="0.3">
      <c r="A391" s="440" t="s">
        <v>743</v>
      </c>
      <c r="B391" s="440" t="s">
        <v>744</v>
      </c>
      <c r="C391" s="440" t="s">
        <v>743</v>
      </c>
      <c r="D391" s="440" t="s">
        <v>23</v>
      </c>
      <c r="E391" s="441" t="str">
        <f t="shared" si="6"/>
        <v>568 E Main St Middleburg, PA  17842</v>
      </c>
      <c r="F391" s="440" t="s">
        <v>14474</v>
      </c>
      <c r="G391" s="440" t="s">
        <v>3910</v>
      </c>
      <c r="H391" s="395"/>
      <c r="I391" s="440" t="s">
        <v>4648</v>
      </c>
      <c r="J391" s="440" t="s">
        <v>4017</v>
      </c>
      <c r="K391" s="442" t="s">
        <v>4649</v>
      </c>
    </row>
    <row r="392" spans="1:11" ht="15" customHeight="1" thickBot="1" x14ac:dyDescent="0.3">
      <c r="A392" s="440" t="s">
        <v>745</v>
      </c>
      <c r="B392" s="440" t="s">
        <v>746</v>
      </c>
      <c r="C392" s="440" t="s">
        <v>745</v>
      </c>
      <c r="D392" s="440" t="s">
        <v>23</v>
      </c>
      <c r="E392" s="441" t="str">
        <f t="shared" si="6"/>
        <v>173 7th St Midland, PA  15059</v>
      </c>
      <c r="F392" s="440" t="s">
        <v>5801</v>
      </c>
      <c r="G392" s="440" t="s">
        <v>3910</v>
      </c>
      <c r="H392" s="395"/>
      <c r="I392" s="440" t="s">
        <v>5004</v>
      </c>
      <c r="J392" s="440" t="s">
        <v>4017</v>
      </c>
      <c r="K392" s="442" t="s">
        <v>5005</v>
      </c>
    </row>
    <row r="393" spans="1:11" ht="15" customHeight="1" thickBot="1" x14ac:dyDescent="0.3">
      <c r="A393" s="440" t="s">
        <v>747</v>
      </c>
      <c r="B393" s="440" t="s">
        <v>748</v>
      </c>
      <c r="C393" s="440" t="s">
        <v>747</v>
      </c>
      <c r="D393" s="440" t="s">
        <v>23</v>
      </c>
      <c r="E393" s="441" t="str">
        <f t="shared" si="6"/>
        <v>201 Eighth St - Highland Park Lewistown, PA  17044</v>
      </c>
      <c r="F393" s="440" t="s">
        <v>14389</v>
      </c>
      <c r="G393" s="440" t="s">
        <v>3910</v>
      </c>
      <c r="H393" s="395"/>
      <c r="I393" s="440" t="s">
        <v>4441</v>
      </c>
      <c r="J393" s="440" t="s">
        <v>4017</v>
      </c>
      <c r="K393" s="442" t="s">
        <v>4442</v>
      </c>
    </row>
    <row r="394" spans="1:11" ht="15" customHeight="1" thickBot="1" x14ac:dyDescent="0.3">
      <c r="A394" s="440" t="s">
        <v>749</v>
      </c>
      <c r="B394" s="440" t="s">
        <v>750</v>
      </c>
      <c r="C394" s="440" t="s">
        <v>749</v>
      </c>
      <c r="D394" s="440" t="s">
        <v>23</v>
      </c>
      <c r="E394" s="441" t="str">
        <f t="shared" si="6"/>
        <v>178 Maple St Mifflinburg, PA  17844</v>
      </c>
      <c r="F394" s="440" t="s">
        <v>14477</v>
      </c>
      <c r="G394" s="440" t="s">
        <v>3910</v>
      </c>
      <c r="H394" s="395"/>
      <c r="I394" s="440" t="s">
        <v>4654</v>
      </c>
      <c r="J394" s="440" t="s">
        <v>4017</v>
      </c>
      <c r="K394" s="442" t="s">
        <v>4655</v>
      </c>
    </row>
    <row r="395" spans="1:11" ht="15" customHeight="1" thickBot="1" x14ac:dyDescent="0.3">
      <c r="A395" s="440" t="s">
        <v>751</v>
      </c>
      <c r="B395" s="440" t="s">
        <v>752</v>
      </c>
      <c r="C395" s="440" t="s">
        <v>751</v>
      </c>
      <c r="D395" s="440" t="s">
        <v>34</v>
      </c>
      <c r="E395" s="441" t="str">
        <f t="shared" si="6"/>
        <v>700 Pitt Street Lewistown, PA  17044</v>
      </c>
      <c r="F395" s="440" t="s">
        <v>5807</v>
      </c>
      <c r="G395" s="440"/>
      <c r="H395" s="395"/>
      <c r="I395" s="440" t="s">
        <v>4441</v>
      </c>
      <c r="J395" s="440" t="s">
        <v>4017</v>
      </c>
      <c r="K395" s="442" t="s">
        <v>4442</v>
      </c>
    </row>
    <row r="396" spans="1:11" ht="15" customHeight="1" thickBot="1" x14ac:dyDescent="0.3">
      <c r="A396" s="440" t="s">
        <v>753</v>
      </c>
      <c r="B396" s="440" t="s">
        <v>754</v>
      </c>
      <c r="C396" s="440" t="s">
        <v>753</v>
      </c>
      <c r="D396" s="440" t="s">
        <v>23</v>
      </c>
      <c r="E396" s="441" t="str">
        <f t="shared" si="6"/>
        <v>3740 W 26th St Erie, PA  16506</v>
      </c>
      <c r="F396" s="440" t="s">
        <v>14307</v>
      </c>
      <c r="G396" s="440" t="s">
        <v>3910</v>
      </c>
      <c r="H396" s="395"/>
      <c r="I396" s="440" t="s">
        <v>4198</v>
      </c>
      <c r="J396" s="440" t="s">
        <v>4017</v>
      </c>
      <c r="K396" s="442" t="s">
        <v>4200</v>
      </c>
    </row>
    <row r="397" spans="1:11" ht="15" customHeight="1" thickBot="1" x14ac:dyDescent="0.3">
      <c r="A397" s="440" t="s">
        <v>755</v>
      </c>
      <c r="B397" s="440" t="s">
        <v>756</v>
      </c>
      <c r="C397" s="440" t="s">
        <v>755</v>
      </c>
      <c r="D397" s="440" t="s">
        <v>23</v>
      </c>
      <c r="E397" s="441" t="str">
        <f t="shared" si="6"/>
        <v>799 Center St Millersburg, PA  17061</v>
      </c>
      <c r="F397" s="440" t="s">
        <v>5813</v>
      </c>
      <c r="G397" s="440" t="s">
        <v>3910</v>
      </c>
      <c r="H397" s="395"/>
      <c r="I397" s="440" t="s">
        <v>4606</v>
      </c>
      <c r="J397" s="440" t="s">
        <v>4017</v>
      </c>
      <c r="K397" s="442" t="s">
        <v>4607</v>
      </c>
    </row>
    <row r="398" spans="1:11" ht="15" customHeight="1" thickBot="1" x14ac:dyDescent="0.3">
      <c r="A398" s="440" t="s">
        <v>757</v>
      </c>
      <c r="B398" s="440" t="s">
        <v>758</v>
      </c>
      <c r="C398" s="440" t="s">
        <v>757</v>
      </c>
      <c r="D398" s="440" t="s">
        <v>23</v>
      </c>
      <c r="E398" s="441" t="str">
        <f t="shared" si="6"/>
        <v>PO Box 260 Millville, PA  17846</v>
      </c>
      <c r="F398" s="440" t="s">
        <v>14469</v>
      </c>
      <c r="G398" s="440"/>
      <c r="H398" s="395"/>
      <c r="I398" s="440" t="s">
        <v>4631</v>
      </c>
      <c r="J398" s="440" t="s">
        <v>4017</v>
      </c>
      <c r="K398" s="442" t="s">
        <v>4632</v>
      </c>
    </row>
    <row r="399" spans="1:11" ht="15" customHeight="1" thickBot="1" x14ac:dyDescent="0.3">
      <c r="A399" s="440" t="s">
        <v>759</v>
      </c>
      <c r="B399" s="440" t="s">
        <v>760</v>
      </c>
      <c r="C399" s="440" t="s">
        <v>759</v>
      </c>
      <c r="D399" s="440" t="s">
        <v>23</v>
      </c>
      <c r="E399" s="441" t="str">
        <f t="shared" si="6"/>
        <v>700 Mahoning St Milton, PA  17847</v>
      </c>
      <c r="F399" s="440" t="s">
        <v>5814</v>
      </c>
      <c r="G399" s="440" t="s">
        <v>3910</v>
      </c>
      <c r="H399" s="395"/>
      <c r="I399" s="440" t="s">
        <v>4623</v>
      </c>
      <c r="J399" s="440" t="s">
        <v>4017</v>
      </c>
      <c r="K399" s="442" t="s">
        <v>4624</v>
      </c>
    </row>
    <row r="400" spans="1:11" ht="15" customHeight="1" thickBot="1" x14ac:dyDescent="0.3">
      <c r="A400" s="440" t="s">
        <v>761</v>
      </c>
      <c r="B400" s="440" t="s">
        <v>762</v>
      </c>
      <c r="C400" s="440" t="s">
        <v>761</v>
      </c>
      <c r="D400" s="440" t="s">
        <v>23</v>
      </c>
      <c r="E400" s="441" t="str">
        <f t="shared" si="6"/>
        <v>Battlin Miner Dr &amp; Low Rd Minersville, PA  17954</v>
      </c>
      <c r="F400" s="440" t="s">
        <v>5815</v>
      </c>
      <c r="G400" s="440" t="s">
        <v>5048</v>
      </c>
      <c r="H400" s="395"/>
      <c r="I400" s="440" t="s">
        <v>5049</v>
      </c>
      <c r="J400" s="440" t="s">
        <v>4017</v>
      </c>
      <c r="K400" s="442" t="s">
        <v>5050</v>
      </c>
    </row>
    <row r="401" spans="1:11" ht="15" customHeight="1" thickBot="1" x14ac:dyDescent="0.3">
      <c r="A401" s="440" t="s">
        <v>763</v>
      </c>
      <c r="B401" s="440" t="s">
        <v>764</v>
      </c>
      <c r="C401" s="440" t="s">
        <v>763</v>
      </c>
      <c r="D401" s="440" t="s">
        <v>23</v>
      </c>
      <c r="E401" s="441" t="str">
        <f t="shared" si="6"/>
        <v>Mohawk School Road Bessemer, PA  16112</v>
      </c>
      <c r="F401" s="440" t="s">
        <v>14282</v>
      </c>
      <c r="G401" s="440" t="s">
        <v>14283</v>
      </c>
      <c r="H401" s="395"/>
      <c r="I401" s="440" t="s">
        <v>4163</v>
      </c>
      <c r="J401" s="440" t="s">
        <v>4017</v>
      </c>
      <c r="K401" s="442" t="s">
        <v>4164</v>
      </c>
    </row>
    <row r="402" spans="1:11" ht="15" customHeight="1" thickBot="1" x14ac:dyDescent="0.3">
      <c r="A402" s="440" t="s">
        <v>765</v>
      </c>
      <c r="B402" s="440" t="s">
        <v>766</v>
      </c>
      <c r="C402" s="440" t="s">
        <v>765</v>
      </c>
      <c r="D402" s="440" t="s">
        <v>34</v>
      </c>
      <c r="E402" s="441" t="str">
        <f t="shared" si="6"/>
        <v>Five Guttman Avenue Charleroi, PA  15022</v>
      </c>
      <c r="F402" s="440" t="s">
        <v>14228</v>
      </c>
      <c r="G402" s="440"/>
      <c r="H402" s="395"/>
      <c r="I402" s="440" t="s">
        <v>4052</v>
      </c>
      <c r="J402" s="440" t="s">
        <v>4017</v>
      </c>
      <c r="K402" s="442" t="s">
        <v>4053</v>
      </c>
    </row>
    <row r="403" spans="1:11" ht="15" customHeight="1" thickBot="1" x14ac:dyDescent="0.3">
      <c r="A403" s="440" t="s">
        <v>767</v>
      </c>
      <c r="B403" s="440" t="s">
        <v>768</v>
      </c>
      <c r="C403" s="440" t="s">
        <v>767</v>
      </c>
      <c r="D403" s="440" t="s">
        <v>23</v>
      </c>
      <c r="E403" s="441" t="str">
        <f t="shared" si="6"/>
        <v>1275 Rostraver St Monessen, PA  15062</v>
      </c>
      <c r="F403" s="440" t="s">
        <v>14336</v>
      </c>
      <c r="G403" s="440" t="s">
        <v>3910</v>
      </c>
      <c r="H403" s="395"/>
      <c r="I403" s="440" t="s">
        <v>4282</v>
      </c>
      <c r="J403" s="440" t="s">
        <v>4017</v>
      </c>
      <c r="K403" s="442" t="s">
        <v>4283</v>
      </c>
    </row>
    <row r="404" spans="1:11" ht="15" customHeight="1" thickBot="1" x14ac:dyDescent="0.3">
      <c r="A404" s="440" t="s">
        <v>769</v>
      </c>
      <c r="B404" s="440" t="s">
        <v>770</v>
      </c>
      <c r="C404" s="440" t="s">
        <v>769</v>
      </c>
      <c r="D404" s="440" t="s">
        <v>23</v>
      </c>
      <c r="E404" s="441" t="str">
        <f t="shared" si="6"/>
        <v>1810 W Sunbury Rd West Sunbury, PA  16061</v>
      </c>
      <c r="F404" s="440" t="s">
        <v>5819</v>
      </c>
      <c r="G404" s="440" t="s">
        <v>3910</v>
      </c>
      <c r="H404" s="395"/>
      <c r="I404" s="440" t="s">
        <v>4151</v>
      </c>
      <c r="J404" s="440" t="s">
        <v>4017</v>
      </c>
      <c r="K404" s="442" t="s">
        <v>4152</v>
      </c>
    </row>
    <row r="405" spans="1:11" ht="15" customHeight="1" thickBot="1" x14ac:dyDescent="0.3">
      <c r="A405" s="440" t="s">
        <v>771</v>
      </c>
      <c r="B405" s="440" t="s">
        <v>772</v>
      </c>
      <c r="C405" s="440" t="s">
        <v>771</v>
      </c>
      <c r="D405" s="440" t="s">
        <v>34</v>
      </c>
      <c r="E405" s="441" t="str">
        <f t="shared" si="6"/>
        <v>194 Laurel Lake Road Bartonsville, PA  18321</v>
      </c>
      <c r="F405" s="440" t="s">
        <v>14523</v>
      </c>
      <c r="G405" s="440"/>
      <c r="H405" s="395"/>
      <c r="I405" s="440" t="s">
        <v>4768</v>
      </c>
      <c r="J405" s="440" t="s">
        <v>4017</v>
      </c>
      <c r="K405" s="442" t="s">
        <v>4769</v>
      </c>
    </row>
    <row r="406" spans="1:11" ht="15" customHeight="1" thickBot="1" x14ac:dyDescent="0.3">
      <c r="A406" s="440" t="s">
        <v>773</v>
      </c>
      <c r="B406" s="440" t="s">
        <v>774</v>
      </c>
      <c r="C406" s="440" t="s">
        <v>773</v>
      </c>
      <c r="D406" s="440" t="s">
        <v>23</v>
      </c>
      <c r="E406" s="441" t="str">
        <f t="shared" si="6"/>
        <v>120 Penn St Montgomery, PA  17752</v>
      </c>
      <c r="F406" s="440" t="s">
        <v>5821</v>
      </c>
      <c r="G406" s="440" t="s">
        <v>3910</v>
      </c>
      <c r="H406" s="395"/>
      <c r="I406" s="440" t="s">
        <v>4681</v>
      </c>
      <c r="J406" s="440" t="s">
        <v>4017</v>
      </c>
      <c r="K406" s="442" t="s">
        <v>4682</v>
      </c>
    </row>
    <row r="407" spans="1:11" ht="15" customHeight="1" thickBot="1" x14ac:dyDescent="0.3">
      <c r="A407" s="440" t="s">
        <v>775</v>
      </c>
      <c r="B407" s="440" t="s">
        <v>776</v>
      </c>
      <c r="C407" s="440" t="s">
        <v>775</v>
      </c>
      <c r="D407" s="440" t="s">
        <v>23</v>
      </c>
      <c r="E407" s="441" t="str">
        <f t="shared" si="6"/>
        <v>225 Clever Road Mc Kees Rocks, PA  15136</v>
      </c>
      <c r="F407" s="440" t="s">
        <v>14257</v>
      </c>
      <c r="G407" s="440" t="s">
        <v>3910</v>
      </c>
      <c r="H407" s="395"/>
      <c r="I407" s="440" t="s">
        <v>4112</v>
      </c>
      <c r="J407" s="440" t="s">
        <v>4017</v>
      </c>
      <c r="K407" s="442" t="s">
        <v>4113</v>
      </c>
    </row>
    <row r="408" spans="1:11" ht="15" customHeight="1" thickBot="1" x14ac:dyDescent="0.3">
      <c r="A408" s="440" t="s">
        <v>777</v>
      </c>
      <c r="B408" s="440" t="s">
        <v>778</v>
      </c>
      <c r="C408" s="440" t="s">
        <v>777</v>
      </c>
      <c r="D408" s="440" t="s">
        <v>23</v>
      </c>
      <c r="E408" s="441" t="str">
        <f t="shared" si="6"/>
        <v>50 N Arch St Montoursville, PA  17754</v>
      </c>
      <c r="F408" s="440" t="s">
        <v>14486</v>
      </c>
      <c r="G408" s="440" t="s">
        <v>3910</v>
      </c>
      <c r="H408" s="395"/>
      <c r="I408" s="440" t="s">
        <v>4679</v>
      </c>
      <c r="J408" s="440" t="s">
        <v>4017</v>
      </c>
      <c r="K408" s="442" t="s">
        <v>4680</v>
      </c>
    </row>
    <row r="409" spans="1:11" ht="15" customHeight="1" thickBot="1" x14ac:dyDescent="0.3">
      <c r="A409" s="440" t="s">
        <v>779</v>
      </c>
      <c r="B409" s="440" t="s">
        <v>780</v>
      </c>
      <c r="C409" s="440" t="s">
        <v>779</v>
      </c>
      <c r="D409" s="440" t="s">
        <v>23</v>
      </c>
      <c r="E409" s="441" t="str">
        <f t="shared" si="6"/>
        <v>273 Meteor Way Montrose, PA  18801</v>
      </c>
      <c r="F409" s="440" t="s">
        <v>14513</v>
      </c>
      <c r="G409" s="440" t="s">
        <v>3910</v>
      </c>
      <c r="H409" s="395"/>
      <c r="I409" s="440" t="s">
        <v>4748</v>
      </c>
      <c r="J409" s="440" t="s">
        <v>4017</v>
      </c>
      <c r="K409" s="442" t="s">
        <v>4749</v>
      </c>
    </row>
    <row r="410" spans="1:11" ht="15" customHeight="1" thickBot="1" x14ac:dyDescent="0.3">
      <c r="A410" s="440" t="s">
        <v>781</v>
      </c>
      <c r="B410" s="440" t="s">
        <v>782</v>
      </c>
      <c r="C410" s="440" t="s">
        <v>781</v>
      </c>
      <c r="D410" s="440" t="s">
        <v>23</v>
      </c>
      <c r="E410" s="441" t="str">
        <f t="shared" si="6"/>
        <v>8353 University Boulevard Moon Township, PA  15108</v>
      </c>
      <c r="F410" s="440" t="s">
        <v>14258</v>
      </c>
      <c r="G410" s="440" t="s">
        <v>3910</v>
      </c>
      <c r="H410" s="395"/>
      <c r="I410" s="440" t="s">
        <v>4114</v>
      </c>
      <c r="J410" s="440" t="s">
        <v>4017</v>
      </c>
      <c r="K410" s="442" t="s">
        <v>4097</v>
      </c>
    </row>
    <row r="411" spans="1:11" ht="15" customHeight="1" thickBot="1" x14ac:dyDescent="0.3">
      <c r="A411" s="440" t="s">
        <v>783</v>
      </c>
      <c r="B411" s="440" t="s">
        <v>784</v>
      </c>
      <c r="C411" s="440" t="s">
        <v>783</v>
      </c>
      <c r="D411" s="440" t="s">
        <v>23</v>
      </c>
      <c r="E411" s="441" t="str">
        <f t="shared" si="6"/>
        <v>550 W Palmer St Morrisville, PA  19067</v>
      </c>
      <c r="F411" s="440" t="s">
        <v>5830</v>
      </c>
      <c r="G411" s="440"/>
      <c r="H411" s="395"/>
      <c r="I411" s="440" t="s">
        <v>4844</v>
      </c>
      <c r="J411" s="440" t="s">
        <v>4017</v>
      </c>
      <c r="K411" s="442" t="s">
        <v>4845</v>
      </c>
    </row>
    <row r="412" spans="1:11" ht="15" customHeight="1" thickBot="1" x14ac:dyDescent="0.3">
      <c r="A412" s="440" t="s">
        <v>785</v>
      </c>
      <c r="B412" s="440" t="s">
        <v>786</v>
      </c>
      <c r="C412" s="440" t="s">
        <v>785</v>
      </c>
      <c r="D412" s="440" t="s">
        <v>23</v>
      </c>
      <c r="E412" s="441" t="str">
        <f t="shared" si="6"/>
        <v>4934 Green Acre Rd Houtzdale, PA  16651</v>
      </c>
      <c r="F412" s="440" t="s">
        <v>5831</v>
      </c>
      <c r="G412" s="440"/>
      <c r="H412" s="395"/>
      <c r="I412" s="440" t="s">
        <v>4414</v>
      </c>
      <c r="J412" s="440" t="s">
        <v>4017</v>
      </c>
      <c r="K412" s="442" t="s">
        <v>4415</v>
      </c>
    </row>
    <row r="413" spans="1:11" ht="15" customHeight="1" thickBot="1" x14ac:dyDescent="0.3">
      <c r="A413" s="440" t="s">
        <v>787</v>
      </c>
      <c r="B413" s="440" t="s">
        <v>788</v>
      </c>
      <c r="C413" s="440" t="s">
        <v>787</v>
      </c>
      <c r="D413" s="440" t="s">
        <v>23</v>
      </c>
      <c r="E413" s="441" t="str">
        <f t="shared" si="6"/>
        <v>600 W 5th St Mount Carmel, PA  17851</v>
      </c>
      <c r="F413" s="440" t="s">
        <v>5832</v>
      </c>
      <c r="G413" s="440" t="s">
        <v>3910</v>
      </c>
      <c r="H413" s="395"/>
      <c r="I413" s="440" t="s">
        <v>4640</v>
      </c>
      <c r="J413" s="440" t="s">
        <v>4017</v>
      </c>
      <c r="K413" s="442" t="s">
        <v>4641</v>
      </c>
    </row>
    <row r="414" spans="1:11" ht="15" customHeight="1" thickBot="1" x14ac:dyDescent="0.3">
      <c r="A414" s="440" t="s">
        <v>789</v>
      </c>
      <c r="B414" s="440" t="s">
        <v>790</v>
      </c>
      <c r="C414" s="440" t="s">
        <v>789</v>
      </c>
      <c r="D414" s="440" t="s">
        <v>23</v>
      </c>
      <c r="E414" s="441" t="str">
        <f t="shared" si="6"/>
        <v>271 State Street Mount Pleasant, PA  15666</v>
      </c>
      <c r="F414" s="440" t="s">
        <v>14337</v>
      </c>
      <c r="G414" s="440"/>
      <c r="H414" s="395"/>
      <c r="I414" s="440" t="s">
        <v>4284</v>
      </c>
      <c r="J414" s="440" t="s">
        <v>4017</v>
      </c>
      <c r="K414" s="442" t="s">
        <v>4285</v>
      </c>
    </row>
    <row r="415" spans="1:11" ht="15" customHeight="1" thickBot="1" x14ac:dyDescent="0.3">
      <c r="A415" s="440" t="s">
        <v>791</v>
      </c>
      <c r="B415" s="440" t="s">
        <v>792</v>
      </c>
      <c r="C415" s="440" t="s">
        <v>791</v>
      </c>
      <c r="D415" s="440" t="s">
        <v>23</v>
      </c>
      <c r="E415" s="441" t="str">
        <f t="shared" si="6"/>
        <v>603 North Industrial Drive Mount Union, PA  17066</v>
      </c>
      <c r="F415" s="440" t="s">
        <v>14386</v>
      </c>
      <c r="G415" s="440" t="s">
        <v>3910</v>
      </c>
      <c r="H415" s="395"/>
      <c r="I415" s="440" t="s">
        <v>4435</v>
      </c>
      <c r="J415" s="440" t="s">
        <v>4017</v>
      </c>
      <c r="K415" s="442" t="s">
        <v>4436</v>
      </c>
    </row>
    <row r="416" spans="1:11" ht="15" customHeight="1" thickBot="1" x14ac:dyDescent="0.3">
      <c r="A416" s="440" t="s">
        <v>793</v>
      </c>
      <c r="B416" s="440" t="s">
        <v>794</v>
      </c>
      <c r="C416" s="440" t="s">
        <v>793</v>
      </c>
      <c r="D416" s="440" t="s">
        <v>23</v>
      </c>
      <c r="E416" s="441" t="str">
        <f t="shared" si="6"/>
        <v>11748 State Route 106 Kingsley, PA  18826</v>
      </c>
      <c r="F416" s="440" t="s">
        <v>14514</v>
      </c>
      <c r="G416" s="440" t="s">
        <v>3910</v>
      </c>
      <c r="H416" s="395"/>
      <c r="I416" s="440" t="s">
        <v>4750</v>
      </c>
      <c r="J416" s="440" t="s">
        <v>4017</v>
      </c>
      <c r="K416" s="442" t="s">
        <v>4751</v>
      </c>
    </row>
    <row r="417" spans="1:11" ht="15" customHeight="1" thickBot="1" x14ac:dyDescent="0.3">
      <c r="A417" s="440" t="s">
        <v>795</v>
      </c>
      <c r="B417" s="440" t="s">
        <v>796</v>
      </c>
      <c r="C417" s="440" t="s">
        <v>795</v>
      </c>
      <c r="D417" s="440" t="s">
        <v>23</v>
      </c>
      <c r="E417" s="441" t="str">
        <f t="shared" si="6"/>
        <v>7 Horsman Dr Pittsburgh, PA  15228</v>
      </c>
      <c r="F417" s="440" t="s">
        <v>14259</v>
      </c>
      <c r="G417" s="440"/>
      <c r="H417" s="395"/>
      <c r="I417" s="440" t="s">
        <v>4067</v>
      </c>
      <c r="J417" s="440" t="s">
        <v>4017</v>
      </c>
      <c r="K417" s="442" t="s">
        <v>4115</v>
      </c>
    </row>
    <row r="418" spans="1:11" ht="15" customHeight="1" thickBot="1" x14ac:dyDescent="0.3">
      <c r="A418" s="440" t="s">
        <v>797</v>
      </c>
      <c r="B418" s="440" t="s">
        <v>798</v>
      </c>
      <c r="C418" s="440" t="s">
        <v>797</v>
      </c>
      <c r="D418" s="440" t="s">
        <v>23</v>
      </c>
      <c r="E418" s="441" t="str">
        <f t="shared" si="6"/>
        <v>801 Bellevue Avenue Laureldale, PA  19605</v>
      </c>
      <c r="F418" s="440" t="s">
        <v>14434</v>
      </c>
      <c r="G418" s="440"/>
      <c r="H418" s="395"/>
      <c r="I418" s="440" t="s">
        <v>4558</v>
      </c>
      <c r="J418" s="440" t="s">
        <v>4017</v>
      </c>
      <c r="K418" s="442" t="s">
        <v>4535</v>
      </c>
    </row>
    <row r="419" spans="1:11" ht="15" customHeight="1" thickBot="1" x14ac:dyDescent="0.3">
      <c r="A419" s="440" t="s">
        <v>799</v>
      </c>
      <c r="B419" s="440" t="s">
        <v>800</v>
      </c>
      <c r="C419" s="440" t="s">
        <v>799</v>
      </c>
      <c r="D419" s="440" t="s">
        <v>18</v>
      </c>
      <c r="E419" s="441" t="str">
        <f t="shared" si="6"/>
        <v>3821 North Broad Street Philadelphia, PA  19140</v>
      </c>
      <c r="F419" s="440" t="s">
        <v>14638</v>
      </c>
      <c r="G419" s="440"/>
      <c r="H419" s="395"/>
      <c r="I419" s="440" t="s">
        <v>4016</v>
      </c>
      <c r="J419" s="440" t="s">
        <v>4017</v>
      </c>
      <c r="K419" s="442" t="s">
        <v>4188</v>
      </c>
    </row>
    <row r="420" spans="1:11" ht="15" customHeight="1" thickBot="1" x14ac:dyDescent="0.3">
      <c r="A420" s="440" t="s">
        <v>801</v>
      </c>
      <c r="B420" s="440" t="s">
        <v>802</v>
      </c>
      <c r="C420" s="440" t="s">
        <v>801</v>
      </c>
      <c r="D420" s="440" t="s">
        <v>23</v>
      </c>
      <c r="E420" s="441" t="str">
        <f t="shared" si="6"/>
        <v>206 Sherman St Muncy, PA  17756</v>
      </c>
      <c r="F420" s="440" t="s">
        <v>14487</v>
      </c>
      <c r="G420" s="440" t="s">
        <v>3910</v>
      </c>
      <c r="H420" s="395"/>
      <c r="I420" s="440" t="s">
        <v>4683</v>
      </c>
      <c r="J420" s="440" t="s">
        <v>4017</v>
      </c>
      <c r="K420" s="442" t="s">
        <v>4684</v>
      </c>
    </row>
    <row r="421" spans="1:11" ht="15" customHeight="1" thickBot="1" x14ac:dyDescent="0.3">
      <c r="A421" s="440" t="s">
        <v>803</v>
      </c>
      <c r="B421" s="440" t="s">
        <v>804</v>
      </c>
      <c r="C421" s="440" t="s">
        <v>803</v>
      </c>
      <c r="D421" s="440" t="s">
        <v>23</v>
      </c>
      <c r="E421" s="441" t="str">
        <f t="shared" si="6"/>
        <v>One Education Plaza Nazareth, PA  18064</v>
      </c>
      <c r="F421" s="440" t="s">
        <v>14532</v>
      </c>
      <c r="G421" s="440" t="s">
        <v>3910</v>
      </c>
      <c r="H421" s="395"/>
      <c r="I421" s="440" t="s">
        <v>4783</v>
      </c>
      <c r="J421" s="440" t="s">
        <v>4017</v>
      </c>
      <c r="K421" s="442" t="s">
        <v>4784</v>
      </c>
    </row>
    <row r="422" spans="1:11" ht="15" customHeight="1" thickBot="1" x14ac:dyDescent="0.3">
      <c r="A422" s="440" t="s">
        <v>805</v>
      </c>
      <c r="B422" s="440" t="s">
        <v>806</v>
      </c>
      <c r="C422" s="440" t="s">
        <v>805</v>
      </c>
      <c r="D422" s="440" t="s">
        <v>23</v>
      </c>
      <c r="E422" s="441" t="str">
        <f t="shared" si="6"/>
        <v>2001 Old Lincoln Hwy Langhorne, PA  19047</v>
      </c>
      <c r="F422" s="440" t="s">
        <v>5848</v>
      </c>
      <c r="G422" s="440"/>
      <c r="H422" s="395"/>
      <c r="I422" s="440" t="s">
        <v>4846</v>
      </c>
      <c r="J422" s="440" t="s">
        <v>4017</v>
      </c>
      <c r="K422" s="442" t="s">
        <v>4847</v>
      </c>
    </row>
    <row r="423" spans="1:11" ht="15" customHeight="1" thickBot="1" x14ac:dyDescent="0.3">
      <c r="A423" s="440" t="s">
        <v>807</v>
      </c>
      <c r="B423" s="440" t="s">
        <v>808</v>
      </c>
      <c r="C423" s="440" t="s">
        <v>807</v>
      </c>
      <c r="D423" s="440" t="s">
        <v>23</v>
      </c>
      <c r="E423" s="441" t="str">
        <f t="shared" si="6"/>
        <v>3834 Mitchell Rd New Castle, PA  16105</v>
      </c>
      <c r="F423" s="440" t="s">
        <v>5851</v>
      </c>
      <c r="G423" s="440"/>
      <c r="H423" s="395"/>
      <c r="I423" s="440" t="s">
        <v>4161</v>
      </c>
      <c r="J423" s="440" t="s">
        <v>4017</v>
      </c>
      <c r="K423" s="442" t="s">
        <v>4165</v>
      </c>
    </row>
    <row r="424" spans="1:11" ht="15" customHeight="1" thickBot="1" x14ac:dyDescent="0.3">
      <c r="A424" s="440" t="s">
        <v>809</v>
      </c>
      <c r="B424" s="440" t="s">
        <v>810</v>
      </c>
      <c r="C424" s="440" t="s">
        <v>809</v>
      </c>
      <c r="D424" s="440" t="s">
        <v>23</v>
      </c>
      <c r="E424" s="441" t="str">
        <f t="shared" si="6"/>
        <v>3225 43rd St New Brighton, PA  15066</v>
      </c>
      <c r="F424" s="440" t="s">
        <v>14676</v>
      </c>
      <c r="G424" s="440" t="s">
        <v>3910</v>
      </c>
      <c r="H424" s="395"/>
      <c r="I424" s="440" t="s">
        <v>5014</v>
      </c>
      <c r="J424" s="440" t="s">
        <v>4017</v>
      </c>
      <c r="K424" s="442" t="s">
        <v>5015</v>
      </c>
    </row>
    <row r="425" spans="1:11" ht="15" customHeight="1" thickBot="1" x14ac:dyDescent="0.3">
      <c r="A425" s="440" t="s">
        <v>811</v>
      </c>
      <c r="B425" s="440" t="s">
        <v>812</v>
      </c>
      <c r="C425" s="440" t="s">
        <v>811</v>
      </c>
      <c r="D425" s="440" t="s">
        <v>23</v>
      </c>
      <c r="E425" s="441" t="str">
        <f t="shared" si="6"/>
        <v>420 Fern St New Castle, PA  16101</v>
      </c>
      <c r="F425" s="440" t="s">
        <v>14284</v>
      </c>
      <c r="G425" s="440" t="s">
        <v>3910</v>
      </c>
      <c r="H425" s="395"/>
      <c r="I425" s="440" t="s">
        <v>4161</v>
      </c>
      <c r="J425" s="440" t="s">
        <v>4017</v>
      </c>
      <c r="K425" s="442" t="s">
        <v>4162</v>
      </c>
    </row>
    <row r="426" spans="1:11" ht="15" customHeight="1" thickBot="1" x14ac:dyDescent="0.3">
      <c r="A426" s="440" t="s">
        <v>813</v>
      </c>
      <c r="B426" s="440" t="s">
        <v>814</v>
      </c>
      <c r="C426" s="440" t="s">
        <v>813</v>
      </c>
      <c r="D426" s="440" t="s">
        <v>18</v>
      </c>
      <c r="E426" s="441" t="str">
        <f t="shared" si="6"/>
        <v>256 South Fifth Street Huntingdon, PA  16652</v>
      </c>
      <c r="F426" s="440" t="s">
        <v>14388</v>
      </c>
      <c r="G426" s="440"/>
      <c r="H426" s="395"/>
      <c r="I426" s="440" t="s">
        <v>4428</v>
      </c>
      <c r="J426" s="440" t="s">
        <v>4017</v>
      </c>
      <c r="K426" s="442" t="s">
        <v>4429</v>
      </c>
    </row>
    <row r="427" spans="1:11" ht="15" customHeight="1" thickBot="1" x14ac:dyDescent="0.3">
      <c r="A427" s="440" t="s">
        <v>815</v>
      </c>
      <c r="B427" s="440" t="s">
        <v>816</v>
      </c>
      <c r="C427" s="440" t="s">
        <v>815</v>
      </c>
      <c r="D427" s="440" t="s">
        <v>18</v>
      </c>
      <c r="E427" s="441" t="str">
        <f t="shared" si="6"/>
        <v>8001 Torresdale Ave Philadelphia, PA  19136</v>
      </c>
      <c r="F427" s="440" t="s">
        <v>5856</v>
      </c>
      <c r="G427" s="440"/>
      <c r="H427" s="395"/>
      <c r="I427" s="440" t="s">
        <v>4016</v>
      </c>
      <c r="J427" s="440" t="s">
        <v>4017</v>
      </c>
      <c r="K427" s="442" t="s">
        <v>4986</v>
      </c>
    </row>
    <row r="428" spans="1:11" ht="15" customHeight="1" thickBot="1" x14ac:dyDescent="0.3">
      <c r="A428" s="440" t="s">
        <v>817</v>
      </c>
      <c r="B428" s="440" t="s">
        <v>818</v>
      </c>
      <c r="C428" s="440" t="s">
        <v>817</v>
      </c>
      <c r="D428" s="440" t="s">
        <v>18</v>
      </c>
      <c r="E428" s="441" t="str">
        <f t="shared" si="6"/>
        <v>459 W. King St. York, PA  17401</v>
      </c>
      <c r="F428" s="440" t="s">
        <v>5857</v>
      </c>
      <c r="G428" s="440"/>
      <c r="H428" s="395"/>
      <c r="I428" s="440" t="s">
        <v>4467</v>
      </c>
      <c r="J428" s="440" t="s">
        <v>4017</v>
      </c>
      <c r="K428" s="442" t="s">
        <v>4478</v>
      </c>
    </row>
    <row r="429" spans="1:11" ht="15" customHeight="1" thickBot="1" x14ac:dyDescent="0.3">
      <c r="A429" s="440" t="s">
        <v>819</v>
      </c>
      <c r="B429" s="440" t="s">
        <v>820</v>
      </c>
      <c r="C429" s="440" t="s">
        <v>819</v>
      </c>
      <c r="D429" s="440" t="s">
        <v>23</v>
      </c>
      <c r="E429" s="441" t="str">
        <f t="shared" ref="E429:E489" si="7">F429&amp;" "&amp;I429&amp;", "&amp;J429&amp;"  "&amp;K429</f>
        <v>180 W Bridge St New Hope, PA  18938</v>
      </c>
      <c r="F429" s="440" t="s">
        <v>14557</v>
      </c>
      <c r="G429" s="440" t="s">
        <v>3910</v>
      </c>
      <c r="H429" s="395"/>
      <c r="I429" s="440" t="s">
        <v>4848</v>
      </c>
      <c r="J429" s="440" t="s">
        <v>4017</v>
      </c>
      <c r="K429" s="442" t="s">
        <v>4849</v>
      </c>
    </row>
    <row r="430" spans="1:11" ht="15" customHeight="1" thickBot="1" x14ac:dyDescent="0.3">
      <c r="A430" s="440" t="s">
        <v>821</v>
      </c>
      <c r="B430" s="440" t="s">
        <v>822</v>
      </c>
      <c r="C430" s="440" t="s">
        <v>821</v>
      </c>
      <c r="D430" s="440" t="s">
        <v>23</v>
      </c>
      <c r="E430" s="441" t="str">
        <f t="shared" si="7"/>
        <v>701 Stevenson Blvd New Kensington, PA  15068</v>
      </c>
      <c r="F430" s="440" t="s">
        <v>14338</v>
      </c>
      <c r="G430" s="440" t="s">
        <v>3910</v>
      </c>
      <c r="H430" s="395"/>
      <c r="I430" s="440" t="s">
        <v>4286</v>
      </c>
      <c r="J430" s="440" t="s">
        <v>4017</v>
      </c>
      <c r="K430" s="442" t="s">
        <v>4267</v>
      </c>
    </row>
    <row r="431" spans="1:11" ht="15" customHeight="1" thickBot="1" x14ac:dyDescent="0.3">
      <c r="A431" s="440" t="s">
        <v>823</v>
      </c>
      <c r="B431" s="440" t="s">
        <v>824</v>
      </c>
      <c r="C431" s="440" t="s">
        <v>823</v>
      </c>
      <c r="D431" s="440" t="s">
        <v>18</v>
      </c>
      <c r="E431" s="441" t="str">
        <f t="shared" si="7"/>
        <v>8034 Thouron Ave Philadelphia, PA  19150</v>
      </c>
      <c r="F431" s="440" t="s">
        <v>5863</v>
      </c>
      <c r="G431" s="440"/>
      <c r="H431" s="395"/>
      <c r="I431" s="440" t="s">
        <v>4016</v>
      </c>
      <c r="J431" s="440" t="s">
        <v>4017</v>
      </c>
      <c r="K431" s="442" t="s">
        <v>4967</v>
      </c>
    </row>
    <row r="432" spans="1:11" ht="15" customHeight="1" thickBot="1" x14ac:dyDescent="0.3">
      <c r="A432" s="440" t="s">
        <v>825</v>
      </c>
      <c r="B432" s="440" t="s">
        <v>826</v>
      </c>
      <c r="C432" s="440" t="s">
        <v>825</v>
      </c>
      <c r="D432" s="440" t="s">
        <v>23</v>
      </c>
      <c r="E432" s="441" t="str">
        <f t="shared" si="7"/>
        <v>420 Fickes Lane Newport, PA  17074</v>
      </c>
      <c r="F432" s="440" t="s">
        <v>14462</v>
      </c>
      <c r="G432" s="440" t="s">
        <v>4614</v>
      </c>
      <c r="H432" s="395"/>
      <c r="I432" s="440" t="s">
        <v>4615</v>
      </c>
      <c r="J432" s="440" t="s">
        <v>4017</v>
      </c>
      <c r="K432" s="442" t="s">
        <v>4616</v>
      </c>
    </row>
    <row r="433" spans="1:11" ht="15" customHeight="1" thickBot="1" x14ac:dyDescent="0.3">
      <c r="A433" s="440" t="s">
        <v>827</v>
      </c>
      <c r="B433" s="440" t="s">
        <v>828</v>
      </c>
      <c r="C433" s="440" t="s">
        <v>827</v>
      </c>
      <c r="D433" s="440" t="s">
        <v>18</v>
      </c>
      <c r="E433" s="441" t="str">
        <f t="shared" si="7"/>
        <v>1612 Norma St State College, PA  16801</v>
      </c>
      <c r="F433" s="440" t="s">
        <v>5865</v>
      </c>
      <c r="G433" s="440"/>
      <c r="H433" s="395"/>
      <c r="I433" s="440" t="s">
        <v>4397</v>
      </c>
      <c r="J433" s="440" t="s">
        <v>4017</v>
      </c>
      <c r="K433" s="442" t="s">
        <v>4398</v>
      </c>
    </row>
    <row r="434" spans="1:11" ht="15" customHeight="1" thickBot="1" x14ac:dyDescent="0.3">
      <c r="A434" s="440" t="s">
        <v>829</v>
      </c>
      <c r="B434" s="440" t="s">
        <v>830</v>
      </c>
      <c r="C434" s="440" t="s">
        <v>829</v>
      </c>
      <c r="D434" s="440" t="s">
        <v>23</v>
      </c>
      <c r="E434" s="441" t="str">
        <f t="shared" si="7"/>
        <v>401 N Whitehall Rd Norristown, PA  19403</v>
      </c>
      <c r="F434" s="440" t="s">
        <v>14571</v>
      </c>
      <c r="G434" s="440" t="s">
        <v>3910</v>
      </c>
      <c r="H434" s="395"/>
      <c r="I434" s="440" t="s">
        <v>4858</v>
      </c>
      <c r="J434" s="440" t="s">
        <v>4017</v>
      </c>
      <c r="K434" s="442" t="s">
        <v>4859</v>
      </c>
    </row>
    <row r="435" spans="1:11" ht="15" customHeight="1" thickBot="1" x14ac:dyDescent="0.3">
      <c r="A435" s="440" t="s">
        <v>831</v>
      </c>
      <c r="B435" s="440" t="s">
        <v>832</v>
      </c>
      <c r="C435" s="440" t="s">
        <v>831</v>
      </c>
      <c r="D435" s="440" t="s">
        <v>23</v>
      </c>
      <c r="E435" s="441" t="str">
        <f t="shared" si="7"/>
        <v>200 Hillvue Lane Pittsburgh, PA  15237</v>
      </c>
      <c r="F435" s="440" t="s">
        <v>5871</v>
      </c>
      <c r="G435" s="440"/>
      <c r="H435" s="395"/>
      <c r="I435" s="440" t="s">
        <v>4067</v>
      </c>
      <c r="J435" s="440" t="s">
        <v>4017</v>
      </c>
      <c r="K435" s="442" t="s">
        <v>4085</v>
      </c>
    </row>
    <row r="436" spans="1:11" ht="15" customHeight="1" thickBot="1" x14ac:dyDescent="0.3">
      <c r="A436" s="440" t="s">
        <v>833</v>
      </c>
      <c r="B436" s="440" t="s">
        <v>834</v>
      </c>
      <c r="C436" s="440" t="s">
        <v>833</v>
      </c>
      <c r="D436" s="440" t="s">
        <v>23</v>
      </c>
      <c r="E436" s="441" t="str">
        <f t="shared" si="7"/>
        <v>10439 Route 36 Tionesta, PA  16353</v>
      </c>
      <c r="F436" s="440" t="s">
        <v>5876</v>
      </c>
      <c r="G436" s="440" t="s">
        <v>3910</v>
      </c>
      <c r="H436" s="395"/>
      <c r="I436" s="440" t="s">
        <v>4236</v>
      </c>
      <c r="J436" s="440" t="s">
        <v>4017</v>
      </c>
      <c r="K436" s="442" t="s">
        <v>4237</v>
      </c>
    </row>
    <row r="437" spans="1:11" ht="15" customHeight="1" thickBot="1" x14ac:dyDescent="0.3">
      <c r="A437" s="440" t="s">
        <v>835</v>
      </c>
      <c r="B437" s="440" t="s">
        <v>836</v>
      </c>
      <c r="C437" s="440" t="s">
        <v>835</v>
      </c>
      <c r="D437" s="440" t="s">
        <v>23</v>
      </c>
      <c r="E437" s="441" t="str">
        <f t="shared" si="7"/>
        <v>50 E Division St North East, PA  16428</v>
      </c>
      <c r="F437" s="440" t="s">
        <v>14308</v>
      </c>
      <c r="G437" s="440" t="s">
        <v>3910</v>
      </c>
      <c r="H437" s="395"/>
      <c r="I437" s="440" t="s">
        <v>4216</v>
      </c>
      <c r="J437" s="440" t="s">
        <v>4017</v>
      </c>
      <c r="K437" s="442" t="s">
        <v>4217</v>
      </c>
    </row>
    <row r="438" spans="1:11" ht="15" customHeight="1" thickBot="1" x14ac:dyDescent="0.3">
      <c r="A438" s="440" t="s">
        <v>837</v>
      </c>
      <c r="B438" s="440" t="s">
        <v>838</v>
      </c>
      <c r="C438" s="440" t="s">
        <v>837</v>
      </c>
      <c r="D438" s="440" t="s">
        <v>23</v>
      </c>
      <c r="E438" s="441" t="str">
        <f t="shared" si="7"/>
        <v>135 6th Ave Pittsburgh, PA  15229</v>
      </c>
      <c r="F438" s="440" t="s">
        <v>14261</v>
      </c>
      <c r="G438" s="440" t="s">
        <v>3910</v>
      </c>
      <c r="H438" s="395"/>
      <c r="I438" s="440" t="s">
        <v>4067</v>
      </c>
      <c r="J438" s="440" t="s">
        <v>4017</v>
      </c>
      <c r="K438" s="442" t="s">
        <v>4117</v>
      </c>
    </row>
    <row r="439" spans="1:11" ht="15" customHeight="1" thickBot="1" x14ac:dyDescent="0.3">
      <c r="A439" s="440" t="s">
        <v>839</v>
      </c>
      <c r="B439" s="440" t="s">
        <v>840</v>
      </c>
      <c r="C439" s="440" t="s">
        <v>839</v>
      </c>
      <c r="D439" s="440" t="s">
        <v>167</v>
      </c>
      <c r="E439" s="441" t="str">
        <f t="shared" si="7"/>
        <v>1265 Sumneytown Pike Lansdale, PA  19446</v>
      </c>
      <c r="F439" s="440" t="s">
        <v>5882</v>
      </c>
      <c r="G439" s="440" t="s">
        <v>3910</v>
      </c>
      <c r="H439" s="395"/>
      <c r="I439" s="440" t="s">
        <v>4880</v>
      </c>
      <c r="J439" s="440" t="s">
        <v>4017</v>
      </c>
      <c r="K439" s="442" t="s">
        <v>4881</v>
      </c>
    </row>
    <row r="440" spans="1:11" ht="15" customHeight="1" thickBot="1" x14ac:dyDescent="0.3">
      <c r="A440" s="440" t="s">
        <v>841</v>
      </c>
      <c r="B440" s="440" t="s">
        <v>842</v>
      </c>
      <c r="C440" s="440" t="s">
        <v>841</v>
      </c>
      <c r="D440" s="440" t="s">
        <v>23</v>
      </c>
      <c r="E440" s="441" t="str">
        <f t="shared" si="7"/>
        <v>401 E Hancock St Lansdale, PA  19446</v>
      </c>
      <c r="F440" s="440" t="s">
        <v>14572</v>
      </c>
      <c r="G440" s="440"/>
      <c r="H440" s="395"/>
      <c r="I440" s="440" t="s">
        <v>4880</v>
      </c>
      <c r="J440" s="440" t="s">
        <v>4017</v>
      </c>
      <c r="K440" s="442" t="s">
        <v>4881</v>
      </c>
    </row>
    <row r="441" spans="1:11" ht="15" customHeight="1" thickBot="1" x14ac:dyDescent="0.3">
      <c r="A441" s="440" t="s">
        <v>843</v>
      </c>
      <c r="B441" s="440" t="s">
        <v>844</v>
      </c>
      <c r="C441" s="440" t="s">
        <v>843</v>
      </c>
      <c r="D441" s="440" t="s">
        <v>23</v>
      </c>
      <c r="E441" s="441" t="str">
        <f t="shared" si="7"/>
        <v>701 Church St Moscow, PA  18444</v>
      </c>
      <c r="F441" s="440" t="s">
        <v>5892</v>
      </c>
      <c r="G441" s="440" t="s">
        <v>3910</v>
      </c>
      <c r="H441" s="395"/>
      <c r="I441" s="440" t="s">
        <v>4737</v>
      </c>
      <c r="J441" s="440" t="s">
        <v>4017</v>
      </c>
      <c r="K441" s="442" t="s">
        <v>4738</v>
      </c>
    </row>
    <row r="442" spans="1:11" ht="15" customHeight="1" thickBot="1" x14ac:dyDescent="0.3">
      <c r="A442" s="440" t="s">
        <v>845</v>
      </c>
      <c r="B442" s="440" t="s">
        <v>846</v>
      </c>
      <c r="C442" s="440" t="s">
        <v>845</v>
      </c>
      <c r="D442" s="440" t="s">
        <v>23</v>
      </c>
      <c r="E442" s="441" t="str">
        <f t="shared" si="7"/>
        <v>15 Academy Lane Ashland, PA  17921</v>
      </c>
      <c r="F442" s="440" t="s">
        <v>14692</v>
      </c>
      <c r="G442" s="440" t="s">
        <v>3910</v>
      </c>
      <c r="H442" s="395"/>
      <c r="I442" s="440" t="s">
        <v>5053</v>
      </c>
      <c r="J442" s="440" t="s">
        <v>4017</v>
      </c>
      <c r="K442" s="442" t="s">
        <v>5054</v>
      </c>
    </row>
    <row r="443" spans="1:11" ht="15" customHeight="1" thickBot="1" x14ac:dyDescent="0.3">
      <c r="A443" s="440" t="s">
        <v>847</v>
      </c>
      <c r="B443" s="440" t="s">
        <v>848</v>
      </c>
      <c r="C443" s="440" t="s">
        <v>847</v>
      </c>
      <c r="D443" s="440" t="s">
        <v>23</v>
      </c>
      <c r="E443" s="441" t="str">
        <f t="shared" si="7"/>
        <v>1200 Morris Ave Boswell, PA  15531</v>
      </c>
      <c r="F443" s="440" t="s">
        <v>14363</v>
      </c>
      <c r="G443" s="440" t="s">
        <v>3910</v>
      </c>
      <c r="H443" s="395"/>
      <c r="I443" s="440" t="s">
        <v>4351</v>
      </c>
      <c r="J443" s="440" t="s">
        <v>4017</v>
      </c>
      <c r="K443" s="442" t="s">
        <v>4352</v>
      </c>
    </row>
    <row r="444" spans="1:11" ht="15" customHeight="1" thickBot="1" x14ac:dyDescent="0.3">
      <c r="A444" s="440" t="s">
        <v>849</v>
      </c>
      <c r="B444" s="440" t="s">
        <v>850</v>
      </c>
      <c r="C444" s="440" t="s">
        <v>849</v>
      </c>
      <c r="D444" s="440" t="s">
        <v>23</v>
      </c>
      <c r="E444" s="441" t="str">
        <f t="shared" si="7"/>
        <v>2014 Laubach Avenue Northampton, PA  18067</v>
      </c>
      <c r="F444" s="440" t="s">
        <v>14533</v>
      </c>
      <c r="G444" s="440"/>
      <c r="H444" s="395"/>
      <c r="I444" s="440" t="s">
        <v>4785</v>
      </c>
      <c r="J444" s="440" t="s">
        <v>4017</v>
      </c>
      <c r="K444" s="442" t="s">
        <v>4786</v>
      </c>
    </row>
    <row r="445" spans="1:11" ht="15" customHeight="1" thickBot="1" x14ac:dyDescent="0.3">
      <c r="A445" s="440" t="s">
        <v>851</v>
      </c>
      <c r="B445" s="440" t="s">
        <v>852</v>
      </c>
      <c r="C445" s="440" t="s">
        <v>851</v>
      </c>
      <c r="D445" s="440" t="s">
        <v>23</v>
      </c>
      <c r="E445" s="441" t="str">
        <f t="shared" si="7"/>
        <v>526 Panther Lane Rome, PA  18837</v>
      </c>
      <c r="F445" s="440" t="s">
        <v>5901</v>
      </c>
      <c r="G445" s="440" t="s">
        <v>3910</v>
      </c>
      <c r="H445" s="395"/>
      <c r="I445" s="440" t="s">
        <v>4666</v>
      </c>
      <c r="J445" s="440" t="s">
        <v>4017</v>
      </c>
      <c r="K445" s="442" t="s">
        <v>4667</v>
      </c>
    </row>
    <row r="446" spans="1:11" ht="15" customHeight="1" thickBot="1" x14ac:dyDescent="0.3">
      <c r="A446" s="440" t="s">
        <v>853</v>
      </c>
      <c r="B446" s="440" t="s">
        <v>854</v>
      </c>
      <c r="C446" s="440" t="s">
        <v>853</v>
      </c>
      <c r="D446" s="440" t="s">
        <v>23</v>
      </c>
      <c r="E446" s="441" t="str">
        <f t="shared" si="7"/>
        <v>41 Harding St Manchester, PA  17345</v>
      </c>
      <c r="F446" s="440" t="s">
        <v>14404</v>
      </c>
      <c r="G446" s="440" t="s">
        <v>3910</v>
      </c>
      <c r="H446" s="395"/>
      <c r="I446" s="440" t="s">
        <v>4479</v>
      </c>
      <c r="J446" s="440" t="s">
        <v>4017</v>
      </c>
      <c r="K446" s="442" t="s">
        <v>4480</v>
      </c>
    </row>
    <row r="447" spans="1:11" ht="15" customHeight="1" thickBot="1" x14ac:dyDescent="0.3">
      <c r="A447" s="440" t="s">
        <v>855</v>
      </c>
      <c r="B447" s="440" t="s">
        <v>856</v>
      </c>
      <c r="C447" s="440" t="s">
        <v>855</v>
      </c>
      <c r="D447" s="440" t="s">
        <v>23</v>
      </c>
      <c r="E447" s="441" t="str">
        <f t="shared" si="7"/>
        <v>152 NBC Drive Loysburg, PA  16659</v>
      </c>
      <c r="F447" s="440" t="s">
        <v>14345</v>
      </c>
      <c r="G447" s="440" t="s">
        <v>3910</v>
      </c>
      <c r="H447" s="395"/>
      <c r="I447" s="440" t="s">
        <v>4304</v>
      </c>
      <c r="J447" s="440" t="s">
        <v>4017</v>
      </c>
      <c r="K447" s="442" t="s">
        <v>4305</v>
      </c>
    </row>
    <row r="448" spans="1:11" ht="15" customHeight="1" thickBot="1" x14ac:dyDescent="0.3">
      <c r="A448" s="440" t="s">
        <v>857</v>
      </c>
      <c r="B448" s="440" t="s">
        <v>858</v>
      </c>
      <c r="C448" s="440" t="s">
        <v>857</v>
      </c>
      <c r="D448" s="440" t="s">
        <v>23</v>
      </c>
      <c r="E448" s="441" t="str">
        <f t="shared" si="7"/>
        <v>601 Joseph St Northern Cambria, PA  15714</v>
      </c>
      <c r="F448" s="440" t="s">
        <v>5904</v>
      </c>
      <c r="G448" s="440" t="s">
        <v>3910</v>
      </c>
      <c r="H448" s="395"/>
      <c r="I448" s="440" t="s">
        <v>4337</v>
      </c>
      <c r="J448" s="440" t="s">
        <v>4017</v>
      </c>
      <c r="K448" s="442" t="s">
        <v>4338</v>
      </c>
    </row>
    <row r="449" spans="1:11" ht="15" customHeight="1" thickBot="1" x14ac:dyDescent="0.3">
      <c r="A449" s="440" t="s">
        <v>859</v>
      </c>
      <c r="B449" s="440" t="s">
        <v>860</v>
      </c>
      <c r="C449" s="440" t="s">
        <v>859</v>
      </c>
      <c r="D449" s="440" t="s">
        <v>23</v>
      </c>
      <c r="E449" s="441" t="str">
        <f t="shared" si="7"/>
        <v>345 School Dr Fredericksburg, PA  17026</v>
      </c>
      <c r="F449" s="440" t="s">
        <v>5905</v>
      </c>
      <c r="G449" s="440" t="s">
        <v>4529</v>
      </c>
      <c r="H449" s="395"/>
      <c r="I449" s="440" t="s">
        <v>4530</v>
      </c>
      <c r="J449" s="440" t="s">
        <v>4017</v>
      </c>
      <c r="K449" s="442" t="s">
        <v>4531</v>
      </c>
    </row>
    <row r="450" spans="1:11" ht="15" customHeight="1" thickBot="1" x14ac:dyDescent="0.3">
      <c r="A450" s="440" t="s">
        <v>861</v>
      </c>
      <c r="B450" s="440" t="s">
        <v>862</v>
      </c>
      <c r="C450" s="440" t="s">
        <v>861</v>
      </c>
      <c r="D450" s="440" t="s">
        <v>23</v>
      </c>
      <c r="E450" s="441" t="str">
        <f t="shared" si="7"/>
        <v>1201 Shadow Oaks Ln Slatington, PA  18080</v>
      </c>
      <c r="F450" s="440" t="s">
        <v>14546</v>
      </c>
      <c r="G450" s="440" t="s">
        <v>3910</v>
      </c>
      <c r="H450" s="395"/>
      <c r="I450" s="440" t="s">
        <v>4815</v>
      </c>
      <c r="J450" s="440" t="s">
        <v>4017</v>
      </c>
      <c r="K450" s="442" t="s">
        <v>4816</v>
      </c>
    </row>
    <row r="451" spans="1:11" ht="15" customHeight="1" thickBot="1" x14ac:dyDescent="0.3">
      <c r="A451" s="440" t="s">
        <v>863</v>
      </c>
      <c r="B451" s="440" t="s">
        <v>864</v>
      </c>
      <c r="C451" s="440" t="s">
        <v>863</v>
      </c>
      <c r="D451" s="440" t="s">
        <v>23</v>
      </c>
      <c r="E451" s="441" t="str">
        <f t="shared" si="7"/>
        <v>745 Northern Potter Road Ulysses, PA  16948</v>
      </c>
      <c r="F451" s="440" t="s">
        <v>14374</v>
      </c>
      <c r="G451" s="440" t="s">
        <v>3910</v>
      </c>
      <c r="H451" s="395"/>
      <c r="I451" s="440" t="s">
        <v>4393</v>
      </c>
      <c r="J451" s="440" t="s">
        <v>4017</v>
      </c>
      <c r="K451" s="442" t="s">
        <v>4394</v>
      </c>
    </row>
    <row r="452" spans="1:11" ht="15" customHeight="1" thickBot="1" x14ac:dyDescent="0.3">
      <c r="A452" s="440" t="s">
        <v>865</v>
      </c>
      <c r="B452" s="440" t="s">
        <v>866</v>
      </c>
      <c r="C452" s="440" t="s">
        <v>865</v>
      </c>
      <c r="D452" s="440" t="s">
        <v>34</v>
      </c>
      <c r="E452" s="441" t="str">
        <f t="shared" si="7"/>
        <v>120 Career Center Towanda, PA  18848</v>
      </c>
      <c r="F452" s="440" t="s">
        <v>5909</v>
      </c>
      <c r="G452" s="440"/>
      <c r="H452" s="395"/>
      <c r="I452" s="440" t="s">
        <v>4662</v>
      </c>
      <c r="J452" s="440" t="s">
        <v>4017</v>
      </c>
      <c r="K452" s="442" t="s">
        <v>4663</v>
      </c>
    </row>
    <row r="453" spans="1:11" ht="15" customHeight="1" thickBot="1" x14ac:dyDescent="0.3">
      <c r="A453" s="440" t="s">
        <v>867</v>
      </c>
      <c r="B453" s="440" t="s">
        <v>868</v>
      </c>
      <c r="C453" s="440" t="s">
        <v>867</v>
      </c>
      <c r="D453" s="440" t="s">
        <v>23</v>
      </c>
      <c r="E453" s="441" t="str">
        <f t="shared" si="7"/>
        <v>110 Ellison Road Elkland, PA  16920</v>
      </c>
      <c r="F453" s="440" t="s">
        <v>14491</v>
      </c>
      <c r="G453" s="440" t="s">
        <v>3910</v>
      </c>
      <c r="H453" s="395"/>
      <c r="I453" s="440" t="s">
        <v>4689</v>
      </c>
      <c r="J453" s="440" t="s">
        <v>4017</v>
      </c>
      <c r="K453" s="442" t="s">
        <v>4690</v>
      </c>
    </row>
    <row r="454" spans="1:11" ht="15" customHeight="1" thickBot="1" x14ac:dyDescent="0.3">
      <c r="A454" s="440" t="s">
        <v>869</v>
      </c>
      <c r="B454" s="440" t="s">
        <v>870</v>
      </c>
      <c r="C454" s="440" t="s">
        <v>869</v>
      </c>
      <c r="D454" s="440" t="s">
        <v>34</v>
      </c>
      <c r="E454" s="441" t="str">
        <f t="shared" si="7"/>
        <v>705 Stevenson Boulevard New Kensington, PA  15068</v>
      </c>
      <c r="F454" s="440" t="s">
        <v>5917</v>
      </c>
      <c r="G454" s="440"/>
      <c r="H454" s="395"/>
      <c r="I454" s="440" t="s">
        <v>4286</v>
      </c>
      <c r="J454" s="440" t="s">
        <v>4017</v>
      </c>
      <c r="K454" s="442" t="s">
        <v>4267</v>
      </c>
    </row>
    <row r="455" spans="1:11" ht="15" customHeight="1" thickBot="1" x14ac:dyDescent="0.3">
      <c r="A455" s="440" t="s">
        <v>871</v>
      </c>
      <c r="B455" s="440" t="s">
        <v>872</v>
      </c>
      <c r="C455" s="440" t="s">
        <v>871</v>
      </c>
      <c r="D455" s="440" t="s">
        <v>23</v>
      </c>
      <c r="E455" s="441" t="str">
        <f t="shared" si="7"/>
        <v>149 S Baltimore St Dillsburg, PA  17019</v>
      </c>
      <c r="F455" s="440" t="s">
        <v>14465</v>
      </c>
      <c r="G455" s="440" t="s">
        <v>3910</v>
      </c>
      <c r="H455" s="395"/>
      <c r="I455" s="440" t="s">
        <v>4621</v>
      </c>
      <c r="J455" s="440" t="s">
        <v>4017</v>
      </c>
      <c r="K455" s="442" t="s">
        <v>4622</v>
      </c>
    </row>
    <row r="456" spans="1:11" ht="15" customHeight="1" thickBot="1" x14ac:dyDescent="0.3">
      <c r="A456" s="440" t="s">
        <v>873</v>
      </c>
      <c r="B456" s="440" t="s">
        <v>874</v>
      </c>
      <c r="C456" s="440" t="s">
        <v>873</v>
      </c>
      <c r="D456" s="440" t="s">
        <v>23</v>
      </c>
      <c r="E456" s="441" t="str">
        <f t="shared" si="7"/>
        <v>591 Union Ave Pittsburgh, PA  15202</v>
      </c>
      <c r="F456" s="440" t="s">
        <v>14260</v>
      </c>
      <c r="G456" s="440" t="s">
        <v>3910</v>
      </c>
      <c r="H456" s="395"/>
      <c r="I456" s="440" t="s">
        <v>4067</v>
      </c>
      <c r="J456" s="440" t="s">
        <v>4017</v>
      </c>
      <c r="K456" s="442" t="s">
        <v>4116</v>
      </c>
    </row>
    <row r="457" spans="1:11" ht="15" customHeight="1" thickBot="1" x14ac:dyDescent="0.3">
      <c r="A457" s="440" t="s">
        <v>876</v>
      </c>
      <c r="B457" s="440" t="s">
        <v>877</v>
      </c>
      <c r="C457" s="440" t="s">
        <v>876</v>
      </c>
      <c r="D457" s="440" t="s">
        <v>34</v>
      </c>
      <c r="E457" s="441" t="str">
        <f t="shared" si="7"/>
        <v>1700-2000 West Montgomery Street Coal Township, PA  17866</v>
      </c>
      <c r="F457" s="440" t="s">
        <v>14472</v>
      </c>
      <c r="G457" s="440"/>
      <c r="H457" s="395"/>
      <c r="I457" s="440" t="s">
        <v>4642</v>
      </c>
      <c r="J457" s="440" t="s">
        <v>4017</v>
      </c>
      <c r="K457" s="442" t="s">
        <v>4643</v>
      </c>
    </row>
    <row r="458" spans="1:11" ht="15" customHeight="1" thickBot="1" x14ac:dyDescent="0.3">
      <c r="A458" s="440" t="s">
        <v>878</v>
      </c>
      <c r="B458" s="440" t="s">
        <v>879</v>
      </c>
      <c r="C458" s="440" t="s">
        <v>878</v>
      </c>
      <c r="D458" s="440" t="s">
        <v>23</v>
      </c>
      <c r="E458" s="441" t="str">
        <f t="shared" si="7"/>
        <v>243 Thorne Hill Rd Shickshinny, PA  18655</v>
      </c>
      <c r="F458" s="440" t="s">
        <v>5923</v>
      </c>
      <c r="G458" s="440" t="s">
        <v>3910</v>
      </c>
      <c r="H458" s="395"/>
      <c r="I458" s="440" t="s">
        <v>4710</v>
      </c>
      <c r="J458" s="440" t="s">
        <v>4017</v>
      </c>
      <c r="K458" s="442" t="s">
        <v>4711</v>
      </c>
    </row>
    <row r="459" spans="1:11" ht="15" customHeight="1" thickBot="1" x14ac:dyDescent="0.3">
      <c r="A459" s="440" t="s">
        <v>880</v>
      </c>
      <c r="B459" s="440" t="s">
        <v>881</v>
      </c>
      <c r="C459" s="440" t="s">
        <v>880</v>
      </c>
      <c r="D459" s="440" t="s">
        <v>23</v>
      </c>
      <c r="E459" s="441" t="str">
        <f t="shared" si="7"/>
        <v>100 Harthan Way Albion, PA  16401</v>
      </c>
      <c r="F459" s="440" t="s">
        <v>14309</v>
      </c>
      <c r="G459" s="440" t="s">
        <v>3910</v>
      </c>
      <c r="H459" s="395"/>
      <c r="I459" s="440" t="s">
        <v>4218</v>
      </c>
      <c r="J459" s="440" t="s">
        <v>4017</v>
      </c>
      <c r="K459" s="442" t="s">
        <v>4219</v>
      </c>
    </row>
    <row r="460" spans="1:11" ht="15" customHeight="1" thickBot="1" x14ac:dyDescent="0.3">
      <c r="A460" s="440" t="s">
        <v>882</v>
      </c>
      <c r="B460" s="440" t="s">
        <v>883</v>
      </c>
      <c r="C460" s="440" t="s">
        <v>882</v>
      </c>
      <c r="D460" s="440" t="s">
        <v>23</v>
      </c>
      <c r="E460" s="441" t="str">
        <f t="shared" si="7"/>
        <v>6493 Route 309 New Tripoli, PA  18066</v>
      </c>
      <c r="F460" s="440" t="s">
        <v>5926</v>
      </c>
      <c r="G460" s="440" t="s">
        <v>3910</v>
      </c>
      <c r="H460" s="395"/>
      <c r="I460" s="440" t="s">
        <v>4817</v>
      </c>
      <c r="J460" s="440" t="s">
        <v>4017</v>
      </c>
      <c r="K460" s="442" t="s">
        <v>4818</v>
      </c>
    </row>
    <row r="461" spans="1:11" ht="15" customHeight="1" thickBot="1" x14ac:dyDescent="0.3">
      <c r="A461" s="440" t="s">
        <v>884</v>
      </c>
      <c r="B461" s="440" t="s">
        <v>885</v>
      </c>
      <c r="C461" s="440" t="s">
        <v>884</v>
      </c>
      <c r="D461" s="440" t="s">
        <v>18</v>
      </c>
      <c r="E461" s="441" t="str">
        <f t="shared" si="7"/>
        <v>4621 Castor Ave Philadelphia, PA  19124</v>
      </c>
      <c r="F461" s="440" t="s">
        <v>5928</v>
      </c>
      <c r="G461" s="440"/>
      <c r="H461" s="395"/>
      <c r="I461" s="440" t="s">
        <v>4016</v>
      </c>
      <c r="J461" s="440" t="s">
        <v>4017</v>
      </c>
      <c r="K461" s="442" t="s">
        <v>4018</v>
      </c>
    </row>
    <row r="462" spans="1:11" ht="15" customHeight="1" thickBot="1" x14ac:dyDescent="0.3">
      <c r="A462" s="440" t="s">
        <v>886</v>
      </c>
      <c r="B462" s="440" t="s">
        <v>887</v>
      </c>
      <c r="C462" s="440" t="s">
        <v>886</v>
      </c>
      <c r="D462" s="440" t="s">
        <v>23</v>
      </c>
      <c r="E462" s="441" t="str">
        <f t="shared" si="7"/>
        <v>281 McMahon Dr North Huntingdon, PA  15642</v>
      </c>
      <c r="F462" s="440" t="s">
        <v>14339</v>
      </c>
      <c r="G462" s="440" t="s">
        <v>3910</v>
      </c>
      <c r="H462" s="395"/>
      <c r="I462" s="440" t="s">
        <v>4287</v>
      </c>
      <c r="J462" s="440" t="s">
        <v>4017</v>
      </c>
      <c r="K462" s="442" t="s">
        <v>4288</v>
      </c>
    </row>
    <row r="463" spans="1:11" ht="15" customHeight="1" thickBot="1" x14ac:dyDescent="0.3">
      <c r="A463" s="440" t="s">
        <v>888</v>
      </c>
      <c r="B463" s="440" t="s">
        <v>889</v>
      </c>
      <c r="C463" s="440" t="s">
        <v>888</v>
      </c>
      <c r="D463" s="440" t="s">
        <v>23</v>
      </c>
      <c r="E463" s="441" t="str">
        <f t="shared" si="7"/>
        <v>228 Highland Rd Suite 1 Atglen, PA  19310</v>
      </c>
      <c r="F463" s="440" t="s">
        <v>14594</v>
      </c>
      <c r="G463" s="440"/>
      <c r="H463" s="395"/>
      <c r="I463" s="440" t="s">
        <v>4915</v>
      </c>
      <c r="J463" s="440" t="s">
        <v>4017</v>
      </c>
      <c r="K463" s="442" t="s">
        <v>4916</v>
      </c>
    </row>
    <row r="464" spans="1:11" ht="15" customHeight="1" thickBot="1" x14ac:dyDescent="0.3">
      <c r="A464" s="440" t="s">
        <v>890</v>
      </c>
      <c r="B464" s="440" t="s">
        <v>891</v>
      </c>
      <c r="C464" s="440" t="s">
        <v>890</v>
      </c>
      <c r="D464" s="440" t="s">
        <v>23</v>
      </c>
      <c r="E464" s="441" t="str">
        <f t="shared" si="7"/>
        <v>825 Grandview Road Oil City, PA  16301</v>
      </c>
      <c r="F464" s="440" t="s">
        <v>14324</v>
      </c>
      <c r="G464" s="440" t="s">
        <v>3910</v>
      </c>
      <c r="H464" s="395"/>
      <c r="I464" s="440" t="s">
        <v>4257</v>
      </c>
      <c r="J464" s="440" t="s">
        <v>4017</v>
      </c>
      <c r="K464" s="442" t="s">
        <v>4258</v>
      </c>
    </row>
    <row r="465" spans="1:11" ht="15" customHeight="1" thickBot="1" x14ac:dyDescent="0.3">
      <c r="A465" s="440" t="s">
        <v>892</v>
      </c>
      <c r="B465" s="440" t="s">
        <v>893</v>
      </c>
      <c r="C465" s="440" t="s">
        <v>892</v>
      </c>
      <c r="D465" s="440" t="s">
        <v>23</v>
      </c>
      <c r="E465" s="441" t="str">
        <f t="shared" si="7"/>
        <v>300 Marion St Old Forge, PA  18518</v>
      </c>
      <c r="F465" s="440" t="s">
        <v>5934</v>
      </c>
      <c r="G465" s="440" t="s">
        <v>3910</v>
      </c>
      <c r="H465" s="395"/>
      <c r="I465" s="440" t="s">
        <v>4739</v>
      </c>
      <c r="J465" s="440" t="s">
        <v>4017</v>
      </c>
      <c r="K465" s="442" t="s">
        <v>4740</v>
      </c>
    </row>
    <row r="466" spans="1:11" ht="15" customHeight="1" thickBot="1" x14ac:dyDescent="0.3">
      <c r="A466" s="440" t="s">
        <v>894</v>
      </c>
      <c r="B466" s="440" t="s">
        <v>895</v>
      </c>
      <c r="C466" s="440" t="s">
        <v>894</v>
      </c>
      <c r="D466" s="440" t="s">
        <v>23</v>
      </c>
      <c r="E466" s="441" t="str">
        <f t="shared" si="7"/>
        <v>17 Jefferson St Oley, PA  19547</v>
      </c>
      <c r="F466" s="440" t="s">
        <v>5936</v>
      </c>
      <c r="G466" s="440" t="s">
        <v>3910</v>
      </c>
      <c r="H466" s="395"/>
      <c r="I466" s="440" t="s">
        <v>4559</v>
      </c>
      <c r="J466" s="440" t="s">
        <v>4017</v>
      </c>
      <c r="K466" s="442" t="s">
        <v>4560</v>
      </c>
    </row>
    <row r="467" spans="1:11" ht="15" customHeight="1" thickBot="1" x14ac:dyDescent="0.3">
      <c r="A467" s="440" t="s">
        <v>896</v>
      </c>
      <c r="B467" s="440" t="s">
        <v>897</v>
      </c>
      <c r="C467" s="440" t="s">
        <v>896</v>
      </c>
      <c r="D467" s="440" t="s">
        <v>18</v>
      </c>
      <c r="E467" s="441" t="str">
        <f t="shared" si="7"/>
        <v>4322 N 5th Street Philadelphia, PA  19120</v>
      </c>
      <c r="F467" s="440" t="s">
        <v>14648</v>
      </c>
      <c r="G467" s="440" t="s">
        <v>4973</v>
      </c>
      <c r="H467" s="395"/>
      <c r="I467" s="440" t="s">
        <v>4016</v>
      </c>
      <c r="J467" s="440" t="s">
        <v>4017</v>
      </c>
      <c r="K467" s="442" t="s">
        <v>4977</v>
      </c>
    </row>
    <row r="468" spans="1:11" ht="15" customHeight="1" thickBot="1" x14ac:dyDescent="0.3">
      <c r="A468" s="440" t="s">
        <v>898</v>
      </c>
      <c r="B468" s="440" t="s">
        <v>899</v>
      </c>
      <c r="C468" s="440" t="s">
        <v>898</v>
      </c>
      <c r="D468" s="440" t="s">
        <v>23</v>
      </c>
      <c r="E468" s="441" t="str">
        <f t="shared" si="7"/>
        <v>277 S Oswayo St PO Box 610 Shinglehouse, PA  16748</v>
      </c>
      <c r="F468" s="440" t="s">
        <v>14375</v>
      </c>
      <c r="G468" s="440" t="s">
        <v>3910</v>
      </c>
      <c r="H468" s="395"/>
      <c r="I468" s="440" t="s">
        <v>4395</v>
      </c>
      <c r="J468" s="440" t="s">
        <v>4017</v>
      </c>
      <c r="K468" s="442" t="s">
        <v>4396</v>
      </c>
    </row>
    <row r="469" spans="1:11" ht="15" customHeight="1" thickBot="1" x14ac:dyDescent="0.3">
      <c r="A469" s="440" t="s">
        <v>900</v>
      </c>
      <c r="B469" s="440" t="s">
        <v>901</v>
      </c>
      <c r="C469" s="440" t="s">
        <v>900</v>
      </c>
      <c r="D469" s="440" t="s">
        <v>23</v>
      </c>
      <c r="E469" s="441" t="str">
        <f t="shared" si="7"/>
        <v>143 R L Sweitzer Dr Duke Center, PA  16729</v>
      </c>
      <c r="F469" s="440" t="s">
        <v>5937</v>
      </c>
      <c r="G469" s="440"/>
      <c r="H469" s="395"/>
      <c r="I469" s="440" t="s">
        <v>4385</v>
      </c>
      <c r="J469" s="440" t="s">
        <v>4017</v>
      </c>
      <c r="K469" s="442" t="s">
        <v>4386</v>
      </c>
    </row>
    <row r="470" spans="1:11" ht="15" customHeight="1" thickBot="1" x14ac:dyDescent="0.3">
      <c r="A470" s="440" t="s">
        <v>902</v>
      </c>
      <c r="B470" s="440" t="s">
        <v>903</v>
      </c>
      <c r="C470" s="440" t="s">
        <v>902</v>
      </c>
      <c r="D470" s="440" t="s">
        <v>23</v>
      </c>
      <c r="E470" s="441" t="str">
        <f t="shared" si="7"/>
        <v>901 Ridge Rd Pottstown, PA  19465</v>
      </c>
      <c r="F470" s="440" t="s">
        <v>14595</v>
      </c>
      <c r="G470" s="440" t="s">
        <v>3910</v>
      </c>
      <c r="H470" s="395"/>
      <c r="I470" s="440" t="s">
        <v>4884</v>
      </c>
      <c r="J470" s="440" t="s">
        <v>4017</v>
      </c>
      <c r="K470" s="442" t="s">
        <v>4917</v>
      </c>
    </row>
    <row r="471" spans="1:11" ht="15" customHeight="1" thickBot="1" x14ac:dyDescent="0.3">
      <c r="A471" s="440" t="s">
        <v>904</v>
      </c>
      <c r="B471" s="440" t="s">
        <v>905</v>
      </c>
      <c r="C471" s="440" t="s">
        <v>904</v>
      </c>
      <c r="D471" s="440" t="s">
        <v>23</v>
      </c>
      <c r="E471" s="441" t="str">
        <f t="shared" si="7"/>
        <v>125 Bell Tower Lane Oxford, PA  19363</v>
      </c>
      <c r="F471" s="440" t="s">
        <v>14596</v>
      </c>
      <c r="G471" s="440"/>
      <c r="H471" s="395"/>
      <c r="I471" s="440" t="s">
        <v>4918</v>
      </c>
      <c r="J471" s="440" t="s">
        <v>4017</v>
      </c>
      <c r="K471" s="442" t="s">
        <v>4919</v>
      </c>
    </row>
    <row r="472" spans="1:11" ht="15" customHeight="1" thickBot="1" x14ac:dyDescent="0.3">
      <c r="A472" s="440" t="s">
        <v>906</v>
      </c>
      <c r="B472" s="440" t="s">
        <v>907</v>
      </c>
      <c r="C472" s="440" t="s">
        <v>906</v>
      </c>
      <c r="D472" s="440" t="s">
        <v>23</v>
      </c>
      <c r="E472" s="441" t="str">
        <f t="shared" si="7"/>
        <v>39 Thomas Free Dr Kintnersville, PA  18930</v>
      </c>
      <c r="F472" s="440" t="s">
        <v>14558</v>
      </c>
      <c r="G472" s="440"/>
      <c r="H472" s="395"/>
      <c r="I472" s="440" t="s">
        <v>4850</v>
      </c>
      <c r="J472" s="440" t="s">
        <v>4017</v>
      </c>
      <c r="K472" s="442" t="s">
        <v>4851</v>
      </c>
    </row>
    <row r="473" spans="1:11" ht="15" customHeight="1" thickBot="1" x14ac:dyDescent="0.3">
      <c r="A473" s="440" t="s">
        <v>908</v>
      </c>
      <c r="B473" s="440" t="s">
        <v>909</v>
      </c>
      <c r="C473" s="440" t="s">
        <v>908</v>
      </c>
      <c r="D473" s="440" t="s">
        <v>23</v>
      </c>
      <c r="E473" s="441" t="str">
        <f t="shared" si="7"/>
        <v>680 Fourth Street Palmerton, PA  18071</v>
      </c>
      <c r="F473" s="440" t="s">
        <v>14540</v>
      </c>
      <c r="G473" s="440"/>
      <c r="H473" s="395"/>
      <c r="I473" s="440" t="s">
        <v>4800</v>
      </c>
      <c r="J473" s="440" t="s">
        <v>4017</v>
      </c>
      <c r="K473" s="442" t="s">
        <v>4801</v>
      </c>
    </row>
    <row r="474" spans="1:11" ht="15" customHeight="1" thickBot="1" x14ac:dyDescent="0.3">
      <c r="A474" s="440" t="s">
        <v>910</v>
      </c>
      <c r="B474" s="440" t="s">
        <v>911</v>
      </c>
      <c r="C474" s="440" t="s">
        <v>910</v>
      </c>
      <c r="D474" s="440" t="s">
        <v>23</v>
      </c>
      <c r="E474" s="441" t="str">
        <f t="shared" si="7"/>
        <v>1125 Park Dr Palmyra, PA  17078</v>
      </c>
      <c r="F474" s="440" t="s">
        <v>5947</v>
      </c>
      <c r="G474" s="440" t="s">
        <v>3910</v>
      </c>
      <c r="H474" s="395"/>
      <c r="I474" s="440" t="s">
        <v>4532</v>
      </c>
      <c r="J474" s="440" t="s">
        <v>4017</v>
      </c>
      <c r="K474" s="442" t="s">
        <v>4533</v>
      </c>
    </row>
    <row r="475" spans="1:11" ht="15" customHeight="1" thickBot="1" x14ac:dyDescent="0.3">
      <c r="A475" s="440" t="s">
        <v>912</v>
      </c>
      <c r="B475" s="440" t="s">
        <v>913</v>
      </c>
      <c r="C475" s="440" t="s">
        <v>912</v>
      </c>
      <c r="D475" s="440" t="s">
        <v>18</v>
      </c>
      <c r="E475" s="441" t="str">
        <f t="shared" si="7"/>
        <v>2830 North American Street Philadelphia, PA  19133</v>
      </c>
      <c r="F475" s="440" t="s">
        <v>14705</v>
      </c>
      <c r="G475" s="440" t="s">
        <v>3910</v>
      </c>
      <c r="H475" s="395"/>
      <c r="I475" s="440" t="s">
        <v>4016</v>
      </c>
      <c r="J475" s="440" t="s">
        <v>4017</v>
      </c>
      <c r="K475" s="442" t="s">
        <v>4971</v>
      </c>
    </row>
    <row r="476" spans="1:11" ht="15" customHeight="1" thickBot="1" x14ac:dyDescent="0.3">
      <c r="A476" s="440" t="s">
        <v>914</v>
      </c>
      <c r="B476" s="440" t="s">
        <v>915</v>
      </c>
      <c r="C476" s="440" t="s">
        <v>914</v>
      </c>
      <c r="D476" s="440" t="s">
        <v>23</v>
      </c>
      <c r="E476" s="441" t="str">
        <f t="shared" si="7"/>
        <v>1 Panther Way Lansford, PA  18232</v>
      </c>
      <c r="F476" s="440" t="s">
        <v>14541</v>
      </c>
      <c r="G476" s="440" t="s">
        <v>3910</v>
      </c>
      <c r="H476" s="395"/>
      <c r="I476" s="440" t="s">
        <v>4802</v>
      </c>
      <c r="J476" s="440" t="s">
        <v>4017</v>
      </c>
      <c r="K476" s="442" t="s">
        <v>4803</v>
      </c>
    </row>
    <row r="477" spans="1:11" ht="15" customHeight="1" thickBot="1" x14ac:dyDescent="0.3">
      <c r="A477" s="440" t="s">
        <v>916</v>
      </c>
      <c r="B477" s="440" t="s">
        <v>917</v>
      </c>
      <c r="C477" s="440" t="s">
        <v>916</v>
      </c>
      <c r="D477" s="440" t="s">
        <v>23</v>
      </c>
      <c r="E477" s="441" t="str">
        <f t="shared" si="7"/>
        <v>1210 Springhouse Rd Allentown, PA  18104</v>
      </c>
      <c r="F477" s="440" t="s">
        <v>14547</v>
      </c>
      <c r="G477" s="440" t="s">
        <v>3910</v>
      </c>
      <c r="H477" s="395"/>
      <c r="I477" s="440" t="s">
        <v>4807</v>
      </c>
      <c r="J477" s="440" t="s">
        <v>4017</v>
      </c>
      <c r="K477" s="442" t="s">
        <v>4819</v>
      </c>
    </row>
    <row r="478" spans="1:11" ht="15" customHeight="1" thickBot="1" x14ac:dyDescent="0.3">
      <c r="A478" s="440" t="s">
        <v>918</v>
      </c>
      <c r="B478" s="440" t="s">
        <v>919</v>
      </c>
      <c r="C478" s="440" t="s">
        <v>918</v>
      </c>
      <c r="D478" s="440" t="s">
        <v>34</v>
      </c>
      <c r="E478" s="441" t="str">
        <f t="shared" si="7"/>
        <v>7101 Steubenville Pike Oakdale, PA  15071</v>
      </c>
      <c r="F478" s="440" t="s">
        <v>5954</v>
      </c>
      <c r="G478" s="440" t="s">
        <v>3910</v>
      </c>
      <c r="H478" s="395"/>
      <c r="I478" s="440" t="s">
        <v>4118</v>
      </c>
      <c r="J478" s="440" t="s">
        <v>4017</v>
      </c>
      <c r="K478" s="442" t="s">
        <v>4119</v>
      </c>
    </row>
    <row r="479" spans="1:11" ht="15" customHeight="1" thickBot="1" x14ac:dyDescent="0.3">
      <c r="A479" s="440" t="s">
        <v>920</v>
      </c>
      <c r="B479" s="440" t="s">
        <v>921</v>
      </c>
      <c r="C479" s="440" t="s">
        <v>920</v>
      </c>
      <c r="D479" s="440" t="s">
        <v>23</v>
      </c>
      <c r="E479" s="441" t="str">
        <f t="shared" si="7"/>
        <v>1620 Teels Rd Pen Argyl, PA  18072</v>
      </c>
      <c r="F479" s="440" t="s">
        <v>5957</v>
      </c>
      <c r="G479" s="440" t="s">
        <v>3910</v>
      </c>
      <c r="H479" s="395"/>
      <c r="I479" s="440" t="s">
        <v>4787</v>
      </c>
      <c r="J479" s="440" t="s">
        <v>4017</v>
      </c>
      <c r="K479" s="442" t="s">
        <v>4788</v>
      </c>
    </row>
    <row r="480" spans="1:11" ht="15" customHeight="1" thickBot="1" x14ac:dyDescent="0.3">
      <c r="A480" s="440" t="s">
        <v>922</v>
      </c>
      <c r="B480" s="440" t="s">
        <v>923</v>
      </c>
      <c r="C480" s="440" t="s">
        <v>922</v>
      </c>
      <c r="D480" s="440" t="s">
        <v>23</v>
      </c>
      <c r="E480" s="441" t="str">
        <f t="shared" si="7"/>
        <v>201 6th St Cresson, PA  16630</v>
      </c>
      <c r="F480" s="440" t="s">
        <v>14357</v>
      </c>
      <c r="G480" s="440"/>
      <c r="H480" s="395"/>
      <c r="I480" s="440" t="s">
        <v>4339</v>
      </c>
      <c r="J480" s="440" t="s">
        <v>4017</v>
      </c>
      <c r="K480" s="442" t="s">
        <v>4340</v>
      </c>
    </row>
    <row r="481" spans="1:11" ht="15" customHeight="1" thickBot="1" x14ac:dyDescent="0.3">
      <c r="A481" s="440" t="s">
        <v>924</v>
      </c>
      <c r="B481" s="440" t="s">
        <v>925</v>
      </c>
      <c r="C481" s="440" t="s">
        <v>924</v>
      </c>
      <c r="D481" s="440" t="s">
        <v>23</v>
      </c>
      <c r="E481" s="441" t="str">
        <f t="shared" si="7"/>
        <v>260 Aster St Pittsburgh, PA  15235</v>
      </c>
      <c r="F481" s="440" t="s">
        <v>14262</v>
      </c>
      <c r="G481" s="440"/>
      <c r="H481" s="395"/>
      <c r="I481" s="440" t="s">
        <v>4067</v>
      </c>
      <c r="J481" s="440" t="s">
        <v>4017</v>
      </c>
      <c r="K481" s="442" t="s">
        <v>4120</v>
      </c>
    </row>
    <row r="482" spans="1:11" ht="15" customHeight="1" thickBot="1" x14ac:dyDescent="0.3">
      <c r="A482" s="440" t="s">
        <v>926</v>
      </c>
      <c r="B482" s="440" t="s">
        <v>927</v>
      </c>
      <c r="C482" s="440" t="s">
        <v>926</v>
      </c>
      <c r="D482" s="440" t="s">
        <v>23</v>
      </c>
      <c r="E482" s="441" t="str">
        <f t="shared" si="7"/>
        <v>PO Box 1001 Millersville, PA  17551</v>
      </c>
      <c r="F482" s="440" t="s">
        <v>14421</v>
      </c>
      <c r="G482" s="440" t="s">
        <v>3910</v>
      </c>
      <c r="H482" s="395"/>
      <c r="I482" s="440" t="s">
        <v>5962</v>
      </c>
      <c r="J482" s="440" t="s">
        <v>4017</v>
      </c>
      <c r="K482" s="442" t="s">
        <v>14422</v>
      </c>
    </row>
    <row r="483" spans="1:11" ht="15" customHeight="1" thickBot="1" x14ac:dyDescent="0.3">
      <c r="A483" s="440" t="s">
        <v>928</v>
      </c>
      <c r="B483" s="440" t="s">
        <v>929</v>
      </c>
      <c r="C483" s="440" t="s">
        <v>928</v>
      </c>
      <c r="D483" s="440" t="s">
        <v>23</v>
      </c>
      <c r="E483" s="441" t="str">
        <f t="shared" si="7"/>
        <v>18741 State Hwy 198 Saegertown, PA  16433</v>
      </c>
      <c r="F483" s="440" t="s">
        <v>14299</v>
      </c>
      <c r="G483" s="440" t="s">
        <v>4195</v>
      </c>
      <c r="H483" s="395"/>
      <c r="I483" s="440" t="s">
        <v>4196</v>
      </c>
      <c r="J483" s="440" t="s">
        <v>4017</v>
      </c>
      <c r="K483" s="442" t="s">
        <v>4197</v>
      </c>
    </row>
    <row r="484" spans="1:11" ht="15" customHeight="1" thickBot="1" x14ac:dyDescent="0.3">
      <c r="A484" s="440" t="s">
        <v>930</v>
      </c>
      <c r="B484" s="440" t="s">
        <v>931</v>
      </c>
      <c r="C484" s="440" t="s">
        <v>930</v>
      </c>
      <c r="D484" s="440" t="s">
        <v>23</v>
      </c>
      <c r="E484" s="441" t="str">
        <f t="shared" si="7"/>
        <v>2821 Concord Rd Aston, PA  19014</v>
      </c>
      <c r="F484" s="440" t="s">
        <v>14611</v>
      </c>
      <c r="G484" s="440"/>
      <c r="H484" s="395"/>
      <c r="I484" s="440" t="s">
        <v>4925</v>
      </c>
      <c r="J484" s="440" t="s">
        <v>4017</v>
      </c>
      <c r="K484" s="442" t="s">
        <v>4926</v>
      </c>
    </row>
    <row r="485" spans="1:11" ht="15" customHeight="1" thickBot="1" x14ac:dyDescent="0.3">
      <c r="A485" s="440" t="s">
        <v>932</v>
      </c>
      <c r="B485" s="440" t="s">
        <v>933</v>
      </c>
      <c r="C485" s="440" t="s">
        <v>932</v>
      </c>
      <c r="D485" s="440" t="s">
        <v>23</v>
      </c>
      <c r="E485" s="441" t="str">
        <f t="shared" si="7"/>
        <v>1200 N 5th St Perkasie, PA  18944</v>
      </c>
      <c r="F485" s="440" t="s">
        <v>14559</v>
      </c>
      <c r="G485" s="440" t="s">
        <v>3910</v>
      </c>
      <c r="H485" s="395"/>
      <c r="I485" s="440" t="s">
        <v>4852</v>
      </c>
      <c r="J485" s="440" t="s">
        <v>4017</v>
      </c>
      <c r="K485" s="442" t="s">
        <v>4853</v>
      </c>
    </row>
    <row r="486" spans="1:11" ht="15" customHeight="1" thickBot="1" x14ac:dyDescent="0.3">
      <c r="A486" s="440" t="s">
        <v>934</v>
      </c>
      <c r="B486" s="440" t="s">
        <v>935</v>
      </c>
      <c r="C486" s="440" t="s">
        <v>934</v>
      </c>
      <c r="D486" s="440" t="s">
        <v>23</v>
      </c>
      <c r="E486" s="441" t="str">
        <f t="shared" si="7"/>
        <v>6003 Route 553 Hwy Clymer, PA  15728</v>
      </c>
      <c r="F486" s="440" t="s">
        <v>5978</v>
      </c>
      <c r="G486" s="440" t="s">
        <v>3910</v>
      </c>
      <c r="H486" s="395"/>
      <c r="I486" s="440" t="s">
        <v>5035</v>
      </c>
      <c r="J486" s="440" t="s">
        <v>4017</v>
      </c>
      <c r="K486" s="442" t="s">
        <v>5036</v>
      </c>
    </row>
    <row r="487" spans="1:11" ht="15" customHeight="1" thickBot="1" x14ac:dyDescent="0.3">
      <c r="A487" s="440" t="s">
        <v>936</v>
      </c>
      <c r="B487" s="440" t="s">
        <v>937</v>
      </c>
      <c r="C487" s="440" t="s">
        <v>936</v>
      </c>
      <c r="D487" s="440" t="s">
        <v>23</v>
      </c>
      <c r="E487" s="441" t="str">
        <f t="shared" si="7"/>
        <v>4528 Penns Valley Road Spring Mills, PA  16875</v>
      </c>
      <c r="F487" s="440" t="s">
        <v>5980</v>
      </c>
      <c r="G487" s="440" t="s">
        <v>3910</v>
      </c>
      <c r="H487" s="395"/>
      <c r="I487" s="440" t="s">
        <v>4404</v>
      </c>
      <c r="J487" s="440" t="s">
        <v>4017</v>
      </c>
      <c r="K487" s="442" t="s">
        <v>4405</v>
      </c>
    </row>
    <row r="488" spans="1:11" ht="15" customHeight="1" thickBot="1" x14ac:dyDescent="0.3">
      <c r="A488" s="440" t="s">
        <v>938</v>
      </c>
      <c r="B488" s="440" t="s">
        <v>939</v>
      </c>
      <c r="C488" s="440" t="s">
        <v>938</v>
      </c>
      <c r="D488" s="440" t="s">
        <v>23</v>
      </c>
      <c r="E488" s="441" t="str">
        <f t="shared" si="7"/>
        <v>134 Yardley Ave Fallsington, PA  19058</v>
      </c>
      <c r="F488" s="440" t="s">
        <v>14560</v>
      </c>
      <c r="G488" s="440" t="s">
        <v>3910</v>
      </c>
      <c r="H488" s="395"/>
      <c r="I488" s="440" t="s">
        <v>4854</v>
      </c>
      <c r="J488" s="440" t="s">
        <v>4017</v>
      </c>
      <c r="K488" s="442" t="s">
        <v>4855</v>
      </c>
    </row>
    <row r="489" spans="1:11" ht="15" customHeight="1" thickBot="1" x14ac:dyDescent="0.3">
      <c r="A489" s="440" t="s">
        <v>940</v>
      </c>
      <c r="B489" s="440" t="s">
        <v>941</v>
      </c>
      <c r="C489" s="440" t="s">
        <v>940</v>
      </c>
      <c r="D489" s="440" t="s">
        <v>18</v>
      </c>
      <c r="E489" s="441" t="str">
        <f t="shared" si="7"/>
        <v>652 Midland Ave Midland, PA  15059</v>
      </c>
      <c r="F489" s="440" t="s">
        <v>5987</v>
      </c>
      <c r="G489" s="440"/>
      <c r="H489" s="395"/>
      <c r="I489" s="440" t="s">
        <v>5004</v>
      </c>
      <c r="J489" s="440" t="s">
        <v>4017</v>
      </c>
      <c r="K489" s="442" t="s">
        <v>5005</v>
      </c>
    </row>
    <row r="490" spans="1:11" ht="15" customHeight="1" thickBot="1" x14ac:dyDescent="0.3">
      <c r="A490" s="440" t="s">
        <v>942</v>
      </c>
      <c r="B490" s="440" t="s">
        <v>943</v>
      </c>
      <c r="C490" s="440" t="s">
        <v>942</v>
      </c>
      <c r="D490" s="440" t="s">
        <v>18</v>
      </c>
      <c r="E490" s="441" t="str">
        <f t="shared" ref="E490:E552" si="8">F490&amp;" "&amp;I490&amp;", "&amp;J490&amp;"  "&amp;K490</f>
        <v>2100 Corporate Drive Wexford, PA  15090</v>
      </c>
      <c r="F490" s="440" t="s">
        <v>5988</v>
      </c>
      <c r="G490" s="440" t="s">
        <v>4591</v>
      </c>
      <c r="H490" s="395"/>
      <c r="I490" s="440" t="s">
        <v>4592</v>
      </c>
      <c r="J490" s="440" t="s">
        <v>4017</v>
      </c>
      <c r="K490" s="442" t="s">
        <v>4593</v>
      </c>
    </row>
    <row r="491" spans="1:11" ht="15" customHeight="1" thickBot="1" x14ac:dyDescent="0.3">
      <c r="A491" s="440" t="s">
        <v>944</v>
      </c>
      <c r="B491" s="440" t="s">
        <v>945</v>
      </c>
      <c r="C491" s="440" t="s">
        <v>944</v>
      </c>
      <c r="D491" s="440" t="s">
        <v>18</v>
      </c>
      <c r="E491" s="441" t="str">
        <f t="shared" si="8"/>
        <v>1332 Enterprise Dr West Chester, PA  19380</v>
      </c>
      <c r="F491" s="440" t="s">
        <v>5989</v>
      </c>
      <c r="G491" s="440"/>
      <c r="H491" s="395"/>
      <c r="I491" s="440" t="s">
        <v>4904</v>
      </c>
      <c r="J491" s="440" t="s">
        <v>4017</v>
      </c>
      <c r="K491" s="442" t="s">
        <v>4905</v>
      </c>
    </row>
    <row r="492" spans="1:11" ht="15" customHeight="1" thickBot="1" x14ac:dyDescent="0.3">
      <c r="A492" s="440" t="s">
        <v>946</v>
      </c>
      <c r="B492" s="440" t="s">
        <v>947</v>
      </c>
      <c r="C492" s="440" t="s">
        <v>946</v>
      </c>
      <c r="D492" s="440" t="s">
        <v>18</v>
      </c>
      <c r="E492" s="441" t="str">
        <f t="shared" si="8"/>
        <v>630 Park Avenue King of Prussia, PA  19406</v>
      </c>
      <c r="F492" s="440" t="s">
        <v>14562</v>
      </c>
      <c r="G492" s="440"/>
      <c r="H492" s="395"/>
      <c r="I492" s="440" t="s">
        <v>4892</v>
      </c>
      <c r="J492" s="440" t="s">
        <v>4017</v>
      </c>
      <c r="K492" s="442" t="s">
        <v>4893</v>
      </c>
    </row>
    <row r="493" spans="1:11" ht="15" customHeight="1" thickBot="1" x14ac:dyDescent="0.3">
      <c r="A493" s="440" t="s">
        <v>948</v>
      </c>
      <c r="B493" s="440" t="s">
        <v>949</v>
      </c>
      <c r="C493" s="440" t="s">
        <v>948</v>
      </c>
      <c r="D493" s="440" t="s">
        <v>23</v>
      </c>
      <c r="E493" s="441" t="str">
        <f t="shared" si="8"/>
        <v>1006 Harrison City-Export Rd Harrison City, PA  15636</v>
      </c>
      <c r="F493" s="440" t="s">
        <v>14340</v>
      </c>
      <c r="G493" s="440" t="s">
        <v>4289</v>
      </c>
      <c r="H493" s="395"/>
      <c r="I493" s="440" t="s">
        <v>4290</v>
      </c>
      <c r="J493" s="440" t="s">
        <v>4017</v>
      </c>
      <c r="K493" s="442" t="s">
        <v>4291</v>
      </c>
    </row>
    <row r="494" spans="1:11" ht="15" customHeight="1" thickBot="1" x14ac:dyDescent="0.3">
      <c r="A494" s="440" t="s">
        <v>950</v>
      </c>
      <c r="B494" s="440" t="s">
        <v>951</v>
      </c>
      <c r="C494" s="440" t="s">
        <v>950</v>
      </c>
      <c r="D494" s="440" t="s">
        <v>18</v>
      </c>
      <c r="E494" s="441" t="str">
        <f t="shared" si="8"/>
        <v>800 N. Broad St Philadelphia, PA  19130</v>
      </c>
      <c r="F494" s="440" t="s">
        <v>14620</v>
      </c>
      <c r="G494" s="440"/>
      <c r="H494" s="395"/>
      <c r="I494" s="440" t="s">
        <v>4016</v>
      </c>
      <c r="J494" s="440" t="s">
        <v>4017</v>
      </c>
      <c r="K494" s="442" t="s">
        <v>4951</v>
      </c>
    </row>
    <row r="495" spans="1:11" ht="15" customHeight="1" thickBot="1" x14ac:dyDescent="0.3">
      <c r="A495" s="440" t="s">
        <v>952</v>
      </c>
      <c r="B495" s="440" t="s">
        <v>953</v>
      </c>
      <c r="C495" s="440" t="s">
        <v>952</v>
      </c>
      <c r="D495" s="440" t="s">
        <v>23</v>
      </c>
      <c r="E495" s="441" t="str">
        <f t="shared" si="8"/>
        <v>166 S New Holland Rd Kinzers, PA  17535</v>
      </c>
      <c r="F495" s="440" t="s">
        <v>5997</v>
      </c>
      <c r="G495" s="440" t="s">
        <v>4516</v>
      </c>
      <c r="H495" s="395"/>
      <c r="I495" s="440" t="s">
        <v>4517</v>
      </c>
      <c r="J495" s="440" t="s">
        <v>4017</v>
      </c>
      <c r="K495" s="442" t="s">
        <v>4518</v>
      </c>
    </row>
    <row r="496" spans="1:11" ht="15" customHeight="1" thickBot="1" x14ac:dyDescent="0.3">
      <c r="A496" s="440" t="s">
        <v>954</v>
      </c>
      <c r="B496" s="440" t="s">
        <v>955</v>
      </c>
      <c r="C496" s="440" t="s">
        <v>954</v>
      </c>
      <c r="D496" s="440" t="s">
        <v>23</v>
      </c>
      <c r="E496" s="441" t="str">
        <f t="shared" si="8"/>
        <v>3 Iron Bridge Dr Collegeville, PA  19426</v>
      </c>
      <c r="F496" s="440" t="s">
        <v>14573</v>
      </c>
      <c r="G496" s="440"/>
      <c r="H496" s="395"/>
      <c r="I496" s="440" t="s">
        <v>4882</v>
      </c>
      <c r="J496" s="440" t="s">
        <v>4017</v>
      </c>
      <c r="K496" s="442" t="s">
        <v>4883</v>
      </c>
    </row>
    <row r="497" spans="1:11" ht="15" customHeight="1" thickBot="1" x14ac:dyDescent="0.3">
      <c r="A497" s="440" t="s">
        <v>956</v>
      </c>
      <c r="B497" s="440" t="s">
        <v>957</v>
      </c>
      <c r="C497" s="440" t="s">
        <v>956</v>
      </c>
      <c r="D497" s="440" t="s">
        <v>18</v>
      </c>
      <c r="E497" s="441" t="str">
        <f t="shared" si="8"/>
        <v>1511 Peach Street Erie, PA  16501</v>
      </c>
      <c r="F497" s="440" t="s">
        <v>6004</v>
      </c>
      <c r="G497" s="440"/>
      <c r="H497" s="395"/>
      <c r="I497" s="440" t="s">
        <v>4198</v>
      </c>
      <c r="J497" s="440" t="s">
        <v>4017</v>
      </c>
      <c r="K497" s="442" t="s">
        <v>4199</v>
      </c>
    </row>
    <row r="498" spans="1:11" ht="15" customHeight="1" thickBot="1" x14ac:dyDescent="0.3">
      <c r="A498" s="440" t="s">
        <v>958</v>
      </c>
      <c r="B498" s="440" t="s">
        <v>959</v>
      </c>
      <c r="C498" s="440" t="s">
        <v>958</v>
      </c>
      <c r="D498" s="440" t="s">
        <v>23</v>
      </c>
      <c r="E498" s="441" t="str">
        <f t="shared" si="8"/>
        <v>631 E McMurray Rd McMurray, PA  15317</v>
      </c>
      <c r="F498" s="440" t="s">
        <v>14229</v>
      </c>
      <c r="G498" s="440" t="s">
        <v>3910</v>
      </c>
      <c r="H498" s="395"/>
      <c r="I498" s="440" t="s">
        <v>4060</v>
      </c>
      <c r="J498" s="440" t="s">
        <v>4017</v>
      </c>
      <c r="K498" s="442" t="s">
        <v>4051</v>
      </c>
    </row>
    <row r="499" spans="1:11" ht="15" customHeight="1" thickBot="1" x14ac:dyDescent="0.3">
      <c r="A499" s="440" t="s">
        <v>960</v>
      </c>
      <c r="B499" s="440" t="s">
        <v>961</v>
      </c>
      <c r="C499" s="440" t="s">
        <v>960</v>
      </c>
      <c r="D499" s="440" t="s">
        <v>18</v>
      </c>
      <c r="E499" s="441" t="str">
        <f t="shared" si="8"/>
        <v>11000 Roosevelt Blvd Philadelphia, PA  19116</v>
      </c>
      <c r="F499" s="440" t="s">
        <v>6007</v>
      </c>
      <c r="G499" s="440"/>
      <c r="H499" s="395"/>
      <c r="I499" s="440" t="s">
        <v>4016</v>
      </c>
      <c r="J499" s="440" t="s">
        <v>4017</v>
      </c>
      <c r="K499" s="442" t="s">
        <v>4980</v>
      </c>
    </row>
    <row r="500" spans="1:11" ht="15" customHeight="1" thickBot="1" x14ac:dyDescent="0.3">
      <c r="A500" s="440" t="s">
        <v>962</v>
      </c>
      <c r="B500" s="440" t="s">
        <v>963</v>
      </c>
      <c r="C500" s="440" t="s">
        <v>962</v>
      </c>
      <c r="D500" s="440" t="s">
        <v>23</v>
      </c>
      <c r="E500" s="441" t="str">
        <f t="shared" si="8"/>
        <v>440 North Broad Street Philadelphia, PA  19130</v>
      </c>
      <c r="F500" s="440" t="s">
        <v>6008</v>
      </c>
      <c r="G500" s="440"/>
      <c r="H500" s="395"/>
      <c r="I500" s="440" t="s">
        <v>4016</v>
      </c>
      <c r="J500" s="440" t="s">
        <v>4017</v>
      </c>
      <c r="K500" s="442" t="s">
        <v>4951</v>
      </c>
    </row>
    <row r="501" spans="1:11" ht="15" customHeight="1" thickBot="1" x14ac:dyDescent="0.3">
      <c r="A501" s="440" t="s">
        <v>964</v>
      </c>
      <c r="B501" s="440" t="s">
        <v>965</v>
      </c>
      <c r="C501" s="440" t="s">
        <v>964</v>
      </c>
      <c r="D501" s="440" t="s">
        <v>18</v>
      </c>
      <c r="E501" s="441" t="str">
        <f t="shared" si="8"/>
        <v>1420-22 Chestnut St Philadelphia, PA  19102</v>
      </c>
      <c r="F501" s="440" t="s">
        <v>14621</v>
      </c>
      <c r="G501" s="440"/>
      <c r="H501" s="395"/>
      <c r="I501" s="440" t="s">
        <v>4016</v>
      </c>
      <c r="J501" s="440" t="s">
        <v>4017</v>
      </c>
      <c r="K501" s="442" t="s">
        <v>4959</v>
      </c>
    </row>
    <row r="502" spans="1:11" ht="15" customHeight="1" thickBot="1" x14ac:dyDescent="0.3">
      <c r="A502" s="440" t="s">
        <v>966</v>
      </c>
      <c r="B502" s="440" t="s">
        <v>967</v>
      </c>
      <c r="C502" s="440" t="s">
        <v>966</v>
      </c>
      <c r="D502" s="440" t="s">
        <v>18</v>
      </c>
      <c r="E502" s="441" t="str">
        <f t="shared" si="8"/>
        <v>640 N 66th St Philadelphia, PA  19151</v>
      </c>
      <c r="F502" s="440" t="s">
        <v>6158</v>
      </c>
      <c r="G502" s="440"/>
      <c r="H502" s="395"/>
      <c r="I502" s="440" t="s">
        <v>4016</v>
      </c>
      <c r="J502" s="440" t="s">
        <v>4017</v>
      </c>
      <c r="K502" s="442" t="s">
        <v>4956</v>
      </c>
    </row>
    <row r="503" spans="1:11" ht="15" customHeight="1" thickBot="1" x14ac:dyDescent="0.3">
      <c r="A503" s="440" t="s">
        <v>968</v>
      </c>
      <c r="B503" s="440" t="s">
        <v>969</v>
      </c>
      <c r="C503" s="440" t="s">
        <v>968</v>
      </c>
      <c r="D503" s="440" t="s">
        <v>18</v>
      </c>
      <c r="E503" s="441" t="str">
        <f t="shared" si="8"/>
        <v>2600 S Broad St Philadelphia, PA  19145</v>
      </c>
      <c r="F503" s="440" t="s">
        <v>14644</v>
      </c>
      <c r="G503" s="440"/>
      <c r="H503" s="395"/>
      <c r="I503" s="440" t="s">
        <v>4016</v>
      </c>
      <c r="J503" s="440" t="s">
        <v>4017</v>
      </c>
      <c r="K503" s="442" t="s">
        <v>4975</v>
      </c>
    </row>
    <row r="504" spans="1:11" ht="15" customHeight="1" thickBot="1" x14ac:dyDescent="0.3">
      <c r="A504" s="440" t="s">
        <v>970</v>
      </c>
      <c r="B504" s="440" t="s">
        <v>971</v>
      </c>
      <c r="C504" s="440" t="s">
        <v>970</v>
      </c>
      <c r="D504" s="440" t="s">
        <v>23</v>
      </c>
      <c r="E504" s="441" t="str">
        <f t="shared" si="8"/>
        <v>200 Short St Philipsburg, PA  16866</v>
      </c>
      <c r="F504" s="440" t="s">
        <v>6160</v>
      </c>
      <c r="G504" s="440" t="s">
        <v>3910</v>
      </c>
      <c r="H504" s="395"/>
      <c r="I504" s="440" t="s">
        <v>4416</v>
      </c>
      <c r="J504" s="440" t="s">
        <v>4017</v>
      </c>
      <c r="K504" s="442" t="s">
        <v>4417</v>
      </c>
    </row>
    <row r="505" spans="1:11" ht="15" customHeight="1" thickBot="1" x14ac:dyDescent="0.3">
      <c r="A505" s="440" t="s">
        <v>972</v>
      </c>
      <c r="B505" s="440" t="s">
        <v>973</v>
      </c>
      <c r="C505" s="440" t="s">
        <v>972</v>
      </c>
      <c r="D505" s="440" t="s">
        <v>23</v>
      </c>
      <c r="E505" s="441" t="str">
        <f t="shared" si="8"/>
        <v>386 City Line Ave Phoenixville, PA  19460</v>
      </c>
      <c r="F505" s="440" t="s">
        <v>14597</v>
      </c>
      <c r="G505" s="440"/>
      <c r="H505" s="395"/>
      <c r="I505" s="440" t="s">
        <v>4909</v>
      </c>
      <c r="J505" s="440" t="s">
        <v>4017</v>
      </c>
      <c r="K505" s="442" t="s">
        <v>4910</v>
      </c>
    </row>
    <row r="506" spans="1:11" ht="15" customHeight="1" thickBot="1" x14ac:dyDescent="0.3">
      <c r="A506" s="440" t="s">
        <v>974</v>
      </c>
      <c r="B506" s="440" t="s">
        <v>975</v>
      </c>
      <c r="C506" s="440" t="s">
        <v>974</v>
      </c>
      <c r="D506" s="440" t="s">
        <v>23</v>
      </c>
      <c r="E506" s="441" t="str">
        <f t="shared" si="8"/>
        <v>103 School St Pine Grove, PA  17963</v>
      </c>
      <c r="F506" s="440" t="s">
        <v>14693</v>
      </c>
      <c r="G506" s="440"/>
      <c r="H506" s="395"/>
      <c r="I506" s="440" t="s">
        <v>5055</v>
      </c>
      <c r="J506" s="440" t="s">
        <v>4017</v>
      </c>
      <c r="K506" s="442" t="s">
        <v>5056</v>
      </c>
    </row>
    <row r="507" spans="1:11" ht="15" customHeight="1" thickBot="1" x14ac:dyDescent="0.3">
      <c r="A507" s="440" t="s">
        <v>976</v>
      </c>
      <c r="B507" s="440" t="s">
        <v>977</v>
      </c>
      <c r="C507" s="440" t="s">
        <v>976</v>
      </c>
      <c r="D507" s="440" t="s">
        <v>23</v>
      </c>
      <c r="E507" s="441" t="str">
        <f t="shared" si="8"/>
        <v>702 Warrendale Rd Gibsonia, PA  15044</v>
      </c>
      <c r="F507" s="440" t="s">
        <v>14244</v>
      </c>
      <c r="G507" s="440" t="s">
        <v>3910</v>
      </c>
      <c r="H507" s="395"/>
      <c r="I507" s="440" t="s">
        <v>4086</v>
      </c>
      <c r="J507" s="440" t="s">
        <v>4017</v>
      </c>
      <c r="K507" s="442" t="s">
        <v>4087</v>
      </c>
    </row>
    <row r="508" spans="1:11" ht="15" customHeight="1" thickBot="1" x14ac:dyDescent="0.3">
      <c r="A508" s="440" t="s">
        <v>978</v>
      </c>
      <c r="B508" s="440" t="s">
        <v>979</v>
      </c>
      <c r="C508" s="440" t="s">
        <v>978</v>
      </c>
      <c r="D508" s="440" t="s">
        <v>23</v>
      </c>
      <c r="E508" s="441" t="str">
        <f t="shared" si="8"/>
        <v>341 S Bellefield Ave Pittsburgh, PA  15213</v>
      </c>
      <c r="F508" s="440" t="s">
        <v>14238</v>
      </c>
      <c r="G508" s="440" t="s">
        <v>3910</v>
      </c>
      <c r="H508" s="395"/>
      <c r="I508" s="440" t="s">
        <v>4067</v>
      </c>
      <c r="J508" s="440" t="s">
        <v>4017</v>
      </c>
      <c r="K508" s="442" t="s">
        <v>4075</v>
      </c>
    </row>
    <row r="509" spans="1:11" ht="15" customHeight="1" thickBot="1" x14ac:dyDescent="0.3">
      <c r="A509" s="440" t="s">
        <v>980</v>
      </c>
      <c r="B509" s="440" t="s">
        <v>981</v>
      </c>
      <c r="C509" s="440" t="s">
        <v>980</v>
      </c>
      <c r="D509" s="440" t="s">
        <v>23</v>
      </c>
      <c r="E509" s="441" t="str">
        <f t="shared" si="8"/>
        <v>5 Stout St Pittston, PA  18640</v>
      </c>
      <c r="F509" s="440" t="s">
        <v>14497</v>
      </c>
      <c r="G509" s="440" t="s">
        <v>3910</v>
      </c>
      <c r="H509" s="395"/>
      <c r="I509" s="440" t="s">
        <v>4712</v>
      </c>
      <c r="J509" s="440" t="s">
        <v>4017</v>
      </c>
      <c r="K509" s="442" t="s">
        <v>4713</v>
      </c>
    </row>
    <row r="510" spans="1:11" ht="15" customHeight="1" thickBot="1" x14ac:dyDescent="0.3">
      <c r="A510" s="440" t="s">
        <v>982</v>
      </c>
      <c r="B510" s="440" t="s">
        <v>983</v>
      </c>
      <c r="C510" s="440" t="s">
        <v>982</v>
      </c>
      <c r="D510" s="440" t="s">
        <v>18</v>
      </c>
      <c r="E510" s="441" t="str">
        <f t="shared" si="8"/>
        <v>6649 Tulip Street Philadelphia, PA  19135</v>
      </c>
      <c r="F510" s="440" t="s">
        <v>6211</v>
      </c>
      <c r="G510" s="440"/>
      <c r="H510" s="395"/>
      <c r="I510" s="440" t="s">
        <v>4016</v>
      </c>
      <c r="J510" s="440" t="s">
        <v>4017</v>
      </c>
      <c r="K510" s="442" t="s">
        <v>4965</v>
      </c>
    </row>
    <row r="511" spans="1:11" ht="15" customHeight="1" thickBot="1" x14ac:dyDescent="0.3">
      <c r="A511" s="440" t="s">
        <v>984</v>
      </c>
      <c r="B511" s="440" t="s">
        <v>985</v>
      </c>
      <c r="C511" s="440" t="s">
        <v>984</v>
      </c>
      <c r="D511" s="440" t="s">
        <v>23</v>
      </c>
      <c r="E511" s="441" t="str">
        <f t="shared" si="8"/>
        <v>2233 Route 115 Brodheadsville, PA  18322</v>
      </c>
      <c r="F511" s="440" t="s">
        <v>6213</v>
      </c>
      <c r="G511" s="440" t="s">
        <v>4069</v>
      </c>
      <c r="H511" s="395"/>
      <c r="I511" s="440" t="s">
        <v>4770</v>
      </c>
      <c r="J511" s="440" t="s">
        <v>4017</v>
      </c>
      <c r="K511" s="442" t="s">
        <v>4771</v>
      </c>
    </row>
    <row r="512" spans="1:11" ht="15" customHeight="1" thickBot="1" x14ac:dyDescent="0.3">
      <c r="A512" s="440" t="s">
        <v>986</v>
      </c>
      <c r="B512" s="440" t="s">
        <v>987</v>
      </c>
      <c r="C512" s="440" t="s">
        <v>986</v>
      </c>
      <c r="D512" s="440" t="s">
        <v>23</v>
      </c>
      <c r="E512" s="441" t="str">
        <f t="shared" si="8"/>
        <v>900 Elicker Road Plum, PA  15239</v>
      </c>
      <c r="F512" s="440" t="s">
        <v>14263</v>
      </c>
      <c r="G512" s="440" t="s">
        <v>3910</v>
      </c>
      <c r="H512" s="395"/>
      <c r="I512" s="440" t="s">
        <v>4121</v>
      </c>
      <c r="J512" s="440" t="s">
        <v>4017</v>
      </c>
      <c r="K512" s="442" t="s">
        <v>4122</v>
      </c>
    </row>
    <row r="513" spans="1:11" ht="15" customHeight="1" thickBot="1" x14ac:dyDescent="0.3">
      <c r="A513" s="440" t="s">
        <v>988</v>
      </c>
      <c r="B513" s="440" t="s">
        <v>989</v>
      </c>
      <c r="C513" s="440" t="s">
        <v>988</v>
      </c>
      <c r="D513" s="440" t="s">
        <v>18</v>
      </c>
      <c r="E513" s="441" t="str">
        <f t="shared" si="8"/>
        <v>16 Carriage Square Tobyhanna, PA  18466</v>
      </c>
      <c r="F513" s="440" t="s">
        <v>6216</v>
      </c>
      <c r="G513" s="440"/>
      <c r="H513" s="395"/>
      <c r="I513" s="440" t="s">
        <v>4764</v>
      </c>
      <c r="J513" s="440" t="s">
        <v>4017</v>
      </c>
      <c r="K513" s="442" t="s">
        <v>4765</v>
      </c>
    </row>
    <row r="514" spans="1:11" ht="15" customHeight="1" thickBot="1" x14ac:dyDescent="0.3">
      <c r="A514" s="440" t="s">
        <v>990</v>
      </c>
      <c r="B514" s="440" t="s">
        <v>991</v>
      </c>
      <c r="C514" s="440" t="s">
        <v>990</v>
      </c>
      <c r="D514" s="440" t="s">
        <v>23</v>
      </c>
      <c r="E514" s="441" t="str">
        <f t="shared" si="8"/>
        <v>135 Pocono Mountain Road Swiftwater, PA  18370</v>
      </c>
      <c r="F514" s="440" t="s">
        <v>14524</v>
      </c>
      <c r="G514" s="440" t="s">
        <v>14525</v>
      </c>
      <c r="H514" s="395"/>
      <c r="I514" s="440" t="s">
        <v>4772</v>
      </c>
      <c r="J514" s="440" t="s">
        <v>4017</v>
      </c>
      <c r="K514" s="442" t="s">
        <v>4773</v>
      </c>
    </row>
    <row r="515" spans="1:11" ht="15" customHeight="1" thickBot="1" x14ac:dyDescent="0.3">
      <c r="A515" s="440" t="s">
        <v>992</v>
      </c>
      <c r="B515" s="440" t="s">
        <v>993</v>
      </c>
      <c r="C515" s="440" t="s">
        <v>992</v>
      </c>
      <c r="D515" s="440" t="s">
        <v>23</v>
      </c>
      <c r="E515" s="441" t="str">
        <f t="shared" si="8"/>
        <v>20 Oak St Port Allegany, PA  16743</v>
      </c>
      <c r="F515" s="440" t="s">
        <v>6220</v>
      </c>
      <c r="G515" s="440"/>
      <c r="H515" s="395"/>
      <c r="I515" s="440" t="s">
        <v>4379</v>
      </c>
      <c r="J515" s="440" t="s">
        <v>4017</v>
      </c>
      <c r="K515" s="442" t="s">
        <v>4380</v>
      </c>
    </row>
    <row r="516" spans="1:11" ht="15" customHeight="1" thickBot="1" x14ac:dyDescent="0.3">
      <c r="A516" s="440" t="s">
        <v>994</v>
      </c>
      <c r="B516" s="440" t="s">
        <v>995</v>
      </c>
      <c r="C516" s="440" t="s">
        <v>994</v>
      </c>
      <c r="D516" s="440" t="s">
        <v>23</v>
      </c>
      <c r="E516" s="441" t="str">
        <f t="shared" si="8"/>
        <v>84 Mountain Ave Portage, PA  15946</v>
      </c>
      <c r="F516" s="440" t="s">
        <v>14358</v>
      </c>
      <c r="G516" s="440" t="s">
        <v>3910</v>
      </c>
      <c r="H516" s="395"/>
      <c r="I516" s="440" t="s">
        <v>4341</v>
      </c>
      <c r="J516" s="440" t="s">
        <v>4017</v>
      </c>
      <c r="K516" s="442" t="s">
        <v>4342</v>
      </c>
    </row>
    <row r="517" spans="1:11" ht="15" customHeight="1" thickBot="1" x14ac:dyDescent="0.3">
      <c r="A517" s="440" t="s">
        <v>996</v>
      </c>
      <c r="B517" s="440" t="s">
        <v>997</v>
      </c>
      <c r="C517" s="440" t="s">
        <v>996</v>
      </c>
      <c r="D517" s="440" t="s">
        <v>23</v>
      </c>
      <c r="E517" s="441" t="str">
        <f t="shared" si="8"/>
        <v>1301 Kauffman Rd Pottstown, PA  19464</v>
      </c>
      <c r="F517" s="440" t="s">
        <v>14574</v>
      </c>
      <c r="G517" s="440" t="s">
        <v>3910</v>
      </c>
      <c r="H517" s="395"/>
      <c r="I517" s="440" t="s">
        <v>4884</v>
      </c>
      <c r="J517" s="440" t="s">
        <v>4017</v>
      </c>
      <c r="K517" s="442" t="s">
        <v>4885</v>
      </c>
    </row>
    <row r="518" spans="1:11" ht="15" customHeight="1" thickBot="1" x14ac:dyDescent="0.3">
      <c r="A518" s="440" t="s">
        <v>998</v>
      </c>
      <c r="B518" s="440" t="s">
        <v>999</v>
      </c>
      <c r="C518" s="440" t="s">
        <v>998</v>
      </c>
      <c r="D518" s="440" t="s">
        <v>23</v>
      </c>
      <c r="E518" s="441" t="str">
        <f t="shared" si="8"/>
        <v>230 Beech St Pottstown, PA  19464</v>
      </c>
      <c r="F518" s="440" t="s">
        <v>14575</v>
      </c>
      <c r="G518" s="440" t="s">
        <v>3910</v>
      </c>
      <c r="H518" s="395"/>
      <c r="I518" s="440" t="s">
        <v>4884</v>
      </c>
      <c r="J518" s="440" t="s">
        <v>4017</v>
      </c>
      <c r="K518" s="442" t="s">
        <v>4885</v>
      </c>
    </row>
    <row r="519" spans="1:11" ht="15" customHeight="1" thickBot="1" x14ac:dyDescent="0.3">
      <c r="A519" s="440" t="s">
        <v>1000</v>
      </c>
      <c r="B519" s="440" t="s">
        <v>1001</v>
      </c>
      <c r="C519" s="440" t="s">
        <v>1000</v>
      </c>
      <c r="D519" s="440" t="s">
        <v>23</v>
      </c>
      <c r="E519" s="441" t="str">
        <f t="shared" si="8"/>
        <v>1501 W Laurel Blvd Pottsville, PA  17901</v>
      </c>
      <c r="F519" s="440" t="s">
        <v>14694</v>
      </c>
      <c r="G519" s="440" t="s">
        <v>3910</v>
      </c>
      <c r="H519" s="395"/>
      <c r="I519" s="440" t="s">
        <v>5051</v>
      </c>
      <c r="J519" s="440" t="s">
        <v>4017</v>
      </c>
      <c r="K519" s="442" t="s">
        <v>5052</v>
      </c>
    </row>
    <row r="520" spans="1:11" ht="15" customHeight="1" thickBot="1" x14ac:dyDescent="0.3">
      <c r="A520" s="440" t="s">
        <v>1002</v>
      </c>
      <c r="B520" s="440" t="s">
        <v>6228</v>
      </c>
      <c r="C520" s="440" t="s">
        <v>1002</v>
      </c>
      <c r="D520" s="440" t="s">
        <v>18</v>
      </c>
      <c r="E520" s="441" t="str">
        <f t="shared" si="8"/>
        <v>1928 Point Breeze Ave Philadelphia, PA  19145</v>
      </c>
      <c r="F520" s="440" t="s">
        <v>14635</v>
      </c>
      <c r="G520" s="440"/>
      <c r="H520" s="395"/>
      <c r="I520" s="440" t="s">
        <v>4016</v>
      </c>
      <c r="J520" s="440" t="s">
        <v>4017</v>
      </c>
      <c r="K520" s="442" t="s">
        <v>4975</v>
      </c>
    </row>
    <row r="521" spans="1:11" ht="15" customHeight="1" thickBot="1" x14ac:dyDescent="0.3">
      <c r="A521" s="440" t="s">
        <v>4105</v>
      </c>
      <c r="B521" s="440" t="s">
        <v>3869</v>
      </c>
      <c r="C521" s="440" t="s">
        <v>4105</v>
      </c>
      <c r="D521" s="440" t="s">
        <v>18</v>
      </c>
      <c r="E521" s="441" t="str">
        <f t="shared" si="8"/>
        <v>3447 East Carson Street Pittsburgh, PA  15203</v>
      </c>
      <c r="F521" s="440" t="s">
        <v>14240</v>
      </c>
      <c r="G521" s="440" t="s">
        <v>4536</v>
      </c>
      <c r="H521" s="395"/>
      <c r="I521" s="440" t="s">
        <v>4067</v>
      </c>
      <c r="J521" s="440" t="s">
        <v>4017</v>
      </c>
      <c r="K521" s="442" t="s">
        <v>4068</v>
      </c>
    </row>
    <row r="522" spans="1:11" ht="15" customHeight="1" thickBot="1" x14ac:dyDescent="0.3">
      <c r="A522" s="440" t="s">
        <v>1003</v>
      </c>
      <c r="B522" s="440" t="s">
        <v>1004</v>
      </c>
      <c r="C522" s="440" t="s">
        <v>1003</v>
      </c>
      <c r="D522" s="440" t="s">
        <v>18</v>
      </c>
      <c r="E522" s="441" t="str">
        <f t="shared" si="8"/>
        <v>3447 E. Carson Street Pittsburgh, PA  15203</v>
      </c>
      <c r="F522" s="440" t="s">
        <v>14701</v>
      </c>
      <c r="G522" s="440" t="s">
        <v>4536</v>
      </c>
      <c r="H522" s="395"/>
      <c r="I522" s="440" t="s">
        <v>4067</v>
      </c>
      <c r="J522" s="440" t="s">
        <v>4017</v>
      </c>
      <c r="K522" s="442" t="s">
        <v>4068</v>
      </c>
    </row>
    <row r="523" spans="1:11" ht="15" customHeight="1" thickBot="1" x14ac:dyDescent="0.3">
      <c r="A523" s="440" t="s">
        <v>1005</v>
      </c>
      <c r="B523" s="440" t="s">
        <v>1006</v>
      </c>
      <c r="C523" s="440" t="s">
        <v>1005</v>
      </c>
      <c r="D523" s="440" t="s">
        <v>18</v>
      </c>
      <c r="E523" s="441" t="str">
        <f t="shared" si="8"/>
        <v>3447 East Carson St. Pittsburgh, PA  15203</v>
      </c>
      <c r="F523" s="440" t="s">
        <v>14239</v>
      </c>
      <c r="G523" s="440" t="s">
        <v>4536</v>
      </c>
      <c r="H523" s="395"/>
      <c r="I523" s="440" t="s">
        <v>4067</v>
      </c>
      <c r="J523" s="440" t="s">
        <v>4017</v>
      </c>
      <c r="K523" s="442" t="s">
        <v>4068</v>
      </c>
    </row>
    <row r="524" spans="1:11" ht="15" customHeight="1" thickBot="1" x14ac:dyDescent="0.3">
      <c r="A524" s="440" t="s">
        <v>1007</v>
      </c>
      <c r="B524" s="440" t="s">
        <v>1008</v>
      </c>
      <c r="C524" s="440" t="s">
        <v>1007</v>
      </c>
      <c r="D524" s="440" t="s">
        <v>18</v>
      </c>
      <c r="E524" s="441" t="str">
        <f t="shared" si="8"/>
        <v>3447 East Carson St. Pittsburgh, PA  15203</v>
      </c>
      <c r="F524" s="440" t="s">
        <v>14239</v>
      </c>
      <c r="G524" s="440" t="s">
        <v>4536</v>
      </c>
      <c r="H524" s="395"/>
      <c r="I524" s="440" t="s">
        <v>4067</v>
      </c>
      <c r="J524" s="440" t="s">
        <v>4017</v>
      </c>
      <c r="K524" s="442" t="s">
        <v>4068</v>
      </c>
    </row>
    <row r="525" spans="1:11" ht="15" customHeight="1" thickBot="1" x14ac:dyDescent="0.3">
      <c r="A525" s="440" t="s">
        <v>1009</v>
      </c>
      <c r="B525" s="440" t="s">
        <v>1010</v>
      </c>
      <c r="C525" s="440" t="s">
        <v>1009</v>
      </c>
      <c r="D525" s="440" t="s">
        <v>18</v>
      </c>
      <c r="E525" s="441" t="str">
        <f t="shared" si="8"/>
        <v>3447 East Carson Street Pittsburgh, PA  15203</v>
      </c>
      <c r="F525" s="440" t="s">
        <v>14240</v>
      </c>
      <c r="G525" s="440" t="s">
        <v>4536</v>
      </c>
      <c r="H525" s="395"/>
      <c r="I525" s="440" t="s">
        <v>4067</v>
      </c>
      <c r="J525" s="440" t="s">
        <v>4017</v>
      </c>
      <c r="K525" s="442" t="s">
        <v>4068</v>
      </c>
    </row>
    <row r="526" spans="1:11" ht="15" customHeight="1" thickBot="1" x14ac:dyDescent="0.3">
      <c r="A526" s="440" t="s">
        <v>1011</v>
      </c>
      <c r="B526" s="440" t="s">
        <v>1012</v>
      </c>
      <c r="C526" s="440" t="s">
        <v>1011</v>
      </c>
      <c r="D526" s="440" t="s">
        <v>18</v>
      </c>
      <c r="E526" s="441" t="str">
        <f t="shared" si="8"/>
        <v>3447 East Carson Street Pittsburgh, PA  15303</v>
      </c>
      <c r="F526" s="440" t="s">
        <v>14240</v>
      </c>
      <c r="G526" s="440" t="s">
        <v>4536</v>
      </c>
      <c r="H526" s="395"/>
      <c r="I526" s="440" t="s">
        <v>4067</v>
      </c>
      <c r="J526" s="440" t="s">
        <v>4017</v>
      </c>
      <c r="K526" s="442" t="s">
        <v>14241</v>
      </c>
    </row>
    <row r="527" spans="1:11" ht="15" customHeight="1" thickBot="1" x14ac:dyDescent="0.3">
      <c r="A527" s="440" t="s">
        <v>1013</v>
      </c>
      <c r="B527" s="440" t="s">
        <v>1014</v>
      </c>
      <c r="C527" s="440" t="s">
        <v>1013</v>
      </c>
      <c r="D527" s="440" t="s">
        <v>23</v>
      </c>
      <c r="E527" s="441" t="str">
        <f t="shared" si="8"/>
        <v>475 Beyer Ave Punxsutawney, PA  15767</v>
      </c>
      <c r="F527" s="440" t="s">
        <v>14321</v>
      </c>
      <c r="G527" s="440"/>
      <c r="H527" s="395"/>
      <c r="I527" s="440" t="s">
        <v>4251</v>
      </c>
      <c r="J527" s="440" t="s">
        <v>4017</v>
      </c>
      <c r="K527" s="442" t="s">
        <v>4252</v>
      </c>
    </row>
    <row r="528" spans="1:11" ht="15" customHeight="1" thickBot="1" x14ac:dyDescent="0.3">
      <c r="A528" s="440" t="s">
        <v>1015</v>
      </c>
      <c r="B528" s="440" t="s">
        <v>1016</v>
      </c>
      <c r="C528" s="440" t="s">
        <v>1015</v>
      </c>
      <c r="D528" s="440" t="s">
        <v>23</v>
      </c>
      <c r="E528" s="441" t="str">
        <f t="shared" si="8"/>
        <v>16559 Route 286 Highway E Commodore, PA  15729</v>
      </c>
      <c r="F528" s="440" t="s">
        <v>14691</v>
      </c>
      <c r="G528" s="440" t="s">
        <v>3910</v>
      </c>
      <c r="H528" s="395"/>
      <c r="I528" s="440" t="s">
        <v>5037</v>
      </c>
      <c r="J528" s="440" t="s">
        <v>4017</v>
      </c>
      <c r="K528" s="442" t="s">
        <v>5038</v>
      </c>
    </row>
    <row r="529" spans="1:11" ht="15" customHeight="1" thickBot="1" x14ac:dyDescent="0.3">
      <c r="A529" s="440" t="s">
        <v>1017</v>
      </c>
      <c r="B529" s="440" t="s">
        <v>1018</v>
      </c>
      <c r="C529" s="440" t="s">
        <v>1017</v>
      </c>
      <c r="D529" s="440" t="s">
        <v>23</v>
      </c>
      <c r="E529" s="441" t="str">
        <f t="shared" si="8"/>
        <v>100 Leetsdale Industrial Drive Leetsdale, PA  15056</v>
      </c>
      <c r="F529" s="440" t="s">
        <v>14264</v>
      </c>
      <c r="G529" s="440" t="s">
        <v>3910</v>
      </c>
      <c r="H529" s="395"/>
      <c r="I529" s="440" t="s">
        <v>4123</v>
      </c>
      <c r="J529" s="440" t="s">
        <v>4017</v>
      </c>
      <c r="K529" s="442" t="s">
        <v>4124</v>
      </c>
    </row>
    <row r="530" spans="1:11" ht="15" customHeight="1" thickBot="1" x14ac:dyDescent="0.3">
      <c r="A530" s="440" t="s">
        <v>1019</v>
      </c>
      <c r="B530" s="440" t="s">
        <v>1020</v>
      </c>
      <c r="C530" s="440" t="s">
        <v>1019</v>
      </c>
      <c r="D530" s="440" t="s">
        <v>23</v>
      </c>
      <c r="E530" s="441" t="str">
        <f t="shared" si="8"/>
        <v>100 Commerce Drive Quakertown, PA  18951</v>
      </c>
      <c r="F530" s="440" t="s">
        <v>14561</v>
      </c>
      <c r="G530" s="440" t="s">
        <v>3910</v>
      </c>
      <c r="H530" s="395"/>
      <c r="I530" s="440" t="s">
        <v>4856</v>
      </c>
      <c r="J530" s="440" t="s">
        <v>4017</v>
      </c>
      <c r="K530" s="442" t="s">
        <v>4857</v>
      </c>
    </row>
    <row r="531" spans="1:11" ht="15" customHeight="1" thickBot="1" x14ac:dyDescent="0.3">
      <c r="A531" s="440" t="s">
        <v>1021</v>
      </c>
      <c r="B531" s="440" t="s">
        <v>1022</v>
      </c>
      <c r="C531" s="440" t="s">
        <v>1021</v>
      </c>
      <c r="D531" s="440" t="s">
        <v>23</v>
      </c>
      <c r="E531" s="441" t="str">
        <f t="shared" si="8"/>
        <v>135 S Wayne Ave Wayne, PA  19087</v>
      </c>
      <c r="F531" s="440" t="s">
        <v>14612</v>
      </c>
      <c r="G531" s="440"/>
      <c r="H531" s="395"/>
      <c r="I531" s="440" t="s">
        <v>4920</v>
      </c>
      <c r="J531" s="440" t="s">
        <v>4017</v>
      </c>
      <c r="K531" s="442" t="s">
        <v>4921</v>
      </c>
    </row>
    <row r="532" spans="1:11" ht="15" customHeight="1" thickBot="1" x14ac:dyDescent="0.3">
      <c r="A532" s="440" t="s">
        <v>1023</v>
      </c>
      <c r="B532" s="440" t="s">
        <v>1024</v>
      </c>
      <c r="C532" s="440" t="s">
        <v>1023</v>
      </c>
      <c r="D532" s="440" t="s">
        <v>34</v>
      </c>
      <c r="E532" s="441" t="str">
        <f t="shared" si="8"/>
        <v>2615 Warren Road Reading, PA  19604</v>
      </c>
      <c r="F532" s="440" t="s">
        <v>6242</v>
      </c>
      <c r="G532" s="440"/>
      <c r="H532" s="395"/>
      <c r="I532" s="440" t="s">
        <v>4534</v>
      </c>
      <c r="J532" s="440" t="s">
        <v>4017</v>
      </c>
      <c r="K532" s="442" t="s">
        <v>4561</v>
      </c>
    </row>
    <row r="533" spans="1:11" ht="15" customHeight="1" thickBot="1" x14ac:dyDescent="0.3">
      <c r="A533" s="440" t="s">
        <v>1025</v>
      </c>
      <c r="B533" s="440" t="s">
        <v>1026</v>
      </c>
      <c r="C533" s="440" t="s">
        <v>1025</v>
      </c>
      <c r="D533" s="440" t="s">
        <v>23</v>
      </c>
      <c r="E533" s="441" t="str">
        <f t="shared" si="8"/>
        <v>800 Washington St Reading, PA  19601</v>
      </c>
      <c r="F533" s="440" t="s">
        <v>14435</v>
      </c>
      <c r="G533" s="440" t="s">
        <v>3910</v>
      </c>
      <c r="H533" s="395"/>
      <c r="I533" s="440" t="s">
        <v>4534</v>
      </c>
      <c r="J533" s="440" t="s">
        <v>4017</v>
      </c>
      <c r="K533" s="442" t="s">
        <v>4537</v>
      </c>
    </row>
    <row r="534" spans="1:11" ht="15" customHeight="1" thickBot="1" x14ac:dyDescent="0.3">
      <c r="A534" s="440" t="s">
        <v>1027</v>
      </c>
      <c r="B534" s="440" t="s">
        <v>1028</v>
      </c>
      <c r="C534" s="440" t="s">
        <v>1027</v>
      </c>
      <c r="D534" s="440" t="s">
        <v>23</v>
      </c>
      <c r="E534" s="441" t="str">
        <f t="shared" si="8"/>
        <v>Red Lion Area Education Center Red Lion, PA  17356</v>
      </c>
      <c r="F534" s="440" t="s">
        <v>14405</v>
      </c>
      <c r="G534" s="440" t="s">
        <v>4481</v>
      </c>
      <c r="H534" s="395"/>
      <c r="I534" s="440" t="s">
        <v>4482</v>
      </c>
      <c r="J534" s="440" t="s">
        <v>4017</v>
      </c>
      <c r="K534" s="442" t="s">
        <v>4483</v>
      </c>
    </row>
    <row r="535" spans="1:11" ht="15" customHeight="1" thickBot="1" x14ac:dyDescent="0.3">
      <c r="A535" s="440" t="s">
        <v>1029</v>
      </c>
      <c r="B535" s="440" t="s">
        <v>1030</v>
      </c>
      <c r="C535" s="440" t="s">
        <v>1029</v>
      </c>
      <c r="D535" s="440" t="s">
        <v>23</v>
      </c>
      <c r="E535" s="441" t="str">
        <f t="shared" si="8"/>
        <v>920 E Broad St New Bethlehem, PA  16242</v>
      </c>
      <c r="F535" s="440" t="s">
        <v>14315</v>
      </c>
      <c r="G535" s="440" t="s">
        <v>3910</v>
      </c>
      <c r="H535" s="395"/>
      <c r="I535" s="440" t="s">
        <v>4238</v>
      </c>
      <c r="J535" s="440" t="s">
        <v>4017</v>
      </c>
      <c r="K535" s="442" t="s">
        <v>4239</v>
      </c>
    </row>
    <row r="536" spans="1:11" ht="15" customHeight="1" thickBot="1" x14ac:dyDescent="0.3">
      <c r="A536" s="440" t="s">
        <v>1031</v>
      </c>
      <c r="B536" s="440" t="s">
        <v>1032</v>
      </c>
      <c r="C536" s="440" t="s">
        <v>1031</v>
      </c>
      <c r="D536" s="440" t="s">
        <v>18</v>
      </c>
      <c r="E536" s="441" t="str">
        <f t="shared" si="8"/>
        <v>40 Pine Crest St Phoenixville, PA  19460</v>
      </c>
      <c r="F536" s="440" t="s">
        <v>14591</v>
      </c>
      <c r="G536" s="440"/>
      <c r="H536" s="395"/>
      <c r="I536" s="440" t="s">
        <v>4909</v>
      </c>
      <c r="J536" s="440" t="s">
        <v>4017</v>
      </c>
      <c r="K536" s="442" t="s">
        <v>4910</v>
      </c>
    </row>
    <row r="537" spans="1:11" ht="15" customHeight="1" thickBot="1" x14ac:dyDescent="0.3">
      <c r="A537" s="440" t="s">
        <v>1033</v>
      </c>
      <c r="B537" s="440" t="s">
        <v>1034</v>
      </c>
      <c r="C537" s="440" t="s">
        <v>1033</v>
      </c>
      <c r="D537" s="440" t="s">
        <v>23</v>
      </c>
      <c r="E537" s="441" t="str">
        <f t="shared" si="8"/>
        <v>531 Reynolds Rd Greenville, PA  16125</v>
      </c>
      <c r="F537" s="440" t="s">
        <v>6254</v>
      </c>
      <c r="G537" s="440" t="s">
        <v>3910</v>
      </c>
      <c r="H537" s="395"/>
      <c r="I537" s="440" t="s">
        <v>4172</v>
      </c>
      <c r="J537" s="440" t="s">
        <v>4017</v>
      </c>
      <c r="K537" s="442" t="s">
        <v>4173</v>
      </c>
    </row>
    <row r="538" spans="1:11" ht="15" customHeight="1" thickBot="1" x14ac:dyDescent="0.3">
      <c r="A538" s="440" t="s">
        <v>1035</v>
      </c>
      <c r="B538" s="440" t="s">
        <v>1036</v>
      </c>
      <c r="C538" s="440" t="s">
        <v>1035</v>
      </c>
      <c r="D538" s="440" t="s">
        <v>18</v>
      </c>
      <c r="E538" s="441" t="str">
        <f t="shared" si="8"/>
        <v>2601 S 58th St Philadelphia, PA  19143</v>
      </c>
      <c r="F538" s="440" t="s">
        <v>6255</v>
      </c>
      <c r="G538" s="440"/>
      <c r="H538" s="395"/>
      <c r="I538" s="440" t="s">
        <v>4016</v>
      </c>
      <c r="J538" s="440" t="s">
        <v>4017</v>
      </c>
      <c r="K538" s="442" t="s">
        <v>4958</v>
      </c>
    </row>
    <row r="539" spans="1:11" ht="15" customHeight="1" thickBot="1" x14ac:dyDescent="0.3">
      <c r="A539" s="440" t="s">
        <v>1037</v>
      </c>
      <c r="B539" s="440" t="s">
        <v>1038</v>
      </c>
      <c r="C539" s="440" t="s">
        <v>1037</v>
      </c>
      <c r="D539" s="440" t="s">
        <v>23</v>
      </c>
      <c r="E539" s="441" t="str">
        <f t="shared" si="8"/>
        <v>319 Schoolhouse Road Johnstown, PA  15904</v>
      </c>
      <c r="F539" s="440" t="s">
        <v>14359</v>
      </c>
      <c r="G539" s="440" t="s">
        <v>3910</v>
      </c>
      <c r="H539" s="395"/>
      <c r="I539" s="440" t="s">
        <v>4330</v>
      </c>
      <c r="J539" s="440" t="s">
        <v>4017</v>
      </c>
      <c r="K539" s="442" t="s">
        <v>4336</v>
      </c>
    </row>
    <row r="540" spans="1:11" ht="15" customHeight="1" thickBot="1" x14ac:dyDescent="0.3">
      <c r="A540" s="440" t="s">
        <v>1039</v>
      </c>
      <c r="B540" s="440" t="s">
        <v>1040</v>
      </c>
      <c r="C540" s="440" t="s">
        <v>1039</v>
      </c>
      <c r="D540" s="440" t="s">
        <v>23</v>
      </c>
      <c r="E540" s="441" t="str">
        <f t="shared" si="8"/>
        <v>62 School Dr PO Box 447 Ridgway, PA  15853</v>
      </c>
      <c r="F540" s="440" t="s">
        <v>14369</v>
      </c>
      <c r="G540" s="440"/>
      <c r="H540" s="395"/>
      <c r="I540" s="440" t="s">
        <v>4374</v>
      </c>
      <c r="J540" s="440" t="s">
        <v>4017</v>
      </c>
      <c r="K540" s="442" t="s">
        <v>4375</v>
      </c>
    </row>
    <row r="541" spans="1:11" ht="15" customHeight="1" thickBot="1" x14ac:dyDescent="0.3">
      <c r="A541" s="440" t="s">
        <v>1041</v>
      </c>
      <c r="B541" s="440" t="s">
        <v>1042</v>
      </c>
      <c r="C541" s="440" t="s">
        <v>1041</v>
      </c>
      <c r="D541" s="440" t="s">
        <v>23</v>
      </c>
      <c r="E541" s="441" t="str">
        <f t="shared" si="8"/>
        <v>901 Morton Ave Suite 100 Folsom, PA  19033</v>
      </c>
      <c r="F541" s="440" t="s">
        <v>14613</v>
      </c>
      <c r="G541" s="440"/>
      <c r="H541" s="395"/>
      <c r="I541" s="440" t="s">
        <v>4939</v>
      </c>
      <c r="J541" s="440" t="s">
        <v>4017</v>
      </c>
      <c r="K541" s="442" t="s">
        <v>4940</v>
      </c>
    </row>
    <row r="542" spans="1:11" ht="15" customHeight="1" thickBot="1" x14ac:dyDescent="0.3">
      <c r="A542" s="440" t="s">
        <v>1043</v>
      </c>
      <c r="B542" s="440" t="s">
        <v>1044</v>
      </c>
      <c r="C542" s="440" t="s">
        <v>1043</v>
      </c>
      <c r="D542" s="440" t="s">
        <v>23</v>
      </c>
      <c r="E542" s="441" t="str">
        <f t="shared" si="8"/>
        <v>400 Main St New Eagle, PA  15067</v>
      </c>
      <c r="F542" s="440" t="s">
        <v>14230</v>
      </c>
      <c r="G542" s="440" t="s">
        <v>3910</v>
      </c>
      <c r="H542" s="395"/>
      <c r="I542" s="440" t="s">
        <v>4061</v>
      </c>
      <c r="J542" s="440" t="s">
        <v>4017</v>
      </c>
      <c r="K542" s="442" t="s">
        <v>4062</v>
      </c>
    </row>
    <row r="543" spans="1:11" ht="15" customHeight="1" thickBot="1" x14ac:dyDescent="0.3">
      <c r="A543" s="440" t="s">
        <v>1045</v>
      </c>
      <c r="B543" s="440" t="s">
        <v>1046</v>
      </c>
      <c r="C543" s="440" t="s">
        <v>1045</v>
      </c>
      <c r="D543" s="440" t="s">
        <v>23</v>
      </c>
      <c r="E543" s="441" t="str">
        <f t="shared" si="8"/>
        <v>318 Country Club Dr Ellwood City, PA  16117</v>
      </c>
      <c r="F543" s="440" t="s">
        <v>14677</v>
      </c>
      <c r="G543" s="440" t="s">
        <v>3910</v>
      </c>
      <c r="H543" s="395"/>
      <c r="I543" s="440" t="s">
        <v>4159</v>
      </c>
      <c r="J543" s="440" t="s">
        <v>4017</v>
      </c>
      <c r="K543" s="442" t="s">
        <v>4160</v>
      </c>
    </row>
    <row r="544" spans="1:11" ht="15" customHeight="1" thickBot="1" x14ac:dyDescent="0.3">
      <c r="A544" s="440" t="s">
        <v>1047</v>
      </c>
      <c r="B544" s="440" t="s">
        <v>1048</v>
      </c>
      <c r="C544" s="440" t="s">
        <v>1047</v>
      </c>
      <c r="D544" s="440" t="s">
        <v>23</v>
      </c>
      <c r="E544" s="441" t="str">
        <f t="shared" si="8"/>
        <v>300 Davis St Taylor, PA  18517</v>
      </c>
      <c r="F544" s="440" t="s">
        <v>14508</v>
      </c>
      <c r="G544" s="440" t="s">
        <v>3910</v>
      </c>
      <c r="H544" s="395"/>
      <c r="I544" s="440" t="s">
        <v>4741</v>
      </c>
      <c r="J544" s="440" t="s">
        <v>4017</v>
      </c>
      <c r="K544" s="442" t="s">
        <v>4742</v>
      </c>
    </row>
    <row r="545" spans="1:11" ht="15" customHeight="1" thickBot="1" x14ac:dyDescent="0.3">
      <c r="A545" s="440" t="s">
        <v>1049</v>
      </c>
      <c r="B545" s="440" t="s">
        <v>1050</v>
      </c>
      <c r="C545" s="440" t="s">
        <v>1049</v>
      </c>
      <c r="D545" s="440" t="s">
        <v>23</v>
      </c>
      <c r="E545" s="441" t="str">
        <f t="shared" si="8"/>
        <v>701 10th St Oakmont, PA  15139</v>
      </c>
      <c r="F545" s="440" t="s">
        <v>14265</v>
      </c>
      <c r="G545" s="440" t="s">
        <v>3910</v>
      </c>
      <c r="H545" s="395"/>
      <c r="I545" s="440" t="s">
        <v>4126</v>
      </c>
      <c r="J545" s="440" t="s">
        <v>4017</v>
      </c>
      <c r="K545" s="442" t="s">
        <v>4127</v>
      </c>
    </row>
    <row r="546" spans="1:11" ht="15" customHeight="1" thickBot="1" x14ac:dyDescent="0.3">
      <c r="A546" s="440" t="s">
        <v>1051</v>
      </c>
      <c r="B546" s="440" t="s">
        <v>1052</v>
      </c>
      <c r="C546" s="440" t="s">
        <v>1051</v>
      </c>
      <c r="D546" s="440" t="s">
        <v>18</v>
      </c>
      <c r="E546" s="441" t="str">
        <f t="shared" si="8"/>
        <v>1446 East Lake Rd Erie, PA  16507</v>
      </c>
      <c r="F546" s="440" t="s">
        <v>6268</v>
      </c>
      <c r="G546" s="440"/>
      <c r="H546" s="395"/>
      <c r="I546" s="440" t="s">
        <v>4198</v>
      </c>
      <c r="J546" s="440" t="s">
        <v>4017</v>
      </c>
      <c r="K546" s="442" t="s">
        <v>4206</v>
      </c>
    </row>
    <row r="547" spans="1:11" ht="15" customHeight="1" thickBot="1" x14ac:dyDescent="0.3">
      <c r="A547" s="440" t="s">
        <v>1053</v>
      </c>
      <c r="B547" s="440" t="s">
        <v>1054</v>
      </c>
      <c r="C547" s="440" t="s">
        <v>1053</v>
      </c>
      <c r="D547" s="440" t="s">
        <v>18</v>
      </c>
      <c r="E547" s="441" t="str">
        <f t="shared" si="8"/>
        <v>136 S 4th St Allentown, PA  18102</v>
      </c>
      <c r="F547" s="440" t="s">
        <v>14545</v>
      </c>
      <c r="G547" s="440" t="s">
        <v>3910</v>
      </c>
      <c r="H547" s="395"/>
      <c r="I547" s="440" t="s">
        <v>4807</v>
      </c>
      <c r="J547" s="440" t="s">
        <v>4017</v>
      </c>
      <c r="K547" s="442" t="s">
        <v>4814</v>
      </c>
    </row>
    <row r="548" spans="1:11" ht="15" customHeight="1" thickBot="1" x14ac:dyDescent="0.3">
      <c r="A548" s="440" t="s">
        <v>1055</v>
      </c>
      <c r="B548" s="440" t="s">
        <v>1056</v>
      </c>
      <c r="C548" s="440" t="s">
        <v>1055</v>
      </c>
      <c r="D548" s="440" t="s">
        <v>23</v>
      </c>
      <c r="E548" s="441" t="str">
        <f t="shared" si="8"/>
        <v>540 Reno St Rochester, PA  15074</v>
      </c>
      <c r="F548" s="440" t="s">
        <v>14678</v>
      </c>
      <c r="G548" s="440" t="s">
        <v>3910</v>
      </c>
      <c r="H548" s="395"/>
      <c r="I548" s="440" t="s">
        <v>5016</v>
      </c>
      <c r="J548" s="440" t="s">
        <v>4017</v>
      </c>
      <c r="K548" s="442" t="s">
        <v>5017</v>
      </c>
    </row>
    <row r="549" spans="1:11" ht="15" customHeight="1" thickBot="1" x14ac:dyDescent="0.3">
      <c r="A549" s="440" t="s">
        <v>1057</v>
      </c>
      <c r="B549" s="440" t="s">
        <v>1058</v>
      </c>
      <c r="C549" s="440" t="s">
        <v>1057</v>
      </c>
      <c r="D549" s="440" t="s">
        <v>23</v>
      </c>
      <c r="E549" s="441" t="str">
        <f t="shared" si="8"/>
        <v>439 Somerset Ave Rockwood, PA  15557</v>
      </c>
      <c r="F549" s="440" t="s">
        <v>14364</v>
      </c>
      <c r="G549" s="440" t="s">
        <v>3910</v>
      </c>
      <c r="H549" s="395"/>
      <c r="I549" s="440" t="s">
        <v>4353</v>
      </c>
      <c r="J549" s="440" t="s">
        <v>4017</v>
      </c>
      <c r="K549" s="442" t="s">
        <v>4354</v>
      </c>
    </row>
    <row r="550" spans="1:11" ht="15" customHeight="1" thickBot="1" x14ac:dyDescent="0.3">
      <c r="A550" s="440" t="s">
        <v>1059</v>
      </c>
      <c r="B550" s="440" t="s">
        <v>1060</v>
      </c>
      <c r="C550" s="440" t="s">
        <v>1059</v>
      </c>
      <c r="D550" s="440" t="s">
        <v>23</v>
      </c>
      <c r="E550" s="441" t="str">
        <f t="shared" si="8"/>
        <v>308 N Olive St Media, PA  19063</v>
      </c>
      <c r="F550" s="440" t="s">
        <v>14614</v>
      </c>
      <c r="G550" s="440" t="s">
        <v>3910</v>
      </c>
      <c r="H550" s="395"/>
      <c r="I550" s="440" t="s">
        <v>4941</v>
      </c>
      <c r="J550" s="440" t="s">
        <v>4017</v>
      </c>
      <c r="K550" s="442" t="s">
        <v>4942</v>
      </c>
    </row>
    <row r="551" spans="1:11" ht="15" customHeight="1" thickBot="1" x14ac:dyDescent="0.3">
      <c r="A551" s="440" t="s">
        <v>1061</v>
      </c>
      <c r="B551" s="440" t="s">
        <v>1062</v>
      </c>
      <c r="C551" s="440" t="s">
        <v>1061</v>
      </c>
      <c r="D551" s="440" t="s">
        <v>23</v>
      </c>
      <c r="E551" s="441" t="str">
        <f t="shared" si="8"/>
        <v>227 S Mill St Saint Clair, PA  17970</v>
      </c>
      <c r="F551" s="440" t="s">
        <v>6274</v>
      </c>
      <c r="G551" s="440" t="s">
        <v>3910</v>
      </c>
      <c r="H551" s="395"/>
      <c r="I551" s="440" t="s">
        <v>5057</v>
      </c>
      <c r="J551" s="440" t="s">
        <v>4017</v>
      </c>
      <c r="K551" s="442" t="s">
        <v>5058</v>
      </c>
    </row>
    <row r="552" spans="1:11" ht="15" customHeight="1" thickBot="1" x14ac:dyDescent="0.3">
      <c r="A552" s="440" t="s">
        <v>1063</v>
      </c>
      <c r="B552" s="440" t="s">
        <v>1064</v>
      </c>
      <c r="C552" s="440" t="s">
        <v>1063</v>
      </c>
      <c r="D552" s="440" t="s">
        <v>23</v>
      </c>
      <c r="E552" s="441" t="str">
        <f t="shared" si="8"/>
        <v>977 S Saint Marys Rd Saint Marys, PA  15857</v>
      </c>
      <c r="F552" s="440" t="s">
        <v>6275</v>
      </c>
      <c r="G552" s="440" t="s">
        <v>3910</v>
      </c>
      <c r="H552" s="395"/>
      <c r="I552" s="440" t="s">
        <v>4376</v>
      </c>
      <c r="J552" s="440" t="s">
        <v>4017</v>
      </c>
      <c r="K552" s="442" t="s">
        <v>4377</v>
      </c>
    </row>
    <row r="553" spans="1:11" ht="15" customHeight="1" thickBot="1" x14ac:dyDescent="0.3">
      <c r="A553" s="440" t="s">
        <v>1065</v>
      </c>
      <c r="B553" s="440" t="s">
        <v>1066</v>
      </c>
      <c r="C553" s="440" t="s">
        <v>1065</v>
      </c>
      <c r="D553" s="440" t="s">
        <v>23</v>
      </c>
      <c r="E553" s="441" t="str">
        <f t="shared" ref="E553:E613" si="9">F553&amp;" "&amp;I553&amp;", "&amp;J553&amp;"  "&amp;K553</f>
        <v>1140 Salisbury Rd Allentown, PA  18103</v>
      </c>
      <c r="F553" s="440" t="s">
        <v>14548</v>
      </c>
      <c r="G553" s="440"/>
      <c r="H553" s="395"/>
      <c r="I553" s="440" t="s">
        <v>4807</v>
      </c>
      <c r="J553" s="440" t="s">
        <v>4017</v>
      </c>
      <c r="K553" s="442" t="s">
        <v>4820</v>
      </c>
    </row>
    <row r="554" spans="1:11" ht="15" customHeight="1" thickBot="1" x14ac:dyDescent="0.3">
      <c r="A554" s="440" t="s">
        <v>1067</v>
      </c>
      <c r="B554" s="440" t="s">
        <v>1068</v>
      </c>
      <c r="C554" s="440" t="s">
        <v>1067</v>
      </c>
      <c r="D554" s="440" t="s">
        <v>23</v>
      </c>
      <c r="E554" s="441" t="str">
        <f t="shared" si="9"/>
        <v>196 Smith Ave Salisbury, PA  15558</v>
      </c>
      <c r="F554" s="440" t="s">
        <v>14365</v>
      </c>
      <c r="G554" s="440" t="s">
        <v>4355</v>
      </c>
      <c r="H554" s="395"/>
      <c r="I554" s="440" t="s">
        <v>4356</v>
      </c>
      <c r="J554" s="440" t="s">
        <v>4017</v>
      </c>
      <c r="K554" s="442" t="s">
        <v>4357</v>
      </c>
    </row>
    <row r="555" spans="1:11" ht="15" customHeight="1" thickBot="1" x14ac:dyDescent="0.3">
      <c r="A555" s="440" t="s">
        <v>1069</v>
      </c>
      <c r="B555" s="440" t="s">
        <v>1070</v>
      </c>
      <c r="C555" s="440" t="s">
        <v>1069</v>
      </c>
      <c r="D555" s="440" t="s">
        <v>18</v>
      </c>
      <c r="E555" s="441" t="str">
        <f t="shared" si="9"/>
        <v>446 W Gay St West Chester, PA  19380</v>
      </c>
      <c r="F555" s="440" t="s">
        <v>14586</v>
      </c>
      <c r="G555" s="440"/>
      <c r="H555" s="395"/>
      <c r="I555" s="440" t="s">
        <v>4904</v>
      </c>
      <c r="J555" s="440" t="s">
        <v>4017</v>
      </c>
      <c r="K555" s="442" t="s">
        <v>4905</v>
      </c>
    </row>
    <row r="556" spans="1:11" ht="15" customHeight="1" thickBot="1" x14ac:dyDescent="0.3">
      <c r="A556" s="440" t="s">
        <v>1071</v>
      </c>
      <c r="B556" s="440" t="s">
        <v>1072</v>
      </c>
      <c r="C556" s="440" t="s">
        <v>1071</v>
      </c>
      <c r="D556" s="440" t="s">
        <v>18</v>
      </c>
      <c r="E556" s="441" t="str">
        <f t="shared" si="9"/>
        <v>4256 Paul Street Philadelphia, PA  19124</v>
      </c>
      <c r="F556" s="440" t="s">
        <v>6280</v>
      </c>
      <c r="G556" s="440"/>
      <c r="H556" s="395"/>
      <c r="I556" s="440" t="s">
        <v>4016</v>
      </c>
      <c r="J556" s="440" t="s">
        <v>4017</v>
      </c>
      <c r="K556" s="442" t="s">
        <v>4018</v>
      </c>
    </row>
    <row r="557" spans="1:11" ht="15" customHeight="1" thickBot="1" x14ac:dyDescent="0.3">
      <c r="A557" s="440" t="s">
        <v>1073</v>
      </c>
      <c r="B557" s="440" t="s">
        <v>1074</v>
      </c>
      <c r="C557" s="440" t="s">
        <v>1073</v>
      </c>
      <c r="D557" s="440" t="s">
        <v>23</v>
      </c>
      <c r="E557" s="441" t="str">
        <f t="shared" si="9"/>
        <v>2097 Polk Valley Rd Hellertown, PA  18055</v>
      </c>
      <c r="F557" s="440" t="s">
        <v>14534</v>
      </c>
      <c r="G557" s="440" t="s">
        <v>3910</v>
      </c>
      <c r="H557" s="395"/>
      <c r="I557" s="440" t="s">
        <v>4789</v>
      </c>
      <c r="J557" s="440" t="s">
        <v>4017</v>
      </c>
      <c r="K557" s="442" t="s">
        <v>4790</v>
      </c>
    </row>
    <row r="558" spans="1:11" ht="15" customHeight="1" thickBot="1" x14ac:dyDescent="0.3">
      <c r="A558" s="440" t="s">
        <v>1075</v>
      </c>
      <c r="B558" s="440" t="s">
        <v>1076</v>
      </c>
      <c r="C558" s="440" t="s">
        <v>1075</v>
      </c>
      <c r="D558" s="440" t="s">
        <v>23</v>
      </c>
      <c r="E558" s="441" t="str">
        <f t="shared" si="9"/>
        <v>333 West Lockhart Street Sayre, PA  18840</v>
      </c>
      <c r="F558" s="440" t="s">
        <v>14480</v>
      </c>
      <c r="G558" s="440"/>
      <c r="H558" s="395"/>
      <c r="I558" s="440" t="s">
        <v>4668</v>
      </c>
      <c r="J558" s="440" t="s">
        <v>4017</v>
      </c>
      <c r="K558" s="442" t="s">
        <v>4669</v>
      </c>
    </row>
    <row r="559" spans="1:11" ht="15" customHeight="1" thickBot="1" x14ac:dyDescent="0.3">
      <c r="A559" s="440" t="s">
        <v>1077</v>
      </c>
      <c r="B559" s="440" t="s">
        <v>1078</v>
      </c>
      <c r="C559" s="440" t="s">
        <v>1077</v>
      </c>
      <c r="D559" s="440" t="s">
        <v>18</v>
      </c>
      <c r="E559" s="441" t="str">
        <f t="shared" si="9"/>
        <v>2400 Bristol Pike Bensalem, PA  19020</v>
      </c>
      <c r="F559" s="440" t="s">
        <v>6284</v>
      </c>
      <c r="G559" s="440"/>
      <c r="H559" s="395"/>
      <c r="I559" s="440" t="s">
        <v>4831</v>
      </c>
      <c r="J559" s="440" t="s">
        <v>4017</v>
      </c>
      <c r="K559" s="442" t="s">
        <v>4832</v>
      </c>
    </row>
    <row r="560" spans="1:11" ht="15" customHeight="1" thickBot="1" x14ac:dyDescent="0.3">
      <c r="A560" s="440" t="s">
        <v>1079</v>
      </c>
      <c r="B560" s="440" t="s">
        <v>1080</v>
      </c>
      <c r="C560" s="440" t="s">
        <v>1079</v>
      </c>
      <c r="D560" s="440" t="s">
        <v>23</v>
      </c>
      <c r="E560" s="441" t="str">
        <f t="shared" si="9"/>
        <v>501 East Main Street Schuylkill Haven, PA  17972</v>
      </c>
      <c r="F560" s="440" t="s">
        <v>6285</v>
      </c>
      <c r="G560" s="440" t="s">
        <v>3910</v>
      </c>
      <c r="H560" s="395"/>
      <c r="I560" s="440" t="s">
        <v>5061</v>
      </c>
      <c r="J560" s="440" t="s">
        <v>4017</v>
      </c>
      <c r="K560" s="442" t="s">
        <v>5062</v>
      </c>
    </row>
    <row r="561" spans="1:11" ht="15" customHeight="1" thickBot="1" x14ac:dyDescent="0.3">
      <c r="A561" s="440" t="s">
        <v>1081</v>
      </c>
      <c r="B561" s="440" t="s">
        <v>1082</v>
      </c>
      <c r="C561" s="440" t="s">
        <v>1081</v>
      </c>
      <c r="D561" s="440" t="s">
        <v>34</v>
      </c>
      <c r="E561" s="441" t="str">
        <f t="shared" si="9"/>
        <v>17 Maple Avenue Mar Lin, PA  17951</v>
      </c>
      <c r="F561" s="440" t="s">
        <v>6287</v>
      </c>
      <c r="G561" s="440" t="s">
        <v>4516</v>
      </c>
      <c r="H561" s="395"/>
      <c r="I561" s="440" t="s">
        <v>5041</v>
      </c>
      <c r="J561" s="440" t="s">
        <v>4017</v>
      </c>
      <c r="K561" s="442" t="s">
        <v>5042</v>
      </c>
    </row>
    <row r="562" spans="1:11" ht="15" customHeight="1" thickBot="1" x14ac:dyDescent="0.3">
      <c r="A562" s="440" t="s">
        <v>1083</v>
      </c>
      <c r="B562" s="440" t="s">
        <v>1084</v>
      </c>
      <c r="C562" s="440" t="s">
        <v>1083</v>
      </c>
      <c r="D562" s="440" t="s">
        <v>23</v>
      </c>
      <c r="E562" s="441" t="str">
        <f t="shared" si="9"/>
        <v>929 Lakeshore Drive Leesport, PA  19533</v>
      </c>
      <c r="F562" s="440" t="s">
        <v>14436</v>
      </c>
      <c r="G562" s="440" t="s">
        <v>3910</v>
      </c>
      <c r="H562" s="395"/>
      <c r="I562" s="440" t="s">
        <v>4539</v>
      </c>
      <c r="J562" s="440" t="s">
        <v>4017</v>
      </c>
      <c r="K562" s="442" t="s">
        <v>4540</v>
      </c>
    </row>
    <row r="563" spans="1:11" ht="15" customHeight="1" thickBot="1" x14ac:dyDescent="0.3">
      <c r="A563" s="440" t="s">
        <v>1085</v>
      </c>
      <c r="B563" s="440" t="s">
        <v>1086</v>
      </c>
      <c r="C563" s="440" t="s">
        <v>1085</v>
      </c>
      <c r="D563" s="440" t="s">
        <v>23</v>
      </c>
      <c r="E563" s="441" t="str">
        <f t="shared" si="9"/>
        <v>425 N Washington Ave Scranton, PA  18503</v>
      </c>
      <c r="F563" s="440" t="s">
        <v>14509</v>
      </c>
      <c r="G563" s="440" t="s">
        <v>3910</v>
      </c>
      <c r="H563" s="395"/>
      <c r="I563" s="440" t="s">
        <v>4732</v>
      </c>
      <c r="J563" s="440" t="s">
        <v>4017</v>
      </c>
      <c r="K563" s="442" t="s">
        <v>4743</v>
      </c>
    </row>
    <row r="564" spans="1:11" ht="15" customHeight="1" thickBot="1" x14ac:dyDescent="0.3">
      <c r="A564" s="440" t="s">
        <v>1087</v>
      </c>
      <c r="B564" s="440" t="s">
        <v>1088</v>
      </c>
      <c r="C564" s="440" t="s">
        <v>1087</v>
      </c>
      <c r="D564" s="440" t="s">
        <v>23</v>
      </c>
      <c r="E564" s="441" t="str">
        <f t="shared" si="9"/>
        <v>401 North 18th St Selinsgrove, PA  17870</v>
      </c>
      <c r="F564" s="440" t="s">
        <v>6305</v>
      </c>
      <c r="G564" s="440"/>
      <c r="H564" s="395"/>
      <c r="I564" s="440" t="s">
        <v>4650</v>
      </c>
      <c r="J564" s="440" t="s">
        <v>4017</v>
      </c>
      <c r="K564" s="442" t="s">
        <v>4651</v>
      </c>
    </row>
    <row r="565" spans="1:11" ht="15" customHeight="1" thickBot="1" x14ac:dyDescent="0.3">
      <c r="A565" s="440" t="s">
        <v>1089</v>
      </c>
      <c r="B565" s="440" t="s">
        <v>4378</v>
      </c>
      <c r="C565" s="440" t="s">
        <v>1089</v>
      </c>
      <c r="D565" s="440" t="s">
        <v>34</v>
      </c>
      <c r="E565" s="441" t="str">
        <f t="shared" si="9"/>
        <v>219 Edison Bates Drive Port Allegany, PA  16743</v>
      </c>
      <c r="F565" s="440" t="s">
        <v>6306</v>
      </c>
      <c r="G565" s="440" t="s">
        <v>3910</v>
      </c>
      <c r="H565" s="395"/>
      <c r="I565" s="440" t="s">
        <v>4379</v>
      </c>
      <c r="J565" s="440" t="s">
        <v>4017</v>
      </c>
      <c r="K565" s="442" t="s">
        <v>4380</v>
      </c>
    </row>
    <row r="566" spans="1:11" ht="15" customHeight="1" thickBot="1" x14ac:dyDescent="0.3">
      <c r="A566" s="440" t="s">
        <v>1090</v>
      </c>
      <c r="B566" s="440" t="s">
        <v>1091</v>
      </c>
      <c r="C566" s="440" t="s">
        <v>1090</v>
      </c>
      <c r="D566" s="440" t="s">
        <v>23</v>
      </c>
      <c r="E566" s="441" t="str">
        <f t="shared" si="9"/>
        <v>124 Seneca School Rd Harmony, PA  16037</v>
      </c>
      <c r="F566" s="440" t="s">
        <v>14281</v>
      </c>
      <c r="G566" s="440" t="s">
        <v>3910</v>
      </c>
      <c r="H566" s="395"/>
      <c r="I566" s="440" t="s">
        <v>4157</v>
      </c>
      <c r="J566" s="440" t="s">
        <v>4017</v>
      </c>
      <c r="K566" s="442" t="s">
        <v>4158</v>
      </c>
    </row>
    <row r="567" spans="1:11" ht="15" customHeight="1" thickBot="1" x14ac:dyDescent="0.3">
      <c r="A567" s="440" t="s">
        <v>1092</v>
      </c>
      <c r="B567" s="440" t="s">
        <v>1093</v>
      </c>
      <c r="C567" s="440" t="s">
        <v>1092</v>
      </c>
      <c r="D567" s="440" t="s">
        <v>18</v>
      </c>
      <c r="E567" s="441" t="str">
        <f t="shared" si="9"/>
        <v>154 East Minor Street Emmaus, PA  18049</v>
      </c>
      <c r="F567" s="440" t="s">
        <v>6311</v>
      </c>
      <c r="G567" s="440"/>
      <c r="H567" s="395"/>
      <c r="I567" s="440" t="s">
        <v>4811</v>
      </c>
      <c r="J567" s="440" t="s">
        <v>4017</v>
      </c>
      <c r="K567" s="442" t="s">
        <v>4812</v>
      </c>
    </row>
    <row r="568" spans="1:11" ht="15" customHeight="1" thickBot="1" x14ac:dyDescent="0.3">
      <c r="A568" s="440" t="s">
        <v>1094</v>
      </c>
      <c r="B568" s="440" t="s">
        <v>1095</v>
      </c>
      <c r="C568" s="440" t="s">
        <v>1094</v>
      </c>
      <c r="D568" s="440" t="s">
        <v>23</v>
      </c>
      <c r="E568" s="441" t="str">
        <f t="shared" si="9"/>
        <v>203 McGregor Avenue Cairnbrook, PA  15924</v>
      </c>
      <c r="F568" s="440" t="s">
        <v>14366</v>
      </c>
      <c r="G568" s="440" t="s">
        <v>3910</v>
      </c>
      <c r="H568" s="395"/>
      <c r="I568" s="440" t="s">
        <v>4358</v>
      </c>
      <c r="J568" s="440" t="s">
        <v>4017</v>
      </c>
      <c r="K568" s="442" t="s">
        <v>4359</v>
      </c>
    </row>
    <row r="569" spans="1:11" ht="15" customHeight="1" thickBot="1" x14ac:dyDescent="0.3">
      <c r="A569" s="440" t="s">
        <v>1096</v>
      </c>
      <c r="B569" s="440" t="s">
        <v>1097</v>
      </c>
      <c r="C569" s="440" t="s">
        <v>1096</v>
      </c>
      <c r="D569" s="440" t="s">
        <v>23</v>
      </c>
      <c r="E569" s="441" t="str">
        <f t="shared" si="9"/>
        <v>1800 Mount Royal Blvd Glenshaw, PA  15116</v>
      </c>
      <c r="F569" s="440" t="s">
        <v>14266</v>
      </c>
      <c r="G569" s="440" t="s">
        <v>3910</v>
      </c>
      <c r="H569" s="395"/>
      <c r="I569" s="440" t="s">
        <v>4128</v>
      </c>
      <c r="J569" s="440" t="s">
        <v>4017</v>
      </c>
      <c r="K569" s="442" t="s">
        <v>4129</v>
      </c>
    </row>
    <row r="570" spans="1:11" ht="15" customHeight="1" thickBot="1" x14ac:dyDescent="0.3">
      <c r="A570" s="440" t="s">
        <v>1098</v>
      </c>
      <c r="B570" s="440" t="s">
        <v>1099</v>
      </c>
      <c r="C570" s="440" t="s">
        <v>1098</v>
      </c>
      <c r="D570" s="440" t="s">
        <v>23</v>
      </c>
      <c r="E570" s="441" t="str">
        <f t="shared" si="9"/>
        <v>2000 W State St Coal Township, PA  17866</v>
      </c>
      <c r="F570" s="440" t="s">
        <v>6315</v>
      </c>
      <c r="G570" s="440" t="s">
        <v>3910</v>
      </c>
      <c r="H570" s="395"/>
      <c r="I570" s="440" t="s">
        <v>4642</v>
      </c>
      <c r="J570" s="440" t="s">
        <v>4017</v>
      </c>
      <c r="K570" s="442" t="s">
        <v>4643</v>
      </c>
    </row>
    <row r="571" spans="1:11" ht="15" customHeight="1" thickBot="1" x14ac:dyDescent="0.3">
      <c r="A571" s="440" t="s">
        <v>1100</v>
      </c>
      <c r="B571" s="440" t="s">
        <v>1101</v>
      </c>
      <c r="C571" s="440" t="s">
        <v>1100</v>
      </c>
      <c r="D571" s="440" t="s">
        <v>23</v>
      </c>
      <c r="E571" s="441" t="str">
        <f t="shared" si="9"/>
        <v>PO Box 128 Shanksville, PA  15560</v>
      </c>
      <c r="F571" s="440" t="s">
        <v>4486</v>
      </c>
      <c r="G571" s="440" t="s">
        <v>3910</v>
      </c>
      <c r="H571" s="395"/>
      <c r="I571" s="440" t="s">
        <v>4360</v>
      </c>
      <c r="J571" s="440" t="s">
        <v>4017</v>
      </c>
      <c r="K571" s="442" t="s">
        <v>4361</v>
      </c>
    </row>
    <row r="572" spans="1:11" ht="15" customHeight="1" thickBot="1" x14ac:dyDescent="0.3">
      <c r="A572" s="440" t="s">
        <v>1102</v>
      </c>
      <c r="B572" s="440" t="s">
        <v>1103</v>
      </c>
      <c r="C572" s="440" t="s">
        <v>1102</v>
      </c>
      <c r="D572" s="440" t="s">
        <v>23</v>
      </c>
      <c r="E572" s="441" t="str">
        <f t="shared" si="9"/>
        <v>215 Forker Blvd Sharon, PA  16146</v>
      </c>
      <c r="F572" s="440" t="s">
        <v>14293</v>
      </c>
      <c r="G572" s="440" t="s">
        <v>3910</v>
      </c>
      <c r="H572" s="395"/>
      <c r="I572" s="440" t="s">
        <v>4182</v>
      </c>
      <c r="J572" s="440" t="s">
        <v>4017</v>
      </c>
      <c r="K572" s="442" t="s">
        <v>4183</v>
      </c>
    </row>
    <row r="573" spans="1:11" ht="15" customHeight="1" thickBot="1" x14ac:dyDescent="0.3">
      <c r="A573" s="440" t="s">
        <v>1104</v>
      </c>
      <c r="B573" s="440" t="s">
        <v>1105</v>
      </c>
      <c r="C573" s="440" t="s">
        <v>1104</v>
      </c>
      <c r="D573" s="440" t="s">
        <v>23</v>
      </c>
      <c r="E573" s="441" t="str">
        <f t="shared" si="9"/>
        <v>701 Pierce Avenue Sharpsville, PA  16150</v>
      </c>
      <c r="F573" s="440" t="s">
        <v>14294</v>
      </c>
      <c r="G573" s="440" t="s">
        <v>3910</v>
      </c>
      <c r="H573" s="395"/>
      <c r="I573" s="440" t="s">
        <v>4184</v>
      </c>
      <c r="J573" s="440" t="s">
        <v>4017</v>
      </c>
      <c r="K573" s="442" t="s">
        <v>4185</v>
      </c>
    </row>
    <row r="574" spans="1:11" ht="15" customHeight="1" thickBot="1" x14ac:dyDescent="0.3">
      <c r="A574" s="440" t="s">
        <v>1106</v>
      </c>
      <c r="B574" s="440" t="s">
        <v>1107</v>
      </c>
      <c r="C574" s="440" t="s">
        <v>1106</v>
      </c>
      <c r="D574" s="440" t="s">
        <v>23</v>
      </c>
      <c r="E574" s="441" t="str">
        <f t="shared" si="9"/>
        <v>805 West Centre Street Shenandoah, PA  17976</v>
      </c>
      <c r="F574" s="440" t="s">
        <v>6320</v>
      </c>
      <c r="G574" s="440" t="s">
        <v>3910</v>
      </c>
      <c r="H574" s="395"/>
      <c r="I574" s="440" t="s">
        <v>5059</v>
      </c>
      <c r="J574" s="440" t="s">
        <v>4017</v>
      </c>
      <c r="K574" s="442" t="s">
        <v>5060</v>
      </c>
    </row>
    <row r="575" spans="1:11" ht="15" customHeight="1" thickBot="1" x14ac:dyDescent="0.3">
      <c r="A575" s="440" t="s">
        <v>1108</v>
      </c>
      <c r="B575" s="440" t="s">
        <v>1109</v>
      </c>
      <c r="C575" s="440" t="s">
        <v>1108</v>
      </c>
      <c r="D575" s="440" t="s">
        <v>23</v>
      </c>
      <c r="E575" s="441" t="str">
        <f t="shared" si="9"/>
        <v>2501 Old Pittsburgh Rd New Castle, PA  16101</v>
      </c>
      <c r="F575" s="440" t="s">
        <v>14285</v>
      </c>
      <c r="G575" s="440" t="s">
        <v>3910</v>
      </c>
      <c r="H575" s="395"/>
      <c r="I575" s="440" t="s">
        <v>4161</v>
      </c>
      <c r="J575" s="440" t="s">
        <v>4017</v>
      </c>
      <c r="K575" s="442" t="s">
        <v>4162</v>
      </c>
    </row>
    <row r="576" spans="1:11" ht="15" customHeight="1" thickBot="1" x14ac:dyDescent="0.3">
      <c r="A576" s="440" t="s">
        <v>1110</v>
      </c>
      <c r="B576" s="440" t="s">
        <v>1111</v>
      </c>
      <c r="C576" s="440" t="s">
        <v>1110</v>
      </c>
      <c r="D576" s="440" t="s">
        <v>23</v>
      </c>
      <c r="E576" s="441" t="str">
        <f t="shared" si="9"/>
        <v>200 Island Blvd Sunbury, PA  17801</v>
      </c>
      <c r="F576" s="440" t="s">
        <v>14473</v>
      </c>
      <c r="G576" s="440" t="s">
        <v>3910</v>
      </c>
      <c r="H576" s="395"/>
      <c r="I576" s="440" t="s">
        <v>4644</v>
      </c>
      <c r="J576" s="440" t="s">
        <v>4017</v>
      </c>
      <c r="K576" s="442" t="s">
        <v>4645</v>
      </c>
    </row>
    <row r="577" spans="1:11" ht="15" customHeight="1" thickBot="1" x14ac:dyDescent="0.3">
      <c r="A577" s="440" t="s">
        <v>1112</v>
      </c>
      <c r="B577" s="440" t="s">
        <v>1113</v>
      </c>
      <c r="C577" s="440" t="s">
        <v>1112</v>
      </c>
      <c r="D577" s="440" t="s">
        <v>23</v>
      </c>
      <c r="E577" s="441" t="str">
        <f t="shared" si="9"/>
        <v>317 N Morris St Shippensburg, PA  17257</v>
      </c>
      <c r="F577" s="440" t="s">
        <v>14446</v>
      </c>
      <c r="G577" s="440"/>
      <c r="H577" s="395"/>
      <c r="I577" s="440" t="s">
        <v>4581</v>
      </c>
      <c r="J577" s="440" t="s">
        <v>4017</v>
      </c>
      <c r="K577" s="442" t="s">
        <v>4582</v>
      </c>
    </row>
    <row r="578" spans="1:11" ht="15" customHeight="1" thickBot="1" x14ac:dyDescent="0.3">
      <c r="A578" s="440" t="s">
        <v>1114</v>
      </c>
      <c r="B578" s="440" t="s">
        <v>1115</v>
      </c>
      <c r="C578" s="440" t="s">
        <v>1114</v>
      </c>
      <c r="D578" s="440" t="s">
        <v>23</v>
      </c>
      <c r="E578" s="441" t="str">
        <f t="shared" si="9"/>
        <v>201 Kiester Rd Slippery Rock, PA  16057</v>
      </c>
      <c r="F578" s="440" t="s">
        <v>6324</v>
      </c>
      <c r="G578" s="440" t="s">
        <v>3910</v>
      </c>
      <c r="H578" s="395"/>
      <c r="I578" s="440" t="s">
        <v>4153</v>
      </c>
      <c r="J578" s="440" t="s">
        <v>4017</v>
      </c>
      <c r="K578" s="442" t="s">
        <v>4154</v>
      </c>
    </row>
    <row r="579" spans="1:11" ht="15" customHeight="1" thickBot="1" x14ac:dyDescent="0.3">
      <c r="A579" s="440" t="s">
        <v>1116</v>
      </c>
      <c r="B579" s="440" t="s">
        <v>1117</v>
      </c>
      <c r="C579" s="440" t="s">
        <v>1116</v>
      </c>
      <c r="D579" s="440" t="s">
        <v>23</v>
      </c>
      <c r="E579" s="441" t="str">
        <f t="shared" si="9"/>
        <v>414 S Mechanic St Smethport, PA  16749</v>
      </c>
      <c r="F579" s="440" t="s">
        <v>14372</v>
      </c>
      <c r="G579" s="440" t="s">
        <v>3910</v>
      </c>
      <c r="H579" s="395"/>
      <c r="I579" s="440" t="s">
        <v>4368</v>
      </c>
      <c r="J579" s="440" t="s">
        <v>4017</v>
      </c>
      <c r="K579" s="442" t="s">
        <v>4369</v>
      </c>
    </row>
    <row r="580" spans="1:11" ht="15" customHeight="1" thickBot="1" x14ac:dyDescent="0.3">
      <c r="A580" s="440" t="s">
        <v>1118</v>
      </c>
      <c r="B580" s="440" t="s">
        <v>1119</v>
      </c>
      <c r="C580" s="440" t="s">
        <v>1118</v>
      </c>
      <c r="D580" s="440" t="s">
        <v>23</v>
      </c>
      <c r="E580" s="441" t="str">
        <f t="shared" si="9"/>
        <v>121 S Hess St Quarryville, PA  17566</v>
      </c>
      <c r="F580" s="440" t="s">
        <v>14423</v>
      </c>
      <c r="G580" s="440" t="s">
        <v>3910</v>
      </c>
      <c r="H580" s="395"/>
      <c r="I580" s="440" t="s">
        <v>4519</v>
      </c>
      <c r="J580" s="440" t="s">
        <v>4017</v>
      </c>
      <c r="K580" s="442" t="s">
        <v>4520</v>
      </c>
    </row>
    <row r="581" spans="1:11" ht="15" customHeight="1" thickBot="1" x14ac:dyDescent="0.3">
      <c r="A581" s="440" t="s">
        <v>1120</v>
      </c>
      <c r="B581" s="440" t="s">
        <v>1121</v>
      </c>
      <c r="C581" s="440" t="s">
        <v>1120</v>
      </c>
      <c r="D581" s="440" t="s">
        <v>23</v>
      </c>
      <c r="E581" s="441" t="str">
        <f t="shared" si="9"/>
        <v>645 S Columbia Ave Ste 110 Somerset, PA  15501</v>
      </c>
      <c r="F581" s="440" t="s">
        <v>14367</v>
      </c>
      <c r="G581" s="440" t="s">
        <v>3910</v>
      </c>
      <c r="H581" s="395"/>
      <c r="I581" s="440" t="s">
        <v>4362</v>
      </c>
      <c r="J581" s="440" t="s">
        <v>4017</v>
      </c>
      <c r="K581" s="442" t="s">
        <v>4363</v>
      </c>
    </row>
    <row r="582" spans="1:11" ht="15" customHeight="1" thickBot="1" x14ac:dyDescent="0.3">
      <c r="A582" s="440" t="s">
        <v>1122</v>
      </c>
      <c r="B582" s="440" t="s">
        <v>1123</v>
      </c>
      <c r="C582" s="440" t="s">
        <v>1122</v>
      </c>
      <c r="D582" s="440" t="s">
        <v>34</v>
      </c>
      <c r="E582" s="441" t="str">
        <f t="shared" si="9"/>
        <v>281 Technology Drive Somerset, PA  15501</v>
      </c>
      <c r="F582" s="440" t="s">
        <v>6329</v>
      </c>
      <c r="G582" s="440"/>
      <c r="H582" s="395"/>
      <c r="I582" s="440" t="s">
        <v>4362</v>
      </c>
      <c r="J582" s="440" t="s">
        <v>4017</v>
      </c>
      <c r="K582" s="442" t="s">
        <v>4363</v>
      </c>
    </row>
    <row r="583" spans="1:11" ht="15" customHeight="1" thickBot="1" x14ac:dyDescent="0.3">
      <c r="A583" s="440" t="s">
        <v>1124</v>
      </c>
      <c r="B583" s="440" t="s">
        <v>1125</v>
      </c>
      <c r="C583" s="440" t="s">
        <v>1124</v>
      </c>
      <c r="D583" s="440" t="s">
        <v>23</v>
      </c>
      <c r="E583" s="441" t="str">
        <f t="shared" si="9"/>
        <v>760 Lower Road Souderton, PA  18964</v>
      </c>
      <c r="F583" s="440" t="s">
        <v>14576</v>
      </c>
      <c r="G583" s="440"/>
      <c r="H583" s="395"/>
      <c r="I583" s="440" t="s">
        <v>4867</v>
      </c>
      <c r="J583" s="440" t="s">
        <v>4017</v>
      </c>
      <c r="K583" s="442" t="s">
        <v>4868</v>
      </c>
    </row>
    <row r="584" spans="1:11" ht="15" customHeight="1" thickBot="1" x14ac:dyDescent="0.3">
      <c r="A584" s="440" t="s">
        <v>1126</v>
      </c>
      <c r="B584" s="440" t="s">
        <v>1127</v>
      </c>
      <c r="C584" s="440" t="s">
        <v>1126</v>
      </c>
      <c r="D584" s="440" t="s">
        <v>18</v>
      </c>
      <c r="E584" s="441" t="str">
        <f t="shared" si="9"/>
        <v>110 E Broad St Souderton, PA  18964</v>
      </c>
      <c r="F584" s="440" t="s">
        <v>14566</v>
      </c>
      <c r="G584" s="440"/>
      <c r="H584" s="395"/>
      <c r="I584" s="440" t="s">
        <v>4867</v>
      </c>
      <c r="J584" s="440" t="s">
        <v>4017</v>
      </c>
      <c r="K584" s="442" t="s">
        <v>4868</v>
      </c>
    </row>
    <row r="585" spans="1:11" ht="15" customHeight="1" thickBot="1" x14ac:dyDescent="0.3">
      <c r="A585" s="440" t="s">
        <v>1128</v>
      </c>
      <c r="B585" s="440" t="s">
        <v>1129</v>
      </c>
      <c r="C585" s="440" t="s">
        <v>1128</v>
      </c>
      <c r="D585" s="440" t="s">
        <v>23</v>
      </c>
      <c r="E585" s="441" t="str">
        <f t="shared" si="9"/>
        <v>2743 Washington Blvd Mc Keesport, PA  15133</v>
      </c>
      <c r="F585" s="440" t="s">
        <v>6335</v>
      </c>
      <c r="G585" s="440" t="s">
        <v>3910</v>
      </c>
      <c r="H585" s="395"/>
      <c r="I585" s="440" t="s">
        <v>4111</v>
      </c>
      <c r="J585" s="440" t="s">
        <v>4017</v>
      </c>
      <c r="K585" s="442" t="s">
        <v>4130</v>
      </c>
    </row>
    <row r="586" spans="1:11" ht="15" customHeight="1" thickBot="1" x14ac:dyDescent="0.3">
      <c r="A586" s="440" t="s">
        <v>1130</v>
      </c>
      <c r="B586" s="440" t="s">
        <v>1131</v>
      </c>
      <c r="C586" s="440" t="s">
        <v>1130</v>
      </c>
      <c r="D586" s="440" t="s">
        <v>23</v>
      </c>
      <c r="E586" s="441" t="str">
        <f t="shared" si="9"/>
        <v>328 Knoch Rd Saxonburg, PA  16056</v>
      </c>
      <c r="F586" s="440" t="s">
        <v>14280</v>
      </c>
      <c r="G586" s="440"/>
      <c r="H586" s="395"/>
      <c r="I586" s="440" t="s">
        <v>4155</v>
      </c>
      <c r="J586" s="440" t="s">
        <v>4017</v>
      </c>
      <c r="K586" s="442" t="s">
        <v>4156</v>
      </c>
    </row>
    <row r="587" spans="1:11" ht="15" customHeight="1" thickBot="1" x14ac:dyDescent="0.3">
      <c r="A587" s="440" t="s">
        <v>1132</v>
      </c>
      <c r="B587" s="440" t="s">
        <v>1133</v>
      </c>
      <c r="C587" s="440" t="s">
        <v>1132</v>
      </c>
      <c r="D587" s="440" t="s">
        <v>23</v>
      </c>
      <c r="E587" s="441" t="str">
        <f t="shared" si="9"/>
        <v>377 Main St Fawn Grove, PA  17321</v>
      </c>
      <c r="F587" s="440" t="s">
        <v>14406</v>
      </c>
      <c r="G587" s="440"/>
      <c r="H587" s="395"/>
      <c r="I587" s="440" t="s">
        <v>4484</v>
      </c>
      <c r="J587" s="440" t="s">
        <v>4017</v>
      </c>
      <c r="K587" s="442" t="s">
        <v>4485</v>
      </c>
    </row>
    <row r="588" spans="1:11" ht="15" customHeight="1" thickBot="1" x14ac:dyDescent="0.3">
      <c r="A588" s="440" t="s">
        <v>1134</v>
      </c>
      <c r="B588" s="440" t="s">
        <v>1135</v>
      </c>
      <c r="C588" s="440" t="s">
        <v>1134</v>
      </c>
      <c r="D588" s="440" t="s">
        <v>23</v>
      </c>
      <c r="E588" s="441" t="str">
        <f t="shared" si="9"/>
        <v>3680 Old Oakdale Rd McDonald, PA  15057</v>
      </c>
      <c r="F588" s="440" t="s">
        <v>14267</v>
      </c>
      <c r="G588" s="440"/>
      <c r="H588" s="395"/>
      <c r="I588" s="440" t="s">
        <v>4131</v>
      </c>
      <c r="J588" s="440" t="s">
        <v>4017</v>
      </c>
      <c r="K588" s="442" t="s">
        <v>4057</v>
      </c>
    </row>
    <row r="589" spans="1:11" ht="15" customHeight="1" thickBot="1" x14ac:dyDescent="0.3">
      <c r="A589" s="440" t="s">
        <v>1136</v>
      </c>
      <c r="B589" s="440" t="s">
        <v>1137</v>
      </c>
      <c r="C589" s="440" t="s">
        <v>1136</v>
      </c>
      <c r="D589" s="440" t="s">
        <v>23</v>
      </c>
      <c r="E589" s="441" t="str">
        <f t="shared" si="9"/>
        <v>4 Forge Rd Boiling Springs, PA  17007</v>
      </c>
      <c r="F589" s="440" t="s">
        <v>6342</v>
      </c>
      <c r="G589" s="440" t="s">
        <v>3910</v>
      </c>
      <c r="H589" s="395"/>
      <c r="I589" s="440" t="s">
        <v>4583</v>
      </c>
      <c r="J589" s="440" t="s">
        <v>4017</v>
      </c>
      <c r="K589" s="442" t="s">
        <v>4584</v>
      </c>
    </row>
    <row r="590" spans="1:11" ht="15" customHeight="1" thickBot="1" x14ac:dyDescent="0.3">
      <c r="A590" s="440" t="s">
        <v>1138</v>
      </c>
      <c r="B590" s="440" t="s">
        <v>1139</v>
      </c>
      <c r="C590" s="440" t="s">
        <v>1138</v>
      </c>
      <c r="D590" s="440" t="s">
        <v>23</v>
      </c>
      <c r="E590" s="441" t="str">
        <f t="shared" si="9"/>
        <v>2005 Eagle Ridge Rd South Park, PA  15129</v>
      </c>
      <c r="F590" s="440" t="s">
        <v>6344</v>
      </c>
      <c r="G590" s="440"/>
      <c r="H590" s="395"/>
      <c r="I590" s="440" t="s">
        <v>4132</v>
      </c>
      <c r="J590" s="440" t="s">
        <v>4017</v>
      </c>
      <c r="K590" s="442" t="s">
        <v>4133</v>
      </c>
    </row>
    <row r="591" spans="1:11" ht="15" customHeight="1" thickBot="1" x14ac:dyDescent="0.3">
      <c r="A591" s="440" t="s">
        <v>1140</v>
      </c>
      <c r="B591" s="440" t="s">
        <v>1141</v>
      </c>
      <c r="C591" s="440" t="s">
        <v>1140</v>
      </c>
      <c r="D591" s="440" t="s">
        <v>23</v>
      </c>
      <c r="E591" s="441" t="str">
        <f t="shared" si="9"/>
        <v>4949 State Route 151 Hookstown, PA  15050</v>
      </c>
      <c r="F591" s="440" t="s">
        <v>6345</v>
      </c>
      <c r="G591" s="440" t="s">
        <v>3910</v>
      </c>
      <c r="H591" s="395"/>
      <c r="I591" s="440" t="s">
        <v>5018</v>
      </c>
      <c r="J591" s="440" t="s">
        <v>4017</v>
      </c>
      <c r="K591" s="442" t="s">
        <v>5019</v>
      </c>
    </row>
    <row r="592" spans="1:11" ht="15" customHeight="1" thickBot="1" x14ac:dyDescent="0.3">
      <c r="A592" s="440" t="s">
        <v>1142</v>
      </c>
      <c r="B592" s="440" t="s">
        <v>1143</v>
      </c>
      <c r="C592" s="440" t="s">
        <v>1142</v>
      </c>
      <c r="D592" s="440" t="s">
        <v>23</v>
      </c>
      <c r="E592" s="441" t="str">
        <f t="shared" si="9"/>
        <v>225 Bowman Rd Hanover, PA  17331</v>
      </c>
      <c r="F592" s="440" t="s">
        <v>6346</v>
      </c>
      <c r="G592" s="440" t="s">
        <v>3910</v>
      </c>
      <c r="H592" s="395"/>
      <c r="I592" s="440" t="s">
        <v>4475</v>
      </c>
      <c r="J592" s="440" t="s">
        <v>4017</v>
      </c>
      <c r="K592" s="442" t="s">
        <v>4476</v>
      </c>
    </row>
    <row r="593" spans="1:11" ht="15" customHeight="1" thickBot="1" x14ac:dyDescent="0.3">
      <c r="A593" s="440" t="s">
        <v>1144</v>
      </c>
      <c r="B593" s="440" t="s">
        <v>1145</v>
      </c>
      <c r="C593" s="440" t="s">
        <v>1144</v>
      </c>
      <c r="D593" s="440" t="s">
        <v>23</v>
      </c>
      <c r="E593" s="441" t="str">
        <f t="shared" si="9"/>
        <v>515 W Central Ave South Williamsport, PA  17702</v>
      </c>
      <c r="F593" s="440" t="s">
        <v>14488</v>
      </c>
      <c r="G593" s="440" t="s">
        <v>3910</v>
      </c>
      <c r="H593" s="395"/>
      <c r="I593" s="440" t="s">
        <v>4685</v>
      </c>
      <c r="J593" s="440" t="s">
        <v>4017</v>
      </c>
      <c r="K593" s="442" t="s">
        <v>4686</v>
      </c>
    </row>
    <row r="594" spans="1:11" ht="15" customHeight="1" thickBot="1" x14ac:dyDescent="0.3">
      <c r="A594" s="440" t="s">
        <v>1146</v>
      </c>
      <c r="B594" s="440" t="s">
        <v>1147</v>
      </c>
      <c r="C594" s="440" t="s">
        <v>1146</v>
      </c>
      <c r="D594" s="440" t="s">
        <v>23</v>
      </c>
      <c r="E594" s="441" t="str">
        <f t="shared" si="9"/>
        <v>1560 Delmar Drive Folcroft, PA  19032</v>
      </c>
      <c r="F594" s="440" t="s">
        <v>14615</v>
      </c>
      <c r="G594" s="440" t="s">
        <v>3910</v>
      </c>
      <c r="H594" s="395"/>
      <c r="I594" s="440" t="s">
        <v>4927</v>
      </c>
      <c r="J594" s="440" t="s">
        <v>4017</v>
      </c>
      <c r="K594" s="442" t="s">
        <v>4928</v>
      </c>
    </row>
    <row r="595" spans="1:11" ht="15" customHeight="1" thickBot="1" x14ac:dyDescent="0.3">
      <c r="A595" s="440" t="s">
        <v>1148</v>
      </c>
      <c r="B595" s="440" t="s">
        <v>1149</v>
      </c>
      <c r="C595" s="440" t="s">
        <v>1148</v>
      </c>
      <c r="D595" s="440" t="s">
        <v>23</v>
      </c>
      <c r="E595" s="441" t="str">
        <f t="shared" si="9"/>
        <v>1000 Mapletown Rd Greensboro, PA  15338</v>
      </c>
      <c r="F595" s="440" t="s">
        <v>6356</v>
      </c>
      <c r="G595" s="440" t="s">
        <v>3910</v>
      </c>
      <c r="H595" s="395"/>
      <c r="I595" s="440" t="s">
        <v>4040</v>
      </c>
      <c r="J595" s="440" t="s">
        <v>4017</v>
      </c>
      <c r="K595" s="442" t="s">
        <v>4041</v>
      </c>
    </row>
    <row r="596" spans="1:11" ht="15" customHeight="1" thickBot="1" x14ac:dyDescent="0.3">
      <c r="A596" s="440" t="s">
        <v>1150</v>
      </c>
      <c r="B596" s="440" t="s">
        <v>1151</v>
      </c>
      <c r="C596" s="440" t="s">
        <v>1150</v>
      </c>
      <c r="D596" s="440" t="s">
        <v>23</v>
      </c>
      <c r="E596" s="441" t="str">
        <f t="shared" si="9"/>
        <v>800 Southern Drive Catawissa, PA  17820</v>
      </c>
      <c r="F596" s="440" t="s">
        <v>14470</v>
      </c>
      <c r="G596" s="440"/>
      <c r="H596" s="395"/>
      <c r="I596" s="440" t="s">
        <v>4633</v>
      </c>
      <c r="J596" s="440" t="s">
        <v>4017</v>
      </c>
      <c r="K596" s="442" t="s">
        <v>4634</v>
      </c>
    </row>
    <row r="597" spans="1:11" ht="15" customHeight="1" thickBot="1" x14ac:dyDescent="0.3">
      <c r="A597" s="440" t="s">
        <v>1152</v>
      </c>
      <c r="B597" s="440" t="s">
        <v>1153</v>
      </c>
      <c r="C597" s="440" t="s">
        <v>1152</v>
      </c>
      <c r="D597" s="440" t="s">
        <v>23</v>
      </c>
      <c r="E597" s="441" t="str">
        <f t="shared" si="9"/>
        <v>3072 Great Cove Rd Warfordsburg, PA  17267</v>
      </c>
      <c r="F597" s="440" t="s">
        <v>14383</v>
      </c>
      <c r="G597" s="440" t="s">
        <v>4069</v>
      </c>
      <c r="H597" s="395"/>
      <c r="I597" s="440" t="s">
        <v>4426</v>
      </c>
      <c r="J597" s="440" t="s">
        <v>4017</v>
      </c>
      <c r="K597" s="442" t="s">
        <v>4427</v>
      </c>
    </row>
    <row r="598" spans="1:11" ht="15" customHeight="1" thickBot="1" x14ac:dyDescent="0.3">
      <c r="A598" s="440" t="s">
        <v>1154</v>
      </c>
      <c r="B598" s="440" t="s">
        <v>1155</v>
      </c>
      <c r="C598" s="440" t="s">
        <v>1154</v>
      </c>
      <c r="D598" s="440" t="s">
        <v>23</v>
      </c>
      <c r="E598" s="441" t="str">
        <f t="shared" si="9"/>
        <v>10339 Pogue Road Three Springs, PA  17264</v>
      </c>
      <c r="F598" s="440" t="s">
        <v>6360</v>
      </c>
      <c r="G598" s="440" t="s">
        <v>3910</v>
      </c>
      <c r="H598" s="395"/>
      <c r="I598" s="440" t="s">
        <v>4437</v>
      </c>
      <c r="J598" s="440" t="s">
        <v>4017</v>
      </c>
      <c r="K598" s="442" t="s">
        <v>4438</v>
      </c>
    </row>
    <row r="599" spans="1:11" ht="15" customHeight="1" thickBot="1" x14ac:dyDescent="0.3">
      <c r="A599" s="440" t="s">
        <v>1156</v>
      </c>
      <c r="B599" s="440" t="s">
        <v>1157</v>
      </c>
      <c r="C599" s="440" t="s">
        <v>1156</v>
      </c>
      <c r="D599" s="440" t="s">
        <v>23</v>
      </c>
      <c r="E599" s="441" t="str">
        <f t="shared" si="9"/>
        <v>5775 Main St Center Valley, PA  18034</v>
      </c>
      <c r="F599" s="440" t="s">
        <v>14549</v>
      </c>
      <c r="G599" s="440" t="s">
        <v>3910</v>
      </c>
      <c r="H599" s="395"/>
      <c r="I599" s="440" t="s">
        <v>4821</v>
      </c>
      <c r="J599" s="440" t="s">
        <v>4017</v>
      </c>
      <c r="K599" s="442" t="s">
        <v>4822</v>
      </c>
    </row>
    <row r="600" spans="1:11" ht="15" customHeight="1" thickBot="1" x14ac:dyDescent="0.3">
      <c r="A600" s="440" t="s">
        <v>1158</v>
      </c>
      <c r="B600" s="440" t="s">
        <v>1159</v>
      </c>
      <c r="C600" s="440" t="s">
        <v>1158</v>
      </c>
      <c r="D600" s="440" t="s">
        <v>23</v>
      </c>
      <c r="E600" s="441" t="str">
        <f t="shared" si="9"/>
        <v>241 Main St Blossburg, PA  16912</v>
      </c>
      <c r="F600" s="440" t="s">
        <v>6368</v>
      </c>
      <c r="G600" s="440" t="s">
        <v>3910</v>
      </c>
      <c r="H600" s="395"/>
      <c r="I600" s="440" t="s">
        <v>4691</v>
      </c>
      <c r="J600" s="440" t="s">
        <v>4017</v>
      </c>
      <c r="K600" s="442" t="s">
        <v>4692</v>
      </c>
    </row>
    <row r="601" spans="1:11" ht="15" customHeight="1" thickBot="1" x14ac:dyDescent="0.3">
      <c r="A601" s="440" t="s">
        <v>1160</v>
      </c>
      <c r="B601" s="440" t="s">
        <v>1161</v>
      </c>
      <c r="C601" s="440" t="s">
        <v>1160</v>
      </c>
      <c r="D601" s="440" t="s">
        <v>23</v>
      </c>
      <c r="E601" s="441" t="str">
        <f t="shared" si="9"/>
        <v>3280 Fissels Church Rd Glen Rock, PA  17327</v>
      </c>
      <c r="F601" s="440" t="s">
        <v>6369</v>
      </c>
      <c r="G601" s="440" t="s">
        <v>4486</v>
      </c>
      <c r="H601" s="395"/>
      <c r="I601" s="440" t="s">
        <v>4487</v>
      </c>
      <c r="J601" s="440" t="s">
        <v>4017</v>
      </c>
      <c r="K601" s="442" t="s">
        <v>4488</v>
      </c>
    </row>
    <row r="602" spans="1:11" ht="15" customHeight="1" thickBot="1" x14ac:dyDescent="0.3">
      <c r="A602" s="440" t="s">
        <v>1162</v>
      </c>
      <c r="B602" s="440" t="s">
        <v>1163</v>
      </c>
      <c r="C602" s="440" t="s">
        <v>1162</v>
      </c>
      <c r="D602" s="440" t="s">
        <v>23</v>
      </c>
      <c r="E602" s="441" t="str">
        <f t="shared" si="9"/>
        <v>609 Parker Ave Scottdale, PA  15683</v>
      </c>
      <c r="F602" s="440" t="s">
        <v>14341</v>
      </c>
      <c r="G602" s="440" t="s">
        <v>3910</v>
      </c>
      <c r="H602" s="395"/>
      <c r="I602" s="440" t="s">
        <v>4292</v>
      </c>
      <c r="J602" s="440" t="s">
        <v>4017</v>
      </c>
      <c r="K602" s="442" t="s">
        <v>4293</v>
      </c>
    </row>
    <row r="603" spans="1:11" ht="15" customHeight="1" thickBot="1" x14ac:dyDescent="0.3">
      <c r="A603" s="440" t="s">
        <v>1164</v>
      </c>
      <c r="B603" s="440" t="s">
        <v>1165</v>
      </c>
      <c r="C603" s="440" t="s">
        <v>1164</v>
      </c>
      <c r="D603" s="440" t="s">
        <v>18</v>
      </c>
      <c r="E603" s="441" t="str">
        <f t="shared" si="9"/>
        <v>7101 Paschall Ave Philadelphia, PA  19142</v>
      </c>
      <c r="F603" s="440" t="s">
        <v>6374</v>
      </c>
      <c r="G603" s="440"/>
      <c r="H603" s="395"/>
      <c r="I603" s="440" t="s">
        <v>4016</v>
      </c>
      <c r="J603" s="440" t="s">
        <v>4017</v>
      </c>
      <c r="K603" s="442" t="s">
        <v>4343</v>
      </c>
    </row>
    <row r="604" spans="1:11" ht="15" customHeight="1" thickBot="1" x14ac:dyDescent="0.3">
      <c r="A604" s="440" t="s">
        <v>1166</v>
      </c>
      <c r="B604" s="440" t="s">
        <v>1167</v>
      </c>
      <c r="C604" s="440" t="s">
        <v>1166</v>
      </c>
      <c r="D604" s="440" t="s">
        <v>18</v>
      </c>
      <c r="E604" s="441" t="str">
        <f t="shared" si="9"/>
        <v>4369 Northern Pike Monroeville, PA  15146</v>
      </c>
      <c r="F604" s="440" t="s">
        <v>6375</v>
      </c>
      <c r="G604" s="440"/>
      <c r="H604" s="395"/>
      <c r="I604" s="440" t="s">
        <v>4102</v>
      </c>
      <c r="J604" s="440" t="s">
        <v>4017</v>
      </c>
      <c r="K604" s="442" t="s">
        <v>4103</v>
      </c>
    </row>
    <row r="605" spans="1:11" ht="15" customHeight="1" thickBot="1" x14ac:dyDescent="0.3">
      <c r="A605" s="440" t="s">
        <v>1168</v>
      </c>
      <c r="B605" s="440" t="s">
        <v>1169</v>
      </c>
      <c r="C605" s="440" t="s">
        <v>1168</v>
      </c>
      <c r="D605" s="440" t="s">
        <v>23</v>
      </c>
      <c r="E605" s="441" t="str">
        <f t="shared" si="9"/>
        <v>1100 E Main Street Roaring Spring, PA  16673</v>
      </c>
      <c r="F605" s="440" t="s">
        <v>14349</v>
      </c>
      <c r="G605" s="440" t="s">
        <v>3910</v>
      </c>
      <c r="H605" s="395"/>
      <c r="I605" s="440" t="s">
        <v>4317</v>
      </c>
      <c r="J605" s="440" t="s">
        <v>4017</v>
      </c>
      <c r="K605" s="442" t="s">
        <v>4318</v>
      </c>
    </row>
    <row r="606" spans="1:11" ht="15" customHeight="1" thickBot="1" x14ac:dyDescent="0.3">
      <c r="A606" s="440" t="s">
        <v>1170</v>
      </c>
      <c r="B606" s="440" t="s">
        <v>1171</v>
      </c>
      <c r="C606" s="440" t="s">
        <v>1170</v>
      </c>
      <c r="D606" s="440" t="s">
        <v>23</v>
      </c>
      <c r="E606" s="441" t="str">
        <f t="shared" si="9"/>
        <v>100 E College Ave Spring Grove, PA  17362</v>
      </c>
      <c r="F606" s="440" t="s">
        <v>14407</v>
      </c>
      <c r="G606" s="440" t="s">
        <v>3910</v>
      </c>
      <c r="H606" s="395"/>
      <c r="I606" s="440" t="s">
        <v>4489</v>
      </c>
      <c r="J606" s="440" t="s">
        <v>4017</v>
      </c>
      <c r="K606" s="442" t="s">
        <v>4490</v>
      </c>
    </row>
    <row r="607" spans="1:11" ht="15" customHeight="1" thickBot="1" x14ac:dyDescent="0.3">
      <c r="A607" s="440" t="s">
        <v>1172</v>
      </c>
      <c r="B607" s="440" t="s">
        <v>1173</v>
      </c>
      <c r="C607" s="440" t="s">
        <v>1172</v>
      </c>
      <c r="D607" s="440" t="s">
        <v>23</v>
      </c>
      <c r="E607" s="441" t="str">
        <f t="shared" si="9"/>
        <v>111 W Leamy Ave Springfield, PA  19064</v>
      </c>
      <c r="F607" s="440" t="s">
        <v>14616</v>
      </c>
      <c r="G607" s="440"/>
      <c r="H607" s="395"/>
      <c r="I607" s="440" t="s">
        <v>4943</v>
      </c>
      <c r="J607" s="440" t="s">
        <v>4017</v>
      </c>
      <c r="K607" s="442" t="s">
        <v>4944</v>
      </c>
    </row>
    <row r="608" spans="1:11" ht="15" customHeight="1" thickBot="1" x14ac:dyDescent="0.3">
      <c r="A608" s="440" t="s">
        <v>1174</v>
      </c>
      <c r="B608" s="440" t="s">
        <v>1175</v>
      </c>
      <c r="C608" s="440" t="s">
        <v>1174</v>
      </c>
      <c r="D608" s="440" t="s">
        <v>23</v>
      </c>
      <c r="E608" s="441" t="str">
        <f t="shared" si="9"/>
        <v>1901 E Paper Mill Rd Oreland, PA  19075</v>
      </c>
      <c r="F608" s="440" t="s">
        <v>14577</v>
      </c>
      <c r="G608" s="440"/>
      <c r="H608" s="395"/>
      <c r="I608" s="440" t="s">
        <v>4886</v>
      </c>
      <c r="J608" s="440" t="s">
        <v>4017</v>
      </c>
      <c r="K608" s="442" t="s">
        <v>4887</v>
      </c>
    </row>
    <row r="609" spans="1:11" ht="15" customHeight="1" thickBot="1" x14ac:dyDescent="0.3">
      <c r="A609" s="440" t="s">
        <v>1176</v>
      </c>
      <c r="B609" s="440" t="s">
        <v>1177</v>
      </c>
      <c r="C609" s="440" t="s">
        <v>1176</v>
      </c>
      <c r="D609" s="440" t="s">
        <v>23</v>
      </c>
      <c r="E609" s="441" t="str">
        <f t="shared" si="9"/>
        <v>857 South Lewis Road Royersford, PA  19468</v>
      </c>
      <c r="F609" s="440" t="s">
        <v>14578</v>
      </c>
      <c r="G609" s="440" t="s">
        <v>3910</v>
      </c>
      <c r="H609" s="395"/>
      <c r="I609" s="440" t="s">
        <v>4888</v>
      </c>
      <c r="J609" s="440" t="s">
        <v>4017</v>
      </c>
      <c r="K609" s="442" t="s">
        <v>4889</v>
      </c>
    </row>
    <row r="610" spans="1:11" ht="15" customHeight="1" thickBot="1" x14ac:dyDescent="0.3">
      <c r="A610" s="440" t="s">
        <v>1178</v>
      </c>
      <c r="B610" s="440" t="s">
        <v>1179</v>
      </c>
      <c r="C610" s="440" t="s">
        <v>1178</v>
      </c>
      <c r="D610" s="440" t="s">
        <v>23</v>
      </c>
      <c r="E610" s="441" t="str">
        <f t="shared" si="9"/>
        <v>131 W Nittany Ave State College, PA  16801</v>
      </c>
      <c r="F610" s="440" t="s">
        <v>14378</v>
      </c>
      <c r="G610" s="440" t="s">
        <v>3910</v>
      </c>
      <c r="H610" s="395"/>
      <c r="I610" s="440" t="s">
        <v>4397</v>
      </c>
      <c r="J610" s="440" t="s">
        <v>4017</v>
      </c>
      <c r="K610" s="442" t="s">
        <v>4398</v>
      </c>
    </row>
    <row r="611" spans="1:11" ht="15" customHeight="1" thickBot="1" x14ac:dyDescent="0.3">
      <c r="A611" s="440" t="s">
        <v>1180</v>
      </c>
      <c r="B611" s="440" t="s">
        <v>1181</v>
      </c>
      <c r="C611" s="440" t="s">
        <v>1180</v>
      </c>
      <c r="D611" s="440" t="s">
        <v>34</v>
      </c>
      <c r="E611" s="441" t="str">
        <f t="shared" si="9"/>
        <v>565 Lewis Run Road Jefferson Hills, PA  15025</v>
      </c>
      <c r="F611" s="440" t="s">
        <v>6394</v>
      </c>
      <c r="G611" s="440"/>
      <c r="H611" s="395"/>
      <c r="I611" s="440" t="s">
        <v>4134</v>
      </c>
      <c r="J611" s="440" t="s">
        <v>4017</v>
      </c>
      <c r="K611" s="442" t="s">
        <v>4095</v>
      </c>
    </row>
    <row r="612" spans="1:11" ht="15" customHeight="1" thickBot="1" x14ac:dyDescent="0.3">
      <c r="A612" s="440" t="s">
        <v>1182</v>
      </c>
      <c r="B612" s="440" t="s">
        <v>1183</v>
      </c>
      <c r="C612" s="440" t="s">
        <v>1182</v>
      </c>
      <c r="D612" s="440" t="s">
        <v>23</v>
      </c>
      <c r="E612" s="441" t="str">
        <f t="shared" si="9"/>
        <v>220 E Oliver Rd Munhall, PA  15120</v>
      </c>
      <c r="F612" s="440" t="s">
        <v>14268</v>
      </c>
      <c r="G612" s="440" t="s">
        <v>3910</v>
      </c>
      <c r="H612" s="395"/>
      <c r="I612" s="440" t="s">
        <v>4135</v>
      </c>
      <c r="J612" s="440" t="s">
        <v>4017</v>
      </c>
      <c r="K612" s="442" t="s">
        <v>4076</v>
      </c>
    </row>
    <row r="613" spans="1:11" ht="15" customHeight="1" thickBot="1" x14ac:dyDescent="0.3">
      <c r="A613" s="440" t="s">
        <v>1184</v>
      </c>
      <c r="B613" s="440" t="s">
        <v>1185</v>
      </c>
      <c r="C613" s="440" t="s">
        <v>1184</v>
      </c>
      <c r="D613" s="440" t="s">
        <v>23</v>
      </c>
      <c r="E613" s="441" t="str">
        <f t="shared" si="9"/>
        <v>PO Box 7645 Steelton, PA  17113</v>
      </c>
      <c r="F613" s="440" t="s">
        <v>14460</v>
      </c>
      <c r="G613" s="440" t="s">
        <v>3910</v>
      </c>
      <c r="H613" s="395"/>
      <c r="I613" s="440" t="s">
        <v>4608</v>
      </c>
      <c r="J613" s="440" t="s">
        <v>4017</v>
      </c>
      <c r="K613" s="442" t="s">
        <v>4609</v>
      </c>
    </row>
    <row r="614" spans="1:11" ht="15" customHeight="1" thickBot="1" x14ac:dyDescent="0.3">
      <c r="A614" s="440" t="s">
        <v>1186</v>
      </c>
      <c r="B614" s="440" t="s">
        <v>1187</v>
      </c>
      <c r="C614" s="440" t="s">
        <v>1186</v>
      </c>
      <c r="D614" s="440" t="s">
        <v>23</v>
      </c>
      <c r="E614" s="441" t="str">
        <f t="shared" ref="E614:E677" si="10">F614&amp;" "&amp;I614&amp;", "&amp;J614&amp;"  "&amp;K614</f>
        <v>600 Russellwood Ave McKees Rocks, PA  15136</v>
      </c>
      <c r="F614" s="440" t="s">
        <v>14269</v>
      </c>
      <c r="G614" s="440"/>
      <c r="H614" s="395"/>
      <c r="I614" s="440" t="s">
        <v>4136</v>
      </c>
      <c r="J614" s="440" t="s">
        <v>4017</v>
      </c>
      <c r="K614" s="442" t="s">
        <v>4113</v>
      </c>
    </row>
    <row r="615" spans="1:11" ht="15" customHeight="1" thickBot="1" x14ac:dyDescent="0.3">
      <c r="A615" s="440" t="s">
        <v>1188</v>
      </c>
      <c r="B615" s="440" t="s">
        <v>1189</v>
      </c>
      <c r="C615" s="440" t="s">
        <v>1188</v>
      </c>
      <c r="D615" s="440" t="s">
        <v>23</v>
      </c>
      <c r="E615" s="441" t="str">
        <f t="shared" si="10"/>
        <v>123 Linden St Stroudsburg, PA  18360</v>
      </c>
      <c r="F615" s="440" t="s">
        <v>14526</v>
      </c>
      <c r="G615" s="440" t="s">
        <v>3910</v>
      </c>
      <c r="H615" s="395"/>
      <c r="I615" s="440" t="s">
        <v>4774</v>
      </c>
      <c r="J615" s="440" t="s">
        <v>4017</v>
      </c>
      <c r="K615" s="442" t="s">
        <v>4775</v>
      </c>
    </row>
    <row r="616" spans="1:11" ht="15" customHeight="1" thickBot="1" x14ac:dyDescent="0.3">
      <c r="A616" s="440" t="s">
        <v>1190</v>
      </c>
      <c r="B616" s="440" t="s">
        <v>1191</v>
      </c>
      <c r="C616" s="440" t="s">
        <v>1190</v>
      </c>
      <c r="D616" s="440" t="s">
        <v>18</v>
      </c>
      <c r="E616" s="441" t="str">
        <f t="shared" si="10"/>
        <v>236 E Main St Loganton, PA  17747</v>
      </c>
      <c r="F616" s="440" t="s">
        <v>14233</v>
      </c>
      <c r="G616" s="440"/>
      <c r="H616" s="395"/>
      <c r="I616" s="440" t="s">
        <v>4065</v>
      </c>
      <c r="J616" s="440" t="s">
        <v>4017</v>
      </c>
      <c r="K616" s="442" t="s">
        <v>4066</v>
      </c>
    </row>
    <row r="617" spans="1:11" ht="15" customHeight="1" thickBot="1" x14ac:dyDescent="0.3">
      <c r="A617" s="440" t="s">
        <v>1192</v>
      </c>
      <c r="B617" s="440" t="s">
        <v>1193</v>
      </c>
      <c r="C617" s="440" t="s">
        <v>1192</v>
      </c>
      <c r="D617" s="440" t="s">
        <v>23</v>
      </c>
      <c r="E617" s="441" t="str">
        <f t="shared" si="10"/>
        <v>PO Box 240 Laporte, PA  18626</v>
      </c>
      <c r="F617" s="440" t="s">
        <v>14490</v>
      </c>
      <c r="G617" s="440" t="s">
        <v>3910</v>
      </c>
      <c r="H617" s="395"/>
      <c r="I617" s="440" t="s">
        <v>4687</v>
      </c>
      <c r="J617" s="440" t="s">
        <v>4017</v>
      </c>
      <c r="K617" s="442" t="s">
        <v>4688</v>
      </c>
    </row>
    <row r="618" spans="1:11" ht="15" customHeight="1" thickBot="1" x14ac:dyDescent="0.3">
      <c r="A618" s="440" t="s">
        <v>1194</v>
      </c>
      <c r="B618" s="440" t="s">
        <v>1195</v>
      </c>
      <c r="C618" s="440" t="s">
        <v>1194</v>
      </c>
      <c r="D618" s="440" t="s">
        <v>34</v>
      </c>
      <c r="E618" s="441" t="str">
        <f t="shared" si="10"/>
        <v>815 E Market St New Berlin, PA  17855</v>
      </c>
      <c r="F618" s="440" t="s">
        <v>6405</v>
      </c>
      <c r="G618" s="440" t="s">
        <v>14416</v>
      </c>
      <c r="H618" s="395"/>
      <c r="I618" s="440" t="s">
        <v>4656</v>
      </c>
      <c r="J618" s="440" t="s">
        <v>4017</v>
      </c>
      <c r="K618" s="442" t="s">
        <v>4657</v>
      </c>
    </row>
    <row r="619" spans="1:11" ht="15" customHeight="1" thickBot="1" x14ac:dyDescent="0.3">
      <c r="A619" s="440" t="s">
        <v>1196</v>
      </c>
      <c r="B619" s="440" t="s">
        <v>1197</v>
      </c>
      <c r="C619" s="440" t="s">
        <v>1196</v>
      </c>
      <c r="D619" s="440" t="s">
        <v>18</v>
      </c>
      <c r="E619" s="441" t="str">
        <f t="shared" si="10"/>
        <v>240 Market Street Bloomsburg, PA  17815</v>
      </c>
      <c r="F619" s="440" t="s">
        <v>6407</v>
      </c>
      <c r="G619" s="440" t="s">
        <v>4637</v>
      </c>
      <c r="H619" s="395"/>
      <c r="I619" s="440" t="s">
        <v>4629</v>
      </c>
      <c r="J619" s="440" t="s">
        <v>4017</v>
      </c>
      <c r="K619" s="442" t="s">
        <v>4630</v>
      </c>
    </row>
    <row r="620" spans="1:11" ht="15" customHeight="1" thickBot="1" x14ac:dyDescent="0.3">
      <c r="A620" s="440" t="s">
        <v>1198</v>
      </c>
      <c r="B620" s="440" t="s">
        <v>1199</v>
      </c>
      <c r="C620" s="440" t="s">
        <v>1198</v>
      </c>
      <c r="D620" s="440" t="s">
        <v>23</v>
      </c>
      <c r="E620" s="441" t="str">
        <f t="shared" si="10"/>
        <v>3192 Turnpike St. Susquehanna, PA  18847</v>
      </c>
      <c r="F620" s="440" t="s">
        <v>14515</v>
      </c>
      <c r="G620" s="440" t="s">
        <v>3910</v>
      </c>
      <c r="H620" s="395"/>
      <c r="I620" s="440" t="s">
        <v>4752</v>
      </c>
      <c r="J620" s="440" t="s">
        <v>4017</v>
      </c>
      <c r="K620" s="442" t="s">
        <v>4753</v>
      </c>
    </row>
    <row r="621" spans="1:11" ht="15" customHeight="1" thickBot="1" x14ac:dyDescent="0.3">
      <c r="A621" s="440" t="s">
        <v>1200</v>
      </c>
      <c r="B621" s="440" t="s">
        <v>1201</v>
      </c>
      <c r="C621" s="440" t="s">
        <v>1200</v>
      </c>
      <c r="D621" s="440" t="s">
        <v>34</v>
      </c>
      <c r="E621" s="441" t="str">
        <f t="shared" si="10"/>
        <v>PO Box 100 Dimock, PA  18816</v>
      </c>
      <c r="F621" s="440" t="s">
        <v>4529</v>
      </c>
      <c r="G621" s="440" t="s">
        <v>3910</v>
      </c>
      <c r="H621" s="395"/>
      <c r="I621" s="440" t="s">
        <v>14510</v>
      </c>
      <c r="J621" s="440" t="s">
        <v>4017</v>
      </c>
      <c r="K621" s="442" t="s">
        <v>14511</v>
      </c>
    </row>
    <row r="622" spans="1:11" ht="15" customHeight="1" thickBot="1" x14ac:dyDescent="0.3">
      <c r="A622" s="440" t="s">
        <v>1202</v>
      </c>
      <c r="B622" s="440" t="s">
        <v>1203</v>
      </c>
      <c r="C622" s="440" t="s">
        <v>1202</v>
      </c>
      <c r="D622" s="440" t="s">
        <v>23</v>
      </c>
      <c r="E622" s="441" t="str">
        <f t="shared" si="10"/>
        <v>2579 Interstate Drive Harrisburg, PA  17110</v>
      </c>
      <c r="F622" s="440" t="s">
        <v>14461</v>
      </c>
      <c r="G622" s="440" t="s">
        <v>3910</v>
      </c>
      <c r="H622" s="395"/>
      <c r="I622" s="440" t="s">
        <v>4589</v>
      </c>
      <c r="J622" s="440" t="s">
        <v>4017</v>
      </c>
      <c r="K622" s="442" t="s">
        <v>4600</v>
      </c>
    </row>
    <row r="623" spans="1:11" ht="15" customHeight="1" thickBot="1" x14ac:dyDescent="0.3">
      <c r="A623" s="440" t="s">
        <v>1204</v>
      </c>
      <c r="B623" s="440" t="s">
        <v>1205</v>
      </c>
      <c r="C623" s="440" t="s">
        <v>1204</v>
      </c>
      <c r="D623" s="440" t="s">
        <v>23</v>
      </c>
      <c r="E623" s="441" t="str">
        <f t="shared" si="10"/>
        <v>1725 Schoolhouse Rd Duncannon, PA  17020</v>
      </c>
      <c r="F623" s="440" t="s">
        <v>14463</v>
      </c>
      <c r="G623" s="440" t="s">
        <v>3910</v>
      </c>
      <c r="H623" s="395"/>
      <c r="I623" s="440" t="s">
        <v>4617</v>
      </c>
      <c r="J623" s="440" t="s">
        <v>4017</v>
      </c>
      <c r="K623" s="442" t="s">
        <v>4618</v>
      </c>
    </row>
    <row r="624" spans="1:11" ht="15" customHeight="1" thickBot="1" x14ac:dyDescent="0.3">
      <c r="A624" s="440" t="s">
        <v>1206</v>
      </c>
      <c r="B624" s="440" t="s">
        <v>1207</v>
      </c>
      <c r="C624" s="440" t="s">
        <v>1206</v>
      </c>
      <c r="D624" s="440" t="s">
        <v>18</v>
      </c>
      <c r="E624" s="441" t="str">
        <f t="shared" si="10"/>
        <v>1330 Rhawn Street Philadelphia, PA  19111</v>
      </c>
      <c r="F624" s="440" t="s">
        <v>14707</v>
      </c>
      <c r="G624" s="440"/>
      <c r="H624" s="395"/>
      <c r="I624" s="440" t="s">
        <v>4016</v>
      </c>
      <c r="J624" s="440" t="s">
        <v>4017</v>
      </c>
      <c r="K624" s="442" t="s">
        <v>5078</v>
      </c>
    </row>
    <row r="625" spans="1:11" ht="15" customHeight="1" thickBot="1" x14ac:dyDescent="0.3">
      <c r="A625" s="440" t="s">
        <v>1208</v>
      </c>
      <c r="B625" s="440" t="s">
        <v>1209</v>
      </c>
      <c r="C625" s="440" t="s">
        <v>1208</v>
      </c>
      <c r="D625" s="440" t="s">
        <v>23</v>
      </c>
      <c r="E625" s="441" t="str">
        <f t="shared" si="10"/>
        <v>PO Box 112 Tamaqua, PA  18252</v>
      </c>
      <c r="F625" s="440" t="s">
        <v>14695</v>
      </c>
      <c r="G625" s="440"/>
      <c r="H625" s="395"/>
      <c r="I625" s="440" t="s">
        <v>5063</v>
      </c>
      <c r="J625" s="440" t="s">
        <v>4017</v>
      </c>
      <c r="K625" s="442" t="s">
        <v>5064</v>
      </c>
    </row>
    <row r="626" spans="1:11" ht="15" customHeight="1" thickBot="1" x14ac:dyDescent="0.3">
      <c r="A626" s="440" t="s">
        <v>4992</v>
      </c>
      <c r="B626" s="440" t="s">
        <v>4993</v>
      </c>
      <c r="C626" s="440" t="s">
        <v>4992</v>
      </c>
      <c r="D626" s="440" t="s">
        <v>18</v>
      </c>
      <c r="E626" s="441" t="str">
        <f t="shared" si="10"/>
        <v>1197 Haworth Street Philadelphia, PA  19124</v>
      </c>
      <c r="F626" s="440" t="s">
        <v>6418</v>
      </c>
      <c r="G626" s="440"/>
      <c r="H626" s="395"/>
      <c r="I626" s="440" t="s">
        <v>4016</v>
      </c>
      <c r="J626" s="440" t="s">
        <v>4017</v>
      </c>
      <c r="K626" s="442" t="s">
        <v>4018</v>
      </c>
    </row>
    <row r="627" spans="1:11" ht="15" customHeight="1" thickBot="1" x14ac:dyDescent="0.3">
      <c r="A627" s="440" t="s">
        <v>1210</v>
      </c>
      <c r="B627" s="440" t="s">
        <v>1211</v>
      </c>
      <c r="C627" s="440" t="s">
        <v>1210</v>
      </c>
      <c r="D627" s="440" t="s">
        <v>18</v>
      </c>
      <c r="E627" s="441" t="str">
        <f t="shared" si="10"/>
        <v>241 Main St Tidioute, PA  16351</v>
      </c>
      <c r="F627" s="440" t="s">
        <v>6368</v>
      </c>
      <c r="G627" s="440" t="s">
        <v>3910</v>
      </c>
      <c r="H627" s="395"/>
      <c r="I627" s="440" t="s">
        <v>4222</v>
      </c>
      <c r="J627" s="440" t="s">
        <v>4017</v>
      </c>
      <c r="K627" s="442" t="s">
        <v>4223</v>
      </c>
    </row>
    <row r="628" spans="1:11" ht="15" customHeight="1" thickBot="1" x14ac:dyDescent="0.3">
      <c r="A628" s="440" t="s">
        <v>1212</v>
      </c>
      <c r="B628" s="440" t="s">
        <v>1213</v>
      </c>
      <c r="C628" s="440" t="s">
        <v>1212</v>
      </c>
      <c r="D628" s="440" t="s">
        <v>23</v>
      </c>
      <c r="E628" s="441" t="str">
        <f t="shared" si="10"/>
        <v>Scheide House Titusville, PA  16354</v>
      </c>
      <c r="F628" s="440" t="s">
        <v>14325</v>
      </c>
      <c r="G628" s="440" t="s">
        <v>4259</v>
      </c>
      <c r="H628" s="395"/>
      <c r="I628" s="440" t="s">
        <v>4260</v>
      </c>
      <c r="J628" s="440" t="s">
        <v>4017</v>
      </c>
      <c r="K628" s="442" t="s">
        <v>4261</v>
      </c>
    </row>
    <row r="629" spans="1:11" ht="15" customHeight="1" thickBot="1" x14ac:dyDescent="0.3">
      <c r="A629" s="440" t="s">
        <v>1214</v>
      </c>
      <c r="B629" s="440" t="s">
        <v>1215</v>
      </c>
      <c r="C629" s="440" t="s">
        <v>1214</v>
      </c>
      <c r="D629" s="440" t="s">
        <v>23</v>
      </c>
      <c r="E629" s="441" t="str">
        <f t="shared" si="10"/>
        <v>410 State St Towanda, PA  18848</v>
      </c>
      <c r="F629" s="440" t="s">
        <v>14481</v>
      </c>
      <c r="G629" s="440" t="s">
        <v>3910</v>
      </c>
      <c r="H629" s="395"/>
      <c r="I629" s="440" t="s">
        <v>4662</v>
      </c>
      <c r="J629" s="440" t="s">
        <v>4017</v>
      </c>
      <c r="K629" s="442" t="s">
        <v>4663</v>
      </c>
    </row>
    <row r="630" spans="1:11" ht="15" customHeight="1" thickBot="1" x14ac:dyDescent="0.3">
      <c r="A630" s="440" t="s">
        <v>1216</v>
      </c>
      <c r="B630" s="440" t="s">
        <v>1217</v>
      </c>
      <c r="C630" s="440" t="s">
        <v>1216</v>
      </c>
      <c r="D630" s="440" t="s">
        <v>23</v>
      </c>
      <c r="E630" s="441" t="str">
        <f t="shared" si="10"/>
        <v>West Valley Business Center Wayne, PA  19087</v>
      </c>
      <c r="F630" s="440" t="s">
        <v>14598</v>
      </c>
      <c r="G630" s="440" t="s">
        <v>14599</v>
      </c>
      <c r="H630" s="395"/>
      <c r="I630" s="440" t="s">
        <v>4920</v>
      </c>
      <c r="J630" s="440" t="s">
        <v>4017</v>
      </c>
      <c r="K630" s="442" t="s">
        <v>4921</v>
      </c>
    </row>
    <row r="631" spans="1:11" ht="15" customHeight="1" thickBot="1" x14ac:dyDescent="0.3">
      <c r="A631" s="440" t="s">
        <v>1218</v>
      </c>
      <c r="B631" s="440" t="s">
        <v>1219</v>
      </c>
      <c r="C631" s="440" t="s">
        <v>1218</v>
      </c>
      <c r="D631" s="440" t="s">
        <v>23</v>
      </c>
      <c r="E631" s="441" t="str">
        <f t="shared" si="10"/>
        <v>231 Park Ave Washington, PA  15301</v>
      </c>
      <c r="F631" s="440" t="s">
        <v>6426</v>
      </c>
      <c r="G631" s="440" t="s">
        <v>3910</v>
      </c>
      <c r="H631" s="395"/>
      <c r="I631" s="440" t="s">
        <v>4063</v>
      </c>
      <c r="J631" s="440" t="s">
        <v>4017</v>
      </c>
      <c r="K631" s="442" t="s">
        <v>4064</v>
      </c>
    </row>
    <row r="632" spans="1:11" ht="15" customHeight="1" thickBot="1" x14ac:dyDescent="0.3">
      <c r="A632" s="440" t="s">
        <v>1220</v>
      </c>
      <c r="B632" s="440" t="s">
        <v>1221</v>
      </c>
      <c r="C632" s="440" t="s">
        <v>1220</v>
      </c>
      <c r="D632" s="440" t="s">
        <v>23</v>
      </c>
      <c r="E632" s="441" t="str">
        <f t="shared" si="10"/>
        <v>110 W Main St Valley View, PA  17983</v>
      </c>
      <c r="F632" s="440" t="s">
        <v>14696</v>
      </c>
      <c r="G632" s="440" t="s">
        <v>3910</v>
      </c>
      <c r="H632" s="395"/>
      <c r="I632" s="440" t="s">
        <v>5065</v>
      </c>
      <c r="J632" s="440" t="s">
        <v>4017</v>
      </c>
      <c r="K632" s="442" t="s">
        <v>5066</v>
      </c>
    </row>
    <row r="633" spans="1:11" ht="15" customHeight="1" thickBot="1" x14ac:dyDescent="0.3">
      <c r="A633" s="440" t="s">
        <v>1222</v>
      </c>
      <c r="B633" s="440" t="s">
        <v>1223</v>
      </c>
      <c r="C633" s="440" t="s">
        <v>1222</v>
      </c>
      <c r="D633" s="440" t="s">
        <v>23</v>
      </c>
      <c r="E633" s="441" t="str">
        <f t="shared" si="10"/>
        <v>30 Taylor Street Troy, PA  16947</v>
      </c>
      <c r="F633" s="440" t="s">
        <v>14482</v>
      </c>
      <c r="G633" s="440" t="s">
        <v>3910</v>
      </c>
      <c r="H633" s="395"/>
      <c r="I633" s="440" t="s">
        <v>4670</v>
      </c>
      <c r="J633" s="440" t="s">
        <v>4017</v>
      </c>
      <c r="K633" s="442" t="s">
        <v>4671</v>
      </c>
    </row>
    <row r="634" spans="1:11" ht="15" customHeight="1" thickBot="1" x14ac:dyDescent="0.3">
      <c r="A634" s="440" t="s">
        <v>1224</v>
      </c>
      <c r="B634" s="440" t="s">
        <v>1225</v>
      </c>
      <c r="C634" s="440" t="s">
        <v>1224</v>
      </c>
      <c r="D634" s="440" t="s">
        <v>18</v>
      </c>
      <c r="E634" s="441" t="str">
        <f t="shared" si="10"/>
        <v>407 E. Roosevelt Blvd. Philadelphia, PA  19120</v>
      </c>
      <c r="F634" s="440" t="s">
        <v>14703</v>
      </c>
      <c r="G634" s="440"/>
      <c r="H634" s="395"/>
      <c r="I634" s="440" t="s">
        <v>4016</v>
      </c>
      <c r="J634" s="440" t="s">
        <v>4017</v>
      </c>
      <c r="K634" s="442" t="s">
        <v>4977</v>
      </c>
    </row>
    <row r="635" spans="1:11" ht="15" customHeight="1" thickBot="1" x14ac:dyDescent="0.3">
      <c r="A635" s="440" t="s">
        <v>1226</v>
      </c>
      <c r="B635" s="440" t="s">
        <v>1227</v>
      </c>
      <c r="C635" s="440" t="s">
        <v>1226</v>
      </c>
      <c r="D635" s="440" t="s">
        <v>23</v>
      </c>
      <c r="E635" s="441" t="str">
        <f t="shared" si="10"/>
        <v>27 Rehrersburg Road Bethel, PA  19507</v>
      </c>
      <c r="F635" s="440" t="s">
        <v>14437</v>
      </c>
      <c r="G635" s="440" t="s">
        <v>3910</v>
      </c>
      <c r="H635" s="395"/>
      <c r="I635" s="440" t="s">
        <v>4562</v>
      </c>
      <c r="J635" s="440" t="s">
        <v>4017</v>
      </c>
      <c r="K635" s="442" t="s">
        <v>4563</v>
      </c>
    </row>
    <row r="636" spans="1:11" ht="15" customHeight="1" thickBot="1" x14ac:dyDescent="0.3">
      <c r="A636" s="440" t="s">
        <v>1228</v>
      </c>
      <c r="B636" s="440" t="s">
        <v>1229</v>
      </c>
      <c r="C636" s="440" t="s">
        <v>1228</v>
      </c>
      <c r="D636" s="440" t="s">
        <v>23</v>
      </c>
      <c r="E636" s="441" t="str">
        <f t="shared" si="10"/>
        <v>41 Philadelphia Ave Tunkhannock, PA  18657</v>
      </c>
      <c r="F636" s="440" t="s">
        <v>14501</v>
      </c>
      <c r="G636" s="440"/>
      <c r="H636" s="395"/>
      <c r="I636" s="440" t="s">
        <v>4721</v>
      </c>
      <c r="J636" s="440" t="s">
        <v>4017</v>
      </c>
      <c r="K636" s="442" t="s">
        <v>4722</v>
      </c>
    </row>
    <row r="637" spans="1:11" ht="15" customHeight="1" thickBot="1" x14ac:dyDescent="0.3">
      <c r="A637" s="440" t="s">
        <v>1230</v>
      </c>
      <c r="B637" s="440" t="s">
        <v>1231</v>
      </c>
      <c r="C637" s="440" t="s">
        <v>1230</v>
      </c>
      <c r="D637" s="440" t="s">
        <v>23</v>
      </c>
      <c r="E637" s="441" t="str">
        <f t="shared" si="10"/>
        <v>172 Turkeyfoot Rd Confluence, PA  15424</v>
      </c>
      <c r="F637" s="440" t="s">
        <v>6435</v>
      </c>
      <c r="G637" s="440" t="s">
        <v>3910</v>
      </c>
      <c r="H637" s="395"/>
      <c r="I637" s="440" t="s">
        <v>4364</v>
      </c>
      <c r="J637" s="440" t="s">
        <v>4017</v>
      </c>
      <c r="K637" s="442" t="s">
        <v>4365</v>
      </c>
    </row>
    <row r="638" spans="1:11" ht="15" customHeight="1" thickBot="1" x14ac:dyDescent="0.3">
      <c r="A638" s="440" t="s">
        <v>1232</v>
      </c>
      <c r="B638" s="440" t="s">
        <v>1233</v>
      </c>
      <c r="C638" s="440" t="s">
        <v>1232</v>
      </c>
      <c r="D638" s="440" t="s">
        <v>23</v>
      </c>
      <c r="E638" s="441" t="str">
        <f t="shared" si="10"/>
        <v>100 W Seminary St Mercersburg, PA  17236</v>
      </c>
      <c r="F638" s="440" t="s">
        <v>14397</v>
      </c>
      <c r="G638" s="440" t="s">
        <v>3910</v>
      </c>
      <c r="H638" s="395"/>
      <c r="I638" s="440" t="s">
        <v>4463</v>
      </c>
      <c r="J638" s="440" t="s">
        <v>4017</v>
      </c>
      <c r="K638" s="442" t="s">
        <v>4464</v>
      </c>
    </row>
    <row r="639" spans="1:11" ht="15" customHeight="1" thickBot="1" x14ac:dyDescent="0.3">
      <c r="A639" s="440" t="s">
        <v>1234</v>
      </c>
      <c r="B639" s="440" t="s">
        <v>1235</v>
      </c>
      <c r="C639" s="440" t="s">
        <v>1234</v>
      </c>
      <c r="D639" s="440" t="s">
        <v>23</v>
      </c>
      <c r="E639" s="441" t="str">
        <f t="shared" si="10"/>
        <v>199 Front Street Saxton, PA  16678</v>
      </c>
      <c r="F639" s="440" t="s">
        <v>6438</v>
      </c>
      <c r="G639" s="440" t="s">
        <v>3910</v>
      </c>
      <c r="H639" s="395"/>
      <c r="I639" s="440" t="s">
        <v>4308</v>
      </c>
      <c r="J639" s="440" t="s">
        <v>4017</v>
      </c>
      <c r="K639" s="442" t="s">
        <v>4309</v>
      </c>
    </row>
    <row r="640" spans="1:11" ht="15" customHeight="1" thickBot="1" x14ac:dyDescent="0.3">
      <c r="A640" s="440" t="s">
        <v>1236</v>
      </c>
      <c r="B640" s="440" t="s">
        <v>1237</v>
      </c>
      <c r="C640" s="440" t="s">
        <v>1236</v>
      </c>
      <c r="D640" s="440" t="s">
        <v>23</v>
      </c>
      <c r="E640" s="441" t="str">
        <f t="shared" si="10"/>
        <v>4851 N. Twin Valley Road Elverson, PA  19520</v>
      </c>
      <c r="F640" s="440" t="s">
        <v>14438</v>
      </c>
      <c r="G640" s="440" t="s">
        <v>3910</v>
      </c>
      <c r="H640" s="395"/>
      <c r="I640" s="440" t="s">
        <v>4564</v>
      </c>
      <c r="J640" s="440" t="s">
        <v>4017</v>
      </c>
      <c r="K640" s="442" t="s">
        <v>4565</v>
      </c>
    </row>
    <row r="641" spans="1:11" ht="15" customHeight="1" thickBot="1" x14ac:dyDescent="0.3">
      <c r="A641" s="440" t="s">
        <v>1238</v>
      </c>
      <c r="B641" s="440" t="s">
        <v>1239</v>
      </c>
      <c r="C641" s="440" t="s">
        <v>1238</v>
      </c>
      <c r="D641" s="440" t="s">
        <v>23</v>
      </c>
      <c r="E641" s="441" t="str">
        <f t="shared" si="10"/>
        <v>701 Clay Avenue Tyrone, PA  16686</v>
      </c>
      <c r="F641" s="440" t="s">
        <v>14350</v>
      </c>
      <c r="G641" s="440"/>
      <c r="H641" s="395"/>
      <c r="I641" s="440" t="s">
        <v>4319</v>
      </c>
      <c r="J641" s="440" t="s">
        <v>4017</v>
      </c>
      <c r="K641" s="442" t="s">
        <v>4320</v>
      </c>
    </row>
    <row r="642" spans="1:11" ht="15" customHeight="1" thickBot="1" x14ac:dyDescent="0.3">
      <c r="A642" s="440" t="s">
        <v>1240</v>
      </c>
      <c r="B642" s="440" t="s">
        <v>1241</v>
      </c>
      <c r="C642" s="440" t="s">
        <v>1240</v>
      </c>
      <c r="D642" s="440" t="s">
        <v>23</v>
      </c>
      <c r="E642" s="441" t="str">
        <f t="shared" si="10"/>
        <v>2106 Camden Avenue New Castle, PA  16101</v>
      </c>
      <c r="F642" s="440" t="s">
        <v>14286</v>
      </c>
      <c r="G642" s="440" t="s">
        <v>3910</v>
      </c>
      <c r="H642" s="395"/>
      <c r="I642" s="440" t="s">
        <v>4161</v>
      </c>
      <c r="J642" s="440" t="s">
        <v>4017</v>
      </c>
      <c r="K642" s="442" t="s">
        <v>4162</v>
      </c>
    </row>
    <row r="643" spans="1:11" ht="15" customHeight="1" thickBot="1" x14ac:dyDescent="0.3">
      <c r="A643" s="440" t="s">
        <v>1242</v>
      </c>
      <c r="B643" s="440" t="s">
        <v>1243</v>
      </c>
      <c r="C643" s="440" t="s">
        <v>1242</v>
      </c>
      <c r="D643" s="440" t="s">
        <v>23</v>
      </c>
      <c r="E643" s="441" t="str">
        <f t="shared" si="10"/>
        <v>107 Concord St Union City, PA  16438</v>
      </c>
      <c r="F643" s="440" t="s">
        <v>14310</v>
      </c>
      <c r="G643" s="440" t="s">
        <v>3910</v>
      </c>
      <c r="H643" s="395"/>
      <c r="I643" s="440" t="s">
        <v>4220</v>
      </c>
      <c r="J643" s="440" t="s">
        <v>4017</v>
      </c>
      <c r="K643" s="442" t="s">
        <v>4221</v>
      </c>
    </row>
    <row r="644" spans="1:11" ht="15" customHeight="1" thickBot="1" x14ac:dyDescent="0.3">
      <c r="A644" s="440" t="s">
        <v>1244</v>
      </c>
      <c r="B644" s="440" t="s">
        <v>1245</v>
      </c>
      <c r="C644" s="440" t="s">
        <v>1244</v>
      </c>
      <c r="D644" s="440" t="s">
        <v>23</v>
      </c>
      <c r="E644" s="441" t="str">
        <f t="shared" si="10"/>
        <v>354 Baker Street, Ste 2 Rimersburg, PA  16248</v>
      </c>
      <c r="F644" s="440" t="s">
        <v>14316</v>
      </c>
      <c r="G644" s="440" t="s">
        <v>3910</v>
      </c>
      <c r="H644" s="395"/>
      <c r="I644" s="440" t="s">
        <v>4240</v>
      </c>
      <c r="J644" s="440" t="s">
        <v>4017</v>
      </c>
      <c r="K644" s="442" t="s">
        <v>4241</v>
      </c>
    </row>
    <row r="645" spans="1:11" ht="15" customHeight="1" thickBot="1" x14ac:dyDescent="0.3">
      <c r="A645" s="440" t="s">
        <v>1246</v>
      </c>
      <c r="B645" s="440" t="s">
        <v>1247</v>
      </c>
      <c r="C645" s="440" t="s">
        <v>1246</v>
      </c>
      <c r="D645" s="440" t="s">
        <v>23</v>
      </c>
      <c r="E645" s="441" t="str">
        <f t="shared" si="10"/>
        <v>23 E Church St Uniontown, PA  15401</v>
      </c>
      <c r="F645" s="440" t="s">
        <v>14217</v>
      </c>
      <c r="G645" s="440" t="s">
        <v>3910</v>
      </c>
      <c r="H645" s="395"/>
      <c r="I645" s="440" t="s">
        <v>4021</v>
      </c>
      <c r="J645" s="440" t="s">
        <v>4017</v>
      </c>
      <c r="K645" s="442" t="s">
        <v>4022</v>
      </c>
    </row>
    <row r="646" spans="1:11" ht="15" customHeight="1" thickBot="1" x14ac:dyDescent="0.3">
      <c r="A646" s="440" t="s">
        <v>1248</v>
      </c>
      <c r="B646" s="440" t="s">
        <v>1249</v>
      </c>
      <c r="C646" s="440" t="s">
        <v>1248</v>
      </c>
      <c r="D646" s="440" t="s">
        <v>23</v>
      </c>
      <c r="E646" s="441" t="str">
        <f t="shared" si="10"/>
        <v>740 Unionville Road Kennett Square, PA  19348</v>
      </c>
      <c r="F646" s="440" t="s">
        <v>14600</v>
      </c>
      <c r="G646" s="440" t="s">
        <v>3910</v>
      </c>
      <c r="H646" s="395"/>
      <c r="I646" s="440" t="s">
        <v>4913</v>
      </c>
      <c r="J646" s="440" t="s">
        <v>4017</v>
      </c>
      <c r="K646" s="442" t="s">
        <v>4914</v>
      </c>
    </row>
    <row r="647" spans="1:11" ht="15" customHeight="1" thickBot="1" x14ac:dyDescent="0.3">
      <c r="A647" s="440" t="s">
        <v>1250</v>
      </c>
      <c r="B647" s="440" t="s">
        <v>1251</v>
      </c>
      <c r="C647" s="440" t="s">
        <v>1250</v>
      </c>
      <c r="D647" s="440" t="s">
        <v>23</v>
      </c>
      <c r="E647" s="441" t="str">
        <f t="shared" si="10"/>
        <v>10780 Route 56 East Armagh, PA  15920</v>
      </c>
      <c r="F647" s="440" t="s">
        <v>6454</v>
      </c>
      <c r="G647" s="440"/>
      <c r="H647" s="395"/>
      <c r="I647" s="440" t="s">
        <v>5039</v>
      </c>
      <c r="J647" s="440" t="s">
        <v>4017</v>
      </c>
      <c r="K647" s="442" t="s">
        <v>5040</v>
      </c>
    </row>
    <row r="648" spans="1:11" ht="15" customHeight="1" thickBot="1" x14ac:dyDescent="0.3">
      <c r="A648" s="440" t="s">
        <v>14629</v>
      </c>
      <c r="B648" s="440" t="s">
        <v>14630</v>
      </c>
      <c r="C648" s="440" t="s">
        <v>14629</v>
      </c>
      <c r="D648" s="440" t="s">
        <v>18</v>
      </c>
      <c r="E648" s="441" t="str">
        <f t="shared" si="10"/>
        <v>3200 Dickinson Street Philadelphia, PA  19146</v>
      </c>
      <c r="F648" s="440" t="s">
        <v>14631</v>
      </c>
      <c r="G648" s="440"/>
      <c r="H648" s="395"/>
      <c r="I648" s="440" t="s">
        <v>4016</v>
      </c>
      <c r="J648" s="440" t="s">
        <v>4017</v>
      </c>
      <c r="K648" s="442" t="s">
        <v>4972</v>
      </c>
    </row>
    <row r="649" spans="1:11" ht="15" customHeight="1" thickBot="1" x14ac:dyDescent="0.3">
      <c r="A649" s="440" t="s">
        <v>1252</v>
      </c>
      <c r="B649" s="440" t="s">
        <v>1253</v>
      </c>
      <c r="C649" s="440" t="s">
        <v>1252</v>
      </c>
      <c r="D649" s="440" t="s">
        <v>18</v>
      </c>
      <c r="E649" s="441" t="str">
        <f t="shared" si="10"/>
        <v>3301 Tasker Street Philadelphia, PA  19145</v>
      </c>
      <c r="F649" s="440" t="s">
        <v>14665</v>
      </c>
      <c r="G649" s="440"/>
      <c r="H649" s="395"/>
      <c r="I649" s="440" t="s">
        <v>4016</v>
      </c>
      <c r="J649" s="440" t="s">
        <v>4017</v>
      </c>
      <c r="K649" s="442" t="s">
        <v>4975</v>
      </c>
    </row>
    <row r="650" spans="1:11" ht="15" customHeight="1" thickBot="1" x14ac:dyDescent="0.3">
      <c r="A650" s="440" t="s">
        <v>4994</v>
      </c>
      <c r="B650" s="440" t="s">
        <v>3907</v>
      </c>
      <c r="C650" s="440" t="s">
        <v>4994</v>
      </c>
      <c r="D650" s="440" t="s">
        <v>18</v>
      </c>
      <c r="E650" s="441" t="str">
        <f t="shared" si="10"/>
        <v>5401 Tabor Avenue Philadelphia, PA  19120</v>
      </c>
      <c r="F650" s="440" t="s">
        <v>14657</v>
      </c>
      <c r="G650" s="440"/>
      <c r="H650" s="395"/>
      <c r="I650" s="440" t="s">
        <v>4016</v>
      </c>
      <c r="J650" s="440" t="s">
        <v>4017</v>
      </c>
      <c r="K650" s="442" t="s">
        <v>4977</v>
      </c>
    </row>
    <row r="651" spans="1:11" ht="15" customHeight="1" thickBot="1" x14ac:dyDescent="0.3">
      <c r="A651" s="440" t="s">
        <v>1254</v>
      </c>
      <c r="B651" s="440" t="s">
        <v>1255</v>
      </c>
      <c r="C651" s="440" t="s">
        <v>1254</v>
      </c>
      <c r="D651" s="440" t="s">
        <v>18</v>
      </c>
      <c r="E651" s="441" t="str">
        <f t="shared" si="10"/>
        <v>800 S 15th St. Philadelphia, PA  19146</v>
      </c>
      <c r="F651" s="440" t="s">
        <v>14277</v>
      </c>
      <c r="G651" s="440"/>
      <c r="H651" s="395"/>
      <c r="I651" s="440" t="s">
        <v>4016</v>
      </c>
      <c r="J651" s="440" t="s">
        <v>4017</v>
      </c>
      <c r="K651" s="442" t="s">
        <v>4972</v>
      </c>
    </row>
    <row r="652" spans="1:11" ht="15" customHeight="1" thickBot="1" x14ac:dyDescent="0.3">
      <c r="A652" s="440" t="s">
        <v>1256</v>
      </c>
      <c r="B652" s="440" t="s">
        <v>1257</v>
      </c>
      <c r="C652" s="440" t="s">
        <v>1256</v>
      </c>
      <c r="D652" s="440" t="s">
        <v>18</v>
      </c>
      <c r="E652" s="441" t="str">
        <f t="shared" si="10"/>
        <v>801 S 15th St Philadelphia, PA  19146</v>
      </c>
      <c r="F652" s="440" t="s">
        <v>14642</v>
      </c>
      <c r="G652" s="440"/>
      <c r="H652" s="395"/>
      <c r="I652" s="440" t="s">
        <v>4016</v>
      </c>
      <c r="J652" s="440" t="s">
        <v>4017</v>
      </c>
      <c r="K652" s="442" t="s">
        <v>4972</v>
      </c>
    </row>
    <row r="653" spans="1:11" ht="15" customHeight="1" thickBot="1" x14ac:dyDescent="0.3">
      <c r="A653" s="440" t="s">
        <v>1258</v>
      </c>
      <c r="B653" s="440" t="s">
        <v>1259</v>
      </c>
      <c r="C653" s="440" t="s">
        <v>1258</v>
      </c>
      <c r="D653" s="440" t="s">
        <v>18</v>
      </c>
      <c r="E653" s="441" t="str">
        <f t="shared" si="10"/>
        <v>2100 South 24th Street Philadelphia, PA  19145</v>
      </c>
      <c r="F653" s="440" t="s">
        <v>14645</v>
      </c>
      <c r="G653" s="440"/>
      <c r="H653" s="395"/>
      <c r="I653" s="440" t="s">
        <v>4016</v>
      </c>
      <c r="J653" s="440" t="s">
        <v>4017</v>
      </c>
      <c r="K653" s="442" t="s">
        <v>4975</v>
      </c>
    </row>
    <row r="654" spans="1:11" ht="15" customHeight="1" thickBot="1" x14ac:dyDescent="0.3">
      <c r="A654" s="440" t="s">
        <v>1260</v>
      </c>
      <c r="B654" s="440" t="s">
        <v>1261</v>
      </c>
      <c r="C654" s="440" t="s">
        <v>1260</v>
      </c>
      <c r="D654" s="440" t="s">
        <v>23</v>
      </c>
      <c r="E654" s="441" t="str">
        <f t="shared" si="10"/>
        <v>161 N Main Street, PO Box 847 Biglerville, PA  17307</v>
      </c>
      <c r="F654" s="440" t="s">
        <v>14393</v>
      </c>
      <c r="G654" s="440" t="s">
        <v>3910</v>
      </c>
      <c r="H654" s="395"/>
      <c r="I654" s="440" t="s">
        <v>4453</v>
      </c>
      <c r="J654" s="440" t="s">
        <v>4017</v>
      </c>
      <c r="K654" s="442" t="s">
        <v>4454</v>
      </c>
    </row>
    <row r="655" spans="1:11" ht="15" customHeight="1" thickBot="1" x14ac:dyDescent="0.3">
      <c r="A655" s="440" t="s">
        <v>1262</v>
      </c>
      <c r="B655" s="440" t="s">
        <v>1263</v>
      </c>
      <c r="C655" s="440" t="s">
        <v>1262</v>
      </c>
      <c r="D655" s="440" t="s">
        <v>34</v>
      </c>
      <c r="E655" s="441" t="str">
        <f t="shared" si="10"/>
        <v>3115 Ridge Road Perkasie, PA  18944</v>
      </c>
      <c r="F655" s="440" t="s">
        <v>6456</v>
      </c>
      <c r="G655" s="440"/>
      <c r="H655" s="395"/>
      <c r="I655" s="440" t="s">
        <v>4852</v>
      </c>
      <c r="J655" s="440" t="s">
        <v>4017</v>
      </c>
      <c r="K655" s="442" t="s">
        <v>4853</v>
      </c>
    </row>
    <row r="656" spans="1:11" ht="15" customHeight="1" thickBot="1" x14ac:dyDescent="0.3">
      <c r="A656" s="440" t="s">
        <v>1264</v>
      </c>
      <c r="B656" s="440" t="s">
        <v>1265</v>
      </c>
      <c r="C656" s="440" t="s">
        <v>1264</v>
      </c>
      <c r="D656" s="440" t="s">
        <v>23</v>
      </c>
      <c r="E656" s="441" t="str">
        <f t="shared" si="10"/>
        <v>4611 Bond Ave Drexel Hill, PA  19026</v>
      </c>
      <c r="F656" s="440" t="s">
        <v>14617</v>
      </c>
      <c r="G656" s="440"/>
      <c r="H656" s="395"/>
      <c r="I656" s="440" t="s">
        <v>4945</v>
      </c>
      <c r="J656" s="440" t="s">
        <v>4017</v>
      </c>
      <c r="K656" s="442" t="s">
        <v>4946</v>
      </c>
    </row>
    <row r="657" spans="1:11" ht="15" customHeight="1" thickBot="1" x14ac:dyDescent="0.3">
      <c r="A657" s="440" t="s">
        <v>1266</v>
      </c>
      <c r="B657" s="440" t="s">
        <v>1267</v>
      </c>
      <c r="C657" s="440" t="s">
        <v>1266</v>
      </c>
      <c r="D657" s="440" t="s">
        <v>23</v>
      </c>
      <c r="E657" s="441" t="str">
        <f t="shared" si="10"/>
        <v>5668 State Route 209 Lykens, PA  17048</v>
      </c>
      <c r="F657" s="440" t="s">
        <v>6462</v>
      </c>
      <c r="G657" s="440" t="s">
        <v>3910</v>
      </c>
      <c r="H657" s="395"/>
      <c r="I657" s="440" t="s">
        <v>4610</v>
      </c>
      <c r="J657" s="440" t="s">
        <v>4017</v>
      </c>
      <c r="K657" s="442" t="s">
        <v>4611</v>
      </c>
    </row>
    <row r="658" spans="1:11" ht="15" customHeight="1" thickBot="1" x14ac:dyDescent="0.3">
      <c r="A658" s="440" t="s">
        <v>1268</v>
      </c>
      <c r="B658" s="440" t="s">
        <v>1269</v>
      </c>
      <c r="C658" s="440" t="s">
        <v>1268</v>
      </c>
      <c r="D658" s="440" t="s">
        <v>23</v>
      </c>
      <c r="E658" s="441" t="str">
        <f t="shared" si="10"/>
        <v>1580 Fort Washington Ave Maple Glen, PA  19002</v>
      </c>
      <c r="F658" s="440" t="s">
        <v>14579</v>
      </c>
      <c r="G658" s="440" t="s">
        <v>3910</v>
      </c>
      <c r="H658" s="395"/>
      <c r="I658" s="440" t="s">
        <v>4890</v>
      </c>
      <c r="J658" s="440" t="s">
        <v>4017</v>
      </c>
      <c r="K658" s="442" t="s">
        <v>4891</v>
      </c>
    </row>
    <row r="659" spans="1:11" ht="15" customHeight="1" thickBot="1" x14ac:dyDescent="0.3">
      <c r="A659" s="440" t="s">
        <v>1270</v>
      </c>
      <c r="B659" s="440" t="s">
        <v>1271</v>
      </c>
      <c r="C659" s="440" t="s">
        <v>1270</v>
      </c>
      <c r="D659" s="440" t="s">
        <v>23</v>
      </c>
      <c r="E659" s="441" t="str">
        <f t="shared" si="10"/>
        <v>435 Crossfield Rd King of Prussia, PA  19406</v>
      </c>
      <c r="F659" s="440" t="s">
        <v>14580</v>
      </c>
      <c r="G659" s="440" t="s">
        <v>3910</v>
      </c>
      <c r="H659" s="395"/>
      <c r="I659" s="440" t="s">
        <v>4892</v>
      </c>
      <c r="J659" s="440" t="s">
        <v>4017</v>
      </c>
      <c r="K659" s="442" t="s">
        <v>4893</v>
      </c>
    </row>
    <row r="660" spans="1:11" ht="15" customHeight="1" thickBot="1" x14ac:dyDescent="0.3">
      <c r="A660" s="440" t="s">
        <v>1272</v>
      </c>
      <c r="B660" s="440" t="s">
        <v>1273</v>
      </c>
      <c r="C660" s="440" t="s">
        <v>1272</v>
      </c>
      <c r="D660" s="440" t="s">
        <v>23</v>
      </c>
      <c r="E660" s="441" t="str">
        <f t="shared" si="10"/>
        <v>2900 Terwood Rd Willow Grove, PA  19090</v>
      </c>
      <c r="F660" s="440" t="s">
        <v>14581</v>
      </c>
      <c r="G660" s="440" t="s">
        <v>3910</v>
      </c>
      <c r="H660" s="395"/>
      <c r="I660" s="440" t="s">
        <v>4869</v>
      </c>
      <c r="J660" s="440" t="s">
        <v>4017</v>
      </c>
      <c r="K660" s="442" t="s">
        <v>4870</v>
      </c>
    </row>
    <row r="661" spans="1:11" ht="15" customHeight="1" thickBot="1" x14ac:dyDescent="0.3">
      <c r="A661" s="440" t="s">
        <v>1274</v>
      </c>
      <c r="B661" s="440" t="s">
        <v>1275</v>
      </c>
      <c r="C661" s="440" t="s">
        <v>1274</v>
      </c>
      <c r="D661" s="440" t="s">
        <v>23</v>
      </c>
      <c r="E661" s="441" t="str">
        <f t="shared" si="10"/>
        <v>2229 East Buck Rd Suite 1 Pennsburg, PA  18073</v>
      </c>
      <c r="F661" s="440" t="s">
        <v>14582</v>
      </c>
      <c r="G661" s="440"/>
      <c r="H661" s="395"/>
      <c r="I661" s="440" t="s">
        <v>4894</v>
      </c>
      <c r="J661" s="440" t="s">
        <v>4017</v>
      </c>
      <c r="K661" s="442" t="s">
        <v>4895</v>
      </c>
    </row>
    <row r="662" spans="1:11" ht="15" customHeight="1" thickBot="1" x14ac:dyDescent="0.3">
      <c r="A662" s="440" t="s">
        <v>1276</v>
      </c>
      <c r="B662" s="440" t="s">
        <v>1277</v>
      </c>
      <c r="C662" s="440" t="s">
        <v>1276</v>
      </c>
      <c r="D662" s="440" t="s">
        <v>23</v>
      </c>
      <c r="E662" s="441" t="str">
        <f t="shared" si="10"/>
        <v>1820 McLughln Rn Rd Upr St Clr Pittsburgh, PA  15241</v>
      </c>
      <c r="F662" s="440" t="s">
        <v>14270</v>
      </c>
      <c r="G662" s="440" t="s">
        <v>3910</v>
      </c>
      <c r="H662" s="395"/>
      <c r="I662" s="440" t="s">
        <v>4067</v>
      </c>
      <c r="J662" s="440" t="s">
        <v>4017</v>
      </c>
      <c r="K662" s="442" t="s">
        <v>4137</v>
      </c>
    </row>
    <row r="663" spans="1:11" ht="15" customHeight="1" thickBot="1" x14ac:dyDescent="0.3">
      <c r="A663" s="440" t="s">
        <v>875</v>
      </c>
      <c r="B663" s="440" t="s">
        <v>14235</v>
      </c>
      <c r="C663" s="440" t="s">
        <v>875</v>
      </c>
      <c r="D663" s="440" t="s">
        <v>18</v>
      </c>
      <c r="E663" s="441" t="str">
        <f t="shared" si="10"/>
        <v>914 Penn Ave Pittsburgh, PA  15222</v>
      </c>
      <c r="F663" s="440" t="s">
        <v>14236</v>
      </c>
      <c r="G663" s="440"/>
      <c r="H663" s="395"/>
      <c r="I663" s="440" t="s">
        <v>4067</v>
      </c>
      <c r="J663" s="440" t="s">
        <v>4017</v>
      </c>
      <c r="K663" s="442" t="s">
        <v>4070</v>
      </c>
    </row>
    <row r="664" spans="1:11" ht="15" customHeight="1" thickBot="1" x14ac:dyDescent="0.3">
      <c r="A664" s="440" t="s">
        <v>1278</v>
      </c>
      <c r="B664" s="440" t="s">
        <v>1279</v>
      </c>
      <c r="C664" s="440" t="s">
        <v>1278</v>
      </c>
      <c r="D664" s="440" t="s">
        <v>23</v>
      </c>
      <c r="E664" s="441" t="str">
        <f t="shared" si="10"/>
        <v>429 Wiley Ave Franklin, PA  16323</v>
      </c>
      <c r="F664" s="440" t="s">
        <v>14326</v>
      </c>
      <c r="G664" s="440" t="s">
        <v>3910</v>
      </c>
      <c r="H664" s="395"/>
      <c r="I664" s="440" t="s">
        <v>4255</v>
      </c>
      <c r="J664" s="440" t="s">
        <v>4017</v>
      </c>
      <c r="K664" s="442" t="s">
        <v>4256</v>
      </c>
    </row>
    <row r="665" spans="1:11" ht="15" customHeight="1" thickBot="1" x14ac:dyDescent="0.3">
      <c r="A665" s="440" t="s">
        <v>1280</v>
      </c>
      <c r="B665" s="440" t="s">
        <v>1281</v>
      </c>
      <c r="C665" s="440" t="s">
        <v>1280</v>
      </c>
      <c r="D665" s="440" t="s">
        <v>23</v>
      </c>
      <c r="E665" s="441" t="str">
        <f t="shared" si="10"/>
        <v>1 Columbus Dr Archbald, PA  18403</v>
      </c>
      <c r="F665" s="440" t="s">
        <v>6479</v>
      </c>
      <c r="G665" s="440" t="s">
        <v>3910</v>
      </c>
      <c r="H665" s="395"/>
      <c r="I665" s="440" t="s">
        <v>4723</v>
      </c>
      <c r="J665" s="440" t="s">
        <v>4017</v>
      </c>
      <c r="K665" s="442" t="s">
        <v>4724</v>
      </c>
    </row>
    <row r="666" spans="1:11" ht="15" customHeight="1" thickBot="1" x14ac:dyDescent="0.3">
      <c r="A666" s="440" t="s">
        <v>1282</v>
      </c>
      <c r="B666" s="440" t="s">
        <v>1283</v>
      </c>
      <c r="C666" s="440" t="s">
        <v>1282</v>
      </c>
      <c r="D666" s="440" t="s">
        <v>34</v>
      </c>
      <c r="E666" s="441" t="str">
        <f t="shared" si="10"/>
        <v>One Vo Tech Drive Oil City, PA  16301</v>
      </c>
      <c r="F666" s="440" t="s">
        <v>6480</v>
      </c>
      <c r="G666" s="440"/>
      <c r="H666" s="395"/>
      <c r="I666" s="440" t="s">
        <v>4257</v>
      </c>
      <c r="J666" s="440" t="s">
        <v>4017</v>
      </c>
      <c r="K666" s="442" t="s">
        <v>4258</v>
      </c>
    </row>
    <row r="667" spans="1:11" ht="15" customHeight="1" thickBot="1" x14ac:dyDescent="0.3">
      <c r="A667" s="440" t="s">
        <v>1284</v>
      </c>
      <c r="B667" s="440" t="s">
        <v>1285</v>
      </c>
      <c r="C667" s="440" t="s">
        <v>1284</v>
      </c>
      <c r="D667" s="440" t="s">
        <v>18</v>
      </c>
      <c r="E667" s="441" t="str">
        <f t="shared" si="10"/>
        <v>900 W Jefferson Street Philadelphia, PA  19122</v>
      </c>
      <c r="F667" s="440" t="s">
        <v>14643</v>
      </c>
      <c r="G667" s="440"/>
      <c r="H667" s="395"/>
      <c r="I667" s="440" t="s">
        <v>4016</v>
      </c>
      <c r="J667" s="440" t="s">
        <v>4017</v>
      </c>
      <c r="K667" s="442" t="s">
        <v>4974</v>
      </c>
    </row>
    <row r="668" spans="1:11" ht="15" customHeight="1" thickBot="1" x14ac:dyDescent="0.3">
      <c r="A668" s="440" t="s">
        <v>1286</v>
      </c>
      <c r="B668" s="440" t="s">
        <v>1287</v>
      </c>
      <c r="C668" s="440" t="s">
        <v>1286</v>
      </c>
      <c r="D668" s="440" t="s">
        <v>23</v>
      </c>
      <c r="E668" s="441" t="str">
        <f t="shared" si="10"/>
        <v>2552 Route 6 Hawley, PA  18428</v>
      </c>
      <c r="F668" s="440" t="s">
        <v>6482</v>
      </c>
      <c r="G668" s="440"/>
      <c r="H668" s="395"/>
      <c r="I668" s="440" t="s">
        <v>4754</v>
      </c>
      <c r="J668" s="440" t="s">
        <v>4017</v>
      </c>
      <c r="K668" s="442" t="s">
        <v>4755</v>
      </c>
    </row>
    <row r="669" spans="1:11" ht="15" customHeight="1" thickBot="1" x14ac:dyDescent="0.3">
      <c r="A669" s="440" t="s">
        <v>1288</v>
      </c>
      <c r="B669" s="440" t="s">
        <v>1289</v>
      </c>
      <c r="C669" s="440" t="s">
        <v>1288</v>
      </c>
      <c r="D669" s="440" t="s">
        <v>23</v>
      </c>
      <c r="E669" s="441" t="str">
        <f t="shared" si="10"/>
        <v>200 S Providence Rd Wallingford, PA  19086</v>
      </c>
      <c r="F669" s="440" t="s">
        <v>6485</v>
      </c>
      <c r="G669" s="440" t="s">
        <v>3910</v>
      </c>
      <c r="H669" s="395"/>
      <c r="I669" s="440" t="s">
        <v>4947</v>
      </c>
      <c r="J669" s="440" t="s">
        <v>4017</v>
      </c>
      <c r="K669" s="442" t="s">
        <v>4948</v>
      </c>
    </row>
    <row r="670" spans="1:11" ht="15" customHeight="1" thickBot="1" x14ac:dyDescent="0.3">
      <c r="A670" s="440" t="s">
        <v>1290</v>
      </c>
      <c r="B670" s="440" t="s">
        <v>14650</v>
      </c>
      <c r="C670" s="440" t="s">
        <v>1290</v>
      </c>
      <c r="D670" s="440" t="s">
        <v>18</v>
      </c>
      <c r="E670" s="441" t="str">
        <f t="shared" si="10"/>
        <v>910 North 6th Street Philadelphia, PA  19123</v>
      </c>
      <c r="F670" s="440" t="s">
        <v>14651</v>
      </c>
      <c r="G670" s="440" t="s">
        <v>3910</v>
      </c>
      <c r="H670" s="395"/>
      <c r="I670" s="440" t="s">
        <v>4016</v>
      </c>
      <c r="J670" s="440" t="s">
        <v>4017</v>
      </c>
      <c r="K670" s="442" t="s">
        <v>4968</v>
      </c>
    </row>
    <row r="671" spans="1:11" ht="15" customHeight="1" thickBot="1" x14ac:dyDescent="0.3">
      <c r="A671" s="440" t="s">
        <v>1291</v>
      </c>
      <c r="B671" s="440" t="s">
        <v>1292</v>
      </c>
      <c r="C671" s="440" t="s">
        <v>1291</v>
      </c>
      <c r="D671" s="440" t="s">
        <v>34</v>
      </c>
      <c r="E671" s="441" t="str">
        <f t="shared" si="10"/>
        <v>347 East 5th Avenue Warren, PA  16365</v>
      </c>
      <c r="F671" s="440" t="s">
        <v>6486</v>
      </c>
      <c r="G671" s="440"/>
      <c r="H671" s="395"/>
      <c r="I671" s="440" t="s">
        <v>4224</v>
      </c>
      <c r="J671" s="440" t="s">
        <v>4017</v>
      </c>
      <c r="K671" s="442" t="s">
        <v>4225</v>
      </c>
    </row>
    <row r="672" spans="1:11" ht="15" customHeight="1" thickBot="1" x14ac:dyDescent="0.3">
      <c r="A672" s="440" t="s">
        <v>1293</v>
      </c>
      <c r="B672" s="440" t="s">
        <v>1294</v>
      </c>
      <c r="C672" s="440" t="s">
        <v>1293</v>
      </c>
      <c r="D672" s="440" t="s">
        <v>23</v>
      </c>
      <c r="E672" s="441" t="str">
        <f t="shared" si="10"/>
        <v>589 Hospital Dr Suite A Warren, PA  16365</v>
      </c>
      <c r="F672" s="440" t="s">
        <v>14312</v>
      </c>
      <c r="G672" s="440"/>
      <c r="H672" s="395"/>
      <c r="I672" s="440" t="s">
        <v>4224</v>
      </c>
      <c r="J672" s="440" t="s">
        <v>4017</v>
      </c>
      <c r="K672" s="442" t="s">
        <v>4225</v>
      </c>
    </row>
    <row r="673" spans="1:11" ht="15" customHeight="1" thickBot="1" x14ac:dyDescent="0.3">
      <c r="A673" s="440" t="s">
        <v>1295</v>
      </c>
      <c r="B673" s="440" t="s">
        <v>1296</v>
      </c>
      <c r="C673" s="440" t="s">
        <v>1295</v>
      </c>
      <c r="D673" s="440" t="s">
        <v>23</v>
      </c>
      <c r="E673" s="441" t="str">
        <f t="shared" si="10"/>
        <v>4800 Susquehanna Trail Turbotville, PA  17772</v>
      </c>
      <c r="F673" s="440" t="s">
        <v>6498</v>
      </c>
      <c r="G673" s="440" t="s">
        <v>3910</v>
      </c>
      <c r="H673" s="395"/>
      <c r="I673" s="440" t="s">
        <v>4646</v>
      </c>
      <c r="J673" s="440" t="s">
        <v>4017</v>
      </c>
      <c r="K673" s="442" t="s">
        <v>4647</v>
      </c>
    </row>
    <row r="674" spans="1:11" ht="15" customHeight="1" thickBot="1" x14ac:dyDescent="0.3">
      <c r="A674" s="440" t="s">
        <v>1297</v>
      </c>
      <c r="B674" s="440" t="s">
        <v>1298</v>
      </c>
      <c r="C674" s="440" t="s">
        <v>1297</v>
      </c>
      <c r="D674" s="440" t="s">
        <v>23</v>
      </c>
      <c r="E674" s="441" t="str">
        <f t="shared" si="10"/>
        <v>301 W Orange St Lititz, PA  17543</v>
      </c>
      <c r="F674" s="440" t="s">
        <v>6501</v>
      </c>
      <c r="G674" s="440" t="s">
        <v>3910</v>
      </c>
      <c r="H674" s="395"/>
      <c r="I674" s="440" t="s">
        <v>4521</v>
      </c>
      <c r="J674" s="440" t="s">
        <v>4017</v>
      </c>
      <c r="K674" s="442" t="s">
        <v>4522</v>
      </c>
    </row>
    <row r="675" spans="1:11" ht="15" customHeight="1" thickBot="1" x14ac:dyDescent="0.3">
      <c r="A675" s="440" t="s">
        <v>1299</v>
      </c>
      <c r="B675" s="440" t="s">
        <v>1300</v>
      </c>
      <c r="C675" s="440" t="s">
        <v>1299</v>
      </c>
      <c r="D675" s="440" t="s">
        <v>23</v>
      </c>
      <c r="E675" s="441" t="str">
        <f t="shared" si="10"/>
        <v>311 Allison Ave Washington, PA  15301</v>
      </c>
      <c r="F675" s="440" t="s">
        <v>14231</v>
      </c>
      <c r="G675" s="440"/>
      <c r="H675" s="395"/>
      <c r="I675" s="440" t="s">
        <v>4063</v>
      </c>
      <c r="J675" s="440" t="s">
        <v>4017</v>
      </c>
      <c r="K675" s="442" t="s">
        <v>4064</v>
      </c>
    </row>
    <row r="676" spans="1:11" ht="15" customHeight="1" thickBot="1" x14ac:dyDescent="0.3">
      <c r="A676" s="440" t="s">
        <v>1301</v>
      </c>
      <c r="B676" s="440" t="s">
        <v>1302</v>
      </c>
      <c r="C676" s="440" t="s">
        <v>1301</v>
      </c>
      <c r="D676" s="440" t="s">
        <v>23</v>
      </c>
      <c r="E676" s="441" t="str">
        <f t="shared" si="10"/>
        <v>10782 Wattsburg Road Erie, PA  16509</v>
      </c>
      <c r="F676" s="440" t="s">
        <v>14311</v>
      </c>
      <c r="G676" s="440" t="s">
        <v>3910</v>
      </c>
      <c r="H676" s="395"/>
      <c r="I676" s="440" t="s">
        <v>4198</v>
      </c>
      <c r="J676" s="440" t="s">
        <v>4017</v>
      </c>
      <c r="K676" s="442" t="s">
        <v>4205</v>
      </c>
    </row>
    <row r="677" spans="1:11" ht="15" customHeight="1" thickBot="1" x14ac:dyDescent="0.3">
      <c r="A677" s="440" t="s">
        <v>1303</v>
      </c>
      <c r="B677" s="440" t="s">
        <v>1304</v>
      </c>
      <c r="C677" s="440" t="s">
        <v>1303</v>
      </c>
      <c r="D677" s="440" t="s">
        <v>23</v>
      </c>
      <c r="E677" s="441" t="str">
        <f t="shared" si="10"/>
        <v>474 Grove St Honesdale, PA  18431</v>
      </c>
      <c r="F677" s="440" t="s">
        <v>14516</v>
      </c>
      <c r="G677" s="440" t="s">
        <v>3910</v>
      </c>
      <c r="H677" s="395"/>
      <c r="I677" s="440" t="s">
        <v>4756</v>
      </c>
      <c r="J677" s="440" t="s">
        <v>4017</v>
      </c>
      <c r="K677" s="442" t="s">
        <v>4757</v>
      </c>
    </row>
    <row r="678" spans="1:11" ht="15" customHeight="1" thickBot="1" x14ac:dyDescent="0.3">
      <c r="A678" s="440" t="s">
        <v>1305</v>
      </c>
      <c r="B678" s="440" t="s">
        <v>1306</v>
      </c>
      <c r="C678" s="440" t="s">
        <v>1305</v>
      </c>
      <c r="D678" s="440" t="s">
        <v>23</v>
      </c>
      <c r="E678" s="441" t="str">
        <f t="shared" ref="E678:E728" si="11">F678&amp;" "&amp;I678&amp;", "&amp;J678&amp;"  "&amp;K678</f>
        <v>210 Clayton Ave Waynesboro, PA  17268</v>
      </c>
      <c r="F678" s="440" t="s">
        <v>14398</v>
      </c>
      <c r="G678" s="440"/>
      <c r="H678" s="395"/>
      <c r="I678" s="440" t="s">
        <v>4465</v>
      </c>
      <c r="J678" s="440" t="s">
        <v>4017</v>
      </c>
      <c r="K678" s="442" t="s">
        <v>4466</v>
      </c>
    </row>
    <row r="679" spans="1:11" ht="15" customHeight="1" thickBot="1" x14ac:dyDescent="0.3">
      <c r="A679" s="440" t="s">
        <v>1307</v>
      </c>
      <c r="B679" s="440" t="s">
        <v>1308</v>
      </c>
      <c r="C679" s="440" t="s">
        <v>1307</v>
      </c>
      <c r="D679" s="440" t="s">
        <v>23</v>
      </c>
      <c r="E679" s="441" t="str">
        <f t="shared" si="11"/>
        <v>602 6th St Weatherly, PA  18255</v>
      </c>
      <c r="F679" s="440" t="s">
        <v>6514</v>
      </c>
      <c r="G679" s="440" t="s">
        <v>3910</v>
      </c>
      <c r="H679" s="395"/>
      <c r="I679" s="440" t="s">
        <v>4804</v>
      </c>
      <c r="J679" s="440" t="s">
        <v>4017</v>
      </c>
      <c r="K679" s="442" t="s">
        <v>4805</v>
      </c>
    </row>
    <row r="680" spans="1:11" ht="15" customHeight="1" thickBot="1" x14ac:dyDescent="0.3">
      <c r="A680" s="440" t="s">
        <v>1309</v>
      </c>
      <c r="B680" s="440" t="s">
        <v>1310</v>
      </c>
      <c r="C680" s="440" t="s">
        <v>1309</v>
      </c>
      <c r="D680" s="440" t="s">
        <v>23</v>
      </c>
      <c r="E680" s="441" t="str">
        <f t="shared" si="11"/>
        <v>227 Nichols Street Wellsboro, PA  16901</v>
      </c>
      <c r="F680" s="440" t="s">
        <v>14492</v>
      </c>
      <c r="G680" s="440"/>
      <c r="H680" s="395"/>
      <c r="I680" s="440" t="s">
        <v>4693</v>
      </c>
      <c r="J680" s="440" t="s">
        <v>4017</v>
      </c>
      <c r="K680" s="442" t="s">
        <v>4694</v>
      </c>
    </row>
    <row r="681" spans="1:11" ht="15" customHeight="1" thickBot="1" x14ac:dyDescent="0.3">
      <c r="A681" s="440" t="s">
        <v>1311</v>
      </c>
      <c r="B681" s="440" t="s">
        <v>1312</v>
      </c>
      <c r="C681" s="440" t="s">
        <v>1311</v>
      </c>
      <c r="D681" s="440" t="s">
        <v>23</v>
      </c>
      <c r="E681" s="441" t="str">
        <f t="shared" si="11"/>
        <v>PO Box 55 Imperial, PA  15126</v>
      </c>
      <c r="F681" s="440" t="s">
        <v>14271</v>
      </c>
      <c r="G681" s="440" t="s">
        <v>3910</v>
      </c>
      <c r="H681" s="395"/>
      <c r="I681" s="440" t="s">
        <v>6519</v>
      </c>
      <c r="J681" s="440" t="s">
        <v>4017</v>
      </c>
      <c r="K681" s="442" t="s">
        <v>14272</v>
      </c>
    </row>
    <row r="682" spans="1:11" ht="15" customHeight="1" thickBot="1" x14ac:dyDescent="0.3">
      <c r="A682" s="440" t="s">
        <v>1313</v>
      </c>
      <c r="B682" s="440" t="s">
        <v>1314</v>
      </c>
      <c r="C682" s="440" t="s">
        <v>1313</v>
      </c>
      <c r="D682" s="440" t="s">
        <v>23</v>
      </c>
      <c r="E682" s="441" t="str">
        <f t="shared" si="11"/>
        <v>516 Allport Cutoff Morrisdale, PA  16858</v>
      </c>
      <c r="F682" s="440" t="s">
        <v>14380</v>
      </c>
      <c r="G682" s="440"/>
      <c r="H682" s="395"/>
      <c r="I682" s="440" t="s">
        <v>4418</v>
      </c>
      <c r="J682" s="440" t="s">
        <v>4017</v>
      </c>
      <c r="K682" s="442" t="s">
        <v>4419</v>
      </c>
    </row>
    <row r="683" spans="1:11" ht="15" customHeight="1" thickBot="1" x14ac:dyDescent="0.3">
      <c r="A683" s="440" t="s">
        <v>1315</v>
      </c>
      <c r="B683" s="440" t="s">
        <v>1316</v>
      </c>
      <c r="C683" s="440" t="s">
        <v>1315</v>
      </c>
      <c r="D683" s="440" t="s">
        <v>23</v>
      </c>
      <c r="E683" s="441" t="str">
        <f t="shared" si="11"/>
        <v>829 Paoli Pike West Chester, PA  19380</v>
      </c>
      <c r="F683" s="440" t="s">
        <v>14601</v>
      </c>
      <c r="G683" s="440" t="s">
        <v>3910</v>
      </c>
      <c r="H683" s="395"/>
      <c r="I683" s="440" t="s">
        <v>4904</v>
      </c>
      <c r="J683" s="440" t="s">
        <v>4017</v>
      </c>
      <c r="K683" s="442" t="s">
        <v>4905</v>
      </c>
    </row>
    <row r="684" spans="1:11" ht="15" customHeight="1" thickBot="1" x14ac:dyDescent="0.3">
      <c r="A684" s="440" t="s">
        <v>1317</v>
      </c>
      <c r="B684" s="440" t="s">
        <v>1318</v>
      </c>
      <c r="C684" s="440" t="s">
        <v>1317</v>
      </c>
      <c r="D684" s="440" t="s">
        <v>23</v>
      </c>
      <c r="E684" s="441" t="str">
        <f t="shared" si="11"/>
        <v>1367 Hargus Creek Road Waynesburg, PA  15370</v>
      </c>
      <c r="F684" s="440" t="s">
        <v>14219</v>
      </c>
      <c r="G684" s="440" t="s">
        <v>3910</v>
      </c>
      <c r="H684" s="395"/>
      <c r="I684" s="440" t="s">
        <v>4035</v>
      </c>
      <c r="J684" s="440" t="s">
        <v>4017</v>
      </c>
      <c r="K684" s="442" t="s">
        <v>4036</v>
      </c>
    </row>
    <row r="685" spans="1:11" ht="15" customHeight="1" thickBot="1" x14ac:dyDescent="0.3">
      <c r="A685" s="440" t="s">
        <v>1319</v>
      </c>
      <c r="B685" s="440" t="s">
        <v>1320</v>
      </c>
      <c r="C685" s="440" t="s">
        <v>1319</v>
      </c>
      <c r="D685" s="440" t="s">
        <v>23</v>
      </c>
      <c r="E685" s="441" t="str">
        <f t="shared" si="11"/>
        <v>835 Old Clairton Rd Jefferson Hills, PA  15025</v>
      </c>
      <c r="F685" s="440" t="s">
        <v>14273</v>
      </c>
      <c r="G685" s="440"/>
      <c r="H685" s="395"/>
      <c r="I685" s="440" t="s">
        <v>4134</v>
      </c>
      <c r="J685" s="440" t="s">
        <v>4017</v>
      </c>
      <c r="K685" s="442" t="s">
        <v>4095</v>
      </c>
    </row>
    <row r="686" spans="1:11" ht="15" customHeight="1" thickBot="1" x14ac:dyDescent="0.3">
      <c r="A686" s="440" t="s">
        <v>1321</v>
      </c>
      <c r="B686" s="440" t="s">
        <v>1322</v>
      </c>
      <c r="C686" s="440" t="s">
        <v>1321</v>
      </c>
      <c r="D686" s="440" t="s">
        <v>23</v>
      </c>
      <c r="E686" s="441" t="str">
        <f t="shared" si="11"/>
        <v>3591 Sharon Rd Luther Low Bldg West Middlesex, PA  16159</v>
      </c>
      <c r="F686" s="440" t="s">
        <v>14295</v>
      </c>
      <c r="G686" s="440" t="s">
        <v>3910</v>
      </c>
      <c r="H686" s="395"/>
      <c r="I686" s="440" t="s">
        <v>4186</v>
      </c>
      <c r="J686" s="440" t="s">
        <v>4017</v>
      </c>
      <c r="K686" s="442" t="s">
        <v>4187</v>
      </c>
    </row>
    <row r="687" spans="1:11" ht="15" customHeight="1" thickBot="1" x14ac:dyDescent="0.3">
      <c r="A687" s="440" t="s">
        <v>1323</v>
      </c>
      <c r="B687" s="440" t="s">
        <v>1324</v>
      </c>
      <c r="C687" s="440" t="s">
        <v>1323</v>
      </c>
      <c r="D687" s="440" t="s">
        <v>23</v>
      </c>
      <c r="E687" s="441" t="str">
        <f t="shared" si="11"/>
        <v>3000 Lebanon Church Rd Suite 300 West Mifflin, PA  15122</v>
      </c>
      <c r="F687" s="440" t="s">
        <v>14274</v>
      </c>
      <c r="G687" s="440" t="s">
        <v>3910</v>
      </c>
      <c r="H687" s="395"/>
      <c r="I687" s="440" t="s">
        <v>4138</v>
      </c>
      <c r="J687" s="440" t="s">
        <v>4017</v>
      </c>
      <c r="K687" s="442" t="s">
        <v>4139</v>
      </c>
    </row>
    <row r="688" spans="1:11" ht="15" customHeight="1" thickBot="1" x14ac:dyDescent="0.3">
      <c r="A688" s="440" t="s">
        <v>1325</v>
      </c>
      <c r="B688" s="440" t="s">
        <v>1326</v>
      </c>
      <c r="C688" s="440" t="s">
        <v>1325</v>
      </c>
      <c r="D688" s="440" t="s">
        <v>18</v>
      </c>
      <c r="E688" s="441" t="str">
        <f t="shared" si="11"/>
        <v>7115 Stenton Ave Philadelphia, PA  19138</v>
      </c>
      <c r="F688" s="440" t="s">
        <v>6534</v>
      </c>
      <c r="G688" s="440"/>
      <c r="H688" s="395"/>
      <c r="I688" s="440" t="s">
        <v>4016</v>
      </c>
      <c r="J688" s="440" t="s">
        <v>4017</v>
      </c>
      <c r="K688" s="442" t="s">
        <v>4954</v>
      </c>
    </row>
    <row r="689" spans="1:11" ht="15" customHeight="1" thickBot="1" x14ac:dyDescent="0.3">
      <c r="A689" s="440" t="s">
        <v>1327</v>
      </c>
      <c r="B689" s="440" t="s">
        <v>1328</v>
      </c>
      <c r="C689" s="440" t="s">
        <v>1327</v>
      </c>
      <c r="D689" s="440" t="s">
        <v>23</v>
      </c>
      <c r="E689" s="441" t="str">
        <f t="shared" si="11"/>
        <v>2606 Shermans Valley Road Elliottsburg, PA  17024</v>
      </c>
      <c r="F689" s="440" t="s">
        <v>14464</v>
      </c>
      <c r="G689" s="440" t="s">
        <v>3910</v>
      </c>
      <c r="H689" s="395"/>
      <c r="I689" s="440" t="s">
        <v>4619</v>
      </c>
      <c r="J689" s="440" t="s">
        <v>4017</v>
      </c>
      <c r="K689" s="442" t="s">
        <v>4620</v>
      </c>
    </row>
    <row r="690" spans="1:11" ht="15" customHeight="1" thickBot="1" x14ac:dyDescent="0.3">
      <c r="A690" s="440" t="s">
        <v>1329</v>
      </c>
      <c r="B690" s="440" t="s">
        <v>1330</v>
      </c>
      <c r="C690" s="440" t="s">
        <v>1329</v>
      </c>
      <c r="D690" s="440" t="s">
        <v>23</v>
      </c>
      <c r="E690" s="441" t="str">
        <f t="shared" si="11"/>
        <v>PO Box 803 New Cumberland, PA  17070</v>
      </c>
      <c r="F690" s="440" t="s">
        <v>14447</v>
      </c>
      <c r="G690" s="440" t="s">
        <v>3910</v>
      </c>
      <c r="H690" s="395"/>
      <c r="I690" s="440" t="s">
        <v>6540</v>
      </c>
      <c r="J690" s="440" t="s">
        <v>4017</v>
      </c>
      <c r="K690" s="442" t="s">
        <v>14448</v>
      </c>
    </row>
    <row r="691" spans="1:11" ht="15" customHeight="1" thickBot="1" x14ac:dyDescent="0.3">
      <c r="A691" s="440" t="s">
        <v>1331</v>
      </c>
      <c r="B691" s="440" t="s">
        <v>1332</v>
      </c>
      <c r="C691" s="440" t="s">
        <v>1331</v>
      </c>
      <c r="D691" s="440" t="s">
        <v>167</v>
      </c>
      <c r="E691" s="441" t="str">
        <f t="shared" si="11"/>
        <v>75 Evans Street Kingston, PA  18704</v>
      </c>
      <c r="F691" s="440" t="s">
        <v>6544</v>
      </c>
      <c r="G691" s="440" t="s">
        <v>4716</v>
      </c>
      <c r="H691" s="395"/>
      <c r="I691" s="440" t="s">
        <v>4695</v>
      </c>
      <c r="J691" s="440" t="s">
        <v>4017</v>
      </c>
      <c r="K691" s="442" t="s">
        <v>4696</v>
      </c>
    </row>
    <row r="692" spans="1:11" ht="15" customHeight="1" thickBot="1" x14ac:dyDescent="0.3">
      <c r="A692" s="440" t="s">
        <v>1333</v>
      </c>
      <c r="B692" s="440" t="s">
        <v>1334</v>
      </c>
      <c r="C692" s="440" t="s">
        <v>1333</v>
      </c>
      <c r="D692" s="440" t="s">
        <v>23</v>
      </c>
      <c r="E692" s="441" t="str">
        <f t="shared" si="11"/>
        <v>2605 W Market St York, PA  17404</v>
      </c>
      <c r="F692" s="440" t="s">
        <v>14408</v>
      </c>
      <c r="G692" s="440" t="s">
        <v>3910</v>
      </c>
      <c r="H692" s="395"/>
      <c r="I692" s="440" t="s">
        <v>4467</v>
      </c>
      <c r="J692" s="440" t="s">
        <v>4017</v>
      </c>
      <c r="K692" s="442" t="s">
        <v>4491</v>
      </c>
    </row>
    <row r="693" spans="1:11" ht="15" customHeight="1" thickBot="1" x14ac:dyDescent="0.3">
      <c r="A693" s="440" t="s">
        <v>1335</v>
      </c>
      <c r="B693" s="440" t="s">
        <v>1336</v>
      </c>
      <c r="C693" s="440" t="s">
        <v>1335</v>
      </c>
      <c r="D693" s="440" t="s">
        <v>34</v>
      </c>
      <c r="E693" s="441" t="str">
        <f t="shared" si="11"/>
        <v>688 Western Avenue Canonsburg, PA  15317</v>
      </c>
      <c r="F693" s="440" t="s">
        <v>14232</v>
      </c>
      <c r="G693" s="440"/>
      <c r="H693" s="395"/>
      <c r="I693" s="440" t="s">
        <v>4050</v>
      </c>
      <c r="J693" s="440" t="s">
        <v>4017</v>
      </c>
      <c r="K693" s="442" t="s">
        <v>4051</v>
      </c>
    </row>
    <row r="694" spans="1:11" ht="15" customHeight="1" thickBot="1" x14ac:dyDescent="0.3">
      <c r="A694" s="440" t="s">
        <v>1337</v>
      </c>
      <c r="B694" s="440" t="s">
        <v>1338</v>
      </c>
      <c r="C694" s="440" t="s">
        <v>1337</v>
      </c>
      <c r="D694" s="440" t="s">
        <v>23</v>
      </c>
      <c r="E694" s="441" t="str">
        <f t="shared" si="11"/>
        <v>343 Ridgemont Dr Midland, PA  15059</v>
      </c>
      <c r="F694" s="440" t="s">
        <v>14679</v>
      </c>
      <c r="G694" s="440" t="s">
        <v>3910</v>
      </c>
      <c r="H694" s="395"/>
      <c r="I694" s="440" t="s">
        <v>5004</v>
      </c>
      <c r="J694" s="440" t="s">
        <v>4017</v>
      </c>
      <c r="K694" s="442" t="s">
        <v>5005</v>
      </c>
    </row>
    <row r="695" spans="1:11" ht="15" customHeight="1" thickBot="1" x14ac:dyDescent="0.3">
      <c r="A695" s="440" t="s">
        <v>1339</v>
      </c>
      <c r="B695" s="440" t="s">
        <v>1340</v>
      </c>
      <c r="C695" s="440" t="s">
        <v>1339</v>
      </c>
      <c r="D695" s="440" t="s">
        <v>34</v>
      </c>
      <c r="E695" s="441" t="str">
        <f t="shared" si="11"/>
        <v>77 Graterford Road Limerick, PA  19468</v>
      </c>
      <c r="F695" s="440" t="s">
        <v>14583</v>
      </c>
      <c r="G695" s="440"/>
      <c r="H695" s="395"/>
      <c r="I695" s="440" t="s">
        <v>4896</v>
      </c>
      <c r="J695" s="440" t="s">
        <v>4017</v>
      </c>
      <c r="K695" s="442" t="s">
        <v>4889</v>
      </c>
    </row>
    <row r="696" spans="1:11" ht="15" customHeight="1" thickBot="1" x14ac:dyDescent="0.3">
      <c r="A696" s="440" t="s">
        <v>1341</v>
      </c>
      <c r="B696" s="440" t="s">
        <v>1342</v>
      </c>
      <c r="C696" s="440" t="s">
        <v>1341</v>
      </c>
      <c r="D696" s="440" t="s">
        <v>23</v>
      </c>
      <c r="E696" s="441" t="str">
        <f t="shared" si="11"/>
        <v>1970C Easton Turnpike Lake Ariel, PA  18436</v>
      </c>
      <c r="F696" s="440" t="s">
        <v>14517</v>
      </c>
      <c r="G696" s="440" t="s">
        <v>3910</v>
      </c>
      <c r="H696" s="395"/>
      <c r="I696" s="440" t="s">
        <v>4758</v>
      </c>
      <c r="J696" s="440" t="s">
        <v>4017</v>
      </c>
      <c r="K696" s="442" t="s">
        <v>4759</v>
      </c>
    </row>
    <row r="697" spans="1:11" ht="15" customHeight="1" thickBot="1" x14ac:dyDescent="0.3">
      <c r="A697" s="440" t="s">
        <v>1343</v>
      </c>
      <c r="B697" s="440" t="s">
        <v>1344</v>
      </c>
      <c r="C697" s="440" t="s">
        <v>1343</v>
      </c>
      <c r="D697" s="440" t="s">
        <v>23</v>
      </c>
      <c r="E697" s="441" t="str">
        <f t="shared" si="11"/>
        <v>827 Diamond Blvd Johnstown, PA  15905</v>
      </c>
      <c r="F697" s="440" t="s">
        <v>6556</v>
      </c>
      <c r="G697" s="440" t="s">
        <v>3910</v>
      </c>
      <c r="H697" s="395"/>
      <c r="I697" s="440" t="s">
        <v>4330</v>
      </c>
      <c r="J697" s="440" t="s">
        <v>4017</v>
      </c>
      <c r="K697" s="442" t="s">
        <v>4332</v>
      </c>
    </row>
    <row r="698" spans="1:11" ht="15" customHeight="1" thickBot="1" x14ac:dyDescent="0.3">
      <c r="A698" s="440" t="s">
        <v>1345</v>
      </c>
      <c r="B698" s="440" t="s">
        <v>1346</v>
      </c>
      <c r="C698" s="440" t="s">
        <v>1345</v>
      </c>
      <c r="D698" s="440" t="s">
        <v>23</v>
      </c>
      <c r="E698" s="441" t="str">
        <f t="shared" si="11"/>
        <v>2940 MacArthur Rd Whitehall, PA  18052</v>
      </c>
      <c r="F698" s="440" t="s">
        <v>14550</v>
      </c>
      <c r="G698" s="440" t="s">
        <v>3910</v>
      </c>
      <c r="H698" s="395"/>
      <c r="I698" s="440" t="s">
        <v>4824</v>
      </c>
      <c r="J698" s="440" t="s">
        <v>4017</v>
      </c>
      <c r="K698" s="442" t="s">
        <v>4825</v>
      </c>
    </row>
    <row r="699" spans="1:11" ht="15" customHeight="1" thickBot="1" x14ac:dyDescent="0.3">
      <c r="A699" s="440" t="s">
        <v>1347</v>
      </c>
      <c r="B699" s="440" t="s">
        <v>1348</v>
      </c>
      <c r="C699" s="440" t="s">
        <v>1347</v>
      </c>
      <c r="D699" s="440" t="s">
        <v>18</v>
      </c>
      <c r="E699" s="441" t="str">
        <f t="shared" si="11"/>
        <v>1450 Edgmont Avenue Chester, PA  19013</v>
      </c>
      <c r="F699" s="440" t="s">
        <v>14602</v>
      </c>
      <c r="G699" s="440"/>
      <c r="H699" s="395"/>
      <c r="I699" s="440" t="s">
        <v>4923</v>
      </c>
      <c r="J699" s="440" t="s">
        <v>4017</v>
      </c>
      <c r="K699" s="442" t="s">
        <v>4924</v>
      </c>
    </row>
    <row r="700" spans="1:11" ht="15" customHeight="1" thickBot="1" x14ac:dyDescent="0.3">
      <c r="A700" s="440" t="s">
        <v>1349</v>
      </c>
      <c r="B700" s="440" t="s">
        <v>1350</v>
      </c>
      <c r="C700" s="440" t="s">
        <v>1349</v>
      </c>
      <c r="D700" s="440" t="s">
        <v>34</v>
      </c>
      <c r="E700" s="441" t="str">
        <f t="shared" si="11"/>
        <v>Jumper Road, Plains Township Wilkes-Barre, PA  18705</v>
      </c>
      <c r="F700" s="440" t="s">
        <v>14498</v>
      </c>
      <c r="G700" s="440" t="s">
        <v>4714</v>
      </c>
      <c r="H700" s="395"/>
      <c r="I700" s="440" t="s">
        <v>4697</v>
      </c>
      <c r="J700" s="440" t="s">
        <v>4017</v>
      </c>
      <c r="K700" s="442" t="s">
        <v>4715</v>
      </c>
    </row>
    <row r="701" spans="1:11" ht="15" customHeight="1" thickBot="1" x14ac:dyDescent="0.3">
      <c r="A701" s="440" t="s">
        <v>1351</v>
      </c>
      <c r="B701" s="440" t="s">
        <v>1352</v>
      </c>
      <c r="C701" s="440" t="s">
        <v>1351</v>
      </c>
      <c r="D701" s="440" t="s">
        <v>23</v>
      </c>
      <c r="E701" s="441" t="str">
        <f t="shared" si="11"/>
        <v>730 S Main St Wilkes Barre, PA  18711</v>
      </c>
      <c r="F701" s="440" t="s">
        <v>14499</v>
      </c>
      <c r="G701" s="440" t="s">
        <v>3910</v>
      </c>
      <c r="H701" s="395"/>
      <c r="I701" s="440" t="s">
        <v>4717</v>
      </c>
      <c r="J701" s="440" t="s">
        <v>4017</v>
      </c>
      <c r="K701" s="442" t="s">
        <v>4718</v>
      </c>
    </row>
    <row r="702" spans="1:11" ht="15" customHeight="1" thickBot="1" x14ac:dyDescent="0.3">
      <c r="A702" s="440" t="s">
        <v>1353</v>
      </c>
      <c r="B702" s="440" t="s">
        <v>1354</v>
      </c>
      <c r="C702" s="440" t="s">
        <v>1353</v>
      </c>
      <c r="D702" s="440" t="s">
        <v>23</v>
      </c>
      <c r="E702" s="441" t="str">
        <f t="shared" si="11"/>
        <v>718 Wallace Ave Wilkinsburg, PA  15221</v>
      </c>
      <c r="F702" s="440" t="s">
        <v>14275</v>
      </c>
      <c r="G702" s="440" t="s">
        <v>3910</v>
      </c>
      <c r="H702" s="395"/>
      <c r="I702" s="440" t="s">
        <v>4140</v>
      </c>
      <c r="J702" s="440" t="s">
        <v>4017</v>
      </c>
      <c r="K702" s="442" t="s">
        <v>4141</v>
      </c>
    </row>
    <row r="703" spans="1:11" ht="15" customHeight="1" thickBot="1" x14ac:dyDescent="0.3">
      <c r="A703" s="440" t="s">
        <v>1355</v>
      </c>
      <c r="B703" s="440" t="s">
        <v>1356</v>
      </c>
      <c r="C703" s="440" t="s">
        <v>1355</v>
      </c>
      <c r="D703" s="440" t="s">
        <v>23</v>
      </c>
      <c r="E703" s="441" t="str">
        <f t="shared" si="11"/>
        <v>100 Green Avenue Annex Lansdowne, PA  19050</v>
      </c>
      <c r="F703" s="440" t="s">
        <v>14618</v>
      </c>
      <c r="G703" s="440" t="s">
        <v>3910</v>
      </c>
      <c r="H703" s="395"/>
      <c r="I703" s="440" t="s">
        <v>4949</v>
      </c>
      <c r="J703" s="440" t="s">
        <v>4017</v>
      </c>
      <c r="K703" s="442" t="s">
        <v>4950</v>
      </c>
    </row>
    <row r="704" spans="1:11" ht="15" customHeight="1" thickBot="1" x14ac:dyDescent="0.3">
      <c r="A704" s="440" t="s">
        <v>1357</v>
      </c>
      <c r="B704" s="440" t="s">
        <v>1358</v>
      </c>
      <c r="C704" s="440" t="s">
        <v>1357</v>
      </c>
      <c r="D704" s="440" t="s">
        <v>23</v>
      </c>
      <c r="E704" s="441" t="str">
        <f t="shared" si="11"/>
        <v>10330 State Route 209 Tower City, PA  17980</v>
      </c>
      <c r="F704" s="440" t="s">
        <v>6570</v>
      </c>
      <c r="G704" s="440"/>
      <c r="H704" s="395"/>
      <c r="I704" s="440" t="s">
        <v>5067</v>
      </c>
      <c r="J704" s="440" t="s">
        <v>4017</v>
      </c>
      <c r="K704" s="442" t="s">
        <v>5068</v>
      </c>
    </row>
    <row r="705" spans="1:11" ht="15" customHeight="1" thickBot="1" x14ac:dyDescent="0.3">
      <c r="A705" s="440" t="s">
        <v>1359</v>
      </c>
      <c r="B705" s="440" t="s">
        <v>1360</v>
      </c>
      <c r="C705" s="440" t="s">
        <v>1359</v>
      </c>
      <c r="D705" s="440" t="s">
        <v>23</v>
      </c>
      <c r="E705" s="441" t="str">
        <f t="shared" si="11"/>
        <v>515 W 3rd St Williamsburg, PA  16693</v>
      </c>
      <c r="F705" s="440" t="s">
        <v>14351</v>
      </c>
      <c r="G705" s="440" t="s">
        <v>3910</v>
      </c>
      <c r="H705" s="395"/>
      <c r="I705" s="440" t="s">
        <v>4321</v>
      </c>
      <c r="J705" s="440" t="s">
        <v>4017</v>
      </c>
      <c r="K705" s="442" t="s">
        <v>4322</v>
      </c>
    </row>
    <row r="706" spans="1:11" ht="15" customHeight="1" thickBot="1" x14ac:dyDescent="0.3">
      <c r="A706" s="440" t="s">
        <v>1361</v>
      </c>
      <c r="B706" s="440" t="s">
        <v>1362</v>
      </c>
      <c r="C706" s="440" t="s">
        <v>1361</v>
      </c>
      <c r="D706" s="440" t="s">
        <v>23</v>
      </c>
      <c r="E706" s="441" t="str">
        <f t="shared" si="11"/>
        <v>2780 West Fourth Street Williamsport, PA  17701</v>
      </c>
      <c r="F706" s="440" t="s">
        <v>14489</v>
      </c>
      <c r="G706" s="440"/>
      <c r="H706" s="395"/>
      <c r="I706" s="440" t="s">
        <v>4658</v>
      </c>
      <c r="J706" s="440" t="s">
        <v>4017</v>
      </c>
      <c r="K706" s="442" t="s">
        <v>4659</v>
      </c>
    </row>
    <row r="707" spans="1:11" ht="15" customHeight="1" thickBot="1" x14ac:dyDescent="0.3">
      <c r="A707" s="440" t="s">
        <v>1363</v>
      </c>
      <c r="B707" s="440" t="s">
        <v>1364</v>
      </c>
      <c r="C707" s="440" t="s">
        <v>1363</v>
      </c>
      <c r="D707" s="440" t="s">
        <v>23</v>
      </c>
      <c r="E707" s="441" t="str">
        <f t="shared" si="11"/>
        <v>300 Wood St New Wilmington, PA  16142</v>
      </c>
      <c r="F707" s="440" t="s">
        <v>14287</v>
      </c>
      <c r="G707" s="440" t="s">
        <v>3910</v>
      </c>
      <c r="H707" s="395"/>
      <c r="I707" s="440" t="s">
        <v>4166</v>
      </c>
      <c r="J707" s="440" t="s">
        <v>4017</v>
      </c>
      <c r="K707" s="442" t="s">
        <v>4167</v>
      </c>
    </row>
    <row r="708" spans="1:11" ht="15" customHeight="1" thickBot="1" x14ac:dyDescent="0.3">
      <c r="A708" s="440" t="s">
        <v>1365</v>
      </c>
      <c r="B708" s="440" t="s">
        <v>1366</v>
      </c>
      <c r="C708" s="440" t="s">
        <v>1365</v>
      </c>
      <c r="D708" s="440" t="s">
        <v>23</v>
      </c>
      <c r="E708" s="441" t="str">
        <f t="shared" si="11"/>
        <v>2601 Grandview Blvd West Lawn, PA  19609</v>
      </c>
      <c r="F708" s="440" t="s">
        <v>14439</v>
      </c>
      <c r="G708" s="440" t="s">
        <v>3910</v>
      </c>
      <c r="H708" s="395"/>
      <c r="I708" s="440" t="s">
        <v>4566</v>
      </c>
      <c r="J708" s="440" t="s">
        <v>4017</v>
      </c>
      <c r="K708" s="442" t="s">
        <v>4567</v>
      </c>
    </row>
    <row r="709" spans="1:11" ht="15" customHeight="1" thickBot="1" x14ac:dyDescent="0.3">
      <c r="A709" s="440" t="s">
        <v>1367</v>
      </c>
      <c r="B709" s="440" t="s">
        <v>1368</v>
      </c>
      <c r="C709" s="440" t="s">
        <v>1367</v>
      </c>
      <c r="D709" s="440" t="s">
        <v>23</v>
      </c>
      <c r="E709" s="441" t="str">
        <f t="shared" si="11"/>
        <v>2040 Washington Blvd Easton, PA  18042</v>
      </c>
      <c r="F709" s="440" t="s">
        <v>14535</v>
      </c>
      <c r="G709" s="440" t="s">
        <v>3910</v>
      </c>
      <c r="H709" s="395"/>
      <c r="I709" s="440" t="s">
        <v>4762</v>
      </c>
      <c r="J709" s="440" t="s">
        <v>4017</v>
      </c>
      <c r="K709" s="442" t="s">
        <v>4791</v>
      </c>
    </row>
    <row r="710" spans="1:11" ht="15" customHeight="1" thickBot="1" x14ac:dyDescent="0.3">
      <c r="A710" s="440" t="s">
        <v>1369</v>
      </c>
      <c r="B710" s="440" t="s">
        <v>1370</v>
      </c>
      <c r="C710" s="440" t="s">
        <v>1369</v>
      </c>
      <c r="D710" s="440" t="s">
        <v>23</v>
      </c>
      <c r="E710" s="441" t="str">
        <f t="shared" si="11"/>
        <v>2301 Graham Ave Windber, PA  15963</v>
      </c>
      <c r="F710" s="440" t="s">
        <v>6578</v>
      </c>
      <c r="G710" s="440" t="s">
        <v>3910</v>
      </c>
      <c r="H710" s="395"/>
      <c r="I710" s="440" t="s">
        <v>4366</v>
      </c>
      <c r="J710" s="440" t="s">
        <v>4017</v>
      </c>
      <c r="K710" s="442" t="s">
        <v>4367</v>
      </c>
    </row>
    <row r="711" spans="1:11" ht="15" customHeight="1" thickBot="1" x14ac:dyDescent="0.3">
      <c r="A711" s="440" t="s">
        <v>1371</v>
      </c>
      <c r="B711" s="440" t="s">
        <v>1372</v>
      </c>
      <c r="C711" s="440" t="s">
        <v>1371</v>
      </c>
      <c r="D711" s="440" t="s">
        <v>18</v>
      </c>
      <c r="E711" s="441" t="str">
        <f t="shared" si="11"/>
        <v>4700 G Wissahickon Ave Philadelphia, PA  19144</v>
      </c>
      <c r="F711" s="440" t="s">
        <v>6579</v>
      </c>
      <c r="G711" s="440"/>
      <c r="H711" s="395"/>
      <c r="I711" s="440" t="s">
        <v>4016</v>
      </c>
      <c r="J711" s="440" t="s">
        <v>4017</v>
      </c>
      <c r="K711" s="442" t="s">
        <v>4957</v>
      </c>
    </row>
    <row r="712" spans="1:11" ht="15" customHeight="1" thickBot="1" x14ac:dyDescent="0.3">
      <c r="A712" s="440" t="s">
        <v>1373</v>
      </c>
      <c r="B712" s="440" t="s">
        <v>1374</v>
      </c>
      <c r="C712" s="440" t="s">
        <v>1373</v>
      </c>
      <c r="D712" s="440" t="s">
        <v>23</v>
      </c>
      <c r="E712" s="441" t="str">
        <f t="shared" si="11"/>
        <v>601 Knight Rd Ambler, PA  19002</v>
      </c>
      <c r="F712" s="440" t="s">
        <v>14584</v>
      </c>
      <c r="G712" s="440" t="s">
        <v>3910</v>
      </c>
      <c r="H712" s="395"/>
      <c r="I712" s="440" t="s">
        <v>4897</v>
      </c>
      <c r="J712" s="440" t="s">
        <v>4017</v>
      </c>
      <c r="K712" s="442" t="s">
        <v>4891</v>
      </c>
    </row>
    <row r="713" spans="1:11" ht="15" customHeight="1" thickBot="1" x14ac:dyDescent="0.3">
      <c r="A713" s="440" t="s">
        <v>1375</v>
      </c>
      <c r="B713" s="440" t="s">
        <v>1376</v>
      </c>
      <c r="C713" s="440" t="s">
        <v>1375</v>
      </c>
      <c r="D713" s="440" t="s">
        <v>23</v>
      </c>
      <c r="E713" s="441" t="str">
        <f t="shared" si="11"/>
        <v>2430 Greensburg Pike Pittsburgh, PA  15221</v>
      </c>
      <c r="F713" s="440" t="s">
        <v>14276</v>
      </c>
      <c r="G713" s="440" t="s">
        <v>3910</v>
      </c>
      <c r="H713" s="395"/>
      <c r="I713" s="440" t="s">
        <v>4067</v>
      </c>
      <c r="J713" s="440" t="s">
        <v>4017</v>
      </c>
      <c r="K713" s="442" t="s">
        <v>4141</v>
      </c>
    </row>
    <row r="714" spans="1:11" ht="15" customHeight="1" thickBot="1" x14ac:dyDescent="0.3">
      <c r="A714" s="440" t="s">
        <v>1377</v>
      </c>
      <c r="B714" s="440" t="s">
        <v>1378</v>
      </c>
      <c r="C714" s="440" t="s">
        <v>1377</v>
      </c>
      <c r="D714" s="440" t="s">
        <v>18</v>
      </c>
      <c r="E714" s="441" t="str">
        <f t="shared" si="11"/>
        <v>512-20 S Broad St. Philadelphia, PA  19146</v>
      </c>
      <c r="F714" s="440" t="s">
        <v>14633</v>
      </c>
      <c r="G714" s="440"/>
      <c r="H714" s="395"/>
      <c r="I714" s="440" t="s">
        <v>4016</v>
      </c>
      <c r="J714" s="440" t="s">
        <v>4017</v>
      </c>
      <c r="K714" s="442" t="s">
        <v>4972</v>
      </c>
    </row>
    <row r="715" spans="1:11" ht="15" customHeight="1" thickBot="1" x14ac:dyDescent="0.3">
      <c r="A715" s="440" t="s">
        <v>1379</v>
      </c>
      <c r="B715" s="440" t="s">
        <v>1380</v>
      </c>
      <c r="C715" s="440" t="s">
        <v>1379</v>
      </c>
      <c r="D715" s="440" t="s">
        <v>23</v>
      </c>
      <c r="E715" s="441" t="str">
        <f t="shared" si="11"/>
        <v>42 Main St Wyalusing, PA  18853</v>
      </c>
      <c r="F715" s="440" t="s">
        <v>14483</v>
      </c>
      <c r="G715" s="440" t="s">
        <v>4672</v>
      </c>
      <c r="H715" s="395"/>
      <c r="I715" s="440" t="s">
        <v>4673</v>
      </c>
      <c r="J715" s="440" t="s">
        <v>4017</v>
      </c>
      <c r="K715" s="442" t="s">
        <v>4674</v>
      </c>
    </row>
    <row r="716" spans="1:11" ht="15" customHeight="1" thickBot="1" x14ac:dyDescent="0.3">
      <c r="A716" s="440" t="s">
        <v>1381</v>
      </c>
      <c r="B716" s="440" t="s">
        <v>1382</v>
      </c>
      <c r="C716" s="440" t="s">
        <v>1381</v>
      </c>
      <c r="D716" s="440" t="s">
        <v>23</v>
      </c>
      <c r="E716" s="441" t="str">
        <f t="shared" si="11"/>
        <v>20 Memorial St Exeter, PA  18643</v>
      </c>
      <c r="F716" s="440" t="s">
        <v>6586</v>
      </c>
      <c r="G716" s="440" t="s">
        <v>3910</v>
      </c>
      <c r="H716" s="395"/>
      <c r="I716" s="440" t="s">
        <v>4719</v>
      </c>
      <c r="J716" s="440" t="s">
        <v>4017</v>
      </c>
      <c r="K716" s="442" t="s">
        <v>4720</v>
      </c>
    </row>
    <row r="717" spans="1:11" ht="15" customHeight="1" thickBot="1" x14ac:dyDescent="0.3">
      <c r="A717" s="440" t="s">
        <v>1383</v>
      </c>
      <c r="B717" s="440" t="s">
        <v>1384</v>
      </c>
      <c r="C717" s="440" t="s">
        <v>1383</v>
      </c>
      <c r="D717" s="440" t="s">
        <v>23</v>
      </c>
      <c r="E717" s="441" t="str">
        <f t="shared" si="11"/>
        <v>450 N Maple Ave Kingston, PA  18704</v>
      </c>
      <c r="F717" s="440" t="s">
        <v>14500</v>
      </c>
      <c r="G717" s="440" t="s">
        <v>3910</v>
      </c>
      <c r="H717" s="395"/>
      <c r="I717" s="440" t="s">
        <v>4695</v>
      </c>
      <c r="J717" s="440" t="s">
        <v>4017</v>
      </c>
      <c r="K717" s="442" t="s">
        <v>4696</v>
      </c>
    </row>
    <row r="718" spans="1:11" ht="15" customHeight="1" thickBot="1" x14ac:dyDescent="0.3">
      <c r="A718" s="440" t="s">
        <v>1385</v>
      </c>
      <c r="B718" s="440" t="s">
        <v>1386</v>
      </c>
      <c r="C718" s="440" t="s">
        <v>1385</v>
      </c>
      <c r="D718" s="440" t="s">
        <v>23</v>
      </c>
      <c r="E718" s="441" t="str">
        <f t="shared" si="11"/>
        <v>630 Evans Ave Wyomissing, PA  19610</v>
      </c>
      <c r="F718" s="440" t="s">
        <v>6590</v>
      </c>
      <c r="G718" s="440" t="s">
        <v>3910</v>
      </c>
      <c r="H718" s="395"/>
      <c r="I718" s="440" t="s">
        <v>4568</v>
      </c>
      <c r="J718" s="440" t="s">
        <v>4017</v>
      </c>
      <c r="K718" s="442" t="s">
        <v>4569</v>
      </c>
    </row>
    <row r="719" spans="1:11" ht="15" customHeight="1" thickBot="1" x14ac:dyDescent="0.3">
      <c r="A719" s="440" t="s">
        <v>1387</v>
      </c>
      <c r="B719" s="440" t="s">
        <v>1388</v>
      </c>
      <c r="C719" s="440" t="s">
        <v>1387</v>
      </c>
      <c r="D719" s="440" t="s">
        <v>23</v>
      </c>
      <c r="E719" s="441" t="str">
        <f t="shared" si="11"/>
        <v>31 N Pershing Avenue York, PA  17401</v>
      </c>
      <c r="F719" s="440" t="s">
        <v>14409</v>
      </c>
      <c r="G719" s="440" t="s">
        <v>3910</v>
      </c>
      <c r="H719" s="395"/>
      <c r="I719" s="440" t="s">
        <v>4467</v>
      </c>
      <c r="J719" s="440" t="s">
        <v>4017</v>
      </c>
      <c r="K719" s="442" t="s">
        <v>4478</v>
      </c>
    </row>
    <row r="720" spans="1:11" ht="15" customHeight="1" thickBot="1" x14ac:dyDescent="0.3">
      <c r="A720" s="440" t="s">
        <v>1389</v>
      </c>
      <c r="B720" s="440" t="s">
        <v>1390</v>
      </c>
      <c r="C720" s="440" t="s">
        <v>1389</v>
      </c>
      <c r="D720" s="440" t="s">
        <v>167</v>
      </c>
      <c r="E720" s="441" t="str">
        <f t="shared" si="11"/>
        <v>2179 South Queen Street York, PA  17402</v>
      </c>
      <c r="F720" s="440" t="s">
        <v>6599</v>
      </c>
      <c r="G720" s="440"/>
      <c r="H720" s="395"/>
      <c r="I720" s="440" t="s">
        <v>4467</v>
      </c>
      <c r="J720" s="440" t="s">
        <v>4017</v>
      </c>
      <c r="K720" s="442" t="s">
        <v>4492</v>
      </c>
    </row>
    <row r="721" spans="1:11" ht="15" customHeight="1" thickBot="1" x14ac:dyDescent="0.3">
      <c r="A721" s="440" t="s">
        <v>1391</v>
      </c>
      <c r="B721" s="440" t="s">
        <v>1392</v>
      </c>
      <c r="C721" s="440" t="s">
        <v>1391</v>
      </c>
      <c r="D721" s="440" t="s">
        <v>23</v>
      </c>
      <c r="E721" s="441" t="str">
        <f t="shared" si="11"/>
        <v>1800 Hollywood Dr York, PA  17403</v>
      </c>
      <c r="F721" s="440" t="s">
        <v>6601</v>
      </c>
      <c r="G721" s="440" t="s">
        <v>3910</v>
      </c>
      <c r="H721" s="395"/>
      <c r="I721" s="440" t="s">
        <v>4467</v>
      </c>
      <c r="J721" s="440" t="s">
        <v>4017</v>
      </c>
      <c r="K721" s="442" t="s">
        <v>4477</v>
      </c>
    </row>
    <row r="722" spans="1:11" ht="15" customHeight="1" thickBot="1" x14ac:dyDescent="0.3">
      <c r="A722" s="440" t="s">
        <v>1393</v>
      </c>
      <c r="B722" s="440" t="s">
        <v>1394</v>
      </c>
      <c r="C722" s="440" t="s">
        <v>1393</v>
      </c>
      <c r="D722" s="440" t="s">
        <v>23</v>
      </c>
      <c r="E722" s="441" t="str">
        <f t="shared" si="11"/>
        <v>915 Lowber Rd Herminie, PA  15637</v>
      </c>
      <c r="F722" s="440" t="s">
        <v>14342</v>
      </c>
      <c r="G722" s="440"/>
      <c r="H722" s="395"/>
      <c r="I722" s="440" t="s">
        <v>4294</v>
      </c>
      <c r="J722" s="440" t="s">
        <v>4017</v>
      </c>
      <c r="K722" s="442" t="s">
        <v>4295</v>
      </c>
    </row>
    <row r="723" spans="1:11" ht="15" customHeight="1" thickBot="1" x14ac:dyDescent="0.3">
      <c r="A723" s="440" t="s">
        <v>1395</v>
      </c>
      <c r="B723" s="440" t="s">
        <v>1396</v>
      </c>
      <c r="C723" s="440" t="s">
        <v>1395</v>
      </c>
      <c r="D723" s="440" t="s">
        <v>18</v>
      </c>
      <c r="E723" s="441" t="str">
        <f t="shared" si="11"/>
        <v>900 N Marshall St Philadelphia, PA  19123</v>
      </c>
      <c r="F723" s="440" t="s">
        <v>6605</v>
      </c>
      <c r="G723" s="440"/>
      <c r="H723" s="395"/>
      <c r="I723" s="440" t="s">
        <v>4016</v>
      </c>
      <c r="J723" s="440" t="s">
        <v>4017</v>
      </c>
      <c r="K723" s="442" t="s">
        <v>4968</v>
      </c>
    </row>
    <row r="724" spans="1:11" ht="15" customHeight="1" thickBot="1" x14ac:dyDescent="0.3">
      <c r="A724" s="440" t="s">
        <v>1397</v>
      </c>
      <c r="B724" s="440" t="s">
        <v>4995</v>
      </c>
      <c r="C724" s="440" t="s">
        <v>1397</v>
      </c>
      <c r="D724" s="440" t="s">
        <v>18</v>
      </c>
      <c r="E724" s="441" t="str">
        <f t="shared" si="11"/>
        <v>2118 W. Norris St. Philadelphia, PA  19121</v>
      </c>
      <c r="F724" s="440" t="s">
        <v>14658</v>
      </c>
      <c r="G724" s="440"/>
      <c r="H724" s="395"/>
      <c r="I724" s="440" t="s">
        <v>4016</v>
      </c>
      <c r="J724" s="440" t="s">
        <v>4017</v>
      </c>
      <c r="K724" s="442" t="s">
        <v>4976</v>
      </c>
    </row>
    <row r="725" spans="1:11" ht="15" customHeight="1" thickBot="1" x14ac:dyDescent="0.3">
      <c r="A725" s="440" t="s">
        <v>14654</v>
      </c>
      <c r="B725" s="440" t="s">
        <v>14655</v>
      </c>
      <c r="C725" s="440" t="s">
        <v>14654</v>
      </c>
      <c r="D725" s="440" t="s">
        <v>18</v>
      </c>
      <c r="E725" s="441" t="str">
        <f t="shared" si="11"/>
        <v>1500 W. Ontario Street Philadelphia, PA  19140</v>
      </c>
      <c r="F725" s="440" t="s">
        <v>14656</v>
      </c>
      <c r="G725" s="440"/>
      <c r="H725" s="395"/>
      <c r="I725" s="440" t="s">
        <v>4016</v>
      </c>
      <c r="J725" s="440" t="s">
        <v>4017</v>
      </c>
      <c r="K725" s="442" t="s">
        <v>4188</v>
      </c>
    </row>
    <row r="726" spans="1:11" ht="15" customHeight="1" thickBot="1" x14ac:dyDescent="0.3">
      <c r="A726" s="440" t="s">
        <v>1398</v>
      </c>
      <c r="B726" s="440" t="s">
        <v>1399</v>
      </c>
      <c r="C726" s="440" t="s">
        <v>1398</v>
      </c>
      <c r="D726" s="440" t="s">
        <v>18</v>
      </c>
      <c r="E726" s="441" t="str">
        <f t="shared" si="11"/>
        <v>1530 Westerly Parkway State College, PA  16801</v>
      </c>
      <c r="F726" s="440" t="s">
        <v>6608</v>
      </c>
      <c r="G726" s="440"/>
      <c r="H726" s="395"/>
      <c r="I726" s="440" t="s">
        <v>4397</v>
      </c>
      <c r="J726" s="440" t="s">
        <v>4017</v>
      </c>
      <c r="K726" s="442" t="s">
        <v>4398</v>
      </c>
    </row>
    <row r="727" spans="1:11" ht="15" customHeight="1" thickBot="1" x14ac:dyDescent="0.3">
      <c r="A727" s="440" t="s">
        <v>1400</v>
      </c>
      <c r="B727" s="440" t="s">
        <v>14254</v>
      </c>
      <c r="C727" s="440" t="s">
        <v>1400</v>
      </c>
      <c r="D727" s="440" t="s">
        <v>18</v>
      </c>
      <c r="E727" s="441" t="str">
        <f t="shared" si="11"/>
        <v>600 Newport Drive Pittsburgh, PA  15234</v>
      </c>
      <c r="F727" s="440" t="s">
        <v>14255</v>
      </c>
      <c r="G727" s="440"/>
      <c r="H727" s="395"/>
      <c r="I727" s="440" t="s">
        <v>4067</v>
      </c>
      <c r="J727" s="440" t="s">
        <v>4017</v>
      </c>
      <c r="K727" s="442" t="s">
        <v>4110</v>
      </c>
    </row>
    <row r="728" spans="1:11" ht="15" customHeight="1" thickBot="1" x14ac:dyDescent="0.3">
      <c r="A728" s="440" t="s">
        <v>1401</v>
      </c>
      <c r="B728" s="440" t="s">
        <v>1402</v>
      </c>
      <c r="C728" s="440" t="s">
        <v>1401</v>
      </c>
      <c r="D728" s="440" t="s">
        <v>18</v>
      </c>
      <c r="E728" s="441" t="str">
        <f t="shared" si="11"/>
        <v>1231 N Broad St Philadelphia, PA  19122</v>
      </c>
      <c r="F728" s="440" t="s">
        <v>14634</v>
      </c>
      <c r="G728" s="440" t="s">
        <v>4973</v>
      </c>
      <c r="H728" s="395"/>
      <c r="I728" s="440" t="s">
        <v>4016</v>
      </c>
      <c r="J728" s="440" t="s">
        <v>4017</v>
      </c>
      <c r="K728" s="442" t="s">
        <v>4974</v>
      </c>
    </row>
  </sheetData>
  <sheetProtection password="CE45" sheet="1" objects="1" scenarios="1" selectLockedCells="1"/>
  <autoFilter ref="A1:K728"/>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4"/>
  <sheetViews>
    <sheetView zoomScale="110" zoomScaleNormal="110" workbookViewId="0"/>
  </sheetViews>
  <sheetFormatPr defaultColWidth="8.85546875" defaultRowHeight="12.75" customHeight="1" x14ac:dyDescent="0.2"/>
  <cols>
    <col min="1" max="1" width="13.42578125" style="430" customWidth="1"/>
    <col min="2" max="2" width="10.28515625" style="403" customWidth="1"/>
    <col min="3" max="3" width="18.42578125" style="403" customWidth="1"/>
    <col min="4" max="4" width="41" style="403" customWidth="1"/>
    <col min="5" max="5" width="38.28515625" style="403" customWidth="1"/>
    <col min="6" max="6" width="7.85546875" style="403" bestFit="1" customWidth="1"/>
    <col min="7" max="7" width="10.140625" style="403" bestFit="1" customWidth="1"/>
    <col min="8" max="8" width="14.85546875" style="434" customWidth="1"/>
    <col min="9" max="9" width="32" style="431" customWidth="1"/>
    <col min="10" max="10" width="10" style="434" customWidth="1"/>
    <col min="11" max="11" width="63.28515625" style="431" customWidth="1"/>
    <col min="12" max="12" width="43.28515625" style="403" bestFit="1" customWidth="1"/>
    <col min="13" max="13" width="18.7109375" style="403" customWidth="1"/>
    <col min="14" max="14" width="21.140625" style="403" customWidth="1"/>
    <col min="15" max="15" width="14.7109375" style="403" bestFit="1" customWidth="1"/>
    <col min="16" max="16" width="20.28515625" style="403" customWidth="1"/>
    <col min="17" max="17" width="14.7109375" style="430" bestFit="1" customWidth="1"/>
    <col min="18" max="18" width="15.85546875" style="430" bestFit="1" customWidth="1"/>
    <col min="19" max="16384" width="8.85546875" style="403"/>
  </cols>
  <sheetData>
    <row r="1" spans="1:18" ht="15.75" thickBot="1" x14ac:dyDescent="0.25">
      <c r="A1" s="401" t="s">
        <v>14</v>
      </c>
      <c r="B1" s="401" t="s">
        <v>6610</v>
      </c>
      <c r="C1" s="401" t="s">
        <v>6611</v>
      </c>
      <c r="D1" s="401" t="s">
        <v>14205</v>
      </c>
      <c r="E1" s="401" t="s">
        <v>4008</v>
      </c>
      <c r="F1" s="401" t="s">
        <v>4009</v>
      </c>
      <c r="G1" s="401" t="s">
        <v>5082</v>
      </c>
      <c r="H1" s="402" t="s">
        <v>5083</v>
      </c>
      <c r="I1" s="402" t="s">
        <v>5084</v>
      </c>
      <c r="J1" s="402" t="s">
        <v>5083</v>
      </c>
      <c r="K1" s="402" t="s">
        <v>5081</v>
      </c>
      <c r="L1" s="401" t="s">
        <v>5085</v>
      </c>
      <c r="M1" s="401" t="s">
        <v>5086</v>
      </c>
      <c r="N1" s="401" t="s">
        <v>5087</v>
      </c>
      <c r="O1" s="401" t="s">
        <v>5088</v>
      </c>
      <c r="P1" s="401" t="s">
        <v>5089</v>
      </c>
      <c r="Q1" s="401" t="s">
        <v>5090</v>
      </c>
      <c r="R1" s="401" t="s">
        <v>5091</v>
      </c>
    </row>
    <row r="2" spans="1:18" s="411" customFormat="1" ht="15" customHeight="1" x14ac:dyDescent="0.25">
      <c r="A2" s="404" t="s">
        <v>16</v>
      </c>
      <c r="B2" s="405">
        <v>1</v>
      </c>
      <c r="C2" s="405" t="str">
        <f>A2&amp;B2</f>
        <v>1241500021</v>
      </c>
      <c r="D2" s="406" t="str">
        <f>A2&amp;I2</f>
        <v>12415000221st Century Cyber CS</v>
      </c>
      <c r="E2" s="407" t="s">
        <v>17</v>
      </c>
      <c r="F2" s="407" t="s">
        <v>18</v>
      </c>
      <c r="G2" s="408" t="s">
        <v>1425</v>
      </c>
      <c r="H2" s="409" t="s">
        <v>1403</v>
      </c>
      <c r="I2" s="407" t="s">
        <v>17</v>
      </c>
      <c r="J2" s="409" t="s">
        <v>1403</v>
      </c>
      <c r="K2" s="410" t="str">
        <f t="shared" ref="K2:K17" si="0">L2&amp;"  "&amp;P2&amp;",  "&amp;Q2&amp;"  "&amp;R2</f>
        <v>805 Springdale Dr.  Exton,  PA  19341</v>
      </c>
      <c r="L2" s="407" t="s">
        <v>5092</v>
      </c>
      <c r="M2" s="406"/>
      <c r="N2" s="407" t="s">
        <v>3910</v>
      </c>
      <c r="O2" s="406"/>
      <c r="P2" s="407" t="s">
        <v>4900</v>
      </c>
      <c r="Q2" s="409" t="s">
        <v>4017</v>
      </c>
      <c r="R2" s="409" t="s">
        <v>4901</v>
      </c>
    </row>
    <row r="3" spans="1:18" ht="15" customHeight="1" thickBot="1" x14ac:dyDescent="0.3">
      <c r="A3" s="412" t="s">
        <v>19</v>
      </c>
      <c r="B3" s="413">
        <f>IF(A3=A2,B2+1,1)</f>
        <v>1</v>
      </c>
      <c r="C3" s="413" t="str">
        <f t="shared" ref="C3:C63" si="1">A3&amp;B3</f>
        <v>1030204071</v>
      </c>
      <c r="D3" s="395" t="str">
        <f t="shared" ref="D3:D63" si="2">A3&amp;I3</f>
        <v>103020407A W Beattie Career Center</v>
      </c>
      <c r="E3" s="414" t="s">
        <v>20</v>
      </c>
      <c r="F3" s="414" t="s">
        <v>34</v>
      </c>
      <c r="G3" s="415" t="s">
        <v>1425</v>
      </c>
      <c r="H3" s="412" t="s">
        <v>5094</v>
      </c>
      <c r="I3" s="414" t="s">
        <v>20</v>
      </c>
      <c r="J3" s="412" t="s">
        <v>5094</v>
      </c>
      <c r="K3" s="416" t="str">
        <f t="shared" si="0"/>
        <v>9600 Babcock Boulevard  Allison Park,  PA  15101</v>
      </c>
      <c r="L3" s="414" t="s">
        <v>5093</v>
      </c>
      <c r="M3" s="395"/>
      <c r="N3" s="414" t="s">
        <v>3910</v>
      </c>
      <c r="O3" s="395"/>
      <c r="P3" s="414" t="s">
        <v>4081</v>
      </c>
      <c r="Q3" s="412" t="s">
        <v>4017</v>
      </c>
      <c r="R3" s="412" t="s">
        <v>4082</v>
      </c>
    </row>
    <row r="4" spans="1:18" ht="15" customHeight="1" thickBot="1" x14ac:dyDescent="0.3">
      <c r="A4" s="417" t="s">
        <v>21</v>
      </c>
      <c r="B4" s="413">
        <f t="shared" ref="B4:B67" si="3">IF(A4=A3,B3+1,1)</f>
        <v>1</v>
      </c>
      <c r="C4" s="413" t="str">
        <f t="shared" si="1"/>
        <v>1193503031</v>
      </c>
      <c r="D4" s="395" t="str">
        <f t="shared" si="2"/>
        <v>119350303Abington Heights HS</v>
      </c>
      <c r="E4" s="418" t="s">
        <v>22</v>
      </c>
      <c r="F4" s="418" t="s">
        <v>23</v>
      </c>
      <c r="G4" s="415" t="s">
        <v>1425</v>
      </c>
      <c r="H4" s="417" t="s">
        <v>1405</v>
      </c>
      <c r="I4" s="418" t="s">
        <v>1404</v>
      </c>
      <c r="J4" s="417" t="s">
        <v>1405</v>
      </c>
      <c r="K4" s="419" t="str">
        <f t="shared" si="0"/>
        <v>222 Noble Road  Clarks Summit,  PA  18411</v>
      </c>
      <c r="L4" s="418" t="s">
        <v>5095</v>
      </c>
      <c r="M4" s="395"/>
      <c r="N4" s="418" t="s">
        <v>3910</v>
      </c>
      <c r="O4" s="395"/>
      <c r="P4" s="418" t="s">
        <v>4727</v>
      </c>
      <c r="Q4" s="417" t="s">
        <v>4017</v>
      </c>
      <c r="R4" s="417" t="s">
        <v>4728</v>
      </c>
    </row>
    <row r="5" spans="1:18" ht="15" customHeight="1" thickBot="1" x14ac:dyDescent="0.3">
      <c r="A5" s="417" t="s">
        <v>21</v>
      </c>
      <c r="B5" s="413">
        <f t="shared" si="3"/>
        <v>2</v>
      </c>
      <c r="C5" s="413" t="str">
        <f t="shared" si="1"/>
        <v>1193503032</v>
      </c>
      <c r="D5" s="395" t="str">
        <f t="shared" si="2"/>
        <v>119350303Abington Heights MS</v>
      </c>
      <c r="E5" s="418" t="s">
        <v>22</v>
      </c>
      <c r="F5" s="418" t="s">
        <v>23</v>
      </c>
      <c r="G5" s="415" t="s">
        <v>1425</v>
      </c>
      <c r="H5" s="417" t="s">
        <v>1407</v>
      </c>
      <c r="I5" s="418" t="s">
        <v>1406</v>
      </c>
      <c r="J5" s="417" t="s">
        <v>1407</v>
      </c>
      <c r="K5" s="419" t="str">
        <f t="shared" si="0"/>
        <v>1555 Newton Ransom Blvd  Clarks Summit,  PA  18411</v>
      </c>
      <c r="L5" s="418" t="s">
        <v>5096</v>
      </c>
      <c r="M5" s="395"/>
      <c r="N5" s="418" t="s">
        <v>3910</v>
      </c>
      <c r="O5" s="395"/>
      <c r="P5" s="418" t="s">
        <v>4727</v>
      </c>
      <c r="Q5" s="417" t="s">
        <v>4017</v>
      </c>
      <c r="R5" s="417" t="s">
        <v>4728</v>
      </c>
    </row>
    <row r="6" spans="1:18" ht="15" customHeight="1" thickBot="1" x14ac:dyDescent="0.3">
      <c r="A6" s="417" t="s">
        <v>24</v>
      </c>
      <c r="B6" s="413">
        <f t="shared" si="3"/>
        <v>1</v>
      </c>
      <c r="C6" s="413" t="str">
        <f t="shared" si="1"/>
        <v>1234603021</v>
      </c>
      <c r="D6" s="395" t="str">
        <f t="shared" si="2"/>
        <v>123460302Abington JHS</v>
      </c>
      <c r="E6" s="418" t="s">
        <v>25</v>
      </c>
      <c r="F6" s="418" t="s">
        <v>23</v>
      </c>
      <c r="G6" s="415" t="s">
        <v>1425</v>
      </c>
      <c r="H6" s="417" t="s">
        <v>1409</v>
      </c>
      <c r="I6" s="418" t="s">
        <v>1408</v>
      </c>
      <c r="J6" s="417" t="s">
        <v>1409</v>
      </c>
      <c r="K6" s="419" t="str">
        <f t="shared" si="0"/>
        <v>2056 Susquehanna St  Abington,  PA  19001</v>
      </c>
      <c r="L6" s="418" t="s">
        <v>5097</v>
      </c>
      <c r="M6" s="395"/>
      <c r="N6" s="418" t="s">
        <v>3910</v>
      </c>
      <c r="O6" s="395"/>
      <c r="P6" s="418" t="s">
        <v>4861</v>
      </c>
      <c r="Q6" s="417" t="s">
        <v>4017</v>
      </c>
      <c r="R6" s="417" t="s">
        <v>4862</v>
      </c>
    </row>
    <row r="7" spans="1:18" ht="15" customHeight="1" thickBot="1" x14ac:dyDescent="0.3">
      <c r="A7" s="417" t="s">
        <v>24</v>
      </c>
      <c r="B7" s="413">
        <f t="shared" si="3"/>
        <v>2</v>
      </c>
      <c r="C7" s="413" t="str">
        <f t="shared" si="1"/>
        <v>1234603022</v>
      </c>
      <c r="D7" s="395" t="str">
        <f t="shared" si="2"/>
        <v>123460302Abington SHS</v>
      </c>
      <c r="E7" s="418" t="s">
        <v>25</v>
      </c>
      <c r="F7" s="418" t="s">
        <v>23</v>
      </c>
      <c r="G7" s="415" t="s">
        <v>1425</v>
      </c>
      <c r="H7" s="417" t="s">
        <v>1411</v>
      </c>
      <c r="I7" s="418" t="s">
        <v>1410</v>
      </c>
      <c r="J7" s="417" t="s">
        <v>1411</v>
      </c>
      <c r="K7" s="419" t="str">
        <f t="shared" si="0"/>
        <v>900 Highland Avenue  Abington,  PA  19001</v>
      </c>
      <c r="L7" s="418" t="s">
        <v>5098</v>
      </c>
      <c r="M7" s="395"/>
      <c r="N7" s="418" t="s">
        <v>3910</v>
      </c>
      <c r="O7" s="395"/>
      <c r="P7" s="418" t="s">
        <v>4861</v>
      </c>
      <c r="Q7" s="417" t="s">
        <v>4017</v>
      </c>
      <c r="R7" s="417" t="s">
        <v>4862</v>
      </c>
    </row>
    <row r="8" spans="1:18" ht="15" customHeight="1" thickBot="1" x14ac:dyDescent="0.3">
      <c r="A8" s="417" t="s">
        <v>26</v>
      </c>
      <c r="B8" s="413">
        <f t="shared" si="3"/>
        <v>1</v>
      </c>
      <c r="C8" s="413" t="str">
        <f t="shared" si="1"/>
        <v>1020200031</v>
      </c>
      <c r="D8" s="395" t="str">
        <f t="shared" si="2"/>
        <v>102020003Academy CS</v>
      </c>
      <c r="E8" s="418" t="s">
        <v>27</v>
      </c>
      <c r="F8" s="418" t="s">
        <v>18</v>
      </c>
      <c r="G8" s="415" t="s">
        <v>1425</v>
      </c>
      <c r="H8" s="417" t="s">
        <v>1413</v>
      </c>
      <c r="I8" s="418" t="s">
        <v>27</v>
      </c>
      <c r="J8" s="417" t="s">
        <v>1413</v>
      </c>
      <c r="K8" s="419" t="str">
        <f t="shared" si="0"/>
        <v>900 Agnew Rd  Pittsburgh,  PA  15227</v>
      </c>
      <c r="L8" s="418" t="s">
        <v>5099</v>
      </c>
      <c r="M8" s="395"/>
      <c r="N8" s="418" t="s">
        <v>3910</v>
      </c>
      <c r="O8" s="395"/>
      <c r="P8" s="418" t="s">
        <v>4067</v>
      </c>
      <c r="Q8" s="417" t="s">
        <v>4017</v>
      </c>
      <c r="R8" s="417" t="s">
        <v>4072</v>
      </c>
    </row>
    <row r="9" spans="1:18" ht="15" customHeight="1" thickBot="1" x14ac:dyDescent="0.3">
      <c r="A9" s="417" t="s">
        <v>28</v>
      </c>
      <c r="B9" s="413">
        <f t="shared" si="3"/>
        <v>1</v>
      </c>
      <c r="C9" s="413" t="str">
        <f t="shared" si="1"/>
        <v>1252300011</v>
      </c>
      <c r="D9" s="395" t="str">
        <f t="shared" si="2"/>
        <v>125230001Achievement House CS</v>
      </c>
      <c r="E9" s="418" t="s">
        <v>29</v>
      </c>
      <c r="F9" s="418" t="s">
        <v>18</v>
      </c>
      <c r="G9" s="415" t="s">
        <v>1425</v>
      </c>
      <c r="H9" s="417" t="s">
        <v>1414</v>
      </c>
      <c r="I9" s="418" t="s">
        <v>29</v>
      </c>
      <c r="J9" s="417" t="s">
        <v>1414</v>
      </c>
      <c r="K9" s="419" t="str">
        <f t="shared" si="0"/>
        <v>600 Eagleview Boulevard  Exton,  PA  19341</v>
      </c>
      <c r="L9" s="418" t="s">
        <v>5100</v>
      </c>
      <c r="M9" s="395"/>
      <c r="N9" s="418" t="s">
        <v>4922</v>
      </c>
      <c r="O9" s="395"/>
      <c r="P9" s="418" t="s">
        <v>4900</v>
      </c>
      <c r="Q9" s="417" t="s">
        <v>4017</v>
      </c>
      <c r="R9" s="417" t="s">
        <v>4901</v>
      </c>
    </row>
    <row r="10" spans="1:18" ht="15" customHeight="1" thickBot="1" x14ac:dyDescent="0.3">
      <c r="A10" s="417" t="s">
        <v>4991</v>
      </c>
      <c r="B10" s="413">
        <f t="shared" si="3"/>
        <v>1</v>
      </c>
      <c r="C10" s="413" t="str">
        <f t="shared" si="1"/>
        <v>1265143681</v>
      </c>
      <c r="D10" s="395" t="str">
        <f t="shared" si="2"/>
        <v>126514368ACT Academy Cyber CS</v>
      </c>
      <c r="E10" s="418" t="s">
        <v>3903</v>
      </c>
      <c r="F10" s="418" t="s">
        <v>18</v>
      </c>
      <c r="G10" s="415" t="s">
        <v>1425</v>
      </c>
      <c r="H10" s="417" t="s">
        <v>3904</v>
      </c>
      <c r="I10" s="418" t="s">
        <v>3903</v>
      </c>
      <c r="J10" s="417" t="s">
        <v>3904</v>
      </c>
      <c r="K10" s="419" t="str">
        <f t="shared" si="0"/>
        <v>2111 Eastburn Avenue  Philadelphia,  PA  19138</v>
      </c>
      <c r="L10" s="418" t="s">
        <v>5101</v>
      </c>
      <c r="M10" s="395"/>
      <c r="N10" s="418" t="s">
        <v>3910</v>
      </c>
      <c r="O10" s="395"/>
      <c r="P10" s="418" t="s">
        <v>4016</v>
      </c>
      <c r="Q10" s="417" t="s">
        <v>4017</v>
      </c>
      <c r="R10" s="417" t="s">
        <v>4954</v>
      </c>
    </row>
    <row r="11" spans="1:18" ht="15" customHeight="1" thickBot="1" x14ac:dyDescent="0.3">
      <c r="A11" s="417" t="s">
        <v>30</v>
      </c>
      <c r="B11" s="413">
        <f t="shared" si="3"/>
        <v>1</v>
      </c>
      <c r="C11" s="413" t="str">
        <f t="shared" si="1"/>
        <v>1265100151</v>
      </c>
      <c r="D11" s="395" t="str">
        <f t="shared" si="2"/>
        <v>126510015Ad Prima CS</v>
      </c>
      <c r="E11" s="418" t="s">
        <v>31</v>
      </c>
      <c r="F11" s="418" t="s">
        <v>18</v>
      </c>
      <c r="G11" s="415" t="s">
        <v>1425</v>
      </c>
      <c r="H11" s="417" t="s">
        <v>1415</v>
      </c>
      <c r="I11" s="418" t="s">
        <v>31</v>
      </c>
      <c r="J11" s="417" t="s">
        <v>1415</v>
      </c>
      <c r="K11" s="419" t="str">
        <f t="shared" si="0"/>
        <v>Administrative Office  Bala Cynwyd,  PA  19004</v>
      </c>
      <c r="L11" s="418" t="s">
        <v>14708</v>
      </c>
      <c r="M11" s="395"/>
      <c r="N11" s="418" t="s">
        <v>14709</v>
      </c>
      <c r="O11" s="395"/>
      <c r="P11" s="418" t="s">
        <v>4978</v>
      </c>
      <c r="Q11" s="417" t="s">
        <v>4017</v>
      </c>
      <c r="R11" s="417" t="s">
        <v>4979</v>
      </c>
    </row>
    <row r="12" spans="1:18" ht="15" customHeight="1" thickBot="1" x14ac:dyDescent="0.3">
      <c r="A12" s="417" t="s">
        <v>32</v>
      </c>
      <c r="B12" s="413">
        <f t="shared" si="3"/>
        <v>1</v>
      </c>
      <c r="C12" s="413" t="str">
        <f t="shared" si="1"/>
        <v>1081103071</v>
      </c>
      <c r="D12" s="395" t="str">
        <f t="shared" si="2"/>
        <v>108110307Admiral Peary AVTS</v>
      </c>
      <c r="E12" s="418" t="s">
        <v>33</v>
      </c>
      <c r="F12" s="418" t="s">
        <v>34</v>
      </c>
      <c r="G12" s="415" t="s">
        <v>1425</v>
      </c>
      <c r="H12" s="417" t="s">
        <v>5103</v>
      </c>
      <c r="I12" s="418" t="s">
        <v>33</v>
      </c>
      <c r="J12" s="417" t="s">
        <v>5103</v>
      </c>
      <c r="K12" s="419" t="str">
        <f t="shared" si="0"/>
        <v>948 Ben Franklin Highway  Ebensburg,  PA  15931</v>
      </c>
      <c r="L12" s="418" t="s">
        <v>5102</v>
      </c>
      <c r="M12" s="395"/>
      <c r="N12" s="418" t="s">
        <v>3910</v>
      </c>
      <c r="O12" s="395"/>
      <c r="P12" s="418" t="s">
        <v>4323</v>
      </c>
      <c r="Q12" s="417" t="s">
        <v>4017</v>
      </c>
      <c r="R12" s="417" t="s">
        <v>4324</v>
      </c>
    </row>
    <row r="13" spans="1:18" ht="15" customHeight="1" thickBot="1" x14ac:dyDescent="0.3">
      <c r="A13" s="417" t="s">
        <v>35</v>
      </c>
      <c r="B13" s="413">
        <f t="shared" si="3"/>
        <v>1</v>
      </c>
      <c r="C13" s="413" t="str">
        <f t="shared" si="1"/>
        <v>1265100201</v>
      </c>
      <c r="D13" s="395" t="str">
        <f t="shared" si="2"/>
        <v>126510020Agora Cyber CS</v>
      </c>
      <c r="E13" s="418" t="s">
        <v>36</v>
      </c>
      <c r="F13" s="418" t="s">
        <v>18</v>
      </c>
      <c r="G13" s="415" t="s">
        <v>1425</v>
      </c>
      <c r="H13" s="417" t="s">
        <v>1416</v>
      </c>
      <c r="I13" s="418" t="s">
        <v>36</v>
      </c>
      <c r="J13" s="417" t="s">
        <v>1416</v>
      </c>
      <c r="K13" s="419" t="str">
        <f t="shared" si="0"/>
        <v>995 Old Eagle School Rd Suite 315  Wayne,  PA  19087</v>
      </c>
      <c r="L13" s="418" t="s">
        <v>5104</v>
      </c>
      <c r="M13" s="395"/>
      <c r="N13" s="418" t="s">
        <v>3910</v>
      </c>
      <c r="O13" s="395"/>
      <c r="P13" s="418" t="s">
        <v>4920</v>
      </c>
      <c r="Q13" s="417" t="s">
        <v>4017</v>
      </c>
      <c r="R13" s="417" t="s">
        <v>4921</v>
      </c>
    </row>
    <row r="14" spans="1:18" ht="15" customHeight="1" thickBot="1" x14ac:dyDescent="0.3">
      <c r="A14" s="417" t="s">
        <v>37</v>
      </c>
      <c r="B14" s="413">
        <f t="shared" si="3"/>
        <v>1</v>
      </c>
      <c r="C14" s="413" t="str">
        <f t="shared" si="1"/>
        <v>1012603031</v>
      </c>
      <c r="D14" s="395" t="str">
        <f t="shared" si="2"/>
        <v>101260303Albert Gallatin Area SHS</v>
      </c>
      <c r="E14" s="418" t="s">
        <v>38</v>
      </c>
      <c r="F14" s="418" t="s">
        <v>23</v>
      </c>
      <c r="G14" s="415" t="s">
        <v>1425</v>
      </c>
      <c r="H14" s="417" t="s">
        <v>1418</v>
      </c>
      <c r="I14" s="418" t="s">
        <v>1417</v>
      </c>
      <c r="J14" s="417" t="s">
        <v>1418</v>
      </c>
      <c r="K14" s="419" t="str">
        <f t="shared" si="0"/>
        <v>1119 Twp Dr  Uniontown,  PA  15401</v>
      </c>
      <c r="L14" s="418" t="s">
        <v>5105</v>
      </c>
      <c r="M14" s="395"/>
      <c r="N14" s="418" t="s">
        <v>3910</v>
      </c>
      <c r="O14" s="395"/>
      <c r="P14" s="418" t="s">
        <v>4021</v>
      </c>
      <c r="Q14" s="417" t="s">
        <v>4017</v>
      </c>
      <c r="R14" s="417" t="s">
        <v>4022</v>
      </c>
    </row>
    <row r="15" spans="1:18" ht="15" customHeight="1" thickBot="1" x14ac:dyDescent="0.3">
      <c r="A15" s="417" t="s">
        <v>37</v>
      </c>
      <c r="B15" s="413">
        <f t="shared" si="3"/>
        <v>2</v>
      </c>
      <c r="C15" s="413" t="str">
        <f t="shared" si="1"/>
        <v>1012603032</v>
      </c>
      <c r="D15" s="395" t="str">
        <f t="shared" si="2"/>
        <v>101260303Albert Gallatin North MS</v>
      </c>
      <c r="E15" s="418" t="s">
        <v>38</v>
      </c>
      <c r="F15" s="418" t="s">
        <v>23</v>
      </c>
      <c r="G15" s="415" t="s">
        <v>1425</v>
      </c>
      <c r="H15" s="417" t="s">
        <v>1420</v>
      </c>
      <c r="I15" s="418" t="s">
        <v>1419</v>
      </c>
      <c r="J15" s="417" t="s">
        <v>1420</v>
      </c>
      <c r="K15" s="419" t="str">
        <f t="shared" si="0"/>
        <v>113 College Avenue  McClellandtown,  PA  15458</v>
      </c>
      <c r="L15" s="418" t="s">
        <v>5106</v>
      </c>
      <c r="M15" s="395"/>
      <c r="N15" s="418" t="s">
        <v>3910</v>
      </c>
      <c r="O15" s="395"/>
      <c r="P15" s="418" t="s">
        <v>5107</v>
      </c>
      <c r="Q15" s="417" t="s">
        <v>4017</v>
      </c>
      <c r="R15" s="417" t="s">
        <v>5108</v>
      </c>
    </row>
    <row r="16" spans="1:18" ht="15" customHeight="1" thickBot="1" x14ac:dyDescent="0.3">
      <c r="A16" s="417" t="s">
        <v>37</v>
      </c>
      <c r="B16" s="413">
        <f t="shared" si="3"/>
        <v>3</v>
      </c>
      <c r="C16" s="413" t="str">
        <f t="shared" si="1"/>
        <v>1012603033</v>
      </c>
      <c r="D16" s="395" t="str">
        <f t="shared" si="2"/>
        <v>101260303Albert Gallatin South MS</v>
      </c>
      <c r="E16" s="418" t="s">
        <v>38</v>
      </c>
      <c r="F16" s="418" t="s">
        <v>23</v>
      </c>
      <c r="G16" s="415" t="s">
        <v>1425</v>
      </c>
      <c r="H16" s="417" t="s">
        <v>1422</v>
      </c>
      <c r="I16" s="418" t="s">
        <v>1421</v>
      </c>
      <c r="J16" s="417" t="s">
        <v>1422</v>
      </c>
      <c r="K16" s="419" t="str">
        <f t="shared" si="0"/>
        <v>224 New Geneva Road  Point Marion,  PA  15474</v>
      </c>
      <c r="L16" s="418" t="s">
        <v>5109</v>
      </c>
      <c r="M16" s="395"/>
      <c r="N16" s="418" t="s">
        <v>3910</v>
      </c>
      <c r="O16" s="395"/>
      <c r="P16" s="418" t="s">
        <v>5110</v>
      </c>
      <c r="Q16" s="417" t="s">
        <v>4017</v>
      </c>
      <c r="R16" s="417" t="s">
        <v>14710</v>
      </c>
    </row>
    <row r="17" spans="1:18" ht="15" customHeight="1" thickBot="1" x14ac:dyDescent="0.3">
      <c r="A17" s="417" t="s">
        <v>39</v>
      </c>
      <c r="B17" s="413">
        <f t="shared" si="3"/>
        <v>1</v>
      </c>
      <c r="C17" s="413" t="str">
        <f t="shared" si="1"/>
        <v>1270405031</v>
      </c>
      <c r="D17" s="395" t="str">
        <f t="shared" si="2"/>
        <v>127040503Aliquippa JSHS</v>
      </c>
      <c r="E17" s="418" t="s">
        <v>40</v>
      </c>
      <c r="F17" s="418" t="s">
        <v>23</v>
      </c>
      <c r="G17" s="415" t="s">
        <v>1425</v>
      </c>
      <c r="H17" s="417" t="s">
        <v>1424</v>
      </c>
      <c r="I17" s="418" t="s">
        <v>1423</v>
      </c>
      <c r="J17" s="417" t="s">
        <v>1424</v>
      </c>
      <c r="K17" s="419" t="str">
        <f t="shared" si="0"/>
        <v>800 21st Street  Aliquippa,  PA  15001</v>
      </c>
      <c r="L17" s="418" t="s">
        <v>14670</v>
      </c>
      <c r="M17" s="395"/>
      <c r="N17" s="418" t="s">
        <v>3910</v>
      </c>
      <c r="O17" s="395"/>
      <c r="P17" s="418" t="s">
        <v>5006</v>
      </c>
      <c r="Q17" s="417" t="s">
        <v>4017</v>
      </c>
      <c r="R17" s="417" t="s">
        <v>5007</v>
      </c>
    </row>
    <row r="18" spans="1:18" ht="15" customHeight="1" thickBot="1" x14ac:dyDescent="0.3">
      <c r="A18" s="417" t="s">
        <v>41</v>
      </c>
      <c r="B18" s="413">
        <f t="shared" si="3"/>
        <v>1</v>
      </c>
      <c r="C18" s="413" t="str">
        <f t="shared" si="1"/>
        <v>1030206031</v>
      </c>
      <c r="D18" s="395" t="str">
        <f t="shared" si="2"/>
        <v>103020603Springdale JSHS</v>
      </c>
      <c r="E18" s="418" t="s">
        <v>42</v>
      </c>
      <c r="F18" s="418" t="s">
        <v>23</v>
      </c>
      <c r="G18" s="415" t="s">
        <v>1425</v>
      </c>
      <c r="H18" s="417" t="s">
        <v>1427</v>
      </c>
      <c r="I18" s="418" t="s">
        <v>1426</v>
      </c>
      <c r="J18" s="417" t="s">
        <v>1427</v>
      </c>
      <c r="K18" s="419" t="str">
        <f t="shared" ref="K18:K37" si="4">L18&amp;"  "&amp;P18&amp;",  "&amp;Q18&amp;"  "&amp;R18</f>
        <v>501 Butler Rd  Springdale,  PA  15144</v>
      </c>
      <c r="L18" s="418" t="s">
        <v>5112</v>
      </c>
      <c r="M18" s="395"/>
      <c r="N18" s="418" t="s">
        <v>3910</v>
      </c>
      <c r="O18" s="395"/>
      <c r="P18" s="418" t="s">
        <v>5111</v>
      </c>
      <c r="Q18" s="417" t="s">
        <v>4017</v>
      </c>
      <c r="R18" s="417" t="s">
        <v>14711</v>
      </c>
    </row>
    <row r="19" spans="1:18" ht="15" customHeight="1" thickBot="1" x14ac:dyDescent="0.3">
      <c r="A19" s="417" t="s">
        <v>43</v>
      </c>
      <c r="B19" s="413">
        <f t="shared" si="3"/>
        <v>1</v>
      </c>
      <c r="C19" s="413" t="str">
        <f t="shared" si="1"/>
        <v>1061603031</v>
      </c>
      <c r="D19" s="395" t="str">
        <f t="shared" si="2"/>
        <v>106160303Allegheny-Clarion Valley HS</v>
      </c>
      <c r="E19" s="418" t="s">
        <v>44</v>
      </c>
      <c r="F19" s="418" t="s">
        <v>23</v>
      </c>
      <c r="G19" s="415" t="s">
        <v>1425</v>
      </c>
      <c r="H19" s="417" t="s">
        <v>1429</v>
      </c>
      <c r="I19" s="418" t="s">
        <v>1428</v>
      </c>
      <c r="J19" s="417" t="s">
        <v>1429</v>
      </c>
      <c r="K19" s="419" t="str">
        <f t="shared" si="4"/>
        <v>PO Box 345  Foxburg,  PA  16036</v>
      </c>
      <c r="L19" s="418" t="s">
        <v>14712</v>
      </c>
      <c r="M19" s="395"/>
      <c r="N19" s="418" t="s">
        <v>3910</v>
      </c>
      <c r="O19" s="395"/>
      <c r="P19" s="418" t="s">
        <v>4228</v>
      </c>
      <c r="Q19" s="417" t="s">
        <v>4017</v>
      </c>
      <c r="R19" s="417" t="s">
        <v>4229</v>
      </c>
    </row>
    <row r="20" spans="1:18" ht="15" customHeight="1" thickBot="1" x14ac:dyDescent="0.3">
      <c r="A20" s="417" t="s">
        <v>45</v>
      </c>
      <c r="B20" s="413">
        <f t="shared" si="3"/>
        <v>1</v>
      </c>
      <c r="C20" s="413" t="str">
        <f t="shared" si="1"/>
        <v>1213903021</v>
      </c>
      <c r="D20" s="395" t="str">
        <f t="shared" si="2"/>
        <v>121390302Francis D Raub MS</v>
      </c>
      <c r="E20" s="418" t="s">
        <v>46</v>
      </c>
      <c r="F20" s="418" t="s">
        <v>23</v>
      </c>
      <c r="G20" s="415" t="s">
        <v>1425</v>
      </c>
      <c r="H20" s="417" t="s">
        <v>1431</v>
      </c>
      <c r="I20" s="418" t="s">
        <v>1430</v>
      </c>
      <c r="J20" s="417" t="s">
        <v>1431</v>
      </c>
      <c r="K20" s="419" t="str">
        <f t="shared" si="4"/>
        <v>102 S Saint Cloud St  Allentown,  PA  18104</v>
      </c>
      <c r="L20" s="418" t="s">
        <v>5113</v>
      </c>
      <c r="M20" s="395"/>
      <c r="N20" s="418" t="s">
        <v>3910</v>
      </c>
      <c r="O20" s="395"/>
      <c r="P20" s="418" t="s">
        <v>4807</v>
      </c>
      <c r="Q20" s="417" t="s">
        <v>4017</v>
      </c>
      <c r="R20" s="417" t="s">
        <v>4819</v>
      </c>
    </row>
    <row r="21" spans="1:18" ht="15" customHeight="1" thickBot="1" x14ac:dyDescent="0.3">
      <c r="A21" s="417" t="s">
        <v>45</v>
      </c>
      <c r="B21" s="413">
        <f t="shared" si="3"/>
        <v>2</v>
      </c>
      <c r="C21" s="413" t="str">
        <f t="shared" si="1"/>
        <v>1213903022</v>
      </c>
      <c r="D21" s="395" t="str">
        <f t="shared" si="2"/>
        <v>121390302Harrison-Morton MS</v>
      </c>
      <c r="E21" s="418" t="s">
        <v>46</v>
      </c>
      <c r="F21" s="418" t="s">
        <v>23</v>
      </c>
      <c r="G21" s="415" t="s">
        <v>1425</v>
      </c>
      <c r="H21" s="417" t="s">
        <v>1433</v>
      </c>
      <c r="I21" s="418" t="s">
        <v>1432</v>
      </c>
      <c r="J21" s="417" t="s">
        <v>1433</v>
      </c>
      <c r="K21" s="419" t="str">
        <f t="shared" si="4"/>
        <v>137 N 2nd St  Allentown,  PA  18101</v>
      </c>
      <c r="L21" s="418" t="s">
        <v>5114</v>
      </c>
      <c r="M21" s="395"/>
      <c r="N21" s="418" t="s">
        <v>3910</v>
      </c>
      <c r="O21" s="395"/>
      <c r="P21" s="418" t="s">
        <v>4807</v>
      </c>
      <c r="Q21" s="417" t="s">
        <v>4017</v>
      </c>
      <c r="R21" s="417" t="s">
        <v>14713</v>
      </c>
    </row>
    <row r="22" spans="1:18" ht="15" customHeight="1" thickBot="1" x14ac:dyDescent="0.3">
      <c r="A22" s="417" t="s">
        <v>45</v>
      </c>
      <c r="B22" s="413">
        <f t="shared" si="3"/>
        <v>3</v>
      </c>
      <c r="C22" s="413" t="str">
        <f t="shared" si="1"/>
        <v>1213903023</v>
      </c>
      <c r="D22" s="395" t="str">
        <f t="shared" si="2"/>
        <v>121390302Louis E Dieruff HS</v>
      </c>
      <c r="E22" s="418" t="s">
        <v>46</v>
      </c>
      <c r="F22" s="418" t="s">
        <v>23</v>
      </c>
      <c r="G22" s="415" t="s">
        <v>1425</v>
      </c>
      <c r="H22" s="417" t="s">
        <v>1435</v>
      </c>
      <c r="I22" s="418" t="s">
        <v>1434</v>
      </c>
      <c r="J22" s="417" t="s">
        <v>1435</v>
      </c>
      <c r="K22" s="419" t="str">
        <f t="shared" si="4"/>
        <v>815 N Irving St  Allentown,  PA  18109</v>
      </c>
      <c r="L22" s="418" t="s">
        <v>5115</v>
      </c>
      <c r="M22" s="395"/>
      <c r="N22" s="418" t="s">
        <v>3910</v>
      </c>
      <c r="O22" s="395"/>
      <c r="P22" s="418" t="s">
        <v>4807</v>
      </c>
      <c r="Q22" s="417" t="s">
        <v>4017</v>
      </c>
      <c r="R22" s="417" t="s">
        <v>5073</v>
      </c>
    </row>
    <row r="23" spans="1:18" ht="15" customHeight="1" thickBot="1" x14ac:dyDescent="0.3">
      <c r="A23" s="417" t="s">
        <v>45</v>
      </c>
      <c r="B23" s="413">
        <f t="shared" si="3"/>
        <v>4</v>
      </c>
      <c r="C23" s="413" t="str">
        <f t="shared" si="1"/>
        <v>1213903024</v>
      </c>
      <c r="D23" s="395" t="str">
        <f t="shared" si="2"/>
        <v>121390302South Mountain MS</v>
      </c>
      <c r="E23" s="418" t="s">
        <v>46</v>
      </c>
      <c r="F23" s="418" t="s">
        <v>23</v>
      </c>
      <c r="G23" s="415" t="s">
        <v>1425</v>
      </c>
      <c r="H23" s="417" t="s">
        <v>1437</v>
      </c>
      <c r="I23" s="418" t="s">
        <v>1436</v>
      </c>
      <c r="J23" s="417" t="s">
        <v>1437</v>
      </c>
      <c r="K23" s="419" t="str">
        <f t="shared" si="4"/>
        <v>709 W Emaus Ave  Allentown,  PA  18103</v>
      </c>
      <c r="L23" s="418" t="s">
        <v>14714</v>
      </c>
      <c r="M23" s="395"/>
      <c r="N23" s="418" t="s">
        <v>3910</v>
      </c>
      <c r="O23" s="395"/>
      <c r="P23" s="418" t="s">
        <v>4807</v>
      </c>
      <c r="Q23" s="417" t="s">
        <v>4017</v>
      </c>
      <c r="R23" s="417" t="s">
        <v>4820</v>
      </c>
    </row>
    <row r="24" spans="1:18" ht="15" customHeight="1" thickBot="1" x14ac:dyDescent="0.3">
      <c r="A24" s="417" t="s">
        <v>45</v>
      </c>
      <c r="B24" s="413">
        <f t="shared" si="3"/>
        <v>5</v>
      </c>
      <c r="C24" s="413" t="str">
        <f t="shared" si="1"/>
        <v>1213903025</v>
      </c>
      <c r="D24" s="395" t="str">
        <f t="shared" si="2"/>
        <v>121390302Trexler MS</v>
      </c>
      <c r="E24" s="418" t="s">
        <v>46</v>
      </c>
      <c r="F24" s="418" t="s">
        <v>23</v>
      </c>
      <c r="G24" s="415" t="s">
        <v>1425</v>
      </c>
      <c r="H24" s="417" t="s">
        <v>1439</v>
      </c>
      <c r="I24" s="418" t="s">
        <v>1438</v>
      </c>
      <c r="J24" s="417" t="s">
        <v>1439</v>
      </c>
      <c r="K24" s="419" t="str">
        <f t="shared" si="4"/>
        <v>851 N 15th St  Allentown,  PA  18102</v>
      </c>
      <c r="L24" s="418" t="s">
        <v>5116</v>
      </c>
      <c r="M24" s="395"/>
      <c r="N24" s="418" t="s">
        <v>3910</v>
      </c>
      <c r="O24" s="395"/>
      <c r="P24" s="418" t="s">
        <v>4807</v>
      </c>
      <c r="Q24" s="417" t="s">
        <v>4017</v>
      </c>
      <c r="R24" s="417" t="s">
        <v>4814</v>
      </c>
    </row>
    <row r="25" spans="1:18" ht="15" customHeight="1" thickBot="1" x14ac:dyDescent="0.3">
      <c r="A25" s="417" t="s">
        <v>45</v>
      </c>
      <c r="B25" s="413">
        <f t="shared" si="3"/>
        <v>6</v>
      </c>
      <c r="C25" s="413" t="str">
        <f t="shared" si="1"/>
        <v>1213903026</v>
      </c>
      <c r="D25" s="395" t="str">
        <f t="shared" si="2"/>
        <v>121390302William Allen HS</v>
      </c>
      <c r="E25" s="418" t="s">
        <v>46</v>
      </c>
      <c r="F25" s="418" t="s">
        <v>23</v>
      </c>
      <c r="G25" s="415" t="s">
        <v>1425</v>
      </c>
      <c r="H25" s="417" t="s">
        <v>1441</v>
      </c>
      <c r="I25" s="418" t="s">
        <v>1440</v>
      </c>
      <c r="J25" s="417" t="s">
        <v>1441</v>
      </c>
      <c r="K25" s="419" t="str">
        <f t="shared" si="4"/>
        <v>106 N 17th St  Allentown,  PA  18104</v>
      </c>
      <c r="L25" s="418" t="s">
        <v>14715</v>
      </c>
      <c r="M25" s="395"/>
      <c r="N25" s="418" t="s">
        <v>3910</v>
      </c>
      <c r="O25" s="395"/>
      <c r="P25" s="418" t="s">
        <v>4807</v>
      </c>
      <c r="Q25" s="417" t="s">
        <v>4017</v>
      </c>
      <c r="R25" s="417" t="s">
        <v>4819</v>
      </c>
    </row>
    <row r="26" spans="1:18" ht="15" customHeight="1" thickBot="1" x14ac:dyDescent="0.3">
      <c r="A26" s="417" t="s">
        <v>47</v>
      </c>
      <c r="B26" s="413">
        <f t="shared" si="3"/>
        <v>1</v>
      </c>
      <c r="C26" s="413" t="str">
        <f t="shared" si="1"/>
        <v>1265129901</v>
      </c>
      <c r="D26" s="395" t="str">
        <f t="shared" si="2"/>
        <v>126512990Alliance for Progress CS</v>
      </c>
      <c r="E26" s="418" t="s">
        <v>48</v>
      </c>
      <c r="F26" s="418" t="s">
        <v>18</v>
      </c>
      <c r="G26" s="415" t="s">
        <v>1425</v>
      </c>
      <c r="H26" s="417" t="s">
        <v>1442</v>
      </c>
      <c r="I26" s="418" t="s">
        <v>48</v>
      </c>
      <c r="J26" s="417" t="s">
        <v>1442</v>
      </c>
      <c r="K26" s="419" t="str">
        <f t="shared" si="4"/>
        <v>1821-39 Cecil B Moore Avenue  Philadelphia,  PA  19121</v>
      </c>
      <c r="L26" s="418" t="s">
        <v>5117</v>
      </c>
      <c r="M26" s="395"/>
      <c r="N26" s="418" t="s">
        <v>3910</v>
      </c>
      <c r="O26" s="395"/>
      <c r="P26" s="418" t="s">
        <v>4016</v>
      </c>
      <c r="Q26" s="417" t="s">
        <v>4017</v>
      </c>
      <c r="R26" s="417" t="s">
        <v>4976</v>
      </c>
    </row>
    <row r="27" spans="1:18" ht="15" customHeight="1" thickBot="1" x14ac:dyDescent="0.3">
      <c r="A27" s="417" t="s">
        <v>49</v>
      </c>
      <c r="B27" s="413">
        <f t="shared" si="3"/>
        <v>1</v>
      </c>
      <c r="C27" s="413" t="str">
        <f t="shared" si="1"/>
        <v>1080705021</v>
      </c>
      <c r="D27" s="395" t="str">
        <f t="shared" si="2"/>
        <v>108070502Altoona Area HS</v>
      </c>
      <c r="E27" s="418" t="s">
        <v>50</v>
      </c>
      <c r="F27" s="418" t="s">
        <v>23</v>
      </c>
      <c r="G27" s="415" t="s">
        <v>1425</v>
      </c>
      <c r="H27" s="417" t="s">
        <v>1444</v>
      </c>
      <c r="I27" s="418" t="s">
        <v>1443</v>
      </c>
      <c r="J27" s="417" t="s">
        <v>1444</v>
      </c>
      <c r="K27" s="419" t="str">
        <f t="shared" si="4"/>
        <v>1415 6th Ave  Altoona,  PA  16602</v>
      </c>
      <c r="L27" s="418" t="s">
        <v>5118</v>
      </c>
      <c r="M27" s="395"/>
      <c r="N27" s="418" t="s">
        <v>3910</v>
      </c>
      <c r="O27" s="395"/>
      <c r="P27" s="418" t="s">
        <v>4296</v>
      </c>
      <c r="Q27" s="417" t="s">
        <v>4017</v>
      </c>
      <c r="R27" s="417" t="s">
        <v>4297</v>
      </c>
    </row>
    <row r="28" spans="1:18" ht="15" customHeight="1" thickBot="1" x14ac:dyDescent="0.3">
      <c r="A28" s="417" t="s">
        <v>49</v>
      </c>
      <c r="B28" s="413">
        <f t="shared" si="3"/>
        <v>2</v>
      </c>
      <c r="C28" s="413" t="str">
        <f t="shared" si="1"/>
        <v>1080705022</v>
      </c>
      <c r="D28" s="395" t="str">
        <f t="shared" si="2"/>
        <v>108070502Altoona Area Jr HS</v>
      </c>
      <c r="E28" s="418" t="s">
        <v>50</v>
      </c>
      <c r="F28" s="418" t="s">
        <v>23</v>
      </c>
      <c r="G28" s="415" t="s">
        <v>1425</v>
      </c>
      <c r="H28" s="417" t="s">
        <v>1446</v>
      </c>
      <c r="I28" s="418" t="s">
        <v>1445</v>
      </c>
      <c r="J28" s="417" t="s">
        <v>1446</v>
      </c>
      <c r="K28" s="419" t="str">
        <f t="shared" si="4"/>
        <v>1400 7th Ave  Altoona,  PA  16602</v>
      </c>
      <c r="L28" s="418" t="s">
        <v>5119</v>
      </c>
      <c r="M28" s="395"/>
      <c r="N28" s="418" t="s">
        <v>3910</v>
      </c>
      <c r="O28" s="395"/>
      <c r="P28" s="418" t="s">
        <v>4296</v>
      </c>
      <c r="Q28" s="417" t="s">
        <v>4017</v>
      </c>
      <c r="R28" s="417" t="s">
        <v>4297</v>
      </c>
    </row>
    <row r="29" spans="1:18" ht="15" customHeight="1" thickBot="1" x14ac:dyDescent="0.3">
      <c r="A29" s="417" t="s">
        <v>49</v>
      </c>
      <c r="B29" s="413">
        <f t="shared" si="3"/>
        <v>3</v>
      </c>
      <c r="C29" s="413" t="str">
        <f t="shared" si="1"/>
        <v>1080705023</v>
      </c>
      <c r="D29" s="395" t="str">
        <f t="shared" si="2"/>
        <v>108070502Kimmel Alternative School</v>
      </c>
      <c r="E29" s="418" t="s">
        <v>50</v>
      </c>
      <c r="F29" s="418" t="s">
        <v>23</v>
      </c>
      <c r="G29" s="415" t="s">
        <v>1425</v>
      </c>
      <c r="H29" s="417" t="s">
        <v>1448</v>
      </c>
      <c r="I29" s="418" t="s">
        <v>1447</v>
      </c>
      <c r="J29" s="417" t="s">
        <v>1448</v>
      </c>
      <c r="K29" s="419" t="str">
        <f t="shared" si="4"/>
        <v>900 S Jaggard Street  Altoona,  PA  16602</v>
      </c>
      <c r="L29" s="418" t="s">
        <v>5120</v>
      </c>
      <c r="M29" s="395"/>
      <c r="N29" s="418" t="s">
        <v>3910</v>
      </c>
      <c r="O29" s="395"/>
      <c r="P29" s="418" t="s">
        <v>4296</v>
      </c>
      <c r="Q29" s="417" t="s">
        <v>4017</v>
      </c>
      <c r="R29" s="417" t="s">
        <v>4297</v>
      </c>
    </row>
    <row r="30" spans="1:18" ht="15" customHeight="1" thickBot="1" x14ac:dyDescent="0.3">
      <c r="A30" s="417" t="s">
        <v>51</v>
      </c>
      <c r="B30" s="413">
        <f t="shared" si="3"/>
        <v>1</v>
      </c>
      <c r="C30" s="413" t="str">
        <f t="shared" si="1"/>
        <v>1270407031</v>
      </c>
      <c r="D30" s="395" t="str">
        <f t="shared" si="2"/>
        <v>127040703Ambridge Area HS</v>
      </c>
      <c r="E30" s="418" t="s">
        <v>52</v>
      </c>
      <c r="F30" s="418" t="s">
        <v>23</v>
      </c>
      <c r="G30" s="415" t="s">
        <v>1425</v>
      </c>
      <c r="H30" s="417" t="s">
        <v>1450</v>
      </c>
      <c r="I30" s="418" t="s">
        <v>1449</v>
      </c>
      <c r="J30" s="417" t="s">
        <v>1450</v>
      </c>
      <c r="K30" s="419" t="str">
        <f t="shared" si="4"/>
        <v>909 Duss Avenue  Ambridge,  PA  15003</v>
      </c>
      <c r="L30" s="418" t="s">
        <v>5121</v>
      </c>
      <c r="M30" s="395"/>
      <c r="N30" s="418" t="s">
        <v>3910</v>
      </c>
      <c r="O30" s="395"/>
      <c r="P30" s="418" t="s">
        <v>5008</v>
      </c>
      <c r="Q30" s="417" t="s">
        <v>4017</v>
      </c>
      <c r="R30" s="417" t="s">
        <v>5009</v>
      </c>
    </row>
    <row r="31" spans="1:18" ht="15" customHeight="1" thickBot="1" x14ac:dyDescent="0.3">
      <c r="A31" s="417" t="s">
        <v>51</v>
      </c>
      <c r="B31" s="413">
        <f t="shared" si="3"/>
        <v>2</v>
      </c>
      <c r="C31" s="413" t="str">
        <f t="shared" si="1"/>
        <v>1270407032</v>
      </c>
      <c r="D31" s="395" t="str">
        <f t="shared" si="2"/>
        <v>127040703Ambridge Area JHS</v>
      </c>
      <c r="E31" s="418" t="s">
        <v>52</v>
      </c>
      <c r="F31" s="418" t="s">
        <v>23</v>
      </c>
      <c r="G31" s="415" t="s">
        <v>1425</v>
      </c>
      <c r="H31" s="417" t="s">
        <v>1452</v>
      </c>
      <c r="I31" s="418" t="s">
        <v>1451</v>
      </c>
      <c r="J31" s="417" t="s">
        <v>1452</v>
      </c>
      <c r="K31" s="419" t="str">
        <f t="shared" si="4"/>
        <v>401 First Street  Freedom,  PA  15042</v>
      </c>
      <c r="L31" s="418" t="s">
        <v>5122</v>
      </c>
      <c r="M31" s="395"/>
      <c r="N31" s="418" t="s">
        <v>3910</v>
      </c>
      <c r="O31" s="395"/>
      <c r="P31" s="418" t="s">
        <v>5012</v>
      </c>
      <c r="Q31" s="417" t="s">
        <v>4017</v>
      </c>
      <c r="R31" s="417" t="s">
        <v>5013</v>
      </c>
    </row>
    <row r="32" spans="1:18" ht="15" customHeight="1" thickBot="1" x14ac:dyDescent="0.3">
      <c r="A32" s="417" t="s">
        <v>53</v>
      </c>
      <c r="B32" s="413">
        <f t="shared" si="3"/>
        <v>1</v>
      </c>
      <c r="C32" s="413" t="str">
        <f t="shared" si="1"/>
        <v>1133803031</v>
      </c>
      <c r="D32" s="395" t="str">
        <f t="shared" si="2"/>
        <v>113380303Annville Cleona HS</v>
      </c>
      <c r="E32" s="418" t="s">
        <v>54</v>
      </c>
      <c r="F32" s="418" t="s">
        <v>23</v>
      </c>
      <c r="G32" s="415" t="s">
        <v>1425</v>
      </c>
      <c r="H32" s="417" t="s">
        <v>1454</v>
      </c>
      <c r="I32" s="418" t="s">
        <v>1453</v>
      </c>
      <c r="J32" s="417" t="s">
        <v>1454</v>
      </c>
      <c r="K32" s="419" t="str">
        <f t="shared" si="4"/>
        <v>500 S White Oak St  Annville,  PA  17003</v>
      </c>
      <c r="L32" s="418" t="s">
        <v>5123</v>
      </c>
      <c r="M32" s="395"/>
      <c r="N32" s="418" t="s">
        <v>3910</v>
      </c>
      <c r="O32" s="395"/>
      <c r="P32" s="418" t="s">
        <v>4523</v>
      </c>
      <c r="Q32" s="417" t="s">
        <v>4017</v>
      </c>
      <c r="R32" s="417" t="s">
        <v>4524</v>
      </c>
    </row>
    <row r="33" spans="1:18" ht="15" customHeight="1" thickBot="1" x14ac:dyDescent="0.3">
      <c r="A33" s="417" t="s">
        <v>53</v>
      </c>
      <c r="B33" s="413">
        <f t="shared" si="3"/>
        <v>2</v>
      </c>
      <c r="C33" s="413" t="str">
        <f t="shared" si="1"/>
        <v>1133803032</v>
      </c>
      <c r="D33" s="395" t="str">
        <f t="shared" si="2"/>
        <v>113380303Annville-Cleona MS</v>
      </c>
      <c r="E33" s="418" t="s">
        <v>54</v>
      </c>
      <c r="F33" s="418" t="s">
        <v>23</v>
      </c>
      <c r="G33" s="415" t="s">
        <v>1425</v>
      </c>
      <c r="H33" s="417" t="s">
        <v>1456</v>
      </c>
      <c r="I33" s="418" t="s">
        <v>1455</v>
      </c>
      <c r="J33" s="417" t="s">
        <v>1456</v>
      </c>
      <c r="K33" s="419" t="str">
        <f t="shared" si="4"/>
        <v>500 S White Oak St  Annville,  PA  17003</v>
      </c>
      <c r="L33" s="418" t="s">
        <v>5123</v>
      </c>
      <c r="M33" s="395"/>
      <c r="N33" s="418" t="s">
        <v>3910</v>
      </c>
      <c r="O33" s="395"/>
      <c r="P33" s="418" t="s">
        <v>4523</v>
      </c>
      <c r="Q33" s="417" t="s">
        <v>4017</v>
      </c>
      <c r="R33" s="417" t="s">
        <v>4524</v>
      </c>
    </row>
    <row r="34" spans="1:18" ht="15" customHeight="1" thickBot="1" x14ac:dyDescent="0.3">
      <c r="A34" s="417" t="s">
        <v>55</v>
      </c>
      <c r="B34" s="413">
        <f t="shared" si="3"/>
        <v>1</v>
      </c>
      <c r="C34" s="413" t="str">
        <f t="shared" si="1"/>
        <v>1140605031</v>
      </c>
      <c r="D34" s="395" t="str">
        <f t="shared" si="2"/>
        <v>114060503Antietam MS/HS</v>
      </c>
      <c r="E34" s="418" t="s">
        <v>56</v>
      </c>
      <c r="F34" s="418" t="s">
        <v>23</v>
      </c>
      <c r="G34" s="415" t="s">
        <v>1425</v>
      </c>
      <c r="H34" s="417" t="s">
        <v>1458</v>
      </c>
      <c r="I34" s="418" t="s">
        <v>1457</v>
      </c>
      <c r="J34" s="417" t="s">
        <v>1458</v>
      </c>
      <c r="K34" s="419" t="str">
        <f t="shared" si="4"/>
        <v>100 Antietam Rd  Reading,  PA  19606</v>
      </c>
      <c r="L34" s="418" t="s">
        <v>5124</v>
      </c>
      <c r="M34" s="395"/>
      <c r="N34" s="418" t="s">
        <v>3910</v>
      </c>
      <c r="O34" s="395"/>
      <c r="P34" s="418" t="s">
        <v>4534</v>
      </c>
      <c r="Q34" s="417" t="s">
        <v>4017</v>
      </c>
      <c r="R34" s="417" t="s">
        <v>4538</v>
      </c>
    </row>
    <row r="35" spans="1:18" ht="15" customHeight="1" thickBot="1" x14ac:dyDescent="0.3">
      <c r="A35" s="417" t="s">
        <v>57</v>
      </c>
      <c r="B35" s="413">
        <f t="shared" si="3"/>
        <v>1</v>
      </c>
      <c r="C35" s="413" t="str">
        <f t="shared" si="1"/>
        <v>1045103941</v>
      </c>
      <c r="D35" s="395" t="str">
        <f t="shared" si="2"/>
        <v>104510394Antonia Pantoja Community Charter School</v>
      </c>
      <c r="E35" s="418" t="s">
        <v>58</v>
      </c>
      <c r="F35" s="418" t="s">
        <v>18</v>
      </c>
      <c r="G35" s="415" t="s">
        <v>1425</v>
      </c>
      <c r="H35" s="417" t="s">
        <v>1459</v>
      </c>
      <c r="I35" s="418" t="s">
        <v>58</v>
      </c>
      <c r="J35" s="417" t="s">
        <v>1459</v>
      </c>
      <c r="K35" s="419" t="str">
        <f t="shared" si="4"/>
        <v>4101 North American Street  Philadelphia,  PA  19140</v>
      </c>
      <c r="L35" s="418" t="s">
        <v>14296</v>
      </c>
      <c r="M35" s="395"/>
      <c r="N35" s="418" t="s">
        <v>3910</v>
      </c>
      <c r="O35" s="395"/>
      <c r="P35" s="418" t="s">
        <v>4016</v>
      </c>
      <c r="Q35" s="417" t="s">
        <v>4017</v>
      </c>
      <c r="R35" s="417" t="s">
        <v>4188</v>
      </c>
    </row>
    <row r="36" spans="1:18" ht="15" customHeight="1" thickBot="1" x14ac:dyDescent="0.3">
      <c r="A36" s="417" t="s">
        <v>59</v>
      </c>
      <c r="B36" s="413">
        <f t="shared" si="3"/>
        <v>1</v>
      </c>
      <c r="C36" s="413" t="str">
        <f t="shared" si="1"/>
        <v>1280306031</v>
      </c>
      <c r="D36" s="395" t="str">
        <f t="shared" si="2"/>
        <v>128030603Apollo-Ridge HS</v>
      </c>
      <c r="E36" s="418" t="s">
        <v>60</v>
      </c>
      <c r="F36" s="418" t="s">
        <v>23</v>
      </c>
      <c r="G36" s="415" t="s">
        <v>1425</v>
      </c>
      <c r="H36" s="417" t="s">
        <v>1461</v>
      </c>
      <c r="I36" s="418" t="s">
        <v>1460</v>
      </c>
      <c r="J36" s="417" t="s">
        <v>1461</v>
      </c>
      <c r="K36" s="419" t="str">
        <f t="shared" si="4"/>
        <v>1825 State Route 56  Spring Church,  PA  15686</v>
      </c>
      <c r="L36" s="418" t="s">
        <v>14716</v>
      </c>
      <c r="M36" s="395"/>
      <c r="N36" s="418" t="s">
        <v>3910</v>
      </c>
      <c r="O36" s="395"/>
      <c r="P36" s="418" t="s">
        <v>5022</v>
      </c>
      <c r="Q36" s="417" t="s">
        <v>4017</v>
      </c>
      <c r="R36" s="417" t="s">
        <v>5023</v>
      </c>
    </row>
    <row r="37" spans="1:18" ht="15" customHeight="1" thickBot="1" x14ac:dyDescent="0.3">
      <c r="A37" s="417" t="s">
        <v>59</v>
      </c>
      <c r="B37" s="413">
        <f t="shared" si="3"/>
        <v>2</v>
      </c>
      <c r="C37" s="413" t="str">
        <f t="shared" si="1"/>
        <v>1280306032</v>
      </c>
      <c r="D37" s="395" t="str">
        <f t="shared" si="2"/>
        <v>128030603Apollo-Ridge MS</v>
      </c>
      <c r="E37" s="418" t="s">
        <v>60</v>
      </c>
      <c r="F37" s="418" t="s">
        <v>23</v>
      </c>
      <c r="G37" s="415" t="s">
        <v>1425</v>
      </c>
      <c r="H37" s="417" t="s">
        <v>1463</v>
      </c>
      <c r="I37" s="418" t="s">
        <v>1462</v>
      </c>
      <c r="J37" s="417" t="s">
        <v>1463</v>
      </c>
      <c r="K37" s="419" t="str">
        <f t="shared" si="4"/>
        <v>1829 State Route 56  Spring Church,  PA  15686</v>
      </c>
      <c r="L37" s="418" t="s">
        <v>5125</v>
      </c>
      <c r="M37" s="395"/>
      <c r="N37" s="418" t="s">
        <v>3910</v>
      </c>
      <c r="O37" s="395"/>
      <c r="P37" s="418" t="s">
        <v>5022</v>
      </c>
      <c r="Q37" s="417" t="s">
        <v>4017</v>
      </c>
      <c r="R37" s="417" t="s">
        <v>5023</v>
      </c>
    </row>
    <row r="38" spans="1:18" ht="15" customHeight="1" thickBot="1" x14ac:dyDescent="0.3">
      <c r="A38" s="417" t="s">
        <v>61</v>
      </c>
      <c r="B38" s="413">
        <f t="shared" si="3"/>
        <v>1</v>
      </c>
      <c r="C38" s="413" t="str">
        <f t="shared" si="1"/>
        <v>1685180131</v>
      </c>
      <c r="D38" s="395" t="str">
        <f t="shared" si="2"/>
        <v>168518013ARISE Academy Charter High School</v>
      </c>
      <c r="E38" s="418" t="s">
        <v>62</v>
      </c>
      <c r="F38" s="418" t="s">
        <v>18</v>
      </c>
      <c r="G38" s="415" t="s">
        <v>1425</v>
      </c>
      <c r="H38" s="417" t="s">
        <v>14717</v>
      </c>
      <c r="I38" s="418" t="s">
        <v>62</v>
      </c>
      <c r="J38" s="417" t="s">
        <v>14717</v>
      </c>
      <c r="K38" s="419" t="str">
        <f t="shared" ref="K38:K63" si="5">L38&amp;"  "&amp;P38&amp;",  "&amp;Q38&amp;"  "&amp;R38</f>
        <v>2116 E. Haines Street  Philadelphia,  PA  19138</v>
      </c>
      <c r="L38" s="418" t="s">
        <v>14702</v>
      </c>
      <c r="M38" s="395"/>
      <c r="N38" s="418" t="s">
        <v>3910</v>
      </c>
      <c r="O38" s="395"/>
      <c r="P38" s="418" t="s">
        <v>4016</v>
      </c>
      <c r="Q38" s="417" t="s">
        <v>4017</v>
      </c>
      <c r="R38" s="417" t="s">
        <v>4954</v>
      </c>
    </row>
    <row r="39" spans="1:18" ht="15" customHeight="1" thickBot="1" x14ac:dyDescent="0.3">
      <c r="A39" s="417" t="s">
        <v>63</v>
      </c>
      <c r="B39" s="413">
        <f t="shared" si="3"/>
        <v>1</v>
      </c>
      <c r="C39" s="413" t="str">
        <f t="shared" si="1"/>
        <v>1280308521</v>
      </c>
      <c r="D39" s="395" t="str">
        <f t="shared" si="2"/>
        <v>128030852Ford City JSHS</v>
      </c>
      <c r="E39" s="418" t="s">
        <v>64</v>
      </c>
      <c r="F39" s="418" t="s">
        <v>23</v>
      </c>
      <c r="G39" s="415" t="s">
        <v>1425</v>
      </c>
      <c r="H39" s="417" t="s">
        <v>1465</v>
      </c>
      <c r="I39" s="418" t="s">
        <v>1464</v>
      </c>
      <c r="J39" s="417" t="s">
        <v>1465</v>
      </c>
      <c r="K39" s="419" t="str">
        <f t="shared" si="5"/>
        <v>4th Ave and 11th St  Ford City,  PA  16226</v>
      </c>
      <c r="L39" s="418" t="s">
        <v>5127</v>
      </c>
      <c r="M39" s="395"/>
      <c r="N39" s="418" t="s">
        <v>3910</v>
      </c>
      <c r="O39" s="395"/>
      <c r="P39" s="418" t="s">
        <v>5024</v>
      </c>
      <c r="Q39" s="417" t="s">
        <v>4017</v>
      </c>
      <c r="R39" s="417" t="s">
        <v>5025</v>
      </c>
    </row>
    <row r="40" spans="1:18" ht="15" customHeight="1" thickBot="1" x14ac:dyDescent="0.3">
      <c r="A40" s="417" t="s">
        <v>63</v>
      </c>
      <c r="B40" s="413">
        <f t="shared" si="3"/>
        <v>2</v>
      </c>
      <c r="C40" s="413" t="str">
        <f t="shared" si="1"/>
        <v>1280308522</v>
      </c>
      <c r="D40" s="395" t="str">
        <f t="shared" si="2"/>
        <v>128030852Kittanning JHS</v>
      </c>
      <c r="E40" s="418" t="s">
        <v>64</v>
      </c>
      <c r="F40" s="418" t="s">
        <v>23</v>
      </c>
      <c r="G40" s="415" t="s">
        <v>1425</v>
      </c>
      <c r="H40" s="417" t="s">
        <v>1467</v>
      </c>
      <c r="I40" s="418" t="s">
        <v>1466</v>
      </c>
      <c r="J40" s="417" t="s">
        <v>1467</v>
      </c>
      <c r="K40" s="419" t="str">
        <f t="shared" si="5"/>
        <v>210 N McKean St  Kittanning,  PA  16201</v>
      </c>
      <c r="L40" s="418" t="s">
        <v>5128</v>
      </c>
      <c r="M40" s="395"/>
      <c r="N40" s="418" t="s">
        <v>3910</v>
      </c>
      <c r="O40" s="395"/>
      <c r="P40" s="418" t="s">
        <v>5126</v>
      </c>
      <c r="Q40" s="417" t="s">
        <v>4017</v>
      </c>
      <c r="R40" s="417" t="s">
        <v>14683</v>
      </c>
    </row>
    <row r="41" spans="1:18" ht="15" customHeight="1" thickBot="1" x14ac:dyDescent="0.3">
      <c r="A41" s="417" t="s">
        <v>63</v>
      </c>
      <c r="B41" s="413">
        <f t="shared" si="3"/>
        <v>3</v>
      </c>
      <c r="C41" s="413" t="str">
        <f t="shared" si="1"/>
        <v>1280308523</v>
      </c>
      <c r="D41" s="395" t="str">
        <f t="shared" si="2"/>
        <v>128030852Kittanning SHS</v>
      </c>
      <c r="E41" s="418" t="s">
        <v>64</v>
      </c>
      <c r="F41" s="418" t="s">
        <v>23</v>
      </c>
      <c r="G41" s="415" t="s">
        <v>1425</v>
      </c>
      <c r="H41" s="417" t="s">
        <v>1469</v>
      </c>
      <c r="I41" s="418" t="s">
        <v>1468</v>
      </c>
      <c r="J41" s="417" t="s">
        <v>1469</v>
      </c>
      <c r="K41" s="419" t="str">
        <f t="shared" si="5"/>
        <v>1200 Orr Ave  Kittanning,  PA  16201</v>
      </c>
      <c r="L41" s="418" t="s">
        <v>5129</v>
      </c>
      <c r="M41" s="395"/>
      <c r="N41" s="418" t="s">
        <v>3910</v>
      </c>
      <c r="O41" s="395"/>
      <c r="P41" s="418" t="s">
        <v>5126</v>
      </c>
      <c r="Q41" s="417" t="s">
        <v>4017</v>
      </c>
      <c r="R41" s="417" t="s">
        <v>14683</v>
      </c>
    </row>
    <row r="42" spans="1:18" ht="15" customHeight="1" thickBot="1" x14ac:dyDescent="0.3">
      <c r="A42" s="417" t="s">
        <v>63</v>
      </c>
      <c r="B42" s="413">
        <f t="shared" si="3"/>
        <v>4</v>
      </c>
      <c r="C42" s="413" t="str">
        <f t="shared" si="1"/>
        <v>1280308524</v>
      </c>
      <c r="D42" s="395" t="str">
        <f t="shared" si="2"/>
        <v>128030852West Shamokin JSHS</v>
      </c>
      <c r="E42" s="418" t="s">
        <v>64</v>
      </c>
      <c r="F42" s="418" t="s">
        <v>23</v>
      </c>
      <c r="G42" s="415" t="s">
        <v>1425</v>
      </c>
      <c r="H42" s="417" t="s">
        <v>1471</v>
      </c>
      <c r="I42" s="418" t="s">
        <v>1470</v>
      </c>
      <c r="J42" s="417" t="s">
        <v>1471</v>
      </c>
      <c r="K42" s="419" t="str">
        <f t="shared" si="5"/>
        <v>178 Wolf Drive  Rural Valley,  PA  16249</v>
      </c>
      <c r="L42" s="418" t="s">
        <v>5131</v>
      </c>
      <c r="M42" s="395"/>
      <c r="N42" s="418" t="s">
        <v>3910</v>
      </c>
      <c r="O42" s="395"/>
      <c r="P42" s="418" t="s">
        <v>5130</v>
      </c>
      <c r="Q42" s="417" t="s">
        <v>4017</v>
      </c>
      <c r="R42" s="417" t="s">
        <v>14718</v>
      </c>
    </row>
    <row r="43" spans="1:18" ht="15" customHeight="1" thickBot="1" x14ac:dyDescent="0.3">
      <c r="A43" s="417" t="s">
        <v>4823</v>
      </c>
      <c r="B43" s="413">
        <f t="shared" si="3"/>
        <v>1</v>
      </c>
      <c r="C43" s="413" t="str">
        <f t="shared" si="1"/>
        <v>1213959271</v>
      </c>
      <c r="D43" s="395" t="str">
        <f t="shared" si="2"/>
        <v>121395927Arts Academy CS</v>
      </c>
      <c r="E43" s="418" t="s">
        <v>3895</v>
      </c>
      <c r="F43" s="418" t="s">
        <v>18</v>
      </c>
      <c r="G43" s="415" t="s">
        <v>1425</v>
      </c>
      <c r="H43" s="417" t="s">
        <v>3896</v>
      </c>
      <c r="I43" s="418" t="s">
        <v>3895</v>
      </c>
      <c r="J43" s="417" t="s">
        <v>3896</v>
      </c>
      <c r="K43" s="419" t="str">
        <f t="shared" si="5"/>
        <v>1610 East Emmaus Avenue  Allentown,  PA  18103</v>
      </c>
      <c r="L43" s="418" t="s">
        <v>5132</v>
      </c>
      <c r="M43" s="395"/>
      <c r="N43" s="418" t="s">
        <v>3910</v>
      </c>
      <c r="O43" s="395"/>
      <c r="P43" s="418" t="s">
        <v>4807</v>
      </c>
      <c r="Q43" s="417" t="s">
        <v>4017</v>
      </c>
      <c r="R43" s="417" t="s">
        <v>4820</v>
      </c>
    </row>
    <row r="44" spans="1:18" ht="15" customHeight="1" thickBot="1" x14ac:dyDescent="0.3">
      <c r="A44" s="417" t="s">
        <v>65</v>
      </c>
      <c r="B44" s="413">
        <f t="shared" si="3"/>
        <v>1</v>
      </c>
      <c r="C44" s="413" t="str">
        <f t="shared" si="1"/>
        <v>1815191761</v>
      </c>
      <c r="D44" s="395" t="str">
        <f t="shared" si="2"/>
        <v>181519176ASPIRA Bilingual Cyber Charter School</v>
      </c>
      <c r="E44" s="418" t="s">
        <v>66</v>
      </c>
      <c r="F44" s="418" t="s">
        <v>18</v>
      </c>
      <c r="G44" s="415" t="s">
        <v>1425</v>
      </c>
      <c r="H44" s="417" t="s">
        <v>1472</v>
      </c>
      <c r="I44" s="418" t="s">
        <v>66</v>
      </c>
      <c r="J44" s="417" t="s">
        <v>1472</v>
      </c>
      <c r="K44" s="419" t="str">
        <f t="shared" si="5"/>
        <v>4322 North 5th Street  Philadelphia,  PA  19140</v>
      </c>
      <c r="L44" s="418" t="s">
        <v>5133</v>
      </c>
      <c r="M44" s="395"/>
      <c r="N44" s="418" t="s">
        <v>5077</v>
      </c>
      <c r="O44" s="395"/>
      <c r="P44" s="418" t="s">
        <v>4016</v>
      </c>
      <c r="Q44" s="417" t="s">
        <v>4017</v>
      </c>
      <c r="R44" s="417" t="s">
        <v>4188</v>
      </c>
    </row>
    <row r="45" spans="1:18" ht="15" customHeight="1" thickBot="1" x14ac:dyDescent="0.3">
      <c r="A45" s="417" t="s">
        <v>67</v>
      </c>
      <c r="B45" s="413">
        <f t="shared" si="3"/>
        <v>1</v>
      </c>
      <c r="C45" s="413" t="str">
        <f t="shared" si="1"/>
        <v>1170805031</v>
      </c>
      <c r="D45" s="395" t="str">
        <f t="shared" si="2"/>
        <v>117080503Athens Area HS</v>
      </c>
      <c r="E45" s="418" t="s">
        <v>68</v>
      </c>
      <c r="F45" s="418" t="s">
        <v>23</v>
      </c>
      <c r="G45" s="415" t="s">
        <v>1425</v>
      </c>
      <c r="H45" s="417" t="s">
        <v>1474</v>
      </c>
      <c r="I45" s="418" t="s">
        <v>1473</v>
      </c>
      <c r="J45" s="417" t="s">
        <v>1474</v>
      </c>
      <c r="K45" s="419" t="str">
        <f t="shared" si="5"/>
        <v>401 West Frederick Street  Athens,  PA  18810</v>
      </c>
      <c r="L45" s="418" t="s">
        <v>5134</v>
      </c>
      <c r="M45" s="395"/>
      <c r="N45" s="418" t="s">
        <v>3910</v>
      </c>
      <c r="O45" s="395"/>
      <c r="P45" s="418" t="s">
        <v>4660</v>
      </c>
      <c r="Q45" s="417" t="s">
        <v>4017</v>
      </c>
      <c r="R45" s="417" t="s">
        <v>4661</v>
      </c>
    </row>
    <row r="46" spans="1:18" ht="15" customHeight="1" thickBot="1" x14ac:dyDescent="0.3">
      <c r="A46" s="417" t="s">
        <v>67</v>
      </c>
      <c r="B46" s="413">
        <f t="shared" si="3"/>
        <v>2</v>
      </c>
      <c r="C46" s="413" t="str">
        <f t="shared" si="1"/>
        <v>1170805032</v>
      </c>
      <c r="D46" s="395" t="str">
        <f t="shared" si="2"/>
        <v>117080503Harlan Rowe MS</v>
      </c>
      <c r="E46" s="418" t="s">
        <v>68</v>
      </c>
      <c r="F46" s="418" t="s">
        <v>23</v>
      </c>
      <c r="G46" s="415" t="s">
        <v>1425</v>
      </c>
      <c r="H46" s="417" t="s">
        <v>3889</v>
      </c>
      <c r="I46" s="418" t="s">
        <v>3888</v>
      </c>
      <c r="J46" s="417" t="s">
        <v>3889</v>
      </c>
      <c r="K46" s="419" t="str">
        <f t="shared" si="5"/>
        <v>116 W. Pine Street  Athens,  PA  18810</v>
      </c>
      <c r="L46" s="418" t="s">
        <v>5135</v>
      </c>
      <c r="M46" s="395"/>
      <c r="N46" s="418" t="s">
        <v>4586</v>
      </c>
      <c r="O46" s="395"/>
      <c r="P46" s="418" t="s">
        <v>4660</v>
      </c>
      <c r="Q46" s="417" t="s">
        <v>4017</v>
      </c>
      <c r="R46" s="417" t="s">
        <v>4661</v>
      </c>
    </row>
    <row r="47" spans="1:18" ht="15" customHeight="1" thickBot="1" x14ac:dyDescent="0.3">
      <c r="A47" s="417" t="s">
        <v>69</v>
      </c>
      <c r="B47" s="413">
        <f t="shared" si="3"/>
        <v>1</v>
      </c>
      <c r="C47" s="413" t="str">
        <f t="shared" si="1"/>
        <v>1095303041</v>
      </c>
      <c r="D47" s="395" t="str">
        <f t="shared" si="2"/>
        <v>109530304Austin Area JSHS</v>
      </c>
      <c r="E47" s="418" t="s">
        <v>70</v>
      </c>
      <c r="F47" s="418" t="s">
        <v>23</v>
      </c>
      <c r="G47" s="415" t="s">
        <v>1425</v>
      </c>
      <c r="H47" s="417" t="s">
        <v>1476</v>
      </c>
      <c r="I47" s="418" t="s">
        <v>1475</v>
      </c>
      <c r="J47" s="417" t="s">
        <v>1476</v>
      </c>
      <c r="K47" s="419" t="str">
        <f t="shared" si="5"/>
        <v>138 Costello Avenue  Austin,  PA  16720</v>
      </c>
      <c r="L47" s="418" t="s">
        <v>5136</v>
      </c>
      <c r="M47" s="395"/>
      <c r="N47" s="418" t="s">
        <v>3910</v>
      </c>
      <c r="O47" s="395"/>
      <c r="P47" s="418" t="s">
        <v>4387</v>
      </c>
      <c r="Q47" s="417" t="s">
        <v>4017</v>
      </c>
      <c r="R47" s="417" t="s">
        <v>4388</v>
      </c>
    </row>
    <row r="48" spans="1:18" ht="15" customHeight="1" thickBot="1" x14ac:dyDescent="0.3">
      <c r="A48" s="417" t="s">
        <v>71</v>
      </c>
      <c r="B48" s="413">
        <f t="shared" si="3"/>
        <v>1</v>
      </c>
      <c r="C48" s="413" t="str">
        <f t="shared" si="1"/>
        <v>1016305041</v>
      </c>
      <c r="D48" s="395" t="str">
        <f t="shared" si="2"/>
        <v>101630504Avella Area JSHS</v>
      </c>
      <c r="E48" s="418" t="s">
        <v>72</v>
      </c>
      <c r="F48" s="418" t="s">
        <v>23</v>
      </c>
      <c r="G48" s="415" t="s">
        <v>1425</v>
      </c>
      <c r="H48" s="417" t="s">
        <v>1478</v>
      </c>
      <c r="I48" s="418" t="s">
        <v>1477</v>
      </c>
      <c r="J48" s="417" t="s">
        <v>1478</v>
      </c>
      <c r="K48" s="419" t="str">
        <f t="shared" si="5"/>
        <v>1000 Avella Rd  Avella,  PA  15312</v>
      </c>
      <c r="L48" s="418" t="s">
        <v>5137</v>
      </c>
      <c r="M48" s="395"/>
      <c r="N48" s="418" t="s">
        <v>3910</v>
      </c>
      <c r="O48" s="395"/>
      <c r="P48" s="418" t="s">
        <v>4042</v>
      </c>
      <c r="Q48" s="417" t="s">
        <v>4017</v>
      </c>
      <c r="R48" s="417" t="s">
        <v>4043</v>
      </c>
    </row>
    <row r="49" spans="1:18" ht="15" customHeight="1" thickBot="1" x14ac:dyDescent="0.3">
      <c r="A49" s="417" t="s">
        <v>73</v>
      </c>
      <c r="B49" s="413">
        <f t="shared" si="3"/>
        <v>1</v>
      </c>
      <c r="C49" s="413" t="str">
        <f t="shared" si="1"/>
        <v>1241500031</v>
      </c>
      <c r="D49" s="395" t="str">
        <f t="shared" si="2"/>
        <v>124150003Avon Grove CS</v>
      </c>
      <c r="E49" s="418" t="s">
        <v>74</v>
      </c>
      <c r="F49" s="418" t="s">
        <v>18</v>
      </c>
      <c r="G49" s="415" t="s">
        <v>1425</v>
      </c>
      <c r="H49" s="417" t="s">
        <v>1479</v>
      </c>
      <c r="I49" s="418" t="s">
        <v>74</v>
      </c>
      <c r="J49" s="417" t="s">
        <v>1479</v>
      </c>
      <c r="K49" s="419" t="str">
        <f t="shared" si="5"/>
        <v>110 East State St  West Grove,  PA  19390</v>
      </c>
      <c r="L49" s="418" t="s">
        <v>5138</v>
      </c>
      <c r="M49" s="395"/>
      <c r="N49" s="418" t="s">
        <v>3910</v>
      </c>
      <c r="O49" s="395"/>
      <c r="P49" s="418" t="s">
        <v>4902</v>
      </c>
      <c r="Q49" s="417" t="s">
        <v>4017</v>
      </c>
      <c r="R49" s="417" t="s">
        <v>4903</v>
      </c>
    </row>
    <row r="50" spans="1:18" ht="15" customHeight="1" thickBot="1" x14ac:dyDescent="0.3">
      <c r="A50" s="417" t="s">
        <v>75</v>
      </c>
      <c r="B50" s="413">
        <f t="shared" si="3"/>
        <v>1</v>
      </c>
      <c r="C50" s="413" t="str">
        <f t="shared" si="1"/>
        <v>1241505031</v>
      </c>
      <c r="D50" s="395" t="str">
        <f t="shared" si="2"/>
        <v>124150503Avon Grove HS</v>
      </c>
      <c r="E50" s="418" t="s">
        <v>76</v>
      </c>
      <c r="F50" s="418" t="s">
        <v>23</v>
      </c>
      <c r="G50" s="415" t="s">
        <v>1425</v>
      </c>
      <c r="H50" s="417" t="s">
        <v>1481</v>
      </c>
      <c r="I50" s="418" t="s">
        <v>1480</v>
      </c>
      <c r="J50" s="417" t="s">
        <v>1481</v>
      </c>
      <c r="K50" s="419" t="str">
        <f t="shared" si="5"/>
        <v>257 East State Rd  West Grove,  PA  19390</v>
      </c>
      <c r="L50" s="418" t="s">
        <v>5139</v>
      </c>
      <c r="M50" s="395"/>
      <c r="N50" s="418" t="s">
        <v>3910</v>
      </c>
      <c r="O50" s="395"/>
      <c r="P50" s="418" t="s">
        <v>4902</v>
      </c>
      <c r="Q50" s="417" t="s">
        <v>4017</v>
      </c>
      <c r="R50" s="417" t="s">
        <v>4903</v>
      </c>
    </row>
    <row r="51" spans="1:18" ht="15" customHeight="1" thickBot="1" x14ac:dyDescent="0.3">
      <c r="A51" s="417" t="s">
        <v>75</v>
      </c>
      <c r="B51" s="413">
        <f t="shared" si="3"/>
        <v>2</v>
      </c>
      <c r="C51" s="413" t="str">
        <f t="shared" si="1"/>
        <v>1241505032</v>
      </c>
      <c r="D51" s="395" t="str">
        <f t="shared" si="2"/>
        <v>124150503Fred S Engle MS</v>
      </c>
      <c r="E51" s="418" t="s">
        <v>76</v>
      </c>
      <c r="F51" s="418" t="s">
        <v>23</v>
      </c>
      <c r="G51" s="415" t="s">
        <v>1425</v>
      </c>
      <c r="H51" s="417" t="s">
        <v>1483</v>
      </c>
      <c r="I51" s="418" t="s">
        <v>1482</v>
      </c>
      <c r="J51" s="417" t="s">
        <v>1483</v>
      </c>
      <c r="K51" s="419" t="str">
        <f t="shared" si="5"/>
        <v>107 Schoolhouse Rd  West Grove,  PA  19390</v>
      </c>
      <c r="L51" s="418" t="s">
        <v>5140</v>
      </c>
      <c r="M51" s="395"/>
      <c r="N51" s="418" t="s">
        <v>3910</v>
      </c>
      <c r="O51" s="395"/>
      <c r="P51" s="418" t="s">
        <v>4902</v>
      </c>
      <c r="Q51" s="417" t="s">
        <v>4017</v>
      </c>
      <c r="R51" s="417" t="s">
        <v>4903</v>
      </c>
    </row>
    <row r="52" spans="1:18" ht="15" customHeight="1" thickBot="1" x14ac:dyDescent="0.3">
      <c r="A52" s="417" t="s">
        <v>77</v>
      </c>
      <c r="B52" s="413">
        <f t="shared" si="3"/>
        <v>1</v>
      </c>
      <c r="C52" s="413" t="str">
        <f t="shared" si="1"/>
        <v>1030207531</v>
      </c>
      <c r="D52" s="395" t="str">
        <f t="shared" si="2"/>
        <v>103020753Avonworth HS</v>
      </c>
      <c r="E52" s="418" t="s">
        <v>78</v>
      </c>
      <c r="F52" s="418" t="s">
        <v>23</v>
      </c>
      <c r="G52" s="415" t="s">
        <v>1425</v>
      </c>
      <c r="H52" s="417" t="s">
        <v>1485</v>
      </c>
      <c r="I52" s="418" t="s">
        <v>1484</v>
      </c>
      <c r="J52" s="417" t="s">
        <v>1485</v>
      </c>
      <c r="K52" s="419" t="str">
        <f t="shared" si="5"/>
        <v>304 Josephs Lane  Pittsburgh,  PA  15237</v>
      </c>
      <c r="L52" s="418" t="s">
        <v>5141</v>
      </c>
      <c r="M52" s="395"/>
      <c r="N52" s="418" t="s">
        <v>3910</v>
      </c>
      <c r="O52" s="395"/>
      <c r="P52" s="418" t="s">
        <v>4067</v>
      </c>
      <c r="Q52" s="417" t="s">
        <v>4017</v>
      </c>
      <c r="R52" s="417" t="s">
        <v>4085</v>
      </c>
    </row>
    <row r="53" spans="1:18" ht="15" customHeight="1" thickBot="1" x14ac:dyDescent="0.3">
      <c r="A53" s="417" t="s">
        <v>77</v>
      </c>
      <c r="B53" s="413">
        <f t="shared" si="3"/>
        <v>2</v>
      </c>
      <c r="C53" s="413" t="str">
        <f t="shared" si="1"/>
        <v>1030207532</v>
      </c>
      <c r="D53" s="395" t="str">
        <f t="shared" si="2"/>
        <v>103020753Avonworth MS</v>
      </c>
      <c r="E53" s="418" t="s">
        <v>78</v>
      </c>
      <c r="F53" s="418" t="s">
        <v>23</v>
      </c>
      <c r="G53" s="415" t="s">
        <v>1425</v>
      </c>
      <c r="H53" s="417" t="s">
        <v>1487</v>
      </c>
      <c r="I53" s="418" t="s">
        <v>1486</v>
      </c>
      <c r="J53" s="417" t="s">
        <v>1487</v>
      </c>
      <c r="K53" s="419" t="str">
        <f t="shared" si="5"/>
        <v>256 Josephs Lane  Pittsburgh,  PA  15237</v>
      </c>
      <c r="L53" s="418" t="s">
        <v>5142</v>
      </c>
      <c r="M53" s="395"/>
      <c r="N53" s="418" t="s">
        <v>3910</v>
      </c>
      <c r="O53" s="395"/>
      <c r="P53" s="418" t="s">
        <v>4067</v>
      </c>
      <c r="Q53" s="417" t="s">
        <v>4017</v>
      </c>
      <c r="R53" s="417" t="s">
        <v>4085</v>
      </c>
    </row>
    <row r="54" spans="1:18" ht="15" customHeight="1" thickBot="1" x14ac:dyDescent="0.3">
      <c r="A54" s="417" t="s">
        <v>79</v>
      </c>
      <c r="B54" s="413">
        <f t="shared" si="3"/>
        <v>1</v>
      </c>
      <c r="C54" s="413" t="str">
        <f t="shared" si="1"/>
        <v>1101410031</v>
      </c>
      <c r="D54" s="395" t="str">
        <f t="shared" si="2"/>
        <v>110141003Bald Eagle Area JSHS</v>
      </c>
      <c r="E54" s="418" t="s">
        <v>80</v>
      </c>
      <c r="F54" s="418" t="s">
        <v>23</v>
      </c>
      <c r="G54" s="415" t="s">
        <v>1425</v>
      </c>
      <c r="H54" s="417" t="s">
        <v>1489</v>
      </c>
      <c r="I54" s="418" t="s">
        <v>1488</v>
      </c>
      <c r="J54" s="417" t="s">
        <v>1489</v>
      </c>
      <c r="K54" s="419" t="str">
        <f t="shared" si="5"/>
        <v>751 S Eagle Valley Rd  Wingate,  PA  16823</v>
      </c>
      <c r="L54" s="418" t="s">
        <v>14376</v>
      </c>
      <c r="M54" s="395"/>
      <c r="N54" s="418" t="s">
        <v>3910</v>
      </c>
      <c r="O54" s="395"/>
      <c r="P54" s="418" t="s">
        <v>4399</v>
      </c>
      <c r="Q54" s="417" t="s">
        <v>4017</v>
      </c>
      <c r="R54" s="417" t="s">
        <v>4400</v>
      </c>
    </row>
    <row r="55" spans="1:18" ht="15" customHeight="1" thickBot="1" x14ac:dyDescent="0.3">
      <c r="A55" s="417" t="s">
        <v>81</v>
      </c>
      <c r="B55" s="413">
        <f t="shared" si="3"/>
        <v>1</v>
      </c>
      <c r="C55" s="413" t="str">
        <f t="shared" si="1"/>
        <v>1030211021</v>
      </c>
      <c r="D55" s="395" t="str">
        <f t="shared" si="2"/>
        <v>103021102Baldwin SHS</v>
      </c>
      <c r="E55" s="418" t="s">
        <v>82</v>
      </c>
      <c r="F55" s="418" t="s">
        <v>23</v>
      </c>
      <c r="G55" s="415" t="s">
        <v>1425</v>
      </c>
      <c r="H55" s="417" t="s">
        <v>1491</v>
      </c>
      <c r="I55" s="418" t="s">
        <v>1490</v>
      </c>
      <c r="J55" s="417" t="s">
        <v>1491</v>
      </c>
      <c r="K55" s="419" t="str">
        <f t="shared" si="5"/>
        <v>4653 Clairton Blvd  Pittsburgh,  PA  15236</v>
      </c>
      <c r="L55" s="418" t="s">
        <v>5143</v>
      </c>
      <c r="M55" s="395"/>
      <c r="N55" s="418" t="s">
        <v>3910</v>
      </c>
      <c r="O55" s="395"/>
      <c r="P55" s="418" t="s">
        <v>4067</v>
      </c>
      <c r="Q55" s="417" t="s">
        <v>4017</v>
      </c>
      <c r="R55" s="417" t="s">
        <v>4088</v>
      </c>
    </row>
    <row r="56" spans="1:18" ht="15" customHeight="1" thickBot="1" x14ac:dyDescent="0.3">
      <c r="A56" s="417" t="s">
        <v>81</v>
      </c>
      <c r="B56" s="413">
        <f t="shared" si="3"/>
        <v>2</v>
      </c>
      <c r="C56" s="413" t="str">
        <f t="shared" si="1"/>
        <v>1030211022</v>
      </c>
      <c r="D56" s="395" t="str">
        <f t="shared" si="2"/>
        <v>103021102Harrison MS</v>
      </c>
      <c r="E56" s="418" t="s">
        <v>82</v>
      </c>
      <c r="F56" s="418" t="s">
        <v>23</v>
      </c>
      <c r="G56" s="415" t="s">
        <v>1425</v>
      </c>
      <c r="H56" s="417" t="s">
        <v>1493</v>
      </c>
      <c r="I56" s="418" t="s">
        <v>1492</v>
      </c>
      <c r="J56" s="417" t="s">
        <v>1493</v>
      </c>
      <c r="K56" s="419" t="str">
        <f t="shared" si="5"/>
        <v>129 Windvale Dr  Pittsburgh,  PA  15236</v>
      </c>
      <c r="L56" s="418" t="s">
        <v>5144</v>
      </c>
      <c r="M56" s="395"/>
      <c r="N56" s="418" t="s">
        <v>3910</v>
      </c>
      <c r="O56" s="395"/>
      <c r="P56" s="418" t="s">
        <v>4067</v>
      </c>
      <c r="Q56" s="417" t="s">
        <v>4017</v>
      </c>
      <c r="R56" s="417" t="s">
        <v>4088</v>
      </c>
    </row>
    <row r="57" spans="1:18" ht="15" customHeight="1" thickBot="1" x14ac:dyDescent="0.3">
      <c r="A57" s="417" t="s">
        <v>83</v>
      </c>
      <c r="B57" s="413">
        <f t="shared" si="3"/>
        <v>1</v>
      </c>
      <c r="C57" s="413" t="str">
        <f t="shared" si="1"/>
        <v>1204808031</v>
      </c>
      <c r="D57" s="395" t="str">
        <f t="shared" si="2"/>
        <v>120480803Bangor Area HS</v>
      </c>
      <c r="E57" s="418" t="s">
        <v>84</v>
      </c>
      <c r="F57" s="418" t="s">
        <v>23</v>
      </c>
      <c r="G57" s="415" t="s">
        <v>1425</v>
      </c>
      <c r="H57" s="417" t="s">
        <v>1495</v>
      </c>
      <c r="I57" s="418" t="s">
        <v>1494</v>
      </c>
      <c r="J57" s="417" t="s">
        <v>1495</v>
      </c>
      <c r="K57" s="419" t="str">
        <f t="shared" si="5"/>
        <v>187 Five Points Richmond Rd  Bangor,  PA  18013</v>
      </c>
      <c r="L57" s="418" t="s">
        <v>5145</v>
      </c>
      <c r="M57" s="395"/>
      <c r="N57" s="418" t="s">
        <v>3910</v>
      </c>
      <c r="O57" s="395"/>
      <c r="P57" s="418" t="s">
        <v>4779</v>
      </c>
      <c r="Q57" s="417" t="s">
        <v>4017</v>
      </c>
      <c r="R57" s="417" t="s">
        <v>4780</v>
      </c>
    </row>
    <row r="58" spans="1:18" ht="15" customHeight="1" thickBot="1" x14ac:dyDescent="0.3">
      <c r="A58" s="417" t="s">
        <v>83</v>
      </c>
      <c r="B58" s="413">
        <f t="shared" si="3"/>
        <v>2</v>
      </c>
      <c r="C58" s="413" t="str">
        <f t="shared" si="1"/>
        <v>1204808032</v>
      </c>
      <c r="D58" s="395" t="str">
        <f t="shared" si="2"/>
        <v>120480803Bangor Area MS</v>
      </c>
      <c r="E58" s="418" t="s">
        <v>84</v>
      </c>
      <c r="F58" s="418" t="s">
        <v>23</v>
      </c>
      <c r="G58" s="415" t="s">
        <v>1425</v>
      </c>
      <c r="H58" s="417" t="s">
        <v>1497</v>
      </c>
      <c r="I58" s="418" t="s">
        <v>1496</v>
      </c>
      <c r="J58" s="417" t="s">
        <v>1497</v>
      </c>
      <c r="K58" s="419" t="str">
        <f t="shared" si="5"/>
        <v>401 Five Points Richmond Rd  Bangor,  PA  18013</v>
      </c>
      <c r="L58" s="418" t="s">
        <v>5146</v>
      </c>
      <c r="M58" s="395"/>
      <c r="N58" s="418" t="s">
        <v>3910</v>
      </c>
      <c r="O58" s="395"/>
      <c r="P58" s="418" t="s">
        <v>4779</v>
      </c>
      <c r="Q58" s="417" t="s">
        <v>4017</v>
      </c>
      <c r="R58" s="417" t="s">
        <v>4780</v>
      </c>
    </row>
    <row r="59" spans="1:18" ht="15" customHeight="1" thickBot="1" x14ac:dyDescent="0.3">
      <c r="A59" s="417" t="s">
        <v>85</v>
      </c>
      <c r="B59" s="413">
        <f t="shared" si="3"/>
        <v>1</v>
      </c>
      <c r="C59" s="413" t="str">
        <f t="shared" si="1"/>
        <v>1184000011</v>
      </c>
      <c r="D59" s="395" t="str">
        <f t="shared" si="2"/>
        <v>118400001Bear Creek Community CS</v>
      </c>
      <c r="E59" s="418" t="s">
        <v>86</v>
      </c>
      <c r="F59" s="418" t="s">
        <v>18</v>
      </c>
      <c r="G59" s="415" t="s">
        <v>1425</v>
      </c>
      <c r="H59" s="417" t="s">
        <v>1498</v>
      </c>
      <c r="I59" s="418" t="s">
        <v>86</v>
      </c>
      <c r="J59" s="417" t="s">
        <v>1498</v>
      </c>
      <c r="K59" s="419" t="str">
        <f t="shared" si="5"/>
        <v>2000 Bear Creek Blvd  Wilkes-Barre,  PA  18702</v>
      </c>
      <c r="L59" s="418" t="s">
        <v>5147</v>
      </c>
      <c r="M59" s="395"/>
      <c r="N59" s="418" t="s">
        <v>3910</v>
      </c>
      <c r="O59" s="395"/>
      <c r="P59" s="418" t="s">
        <v>4697</v>
      </c>
      <c r="Q59" s="417" t="s">
        <v>4017</v>
      </c>
      <c r="R59" s="417" t="s">
        <v>4698</v>
      </c>
    </row>
    <row r="60" spans="1:18" ht="15" customHeight="1" thickBot="1" x14ac:dyDescent="0.3">
      <c r="A60" s="417" t="s">
        <v>87</v>
      </c>
      <c r="B60" s="413">
        <f t="shared" si="3"/>
        <v>1</v>
      </c>
      <c r="C60" s="413" t="str">
        <f t="shared" si="1"/>
        <v>1270400011</v>
      </c>
      <c r="D60" s="395" t="str">
        <f t="shared" si="2"/>
        <v>127040001Beaver Area Academic CS</v>
      </c>
      <c r="E60" s="418" t="s">
        <v>88</v>
      </c>
      <c r="F60" s="418" t="s">
        <v>18</v>
      </c>
      <c r="G60" s="415" t="s">
        <v>1425</v>
      </c>
      <c r="H60" s="417" t="s">
        <v>1499</v>
      </c>
      <c r="I60" s="418" t="s">
        <v>88</v>
      </c>
      <c r="J60" s="417" t="s">
        <v>1499</v>
      </c>
      <c r="K60" s="419" t="str">
        <f t="shared" si="5"/>
        <v>Gypsy Glen Rd  Beaver,  PA  15009</v>
      </c>
      <c r="L60" s="418" t="s">
        <v>5148</v>
      </c>
      <c r="M60" s="395"/>
      <c r="N60" s="418" t="s">
        <v>3910</v>
      </c>
      <c r="O60" s="395"/>
      <c r="P60" s="418" t="s">
        <v>5002</v>
      </c>
      <c r="Q60" s="417" t="s">
        <v>4017</v>
      </c>
      <c r="R60" s="417" t="s">
        <v>5003</v>
      </c>
    </row>
    <row r="61" spans="1:18" ht="15" customHeight="1" thickBot="1" x14ac:dyDescent="0.3">
      <c r="A61" s="417" t="s">
        <v>89</v>
      </c>
      <c r="B61" s="413">
        <f t="shared" si="3"/>
        <v>1</v>
      </c>
      <c r="C61" s="413" t="str">
        <f t="shared" si="1"/>
        <v>1270412031</v>
      </c>
      <c r="D61" s="395" t="str">
        <f t="shared" si="2"/>
        <v>127041203Beaver Area MS</v>
      </c>
      <c r="E61" s="418" t="s">
        <v>90</v>
      </c>
      <c r="F61" s="418" t="s">
        <v>23</v>
      </c>
      <c r="G61" s="415" t="s">
        <v>1425</v>
      </c>
      <c r="H61" s="417" t="s">
        <v>1501</v>
      </c>
      <c r="I61" s="418" t="s">
        <v>1500</v>
      </c>
      <c r="J61" s="417" t="s">
        <v>1501</v>
      </c>
      <c r="K61" s="419" t="str">
        <f t="shared" si="5"/>
        <v>Gypsy Glen Rd  Beaver,  PA  15009</v>
      </c>
      <c r="L61" s="418" t="s">
        <v>5148</v>
      </c>
      <c r="M61" s="395"/>
      <c r="N61" s="418" t="s">
        <v>3910</v>
      </c>
      <c r="O61" s="395"/>
      <c r="P61" s="418" t="s">
        <v>5002</v>
      </c>
      <c r="Q61" s="417" t="s">
        <v>4017</v>
      </c>
      <c r="R61" s="417" t="s">
        <v>5003</v>
      </c>
    </row>
    <row r="62" spans="1:18" ht="15" customHeight="1" thickBot="1" x14ac:dyDescent="0.3">
      <c r="A62" s="417" t="s">
        <v>89</v>
      </c>
      <c r="B62" s="413">
        <f t="shared" si="3"/>
        <v>2</v>
      </c>
      <c r="C62" s="413" t="str">
        <f t="shared" si="1"/>
        <v>1270412032</v>
      </c>
      <c r="D62" s="395" t="str">
        <f t="shared" si="2"/>
        <v>127041203Beaver Area SHS</v>
      </c>
      <c r="E62" s="418" t="s">
        <v>90</v>
      </c>
      <c r="F62" s="418" t="s">
        <v>23</v>
      </c>
      <c r="G62" s="415" t="s">
        <v>1425</v>
      </c>
      <c r="H62" s="417" t="s">
        <v>1503</v>
      </c>
      <c r="I62" s="418" t="s">
        <v>1502</v>
      </c>
      <c r="J62" s="417" t="s">
        <v>1503</v>
      </c>
      <c r="K62" s="419" t="str">
        <f t="shared" si="5"/>
        <v>Gypsy Glen Rd  Beaver,  PA  15009</v>
      </c>
      <c r="L62" s="418" t="s">
        <v>5148</v>
      </c>
      <c r="M62" s="395"/>
      <c r="N62" s="418" t="s">
        <v>3910</v>
      </c>
      <c r="O62" s="395"/>
      <c r="P62" s="418" t="s">
        <v>5002</v>
      </c>
      <c r="Q62" s="417" t="s">
        <v>4017</v>
      </c>
      <c r="R62" s="417" t="s">
        <v>5003</v>
      </c>
    </row>
    <row r="63" spans="1:18" ht="15" customHeight="1" thickBot="1" x14ac:dyDescent="0.3">
      <c r="A63" s="417" t="s">
        <v>91</v>
      </c>
      <c r="B63" s="413">
        <f t="shared" si="3"/>
        <v>1</v>
      </c>
      <c r="C63" s="413" t="str">
        <f t="shared" si="1"/>
        <v>1270413071</v>
      </c>
      <c r="D63" s="395" t="str">
        <f t="shared" si="2"/>
        <v>127041307Beaver County CTC</v>
      </c>
      <c r="E63" s="418" t="s">
        <v>92</v>
      </c>
      <c r="F63" s="418" t="s">
        <v>34</v>
      </c>
      <c r="G63" s="415" t="s">
        <v>1425</v>
      </c>
      <c r="H63" s="417" t="s">
        <v>5149</v>
      </c>
      <c r="I63" s="418" t="s">
        <v>92</v>
      </c>
      <c r="J63" s="417" t="s">
        <v>5149</v>
      </c>
      <c r="K63" s="419" t="str">
        <f t="shared" si="5"/>
        <v>145 Poplar Ave  Monaca,  PA  15061</v>
      </c>
      <c r="L63" s="418" t="s">
        <v>14719</v>
      </c>
      <c r="M63" s="395"/>
      <c r="N63" s="418" t="s">
        <v>3910</v>
      </c>
      <c r="O63" s="395"/>
      <c r="P63" s="418" t="s">
        <v>5000</v>
      </c>
      <c r="Q63" s="417" t="s">
        <v>4017</v>
      </c>
      <c r="R63" s="417" t="s">
        <v>5001</v>
      </c>
    </row>
    <row r="64" spans="1:18" ht="15" customHeight="1" thickBot="1" x14ac:dyDescent="0.3">
      <c r="A64" s="417" t="s">
        <v>93</v>
      </c>
      <c r="B64" s="413">
        <f t="shared" si="3"/>
        <v>1</v>
      </c>
      <c r="C64" s="413" t="str">
        <f t="shared" ref="C64:C125" si="6">A64&amp;B64</f>
        <v>1080510031</v>
      </c>
      <c r="D64" s="395" t="str">
        <f t="shared" ref="D64:D125" si="7">A64&amp;I64</f>
        <v>108051003Bedford MS</v>
      </c>
      <c r="E64" s="418" t="s">
        <v>94</v>
      </c>
      <c r="F64" s="418" t="s">
        <v>23</v>
      </c>
      <c r="G64" s="415" t="s">
        <v>1425</v>
      </c>
      <c r="H64" s="417" t="s">
        <v>1505</v>
      </c>
      <c r="I64" s="418" t="s">
        <v>1504</v>
      </c>
      <c r="J64" s="417" t="s">
        <v>1505</v>
      </c>
      <c r="K64" s="419" t="str">
        <f t="shared" ref="K64:K79" si="8">L64&amp;"  "&amp;P64&amp;",  "&amp;Q64&amp;"  "&amp;R64</f>
        <v>440 E Watson St  Bedford,  PA  15522</v>
      </c>
      <c r="L64" s="418" t="s">
        <v>5151</v>
      </c>
      <c r="M64" s="395"/>
      <c r="N64" s="418" t="s">
        <v>3910</v>
      </c>
      <c r="O64" s="395"/>
      <c r="P64" s="418" t="s">
        <v>4298</v>
      </c>
      <c r="Q64" s="417" t="s">
        <v>4017</v>
      </c>
      <c r="R64" s="417" t="s">
        <v>4299</v>
      </c>
    </row>
    <row r="65" spans="1:18" ht="15" customHeight="1" thickBot="1" x14ac:dyDescent="0.3">
      <c r="A65" s="417" t="s">
        <v>93</v>
      </c>
      <c r="B65" s="413">
        <f t="shared" si="3"/>
        <v>2</v>
      </c>
      <c r="C65" s="413" t="str">
        <f t="shared" si="6"/>
        <v>1080510032</v>
      </c>
      <c r="D65" s="395" t="str">
        <f t="shared" si="7"/>
        <v>108051003Bedford SHS</v>
      </c>
      <c r="E65" s="418" t="s">
        <v>94</v>
      </c>
      <c r="F65" s="418" t="s">
        <v>23</v>
      </c>
      <c r="G65" s="415" t="s">
        <v>1425</v>
      </c>
      <c r="H65" s="417" t="s">
        <v>1507</v>
      </c>
      <c r="I65" s="418" t="s">
        <v>1506</v>
      </c>
      <c r="J65" s="417" t="s">
        <v>1507</v>
      </c>
      <c r="K65" s="419" t="str">
        <f t="shared" si="8"/>
        <v>330 E John St  Bedford,  PA  15522</v>
      </c>
      <c r="L65" s="418" t="s">
        <v>5150</v>
      </c>
      <c r="M65" s="395"/>
      <c r="N65" s="418" t="s">
        <v>3910</v>
      </c>
      <c r="O65" s="395"/>
      <c r="P65" s="418" t="s">
        <v>4298</v>
      </c>
      <c r="Q65" s="417" t="s">
        <v>4017</v>
      </c>
      <c r="R65" s="417" t="s">
        <v>4299</v>
      </c>
    </row>
    <row r="66" spans="1:18" ht="15" customHeight="1" thickBot="1" x14ac:dyDescent="0.3">
      <c r="A66" s="417" t="s">
        <v>95</v>
      </c>
      <c r="B66" s="413">
        <f t="shared" si="3"/>
        <v>1</v>
      </c>
      <c r="C66" s="413" t="str">
        <f t="shared" si="6"/>
        <v>1080513071</v>
      </c>
      <c r="D66" s="395" t="str">
        <f t="shared" si="7"/>
        <v>108051307Bedford County Technical Center</v>
      </c>
      <c r="E66" s="418" t="s">
        <v>96</v>
      </c>
      <c r="F66" s="418" t="s">
        <v>34</v>
      </c>
      <c r="G66" s="415" t="s">
        <v>1425</v>
      </c>
      <c r="H66" s="417" t="s">
        <v>5153</v>
      </c>
      <c r="I66" s="418" t="s">
        <v>96</v>
      </c>
      <c r="J66" s="417" t="s">
        <v>5153</v>
      </c>
      <c r="K66" s="419" t="str">
        <f t="shared" si="8"/>
        <v>195 Pennknoll Road  Everett,  PA  15537</v>
      </c>
      <c r="L66" s="418" t="s">
        <v>5152</v>
      </c>
      <c r="M66" s="395"/>
      <c r="N66" s="418" t="s">
        <v>3910</v>
      </c>
      <c r="O66" s="395"/>
      <c r="P66" s="418" t="s">
        <v>4300</v>
      </c>
      <c r="Q66" s="417" t="s">
        <v>4017</v>
      </c>
      <c r="R66" s="417" t="s">
        <v>4301</v>
      </c>
    </row>
    <row r="67" spans="1:18" ht="15" customHeight="1" thickBot="1" x14ac:dyDescent="0.3">
      <c r="A67" s="417" t="s">
        <v>97</v>
      </c>
      <c r="B67" s="413">
        <f t="shared" si="3"/>
        <v>1</v>
      </c>
      <c r="C67" s="413" t="str">
        <f t="shared" si="6"/>
        <v>1076506031</v>
      </c>
      <c r="D67" s="395" t="str">
        <f t="shared" si="7"/>
        <v>107650603Belle Vernon Area HS</v>
      </c>
      <c r="E67" s="418" t="s">
        <v>98</v>
      </c>
      <c r="F67" s="418" t="s">
        <v>23</v>
      </c>
      <c r="G67" s="415" t="s">
        <v>1425</v>
      </c>
      <c r="H67" s="417" t="s">
        <v>1509</v>
      </c>
      <c r="I67" s="418" t="s">
        <v>1508</v>
      </c>
      <c r="J67" s="417" t="s">
        <v>1509</v>
      </c>
      <c r="K67" s="419" t="str">
        <f t="shared" si="8"/>
        <v>425 Crest Ave  Belle Vernon,  PA  15012</v>
      </c>
      <c r="L67" s="418" t="s">
        <v>5154</v>
      </c>
      <c r="M67" s="395"/>
      <c r="N67" s="418" t="s">
        <v>3910</v>
      </c>
      <c r="O67" s="395"/>
      <c r="P67" s="418" t="s">
        <v>4264</v>
      </c>
      <c r="Q67" s="417" t="s">
        <v>4017</v>
      </c>
      <c r="R67" s="417" t="s">
        <v>4265</v>
      </c>
    </row>
    <row r="68" spans="1:18" ht="15" customHeight="1" thickBot="1" x14ac:dyDescent="0.3">
      <c r="A68" s="417" t="s">
        <v>97</v>
      </c>
      <c r="B68" s="413">
        <f t="shared" ref="B68:B131" si="9">IF(A68=A67,B67+1,1)</f>
        <v>2</v>
      </c>
      <c r="C68" s="413" t="str">
        <f t="shared" si="6"/>
        <v>1076506032</v>
      </c>
      <c r="D68" s="395" t="str">
        <f t="shared" si="7"/>
        <v>107650603Belle Vernon Area MS</v>
      </c>
      <c r="E68" s="418" t="s">
        <v>98</v>
      </c>
      <c r="F68" s="418" t="s">
        <v>23</v>
      </c>
      <c r="G68" s="415" t="s">
        <v>1425</v>
      </c>
      <c r="H68" s="417" t="s">
        <v>14720</v>
      </c>
      <c r="I68" s="418" t="s">
        <v>14721</v>
      </c>
      <c r="J68" s="417" t="s">
        <v>14720</v>
      </c>
      <c r="K68" s="419" t="str">
        <f t="shared" si="8"/>
        <v>500 Perry Ave  Belle Vernon,  PA  15012</v>
      </c>
      <c r="L68" s="418" t="s">
        <v>5155</v>
      </c>
      <c r="M68" s="395"/>
      <c r="N68" s="418" t="s">
        <v>3910</v>
      </c>
      <c r="O68" s="395"/>
      <c r="P68" s="418" t="s">
        <v>4264</v>
      </c>
      <c r="Q68" s="417" t="s">
        <v>4017</v>
      </c>
      <c r="R68" s="417" t="s">
        <v>4265</v>
      </c>
    </row>
    <row r="69" spans="1:18" ht="15" customHeight="1" thickBot="1" x14ac:dyDescent="0.3">
      <c r="A69" s="417" t="s">
        <v>99</v>
      </c>
      <c r="B69" s="413">
        <f t="shared" si="9"/>
        <v>1</v>
      </c>
      <c r="C69" s="413" t="str">
        <f t="shared" si="6"/>
        <v>1101411031</v>
      </c>
      <c r="D69" s="395" t="str">
        <f t="shared" si="7"/>
        <v>110141103Bellefonte Area HS</v>
      </c>
      <c r="E69" s="418" t="s">
        <v>100</v>
      </c>
      <c r="F69" s="418" t="s">
        <v>23</v>
      </c>
      <c r="G69" s="415" t="s">
        <v>1425</v>
      </c>
      <c r="H69" s="417" t="s">
        <v>1511</v>
      </c>
      <c r="I69" s="418" t="s">
        <v>1510</v>
      </c>
      <c r="J69" s="417" t="s">
        <v>1511</v>
      </c>
      <c r="K69" s="419" t="str">
        <f t="shared" si="8"/>
        <v>830 E Bishop St  Bellefonte,  PA  16823</v>
      </c>
      <c r="L69" s="418" t="s">
        <v>5156</v>
      </c>
      <c r="M69" s="395"/>
      <c r="N69" s="418" t="s">
        <v>3910</v>
      </c>
      <c r="O69" s="395"/>
      <c r="P69" s="418" t="s">
        <v>4401</v>
      </c>
      <c r="Q69" s="417" t="s">
        <v>4017</v>
      </c>
      <c r="R69" s="417" t="s">
        <v>4400</v>
      </c>
    </row>
    <row r="70" spans="1:18" ht="15" customHeight="1" thickBot="1" x14ac:dyDescent="0.3">
      <c r="A70" s="417" t="s">
        <v>99</v>
      </c>
      <c r="B70" s="413">
        <f t="shared" si="9"/>
        <v>2</v>
      </c>
      <c r="C70" s="413" t="str">
        <f t="shared" si="6"/>
        <v>1101411032</v>
      </c>
      <c r="D70" s="395" t="str">
        <f t="shared" si="7"/>
        <v>110141103Bellefonte Area MS</v>
      </c>
      <c r="E70" s="418" t="s">
        <v>100</v>
      </c>
      <c r="F70" s="418" t="s">
        <v>23</v>
      </c>
      <c r="G70" s="415" t="s">
        <v>1425</v>
      </c>
      <c r="H70" s="417" t="s">
        <v>1513</v>
      </c>
      <c r="I70" s="418" t="s">
        <v>1512</v>
      </c>
      <c r="J70" s="417" t="s">
        <v>1513</v>
      </c>
      <c r="K70" s="419" t="str">
        <f t="shared" si="8"/>
        <v>100 N School St  Bellefonte,  PA  16823</v>
      </c>
      <c r="L70" s="418" t="s">
        <v>5157</v>
      </c>
      <c r="M70" s="395"/>
      <c r="N70" s="418" t="s">
        <v>3910</v>
      </c>
      <c r="O70" s="395"/>
      <c r="P70" s="418" t="s">
        <v>4401</v>
      </c>
      <c r="Q70" s="417" t="s">
        <v>4017</v>
      </c>
      <c r="R70" s="417" t="s">
        <v>4400</v>
      </c>
    </row>
    <row r="71" spans="1:18" ht="15" customHeight="1" thickBot="1" x14ac:dyDescent="0.3">
      <c r="A71" s="417" t="s">
        <v>101</v>
      </c>
      <c r="B71" s="413">
        <f t="shared" si="9"/>
        <v>1</v>
      </c>
      <c r="C71" s="413" t="str">
        <f t="shared" si="6"/>
        <v>1080710031</v>
      </c>
      <c r="D71" s="395" t="str">
        <f t="shared" si="7"/>
        <v>108071003Bellwood Antis MS</v>
      </c>
      <c r="E71" s="418" t="s">
        <v>102</v>
      </c>
      <c r="F71" s="418" t="s">
        <v>23</v>
      </c>
      <c r="G71" s="415" t="s">
        <v>1425</v>
      </c>
      <c r="H71" s="417" t="s">
        <v>1515</v>
      </c>
      <c r="I71" s="418" t="s">
        <v>1514</v>
      </c>
      <c r="J71" s="417" t="s">
        <v>1515</v>
      </c>
      <c r="K71" s="419" t="str">
        <f t="shared" si="8"/>
        <v>400 Martin Street  Bellwood,  PA  16617</v>
      </c>
      <c r="L71" s="418" t="s">
        <v>5158</v>
      </c>
      <c r="M71" s="395"/>
      <c r="N71" s="418" t="s">
        <v>3910</v>
      </c>
      <c r="O71" s="395"/>
      <c r="P71" s="418" t="s">
        <v>4311</v>
      </c>
      <c r="Q71" s="417" t="s">
        <v>4017</v>
      </c>
      <c r="R71" s="417" t="s">
        <v>4312</v>
      </c>
    </row>
    <row r="72" spans="1:18" ht="15" customHeight="1" thickBot="1" x14ac:dyDescent="0.3">
      <c r="A72" s="417" t="s">
        <v>101</v>
      </c>
      <c r="B72" s="413">
        <f t="shared" si="9"/>
        <v>2</v>
      </c>
      <c r="C72" s="413" t="str">
        <f t="shared" si="6"/>
        <v>1080710032</v>
      </c>
      <c r="D72" s="395" t="str">
        <f t="shared" si="7"/>
        <v>108071003Bellwood-Antis HS</v>
      </c>
      <c r="E72" s="418" t="s">
        <v>102</v>
      </c>
      <c r="F72" s="418" t="s">
        <v>23</v>
      </c>
      <c r="G72" s="415" t="s">
        <v>1425</v>
      </c>
      <c r="H72" s="417" t="s">
        <v>1517</v>
      </c>
      <c r="I72" s="418" t="s">
        <v>1516</v>
      </c>
      <c r="J72" s="417" t="s">
        <v>1517</v>
      </c>
      <c r="K72" s="419" t="str">
        <f t="shared" si="8"/>
        <v>400 Martin Street  Bellwood,  PA  16617</v>
      </c>
      <c r="L72" s="418" t="s">
        <v>5158</v>
      </c>
      <c r="M72" s="395"/>
      <c r="N72" s="418" t="s">
        <v>3910</v>
      </c>
      <c r="O72" s="395"/>
      <c r="P72" s="418" t="s">
        <v>4311</v>
      </c>
      <c r="Q72" s="417" t="s">
        <v>4017</v>
      </c>
      <c r="R72" s="417" t="s">
        <v>4312</v>
      </c>
    </row>
    <row r="73" spans="1:18" ht="15" customHeight="1" thickBot="1" x14ac:dyDescent="0.3">
      <c r="A73" s="417" t="s">
        <v>103</v>
      </c>
      <c r="B73" s="413">
        <f t="shared" si="9"/>
        <v>1</v>
      </c>
      <c r="C73" s="413" t="str">
        <f t="shared" si="6"/>
        <v>1265100101</v>
      </c>
      <c r="D73" s="395" t="str">
        <f t="shared" si="7"/>
        <v>126510010Belmont Charter School</v>
      </c>
      <c r="E73" s="418" t="s">
        <v>104</v>
      </c>
      <c r="F73" s="418" t="s">
        <v>18</v>
      </c>
      <c r="G73" s="415" t="s">
        <v>1425</v>
      </c>
      <c r="H73" s="417" t="s">
        <v>1518</v>
      </c>
      <c r="I73" s="418" t="s">
        <v>104</v>
      </c>
      <c r="J73" s="417" t="s">
        <v>1518</v>
      </c>
      <c r="K73" s="419" t="str">
        <f t="shared" si="8"/>
        <v>1630 Locust Street, 3rd Floor  Philadelphia,  PA  19103</v>
      </c>
      <c r="L73" s="418" t="s">
        <v>14722</v>
      </c>
      <c r="M73" s="395"/>
      <c r="N73" s="418" t="s">
        <v>3910</v>
      </c>
      <c r="O73" s="395"/>
      <c r="P73" s="418" t="s">
        <v>4016</v>
      </c>
      <c r="Q73" s="417" t="s">
        <v>4017</v>
      </c>
      <c r="R73" s="417" t="s">
        <v>4952</v>
      </c>
    </row>
    <row r="74" spans="1:18" ht="15" customHeight="1" thickBot="1" x14ac:dyDescent="0.3">
      <c r="A74" s="417" t="s">
        <v>105</v>
      </c>
      <c r="B74" s="413">
        <f t="shared" si="9"/>
        <v>1</v>
      </c>
      <c r="C74" s="413" t="str">
        <f t="shared" si="6"/>
        <v>1220910021</v>
      </c>
      <c r="D74" s="395" t="str">
        <f t="shared" si="7"/>
        <v>122091002Bensalem Twp HS</v>
      </c>
      <c r="E74" s="418" t="s">
        <v>106</v>
      </c>
      <c r="F74" s="418" t="s">
        <v>23</v>
      </c>
      <c r="G74" s="415" t="s">
        <v>1425</v>
      </c>
      <c r="H74" s="417" t="s">
        <v>1520</v>
      </c>
      <c r="I74" s="418" t="s">
        <v>1519</v>
      </c>
      <c r="J74" s="417" t="s">
        <v>1520</v>
      </c>
      <c r="K74" s="419" t="str">
        <f t="shared" si="8"/>
        <v>4319 Hulmeville Rd  Bensalem,  PA  19020</v>
      </c>
      <c r="L74" s="418" t="s">
        <v>5159</v>
      </c>
      <c r="M74" s="395"/>
      <c r="N74" s="418" t="s">
        <v>3910</v>
      </c>
      <c r="O74" s="395"/>
      <c r="P74" s="418" t="s">
        <v>4831</v>
      </c>
      <c r="Q74" s="417" t="s">
        <v>4017</v>
      </c>
      <c r="R74" s="417" t="s">
        <v>4832</v>
      </c>
    </row>
    <row r="75" spans="1:18" ht="15" customHeight="1" thickBot="1" x14ac:dyDescent="0.3">
      <c r="A75" s="417" t="s">
        <v>105</v>
      </c>
      <c r="B75" s="413">
        <f t="shared" si="9"/>
        <v>2</v>
      </c>
      <c r="C75" s="413" t="str">
        <f t="shared" si="6"/>
        <v>1220910022</v>
      </c>
      <c r="D75" s="395" t="str">
        <f t="shared" si="7"/>
        <v>122091002Cecelia Snyder MS</v>
      </c>
      <c r="E75" s="418" t="s">
        <v>106</v>
      </c>
      <c r="F75" s="418" t="s">
        <v>23</v>
      </c>
      <c r="G75" s="415" t="s">
        <v>1425</v>
      </c>
      <c r="H75" s="417" t="s">
        <v>1522</v>
      </c>
      <c r="I75" s="418" t="s">
        <v>1521</v>
      </c>
      <c r="J75" s="417" t="s">
        <v>1522</v>
      </c>
      <c r="K75" s="419" t="str">
        <f t="shared" si="8"/>
        <v>3330 Hulmeville Rd  Bensalem,  PA  19020</v>
      </c>
      <c r="L75" s="418" t="s">
        <v>5160</v>
      </c>
      <c r="M75" s="395"/>
      <c r="N75" s="418" t="s">
        <v>3910</v>
      </c>
      <c r="O75" s="395"/>
      <c r="P75" s="418" t="s">
        <v>4831</v>
      </c>
      <c r="Q75" s="417" t="s">
        <v>4017</v>
      </c>
      <c r="R75" s="417" t="s">
        <v>4832</v>
      </c>
    </row>
    <row r="76" spans="1:18" ht="15" customHeight="1" thickBot="1" x14ac:dyDescent="0.3">
      <c r="A76" s="417" t="s">
        <v>105</v>
      </c>
      <c r="B76" s="413">
        <f t="shared" si="9"/>
        <v>3</v>
      </c>
      <c r="C76" s="413" t="str">
        <f t="shared" si="6"/>
        <v>1220910023</v>
      </c>
      <c r="D76" s="395" t="str">
        <f t="shared" si="7"/>
        <v>122091002Robert K Shafer MS</v>
      </c>
      <c r="E76" s="418" t="s">
        <v>106</v>
      </c>
      <c r="F76" s="418" t="s">
        <v>23</v>
      </c>
      <c r="G76" s="415" t="s">
        <v>1425</v>
      </c>
      <c r="H76" s="417" t="s">
        <v>1524</v>
      </c>
      <c r="I76" s="418" t="s">
        <v>1523</v>
      </c>
      <c r="J76" s="417" t="s">
        <v>1524</v>
      </c>
      <c r="K76" s="419" t="str">
        <f t="shared" si="8"/>
        <v>3333 Hulmeville Rd  Bensalem,  PA  19020</v>
      </c>
      <c r="L76" s="418" t="s">
        <v>5161</v>
      </c>
      <c r="M76" s="395"/>
      <c r="N76" s="418" t="s">
        <v>3910</v>
      </c>
      <c r="O76" s="395"/>
      <c r="P76" s="418" t="s">
        <v>4831</v>
      </c>
      <c r="Q76" s="417" t="s">
        <v>4017</v>
      </c>
      <c r="R76" s="417" t="s">
        <v>4832</v>
      </c>
    </row>
    <row r="77" spans="1:18" ht="15" customHeight="1" thickBot="1" x14ac:dyDescent="0.3">
      <c r="A77" s="417" t="s">
        <v>107</v>
      </c>
      <c r="B77" s="413">
        <f t="shared" si="9"/>
        <v>1</v>
      </c>
      <c r="C77" s="413" t="str">
        <f t="shared" si="6"/>
        <v>1161910041</v>
      </c>
      <c r="D77" s="395" t="str">
        <f t="shared" si="7"/>
        <v>116191004Benton Area MSHS</v>
      </c>
      <c r="E77" s="418" t="s">
        <v>108</v>
      </c>
      <c r="F77" s="418" t="s">
        <v>23</v>
      </c>
      <c r="G77" s="415" t="s">
        <v>1425</v>
      </c>
      <c r="H77" s="417" t="s">
        <v>1526</v>
      </c>
      <c r="I77" s="418" t="s">
        <v>1525</v>
      </c>
      <c r="J77" s="417" t="s">
        <v>1526</v>
      </c>
      <c r="K77" s="419" t="str">
        <f t="shared" si="8"/>
        <v>400 Park Street  Benton,  PA  17814</v>
      </c>
      <c r="L77" s="418" t="s">
        <v>14723</v>
      </c>
      <c r="M77" s="395"/>
      <c r="N77" s="418" t="s">
        <v>3910</v>
      </c>
      <c r="O77" s="395"/>
      <c r="P77" s="418" t="s">
        <v>4625</v>
      </c>
      <c r="Q77" s="417" t="s">
        <v>4017</v>
      </c>
      <c r="R77" s="417" t="s">
        <v>4626</v>
      </c>
    </row>
    <row r="78" spans="1:18" ht="15" customHeight="1" thickBot="1" x14ac:dyDescent="0.3">
      <c r="A78" s="417" t="s">
        <v>109</v>
      </c>
      <c r="B78" s="413">
        <f t="shared" si="9"/>
        <v>1</v>
      </c>
      <c r="C78" s="413" t="str">
        <f t="shared" si="6"/>
        <v>1016309031</v>
      </c>
      <c r="D78" s="395" t="str">
        <f t="shared" si="7"/>
        <v>101630903Bentworth MS</v>
      </c>
      <c r="E78" s="418" t="s">
        <v>110</v>
      </c>
      <c r="F78" s="418" t="s">
        <v>23</v>
      </c>
      <c r="G78" s="415" t="s">
        <v>1425</v>
      </c>
      <c r="H78" s="417" t="s">
        <v>1528</v>
      </c>
      <c r="I78" s="418" t="s">
        <v>1527</v>
      </c>
      <c r="J78" s="417" t="s">
        <v>1528</v>
      </c>
      <c r="K78" s="419" t="str">
        <f t="shared" si="8"/>
        <v>563 LINCOLN AVENUE  BENTLEYVILLE,  PA  15314</v>
      </c>
      <c r="L78" s="418" t="s">
        <v>5162</v>
      </c>
      <c r="M78" s="395"/>
      <c r="N78" s="418" t="s">
        <v>3910</v>
      </c>
      <c r="O78" s="395"/>
      <c r="P78" s="418" t="s">
        <v>5163</v>
      </c>
      <c r="Q78" s="417" t="s">
        <v>4017</v>
      </c>
      <c r="R78" s="417" t="s">
        <v>4045</v>
      </c>
    </row>
    <row r="79" spans="1:18" ht="15" customHeight="1" thickBot="1" x14ac:dyDescent="0.3">
      <c r="A79" s="417" t="s">
        <v>109</v>
      </c>
      <c r="B79" s="413">
        <f t="shared" si="9"/>
        <v>2</v>
      </c>
      <c r="C79" s="413" t="str">
        <f t="shared" si="6"/>
        <v>1016309032</v>
      </c>
      <c r="D79" s="395" t="str">
        <f t="shared" si="7"/>
        <v>101630903Bentworth SHS</v>
      </c>
      <c r="E79" s="418" t="s">
        <v>110</v>
      </c>
      <c r="F79" s="418" t="s">
        <v>23</v>
      </c>
      <c r="G79" s="415" t="s">
        <v>1425</v>
      </c>
      <c r="H79" s="417" t="s">
        <v>1530</v>
      </c>
      <c r="I79" s="418" t="s">
        <v>1529</v>
      </c>
      <c r="J79" s="417" t="s">
        <v>1530</v>
      </c>
      <c r="K79" s="419" t="str">
        <f t="shared" si="8"/>
        <v>75 Bearcat Dr  Bentleyville,  PA  15314</v>
      </c>
      <c r="L79" s="418" t="s">
        <v>5164</v>
      </c>
      <c r="M79" s="395"/>
      <c r="N79" s="418" t="s">
        <v>3910</v>
      </c>
      <c r="O79" s="395"/>
      <c r="P79" s="418" t="s">
        <v>4044</v>
      </c>
      <c r="Q79" s="417" t="s">
        <v>4017</v>
      </c>
      <c r="R79" s="417" t="s">
        <v>4045</v>
      </c>
    </row>
    <row r="80" spans="1:18" ht="15" customHeight="1" thickBot="1" x14ac:dyDescent="0.3">
      <c r="A80" s="417" t="s">
        <v>111</v>
      </c>
      <c r="B80" s="413">
        <f t="shared" si="9"/>
        <v>1</v>
      </c>
      <c r="C80" s="413" t="str">
        <f t="shared" si="6"/>
        <v>1140605571</v>
      </c>
      <c r="D80" s="395" t="str">
        <f t="shared" si="7"/>
        <v>114060557Berks CTC-East Campus</v>
      </c>
      <c r="E80" s="418" t="s">
        <v>112</v>
      </c>
      <c r="F80" s="418" t="s">
        <v>34</v>
      </c>
      <c r="G80" s="415" t="s">
        <v>1425</v>
      </c>
      <c r="H80" s="417" t="s">
        <v>5166</v>
      </c>
      <c r="I80" s="418" t="s">
        <v>5167</v>
      </c>
      <c r="J80" s="417" t="s">
        <v>5166</v>
      </c>
      <c r="K80" s="419" t="str">
        <f t="shared" ref="K80:K109" si="10">L80&amp;"  "&amp;P80&amp;",  "&amp;Q80&amp;"  "&amp;R80</f>
        <v>3307 Friedensburg Road  Oley,  PA  19547</v>
      </c>
      <c r="L80" s="418" t="s">
        <v>5168</v>
      </c>
      <c r="M80" s="395"/>
      <c r="N80" s="418" t="s">
        <v>3910</v>
      </c>
      <c r="O80" s="395"/>
      <c r="P80" s="418" t="s">
        <v>4559</v>
      </c>
      <c r="Q80" s="417" t="s">
        <v>4017</v>
      </c>
      <c r="R80" s="417" t="s">
        <v>4560</v>
      </c>
    </row>
    <row r="81" spans="1:18" ht="15" customHeight="1" thickBot="1" x14ac:dyDescent="0.3">
      <c r="A81" s="417" t="s">
        <v>111</v>
      </c>
      <c r="B81" s="413">
        <f t="shared" si="9"/>
        <v>2</v>
      </c>
      <c r="C81" s="413" t="str">
        <f t="shared" si="6"/>
        <v>1140605572</v>
      </c>
      <c r="D81" s="395" t="str">
        <f t="shared" si="7"/>
        <v>114060557Berks CTC-West Campus</v>
      </c>
      <c r="E81" s="418" t="s">
        <v>112</v>
      </c>
      <c r="F81" s="418" t="s">
        <v>34</v>
      </c>
      <c r="G81" s="415" t="s">
        <v>1425</v>
      </c>
      <c r="H81" s="417" t="s">
        <v>5169</v>
      </c>
      <c r="I81" s="418" t="s">
        <v>5170</v>
      </c>
      <c r="J81" s="417" t="s">
        <v>5169</v>
      </c>
      <c r="K81" s="419" t="str">
        <f t="shared" si="10"/>
        <v>1057 County Welfare Road  Leesport,  PA  19533</v>
      </c>
      <c r="L81" s="418" t="s">
        <v>5165</v>
      </c>
      <c r="M81" s="395"/>
      <c r="N81" s="418" t="s">
        <v>3910</v>
      </c>
      <c r="O81" s="395"/>
      <c r="P81" s="418" t="s">
        <v>4539</v>
      </c>
      <c r="Q81" s="417" t="s">
        <v>4017</v>
      </c>
      <c r="R81" s="417" t="s">
        <v>4540</v>
      </c>
    </row>
    <row r="82" spans="1:18" ht="15" customHeight="1" thickBot="1" x14ac:dyDescent="0.3">
      <c r="A82" s="417" t="s">
        <v>113</v>
      </c>
      <c r="B82" s="413">
        <f t="shared" si="9"/>
        <v>1</v>
      </c>
      <c r="C82" s="413" t="str">
        <f t="shared" si="6"/>
        <v>1085610031</v>
      </c>
      <c r="D82" s="395" t="str">
        <f t="shared" si="7"/>
        <v>108561003Berlin Brothersvalley MS</v>
      </c>
      <c r="E82" s="418" t="s">
        <v>114</v>
      </c>
      <c r="F82" s="418" t="s">
        <v>23</v>
      </c>
      <c r="G82" s="415" t="s">
        <v>1425</v>
      </c>
      <c r="H82" s="417" t="s">
        <v>1532</v>
      </c>
      <c r="I82" s="418" t="s">
        <v>1531</v>
      </c>
      <c r="J82" s="417" t="s">
        <v>1532</v>
      </c>
      <c r="K82" s="419" t="str">
        <f t="shared" si="10"/>
        <v>1025 E Main Street  Berlin,  PA  15530</v>
      </c>
      <c r="L82" s="418" t="s">
        <v>5171</v>
      </c>
      <c r="M82" s="395"/>
      <c r="N82" s="418" t="s">
        <v>3910</v>
      </c>
      <c r="O82" s="395"/>
      <c r="P82" s="418" t="s">
        <v>4344</v>
      </c>
      <c r="Q82" s="417" t="s">
        <v>4017</v>
      </c>
      <c r="R82" s="417" t="s">
        <v>4345</v>
      </c>
    </row>
    <row r="83" spans="1:18" ht="15" customHeight="1" thickBot="1" x14ac:dyDescent="0.3">
      <c r="A83" s="417" t="s">
        <v>113</v>
      </c>
      <c r="B83" s="413">
        <f t="shared" si="9"/>
        <v>2</v>
      </c>
      <c r="C83" s="413" t="str">
        <f t="shared" si="6"/>
        <v>1085610032</v>
      </c>
      <c r="D83" s="395" t="str">
        <f t="shared" si="7"/>
        <v>108561003Berlin Brothersvalley SHS</v>
      </c>
      <c r="E83" s="418" t="s">
        <v>114</v>
      </c>
      <c r="F83" s="418" t="s">
        <v>23</v>
      </c>
      <c r="G83" s="415" t="s">
        <v>1425</v>
      </c>
      <c r="H83" s="417" t="s">
        <v>1534</v>
      </c>
      <c r="I83" s="418" t="s">
        <v>1533</v>
      </c>
      <c r="J83" s="417" t="s">
        <v>1534</v>
      </c>
      <c r="K83" s="419" t="str">
        <f t="shared" si="10"/>
        <v>1025 E Main Street  Berlin,  PA  15530</v>
      </c>
      <c r="L83" s="418" t="s">
        <v>5171</v>
      </c>
      <c r="M83" s="395"/>
      <c r="N83" s="418" t="s">
        <v>3910</v>
      </c>
      <c r="O83" s="395"/>
      <c r="P83" s="418" t="s">
        <v>4344</v>
      </c>
      <c r="Q83" s="417" t="s">
        <v>4017</v>
      </c>
      <c r="R83" s="417" t="s">
        <v>4345</v>
      </c>
    </row>
    <row r="84" spans="1:18" ht="15" customHeight="1" thickBot="1" x14ac:dyDescent="0.3">
      <c r="A84" s="417" t="s">
        <v>115</v>
      </c>
      <c r="B84" s="413">
        <f t="shared" si="9"/>
        <v>1</v>
      </c>
      <c r="C84" s="413" t="str">
        <f t="shared" si="6"/>
        <v>1120111031</v>
      </c>
      <c r="D84" s="395" t="str">
        <f t="shared" si="7"/>
        <v>112011103Bermudian Springs HS</v>
      </c>
      <c r="E84" s="418" t="s">
        <v>116</v>
      </c>
      <c r="F84" s="418" t="s">
        <v>23</v>
      </c>
      <c r="G84" s="415" t="s">
        <v>1425</v>
      </c>
      <c r="H84" s="417" t="s">
        <v>1536</v>
      </c>
      <c r="I84" s="418" t="s">
        <v>1535</v>
      </c>
      <c r="J84" s="417" t="s">
        <v>1536</v>
      </c>
      <c r="K84" s="419" t="str">
        <f t="shared" si="10"/>
        <v>7335 Carlisle Pike  York Springs,  PA  17372</v>
      </c>
      <c r="L84" s="418" t="s">
        <v>5172</v>
      </c>
      <c r="M84" s="395"/>
      <c r="N84" s="418" t="s">
        <v>3910</v>
      </c>
      <c r="O84" s="395"/>
      <c r="P84" s="418" t="s">
        <v>4445</v>
      </c>
      <c r="Q84" s="417" t="s">
        <v>4017</v>
      </c>
      <c r="R84" s="417" t="s">
        <v>4446</v>
      </c>
    </row>
    <row r="85" spans="1:18" ht="15" customHeight="1" thickBot="1" x14ac:dyDescent="0.3">
      <c r="A85" s="417" t="s">
        <v>115</v>
      </c>
      <c r="B85" s="413">
        <f t="shared" si="9"/>
        <v>2</v>
      </c>
      <c r="C85" s="413" t="str">
        <f t="shared" si="6"/>
        <v>1120111032</v>
      </c>
      <c r="D85" s="395" t="str">
        <f t="shared" si="7"/>
        <v>112011103Bermudian Springs MS</v>
      </c>
      <c r="E85" s="418" t="s">
        <v>116</v>
      </c>
      <c r="F85" s="418" t="s">
        <v>23</v>
      </c>
      <c r="G85" s="415" t="s">
        <v>1425</v>
      </c>
      <c r="H85" s="417" t="s">
        <v>1538</v>
      </c>
      <c r="I85" s="418" t="s">
        <v>1537</v>
      </c>
      <c r="J85" s="417" t="s">
        <v>1538</v>
      </c>
      <c r="K85" s="419" t="str">
        <f t="shared" si="10"/>
        <v>7335 Carlisle Pike  York Springs,  PA  17372</v>
      </c>
      <c r="L85" s="418" t="s">
        <v>5172</v>
      </c>
      <c r="M85" s="395"/>
      <c r="N85" s="418" t="s">
        <v>3910</v>
      </c>
      <c r="O85" s="395"/>
      <c r="P85" s="418" t="s">
        <v>4445</v>
      </c>
      <c r="Q85" s="417" t="s">
        <v>4017</v>
      </c>
      <c r="R85" s="417" t="s">
        <v>4446</v>
      </c>
    </row>
    <row r="86" spans="1:18" ht="15" customHeight="1" thickBot="1" x14ac:dyDescent="0.3">
      <c r="A86" s="417" t="s">
        <v>117</v>
      </c>
      <c r="B86" s="413">
        <f t="shared" si="9"/>
        <v>1</v>
      </c>
      <c r="C86" s="413" t="str">
        <f t="shared" si="6"/>
        <v>1161911031</v>
      </c>
      <c r="D86" s="395" t="str">
        <f t="shared" si="7"/>
        <v>116191103Berwick Area HS</v>
      </c>
      <c r="E86" s="418" t="s">
        <v>118</v>
      </c>
      <c r="F86" s="418" t="s">
        <v>23</v>
      </c>
      <c r="G86" s="415" t="s">
        <v>1425</v>
      </c>
      <c r="H86" s="417" t="s">
        <v>1540</v>
      </c>
      <c r="I86" s="418" t="s">
        <v>1539</v>
      </c>
      <c r="J86" s="417" t="s">
        <v>1540</v>
      </c>
      <c r="K86" s="419" t="str">
        <f t="shared" si="10"/>
        <v>1100 Fowler Ave  Berwick,  PA  18603</v>
      </c>
      <c r="L86" s="418" t="s">
        <v>5173</v>
      </c>
      <c r="M86" s="395"/>
      <c r="N86" s="418" t="s">
        <v>3910</v>
      </c>
      <c r="O86" s="395"/>
      <c r="P86" s="418" t="s">
        <v>4627</v>
      </c>
      <c r="Q86" s="417" t="s">
        <v>4017</v>
      </c>
      <c r="R86" s="417" t="s">
        <v>4628</v>
      </c>
    </row>
    <row r="87" spans="1:18" ht="15" customHeight="1" thickBot="1" x14ac:dyDescent="0.3">
      <c r="A87" s="417" t="s">
        <v>117</v>
      </c>
      <c r="B87" s="413">
        <f t="shared" si="9"/>
        <v>2</v>
      </c>
      <c r="C87" s="413" t="str">
        <f t="shared" si="6"/>
        <v>1161911032</v>
      </c>
      <c r="D87" s="395" t="str">
        <f t="shared" si="7"/>
        <v>116191103Berwick Area MS</v>
      </c>
      <c r="E87" s="418" t="s">
        <v>118</v>
      </c>
      <c r="F87" s="418" t="s">
        <v>23</v>
      </c>
      <c r="G87" s="415" t="s">
        <v>1425</v>
      </c>
      <c r="H87" s="417" t="s">
        <v>1542</v>
      </c>
      <c r="I87" s="418" t="s">
        <v>1541</v>
      </c>
      <c r="J87" s="417" t="s">
        <v>1542</v>
      </c>
      <c r="K87" s="419" t="str">
        <f t="shared" si="10"/>
        <v>1100 Evergreen Drive  Berwick,  PA  18603</v>
      </c>
      <c r="L87" s="418" t="s">
        <v>5174</v>
      </c>
      <c r="M87" s="395"/>
      <c r="N87" s="418" t="s">
        <v>3910</v>
      </c>
      <c r="O87" s="395"/>
      <c r="P87" s="418" t="s">
        <v>4627</v>
      </c>
      <c r="Q87" s="417" t="s">
        <v>4017</v>
      </c>
      <c r="R87" s="417" t="s">
        <v>4628</v>
      </c>
    </row>
    <row r="88" spans="1:18" ht="15" customHeight="1" thickBot="1" x14ac:dyDescent="0.3">
      <c r="A88" s="417" t="s">
        <v>119</v>
      </c>
      <c r="B88" s="413">
        <f t="shared" si="9"/>
        <v>1</v>
      </c>
      <c r="C88" s="413" t="str">
        <f t="shared" si="6"/>
        <v>1030212521</v>
      </c>
      <c r="D88" s="395" t="str">
        <f t="shared" si="7"/>
        <v>103021252Bethel Park HS</v>
      </c>
      <c r="E88" s="418" t="s">
        <v>120</v>
      </c>
      <c r="F88" s="418" t="s">
        <v>23</v>
      </c>
      <c r="G88" s="415" t="s">
        <v>1425</v>
      </c>
      <c r="H88" s="417" t="s">
        <v>1544</v>
      </c>
      <c r="I88" s="418" t="s">
        <v>1543</v>
      </c>
      <c r="J88" s="417" t="s">
        <v>1544</v>
      </c>
      <c r="K88" s="419" t="str">
        <f t="shared" si="10"/>
        <v>309 Church Rd  Bethel Park,  PA  15102</v>
      </c>
      <c r="L88" s="418" t="s">
        <v>5175</v>
      </c>
      <c r="M88" s="395"/>
      <c r="N88" s="418" t="s">
        <v>3910</v>
      </c>
      <c r="O88" s="395"/>
      <c r="P88" s="418" t="s">
        <v>4089</v>
      </c>
      <c r="Q88" s="417" t="s">
        <v>4017</v>
      </c>
      <c r="R88" s="417" t="s">
        <v>4090</v>
      </c>
    </row>
    <row r="89" spans="1:18" ht="15" customHeight="1" thickBot="1" x14ac:dyDescent="0.3">
      <c r="A89" s="417" t="s">
        <v>119</v>
      </c>
      <c r="B89" s="413">
        <f t="shared" si="9"/>
        <v>2</v>
      </c>
      <c r="C89" s="413" t="str">
        <f t="shared" si="6"/>
        <v>1030212522</v>
      </c>
      <c r="D89" s="395" t="str">
        <f t="shared" si="7"/>
        <v>103021252Independence MS</v>
      </c>
      <c r="E89" s="418" t="s">
        <v>120</v>
      </c>
      <c r="F89" s="418" t="s">
        <v>23</v>
      </c>
      <c r="G89" s="415" t="s">
        <v>1425</v>
      </c>
      <c r="H89" s="417" t="s">
        <v>1546</v>
      </c>
      <c r="I89" s="418" t="s">
        <v>1545</v>
      </c>
      <c r="J89" s="417" t="s">
        <v>1546</v>
      </c>
      <c r="K89" s="419" t="str">
        <f t="shared" si="10"/>
        <v>2807 Bethel Church Rd  Bethel Park,  PA  15102</v>
      </c>
      <c r="L89" s="418" t="s">
        <v>5176</v>
      </c>
      <c r="M89" s="395"/>
      <c r="N89" s="418" t="s">
        <v>3910</v>
      </c>
      <c r="O89" s="395"/>
      <c r="P89" s="418" t="s">
        <v>4089</v>
      </c>
      <c r="Q89" s="417" t="s">
        <v>4017</v>
      </c>
      <c r="R89" s="417" t="s">
        <v>4090</v>
      </c>
    </row>
    <row r="90" spans="1:18" ht="15" customHeight="1" thickBot="1" x14ac:dyDescent="0.3">
      <c r="A90" s="417" t="s">
        <v>121</v>
      </c>
      <c r="B90" s="413">
        <f t="shared" si="9"/>
        <v>1</v>
      </c>
      <c r="C90" s="413" t="str">
        <f t="shared" si="6"/>
        <v>1204810021</v>
      </c>
      <c r="D90" s="395" t="str">
        <f t="shared" si="7"/>
        <v>120481002Broughal MS</v>
      </c>
      <c r="E90" s="418" t="s">
        <v>122</v>
      </c>
      <c r="F90" s="418" t="s">
        <v>23</v>
      </c>
      <c r="G90" s="415" t="s">
        <v>1425</v>
      </c>
      <c r="H90" s="417" t="s">
        <v>1548</v>
      </c>
      <c r="I90" s="418" t="s">
        <v>1547</v>
      </c>
      <c r="J90" s="417" t="s">
        <v>1548</v>
      </c>
      <c r="K90" s="419" t="str">
        <f t="shared" si="10"/>
        <v>114 West Morton Street  Bethlehem,  PA  18015</v>
      </c>
      <c r="L90" s="418" t="s">
        <v>5177</v>
      </c>
      <c r="M90" s="395"/>
      <c r="N90" s="418" t="s">
        <v>3910</v>
      </c>
      <c r="O90" s="395"/>
      <c r="P90" s="418" t="s">
        <v>4776</v>
      </c>
      <c r="Q90" s="417" t="s">
        <v>4017</v>
      </c>
      <c r="R90" s="417" t="s">
        <v>5070</v>
      </c>
    </row>
    <row r="91" spans="1:18" ht="15" customHeight="1" thickBot="1" x14ac:dyDescent="0.3">
      <c r="A91" s="417" t="s">
        <v>121</v>
      </c>
      <c r="B91" s="413">
        <f t="shared" si="9"/>
        <v>2</v>
      </c>
      <c r="C91" s="413" t="str">
        <f t="shared" si="6"/>
        <v>1204810022</v>
      </c>
      <c r="D91" s="395" t="str">
        <f t="shared" si="7"/>
        <v>120481002East Hills MS</v>
      </c>
      <c r="E91" s="418" t="s">
        <v>122</v>
      </c>
      <c r="F91" s="418" t="s">
        <v>23</v>
      </c>
      <c r="G91" s="415" t="s">
        <v>1425</v>
      </c>
      <c r="H91" s="417" t="s">
        <v>1550</v>
      </c>
      <c r="I91" s="418" t="s">
        <v>1549</v>
      </c>
      <c r="J91" s="417" t="s">
        <v>1550</v>
      </c>
      <c r="K91" s="419" t="str">
        <f t="shared" si="10"/>
        <v>2005 Chester Rd  Bethlehem,  PA  18017</v>
      </c>
      <c r="L91" s="418" t="s">
        <v>5178</v>
      </c>
      <c r="M91" s="395"/>
      <c r="N91" s="418" t="s">
        <v>3910</v>
      </c>
      <c r="O91" s="395"/>
      <c r="P91" s="418" t="s">
        <v>4776</v>
      </c>
      <c r="Q91" s="417" t="s">
        <v>4017</v>
      </c>
      <c r="R91" s="417" t="s">
        <v>4778</v>
      </c>
    </row>
    <row r="92" spans="1:18" ht="15" customHeight="1" thickBot="1" x14ac:dyDescent="0.3">
      <c r="A92" s="417" t="s">
        <v>121</v>
      </c>
      <c r="B92" s="413">
        <f t="shared" si="9"/>
        <v>3</v>
      </c>
      <c r="C92" s="413" t="str">
        <f t="shared" si="6"/>
        <v>1204810023</v>
      </c>
      <c r="D92" s="395" t="str">
        <f t="shared" si="7"/>
        <v>120481002Freedom HS</v>
      </c>
      <c r="E92" s="418" t="s">
        <v>122</v>
      </c>
      <c r="F92" s="418" t="s">
        <v>23</v>
      </c>
      <c r="G92" s="415" t="s">
        <v>1425</v>
      </c>
      <c r="H92" s="417" t="s">
        <v>1552</v>
      </c>
      <c r="I92" s="418" t="s">
        <v>1551</v>
      </c>
      <c r="J92" s="417" t="s">
        <v>1552</v>
      </c>
      <c r="K92" s="419" t="str">
        <f t="shared" si="10"/>
        <v>3149 Chester Ave  Bethlehem,  PA  18020</v>
      </c>
      <c r="L92" s="418" t="s">
        <v>5179</v>
      </c>
      <c r="M92" s="395"/>
      <c r="N92" s="418" t="s">
        <v>3910</v>
      </c>
      <c r="O92" s="395"/>
      <c r="P92" s="418" t="s">
        <v>4776</v>
      </c>
      <c r="Q92" s="417" t="s">
        <v>4017</v>
      </c>
      <c r="R92" s="417" t="s">
        <v>4781</v>
      </c>
    </row>
    <row r="93" spans="1:18" ht="15" customHeight="1" thickBot="1" x14ac:dyDescent="0.3">
      <c r="A93" s="417" t="s">
        <v>121</v>
      </c>
      <c r="B93" s="413">
        <f t="shared" si="9"/>
        <v>4</v>
      </c>
      <c r="C93" s="413" t="str">
        <f t="shared" si="6"/>
        <v>1204810024</v>
      </c>
      <c r="D93" s="395" t="str">
        <f t="shared" si="7"/>
        <v>120481002Liberty HS</v>
      </c>
      <c r="E93" s="418" t="s">
        <v>122</v>
      </c>
      <c r="F93" s="418" t="s">
        <v>23</v>
      </c>
      <c r="G93" s="415" t="s">
        <v>1425</v>
      </c>
      <c r="H93" s="417" t="s">
        <v>1554</v>
      </c>
      <c r="I93" s="418" t="s">
        <v>1553</v>
      </c>
      <c r="J93" s="417" t="s">
        <v>1554</v>
      </c>
      <c r="K93" s="419" t="str">
        <f t="shared" si="10"/>
        <v>1115 Linden St  Bethlehem,  PA  18018</v>
      </c>
      <c r="L93" s="418" t="s">
        <v>5180</v>
      </c>
      <c r="M93" s="395"/>
      <c r="N93" s="418" t="s">
        <v>3910</v>
      </c>
      <c r="O93" s="395"/>
      <c r="P93" s="418" t="s">
        <v>4776</v>
      </c>
      <c r="Q93" s="417" t="s">
        <v>4017</v>
      </c>
      <c r="R93" s="417" t="s">
        <v>4777</v>
      </c>
    </row>
    <row r="94" spans="1:18" ht="15" customHeight="1" thickBot="1" x14ac:dyDescent="0.3">
      <c r="A94" s="417" t="s">
        <v>121</v>
      </c>
      <c r="B94" s="413">
        <f t="shared" si="9"/>
        <v>5</v>
      </c>
      <c r="C94" s="413" t="str">
        <f t="shared" si="6"/>
        <v>1204810025</v>
      </c>
      <c r="D94" s="395" t="str">
        <f t="shared" si="7"/>
        <v>120481002Nitschmann MS</v>
      </c>
      <c r="E94" s="418" t="s">
        <v>122</v>
      </c>
      <c r="F94" s="418" t="s">
        <v>23</v>
      </c>
      <c r="G94" s="415" t="s">
        <v>1425</v>
      </c>
      <c r="H94" s="417" t="s">
        <v>1556</v>
      </c>
      <c r="I94" s="418" t="s">
        <v>1555</v>
      </c>
      <c r="J94" s="417" t="s">
        <v>1556</v>
      </c>
      <c r="K94" s="419" t="str">
        <f t="shared" si="10"/>
        <v>909 W Union Blvd  Bethlehem,  PA  18018</v>
      </c>
      <c r="L94" s="418" t="s">
        <v>5181</v>
      </c>
      <c r="M94" s="395"/>
      <c r="N94" s="418" t="s">
        <v>3910</v>
      </c>
      <c r="O94" s="395"/>
      <c r="P94" s="418" t="s">
        <v>4776</v>
      </c>
      <c r="Q94" s="417" t="s">
        <v>4017</v>
      </c>
      <c r="R94" s="417" t="s">
        <v>4777</v>
      </c>
    </row>
    <row r="95" spans="1:18" ht="15" customHeight="1" thickBot="1" x14ac:dyDescent="0.3">
      <c r="A95" s="417" t="s">
        <v>121</v>
      </c>
      <c r="B95" s="413">
        <f t="shared" si="9"/>
        <v>6</v>
      </c>
      <c r="C95" s="413" t="str">
        <f t="shared" si="6"/>
        <v>1204810026</v>
      </c>
      <c r="D95" s="395" t="str">
        <f t="shared" si="7"/>
        <v>120481002Northeast MS</v>
      </c>
      <c r="E95" s="418" t="s">
        <v>122</v>
      </c>
      <c r="F95" s="418" t="s">
        <v>23</v>
      </c>
      <c r="G95" s="415" t="s">
        <v>1425</v>
      </c>
      <c r="H95" s="417" t="s">
        <v>1558</v>
      </c>
      <c r="I95" s="418" t="s">
        <v>1557</v>
      </c>
      <c r="J95" s="417" t="s">
        <v>1558</v>
      </c>
      <c r="K95" s="419" t="str">
        <f t="shared" si="10"/>
        <v>1170 Fernwood St  Bethlehem,  PA  18018</v>
      </c>
      <c r="L95" s="418" t="s">
        <v>5182</v>
      </c>
      <c r="M95" s="395"/>
      <c r="N95" s="418" t="s">
        <v>3910</v>
      </c>
      <c r="O95" s="395"/>
      <c r="P95" s="418" t="s">
        <v>4776</v>
      </c>
      <c r="Q95" s="417" t="s">
        <v>4017</v>
      </c>
      <c r="R95" s="417" t="s">
        <v>4777</v>
      </c>
    </row>
    <row r="96" spans="1:18" ht="15" customHeight="1" thickBot="1" x14ac:dyDescent="0.3">
      <c r="A96" s="417" t="s">
        <v>123</v>
      </c>
      <c r="B96" s="413">
        <f t="shared" si="9"/>
        <v>1</v>
      </c>
      <c r="C96" s="413" t="str">
        <f t="shared" si="6"/>
        <v>1204811071</v>
      </c>
      <c r="D96" s="395" t="str">
        <f t="shared" si="7"/>
        <v>120481107Bethlehem AVTS</v>
      </c>
      <c r="E96" s="418" t="s">
        <v>124</v>
      </c>
      <c r="F96" s="418" t="s">
        <v>34</v>
      </c>
      <c r="G96" s="415" t="s">
        <v>1425</v>
      </c>
      <c r="H96" s="417" t="s">
        <v>5184</v>
      </c>
      <c r="I96" s="418" t="s">
        <v>124</v>
      </c>
      <c r="J96" s="417" t="s">
        <v>5184</v>
      </c>
      <c r="K96" s="419" t="str">
        <f t="shared" si="10"/>
        <v>3300 Chester Avenue  Bethlehem,  PA  18020</v>
      </c>
      <c r="L96" s="418" t="s">
        <v>5183</v>
      </c>
      <c r="M96" s="395"/>
      <c r="N96" s="418" t="s">
        <v>3910</v>
      </c>
      <c r="O96" s="395"/>
      <c r="P96" s="418" t="s">
        <v>4776</v>
      </c>
      <c r="Q96" s="417" t="s">
        <v>4017</v>
      </c>
      <c r="R96" s="417" t="s">
        <v>4781</v>
      </c>
    </row>
    <row r="97" spans="1:18" ht="15" customHeight="1" thickBot="1" x14ac:dyDescent="0.3">
      <c r="A97" s="417" t="s">
        <v>125</v>
      </c>
      <c r="B97" s="413">
        <f t="shared" si="9"/>
        <v>1</v>
      </c>
      <c r="C97" s="413" t="str">
        <f t="shared" si="6"/>
        <v>1016310031</v>
      </c>
      <c r="D97" s="395" t="str">
        <f t="shared" si="7"/>
        <v>101631003Bethlehem-Center MS</v>
      </c>
      <c r="E97" s="418" t="s">
        <v>126</v>
      </c>
      <c r="F97" s="418" t="s">
        <v>23</v>
      </c>
      <c r="G97" s="415" t="s">
        <v>1425</v>
      </c>
      <c r="H97" s="417" t="s">
        <v>1560</v>
      </c>
      <c r="I97" s="418" t="s">
        <v>1559</v>
      </c>
      <c r="J97" s="417" t="s">
        <v>1560</v>
      </c>
      <c r="K97" s="419" t="str">
        <f t="shared" si="10"/>
        <v>136 Crawford Rd  Fredericktown,  PA  15333</v>
      </c>
      <c r="L97" s="418" t="s">
        <v>5185</v>
      </c>
      <c r="M97" s="395"/>
      <c r="N97" s="418" t="s">
        <v>3910</v>
      </c>
      <c r="O97" s="395"/>
      <c r="P97" s="418" t="s">
        <v>4046</v>
      </c>
      <c r="Q97" s="417" t="s">
        <v>4017</v>
      </c>
      <c r="R97" s="417" t="s">
        <v>4047</v>
      </c>
    </row>
    <row r="98" spans="1:18" ht="15" customHeight="1" thickBot="1" x14ac:dyDescent="0.3">
      <c r="A98" s="417" t="s">
        <v>125</v>
      </c>
      <c r="B98" s="413">
        <f t="shared" si="9"/>
        <v>2</v>
      </c>
      <c r="C98" s="413" t="str">
        <f t="shared" si="6"/>
        <v>1016310032</v>
      </c>
      <c r="D98" s="395" t="str">
        <f t="shared" si="7"/>
        <v>101631003Bethlehem-Center SHS</v>
      </c>
      <c r="E98" s="418" t="s">
        <v>126</v>
      </c>
      <c r="F98" s="418" t="s">
        <v>23</v>
      </c>
      <c r="G98" s="415" t="s">
        <v>1425</v>
      </c>
      <c r="H98" s="417" t="s">
        <v>1562</v>
      </c>
      <c r="I98" s="418" t="s">
        <v>1561</v>
      </c>
      <c r="J98" s="417" t="s">
        <v>1562</v>
      </c>
      <c r="K98" s="419" t="str">
        <f t="shared" si="10"/>
        <v>179 Crawford Rd  Fredericktown,  PA  15333</v>
      </c>
      <c r="L98" s="418" t="s">
        <v>5186</v>
      </c>
      <c r="M98" s="395"/>
      <c r="N98" s="418" t="s">
        <v>3910</v>
      </c>
      <c r="O98" s="395"/>
      <c r="P98" s="418" t="s">
        <v>4046</v>
      </c>
      <c r="Q98" s="417" t="s">
        <v>4017</v>
      </c>
      <c r="R98" s="417" t="s">
        <v>4047</v>
      </c>
    </row>
    <row r="99" spans="1:18" ht="15" customHeight="1" thickBot="1" x14ac:dyDescent="0.3">
      <c r="A99" s="417" t="s">
        <v>127</v>
      </c>
      <c r="B99" s="413">
        <f t="shared" si="9"/>
        <v>1</v>
      </c>
      <c r="C99" s="413" t="str">
        <f t="shared" si="6"/>
        <v>1270415031</v>
      </c>
      <c r="D99" s="395" t="str">
        <f t="shared" si="7"/>
        <v>127041503Beaver Falls Area SHS</v>
      </c>
      <c r="E99" s="418" t="s">
        <v>128</v>
      </c>
      <c r="F99" s="418" t="s">
        <v>23</v>
      </c>
      <c r="G99" s="415" t="s">
        <v>1425</v>
      </c>
      <c r="H99" s="417" t="s">
        <v>1564</v>
      </c>
      <c r="I99" s="418" t="s">
        <v>1563</v>
      </c>
      <c r="J99" s="417" t="s">
        <v>1564</v>
      </c>
      <c r="K99" s="419" t="str">
        <f t="shared" si="10"/>
        <v>1701 8th Ave  Beaver Falls,  PA  15010</v>
      </c>
      <c r="L99" s="418" t="s">
        <v>5187</v>
      </c>
      <c r="M99" s="395"/>
      <c r="N99" s="418" t="s">
        <v>3910</v>
      </c>
      <c r="O99" s="395"/>
      <c r="P99" s="418" t="s">
        <v>5010</v>
      </c>
      <c r="Q99" s="417" t="s">
        <v>4017</v>
      </c>
      <c r="R99" s="417" t="s">
        <v>5011</v>
      </c>
    </row>
    <row r="100" spans="1:18" ht="15" customHeight="1" thickBot="1" x14ac:dyDescent="0.3">
      <c r="A100" s="417" t="s">
        <v>127</v>
      </c>
      <c r="B100" s="413">
        <f t="shared" si="9"/>
        <v>2</v>
      </c>
      <c r="C100" s="413" t="str">
        <f t="shared" si="6"/>
        <v>1270415032</v>
      </c>
      <c r="D100" s="395" t="str">
        <f t="shared" si="7"/>
        <v>127041503Beaver Falls MS</v>
      </c>
      <c r="E100" s="418" t="s">
        <v>128</v>
      </c>
      <c r="F100" s="418" t="s">
        <v>23</v>
      </c>
      <c r="G100" s="415" t="s">
        <v>1425</v>
      </c>
      <c r="H100" s="417" t="s">
        <v>1566</v>
      </c>
      <c r="I100" s="418" t="s">
        <v>1565</v>
      </c>
      <c r="J100" s="417" t="s">
        <v>1566</v>
      </c>
      <c r="K100" s="419" t="str">
        <f t="shared" si="10"/>
        <v>1601 8th Ave  Beaver Falls,  PA  15010</v>
      </c>
      <c r="L100" s="418" t="s">
        <v>5188</v>
      </c>
      <c r="M100" s="395"/>
      <c r="N100" s="418" t="s">
        <v>3910</v>
      </c>
      <c r="O100" s="395"/>
      <c r="P100" s="418" t="s">
        <v>5010</v>
      </c>
      <c r="Q100" s="417" t="s">
        <v>4017</v>
      </c>
      <c r="R100" s="417" t="s">
        <v>5011</v>
      </c>
    </row>
    <row r="101" spans="1:18" ht="15" customHeight="1" thickBot="1" x14ac:dyDescent="0.3">
      <c r="A101" s="417" t="s">
        <v>129</v>
      </c>
      <c r="B101" s="413">
        <f t="shared" si="9"/>
        <v>1</v>
      </c>
      <c r="C101" s="413" t="str">
        <f t="shared" si="6"/>
        <v>1152105031</v>
      </c>
      <c r="D101" s="395" t="str">
        <f t="shared" si="7"/>
        <v>115210503Big Spring HS</v>
      </c>
      <c r="E101" s="418" t="s">
        <v>130</v>
      </c>
      <c r="F101" s="418" t="s">
        <v>23</v>
      </c>
      <c r="G101" s="415" t="s">
        <v>1425</v>
      </c>
      <c r="H101" s="417" t="s">
        <v>1568</v>
      </c>
      <c r="I101" s="418" t="s">
        <v>1567</v>
      </c>
      <c r="J101" s="417" t="s">
        <v>1568</v>
      </c>
      <c r="K101" s="419" t="str">
        <f t="shared" si="10"/>
        <v>100 Mount Rock Rd  Newville,  PA  17241</v>
      </c>
      <c r="L101" s="418" t="s">
        <v>5189</v>
      </c>
      <c r="M101" s="395"/>
      <c r="N101" s="418" t="s">
        <v>3910</v>
      </c>
      <c r="O101" s="395"/>
      <c r="P101" s="418" t="s">
        <v>4572</v>
      </c>
      <c r="Q101" s="417" t="s">
        <v>4017</v>
      </c>
      <c r="R101" s="417" t="s">
        <v>4573</v>
      </c>
    </row>
    <row r="102" spans="1:18" ht="15" customHeight="1" thickBot="1" x14ac:dyDescent="0.3">
      <c r="A102" s="417" t="s">
        <v>129</v>
      </c>
      <c r="B102" s="413">
        <f t="shared" si="9"/>
        <v>2</v>
      </c>
      <c r="C102" s="413" t="str">
        <f t="shared" si="6"/>
        <v>1152105032</v>
      </c>
      <c r="D102" s="395" t="str">
        <f t="shared" si="7"/>
        <v>115210503Big Spring MS</v>
      </c>
      <c r="E102" s="418" t="s">
        <v>130</v>
      </c>
      <c r="F102" s="418" t="s">
        <v>23</v>
      </c>
      <c r="G102" s="415" t="s">
        <v>1425</v>
      </c>
      <c r="H102" s="417" t="s">
        <v>1570</v>
      </c>
      <c r="I102" s="418" t="s">
        <v>1569</v>
      </c>
      <c r="J102" s="417" t="s">
        <v>1570</v>
      </c>
      <c r="K102" s="419" t="str">
        <f t="shared" si="10"/>
        <v>47 Mount Rock Rd  Newville,  PA  17241</v>
      </c>
      <c r="L102" s="418" t="s">
        <v>5190</v>
      </c>
      <c r="M102" s="395"/>
      <c r="N102" s="418" t="s">
        <v>3910</v>
      </c>
      <c r="O102" s="395"/>
      <c r="P102" s="418" t="s">
        <v>4572</v>
      </c>
      <c r="Q102" s="417" t="s">
        <v>4017</v>
      </c>
      <c r="R102" s="417" t="s">
        <v>4573</v>
      </c>
    </row>
    <row r="103" spans="1:18" ht="15" customHeight="1" thickBot="1" x14ac:dyDescent="0.3">
      <c r="A103" s="417" t="s">
        <v>131</v>
      </c>
      <c r="B103" s="413">
        <f t="shared" si="9"/>
        <v>1</v>
      </c>
      <c r="C103" s="413" t="str">
        <f t="shared" si="6"/>
        <v>1265194761</v>
      </c>
      <c r="D103" s="395" t="str">
        <f t="shared" si="7"/>
        <v>126519476Birney Preparatory Academy</v>
      </c>
      <c r="E103" s="418" t="s">
        <v>132</v>
      </c>
      <c r="F103" s="418" t="s">
        <v>18</v>
      </c>
      <c r="G103" s="415" t="s">
        <v>1425</v>
      </c>
      <c r="H103" s="417" t="s">
        <v>1571</v>
      </c>
      <c r="I103" s="418" t="s">
        <v>132</v>
      </c>
      <c r="J103" s="417" t="s">
        <v>1571</v>
      </c>
      <c r="K103" s="419" t="str">
        <f t="shared" si="10"/>
        <v>900 W Lindley Avenue  Philadelphia,  PA  19141</v>
      </c>
      <c r="L103" s="418" t="s">
        <v>5191</v>
      </c>
      <c r="M103" s="395"/>
      <c r="N103" s="418" t="s">
        <v>3910</v>
      </c>
      <c r="O103" s="395"/>
      <c r="P103" s="418" t="s">
        <v>4016</v>
      </c>
      <c r="Q103" s="417" t="s">
        <v>4017</v>
      </c>
      <c r="R103" s="417" t="s">
        <v>4989</v>
      </c>
    </row>
    <row r="104" spans="1:18" ht="15" customHeight="1" thickBot="1" x14ac:dyDescent="0.3">
      <c r="A104" s="417" t="s">
        <v>133</v>
      </c>
      <c r="B104" s="413">
        <f t="shared" si="9"/>
        <v>1</v>
      </c>
      <c r="C104" s="413" t="str">
        <f t="shared" si="6"/>
        <v>1270416031</v>
      </c>
      <c r="D104" s="395" t="str">
        <f t="shared" si="7"/>
        <v>127041603Blackhawk HS</v>
      </c>
      <c r="E104" s="418" t="s">
        <v>134</v>
      </c>
      <c r="F104" s="418" t="s">
        <v>23</v>
      </c>
      <c r="G104" s="415" t="s">
        <v>1425</v>
      </c>
      <c r="H104" s="417" t="s">
        <v>1573</v>
      </c>
      <c r="I104" s="418" t="s">
        <v>1572</v>
      </c>
      <c r="J104" s="417" t="s">
        <v>1573</v>
      </c>
      <c r="K104" s="419" t="str">
        <f t="shared" si="10"/>
        <v>500 Blackhawk Rd  Beaver Falls,  PA  15010</v>
      </c>
      <c r="L104" s="418" t="s">
        <v>5192</v>
      </c>
      <c r="M104" s="395"/>
      <c r="N104" s="418" t="s">
        <v>3910</v>
      </c>
      <c r="O104" s="395"/>
      <c r="P104" s="418" t="s">
        <v>5010</v>
      </c>
      <c r="Q104" s="417" t="s">
        <v>4017</v>
      </c>
      <c r="R104" s="417" t="s">
        <v>5011</v>
      </c>
    </row>
    <row r="105" spans="1:18" ht="15" customHeight="1" thickBot="1" x14ac:dyDescent="0.3">
      <c r="A105" s="417" t="s">
        <v>133</v>
      </c>
      <c r="B105" s="413">
        <f t="shared" si="9"/>
        <v>2</v>
      </c>
      <c r="C105" s="413" t="str">
        <f t="shared" si="6"/>
        <v>1270416032</v>
      </c>
      <c r="D105" s="395" t="str">
        <f t="shared" si="7"/>
        <v>127041603Highland MS</v>
      </c>
      <c r="E105" s="418" t="s">
        <v>134</v>
      </c>
      <c r="F105" s="418" t="s">
        <v>23</v>
      </c>
      <c r="G105" s="415" t="s">
        <v>1425</v>
      </c>
      <c r="H105" s="417" t="s">
        <v>1575</v>
      </c>
      <c r="I105" s="418" t="s">
        <v>1574</v>
      </c>
      <c r="J105" s="417" t="s">
        <v>1575</v>
      </c>
      <c r="K105" s="419" t="str">
        <f t="shared" si="10"/>
        <v>402 Shenango Rd  Beaver Falls,  PA  15010</v>
      </c>
      <c r="L105" s="418" t="s">
        <v>5193</v>
      </c>
      <c r="M105" s="395"/>
      <c r="N105" s="418" t="s">
        <v>3910</v>
      </c>
      <c r="O105" s="395"/>
      <c r="P105" s="418" t="s">
        <v>5010</v>
      </c>
      <c r="Q105" s="417" t="s">
        <v>4017</v>
      </c>
      <c r="R105" s="417" t="s">
        <v>5011</v>
      </c>
    </row>
    <row r="106" spans="1:18" ht="15" customHeight="1" thickBot="1" x14ac:dyDescent="0.3">
      <c r="A106" s="417" t="s">
        <v>135</v>
      </c>
      <c r="B106" s="413">
        <f t="shared" si="9"/>
        <v>1</v>
      </c>
      <c r="C106" s="413" t="str">
        <f t="shared" si="6"/>
        <v>1081106031</v>
      </c>
      <c r="D106" s="395" t="str">
        <f t="shared" si="7"/>
        <v>108110603Blacklick Valley JSHS</v>
      </c>
      <c r="E106" s="418" t="s">
        <v>136</v>
      </c>
      <c r="F106" s="418" t="s">
        <v>23</v>
      </c>
      <c r="G106" s="415" t="s">
        <v>1425</v>
      </c>
      <c r="H106" s="417" t="s">
        <v>1577</v>
      </c>
      <c r="I106" s="418" t="s">
        <v>1576</v>
      </c>
      <c r="J106" s="417" t="s">
        <v>1577</v>
      </c>
      <c r="K106" s="419" t="str">
        <f t="shared" si="10"/>
        <v>555 Birch St  Nanty Glo,  PA  15943</v>
      </c>
      <c r="L106" s="418" t="s">
        <v>5194</v>
      </c>
      <c r="M106" s="395"/>
      <c r="N106" s="418" t="s">
        <v>3910</v>
      </c>
      <c r="O106" s="395"/>
      <c r="P106" s="418" t="s">
        <v>4325</v>
      </c>
      <c r="Q106" s="417" t="s">
        <v>4017</v>
      </c>
      <c r="R106" s="417" t="s">
        <v>4326</v>
      </c>
    </row>
    <row r="107" spans="1:18" ht="15" customHeight="1" thickBot="1" x14ac:dyDescent="0.3">
      <c r="A107" s="417" t="s">
        <v>137</v>
      </c>
      <c r="B107" s="413">
        <f t="shared" si="9"/>
        <v>1</v>
      </c>
      <c r="C107" s="413" t="str">
        <f t="shared" si="6"/>
        <v>1283211031</v>
      </c>
      <c r="D107" s="395" t="str">
        <f t="shared" si="7"/>
        <v>128321103Blairsville MS</v>
      </c>
      <c r="E107" s="418" t="s">
        <v>138</v>
      </c>
      <c r="F107" s="418" t="s">
        <v>23</v>
      </c>
      <c r="G107" s="415" t="s">
        <v>1425</v>
      </c>
      <c r="H107" s="417" t="s">
        <v>1579</v>
      </c>
      <c r="I107" s="418" t="s">
        <v>1578</v>
      </c>
      <c r="J107" s="417" t="s">
        <v>1579</v>
      </c>
      <c r="K107" s="419" t="str">
        <f t="shared" si="10"/>
        <v>104 School Lane  Blairsville,  PA  15717</v>
      </c>
      <c r="L107" s="418" t="s">
        <v>5195</v>
      </c>
      <c r="M107" s="395"/>
      <c r="N107" s="418" t="s">
        <v>3910</v>
      </c>
      <c r="O107" s="395"/>
      <c r="P107" s="418" t="s">
        <v>5028</v>
      </c>
      <c r="Q107" s="417" t="s">
        <v>4017</v>
      </c>
      <c r="R107" s="417" t="s">
        <v>5029</v>
      </c>
    </row>
    <row r="108" spans="1:18" ht="15" customHeight="1" thickBot="1" x14ac:dyDescent="0.3">
      <c r="A108" s="417" t="s">
        <v>137</v>
      </c>
      <c r="B108" s="413">
        <f t="shared" si="9"/>
        <v>2</v>
      </c>
      <c r="C108" s="413" t="str">
        <f t="shared" si="6"/>
        <v>1283211032</v>
      </c>
      <c r="D108" s="395" t="str">
        <f t="shared" si="7"/>
        <v>128321103Blairsville SHS</v>
      </c>
      <c r="E108" s="418" t="s">
        <v>138</v>
      </c>
      <c r="F108" s="418" t="s">
        <v>23</v>
      </c>
      <c r="G108" s="415" t="s">
        <v>1425</v>
      </c>
      <c r="H108" s="417" t="s">
        <v>1581</v>
      </c>
      <c r="I108" s="418" t="s">
        <v>1580</v>
      </c>
      <c r="J108" s="417" t="s">
        <v>1581</v>
      </c>
      <c r="K108" s="419" t="str">
        <f t="shared" si="10"/>
        <v>100 School Lane  Blairsville,  PA  15717</v>
      </c>
      <c r="L108" s="418" t="s">
        <v>5196</v>
      </c>
      <c r="M108" s="395"/>
      <c r="N108" s="418" t="s">
        <v>3910</v>
      </c>
      <c r="O108" s="395"/>
      <c r="P108" s="418" t="s">
        <v>5028</v>
      </c>
      <c r="Q108" s="417" t="s">
        <v>4017</v>
      </c>
      <c r="R108" s="417" t="s">
        <v>5029</v>
      </c>
    </row>
    <row r="109" spans="1:18" ht="15" customHeight="1" thickBot="1" x14ac:dyDescent="0.3">
      <c r="A109" s="417" t="s">
        <v>137</v>
      </c>
      <c r="B109" s="413">
        <f t="shared" si="9"/>
        <v>3</v>
      </c>
      <c r="C109" s="413" t="str">
        <f t="shared" si="6"/>
        <v>1283211033</v>
      </c>
      <c r="D109" s="395" t="str">
        <f t="shared" si="7"/>
        <v>128321103Saltsburg MS/HS</v>
      </c>
      <c r="E109" s="418" t="s">
        <v>138</v>
      </c>
      <c r="F109" s="418" t="s">
        <v>23</v>
      </c>
      <c r="G109" s="415" t="s">
        <v>1425</v>
      </c>
      <c r="H109" s="417" t="s">
        <v>1583</v>
      </c>
      <c r="I109" s="418" t="s">
        <v>1582</v>
      </c>
      <c r="J109" s="417" t="s">
        <v>1583</v>
      </c>
      <c r="K109" s="419" t="str">
        <f t="shared" si="10"/>
        <v>84 Trojan Lane  Saltsburg,  PA  15681</v>
      </c>
      <c r="L109" s="418" t="s">
        <v>5199</v>
      </c>
      <c r="M109" s="395"/>
      <c r="N109" s="418" t="s">
        <v>3910</v>
      </c>
      <c r="O109" s="395"/>
      <c r="P109" s="418" t="s">
        <v>5197</v>
      </c>
      <c r="Q109" s="417" t="s">
        <v>4017</v>
      </c>
      <c r="R109" s="417" t="s">
        <v>5198</v>
      </c>
    </row>
    <row r="110" spans="1:18" ht="15" customHeight="1" thickBot="1" x14ac:dyDescent="0.3">
      <c r="A110" s="417" t="s">
        <v>139</v>
      </c>
      <c r="B110" s="413">
        <f t="shared" si="9"/>
        <v>1</v>
      </c>
      <c r="C110" s="413" t="str">
        <f t="shared" si="6"/>
        <v>1161912031</v>
      </c>
      <c r="D110" s="395" t="str">
        <f t="shared" si="7"/>
        <v>116191203Bloomsburg Area HS</v>
      </c>
      <c r="E110" s="418" t="s">
        <v>140</v>
      </c>
      <c r="F110" s="418" t="s">
        <v>23</v>
      </c>
      <c r="G110" s="415" t="s">
        <v>1425</v>
      </c>
      <c r="H110" s="417" t="s">
        <v>1585</v>
      </c>
      <c r="I110" s="418" t="s">
        <v>1584</v>
      </c>
      <c r="J110" s="417" t="s">
        <v>1585</v>
      </c>
      <c r="K110" s="419" t="str">
        <f t="shared" ref="K110:K134" si="11">L110&amp;"  "&amp;P110&amp;",  "&amp;Q110&amp;"  "&amp;R110</f>
        <v>1200 Railroad St  Bloomsburg,  PA  17815</v>
      </c>
      <c r="L110" s="418" t="s">
        <v>5200</v>
      </c>
      <c r="M110" s="395"/>
      <c r="N110" s="418" t="s">
        <v>3910</v>
      </c>
      <c r="O110" s="395"/>
      <c r="P110" s="418" t="s">
        <v>4629</v>
      </c>
      <c r="Q110" s="417" t="s">
        <v>4017</v>
      </c>
      <c r="R110" s="417" t="s">
        <v>4630</v>
      </c>
    </row>
    <row r="111" spans="1:18" ht="15" customHeight="1" thickBot="1" x14ac:dyDescent="0.3">
      <c r="A111" s="417" t="s">
        <v>139</v>
      </c>
      <c r="B111" s="413">
        <f t="shared" si="9"/>
        <v>2</v>
      </c>
      <c r="C111" s="413" t="str">
        <f t="shared" si="6"/>
        <v>1161912032</v>
      </c>
      <c r="D111" s="395" t="str">
        <f t="shared" si="7"/>
        <v>116191203Bloomsburg Area MS</v>
      </c>
      <c r="E111" s="418" t="s">
        <v>140</v>
      </c>
      <c r="F111" s="418" t="s">
        <v>23</v>
      </c>
      <c r="G111" s="415" t="s">
        <v>1425</v>
      </c>
      <c r="H111" s="417" t="s">
        <v>1587</v>
      </c>
      <c r="I111" s="418" t="s">
        <v>1586</v>
      </c>
      <c r="J111" s="417" t="s">
        <v>1587</v>
      </c>
      <c r="K111" s="419" t="str">
        <f t="shared" si="11"/>
        <v>1100 Railroad St  Bloomsburg,  PA  17815</v>
      </c>
      <c r="L111" s="418" t="s">
        <v>5201</v>
      </c>
      <c r="M111" s="395"/>
      <c r="N111" s="418" t="s">
        <v>3910</v>
      </c>
      <c r="O111" s="395"/>
      <c r="P111" s="418" t="s">
        <v>4629</v>
      </c>
      <c r="Q111" s="417" t="s">
        <v>4017</v>
      </c>
      <c r="R111" s="417" t="s">
        <v>4630</v>
      </c>
    </row>
    <row r="112" spans="1:18" ht="15" customHeight="1" thickBot="1" x14ac:dyDescent="0.3">
      <c r="A112" s="417" t="s">
        <v>141</v>
      </c>
      <c r="B112" s="413">
        <f t="shared" si="9"/>
        <v>1</v>
      </c>
      <c r="C112" s="413" t="str">
        <f t="shared" si="6"/>
        <v>1295408031</v>
      </c>
      <c r="D112" s="395" t="str">
        <f t="shared" si="7"/>
        <v>129540803Blue Mountain HS</v>
      </c>
      <c r="E112" s="418" t="s">
        <v>142</v>
      </c>
      <c r="F112" s="418" t="s">
        <v>23</v>
      </c>
      <c r="G112" s="415" t="s">
        <v>1425</v>
      </c>
      <c r="H112" s="417" t="s">
        <v>1589</v>
      </c>
      <c r="I112" s="418" t="s">
        <v>1588</v>
      </c>
      <c r="J112" s="417" t="s">
        <v>1589</v>
      </c>
      <c r="K112" s="419" t="str">
        <f t="shared" si="11"/>
        <v>1076 W Market St  Schuylkill Haven,  PA  17972</v>
      </c>
      <c r="L112" s="418" t="s">
        <v>5202</v>
      </c>
      <c r="M112" s="395"/>
      <c r="N112" s="418" t="s">
        <v>3910</v>
      </c>
      <c r="O112" s="395"/>
      <c r="P112" s="418" t="s">
        <v>5061</v>
      </c>
      <c r="Q112" s="417" t="s">
        <v>4017</v>
      </c>
      <c r="R112" s="417" t="s">
        <v>5062</v>
      </c>
    </row>
    <row r="113" spans="1:18" ht="15" customHeight="1" thickBot="1" x14ac:dyDescent="0.3">
      <c r="A113" s="417" t="s">
        <v>141</v>
      </c>
      <c r="B113" s="413">
        <f t="shared" si="9"/>
        <v>2</v>
      </c>
      <c r="C113" s="413" t="str">
        <f t="shared" si="6"/>
        <v>1295408032</v>
      </c>
      <c r="D113" s="395" t="str">
        <f t="shared" si="7"/>
        <v>129540803Blue Mountain MS</v>
      </c>
      <c r="E113" s="418" t="s">
        <v>142</v>
      </c>
      <c r="F113" s="418" t="s">
        <v>23</v>
      </c>
      <c r="G113" s="415" t="s">
        <v>1425</v>
      </c>
      <c r="H113" s="417" t="s">
        <v>1591</v>
      </c>
      <c r="I113" s="418" t="s">
        <v>1590</v>
      </c>
      <c r="J113" s="417" t="s">
        <v>1591</v>
      </c>
      <c r="K113" s="419" t="str">
        <f t="shared" si="11"/>
        <v>685 Red Dale Rd  Orwigsburg,  PA  17961</v>
      </c>
      <c r="L113" s="418" t="s">
        <v>5203</v>
      </c>
      <c r="M113" s="395"/>
      <c r="N113" s="418" t="s">
        <v>3910</v>
      </c>
      <c r="O113" s="395"/>
      <c r="P113" s="418" t="s">
        <v>5044</v>
      </c>
      <c r="Q113" s="417" t="s">
        <v>4017</v>
      </c>
      <c r="R113" s="417" t="s">
        <v>5045</v>
      </c>
    </row>
    <row r="114" spans="1:18" ht="15" customHeight="1" thickBot="1" x14ac:dyDescent="0.3">
      <c r="A114" s="417" t="s">
        <v>143</v>
      </c>
      <c r="B114" s="413">
        <f t="shared" si="9"/>
        <v>1</v>
      </c>
      <c r="C114" s="413" t="str">
        <f t="shared" si="6"/>
        <v>1195810031</v>
      </c>
      <c r="D114" s="395" t="str">
        <f t="shared" si="7"/>
        <v>119581003Blue Ridge HS</v>
      </c>
      <c r="E114" s="418" t="s">
        <v>144</v>
      </c>
      <c r="F114" s="418" t="s">
        <v>23</v>
      </c>
      <c r="G114" s="415" t="s">
        <v>1425</v>
      </c>
      <c r="H114" s="417" t="s">
        <v>1593</v>
      </c>
      <c r="I114" s="418" t="s">
        <v>1592</v>
      </c>
      <c r="J114" s="417" t="s">
        <v>1593</v>
      </c>
      <c r="K114" s="419" t="str">
        <f t="shared" si="11"/>
        <v>5058 School Road  New Milford,  PA  18834</v>
      </c>
      <c r="L114" s="418" t="s">
        <v>5204</v>
      </c>
      <c r="M114" s="395"/>
      <c r="N114" s="418" t="s">
        <v>3910</v>
      </c>
      <c r="O114" s="395"/>
      <c r="P114" s="418" t="s">
        <v>4744</v>
      </c>
      <c r="Q114" s="417" t="s">
        <v>4017</v>
      </c>
      <c r="R114" s="417" t="s">
        <v>4745</v>
      </c>
    </row>
    <row r="115" spans="1:18" ht="15" customHeight="1" thickBot="1" x14ac:dyDescent="0.3">
      <c r="A115" s="417" t="s">
        <v>143</v>
      </c>
      <c r="B115" s="413">
        <f t="shared" si="9"/>
        <v>2</v>
      </c>
      <c r="C115" s="413" t="str">
        <f t="shared" si="6"/>
        <v>1195810032</v>
      </c>
      <c r="D115" s="395" t="str">
        <f t="shared" si="7"/>
        <v>119581003Blue Ridge MS</v>
      </c>
      <c r="E115" s="418" t="s">
        <v>144</v>
      </c>
      <c r="F115" s="418" t="s">
        <v>23</v>
      </c>
      <c r="G115" s="415" t="s">
        <v>1425</v>
      </c>
      <c r="H115" s="417" t="s">
        <v>1595</v>
      </c>
      <c r="I115" s="418" t="s">
        <v>1594</v>
      </c>
      <c r="J115" s="417" t="s">
        <v>1595</v>
      </c>
      <c r="K115" s="419" t="str">
        <f t="shared" si="11"/>
        <v>5058 School Road  New Milford,  PA  18834</v>
      </c>
      <c r="L115" s="418" t="s">
        <v>5204</v>
      </c>
      <c r="M115" s="395"/>
      <c r="N115" s="418" t="s">
        <v>3910</v>
      </c>
      <c r="O115" s="395"/>
      <c r="P115" s="418" t="s">
        <v>4744</v>
      </c>
      <c r="Q115" s="417" t="s">
        <v>4017</v>
      </c>
      <c r="R115" s="417" t="s">
        <v>4745</v>
      </c>
    </row>
    <row r="116" spans="1:18" ht="15" customHeight="1" thickBot="1" x14ac:dyDescent="0.3">
      <c r="A116" s="417" t="s">
        <v>145</v>
      </c>
      <c r="B116" s="413">
        <f t="shared" si="9"/>
        <v>1</v>
      </c>
      <c r="C116" s="413" t="str">
        <f t="shared" si="6"/>
        <v>1140607531</v>
      </c>
      <c r="D116" s="395" t="str">
        <f t="shared" si="7"/>
        <v>114060753Boyertown Area JHS-East</v>
      </c>
      <c r="E116" s="418" t="s">
        <v>146</v>
      </c>
      <c r="F116" s="418" t="s">
        <v>23</v>
      </c>
      <c r="G116" s="415" t="s">
        <v>1425</v>
      </c>
      <c r="H116" s="417" t="s">
        <v>1597</v>
      </c>
      <c r="I116" s="418" t="s">
        <v>1596</v>
      </c>
      <c r="J116" s="417" t="s">
        <v>1597</v>
      </c>
      <c r="K116" s="419" t="str">
        <f t="shared" si="11"/>
        <v>2020 Big Rd  Gilbertsville,  PA  19525</v>
      </c>
      <c r="L116" s="418" t="s">
        <v>5205</v>
      </c>
      <c r="M116" s="395"/>
      <c r="N116" s="418" t="s">
        <v>3910</v>
      </c>
      <c r="O116" s="395"/>
      <c r="P116" s="418" t="s">
        <v>5206</v>
      </c>
      <c r="Q116" s="417" t="s">
        <v>4017</v>
      </c>
      <c r="R116" s="417" t="s">
        <v>14724</v>
      </c>
    </row>
    <row r="117" spans="1:18" ht="15" customHeight="1" thickBot="1" x14ac:dyDescent="0.3">
      <c r="A117" s="417" t="s">
        <v>145</v>
      </c>
      <c r="B117" s="413">
        <f t="shared" si="9"/>
        <v>2</v>
      </c>
      <c r="C117" s="413" t="str">
        <f t="shared" si="6"/>
        <v>1140607532</v>
      </c>
      <c r="D117" s="395" t="str">
        <f t="shared" si="7"/>
        <v>114060753Boyertown Area JHS-West</v>
      </c>
      <c r="E117" s="418" t="s">
        <v>146</v>
      </c>
      <c r="F117" s="418" t="s">
        <v>23</v>
      </c>
      <c r="G117" s="415" t="s">
        <v>1425</v>
      </c>
      <c r="H117" s="417" t="s">
        <v>1599</v>
      </c>
      <c r="I117" s="418" t="s">
        <v>1598</v>
      </c>
      <c r="J117" s="417" t="s">
        <v>1599</v>
      </c>
      <c r="K117" s="419" t="str">
        <f t="shared" si="11"/>
        <v>380 S Madison St  Boyertown,  PA  19512</v>
      </c>
      <c r="L117" s="418" t="s">
        <v>5207</v>
      </c>
      <c r="M117" s="395"/>
      <c r="N117" s="418" t="s">
        <v>3910</v>
      </c>
      <c r="O117" s="395"/>
      <c r="P117" s="418" t="s">
        <v>4541</v>
      </c>
      <c r="Q117" s="417" t="s">
        <v>4017</v>
      </c>
      <c r="R117" s="417" t="s">
        <v>4542</v>
      </c>
    </row>
    <row r="118" spans="1:18" ht="15" customHeight="1" thickBot="1" x14ac:dyDescent="0.3">
      <c r="A118" s="417" t="s">
        <v>145</v>
      </c>
      <c r="B118" s="413">
        <f t="shared" si="9"/>
        <v>3</v>
      </c>
      <c r="C118" s="413" t="str">
        <f t="shared" si="6"/>
        <v>1140607533</v>
      </c>
      <c r="D118" s="395" t="str">
        <f t="shared" si="7"/>
        <v>114060753Boyertown Area SHS</v>
      </c>
      <c r="E118" s="418" t="s">
        <v>146</v>
      </c>
      <c r="F118" s="418" t="s">
        <v>23</v>
      </c>
      <c r="G118" s="415" t="s">
        <v>1425</v>
      </c>
      <c r="H118" s="417" t="s">
        <v>1601</v>
      </c>
      <c r="I118" s="418" t="s">
        <v>1600</v>
      </c>
      <c r="J118" s="417" t="s">
        <v>1601</v>
      </c>
      <c r="K118" s="419" t="str">
        <f t="shared" si="11"/>
        <v>120 N Monroe St  Boyertown,  PA  19512</v>
      </c>
      <c r="L118" s="418" t="s">
        <v>5208</v>
      </c>
      <c r="M118" s="395"/>
      <c r="N118" s="418" t="s">
        <v>3910</v>
      </c>
      <c r="O118" s="395"/>
      <c r="P118" s="418" t="s">
        <v>4541</v>
      </c>
      <c r="Q118" s="417" t="s">
        <v>4017</v>
      </c>
      <c r="R118" s="417" t="s">
        <v>4542</v>
      </c>
    </row>
    <row r="119" spans="1:18" ht="15" customHeight="1" thickBot="1" x14ac:dyDescent="0.3">
      <c r="A119" s="417" t="s">
        <v>147</v>
      </c>
      <c r="B119" s="413">
        <f t="shared" si="9"/>
        <v>1</v>
      </c>
      <c r="C119" s="413" t="str">
        <f t="shared" si="6"/>
        <v>1855155231</v>
      </c>
      <c r="D119" s="395" t="str">
        <f t="shared" si="7"/>
        <v>185515523Boys Latin of Philadelphia CS</v>
      </c>
      <c r="E119" s="418" t="s">
        <v>148</v>
      </c>
      <c r="F119" s="418" t="s">
        <v>18</v>
      </c>
      <c r="G119" s="415" t="s">
        <v>1425</v>
      </c>
      <c r="H119" s="417" t="s">
        <v>1602</v>
      </c>
      <c r="I119" s="418" t="s">
        <v>148</v>
      </c>
      <c r="J119" s="417" t="s">
        <v>1602</v>
      </c>
      <c r="K119" s="419" t="str">
        <f t="shared" si="11"/>
        <v>5501 Cedar Avenue  Philadelphia,  PA  19143</v>
      </c>
      <c r="L119" s="418" t="s">
        <v>5209</v>
      </c>
      <c r="M119" s="395"/>
      <c r="N119" s="418" t="s">
        <v>3910</v>
      </c>
      <c r="O119" s="395"/>
      <c r="P119" s="418" t="s">
        <v>4016</v>
      </c>
      <c r="Q119" s="417" t="s">
        <v>4017</v>
      </c>
      <c r="R119" s="417" t="s">
        <v>4958</v>
      </c>
    </row>
    <row r="120" spans="1:18" ht="15" customHeight="1" thickBot="1" x14ac:dyDescent="0.3">
      <c r="A120" s="417" t="s">
        <v>149</v>
      </c>
      <c r="B120" s="413">
        <f t="shared" si="9"/>
        <v>1</v>
      </c>
      <c r="C120" s="413" t="str">
        <f t="shared" si="6"/>
        <v>1094208031</v>
      </c>
      <c r="D120" s="395" t="str">
        <f t="shared" si="7"/>
        <v>109420803Bradford Area HS</v>
      </c>
      <c r="E120" s="418" t="s">
        <v>150</v>
      </c>
      <c r="F120" s="418" t="s">
        <v>23</v>
      </c>
      <c r="G120" s="415" t="s">
        <v>1425</v>
      </c>
      <c r="H120" s="417" t="s">
        <v>1604</v>
      </c>
      <c r="I120" s="418" t="s">
        <v>1603</v>
      </c>
      <c r="J120" s="417" t="s">
        <v>1604</v>
      </c>
      <c r="K120" s="419" t="str">
        <f t="shared" si="11"/>
        <v>81 Interstate Pkwy  Bradford,  PA  16701</v>
      </c>
      <c r="L120" s="418" t="s">
        <v>5210</v>
      </c>
      <c r="M120" s="395"/>
      <c r="N120" s="418" t="s">
        <v>3910</v>
      </c>
      <c r="O120" s="395"/>
      <c r="P120" s="418" t="s">
        <v>4381</v>
      </c>
      <c r="Q120" s="417" t="s">
        <v>4017</v>
      </c>
      <c r="R120" s="417" t="s">
        <v>4382</v>
      </c>
    </row>
    <row r="121" spans="1:18" ht="15" customHeight="1" thickBot="1" x14ac:dyDescent="0.3">
      <c r="A121" s="417" t="s">
        <v>149</v>
      </c>
      <c r="B121" s="413">
        <f t="shared" si="9"/>
        <v>2</v>
      </c>
      <c r="C121" s="413" t="str">
        <f t="shared" si="6"/>
        <v>1094208032</v>
      </c>
      <c r="D121" s="395" t="str">
        <f t="shared" si="7"/>
        <v>109420803Floyd C Fretz MS</v>
      </c>
      <c r="E121" s="418" t="s">
        <v>150</v>
      </c>
      <c r="F121" s="418" t="s">
        <v>23</v>
      </c>
      <c r="G121" s="415" t="s">
        <v>1425</v>
      </c>
      <c r="H121" s="417" t="s">
        <v>1606</v>
      </c>
      <c r="I121" s="418" t="s">
        <v>1605</v>
      </c>
      <c r="J121" s="417" t="s">
        <v>1606</v>
      </c>
      <c r="K121" s="419" t="str">
        <f t="shared" si="11"/>
        <v>140 Lorana Ave  Bradford,  PA  16701</v>
      </c>
      <c r="L121" s="418" t="s">
        <v>5211</v>
      </c>
      <c r="M121" s="395"/>
      <c r="N121" s="418" t="s">
        <v>3910</v>
      </c>
      <c r="O121" s="395"/>
      <c r="P121" s="418" t="s">
        <v>4381</v>
      </c>
      <c r="Q121" s="417" t="s">
        <v>4017</v>
      </c>
      <c r="R121" s="417" t="s">
        <v>4382</v>
      </c>
    </row>
    <row r="122" spans="1:18" ht="15" customHeight="1" thickBot="1" x14ac:dyDescent="0.3">
      <c r="A122" s="417" t="s">
        <v>151</v>
      </c>
      <c r="B122" s="413">
        <f t="shared" si="9"/>
        <v>1</v>
      </c>
      <c r="C122" s="413" t="str">
        <f t="shared" si="6"/>
        <v>1140608531</v>
      </c>
      <c r="D122" s="395" t="str">
        <f t="shared" si="7"/>
        <v>114060853Brandywine Heights HS</v>
      </c>
      <c r="E122" s="418" t="s">
        <v>152</v>
      </c>
      <c r="F122" s="418" t="s">
        <v>23</v>
      </c>
      <c r="G122" s="415" t="s">
        <v>1425</v>
      </c>
      <c r="H122" s="417" t="s">
        <v>1608</v>
      </c>
      <c r="I122" s="418" t="s">
        <v>1607</v>
      </c>
      <c r="J122" s="417" t="s">
        <v>1608</v>
      </c>
      <c r="K122" s="419" t="str">
        <f t="shared" si="11"/>
        <v>200 W Weis St  Topton,  PA  19562</v>
      </c>
      <c r="L122" s="418" t="s">
        <v>5212</v>
      </c>
      <c r="M122" s="395"/>
      <c r="N122" s="418" t="s">
        <v>3910</v>
      </c>
      <c r="O122" s="395"/>
      <c r="P122" s="418" t="s">
        <v>4543</v>
      </c>
      <c r="Q122" s="417" t="s">
        <v>4017</v>
      </c>
      <c r="R122" s="417" t="s">
        <v>4544</v>
      </c>
    </row>
    <row r="123" spans="1:18" ht="15" customHeight="1" thickBot="1" x14ac:dyDescent="0.3">
      <c r="A123" s="417" t="s">
        <v>151</v>
      </c>
      <c r="B123" s="413">
        <f t="shared" si="9"/>
        <v>2</v>
      </c>
      <c r="C123" s="413" t="str">
        <f t="shared" si="6"/>
        <v>1140608532</v>
      </c>
      <c r="D123" s="395" t="str">
        <f t="shared" si="7"/>
        <v>114060853Brandywine Heights MS</v>
      </c>
      <c r="E123" s="418" t="s">
        <v>152</v>
      </c>
      <c r="F123" s="418" t="s">
        <v>23</v>
      </c>
      <c r="G123" s="415" t="s">
        <v>1425</v>
      </c>
      <c r="H123" s="417" t="s">
        <v>1610</v>
      </c>
      <c r="I123" s="418" t="s">
        <v>1609</v>
      </c>
      <c r="J123" s="417" t="s">
        <v>1610</v>
      </c>
      <c r="K123" s="419" t="str">
        <f t="shared" si="11"/>
        <v>200 W Weis St  Topton,  PA  19562</v>
      </c>
      <c r="L123" s="418" t="s">
        <v>5212</v>
      </c>
      <c r="M123" s="395"/>
      <c r="N123" s="418" t="s">
        <v>3910</v>
      </c>
      <c r="O123" s="395"/>
      <c r="P123" s="418" t="s">
        <v>4543</v>
      </c>
      <c r="Q123" s="417" t="s">
        <v>4017</v>
      </c>
      <c r="R123" s="417" t="s">
        <v>4544</v>
      </c>
    </row>
    <row r="124" spans="1:18" ht="15" customHeight="1" thickBot="1" x14ac:dyDescent="0.3">
      <c r="A124" s="417" t="s">
        <v>153</v>
      </c>
      <c r="B124" s="413">
        <f t="shared" si="9"/>
        <v>1</v>
      </c>
      <c r="C124" s="413" t="str">
        <f t="shared" si="6"/>
        <v>1030214531</v>
      </c>
      <c r="D124" s="395" t="str">
        <f t="shared" si="7"/>
        <v>103021453Brentwood MS</v>
      </c>
      <c r="E124" s="418" t="s">
        <v>154</v>
      </c>
      <c r="F124" s="418" t="s">
        <v>23</v>
      </c>
      <c r="G124" s="415" t="s">
        <v>1425</v>
      </c>
      <c r="H124" s="417" t="s">
        <v>1612</v>
      </c>
      <c r="I124" s="418" t="s">
        <v>1611</v>
      </c>
      <c r="J124" s="417" t="s">
        <v>1612</v>
      </c>
      <c r="K124" s="419" t="str">
        <f t="shared" si="11"/>
        <v>3601 Brownsville Rd  Pittsburgh,  PA  15227</v>
      </c>
      <c r="L124" s="418" t="s">
        <v>5213</v>
      </c>
      <c r="M124" s="395"/>
      <c r="N124" s="418" t="s">
        <v>3910</v>
      </c>
      <c r="O124" s="395"/>
      <c r="P124" s="418" t="s">
        <v>4067</v>
      </c>
      <c r="Q124" s="417" t="s">
        <v>4017</v>
      </c>
      <c r="R124" s="417" t="s">
        <v>4072</v>
      </c>
    </row>
    <row r="125" spans="1:18" ht="15" customHeight="1" thickBot="1" x14ac:dyDescent="0.3">
      <c r="A125" s="417" t="s">
        <v>153</v>
      </c>
      <c r="B125" s="413">
        <f t="shared" si="9"/>
        <v>2</v>
      </c>
      <c r="C125" s="413" t="str">
        <f t="shared" si="6"/>
        <v>1030214532</v>
      </c>
      <c r="D125" s="395" t="str">
        <f t="shared" si="7"/>
        <v>103021453Brentwood SHS</v>
      </c>
      <c r="E125" s="418" t="s">
        <v>154</v>
      </c>
      <c r="F125" s="418" t="s">
        <v>23</v>
      </c>
      <c r="G125" s="415" t="s">
        <v>1425</v>
      </c>
      <c r="H125" s="417" t="s">
        <v>1614</v>
      </c>
      <c r="I125" s="418" t="s">
        <v>1613</v>
      </c>
      <c r="J125" s="417" t="s">
        <v>1614</v>
      </c>
      <c r="K125" s="419" t="str">
        <f t="shared" si="11"/>
        <v>3601 Brownsville Rd  Pittsburgh,  PA  15227</v>
      </c>
      <c r="L125" s="418" t="s">
        <v>5213</v>
      </c>
      <c r="M125" s="395"/>
      <c r="N125" s="418" t="s">
        <v>3910</v>
      </c>
      <c r="O125" s="395"/>
      <c r="P125" s="418" t="s">
        <v>4067</v>
      </c>
      <c r="Q125" s="417" t="s">
        <v>4017</v>
      </c>
      <c r="R125" s="417" t="s">
        <v>4072</v>
      </c>
    </row>
    <row r="126" spans="1:18" ht="15" customHeight="1" thickBot="1" x14ac:dyDescent="0.3">
      <c r="A126" s="417" t="s">
        <v>155</v>
      </c>
      <c r="B126" s="413">
        <f t="shared" si="9"/>
        <v>1</v>
      </c>
      <c r="C126" s="413" t="str">
        <f t="shared" ref="C126:C186" si="12">A126&amp;B126</f>
        <v>1220913031</v>
      </c>
      <c r="D126" s="395" t="str">
        <f t="shared" ref="D126:D186" si="13">A126&amp;I126</f>
        <v>122091303Bristol HS</v>
      </c>
      <c r="E126" s="418" t="s">
        <v>156</v>
      </c>
      <c r="F126" s="418" t="s">
        <v>23</v>
      </c>
      <c r="G126" s="415" t="s">
        <v>1425</v>
      </c>
      <c r="H126" s="417" t="s">
        <v>1616</v>
      </c>
      <c r="I126" s="418" t="s">
        <v>1615</v>
      </c>
      <c r="J126" s="417" t="s">
        <v>1616</v>
      </c>
      <c r="K126" s="419" t="str">
        <f t="shared" si="11"/>
        <v>Wilson Ave &amp; Garfield St  Bristol,  PA  19007</v>
      </c>
      <c r="L126" s="418" t="s">
        <v>5214</v>
      </c>
      <c r="M126" s="395"/>
      <c r="N126" s="418" t="s">
        <v>3910</v>
      </c>
      <c r="O126" s="395"/>
      <c r="P126" s="418" t="s">
        <v>4833</v>
      </c>
      <c r="Q126" s="417" t="s">
        <v>4017</v>
      </c>
      <c r="R126" s="417" t="s">
        <v>4834</v>
      </c>
    </row>
    <row r="127" spans="1:18" ht="15" customHeight="1" thickBot="1" x14ac:dyDescent="0.3">
      <c r="A127" s="417" t="s">
        <v>155</v>
      </c>
      <c r="B127" s="413">
        <f t="shared" si="9"/>
        <v>2</v>
      </c>
      <c r="C127" s="413" t="str">
        <f t="shared" si="12"/>
        <v>1220913032</v>
      </c>
      <c r="D127" s="395" t="str">
        <f t="shared" si="13"/>
        <v>122091303Warren Snyder-John Girotti MS</v>
      </c>
      <c r="E127" s="418" t="s">
        <v>156</v>
      </c>
      <c r="F127" s="418" t="s">
        <v>23</v>
      </c>
      <c r="G127" s="415" t="s">
        <v>1425</v>
      </c>
      <c r="H127" s="417" t="s">
        <v>1618</v>
      </c>
      <c r="I127" s="418" t="s">
        <v>1617</v>
      </c>
      <c r="J127" s="417" t="s">
        <v>1618</v>
      </c>
      <c r="K127" s="419" t="str">
        <f t="shared" si="11"/>
        <v>450 Beaver St  Bristol,  PA  19007</v>
      </c>
      <c r="L127" s="418" t="s">
        <v>5215</v>
      </c>
      <c r="M127" s="395"/>
      <c r="N127" s="418" t="s">
        <v>3910</v>
      </c>
      <c r="O127" s="395"/>
      <c r="P127" s="418" t="s">
        <v>4833</v>
      </c>
      <c r="Q127" s="417" t="s">
        <v>4017</v>
      </c>
      <c r="R127" s="417" t="s">
        <v>4834</v>
      </c>
    </row>
    <row r="128" spans="1:18" ht="15" customHeight="1" thickBot="1" x14ac:dyDescent="0.3">
      <c r="A128" s="417" t="s">
        <v>157</v>
      </c>
      <c r="B128" s="413">
        <f t="shared" si="9"/>
        <v>1</v>
      </c>
      <c r="C128" s="413" t="str">
        <f t="shared" si="12"/>
        <v>1220913521</v>
      </c>
      <c r="D128" s="395" t="str">
        <f t="shared" si="13"/>
        <v>122091352Armstrong MS</v>
      </c>
      <c r="E128" s="418" t="s">
        <v>158</v>
      </c>
      <c r="F128" s="418" t="s">
        <v>23</v>
      </c>
      <c r="G128" s="415" t="s">
        <v>1425</v>
      </c>
      <c r="H128" s="417" t="s">
        <v>1620</v>
      </c>
      <c r="I128" s="418" t="s">
        <v>1619</v>
      </c>
      <c r="J128" s="417" t="s">
        <v>1620</v>
      </c>
      <c r="K128" s="419" t="str">
        <f t="shared" si="11"/>
        <v>475 Wistar Rd  Fairless Hills,  PA  19030</v>
      </c>
      <c r="L128" s="418" t="s">
        <v>5216</v>
      </c>
      <c r="M128" s="395"/>
      <c r="N128" s="418" t="s">
        <v>3910</v>
      </c>
      <c r="O128" s="395"/>
      <c r="P128" s="418" t="s">
        <v>4836</v>
      </c>
      <c r="Q128" s="417" t="s">
        <v>4017</v>
      </c>
      <c r="R128" s="417" t="s">
        <v>4837</v>
      </c>
    </row>
    <row r="129" spans="1:18" ht="15" customHeight="1" thickBot="1" x14ac:dyDescent="0.3">
      <c r="A129" s="417" t="s">
        <v>157</v>
      </c>
      <c r="B129" s="413">
        <f t="shared" si="9"/>
        <v>2</v>
      </c>
      <c r="C129" s="413" t="str">
        <f t="shared" si="12"/>
        <v>1220913522</v>
      </c>
      <c r="D129" s="395" t="str">
        <f t="shared" si="13"/>
        <v>122091352Roosevelt MS</v>
      </c>
      <c r="E129" s="418" t="s">
        <v>158</v>
      </c>
      <c r="F129" s="418" t="s">
        <v>23</v>
      </c>
      <c r="G129" s="415" t="s">
        <v>1425</v>
      </c>
      <c r="H129" s="417" t="s">
        <v>1622</v>
      </c>
      <c r="I129" s="418" t="s">
        <v>1621</v>
      </c>
      <c r="J129" s="417" t="s">
        <v>1622</v>
      </c>
      <c r="K129" s="419" t="str">
        <f t="shared" si="11"/>
        <v>1001 Rodgers Road  Bristol,  PA  19007</v>
      </c>
      <c r="L129" s="418" t="s">
        <v>5217</v>
      </c>
      <c r="M129" s="395"/>
      <c r="N129" s="418" t="s">
        <v>3910</v>
      </c>
      <c r="O129" s="395"/>
      <c r="P129" s="418" t="s">
        <v>4833</v>
      </c>
      <c r="Q129" s="417" t="s">
        <v>4017</v>
      </c>
      <c r="R129" s="417" t="s">
        <v>4834</v>
      </c>
    </row>
    <row r="130" spans="1:18" ht="15" customHeight="1" thickBot="1" x14ac:dyDescent="0.3">
      <c r="A130" s="417" t="s">
        <v>157</v>
      </c>
      <c r="B130" s="413">
        <f t="shared" si="9"/>
        <v>3</v>
      </c>
      <c r="C130" s="413" t="str">
        <f t="shared" si="12"/>
        <v>1220913523</v>
      </c>
      <c r="D130" s="395" t="str">
        <f t="shared" si="13"/>
        <v>122091352Truman SHS</v>
      </c>
      <c r="E130" s="418" t="s">
        <v>158</v>
      </c>
      <c r="F130" s="418" t="s">
        <v>23</v>
      </c>
      <c r="G130" s="415" t="s">
        <v>1425</v>
      </c>
      <c r="H130" s="417" t="s">
        <v>1624</v>
      </c>
      <c r="I130" s="418" t="s">
        <v>1623</v>
      </c>
      <c r="J130" s="417" t="s">
        <v>1624</v>
      </c>
      <c r="K130" s="419" t="str">
        <f t="shared" si="11"/>
        <v>3001Green Lane  Levittown,  PA  19057</v>
      </c>
      <c r="L130" s="418" t="s">
        <v>5218</v>
      </c>
      <c r="M130" s="395"/>
      <c r="N130" s="418" t="s">
        <v>3910</v>
      </c>
      <c r="O130" s="395"/>
      <c r="P130" s="418" t="s">
        <v>4829</v>
      </c>
      <c r="Q130" s="417" t="s">
        <v>4017</v>
      </c>
      <c r="R130" s="417" t="s">
        <v>4835</v>
      </c>
    </row>
    <row r="131" spans="1:18" ht="15" customHeight="1" thickBot="1" x14ac:dyDescent="0.3">
      <c r="A131" s="417" t="s">
        <v>159</v>
      </c>
      <c r="B131" s="413">
        <f t="shared" si="9"/>
        <v>1</v>
      </c>
      <c r="C131" s="413" t="str">
        <f t="shared" si="12"/>
        <v>1063307031</v>
      </c>
      <c r="D131" s="395" t="str">
        <f t="shared" si="13"/>
        <v>106330703Brockway Area JSHS</v>
      </c>
      <c r="E131" s="418" t="s">
        <v>160</v>
      </c>
      <c r="F131" s="418" t="s">
        <v>23</v>
      </c>
      <c r="G131" s="415" t="s">
        <v>1425</v>
      </c>
      <c r="H131" s="417" t="s">
        <v>1626</v>
      </c>
      <c r="I131" s="418" t="s">
        <v>1625</v>
      </c>
      <c r="J131" s="417" t="s">
        <v>1626</v>
      </c>
      <c r="K131" s="419" t="str">
        <f t="shared" si="11"/>
        <v>100 Alexander St  Brockway,  PA  15824</v>
      </c>
      <c r="L131" s="418" t="s">
        <v>5219</v>
      </c>
      <c r="M131" s="395"/>
      <c r="N131" s="418" t="s">
        <v>3910</v>
      </c>
      <c r="O131" s="395"/>
      <c r="P131" s="418" t="s">
        <v>4244</v>
      </c>
      <c r="Q131" s="417" t="s">
        <v>4017</v>
      </c>
      <c r="R131" s="417" t="s">
        <v>4245</v>
      </c>
    </row>
    <row r="132" spans="1:18" ht="15" customHeight="1" thickBot="1" x14ac:dyDescent="0.3">
      <c r="A132" s="417" t="s">
        <v>161</v>
      </c>
      <c r="B132" s="413">
        <f t="shared" ref="B132:B195" si="14">IF(A132=A131,B131+1,1)</f>
        <v>1</v>
      </c>
      <c r="C132" s="413" t="str">
        <f t="shared" si="12"/>
        <v>1063308031</v>
      </c>
      <c r="D132" s="395" t="str">
        <f t="shared" si="13"/>
        <v>106330803Brookville JSHS</v>
      </c>
      <c r="E132" s="418" t="s">
        <v>162</v>
      </c>
      <c r="F132" s="418" t="s">
        <v>23</v>
      </c>
      <c r="G132" s="415" t="s">
        <v>1425</v>
      </c>
      <c r="H132" s="417" t="s">
        <v>1628</v>
      </c>
      <c r="I132" s="418" t="s">
        <v>1627</v>
      </c>
      <c r="J132" s="417" t="s">
        <v>1628</v>
      </c>
      <c r="K132" s="419" t="str">
        <f t="shared" si="11"/>
        <v>PO Box 479  Brookville,  PA  15825</v>
      </c>
      <c r="L132" s="418" t="s">
        <v>4246</v>
      </c>
      <c r="M132" s="395"/>
      <c r="N132" s="418" t="s">
        <v>3910</v>
      </c>
      <c r="O132" s="395"/>
      <c r="P132" s="418" t="s">
        <v>4247</v>
      </c>
      <c r="Q132" s="417" t="s">
        <v>4017</v>
      </c>
      <c r="R132" s="417" t="s">
        <v>4248</v>
      </c>
    </row>
    <row r="133" spans="1:18" ht="15" customHeight="1" thickBot="1" x14ac:dyDescent="0.3">
      <c r="A133" s="417" t="s">
        <v>163</v>
      </c>
      <c r="B133" s="413">
        <f t="shared" si="14"/>
        <v>1</v>
      </c>
      <c r="C133" s="413" t="str">
        <f t="shared" si="12"/>
        <v>1012608031</v>
      </c>
      <c r="D133" s="395" t="str">
        <f t="shared" si="13"/>
        <v>101260803Brownsville Area HS</v>
      </c>
      <c r="E133" s="418" t="s">
        <v>164</v>
      </c>
      <c r="F133" s="418" t="s">
        <v>23</v>
      </c>
      <c r="G133" s="415" t="s">
        <v>1425</v>
      </c>
      <c r="H133" s="417" t="s">
        <v>1630</v>
      </c>
      <c r="I133" s="418" t="s">
        <v>1629</v>
      </c>
      <c r="J133" s="417" t="s">
        <v>1630</v>
      </c>
      <c r="K133" s="419" t="str">
        <f t="shared" si="11"/>
        <v>One Falcon Drive  Brownsville,  PA  15417</v>
      </c>
      <c r="L133" s="418" t="s">
        <v>5220</v>
      </c>
      <c r="M133" s="395"/>
      <c r="N133" s="418" t="s">
        <v>3910</v>
      </c>
      <c r="O133" s="395"/>
      <c r="P133" s="418" t="s">
        <v>4023</v>
      </c>
      <c r="Q133" s="417" t="s">
        <v>4017</v>
      </c>
      <c r="R133" s="417" t="s">
        <v>4024</v>
      </c>
    </row>
    <row r="134" spans="1:18" ht="15" customHeight="1" thickBot="1" x14ac:dyDescent="0.3">
      <c r="A134" s="417" t="s">
        <v>163</v>
      </c>
      <c r="B134" s="413">
        <f t="shared" si="14"/>
        <v>2</v>
      </c>
      <c r="C134" s="413" t="str">
        <f t="shared" si="12"/>
        <v>1012608032</v>
      </c>
      <c r="D134" s="395" t="str">
        <f t="shared" si="13"/>
        <v>101260803Brownsville Area MS</v>
      </c>
      <c r="E134" s="418" t="s">
        <v>164</v>
      </c>
      <c r="F134" s="418" t="s">
        <v>23</v>
      </c>
      <c r="G134" s="415" t="s">
        <v>1425</v>
      </c>
      <c r="H134" s="417" t="s">
        <v>1632</v>
      </c>
      <c r="I134" s="418" t="s">
        <v>1631</v>
      </c>
      <c r="J134" s="417" t="s">
        <v>1632</v>
      </c>
      <c r="K134" s="419" t="str">
        <f t="shared" si="11"/>
        <v>Three Falcon Drive  Brownsville,  PA  15417</v>
      </c>
      <c r="L134" s="418" t="s">
        <v>14725</v>
      </c>
      <c r="M134" s="395"/>
      <c r="N134" s="418" t="s">
        <v>3910</v>
      </c>
      <c r="O134" s="395"/>
      <c r="P134" s="418" t="s">
        <v>4023</v>
      </c>
      <c r="Q134" s="417" t="s">
        <v>4017</v>
      </c>
      <c r="R134" s="417" t="s">
        <v>4024</v>
      </c>
    </row>
    <row r="135" spans="1:18" ht="15" customHeight="1" thickBot="1" x14ac:dyDescent="0.3">
      <c r="A135" s="417" t="s">
        <v>165</v>
      </c>
      <c r="B135" s="413">
        <f t="shared" si="14"/>
        <v>1</v>
      </c>
      <c r="C135" s="413" t="str">
        <f t="shared" si="12"/>
        <v>1220914571</v>
      </c>
      <c r="D135" s="395" t="str">
        <f t="shared" si="13"/>
        <v>122091457Bucks County Technical High School</v>
      </c>
      <c r="E135" s="418" t="s">
        <v>166</v>
      </c>
      <c r="F135" s="418" t="s">
        <v>167</v>
      </c>
      <c r="G135" s="415" t="s">
        <v>1425</v>
      </c>
      <c r="H135" s="417" t="s">
        <v>5221</v>
      </c>
      <c r="I135" s="418" t="s">
        <v>166</v>
      </c>
      <c r="J135" s="417" t="s">
        <v>5221</v>
      </c>
      <c r="K135" s="419" t="str">
        <f t="shared" ref="K135:K153" si="15">L135&amp;"  "&amp;P135&amp;",  "&amp;Q135&amp;"  "&amp;R135</f>
        <v>610 Wistar Road  Fairless Hills,  PA  19030</v>
      </c>
      <c r="L135" s="418" t="s">
        <v>5222</v>
      </c>
      <c r="M135" s="395"/>
      <c r="N135" s="418" t="s">
        <v>3910</v>
      </c>
      <c r="O135" s="395"/>
      <c r="P135" s="418" t="s">
        <v>4836</v>
      </c>
      <c r="Q135" s="417" t="s">
        <v>4017</v>
      </c>
      <c r="R135" s="417" t="s">
        <v>4837</v>
      </c>
    </row>
    <row r="136" spans="1:18" ht="15" customHeight="1" thickBot="1" x14ac:dyDescent="0.3">
      <c r="A136" s="417" t="s">
        <v>168</v>
      </c>
      <c r="B136" s="413">
        <f t="shared" si="14"/>
        <v>1</v>
      </c>
      <c r="C136" s="413" t="str">
        <f t="shared" si="12"/>
        <v>1016312031</v>
      </c>
      <c r="D136" s="395" t="str">
        <f t="shared" si="13"/>
        <v>101631203Burgettstown MS/HS</v>
      </c>
      <c r="E136" s="418" t="s">
        <v>169</v>
      </c>
      <c r="F136" s="418" t="s">
        <v>23</v>
      </c>
      <c r="G136" s="415" t="s">
        <v>1425</v>
      </c>
      <c r="H136" s="417" t="s">
        <v>1634</v>
      </c>
      <c r="I136" s="418" t="s">
        <v>1633</v>
      </c>
      <c r="J136" s="417" t="s">
        <v>1634</v>
      </c>
      <c r="K136" s="419" t="str">
        <f t="shared" si="15"/>
        <v>104 Bavington Rd  Burgettstown,  PA  15021</v>
      </c>
      <c r="L136" s="418" t="s">
        <v>5223</v>
      </c>
      <c r="M136" s="395"/>
      <c r="N136" s="418" t="s">
        <v>3910</v>
      </c>
      <c r="O136" s="395"/>
      <c r="P136" s="418" t="s">
        <v>4048</v>
      </c>
      <c r="Q136" s="417" t="s">
        <v>4017</v>
      </c>
      <c r="R136" s="417" t="s">
        <v>4049</v>
      </c>
    </row>
    <row r="137" spans="1:18" ht="15" customHeight="1" thickBot="1" x14ac:dyDescent="0.3">
      <c r="A137" s="417" t="s">
        <v>170</v>
      </c>
      <c r="B137" s="413">
        <f t="shared" si="14"/>
        <v>1</v>
      </c>
      <c r="C137" s="413" t="str">
        <f t="shared" si="12"/>
        <v>1076507031</v>
      </c>
      <c r="D137" s="395" t="str">
        <f t="shared" si="13"/>
        <v>107650703Burrell HS</v>
      </c>
      <c r="E137" s="418" t="s">
        <v>171</v>
      </c>
      <c r="F137" s="418" t="s">
        <v>23</v>
      </c>
      <c r="G137" s="415" t="s">
        <v>1425</v>
      </c>
      <c r="H137" s="417" t="s">
        <v>1636</v>
      </c>
      <c r="I137" s="418" t="s">
        <v>1635</v>
      </c>
      <c r="J137" s="417" t="s">
        <v>1636</v>
      </c>
      <c r="K137" s="419" t="str">
        <f t="shared" si="15"/>
        <v>1021 Puckety Church Rd  Lower Burrell,  PA  15068</v>
      </c>
      <c r="L137" s="418" t="s">
        <v>5224</v>
      </c>
      <c r="M137" s="395"/>
      <c r="N137" s="418" t="s">
        <v>3910</v>
      </c>
      <c r="O137" s="395"/>
      <c r="P137" s="418" t="s">
        <v>4266</v>
      </c>
      <c r="Q137" s="417" t="s">
        <v>4017</v>
      </c>
      <c r="R137" s="417" t="s">
        <v>4267</v>
      </c>
    </row>
    <row r="138" spans="1:18" ht="15" customHeight="1" thickBot="1" x14ac:dyDescent="0.3">
      <c r="A138" s="417" t="s">
        <v>170</v>
      </c>
      <c r="B138" s="413">
        <f t="shared" si="14"/>
        <v>2</v>
      </c>
      <c r="C138" s="413" t="str">
        <f t="shared" si="12"/>
        <v>1076507032</v>
      </c>
      <c r="D138" s="395" t="str">
        <f t="shared" si="13"/>
        <v>107650703Charles A Huston MS</v>
      </c>
      <c r="E138" s="418" t="s">
        <v>171</v>
      </c>
      <c r="F138" s="418" t="s">
        <v>23</v>
      </c>
      <c r="G138" s="415" t="s">
        <v>1425</v>
      </c>
      <c r="H138" s="417" t="s">
        <v>1638</v>
      </c>
      <c r="I138" s="418" t="s">
        <v>1637</v>
      </c>
      <c r="J138" s="417" t="s">
        <v>1638</v>
      </c>
      <c r="K138" s="419" t="str">
        <f t="shared" si="15"/>
        <v>1020 Puckety Church Rd  Lower Burrell,  PA  15068</v>
      </c>
      <c r="L138" s="418" t="s">
        <v>5225</v>
      </c>
      <c r="M138" s="395"/>
      <c r="N138" s="418" t="s">
        <v>3910</v>
      </c>
      <c r="O138" s="395"/>
      <c r="P138" s="418" t="s">
        <v>4266</v>
      </c>
      <c r="Q138" s="417" t="s">
        <v>4017</v>
      </c>
      <c r="R138" s="417" t="s">
        <v>4267</v>
      </c>
    </row>
    <row r="139" spans="1:18" ht="15" customHeight="1" thickBot="1" x14ac:dyDescent="0.3">
      <c r="A139" s="417" t="s">
        <v>172</v>
      </c>
      <c r="B139" s="413">
        <f t="shared" si="14"/>
        <v>1</v>
      </c>
      <c r="C139" s="413" t="str">
        <f t="shared" si="12"/>
        <v>1041012521</v>
      </c>
      <c r="D139" s="395" t="str">
        <f t="shared" si="13"/>
        <v>104101252Butler Area IHS</v>
      </c>
      <c r="E139" s="418" t="s">
        <v>173</v>
      </c>
      <c r="F139" s="418" t="s">
        <v>23</v>
      </c>
      <c r="G139" s="415" t="s">
        <v>1425</v>
      </c>
      <c r="H139" s="417" t="s">
        <v>1640</v>
      </c>
      <c r="I139" s="418" t="s">
        <v>1639</v>
      </c>
      <c r="J139" s="417" t="s">
        <v>1640</v>
      </c>
      <c r="K139" s="419" t="str">
        <f t="shared" si="15"/>
        <v>551 Fairground Hill Road  Butler,  PA  16001</v>
      </c>
      <c r="L139" s="418" t="s">
        <v>5226</v>
      </c>
      <c r="M139" s="395"/>
      <c r="N139" s="418" t="s">
        <v>3910</v>
      </c>
      <c r="O139" s="395"/>
      <c r="P139" s="418" t="s">
        <v>4145</v>
      </c>
      <c r="Q139" s="417" t="s">
        <v>4017</v>
      </c>
      <c r="R139" s="417" t="s">
        <v>4146</v>
      </c>
    </row>
    <row r="140" spans="1:18" ht="15" customHeight="1" thickBot="1" x14ac:dyDescent="0.3">
      <c r="A140" s="417" t="s">
        <v>172</v>
      </c>
      <c r="B140" s="413">
        <f t="shared" si="14"/>
        <v>2</v>
      </c>
      <c r="C140" s="413" t="str">
        <f t="shared" si="12"/>
        <v>1041012522</v>
      </c>
      <c r="D140" s="395" t="str">
        <f t="shared" si="13"/>
        <v>104101252Butler Area JHS</v>
      </c>
      <c r="E140" s="418" t="s">
        <v>173</v>
      </c>
      <c r="F140" s="418" t="s">
        <v>23</v>
      </c>
      <c r="G140" s="415" t="s">
        <v>1425</v>
      </c>
      <c r="H140" s="417" t="s">
        <v>1642</v>
      </c>
      <c r="I140" s="418" t="s">
        <v>1641</v>
      </c>
      <c r="J140" s="417" t="s">
        <v>1642</v>
      </c>
      <c r="K140" s="419" t="str">
        <f t="shared" si="15"/>
        <v>225 East North Street  Butler,  PA  16001</v>
      </c>
      <c r="L140" s="418" t="s">
        <v>5227</v>
      </c>
      <c r="M140" s="395"/>
      <c r="N140" s="418" t="s">
        <v>3910</v>
      </c>
      <c r="O140" s="395"/>
      <c r="P140" s="418" t="s">
        <v>4145</v>
      </c>
      <c r="Q140" s="417" t="s">
        <v>4017</v>
      </c>
      <c r="R140" s="417" t="s">
        <v>4146</v>
      </c>
    </row>
    <row r="141" spans="1:18" ht="15" customHeight="1" thickBot="1" x14ac:dyDescent="0.3">
      <c r="A141" s="417" t="s">
        <v>172</v>
      </c>
      <c r="B141" s="413">
        <f t="shared" si="14"/>
        <v>3</v>
      </c>
      <c r="C141" s="413" t="str">
        <f t="shared" si="12"/>
        <v>1041012523</v>
      </c>
      <c r="D141" s="395" t="str">
        <f t="shared" si="13"/>
        <v>104101252Butler Area SHS</v>
      </c>
      <c r="E141" s="418" t="s">
        <v>173</v>
      </c>
      <c r="F141" s="418" t="s">
        <v>23</v>
      </c>
      <c r="G141" s="415" t="s">
        <v>1425</v>
      </c>
      <c r="H141" s="417" t="s">
        <v>1644</v>
      </c>
      <c r="I141" s="418" t="s">
        <v>1643</v>
      </c>
      <c r="J141" s="417" t="s">
        <v>1644</v>
      </c>
      <c r="K141" s="419" t="str">
        <f t="shared" si="15"/>
        <v>120 Campus Lane  Butler,  PA  16001</v>
      </c>
      <c r="L141" s="418" t="s">
        <v>5228</v>
      </c>
      <c r="M141" s="395"/>
      <c r="N141" s="418" t="s">
        <v>3910</v>
      </c>
      <c r="O141" s="395"/>
      <c r="P141" s="418" t="s">
        <v>4145</v>
      </c>
      <c r="Q141" s="417" t="s">
        <v>4017</v>
      </c>
      <c r="R141" s="417" t="s">
        <v>4146</v>
      </c>
    </row>
    <row r="142" spans="1:18" ht="15" customHeight="1" thickBot="1" x14ac:dyDescent="0.3">
      <c r="A142" s="417" t="s">
        <v>174</v>
      </c>
      <c r="B142" s="413">
        <f t="shared" si="14"/>
        <v>1</v>
      </c>
      <c r="C142" s="413" t="str">
        <f t="shared" si="12"/>
        <v>1041013071</v>
      </c>
      <c r="D142" s="395" t="str">
        <f t="shared" si="13"/>
        <v>104101307Butler County AVTS</v>
      </c>
      <c r="E142" s="418" t="s">
        <v>175</v>
      </c>
      <c r="F142" s="418" t="s">
        <v>34</v>
      </c>
      <c r="G142" s="415" t="s">
        <v>1425</v>
      </c>
      <c r="H142" s="417" t="s">
        <v>5230</v>
      </c>
      <c r="I142" s="418" t="s">
        <v>175</v>
      </c>
      <c r="J142" s="417" t="s">
        <v>5230</v>
      </c>
      <c r="K142" s="419" t="str">
        <f t="shared" si="15"/>
        <v>210 Campus Lane  Butler,  PA  16001</v>
      </c>
      <c r="L142" s="418" t="s">
        <v>5229</v>
      </c>
      <c r="M142" s="395"/>
      <c r="N142" s="418" t="s">
        <v>3910</v>
      </c>
      <c r="O142" s="395"/>
      <c r="P142" s="418" t="s">
        <v>4145</v>
      </c>
      <c r="Q142" s="417" t="s">
        <v>4017</v>
      </c>
      <c r="R142" s="417" t="s">
        <v>4146</v>
      </c>
    </row>
    <row r="143" spans="1:18" ht="15" customHeight="1" thickBot="1" x14ac:dyDescent="0.3">
      <c r="A143" s="417" t="s">
        <v>176</v>
      </c>
      <c r="B143" s="413">
        <f t="shared" si="14"/>
        <v>1</v>
      </c>
      <c r="C143" s="413" t="str">
        <f t="shared" si="12"/>
        <v>1016315031</v>
      </c>
      <c r="D143" s="395" t="str">
        <f t="shared" si="13"/>
        <v>101631503California Area MS</v>
      </c>
      <c r="E143" s="418" t="s">
        <v>177</v>
      </c>
      <c r="F143" s="418" t="s">
        <v>23</v>
      </c>
      <c r="G143" s="415" t="s">
        <v>1425</v>
      </c>
      <c r="H143" s="417" t="s">
        <v>1646</v>
      </c>
      <c r="I143" s="418" t="s">
        <v>1645</v>
      </c>
      <c r="J143" s="417" t="s">
        <v>1646</v>
      </c>
      <c r="K143" s="419" t="str">
        <f t="shared" si="15"/>
        <v>40 Trojan Way  Coal Center,  PA  15423</v>
      </c>
      <c r="L143" s="418" t="s">
        <v>5231</v>
      </c>
      <c r="M143" s="395"/>
      <c r="N143" s="418" t="s">
        <v>3910</v>
      </c>
      <c r="O143" s="395"/>
      <c r="P143" s="418" t="s">
        <v>4019</v>
      </c>
      <c r="Q143" s="417" t="s">
        <v>4017</v>
      </c>
      <c r="R143" s="417" t="s">
        <v>4020</v>
      </c>
    </row>
    <row r="144" spans="1:18" ht="15" customHeight="1" thickBot="1" x14ac:dyDescent="0.3">
      <c r="A144" s="417" t="s">
        <v>176</v>
      </c>
      <c r="B144" s="413">
        <f t="shared" si="14"/>
        <v>2</v>
      </c>
      <c r="C144" s="413" t="str">
        <f t="shared" si="12"/>
        <v>1016315032</v>
      </c>
      <c r="D144" s="395" t="str">
        <f t="shared" si="13"/>
        <v>101631503California Area SHS</v>
      </c>
      <c r="E144" s="418" t="s">
        <v>177</v>
      </c>
      <c r="F144" s="418" t="s">
        <v>23</v>
      </c>
      <c r="G144" s="415" t="s">
        <v>1425</v>
      </c>
      <c r="H144" s="417" t="s">
        <v>1648</v>
      </c>
      <c r="I144" s="418" t="s">
        <v>1647</v>
      </c>
      <c r="J144" s="417" t="s">
        <v>1648</v>
      </c>
      <c r="K144" s="419" t="str">
        <f t="shared" si="15"/>
        <v>11 Trojan Way  Coal Center,  PA  15423</v>
      </c>
      <c r="L144" s="418" t="s">
        <v>5232</v>
      </c>
      <c r="M144" s="395"/>
      <c r="N144" s="418" t="s">
        <v>3910</v>
      </c>
      <c r="O144" s="395"/>
      <c r="P144" s="418" t="s">
        <v>4019</v>
      </c>
      <c r="Q144" s="417" t="s">
        <v>4017</v>
      </c>
      <c r="R144" s="417" t="s">
        <v>4020</v>
      </c>
    </row>
    <row r="145" spans="1:18" ht="15" customHeight="1" thickBot="1" x14ac:dyDescent="0.3">
      <c r="A145" s="417" t="s">
        <v>178</v>
      </c>
      <c r="B145" s="413">
        <f t="shared" si="14"/>
        <v>1</v>
      </c>
      <c r="C145" s="413" t="str">
        <f t="shared" si="12"/>
        <v>1081112031</v>
      </c>
      <c r="D145" s="395" t="str">
        <f t="shared" si="13"/>
        <v>108111203Cambria Heights MS</v>
      </c>
      <c r="E145" s="418" t="s">
        <v>179</v>
      </c>
      <c r="F145" s="418" t="s">
        <v>23</v>
      </c>
      <c r="G145" s="415" t="s">
        <v>1425</v>
      </c>
      <c r="H145" s="417" t="s">
        <v>1650</v>
      </c>
      <c r="I145" s="418" t="s">
        <v>1649</v>
      </c>
      <c r="J145" s="417" t="s">
        <v>1650</v>
      </c>
      <c r="K145" s="419" t="str">
        <f t="shared" si="15"/>
        <v>414 Glendale Lake Rd  Patton,  PA  16668</v>
      </c>
      <c r="L145" s="418" t="s">
        <v>5233</v>
      </c>
      <c r="M145" s="395"/>
      <c r="N145" s="418" t="s">
        <v>5234</v>
      </c>
      <c r="O145" s="395"/>
      <c r="P145" s="418" t="s">
        <v>4328</v>
      </c>
      <c r="Q145" s="417" t="s">
        <v>4017</v>
      </c>
      <c r="R145" s="417" t="s">
        <v>4329</v>
      </c>
    </row>
    <row r="146" spans="1:18" ht="15" customHeight="1" thickBot="1" x14ac:dyDescent="0.3">
      <c r="A146" s="417" t="s">
        <v>178</v>
      </c>
      <c r="B146" s="413">
        <f t="shared" si="14"/>
        <v>2</v>
      </c>
      <c r="C146" s="413" t="str">
        <f t="shared" si="12"/>
        <v>1081112032</v>
      </c>
      <c r="D146" s="395" t="str">
        <f t="shared" si="13"/>
        <v>108111203Cambria Heights SHS</v>
      </c>
      <c r="E146" s="418" t="s">
        <v>179</v>
      </c>
      <c r="F146" s="418" t="s">
        <v>23</v>
      </c>
      <c r="G146" s="415" t="s">
        <v>1425</v>
      </c>
      <c r="H146" s="417" t="s">
        <v>1652</v>
      </c>
      <c r="I146" s="418" t="s">
        <v>1651</v>
      </c>
      <c r="J146" s="417" t="s">
        <v>1652</v>
      </c>
      <c r="K146" s="419" t="str">
        <f t="shared" si="15"/>
        <v>426 Glendale Lake Rd PO Box 6  Patton,  PA  16668</v>
      </c>
      <c r="L146" s="418" t="s">
        <v>14726</v>
      </c>
      <c r="M146" s="395"/>
      <c r="N146" s="418" t="s">
        <v>3910</v>
      </c>
      <c r="O146" s="395"/>
      <c r="P146" s="418" t="s">
        <v>4328</v>
      </c>
      <c r="Q146" s="417" t="s">
        <v>4017</v>
      </c>
      <c r="R146" s="417" t="s">
        <v>4329</v>
      </c>
    </row>
    <row r="147" spans="1:18" ht="15" customHeight="1" thickBot="1" x14ac:dyDescent="0.3">
      <c r="A147" s="417" t="s">
        <v>180</v>
      </c>
      <c r="B147" s="413">
        <f t="shared" si="14"/>
        <v>1</v>
      </c>
      <c r="C147" s="413" t="str">
        <f t="shared" si="12"/>
        <v>1091227031</v>
      </c>
      <c r="D147" s="395" t="str">
        <f t="shared" si="13"/>
        <v>109122703Cameron County JSHS</v>
      </c>
      <c r="E147" s="418" t="s">
        <v>181</v>
      </c>
      <c r="F147" s="418" t="s">
        <v>23</v>
      </c>
      <c r="G147" s="415" t="s">
        <v>1425</v>
      </c>
      <c r="H147" s="417" t="s">
        <v>1654</v>
      </c>
      <c r="I147" s="418" t="s">
        <v>1653</v>
      </c>
      <c r="J147" s="417" t="s">
        <v>1654</v>
      </c>
      <c r="K147" s="419" t="str">
        <f t="shared" si="15"/>
        <v>601 Woodland Ave  Emporium,  PA  15834</v>
      </c>
      <c r="L147" s="418" t="s">
        <v>5236</v>
      </c>
      <c r="M147" s="395"/>
      <c r="N147" s="418" t="s">
        <v>3910</v>
      </c>
      <c r="O147" s="395"/>
      <c r="P147" s="418" t="s">
        <v>4370</v>
      </c>
      <c r="Q147" s="417" t="s">
        <v>4017</v>
      </c>
      <c r="R147" s="417" t="s">
        <v>4371</v>
      </c>
    </row>
    <row r="148" spans="1:18" ht="15" customHeight="1" thickBot="1" x14ac:dyDescent="0.3">
      <c r="A148" s="417" t="s">
        <v>182</v>
      </c>
      <c r="B148" s="413">
        <f t="shared" si="14"/>
        <v>1</v>
      </c>
      <c r="C148" s="413" t="str">
        <f t="shared" si="12"/>
        <v>1152110031</v>
      </c>
      <c r="D148" s="395" t="str">
        <f t="shared" si="13"/>
        <v>115211003Camp Hill MS</v>
      </c>
      <c r="E148" s="418" t="s">
        <v>183</v>
      </c>
      <c r="F148" s="418" t="s">
        <v>23</v>
      </c>
      <c r="G148" s="415" t="s">
        <v>1425</v>
      </c>
      <c r="H148" s="417" t="s">
        <v>1656</v>
      </c>
      <c r="I148" s="418" t="s">
        <v>1655</v>
      </c>
      <c r="J148" s="417" t="s">
        <v>1656</v>
      </c>
      <c r="K148" s="419" t="str">
        <f t="shared" si="15"/>
        <v>2401 Chestnut St  Camp Hill,  PA  17011</v>
      </c>
      <c r="L148" s="418" t="s">
        <v>5237</v>
      </c>
      <c r="M148" s="395"/>
      <c r="N148" s="418" t="s">
        <v>3910</v>
      </c>
      <c r="O148" s="395"/>
      <c r="P148" s="418" t="s">
        <v>4574</v>
      </c>
      <c r="Q148" s="417" t="s">
        <v>4017</v>
      </c>
      <c r="R148" s="417" t="s">
        <v>4575</v>
      </c>
    </row>
    <row r="149" spans="1:18" ht="15" customHeight="1" thickBot="1" x14ac:dyDescent="0.3">
      <c r="A149" s="417" t="s">
        <v>182</v>
      </c>
      <c r="B149" s="413">
        <f t="shared" si="14"/>
        <v>2</v>
      </c>
      <c r="C149" s="413" t="str">
        <f t="shared" si="12"/>
        <v>1152110032</v>
      </c>
      <c r="D149" s="395" t="str">
        <f t="shared" si="13"/>
        <v>115211003Camp Hill SHS</v>
      </c>
      <c r="E149" s="418" t="s">
        <v>183</v>
      </c>
      <c r="F149" s="418" t="s">
        <v>23</v>
      </c>
      <c r="G149" s="415" t="s">
        <v>1425</v>
      </c>
      <c r="H149" s="417" t="s">
        <v>1658</v>
      </c>
      <c r="I149" s="418" t="s">
        <v>1657</v>
      </c>
      <c r="J149" s="417" t="s">
        <v>1658</v>
      </c>
      <c r="K149" s="419" t="str">
        <f t="shared" si="15"/>
        <v>100 S 24th St  Camp Hill,  PA  17011</v>
      </c>
      <c r="L149" s="418" t="s">
        <v>5238</v>
      </c>
      <c r="M149" s="395"/>
      <c r="N149" s="418" t="s">
        <v>3910</v>
      </c>
      <c r="O149" s="395"/>
      <c r="P149" s="418" t="s">
        <v>4574</v>
      </c>
      <c r="Q149" s="417" t="s">
        <v>4017</v>
      </c>
      <c r="R149" s="417" t="s">
        <v>4575</v>
      </c>
    </row>
    <row r="150" spans="1:18" ht="15" customHeight="1" thickBot="1" x14ac:dyDescent="0.3">
      <c r="A150" s="417" t="s">
        <v>184</v>
      </c>
      <c r="B150" s="413">
        <f t="shared" si="14"/>
        <v>1</v>
      </c>
      <c r="C150" s="413" t="str">
        <f t="shared" si="12"/>
        <v>1016317031</v>
      </c>
      <c r="D150" s="395" t="str">
        <f t="shared" si="13"/>
        <v>101631703Canon-McMillan SHS</v>
      </c>
      <c r="E150" s="418" t="s">
        <v>185</v>
      </c>
      <c r="F150" s="418" t="s">
        <v>23</v>
      </c>
      <c r="G150" s="415" t="s">
        <v>1425</v>
      </c>
      <c r="H150" s="417" t="s">
        <v>1660</v>
      </c>
      <c r="I150" s="418" t="s">
        <v>1659</v>
      </c>
      <c r="J150" s="417" t="s">
        <v>1660</v>
      </c>
      <c r="K150" s="419" t="str">
        <f t="shared" si="15"/>
        <v>314 Elm St Extension  Canonsburg,  PA  15317</v>
      </c>
      <c r="L150" s="418" t="s">
        <v>5239</v>
      </c>
      <c r="M150" s="395"/>
      <c r="N150" s="418" t="s">
        <v>3910</v>
      </c>
      <c r="O150" s="395"/>
      <c r="P150" s="418" t="s">
        <v>4050</v>
      </c>
      <c r="Q150" s="417" t="s">
        <v>4017</v>
      </c>
      <c r="R150" s="417" t="s">
        <v>4051</v>
      </c>
    </row>
    <row r="151" spans="1:18" ht="15" customHeight="1" thickBot="1" x14ac:dyDescent="0.3">
      <c r="A151" s="417" t="s">
        <v>184</v>
      </c>
      <c r="B151" s="413">
        <f t="shared" si="14"/>
        <v>2</v>
      </c>
      <c r="C151" s="413" t="str">
        <f t="shared" si="12"/>
        <v>1016317032</v>
      </c>
      <c r="D151" s="395" t="str">
        <f t="shared" si="13"/>
        <v>101631703Canonsburg MS</v>
      </c>
      <c r="E151" s="418" t="s">
        <v>185</v>
      </c>
      <c r="F151" s="418" t="s">
        <v>23</v>
      </c>
      <c r="G151" s="415" t="s">
        <v>1425</v>
      </c>
      <c r="H151" s="417" t="s">
        <v>1662</v>
      </c>
      <c r="I151" s="418" t="s">
        <v>1661</v>
      </c>
      <c r="J151" s="417" t="s">
        <v>1662</v>
      </c>
      <c r="K151" s="419" t="str">
        <f t="shared" si="15"/>
        <v>25 E College St  Canonsburg,  PA  15317</v>
      </c>
      <c r="L151" s="418" t="s">
        <v>5240</v>
      </c>
      <c r="M151" s="395"/>
      <c r="N151" s="418" t="s">
        <v>3910</v>
      </c>
      <c r="O151" s="395"/>
      <c r="P151" s="418" t="s">
        <v>4050</v>
      </c>
      <c r="Q151" s="417" t="s">
        <v>4017</v>
      </c>
      <c r="R151" s="417" t="s">
        <v>4051</v>
      </c>
    </row>
    <row r="152" spans="1:18" ht="15" customHeight="1" thickBot="1" x14ac:dyDescent="0.3">
      <c r="A152" s="417" t="s">
        <v>184</v>
      </c>
      <c r="B152" s="413">
        <f t="shared" si="14"/>
        <v>3</v>
      </c>
      <c r="C152" s="413" t="str">
        <f t="shared" si="12"/>
        <v>1016317033</v>
      </c>
      <c r="D152" s="395" t="str">
        <f t="shared" si="13"/>
        <v>101631703North Strabane Intrmd Sch</v>
      </c>
      <c r="E152" s="418" t="s">
        <v>185</v>
      </c>
      <c r="F152" s="418" t="s">
        <v>23</v>
      </c>
      <c r="G152" s="415" t="s">
        <v>1425</v>
      </c>
      <c r="H152" s="417" t="s">
        <v>14727</v>
      </c>
      <c r="I152" s="418" t="s">
        <v>14728</v>
      </c>
      <c r="J152" s="417" t="s">
        <v>14727</v>
      </c>
      <c r="K152" s="419" t="str">
        <f t="shared" si="15"/>
        <v>20 Giffin Drive  Canonsburg,  PA  15317</v>
      </c>
      <c r="L152" s="418" t="s">
        <v>14729</v>
      </c>
      <c r="M152" s="395"/>
      <c r="N152" s="418" t="s">
        <v>3910</v>
      </c>
      <c r="O152" s="395"/>
      <c r="P152" s="418" t="s">
        <v>4050</v>
      </c>
      <c r="Q152" s="417" t="s">
        <v>4017</v>
      </c>
      <c r="R152" s="417" t="s">
        <v>4051</v>
      </c>
    </row>
    <row r="153" spans="1:18" ht="15" customHeight="1" thickBot="1" x14ac:dyDescent="0.3">
      <c r="A153" s="417" t="s">
        <v>186</v>
      </c>
      <c r="B153" s="413">
        <f t="shared" si="14"/>
        <v>1</v>
      </c>
      <c r="C153" s="413" t="str">
        <f t="shared" si="12"/>
        <v>1170810031</v>
      </c>
      <c r="D153" s="395" t="str">
        <f t="shared" si="13"/>
        <v>117081003Canton JSHS</v>
      </c>
      <c r="E153" s="418" t="s">
        <v>187</v>
      </c>
      <c r="F153" s="418" t="s">
        <v>23</v>
      </c>
      <c r="G153" s="415" t="s">
        <v>1425</v>
      </c>
      <c r="H153" s="417" t="s">
        <v>1664</v>
      </c>
      <c r="I153" s="418" t="s">
        <v>1663</v>
      </c>
      <c r="J153" s="417" t="s">
        <v>1664</v>
      </c>
      <c r="K153" s="419" t="str">
        <f t="shared" si="15"/>
        <v>509 E Main St  Canton,  PA  17724</v>
      </c>
      <c r="L153" s="418" t="s">
        <v>5241</v>
      </c>
      <c r="M153" s="395"/>
      <c r="N153" s="418" t="s">
        <v>3910</v>
      </c>
      <c r="O153" s="395"/>
      <c r="P153" s="418" t="s">
        <v>4664</v>
      </c>
      <c r="Q153" s="417" t="s">
        <v>4017</v>
      </c>
      <c r="R153" s="417" t="s">
        <v>4665</v>
      </c>
    </row>
    <row r="154" spans="1:18" ht="15" customHeight="1" thickBot="1" x14ac:dyDescent="0.3">
      <c r="A154" s="417" t="s">
        <v>14457</v>
      </c>
      <c r="B154" s="413">
        <f t="shared" si="14"/>
        <v>1</v>
      </c>
      <c r="C154" s="413" t="str">
        <f t="shared" si="12"/>
        <v>1152270101</v>
      </c>
      <c r="D154" s="395" t="str">
        <f t="shared" si="13"/>
        <v>115227010Capital Area School for the Arts Charter</v>
      </c>
      <c r="E154" s="418" t="s">
        <v>14458</v>
      </c>
      <c r="F154" s="418" t="s">
        <v>18</v>
      </c>
      <c r="G154" s="415" t="s">
        <v>1425</v>
      </c>
      <c r="H154" s="417" t="s">
        <v>14730</v>
      </c>
      <c r="I154" s="418" t="s">
        <v>14458</v>
      </c>
      <c r="J154" s="417" t="s">
        <v>14730</v>
      </c>
      <c r="K154" s="419" t="str">
        <f>L154&amp;"  "&amp;P154&amp;",  "&amp;Q154&amp;"  "&amp;R154</f>
        <v>150 Strawberry Square  Harrisburg,  PA  17101</v>
      </c>
      <c r="L154" s="418" t="s">
        <v>14459</v>
      </c>
      <c r="M154" s="395"/>
      <c r="N154" s="418" t="s">
        <v>3910</v>
      </c>
      <c r="O154" s="395"/>
      <c r="P154" s="418" t="s">
        <v>4589</v>
      </c>
      <c r="Q154" s="417" t="s">
        <v>4017</v>
      </c>
      <c r="R154" s="417" t="s">
        <v>5593</v>
      </c>
    </row>
    <row r="155" spans="1:18" ht="15" customHeight="1" thickBot="1" x14ac:dyDescent="0.3">
      <c r="A155" s="417" t="s">
        <v>188</v>
      </c>
      <c r="B155" s="413">
        <f t="shared" si="14"/>
        <v>1</v>
      </c>
      <c r="C155" s="413" t="str">
        <f t="shared" si="12"/>
        <v>1211315071</v>
      </c>
      <c r="D155" s="395" t="str">
        <f t="shared" si="13"/>
        <v>121131507Carbon Career &amp; Technical Institute</v>
      </c>
      <c r="E155" s="418" t="s">
        <v>189</v>
      </c>
      <c r="F155" s="418" t="s">
        <v>167</v>
      </c>
      <c r="G155" s="415" t="s">
        <v>1425</v>
      </c>
      <c r="H155" s="417" t="s">
        <v>5242</v>
      </c>
      <c r="I155" s="418" t="s">
        <v>189</v>
      </c>
      <c r="J155" s="417" t="s">
        <v>5242</v>
      </c>
      <c r="K155" s="419" t="str">
        <f>L155&amp;"  "&amp;P155&amp;",  "&amp;Q155&amp;"  "&amp;R155</f>
        <v>150 West 13th Street  Jim Thorpe,  PA  18229</v>
      </c>
      <c r="L155" s="418" t="s">
        <v>14537</v>
      </c>
      <c r="M155" s="395"/>
      <c r="N155" s="418" t="s">
        <v>3910</v>
      </c>
      <c r="O155" s="395"/>
      <c r="P155" s="418" t="s">
        <v>4796</v>
      </c>
      <c r="Q155" s="417" t="s">
        <v>4017</v>
      </c>
      <c r="R155" s="417" t="s">
        <v>4797</v>
      </c>
    </row>
    <row r="156" spans="1:18" ht="15" customHeight="1" thickBot="1" x14ac:dyDescent="0.3">
      <c r="A156" s="417" t="s">
        <v>190</v>
      </c>
      <c r="B156" s="413">
        <f t="shared" si="14"/>
        <v>1</v>
      </c>
      <c r="C156" s="413" t="str">
        <f t="shared" si="12"/>
        <v>1193513031</v>
      </c>
      <c r="D156" s="395" t="str">
        <f t="shared" si="13"/>
        <v>119351303Carbondale Area JSHS</v>
      </c>
      <c r="E156" s="418" t="s">
        <v>191</v>
      </c>
      <c r="F156" s="418" t="s">
        <v>23</v>
      </c>
      <c r="G156" s="415" t="s">
        <v>1425</v>
      </c>
      <c r="H156" s="417" t="s">
        <v>1666</v>
      </c>
      <c r="I156" s="418" t="s">
        <v>1665</v>
      </c>
      <c r="J156" s="417" t="s">
        <v>1666</v>
      </c>
      <c r="K156" s="419" t="str">
        <f>L156&amp;"  "&amp;P156&amp;",  "&amp;Q156&amp;"  "&amp;R156</f>
        <v>101 Brooklyn Street  Carbondale,  PA  18407</v>
      </c>
      <c r="L156" s="418" t="s">
        <v>5243</v>
      </c>
      <c r="M156" s="395"/>
      <c r="N156" s="418" t="s">
        <v>3910</v>
      </c>
      <c r="O156" s="395"/>
      <c r="P156" s="418" t="s">
        <v>4729</v>
      </c>
      <c r="Q156" s="417" t="s">
        <v>4017</v>
      </c>
      <c r="R156" s="417" t="s">
        <v>4726</v>
      </c>
    </row>
    <row r="157" spans="1:18" ht="15" customHeight="1" thickBot="1" x14ac:dyDescent="0.3">
      <c r="A157" s="417" t="s">
        <v>190</v>
      </c>
      <c r="B157" s="413">
        <f t="shared" si="14"/>
        <v>2</v>
      </c>
      <c r="C157" s="413" t="str">
        <f t="shared" si="12"/>
        <v>1193513032</v>
      </c>
      <c r="D157" s="395" t="str">
        <f t="shared" si="13"/>
        <v>119351303Carbondale El Sch</v>
      </c>
      <c r="E157" s="418" t="s">
        <v>191</v>
      </c>
      <c r="F157" s="418" t="s">
        <v>23</v>
      </c>
      <c r="G157" s="415" t="s">
        <v>1425</v>
      </c>
      <c r="H157" s="417" t="s">
        <v>14731</v>
      </c>
      <c r="I157" s="418" t="s">
        <v>14732</v>
      </c>
      <c r="J157" s="417" t="s">
        <v>14731</v>
      </c>
      <c r="K157" s="419" t="str">
        <f>L157&amp;"  "&amp;P157&amp;",  "&amp;Q157&amp;"  "&amp;R157</f>
        <v>103 Brooklyn St  Carbondale,  PA  18407</v>
      </c>
      <c r="L157" s="418" t="s">
        <v>14733</v>
      </c>
      <c r="M157" s="395"/>
      <c r="N157" s="418" t="s">
        <v>3910</v>
      </c>
      <c r="O157" s="395"/>
      <c r="P157" s="418" t="s">
        <v>4729</v>
      </c>
      <c r="Q157" s="417" t="s">
        <v>4017</v>
      </c>
      <c r="R157" s="417" t="s">
        <v>4726</v>
      </c>
    </row>
    <row r="158" spans="1:18" ht="15" customHeight="1" thickBot="1" x14ac:dyDescent="0.3">
      <c r="A158" s="417" t="s">
        <v>192</v>
      </c>
      <c r="B158" s="413">
        <f t="shared" si="14"/>
        <v>1</v>
      </c>
      <c r="C158" s="413" t="str">
        <f t="shared" si="12"/>
        <v>1020231801</v>
      </c>
      <c r="D158" s="395" t="str">
        <f t="shared" si="13"/>
        <v>102023180Career Connections CHS</v>
      </c>
      <c r="E158" s="418" t="s">
        <v>193</v>
      </c>
      <c r="F158" s="418" t="s">
        <v>18</v>
      </c>
      <c r="G158" s="415" t="s">
        <v>1425</v>
      </c>
      <c r="H158" s="417" t="s">
        <v>1667</v>
      </c>
      <c r="I158" s="418" t="s">
        <v>193</v>
      </c>
      <c r="J158" s="417" t="s">
        <v>1667</v>
      </c>
      <c r="K158" s="419" t="str">
        <f t="shared" ref="K158:K193" si="16">L158&amp;"  "&amp;P158&amp;",  "&amp;Q158&amp;"  "&amp;R158</f>
        <v>4412 Butler Street  Pittsburgh,  PA  15201</v>
      </c>
      <c r="L158" s="418" t="s">
        <v>5244</v>
      </c>
      <c r="M158" s="395"/>
      <c r="N158" s="418" t="s">
        <v>3910</v>
      </c>
      <c r="O158" s="395"/>
      <c r="P158" s="418" t="s">
        <v>4067</v>
      </c>
      <c r="Q158" s="417" t="s">
        <v>4017</v>
      </c>
      <c r="R158" s="417" t="s">
        <v>4074</v>
      </c>
    </row>
    <row r="159" spans="1:18" ht="15" customHeight="1" thickBot="1" x14ac:dyDescent="0.3">
      <c r="A159" s="417" t="s">
        <v>194</v>
      </c>
      <c r="B159" s="413">
        <f t="shared" si="14"/>
        <v>1</v>
      </c>
      <c r="C159" s="413" t="str">
        <f t="shared" si="12"/>
        <v>1204830071</v>
      </c>
      <c r="D159" s="395" t="str">
        <f t="shared" si="13"/>
        <v>120483007Career Institute of Technology</v>
      </c>
      <c r="E159" s="418" t="s">
        <v>195</v>
      </c>
      <c r="F159" s="418" t="s">
        <v>34</v>
      </c>
      <c r="G159" s="415" t="s">
        <v>1425</v>
      </c>
      <c r="H159" s="417" t="s">
        <v>5246</v>
      </c>
      <c r="I159" s="418" t="s">
        <v>195</v>
      </c>
      <c r="J159" s="417" t="s">
        <v>5246</v>
      </c>
      <c r="K159" s="419" t="str">
        <f t="shared" si="16"/>
        <v>5335 Kesslersville Road  Easton,  PA  18040</v>
      </c>
      <c r="L159" s="418" t="s">
        <v>5245</v>
      </c>
      <c r="M159" s="395"/>
      <c r="N159" s="418" t="s">
        <v>3910</v>
      </c>
      <c r="O159" s="395"/>
      <c r="P159" s="418" t="s">
        <v>4762</v>
      </c>
      <c r="Q159" s="417" t="s">
        <v>4017</v>
      </c>
      <c r="R159" s="417" t="s">
        <v>4782</v>
      </c>
    </row>
    <row r="160" spans="1:18" ht="15" customHeight="1" thickBot="1" x14ac:dyDescent="0.3">
      <c r="A160" s="417" t="s">
        <v>196</v>
      </c>
      <c r="B160" s="413">
        <f t="shared" si="14"/>
        <v>1</v>
      </c>
      <c r="C160" s="413" t="str">
        <f t="shared" si="12"/>
        <v>1152111031</v>
      </c>
      <c r="D160" s="395" t="str">
        <f t="shared" si="13"/>
        <v>115211103Carlisle Area HS</v>
      </c>
      <c r="E160" s="418" t="s">
        <v>197</v>
      </c>
      <c r="F160" s="418" t="s">
        <v>23</v>
      </c>
      <c r="G160" s="415" t="s">
        <v>1425</v>
      </c>
      <c r="H160" s="417" t="s">
        <v>1669</v>
      </c>
      <c r="I160" s="418" t="s">
        <v>1668</v>
      </c>
      <c r="J160" s="417" t="s">
        <v>1669</v>
      </c>
      <c r="K160" s="419" t="str">
        <f t="shared" si="16"/>
        <v>623 W Penn St  Carlisle,  PA  17013</v>
      </c>
      <c r="L160" s="418" t="s">
        <v>5247</v>
      </c>
      <c r="M160" s="395"/>
      <c r="N160" s="418" t="s">
        <v>3910</v>
      </c>
      <c r="O160" s="395"/>
      <c r="P160" s="418" t="s">
        <v>4576</v>
      </c>
      <c r="Q160" s="417" t="s">
        <v>4017</v>
      </c>
      <c r="R160" s="417" t="s">
        <v>4577</v>
      </c>
    </row>
    <row r="161" spans="1:18" ht="15" customHeight="1" thickBot="1" x14ac:dyDescent="0.3">
      <c r="A161" s="417" t="s">
        <v>196</v>
      </c>
      <c r="B161" s="413">
        <f t="shared" si="14"/>
        <v>2</v>
      </c>
      <c r="C161" s="413" t="str">
        <f t="shared" si="12"/>
        <v>1152111032</v>
      </c>
      <c r="D161" s="395" t="str">
        <f t="shared" si="13"/>
        <v>115211103Lamberton MS</v>
      </c>
      <c r="E161" s="418" t="s">
        <v>197</v>
      </c>
      <c r="F161" s="418" t="s">
        <v>23</v>
      </c>
      <c r="G161" s="415" t="s">
        <v>1425</v>
      </c>
      <c r="H161" s="417" t="s">
        <v>1671</v>
      </c>
      <c r="I161" s="418" t="s">
        <v>1670</v>
      </c>
      <c r="J161" s="417" t="s">
        <v>1671</v>
      </c>
      <c r="K161" s="419" t="str">
        <f t="shared" si="16"/>
        <v>623 W Penn St  Carlisle,  PA  17013</v>
      </c>
      <c r="L161" s="418" t="s">
        <v>5247</v>
      </c>
      <c r="M161" s="395"/>
      <c r="N161" s="418" t="s">
        <v>3910</v>
      </c>
      <c r="O161" s="395"/>
      <c r="P161" s="418" t="s">
        <v>4576</v>
      </c>
      <c r="Q161" s="417" t="s">
        <v>4017</v>
      </c>
      <c r="R161" s="417" t="s">
        <v>4577</v>
      </c>
    </row>
    <row r="162" spans="1:18" ht="15" customHeight="1" thickBot="1" x14ac:dyDescent="0.3">
      <c r="A162" s="417" t="s">
        <v>196</v>
      </c>
      <c r="B162" s="413">
        <f t="shared" si="14"/>
        <v>3</v>
      </c>
      <c r="C162" s="413" t="str">
        <f t="shared" si="12"/>
        <v>1152111033</v>
      </c>
      <c r="D162" s="395" t="str">
        <f t="shared" si="13"/>
        <v>115211103Wilson MS</v>
      </c>
      <c r="E162" s="418" t="s">
        <v>197</v>
      </c>
      <c r="F162" s="418" t="s">
        <v>23</v>
      </c>
      <c r="G162" s="415" t="s">
        <v>1425</v>
      </c>
      <c r="H162" s="417" t="s">
        <v>1673</v>
      </c>
      <c r="I162" s="418" t="s">
        <v>1672</v>
      </c>
      <c r="J162" s="417" t="s">
        <v>1673</v>
      </c>
      <c r="K162" s="419" t="str">
        <f t="shared" si="16"/>
        <v>623 W Penn St  Carlisle,  PA  17013</v>
      </c>
      <c r="L162" s="418" t="s">
        <v>5247</v>
      </c>
      <c r="M162" s="395"/>
      <c r="N162" s="418" t="s">
        <v>3910</v>
      </c>
      <c r="O162" s="395"/>
      <c r="P162" s="418" t="s">
        <v>4576</v>
      </c>
      <c r="Q162" s="417" t="s">
        <v>4017</v>
      </c>
      <c r="R162" s="417" t="s">
        <v>4577</v>
      </c>
    </row>
    <row r="163" spans="1:18" ht="15" customHeight="1" thickBot="1" x14ac:dyDescent="0.3">
      <c r="A163" s="417" t="s">
        <v>198</v>
      </c>
      <c r="B163" s="413">
        <f t="shared" si="14"/>
        <v>1</v>
      </c>
      <c r="C163" s="413" t="str">
        <f t="shared" si="12"/>
        <v>1030216031</v>
      </c>
      <c r="D163" s="395" t="str">
        <f t="shared" si="13"/>
        <v>103021603Carlynton JSHS</v>
      </c>
      <c r="E163" s="418" t="s">
        <v>199</v>
      </c>
      <c r="F163" s="418" t="s">
        <v>23</v>
      </c>
      <c r="G163" s="415" t="s">
        <v>1425</v>
      </c>
      <c r="H163" s="417" t="s">
        <v>1675</v>
      </c>
      <c r="I163" s="418" t="s">
        <v>1674</v>
      </c>
      <c r="J163" s="417" t="s">
        <v>1675</v>
      </c>
      <c r="K163" s="419" t="str">
        <f t="shared" si="16"/>
        <v>435 Kings Hwy  Carnegie,  PA  15106</v>
      </c>
      <c r="L163" s="418" t="s">
        <v>5248</v>
      </c>
      <c r="M163" s="395"/>
      <c r="N163" s="418" t="s">
        <v>3910</v>
      </c>
      <c r="O163" s="395"/>
      <c r="P163" s="418" t="s">
        <v>4091</v>
      </c>
      <c r="Q163" s="417" t="s">
        <v>4017</v>
      </c>
      <c r="R163" s="417" t="s">
        <v>4092</v>
      </c>
    </row>
    <row r="164" spans="1:18" ht="15" customHeight="1" thickBot="1" x14ac:dyDescent="0.3">
      <c r="A164" s="417" t="s">
        <v>200</v>
      </c>
      <c r="B164" s="413">
        <f t="shared" si="14"/>
        <v>1</v>
      </c>
      <c r="C164" s="413" t="str">
        <f t="shared" si="12"/>
        <v>1013013031</v>
      </c>
      <c r="D164" s="395" t="str">
        <f t="shared" si="13"/>
        <v>101301303Carmichaels Area El Ctr</v>
      </c>
      <c r="E164" s="418" t="s">
        <v>201</v>
      </c>
      <c r="F164" s="418" t="s">
        <v>23</v>
      </c>
      <c r="G164" s="415" t="s">
        <v>1425</v>
      </c>
      <c r="H164" s="417" t="s">
        <v>1677</v>
      </c>
      <c r="I164" s="418" t="s">
        <v>1676</v>
      </c>
      <c r="J164" s="417" t="s">
        <v>1677</v>
      </c>
      <c r="K164" s="419" t="str">
        <f t="shared" si="16"/>
        <v>225 N Vine St  Carmichaels,  PA  15320</v>
      </c>
      <c r="L164" s="418" t="s">
        <v>5249</v>
      </c>
      <c r="M164" s="395"/>
      <c r="N164" s="418" t="s">
        <v>3910</v>
      </c>
      <c r="O164" s="395"/>
      <c r="P164" s="418" t="s">
        <v>4032</v>
      </c>
      <c r="Q164" s="417" t="s">
        <v>4017</v>
      </c>
      <c r="R164" s="417" t="s">
        <v>4033</v>
      </c>
    </row>
    <row r="165" spans="1:18" ht="15" customHeight="1" thickBot="1" x14ac:dyDescent="0.3">
      <c r="A165" s="417" t="s">
        <v>200</v>
      </c>
      <c r="B165" s="413">
        <f t="shared" si="14"/>
        <v>2</v>
      </c>
      <c r="C165" s="413" t="str">
        <f t="shared" si="12"/>
        <v>1013013032</v>
      </c>
      <c r="D165" s="395" t="str">
        <f t="shared" si="13"/>
        <v>101301303Carmichaels Area JSHS</v>
      </c>
      <c r="E165" s="418" t="s">
        <v>201</v>
      </c>
      <c r="F165" s="418" t="s">
        <v>23</v>
      </c>
      <c r="G165" s="415" t="s">
        <v>1425</v>
      </c>
      <c r="H165" s="417" t="s">
        <v>1679</v>
      </c>
      <c r="I165" s="418" t="s">
        <v>1678</v>
      </c>
      <c r="J165" s="417" t="s">
        <v>1679</v>
      </c>
      <c r="K165" s="419" t="str">
        <f t="shared" si="16"/>
        <v>300 W Greene St  Carmichaels,  PA  15320</v>
      </c>
      <c r="L165" s="418" t="s">
        <v>5250</v>
      </c>
      <c r="M165" s="395"/>
      <c r="N165" s="418" t="s">
        <v>3910</v>
      </c>
      <c r="O165" s="395"/>
      <c r="P165" s="418" t="s">
        <v>4032</v>
      </c>
      <c r="Q165" s="417" t="s">
        <v>4017</v>
      </c>
      <c r="R165" s="417" t="s">
        <v>4033</v>
      </c>
    </row>
    <row r="166" spans="1:18" ht="15" customHeight="1" thickBot="1" x14ac:dyDescent="0.3">
      <c r="A166" s="417" t="s">
        <v>202</v>
      </c>
      <c r="B166" s="413">
        <f t="shared" si="14"/>
        <v>1</v>
      </c>
      <c r="C166" s="413" t="str">
        <f t="shared" si="12"/>
        <v>1213913031</v>
      </c>
      <c r="D166" s="395" t="str">
        <f t="shared" si="13"/>
        <v>121391303Catasauqua MS</v>
      </c>
      <c r="E166" s="418" t="s">
        <v>203</v>
      </c>
      <c r="F166" s="418" t="s">
        <v>23</v>
      </c>
      <c r="G166" s="415" t="s">
        <v>1425</v>
      </c>
      <c r="H166" s="417" t="s">
        <v>1681</v>
      </c>
      <c r="I166" s="418" t="s">
        <v>1680</v>
      </c>
      <c r="J166" s="417" t="s">
        <v>1681</v>
      </c>
      <c r="K166" s="419" t="str">
        <f t="shared" si="16"/>
        <v>850 Pine street  Catasauqua,  PA  18032</v>
      </c>
      <c r="L166" s="418" t="s">
        <v>5251</v>
      </c>
      <c r="M166" s="395"/>
      <c r="N166" s="418" t="s">
        <v>3910</v>
      </c>
      <c r="O166" s="395"/>
      <c r="P166" s="418" t="s">
        <v>4809</v>
      </c>
      <c r="Q166" s="417" t="s">
        <v>4017</v>
      </c>
      <c r="R166" s="417" t="s">
        <v>4810</v>
      </c>
    </row>
    <row r="167" spans="1:18" ht="15" customHeight="1" thickBot="1" x14ac:dyDescent="0.3">
      <c r="A167" s="417" t="s">
        <v>202</v>
      </c>
      <c r="B167" s="413">
        <f t="shared" si="14"/>
        <v>2</v>
      </c>
      <c r="C167" s="413" t="str">
        <f t="shared" si="12"/>
        <v>1213913032</v>
      </c>
      <c r="D167" s="395" t="str">
        <f t="shared" si="13"/>
        <v>121391303Catasauqua SHS</v>
      </c>
      <c r="E167" s="418" t="s">
        <v>203</v>
      </c>
      <c r="F167" s="418" t="s">
        <v>23</v>
      </c>
      <c r="G167" s="415" t="s">
        <v>1425</v>
      </c>
      <c r="H167" s="417" t="s">
        <v>1683</v>
      </c>
      <c r="I167" s="418" t="s">
        <v>1682</v>
      </c>
      <c r="J167" s="417" t="s">
        <v>1683</v>
      </c>
      <c r="K167" s="419" t="str">
        <f t="shared" si="16"/>
        <v>2500 W Bullshead Rd  Northampton,  PA  18067</v>
      </c>
      <c r="L167" s="418" t="s">
        <v>5252</v>
      </c>
      <c r="M167" s="395"/>
      <c r="N167" s="418" t="s">
        <v>3910</v>
      </c>
      <c r="O167" s="395"/>
      <c r="P167" s="418" t="s">
        <v>4785</v>
      </c>
      <c r="Q167" s="417" t="s">
        <v>4017</v>
      </c>
      <c r="R167" s="417" t="s">
        <v>4786</v>
      </c>
    </row>
    <row r="168" spans="1:18" ht="15" customHeight="1" thickBot="1" x14ac:dyDescent="0.3">
      <c r="A168" s="417" t="s">
        <v>204</v>
      </c>
      <c r="B168" s="413">
        <f t="shared" si="14"/>
        <v>1</v>
      </c>
      <c r="C168" s="413" t="str">
        <f t="shared" si="12"/>
        <v>1220920021</v>
      </c>
      <c r="D168" s="395" t="str">
        <f t="shared" si="13"/>
        <v>122092002Klinger MS</v>
      </c>
      <c r="E168" s="418" t="s">
        <v>205</v>
      </c>
      <c r="F168" s="418" t="s">
        <v>23</v>
      </c>
      <c r="G168" s="415" t="s">
        <v>1425</v>
      </c>
      <c r="H168" s="417" t="s">
        <v>1685</v>
      </c>
      <c r="I168" s="418" t="s">
        <v>1684</v>
      </c>
      <c r="J168" s="417" t="s">
        <v>1685</v>
      </c>
      <c r="K168" s="419" t="str">
        <f t="shared" si="16"/>
        <v>1415 2nd Street Pike  Southampton,  PA  18966</v>
      </c>
      <c r="L168" s="418" t="s">
        <v>5255</v>
      </c>
      <c r="M168" s="395"/>
      <c r="N168" s="418" t="s">
        <v>3910</v>
      </c>
      <c r="O168" s="395"/>
      <c r="P168" s="418" t="s">
        <v>5253</v>
      </c>
      <c r="Q168" s="417" t="s">
        <v>4017</v>
      </c>
      <c r="R168" s="417" t="s">
        <v>5254</v>
      </c>
    </row>
    <row r="169" spans="1:18" ht="15" customHeight="1" thickBot="1" x14ac:dyDescent="0.3">
      <c r="A169" s="417" t="s">
        <v>204</v>
      </c>
      <c r="B169" s="413">
        <f t="shared" si="14"/>
        <v>2</v>
      </c>
      <c r="C169" s="413" t="str">
        <f t="shared" si="12"/>
        <v>1220920022</v>
      </c>
      <c r="D169" s="395" t="str">
        <f t="shared" si="13"/>
        <v>122092002Log College MS</v>
      </c>
      <c r="E169" s="418" t="s">
        <v>205</v>
      </c>
      <c r="F169" s="418" t="s">
        <v>23</v>
      </c>
      <c r="G169" s="415" t="s">
        <v>1425</v>
      </c>
      <c r="H169" s="417" t="s">
        <v>1687</v>
      </c>
      <c r="I169" s="418" t="s">
        <v>1686</v>
      </c>
      <c r="J169" s="417" t="s">
        <v>1687</v>
      </c>
      <c r="K169" s="419" t="str">
        <f t="shared" si="16"/>
        <v>730 Norristown Rd  Warminster,  PA  18974</v>
      </c>
      <c r="L169" s="418" t="s">
        <v>5256</v>
      </c>
      <c r="M169" s="395"/>
      <c r="N169" s="418" t="s">
        <v>3910</v>
      </c>
      <c r="O169" s="395"/>
      <c r="P169" s="418" t="s">
        <v>4838</v>
      </c>
      <c r="Q169" s="417" t="s">
        <v>4017</v>
      </c>
      <c r="R169" s="417" t="s">
        <v>4839</v>
      </c>
    </row>
    <row r="170" spans="1:18" ht="15" customHeight="1" thickBot="1" x14ac:dyDescent="0.3">
      <c r="A170" s="417" t="s">
        <v>204</v>
      </c>
      <c r="B170" s="413">
        <f t="shared" si="14"/>
        <v>3</v>
      </c>
      <c r="C170" s="413" t="str">
        <f t="shared" si="12"/>
        <v>1220920023</v>
      </c>
      <c r="D170" s="395" t="str">
        <f t="shared" si="13"/>
        <v>122092002William Tennent HS</v>
      </c>
      <c r="E170" s="418" t="s">
        <v>205</v>
      </c>
      <c r="F170" s="418" t="s">
        <v>23</v>
      </c>
      <c r="G170" s="415" t="s">
        <v>1425</v>
      </c>
      <c r="H170" s="417" t="s">
        <v>1689</v>
      </c>
      <c r="I170" s="418" t="s">
        <v>1688</v>
      </c>
      <c r="J170" s="417" t="s">
        <v>1689</v>
      </c>
      <c r="K170" s="419" t="str">
        <f t="shared" si="16"/>
        <v>333 Centennial Rd  Warminster,  PA  18974</v>
      </c>
      <c r="L170" s="418" t="s">
        <v>5257</v>
      </c>
      <c r="M170" s="395"/>
      <c r="N170" s="418" t="s">
        <v>3910</v>
      </c>
      <c r="O170" s="395"/>
      <c r="P170" s="418" t="s">
        <v>4838</v>
      </c>
      <c r="Q170" s="417" t="s">
        <v>4017</v>
      </c>
      <c r="R170" s="417" t="s">
        <v>4839</v>
      </c>
    </row>
    <row r="171" spans="1:18" ht="15" customHeight="1" thickBot="1" x14ac:dyDescent="0.3">
      <c r="A171" s="417" t="s">
        <v>206</v>
      </c>
      <c r="B171" s="413">
        <f t="shared" si="14"/>
        <v>1</v>
      </c>
      <c r="C171" s="413" t="str">
        <f t="shared" si="12"/>
        <v>1220900011</v>
      </c>
      <c r="D171" s="395" t="str">
        <f t="shared" si="13"/>
        <v>122090001Center for Student Lrng CS Pennsbury</v>
      </c>
      <c r="E171" s="418" t="s">
        <v>4828</v>
      </c>
      <c r="F171" s="418" t="s">
        <v>18</v>
      </c>
      <c r="G171" s="415" t="s">
        <v>1425</v>
      </c>
      <c r="H171" s="417" t="s">
        <v>1691</v>
      </c>
      <c r="I171" s="418" t="s">
        <v>1690</v>
      </c>
      <c r="J171" s="417" t="s">
        <v>1691</v>
      </c>
      <c r="K171" s="419" t="str">
        <f t="shared" si="16"/>
        <v>345 Lakeside Drive  Levittown,  PA  19054</v>
      </c>
      <c r="L171" s="418" t="s">
        <v>5258</v>
      </c>
      <c r="M171" s="395"/>
      <c r="N171" s="418" t="s">
        <v>3910</v>
      </c>
      <c r="O171" s="395"/>
      <c r="P171" s="418" t="s">
        <v>4829</v>
      </c>
      <c r="Q171" s="417" t="s">
        <v>4017</v>
      </c>
      <c r="R171" s="417" t="s">
        <v>4830</v>
      </c>
    </row>
    <row r="172" spans="1:18" ht="15" customHeight="1" thickBot="1" x14ac:dyDescent="0.3">
      <c r="A172" s="417" t="s">
        <v>207</v>
      </c>
      <c r="B172" s="413">
        <f t="shared" si="14"/>
        <v>1</v>
      </c>
      <c r="C172" s="413" t="str">
        <f t="shared" si="12"/>
        <v>1220921021</v>
      </c>
      <c r="D172" s="395" t="str">
        <f t="shared" si="13"/>
        <v>122092102Central Bucks HS-East</v>
      </c>
      <c r="E172" s="418" t="s">
        <v>208</v>
      </c>
      <c r="F172" s="418" t="s">
        <v>23</v>
      </c>
      <c r="G172" s="415" t="s">
        <v>1425</v>
      </c>
      <c r="H172" s="417" t="s">
        <v>1693</v>
      </c>
      <c r="I172" s="418" t="s">
        <v>1692</v>
      </c>
      <c r="J172" s="417" t="s">
        <v>1693</v>
      </c>
      <c r="K172" s="419" t="str">
        <f t="shared" si="16"/>
        <v>2804 Holicong Rd  Doylestown,  PA  18902</v>
      </c>
      <c r="L172" s="418" t="s">
        <v>5261</v>
      </c>
      <c r="M172" s="395"/>
      <c r="N172" s="418" t="s">
        <v>3910</v>
      </c>
      <c r="O172" s="395"/>
      <c r="P172" s="418" t="s">
        <v>4826</v>
      </c>
      <c r="Q172" s="417" t="s">
        <v>4017</v>
      </c>
      <c r="R172" s="417" t="s">
        <v>5269</v>
      </c>
    </row>
    <row r="173" spans="1:18" ht="15" customHeight="1" thickBot="1" x14ac:dyDescent="0.3">
      <c r="A173" s="417" t="s">
        <v>207</v>
      </c>
      <c r="B173" s="413">
        <f t="shared" si="14"/>
        <v>2</v>
      </c>
      <c r="C173" s="413" t="str">
        <f t="shared" si="12"/>
        <v>1220921022</v>
      </c>
      <c r="D173" s="395" t="str">
        <f t="shared" si="13"/>
        <v>122092102Central Bucks HS-South</v>
      </c>
      <c r="E173" s="418" t="s">
        <v>208</v>
      </c>
      <c r="F173" s="418" t="s">
        <v>23</v>
      </c>
      <c r="G173" s="415" t="s">
        <v>1425</v>
      </c>
      <c r="H173" s="417" t="s">
        <v>1695</v>
      </c>
      <c r="I173" s="418" t="s">
        <v>1694</v>
      </c>
      <c r="J173" s="417" t="s">
        <v>1695</v>
      </c>
      <c r="K173" s="419" t="str">
        <f t="shared" si="16"/>
        <v>1100 Folly Road  Warrington,  PA  18976</v>
      </c>
      <c r="L173" s="418" t="s">
        <v>5262</v>
      </c>
      <c r="M173" s="395"/>
      <c r="N173" s="418" t="s">
        <v>3910</v>
      </c>
      <c r="O173" s="395"/>
      <c r="P173" s="418" t="s">
        <v>5259</v>
      </c>
      <c r="Q173" s="417" t="s">
        <v>4017</v>
      </c>
      <c r="R173" s="417" t="s">
        <v>5263</v>
      </c>
    </row>
    <row r="174" spans="1:18" ht="15" customHeight="1" thickBot="1" x14ac:dyDescent="0.3">
      <c r="A174" s="417" t="s">
        <v>207</v>
      </c>
      <c r="B174" s="413">
        <f t="shared" si="14"/>
        <v>3</v>
      </c>
      <c r="C174" s="413" t="str">
        <f t="shared" si="12"/>
        <v>1220921023</v>
      </c>
      <c r="D174" s="395" t="str">
        <f t="shared" si="13"/>
        <v>122092102Central Bucks HS-West</v>
      </c>
      <c r="E174" s="418" t="s">
        <v>208</v>
      </c>
      <c r="F174" s="418" t="s">
        <v>23</v>
      </c>
      <c r="G174" s="415" t="s">
        <v>1425</v>
      </c>
      <c r="H174" s="417" t="s">
        <v>1697</v>
      </c>
      <c r="I174" s="418" t="s">
        <v>1696</v>
      </c>
      <c r="J174" s="417" t="s">
        <v>1697</v>
      </c>
      <c r="K174" s="419" t="str">
        <f t="shared" si="16"/>
        <v>375 W Court St  Doylestown,  PA  18901</v>
      </c>
      <c r="L174" s="418" t="s">
        <v>5264</v>
      </c>
      <c r="M174" s="395"/>
      <c r="N174" s="418" t="s">
        <v>3910</v>
      </c>
      <c r="O174" s="395"/>
      <c r="P174" s="418" t="s">
        <v>4826</v>
      </c>
      <c r="Q174" s="417" t="s">
        <v>4017</v>
      </c>
      <c r="R174" s="417" t="s">
        <v>4827</v>
      </c>
    </row>
    <row r="175" spans="1:18" ht="15" customHeight="1" thickBot="1" x14ac:dyDescent="0.3">
      <c r="A175" s="417" t="s">
        <v>207</v>
      </c>
      <c r="B175" s="413">
        <f t="shared" si="14"/>
        <v>4</v>
      </c>
      <c r="C175" s="413" t="str">
        <f t="shared" si="12"/>
        <v>1220921024</v>
      </c>
      <c r="D175" s="395" t="str">
        <f t="shared" si="13"/>
        <v>122092102Holicong MS</v>
      </c>
      <c r="E175" s="418" t="s">
        <v>208</v>
      </c>
      <c r="F175" s="418" t="s">
        <v>23</v>
      </c>
      <c r="G175" s="415" t="s">
        <v>1425</v>
      </c>
      <c r="H175" s="417" t="s">
        <v>1699</v>
      </c>
      <c r="I175" s="418" t="s">
        <v>1698</v>
      </c>
      <c r="J175" s="417" t="s">
        <v>1699</v>
      </c>
      <c r="K175" s="419" t="str">
        <f t="shared" si="16"/>
        <v>2900 Holicong Rd  Doylestown,  PA  18902</v>
      </c>
      <c r="L175" s="418" t="s">
        <v>5265</v>
      </c>
      <c r="M175" s="395"/>
      <c r="N175" s="418" t="s">
        <v>3910</v>
      </c>
      <c r="O175" s="395"/>
      <c r="P175" s="418" t="s">
        <v>4826</v>
      </c>
      <c r="Q175" s="417" t="s">
        <v>4017</v>
      </c>
      <c r="R175" s="417" t="s">
        <v>5269</v>
      </c>
    </row>
    <row r="176" spans="1:18" ht="15" customHeight="1" thickBot="1" x14ac:dyDescent="0.3">
      <c r="A176" s="417" t="s">
        <v>207</v>
      </c>
      <c r="B176" s="413">
        <f t="shared" si="14"/>
        <v>5</v>
      </c>
      <c r="C176" s="413" t="str">
        <f t="shared" si="12"/>
        <v>1220921025</v>
      </c>
      <c r="D176" s="395" t="str">
        <f t="shared" si="13"/>
        <v>122092102Lenape MS</v>
      </c>
      <c r="E176" s="418" t="s">
        <v>208</v>
      </c>
      <c r="F176" s="418" t="s">
        <v>23</v>
      </c>
      <c r="G176" s="415" t="s">
        <v>1425</v>
      </c>
      <c r="H176" s="417" t="s">
        <v>1701</v>
      </c>
      <c r="I176" s="418" t="s">
        <v>1700</v>
      </c>
      <c r="J176" s="417" t="s">
        <v>1701</v>
      </c>
      <c r="K176" s="419" t="str">
        <f t="shared" si="16"/>
        <v>313 W State St  Doylestown,  PA  18901</v>
      </c>
      <c r="L176" s="418" t="s">
        <v>5266</v>
      </c>
      <c r="M176" s="395"/>
      <c r="N176" s="418" t="s">
        <v>3910</v>
      </c>
      <c r="O176" s="395"/>
      <c r="P176" s="418" t="s">
        <v>4826</v>
      </c>
      <c r="Q176" s="417" t="s">
        <v>4017</v>
      </c>
      <c r="R176" s="417" t="s">
        <v>4827</v>
      </c>
    </row>
    <row r="177" spans="1:18" ht="15" customHeight="1" thickBot="1" x14ac:dyDescent="0.3">
      <c r="A177" s="417" t="s">
        <v>207</v>
      </c>
      <c r="B177" s="413">
        <f t="shared" si="14"/>
        <v>6</v>
      </c>
      <c r="C177" s="413" t="str">
        <f t="shared" si="12"/>
        <v>1220921026</v>
      </c>
      <c r="D177" s="395" t="str">
        <f t="shared" si="13"/>
        <v>122092102Tamanend MS</v>
      </c>
      <c r="E177" s="418" t="s">
        <v>208</v>
      </c>
      <c r="F177" s="418" t="s">
        <v>23</v>
      </c>
      <c r="G177" s="415" t="s">
        <v>1425</v>
      </c>
      <c r="H177" s="417" t="s">
        <v>1703</v>
      </c>
      <c r="I177" s="418" t="s">
        <v>1702</v>
      </c>
      <c r="J177" s="417" t="s">
        <v>1703</v>
      </c>
      <c r="K177" s="419" t="str">
        <f t="shared" si="16"/>
        <v>1492 Stuckert Rd  Warrington,  PA  18976</v>
      </c>
      <c r="L177" s="418" t="s">
        <v>5267</v>
      </c>
      <c r="M177" s="395"/>
      <c r="N177" s="418" t="s">
        <v>3910</v>
      </c>
      <c r="O177" s="395"/>
      <c r="P177" s="418" t="s">
        <v>5259</v>
      </c>
      <c r="Q177" s="417" t="s">
        <v>4017</v>
      </c>
      <c r="R177" s="417" t="s">
        <v>5263</v>
      </c>
    </row>
    <row r="178" spans="1:18" ht="15" customHeight="1" thickBot="1" x14ac:dyDescent="0.3">
      <c r="A178" s="417" t="s">
        <v>207</v>
      </c>
      <c r="B178" s="413">
        <f t="shared" si="14"/>
        <v>7</v>
      </c>
      <c r="C178" s="413" t="str">
        <f t="shared" si="12"/>
        <v>1220921027</v>
      </c>
      <c r="D178" s="395" t="str">
        <f t="shared" si="13"/>
        <v>122092102Tohickon MS</v>
      </c>
      <c r="E178" s="418" t="s">
        <v>208</v>
      </c>
      <c r="F178" s="418" t="s">
        <v>23</v>
      </c>
      <c r="G178" s="415" t="s">
        <v>1425</v>
      </c>
      <c r="H178" s="417" t="s">
        <v>1705</v>
      </c>
      <c r="I178" s="418" t="s">
        <v>1704</v>
      </c>
      <c r="J178" s="417" t="s">
        <v>1705</v>
      </c>
      <c r="K178" s="419" t="str">
        <f t="shared" si="16"/>
        <v>5051 Old Easton Road  Doylestown,  PA  18902</v>
      </c>
      <c r="L178" s="418" t="s">
        <v>5268</v>
      </c>
      <c r="M178" s="395"/>
      <c r="N178" s="418" t="s">
        <v>3910</v>
      </c>
      <c r="O178" s="395"/>
      <c r="P178" s="418" t="s">
        <v>4826</v>
      </c>
      <c r="Q178" s="417" t="s">
        <v>4017</v>
      </c>
      <c r="R178" s="417" t="s">
        <v>5269</v>
      </c>
    </row>
    <row r="179" spans="1:18" ht="15" customHeight="1" thickBot="1" x14ac:dyDescent="0.3">
      <c r="A179" s="417" t="s">
        <v>207</v>
      </c>
      <c r="B179" s="413">
        <f t="shared" si="14"/>
        <v>8</v>
      </c>
      <c r="C179" s="413" t="str">
        <f t="shared" si="12"/>
        <v>1220921028</v>
      </c>
      <c r="D179" s="395" t="str">
        <f t="shared" si="13"/>
        <v>122092102Unami MS</v>
      </c>
      <c r="E179" s="418" t="s">
        <v>208</v>
      </c>
      <c r="F179" s="418" t="s">
        <v>23</v>
      </c>
      <c r="G179" s="415" t="s">
        <v>1425</v>
      </c>
      <c r="H179" s="417" t="s">
        <v>1707</v>
      </c>
      <c r="I179" s="418" t="s">
        <v>1706</v>
      </c>
      <c r="J179" s="417" t="s">
        <v>1707</v>
      </c>
      <c r="K179" s="419" t="str">
        <f t="shared" si="16"/>
        <v>160 South Moyer Rd  Chalfont,  PA  18914</v>
      </c>
      <c r="L179" s="418" t="s">
        <v>5270</v>
      </c>
      <c r="M179" s="395"/>
      <c r="N179" s="418" t="s">
        <v>3910</v>
      </c>
      <c r="O179" s="395"/>
      <c r="P179" s="418" t="s">
        <v>5260</v>
      </c>
      <c r="Q179" s="417" t="s">
        <v>4017</v>
      </c>
      <c r="R179" s="417" t="s">
        <v>14734</v>
      </c>
    </row>
    <row r="180" spans="1:18" ht="15" customHeight="1" thickBot="1" x14ac:dyDescent="0.3">
      <c r="A180" s="417" t="s">
        <v>209</v>
      </c>
      <c r="B180" s="413">
        <f t="shared" si="14"/>
        <v>1</v>
      </c>
      <c r="C180" s="413" t="str">
        <f t="shared" si="12"/>
        <v>1081113031</v>
      </c>
      <c r="D180" s="395" t="str">
        <f t="shared" si="13"/>
        <v>108111303Central Cambria HS</v>
      </c>
      <c r="E180" s="418" t="s">
        <v>210</v>
      </c>
      <c r="F180" s="418" t="s">
        <v>23</v>
      </c>
      <c r="G180" s="415" t="s">
        <v>1425</v>
      </c>
      <c r="H180" s="417" t="s">
        <v>1709</v>
      </c>
      <c r="I180" s="418" t="s">
        <v>1708</v>
      </c>
      <c r="J180" s="417" t="s">
        <v>1709</v>
      </c>
      <c r="K180" s="419" t="str">
        <f t="shared" si="16"/>
        <v>204 Schoolhouse Rd  Ebensburg,  PA  15931</v>
      </c>
      <c r="L180" s="418" t="s">
        <v>5271</v>
      </c>
      <c r="M180" s="395"/>
      <c r="N180" s="418" t="s">
        <v>3910</v>
      </c>
      <c r="O180" s="395"/>
      <c r="P180" s="418" t="s">
        <v>4323</v>
      </c>
      <c r="Q180" s="417" t="s">
        <v>4017</v>
      </c>
      <c r="R180" s="417" t="s">
        <v>4324</v>
      </c>
    </row>
    <row r="181" spans="1:18" ht="15" customHeight="1" thickBot="1" x14ac:dyDescent="0.3">
      <c r="A181" s="417" t="s">
        <v>209</v>
      </c>
      <c r="B181" s="413">
        <f t="shared" si="14"/>
        <v>2</v>
      </c>
      <c r="C181" s="413" t="str">
        <f t="shared" si="12"/>
        <v>1081113032</v>
      </c>
      <c r="D181" s="395" t="str">
        <f t="shared" si="13"/>
        <v>108111303Central Cambria MS</v>
      </c>
      <c r="E181" s="418" t="s">
        <v>210</v>
      </c>
      <c r="F181" s="418" t="s">
        <v>23</v>
      </c>
      <c r="G181" s="415" t="s">
        <v>1425</v>
      </c>
      <c r="H181" s="417" t="s">
        <v>1711</v>
      </c>
      <c r="I181" s="418" t="s">
        <v>1710</v>
      </c>
      <c r="J181" s="417" t="s">
        <v>1711</v>
      </c>
      <c r="K181" s="419" t="str">
        <f t="shared" si="16"/>
        <v>206 Schoolhouse Road  Ebensburg,  PA  15931</v>
      </c>
      <c r="L181" s="418" t="s">
        <v>5272</v>
      </c>
      <c r="M181" s="395"/>
      <c r="N181" s="418" t="s">
        <v>3910</v>
      </c>
      <c r="O181" s="395"/>
      <c r="P181" s="418" t="s">
        <v>4323</v>
      </c>
      <c r="Q181" s="417" t="s">
        <v>4017</v>
      </c>
      <c r="R181" s="417" t="s">
        <v>4324</v>
      </c>
    </row>
    <row r="182" spans="1:18" ht="15" customHeight="1" thickBot="1" x14ac:dyDescent="0.3">
      <c r="A182" s="417" t="s">
        <v>211</v>
      </c>
      <c r="B182" s="413">
        <f t="shared" si="14"/>
        <v>1</v>
      </c>
      <c r="C182" s="413" t="str">
        <f t="shared" si="12"/>
        <v>1161915031</v>
      </c>
      <c r="D182" s="395" t="str">
        <f t="shared" si="13"/>
        <v>116191503Central Columbia MS</v>
      </c>
      <c r="E182" s="418" t="s">
        <v>212</v>
      </c>
      <c r="F182" s="418" t="s">
        <v>23</v>
      </c>
      <c r="G182" s="415" t="s">
        <v>1425</v>
      </c>
      <c r="H182" s="417" t="s">
        <v>1713</v>
      </c>
      <c r="I182" s="418" t="s">
        <v>1712</v>
      </c>
      <c r="J182" s="417" t="s">
        <v>1713</v>
      </c>
      <c r="K182" s="419" t="str">
        <f t="shared" si="16"/>
        <v>4777 Old Berwick Rd  Bloomsburg,  PA  17815</v>
      </c>
      <c r="L182" s="418" t="s">
        <v>5273</v>
      </c>
      <c r="M182" s="395"/>
      <c r="N182" s="418" t="s">
        <v>3910</v>
      </c>
      <c r="O182" s="395"/>
      <c r="P182" s="418" t="s">
        <v>4629</v>
      </c>
      <c r="Q182" s="417" t="s">
        <v>4017</v>
      </c>
      <c r="R182" s="417" t="s">
        <v>4630</v>
      </c>
    </row>
    <row r="183" spans="1:18" ht="15" customHeight="1" thickBot="1" x14ac:dyDescent="0.3">
      <c r="A183" s="417" t="s">
        <v>211</v>
      </c>
      <c r="B183" s="413">
        <f t="shared" si="14"/>
        <v>2</v>
      </c>
      <c r="C183" s="413" t="str">
        <f t="shared" si="12"/>
        <v>1161915032</v>
      </c>
      <c r="D183" s="395" t="str">
        <f t="shared" si="13"/>
        <v>116191503Central Columbia SHS</v>
      </c>
      <c r="E183" s="418" t="s">
        <v>212</v>
      </c>
      <c r="F183" s="418" t="s">
        <v>23</v>
      </c>
      <c r="G183" s="415" t="s">
        <v>1425</v>
      </c>
      <c r="H183" s="417" t="s">
        <v>1715</v>
      </c>
      <c r="I183" s="418" t="s">
        <v>1714</v>
      </c>
      <c r="J183" s="417" t="s">
        <v>1715</v>
      </c>
      <c r="K183" s="419" t="str">
        <f t="shared" si="16"/>
        <v>4777 Old Berwick Rd  Bloomsburg,  PA  17815</v>
      </c>
      <c r="L183" s="418" t="s">
        <v>5273</v>
      </c>
      <c r="M183" s="395"/>
      <c r="N183" s="418" t="s">
        <v>3910</v>
      </c>
      <c r="O183" s="395"/>
      <c r="P183" s="418" t="s">
        <v>4629</v>
      </c>
      <c r="Q183" s="417" t="s">
        <v>4017</v>
      </c>
      <c r="R183" s="417" t="s">
        <v>4630</v>
      </c>
    </row>
    <row r="184" spans="1:18" ht="15" customHeight="1" thickBot="1" x14ac:dyDescent="0.3">
      <c r="A184" s="417" t="s">
        <v>213</v>
      </c>
      <c r="B184" s="413">
        <f t="shared" si="14"/>
        <v>1</v>
      </c>
      <c r="C184" s="413" t="str">
        <f t="shared" si="12"/>
        <v>1152214021</v>
      </c>
      <c r="D184" s="395" t="str">
        <f t="shared" si="13"/>
        <v>115221402Central Dauphin East MS</v>
      </c>
      <c r="E184" s="418" t="s">
        <v>214</v>
      </c>
      <c r="F184" s="418" t="s">
        <v>23</v>
      </c>
      <c r="G184" s="415" t="s">
        <v>1425</v>
      </c>
      <c r="H184" s="417" t="s">
        <v>1717</v>
      </c>
      <c r="I184" s="418" t="s">
        <v>1716</v>
      </c>
      <c r="J184" s="417" t="s">
        <v>1717</v>
      </c>
      <c r="K184" s="419" t="str">
        <f t="shared" si="16"/>
        <v>628 Rutherford Rd  Harrisburg,  PA  17109</v>
      </c>
      <c r="L184" s="418" t="s">
        <v>5274</v>
      </c>
      <c r="M184" s="395"/>
      <c r="N184" s="418" t="s">
        <v>3910</v>
      </c>
      <c r="O184" s="395"/>
      <c r="P184" s="418" t="s">
        <v>4589</v>
      </c>
      <c r="Q184" s="417" t="s">
        <v>4017</v>
      </c>
      <c r="R184" s="417" t="s">
        <v>4594</v>
      </c>
    </row>
    <row r="185" spans="1:18" ht="15" customHeight="1" thickBot="1" x14ac:dyDescent="0.3">
      <c r="A185" s="417" t="s">
        <v>213</v>
      </c>
      <c r="B185" s="413">
        <f t="shared" si="14"/>
        <v>2</v>
      </c>
      <c r="C185" s="413" t="str">
        <f t="shared" si="12"/>
        <v>1152214022</v>
      </c>
      <c r="D185" s="395" t="str">
        <f t="shared" si="13"/>
        <v>115221402Central Dauphin East SHS</v>
      </c>
      <c r="E185" s="418" t="s">
        <v>214</v>
      </c>
      <c r="F185" s="418" t="s">
        <v>23</v>
      </c>
      <c r="G185" s="415" t="s">
        <v>1425</v>
      </c>
      <c r="H185" s="417" t="s">
        <v>1719</v>
      </c>
      <c r="I185" s="418" t="s">
        <v>1718</v>
      </c>
      <c r="J185" s="417" t="s">
        <v>1719</v>
      </c>
      <c r="K185" s="419" t="str">
        <f t="shared" si="16"/>
        <v>626 Rutherford Rd  Harrisburg,  PA  17109</v>
      </c>
      <c r="L185" s="418" t="s">
        <v>5275</v>
      </c>
      <c r="M185" s="395"/>
      <c r="N185" s="418" t="s">
        <v>3910</v>
      </c>
      <c r="O185" s="395"/>
      <c r="P185" s="418" t="s">
        <v>4589</v>
      </c>
      <c r="Q185" s="417" t="s">
        <v>4017</v>
      </c>
      <c r="R185" s="417" t="s">
        <v>4594</v>
      </c>
    </row>
    <row r="186" spans="1:18" ht="15" customHeight="1" thickBot="1" x14ac:dyDescent="0.3">
      <c r="A186" s="417" t="s">
        <v>213</v>
      </c>
      <c r="B186" s="413">
        <f t="shared" si="14"/>
        <v>3</v>
      </c>
      <c r="C186" s="413" t="str">
        <f t="shared" si="12"/>
        <v>1152214023</v>
      </c>
      <c r="D186" s="395" t="str">
        <f t="shared" si="13"/>
        <v>115221402Central Dauphin MS</v>
      </c>
      <c r="E186" s="418" t="s">
        <v>214</v>
      </c>
      <c r="F186" s="418" t="s">
        <v>23</v>
      </c>
      <c r="G186" s="415" t="s">
        <v>1425</v>
      </c>
      <c r="H186" s="417" t="s">
        <v>1721</v>
      </c>
      <c r="I186" s="418" t="s">
        <v>1720</v>
      </c>
      <c r="J186" s="417" t="s">
        <v>1721</v>
      </c>
      <c r="K186" s="419" t="str">
        <f t="shared" si="16"/>
        <v>4600 Locust Lane  Harrisburg,  PA  17109</v>
      </c>
      <c r="L186" s="418" t="s">
        <v>5276</v>
      </c>
      <c r="M186" s="395"/>
      <c r="N186" s="418" t="s">
        <v>3910</v>
      </c>
      <c r="O186" s="395"/>
      <c r="P186" s="418" t="s">
        <v>4589</v>
      </c>
      <c r="Q186" s="417" t="s">
        <v>4017</v>
      </c>
      <c r="R186" s="417" t="s">
        <v>4594</v>
      </c>
    </row>
    <row r="187" spans="1:18" ht="15" customHeight="1" thickBot="1" x14ac:dyDescent="0.3">
      <c r="A187" s="417" t="s">
        <v>213</v>
      </c>
      <c r="B187" s="413">
        <f t="shared" si="14"/>
        <v>4</v>
      </c>
      <c r="C187" s="413" t="str">
        <f t="shared" ref="C187:C246" si="17">A187&amp;B187</f>
        <v>1152214024</v>
      </c>
      <c r="D187" s="395" t="str">
        <f t="shared" ref="D187:D246" si="18">A187&amp;I187</f>
        <v>115221402Central Dauphin SHS</v>
      </c>
      <c r="E187" s="418" t="s">
        <v>214</v>
      </c>
      <c r="F187" s="418" t="s">
        <v>23</v>
      </c>
      <c r="G187" s="415" t="s">
        <v>1425</v>
      </c>
      <c r="H187" s="417" t="s">
        <v>1723</v>
      </c>
      <c r="I187" s="418" t="s">
        <v>1722</v>
      </c>
      <c r="J187" s="417" t="s">
        <v>1723</v>
      </c>
      <c r="K187" s="419" t="str">
        <f t="shared" si="16"/>
        <v>437 Piketown Road  Harrisburg,  PA  17112</v>
      </c>
      <c r="L187" s="418" t="s">
        <v>5277</v>
      </c>
      <c r="M187" s="395"/>
      <c r="N187" s="418" t="s">
        <v>3910</v>
      </c>
      <c r="O187" s="395"/>
      <c r="P187" s="418" t="s">
        <v>4589</v>
      </c>
      <c r="Q187" s="417" t="s">
        <v>4017</v>
      </c>
      <c r="R187" s="417" t="s">
        <v>4590</v>
      </c>
    </row>
    <row r="188" spans="1:18" ht="15" customHeight="1" thickBot="1" x14ac:dyDescent="0.3">
      <c r="A188" s="417" t="s">
        <v>213</v>
      </c>
      <c r="B188" s="413">
        <f t="shared" si="14"/>
        <v>5</v>
      </c>
      <c r="C188" s="413" t="str">
        <f t="shared" si="17"/>
        <v>1152214025</v>
      </c>
      <c r="D188" s="395" t="str">
        <f t="shared" si="18"/>
        <v>115221402Linglestown MS</v>
      </c>
      <c r="E188" s="418" t="s">
        <v>214</v>
      </c>
      <c r="F188" s="418" t="s">
        <v>23</v>
      </c>
      <c r="G188" s="415" t="s">
        <v>1425</v>
      </c>
      <c r="H188" s="417" t="s">
        <v>1725</v>
      </c>
      <c r="I188" s="418" t="s">
        <v>1724</v>
      </c>
      <c r="J188" s="417" t="s">
        <v>1725</v>
      </c>
      <c r="K188" s="419" t="str">
        <f t="shared" si="16"/>
        <v>1200 N Mountain Rd  Harrisburg,  PA  17112</v>
      </c>
      <c r="L188" s="418" t="s">
        <v>5278</v>
      </c>
      <c r="M188" s="395"/>
      <c r="N188" s="418" t="s">
        <v>3910</v>
      </c>
      <c r="O188" s="395"/>
      <c r="P188" s="418" t="s">
        <v>4589</v>
      </c>
      <c r="Q188" s="417" t="s">
        <v>4017</v>
      </c>
      <c r="R188" s="417" t="s">
        <v>4590</v>
      </c>
    </row>
    <row r="189" spans="1:18" ht="15" customHeight="1" thickBot="1" x14ac:dyDescent="0.3">
      <c r="A189" s="417" t="s">
        <v>213</v>
      </c>
      <c r="B189" s="413">
        <f t="shared" si="14"/>
        <v>6</v>
      </c>
      <c r="C189" s="413" t="str">
        <f t="shared" si="17"/>
        <v>1152214026</v>
      </c>
      <c r="D189" s="395" t="str">
        <f t="shared" si="18"/>
        <v>115221402Swatara MS</v>
      </c>
      <c r="E189" s="418" t="s">
        <v>214</v>
      </c>
      <c r="F189" s="418" t="s">
        <v>23</v>
      </c>
      <c r="G189" s="415" t="s">
        <v>1425</v>
      </c>
      <c r="H189" s="417" t="s">
        <v>1727</v>
      </c>
      <c r="I189" s="418" t="s">
        <v>1726</v>
      </c>
      <c r="J189" s="417" t="s">
        <v>1727</v>
      </c>
      <c r="K189" s="419" t="str">
        <f t="shared" si="16"/>
        <v>1101 Highland St  Steelton,  PA  17113</v>
      </c>
      <c r="L189" s="418" t="s">
        <v>5279</v>
      </c>
      <c r="M189" s="395"/>
      <c r="N189" s="418" t="s">
        <v>3910</v>
      </c>
      <c r="O189" s="395"/>
      <c r="P189" s="418" t="s">
        <v>4608</v>
      </c>
      <c r="Q189" s="417" t="s">
        <v>4017</v>
      </c>
      <c r="R189" s="417" t="s">
        <v>4609</v>
      </c>
    </row>
    <row r="190" spans="1:18" ht="15" customHeight="1" thickBot="1" x14ac:dyDescent="0.3">
      <c r="A190" s="417" t="s">
        <v>215</v>
      </c>
      <c r="B190" s="413">
        <f t="shared" si="14"/>
        <v>1</v>
      </c>
      <c r="C190" s="413" t="str">
        <f t="shared" si="17"/>
        <v>1112913041</v>
      </c>
      <c r="D190" s="395" t="str">
        <f t="shared" si="18"/>
        <v>111291304McConnellsburg HS</v>
      </c>
      <c r="E190" s="418" t="s">
        <v>216</v>
      </c>
      <c r="F190" s="418" t="s">
        <v>23</v>
      </c>
      <c r="G190" s="415" t="s">
        <v>1425</v>
      </c>
      <c r="H190" s="417" t="s">
        <v>1729</v>
      </c>
      <c r="I190" s="418" t="s">
        <v>1728</v>
      </c>
      <c r="J190" s="417" t="s">
        <v>1729</v>
      </c>
      <c r="K190" s="419" t="str">
        <f t="shared" si="16"/>
        <v>151 E Cherry St  McConnellsburg,  PA  17233</v>
      </c>
      <c r="L190" s="418" t="s">
        <v>5280</v>
      </c>
      <c r="M190" s="395"/>
      <c r="N190" s="418" t="s">
        <v>3910</v>
      </c>
      <c r="O190" s="395"/>
      <c r="P190" s="418" t="s">
        <v>4422</v>
      </c>
      <c r="Q190" s="417" t="s">
        <v>4017</v>
      </c>
      <c r="R190" s="417" t="s">
        <v>4423</v>
      </c>
    </row>
    <row r="191" spans="1:18" ht="15" customHeight="1" thickBot="1" x14ac:dyDescent="0.3">
      <c r="A191" s="417" t="s">
        <v>215</v>
      </c>
      <c r="B191" s="413">
        <f t="shared" si="14"/>
        <v>2</v>
      </c>
      <c r="C191" s="413" t="str">
        <f t="shared" si="17"/>
        <v>1112913042</v>
      </c>
      <c r="D191" s="395" t="str">
        <f t="shared" si="18"/>
        <v>111291304McConnellsburg MS</v>
      </c>
      <c r="E191" s="418" t="s">
        <v>216</v>
      </c>
      <c r="F191" s="418" t="s">
        <v>23</v>
      </c>
      <c r="G191" s="415" t="s">
        <v>1425</v>
      </c>
      <c r="H191" s="417" t="s">
        <v>1731</v>
      </c>
      <c r="I191" s="418" t="s">
        <v>1730</v>
      </c>
      <c r="J191" s="417" t="s">
        <v>1731</v>
      </c>
      <c r="K191" s="419" t="str">
        <f t="shared" si="16"/>
        <v>151 East Cherry Street  McConnellsburg,  PA  17233</v>
      </c>
      <c r="L191" s="418" t="s">
        <v>5281</v>
      </c>
      <c r="M191" s="395"/>
      <c r="N191" s="418" t="s">
        <v>3910</v>
      </c>
      <c r="O191" s="395"/>
      <c r="P191" s="418" t="s">
        <v>4422</v>
      </c>
      <c r="Q191" s="417" t="s">
        <v>4017</v>
      </c>
      <c r="R191" s="417" t="s">
        <v>4423</v>
      </c>
    </row>
    <row r="192" spans="1:18" ht="15" customHeight="1" thickBot="1" x14ac:dyDescent="0.3">
      <c r="A192" s="417" t="s">
        <v>217</v>
      </c>
      <c r="B192" s="413">
        <f t="shared" si="14"/>
        <v>1</v>
      </c>
      <c r="C192" s="413" t="str">
        <f t="shared" si="17"/>
        <v>1013014031</v>
      </c>
      <c r="D192" s="395" t="str">
        <f t="shared" si="18"/>
        <v>101301403Miller MS</v>
      </c>
      <c r="E192" s="418" t="s">
        <v>218</v>
      </c>
      <c r="F192" s="418" t="s">
        <v>23</v>
      </c>
      <c r="G192" s="415" t="s">
        <v>1425</v>
      </c>
      <c r="H192" s="417" t="s">
        <v>1733</v>
      </c>
      <c r="I192" s="418" t="s">
        <v>1732</v>
      </c>
      <c r="J192" s="417" t="s">
        <v>1733</v>
      </c>
      <c r="K192" s="419" t="str">
        <f t="shared" si="16"/>
        <v>126 E Lincoln St  Waynesburg,  PA  15370</v>
      </c>
      <c r="L192" s="418" t="s">
        <v>5282</v>
      </c>
      <c r="M192" s="395"/>
      <c r="N192" s="418" t="s">
        <v>3910</v>
      </c>
      <c r="O192" s="395"/>
      <c r="P192" s="418" t="s">
        <v>4035</v>
      </c>
      <c r="Q192" s="417" t="s">
        <v>4017</v>
      </c>
      <c r="R192" s="417" t="s">
        <v>4036</v>
      </c>
    </row>
    <row r="193" spans="1:18" ht="15" customHeight="1" thickBot="1" x14ac:dyDescent="0.3">
      <c r="A193" s="417" t="s">
        <v>217</v>
      </c>
      <c r="B193" s="413">
        <f t="shared" si="14"/>
        <v>2</v>
      </c>
      <c r="C193" s="413" t="str">
        <f t="shared" si="17"/>
        <v>1013014032</v>
      </c>
      <c r="D193" s="395" t="str">
        <f t="shared" si="18"/>
        <v>101301403Waynesburg Central HS</v>
      </c>
      <c r="E193" s="418" t="s">
        <v>218</v>
      </c>
      <c r="F193" s="418" t="s">
        <v>23</v>
      </c>
      <c r="G193" s="415" t="s">
        <v>1425</v>
      </c>
      <c r="H193" s="417" t="s">
        <v>1735</v>
      </c>
      <c r="I193" s="418" t="s">
        <v>1734</v>
      </c>
      <c r="J193" s="417" t="s">
        <v>1735</v>
      </c>
      <c r="K193" s="419" t="str">
        <f t="shared" si="16"/>
        <v>30 Zimmerman Dr  Waynesburg,  PA  15370</v>
      </c>
      <c r="L193" s="418" t="s">
        <v>5283</v>
      </c>
      <c r="M193" s="395"/>
      <c r="N193" s="418" t="s">
        <v>3910</v>
      </c>
      <c r="O193" s="395"/>
      <c r="P193" s="418" t="s">
        <v>4035</v>
      </c>
      <c r="Q193" s="417" t="s">
        <v>4017</v>
      </c>
      <c r="R193" s="417" t="s">
        <v>4036</v>
      </c>
    </row>
    <row r="194" spans="1:18" ht="15" customHeight="1" thickBot="1" x14ac:dyDescent="0.3">
      <c r="A194" s="417" t="s">
        <v>219</v>
      </c>
      <c r="B194" s="413">
        <f t="shared" si="14"/>
        <v>1</v>
      </c>
      <c r="C194" s="413" t="str">
        <f t="shared" si="17"/>
        <v>1234609571</v>
      </c>
      <c r="D194" s="395" t="str">
        <f t="shared" si="18"/>
        <v>123460957Central Montco Technical High School</v>
      </c>
      <c r="E194" s="418" t="s">
        <v>220</v>
      </c>
      <c r="F194" s="418" t="s">
        <v>34</v>
      </c>
      <c r="G194" s="415" t="s">
        <v>1425</v>
      </c>
      <c r="H194" s="417" t="s">
        <v>5285</v>
      </c>
      <c r="I194" s="418" t="s">
        <v>220</v>
      </c>
      <c r="J194" s="417" t="s">
        <v>5285</v>
      </c>
      <c r="K194" s="419" t="str">
        <f>L194&amp;"  "&amp;P194&amp;",  "&amp;Q194&amp;"  "&amp;R194</f>
        <v>821 Plymouth Road  Plymouth Meeting,  PA  19462</v>
      </c>
      <c r="L194" s="418" t="s">
        <v>5284</v>
      </c>
      <c r="M194" s="395"/>
      <c r="N194" s="418" t="s">
        <v>3910</v>
      </c>
      <c r="O194" s="395"/>
      <c r="P194" s="418" t="s">
        <v>4863</v>
      </c>
      <c r="Q194" s="417" t="s">
        <v>4017</v>
      </c>
      <c r="R194" s="417" t="s">
        <v>4864</v>
      </c>
    </row>
    <row r="195" spans="1:18" ht="15" customHeight="1" thickBot="1" x14ac:dyDescent="0.3">
      <c r="A195" s="417" t="s">
        <v>221</v>
      </c>
      <c r="B195" s="413">
        <f t="shared" si="14"/>
        <v>1</v>
      </c>
      <c r="C195" s="413" t="str">
        <f t="shared" si="17"/>
        <v>1080700011</v>
      </c>
      <c r="D195" s="395" t="str">
        <f t="shared" si="18"/>
        <v>108070001Central PA Digital Lrng Foundation CS</v>
      </c>
      <c r="E195" s="418" t="s">
        <v>4310</v>
      </c>
      <c r="F195" s="418" t="s">
        <v>18</v>
      </c>
      <c r="G195" s="415" t="s">
        <v>1425</v>
      </c>
      <c r="H195" s="417" t="s">
        <v>1737</v>
      </c>
      <c r="I195" s="418" t="s">
        <v>1736</v>
      </c>
      <c r="J195" s="417" t="s">
        <v>1737</v>
      </c>
      <c r="K195" s="419" t="str">
        <f>L195&amp;"  "&amp;P195&amp;",  "&amp;Q195&amp;"  "&amp;R195</f>
        <v>721 N. Juniata St. Suite 3  Hollidaysburg,  PA  16648</v>
      </c>
      <c r="L195" s="418" t="s">
        <v>14346</v>
      </c>
      <c r="M195" s="395"/>
      <c r="N195" s="418" t="s">
        <v>3910</v>
      </c>
      <c r="O195" s="395"/>
      <c r="P195" s="418" t="s">
        <v>4315</v>
      </c>
      <c r="Q195" s="417" t="s">
        <v>4017</v>
      </c>
      <c r="R195" s="417" t="s">
        <v>4316</v>
      </c>
    </row>
    <row r="196" spans="1:18" ht="15" customHeight="1" thickBot="1" x14ac:dyDescent="0.3">
      <c r="A196" s="417" t="s">
        <v>222</v>
      </c>
      <c r="B196" s="413">
        <f t="shared" ref="B196:B259" si="19">IF(A196=A195,B195+1,1)</f>
        <v>1</v>
      </c>
      <c r="C196" s="413" t="str">
        <f t="shared" si="17"/>
        <v>1101416071</v>
      </c>
      <c r="D196" s="395" t="str">
        <f t="shared" si="18"/>
        <v>110141607Central PA Institute of Science &amp; Techno</v>
      </c>
      <c r="E196" s="418" t="s">
        <v>4402</v>
      </c>
      <c r="F196" s="418" t="s">
        <v>34</v>
      </c>
      <c r="G196" s="415" t="s">
        <v>1425</v>
      </c>
      <c r="H196" s="417" t="s">
        <v>5288</v>
      </c>
      <c r="I196" s="418" t="s">
        <v>4402</v>
      </c>
      <c r="J196" s="417" t="s">
        <v>5288</v>
      </c>
      <c r="K196" s="419" t="str">
        <f>L196&amp;"  "&amp;P196&amp;",  "&amp;Q196&amp;"  "&amp;R196</f>
        <v>540 North Harrison Road  Pleasant Gap,  PA  16823</v>
      </c>
      <c r="L196" s="418" t="s">
        <v>5287</v>
      </c>
      <c r="M196" s="395"/>
      <c r="N196" s="418" t="s">
        <v>3910</v>
      </c>
      <c r="O196" s="395"/>
      <c r="P196" s="418" t="s">
        <v>4403</v>
      </c>
      <c r="Q196" s="417" t="s">
        <v>4017</v>
      </c>
      <c r="R196" s="417" t="s">
        <v>4400</v>
      </c>
    </row>
    <row r="197" spans="1:18" ht="15" customHeight="1" thickBot="1" x14ac:dyDescent="0.3">
      <c r="A197" s="417" t="s">
        <v>223</v>
      </c>
      <c r="B197" s="413">
        <f t="shared" si="19"/>
        <v>1</v>
      </c>
      <c r="C197" s="413" t="str">
        <f t="shared" si="17"/>
        <v>1270420031</v>
      </c>
      <c r="D197" s="395" t="str">
        <f t="shared" si="18"/>
        <v>127042003Central Valley HS</v>
      </c>
      <c r="E197" s="418" t="s">
        <v>224</v>
      </c>
      <c r="F197" s="418" t="s">
        <v>23</v>
      </c>
      <c r="G197" s="415" t="s">
        <v>1425</v>
      </c>
      <c r="H197" s="417" t="s">
        <v>1739</v>
      </c>
      <c r="I197" s="418" t="s">
        <v>1738</v>
      </c>
      <c r="J197" s="417" t="s">
        <v>1739</v>
      </c>
      <c r="K197" s="419" t="str">
        <f t="shared" ref="K197:K216" si="20">L197&amp;"  "&amp;P197&amp;",  "&amp;Q197&amp;"  "&amp;R197</f>
        <v>160 Baker Road Ext  Monaca,  PA  15061</v>
      </c>
      <c r="L197" s="418" t="s">
        <v>5289</v>
      </c>
      <c r="M197" s="395"/>
      <c r="N197" s="418" t="s">
        <v>3910</v>
      </c>
      <c r="O197" s="395"/>
      <c r="P197" s="418" t="s">
        <v>5000</v>
      </c>
      <c r="Q197" s="417" t="s">
        <v>4017</v>
      </c>
      <c r="R197" s="417" t="s">
        <v>5001</v>
      </c>
    </row>
    <row r="198" spans="1:18" ht="15" customHeight="1" thickBot="1" x14ac:dyDescent="0.3">
      <c r="A198" s="417" t="s">
        <v>223</v>
      </c>
      <c r="B198" s="413">
        <f t="shared" si="19"/>
        <v>2</v>
      </c>
      <c r="C198" s="413" t="str">
        <f t="shared" si="17"/>
        <v>1270420032</v>
      </c>
      <c r="D198" s="395" t="str">
        <f t="shared" si="18"/>
        <v>127042003Central Valley MS</v>
      </c>
      <c r="E198" s="418" t="s">
        <v>224</v>
      </c>
      <c r="F198" s="418" t="s">
        <v>23</v>
      </c>
      <c r="G198" s="415" t="s">
        <v>1425</v>
      </c>
      <c r="H198" s="417" t="s">
        <v>1741</v>
      </c>
      <c r="I198" s="418" t="s">
        <v>1740</v>
      </c>
      <c r="J198" s="417" t="s">
        <v>1741</v>
      </c>
      <c r="K198" s="419" t="str">
        <f t="shared" si="20"/>
        <v>1500 Allen Ave  Monaca,  PA  15061</v>
      </c>
      <c r="L198" s="418" t="s">
        <v>5290</v>
      </c>
      <c r="M198" s="395"/>
      <c r="N198" s="418" t="s">
        <v>3910</v>
      </c>
      <c r="O198" s="395"/>
      <c r="P198" s="418" t="s">
        <v>5000</v>
      </c>
      <c r="Q198" s="417" t="s">
        <v>4017</v>
      </c>
      <c r="R198" s="417" t="s">
        <v>5001</v>
      </c>
    </row>
    <row r="199" spans="1:18" ht="15" customHeight="1" thickBot="1" x14ac:dyDescent="0.3">
      <c r="A199" s="417" t="s">
        <v>225</v>
      </c>
      <c r="B199" s="413">
        <f t="shared" si="19"/>
        <v>1</v>
      </c>
      <c r="C199" s="413" t="str">
        <f t="shared" si="17"/>
        <v>1076512071</v>
      </c>
      <c r="D199" s="395" t="str">
        <f t="shared" si="18"/>
        <v>107651207Central Westmoreland CTC</v>
      </c>
      <c r="E199" s="418" t="s">
        <v>226</v>
      </c>
      <c r="F199" s="418" t="s">
        <v>34</v>
      </c>
      <c r="G199" s="415" t="s">
        <v>1425</v>
      </c>
      <c r="H199" s="417" t="s">
        <v>5292</v>
      </c>
      <c r="I199" s="418" t="s">
        <v>226</v>
      </c>
      <c r="J199" s="417" t="s">
        <v>5292</v>
      </c>
      <c r="K199" s="419" t="str">
        <f t="shared" si="20"/>
        <v>240 Arona Road  New Stanton,  PA  15672</v>
      </c>
      <c r="L199" s="418" t="s">
        <v>5291</v>
      </c>
      <c r="M199" s="395"/>
      <c r="N199" s="418" t="s">
        <v>3910</v>
      </c>
      <c r="O199" s="395"/>
      <c r="P199" s="418" t="s">
        <v>4268</v>
      </c>
      <c r="Q199" s="417" t="s">
        <v>4017</v>
      </c>
      <c r="R199" s="417" t="s">
        <v>4269</v>
      </c>
    </row>
    <row r="200" spans="1:18" ht="15" customHeight="1" thickBot="1" x14ac:dyDescent="0.3">
      <c r="A200" s="417" t="s">
        <v>227</v>
      </c>
      <c r="B200" s="413">
        <f t="shared" si="19"/>
        <v>1</v>
      </c>
      <c r="C200" s="413" t="str">
        <f t="shared" si="17"/>
        <v>1126713031</v>
      </c>
      <c r="D200" s="395" t="str">
        <f t="shared" si="18"/>
        <v>112671303Central York HS</v>
      </c>
      <c r="E200" s="418" t="s">
        <v>228</v>
      </c>
      <c r="F200" s="418" t="s">
        <v>23</v>
      </c>
      <c r="G200" s="415" t="s">
        <v>1425</v>
      </c>
      <c r="H200" s="417" t="s">
        <v>1743</v>
      </c>
      <c r="I200" s="418" t="s">
        <v>1742</v>
      </c>
      <c r="J200" s="417" t="s">
        <v>1743</v>
      </c>
      <c r="K200" s="419" t="str">
        <f t="shared" si="20"/>
        <v>601 Mundis Mill Rd  York,  PA  17406</v>
      </c>
      <c r="L200" s="418" t="s">
        <v>5293</v>
      </c>
      <c r="M200" s="395"/>
      <c r="N200" s="418" t="s">
        <v>3910</v>
      </c>
      <c r="O200" s="395"/>
      <c r="P200" s="418" t="s">
        <v>4467</v>
      </c>
      <c r="Q200" s="417" t="s">
        <v>4017</v>
      </c>
      <c r="R200" s="417" t="s">
        <v>4468</v>
      </c>
    </row>
    <row r="201" spans="1:18" ht="15" customHeight="1" thickBot="1" x14ac:dyDescent="0.3">
      <c r="A201" s="417" t="s">
        <v>227</v>
      </c>
      <c r="B201" s="413">
        <f t="shared" si="19"/>
        <v>2</v>
      </c>
      <c r="C201" s="413" t="str">
        <f t="shared" si="17"/>
        <v>1126713032</v>
      </c>
      <c r="D201" s="395" t="str">
        <f t="shared" si="18"/>
        <v>112671303Central York MS</v>
      </c>
      <c r="E201" s="418" t="s">
        <v>228</v>
      </c>
      <c r="F201" s="418" t="s">
        <v>23</v>
      </c>
      <c r="G201" s="415" t="s">
        <v>1425</v>
      </c>
      <c r="H201" s="417" t="s">
        <v>1745</v>
      </c>
      <c r="I201" s="418" t="s">
        <v>1744</v>
      </c>
      <c r="J201" s="417" t="s">
        <v>1745</v>
      </c>
      <c r="K201" s="419" t="str">
        <f t="shared" si="20"/>
        <v>1950 N Hills Rd  York,  PA  17406</v>
      </c>
      <c r="L201" s="418" t="s">
        <v>5294</v>
      </c>
      <c r="M201" s="395"/>
      <c r="N201" s="418" t="s">
        <v>3910</v>
      </c>
      <c r="O201" s="395"/>
      <c r="P201" s="418" t="s">
        <v>4467</v>
      </c>
      <c r="Q201" s="417" t="s">
        <v>4017</v>
      </c>
      <c r="R201" s="417" t="s">
        <v>4468</v>
      </c>
    </row>
    <row r="202" spans="1:18" ht="15" customHeight="1" thickBot="1" x14ac:dyDescent="0.3">
      <c r="A202" s="417" t="s">
        <v>227</v>
      </c>
      <c r="B202" s="413">
        <f t="shared" si="19"/>
        <v>3</v>
      </c>
      <c r="C202" s="413" t="str">
        <f t="shared" si="17"/>
        <v>1126713033</v>
      </c>
      <c r="D202" s="395" t="str">
        <f t="shared" si="18"/>
        <v>112671303North Hills El Sch</v>
      </c>
      <c r="E202" s="418" t="s">
        <v>228</v>
      </c>
      <c r="F202" s="418" t="s">
        <v>23</v>
      </c>
      <c r="G202" s="415" t="s">
        <v>1425</v>
      </c>
      <c r="H202" s="417" t="s">
        <v>14735</v>
      </c>
      <c r="I202" s="418" t="s">
        <v>14736</v>
      </c>
      <c r="J202" s="417" t="s">
        <v>14735</v>
      </c>
      <c r="K202" s="419" t="str">
        <f t="shared" si="20"/>
        <v>1330 N Hills Rd  York,  PA  17406</v>
      </c>
      <c r="L202" s="418" t="s">
        <v>14737</v>
      </c>
      <c r="M202" s="395"/>
      <c r="N202" s="418" t="s">
        <v>3910</v>
      </c>
      <c r="O202" s="395"/>
      <c r="P202" s="418" t="s">
        <v>4467</v>
      </c>
      <c r="Q202" s="417" t="s">
        <v>4017</v>
      </c>
      <c r="R202" s="417" t="s">
        <v>4468</v>
      </c>
    </row>
    <row r="203" spans="1:18" ht="15" customHeight="1" thickBot="1" x14ac:dyDescent="0.3">
      <c r="A203" s="417" t="s">
        <v>229</v>
      </c>
      <c r="B203" s="413">
        <f t="shared" si="19"/>
        <v>1</v>
      </c>
      <c r="C203" s="413" t="str">
        <f t="shared" si="17"/>
        <v>1101430601</v>
      </c>
      <c r="D203" s="395" t="str">
        <f t="shared" si="18"/>
        <v>110143060Centre Learning Community CS</v>
      </c>
      <c r="E203" s="418" t="s">
        <v>230</v>
      </c>
      <c r="F203" s="418" t="s">
        <v>18</v>
      </c>
      <c r="G203" s="415" t="s">
        <v>1425</v>
      </c>
      <c r="H203" s="417" t="s">
        <v>1746</v>
      </c>
      <c r="I203" s="418" t="s">
        <v>230</v>
      </c>
      <c r="J203" s="417" t="s">
        <v>1746</v>
      </c>
      <c r="K203" s="419" t="str">
        <f t="shared" si="20"/>
        <v>2643 W College Ave  State College,  PA  16801</v>
      </c>
      <c r="L203" s="418" t="s">
        <v>5295</v>
      </c>
      <c r="M203" s="395"/>
      <c r="N203" s="418" t="s">
        <v>3910</v>
      </c>
      <c r="O203" s="395"/>
      <c r="P203" s="418" t="s">
        <v>4397</v>
      </c>
      <c r="Q203" s="417" t="s">
        <v>4017</v>
      </c>
      <c r="R203" s="417" t="s">
        <v>4398</v>
      </c>
    </row>
    <row r="204" spans="1:18" ht="15" customHeight="1" thickBot="1" x14ac:dyDescent="0.3">
      <c r="A204" s="417" t="s">
        <v>231</v>
      </c>
      <c r="B204" s="413">
        <f t="shared" si="19"/>
        <v>1</v>
      </c>
      <c r="C204" s="413" t="str">
        <f t="shared" si="17"/>
        <v>1122813021</v>
      </c>
      <c r="D204" s="395" t="str">
        <f t="shared" si="18"/>
        <v>112281302Chambersburg Area Career Magnet Sch</v>
      </c>
      <c r="E204" s="418" t="s">
        <v>232</v>
      </c>
      <c r="F204" s="418" t="s">
        <v>23</v>
      </c>
      <c r="G204" s="415" t="s">
        <v>1425</v>
      </c>
      <c r="H204" s="417" t="s">
        <v>3880</v>
      </c>
      <c r="I204" s="418" t="s">
        <v>3879</v>
      </c>
      <c r="J204" s="417" t="s">
        <v>3880</v>
      </c>
      <c r="K204" s="419" t="str">
        <f t="shared" si="20"/>
        <v>2459 Loop Road  Chambersburg,  PA  17202</v>
      </c>
      <c r="L204" s="418" t="s">
        <v>5296</v>
      </c>
      <c r="M204" s="395"/>
      <c r="N204" s="418" t="s">
        <v>3910</v>
      </c>
      <c r="O204" s="395"/>
      <c r="P204" s="418" t="s">
        <v>4455</v>
      </c>
      <c r="Q204" s="417" t="s">
        <v>4017</v>
      </c>
      <c r="R204" s="417" t="s">
        <v>4460</v>
      </c>
    </row>
    <row r="205" spans="1:18" ht="15" customHeight="1" thickBot="1" x14ac:dyDescent="0.3">
      <c r="A205" s="417" t="s">
        <v>231</v>
      </c>
      <c r="B205" s="413">
        <f t="shared" si="19"/>
        <v>2</v>
      </c>
      <c r="C205" s="413" t="str">
        <f t="shared" si="17"/>
        <v>1122813022</v>
      </c>
      <c r="D205" s="395" t="str">
        <f t="shared" si="18"/>
        <v>112281302Chambersburg Area MS - North</v>
      </c>
      <c r="E205" s="418" t="s">
        <v>232</v>
      </c>
      <c r="F205" s="418" t="s">
        <v>23</v>
      </c>
      <c r="G205" s="415" t="s">
        <v>1425</v>
      </c>
      <c r="H205" s="417" t="s">
        <v>1748</v>
      </c>
      <c r="I205" s="418" t="s">
        <v>1747</v>
      </c>
      <c r="J205" s="417" t="s">
        <v>1748</v>
      </c>
      <c r="K205" s="419" t="str">
        <f t="shared" si="20"/>
        <v>1957 Scotland Ave  Chambersburg,  PA  17201</v>
      </c>
      <c r="L205" s="418" t="s">
        <v>5297</v>
      </c>
      <c r="M205" s="395"/>
      <c r="N205" s="418" t="s">
        <v>3910</v>
      </c>
      <c r="O205" s="395"/>
      <c r="P205" s="418" t="s">
        <v>4455</v>
      </c>
      <c r="Q205" s="417" t="s">
        <v>4017</v>
      </c>
      <c r="R205" s="417" t="s">
        <v>4456</v>
      </c>
    </row>
    <row r="206" spans="1:18" ht="15" customHeight="1" thickBot="1" x14ac:dyDescent="0.3">
      <c r="A206" s="417" t="s">
        <v>231</v>
      </c>
      <c r="B206" s="413">
        <f t="shared" si="19"/>
        <v>3</v>
      </c>
      <c r="C206" s="413" t="str">
        <f t="shared" si="17"/>
        <v>1122813023</v>
      </c>
      <c r="D206" s="395" t="str">
        <f t="shared" si="18"/>
        <v>112281302Chambersburg Area MS - South</v>
      </c>
      <c r="E206" s="418" t="s">
        <v>232</v>
      </c>
      <c r="F206" s="418" t="s">
        <v>23</v>
      </c>
      <c r="G206" s="415" t="s">
        <v>1425</v>
      </c>
      <c r="H206" s="417" t="s">
        <v>1750</v>
      </c>
      <c r="I206" s="418" t="s">
        <v>1749</v>
      </c>
      <c r="J206" s="417" t="s">
        <v>1750</v>
      </c>
      <c r="K206" s="419" t="str">
        <f t="shared" si="20"/>
        <v>1151 E McKinley St  Chambersburg,  PA  17201</v>
      </c>
      <c r="L206" s="418" t="s">
        <v>5298</v>
      </c>
      <c r="M206" s="395"/>
      <c r="N206" s="418" t="s">
        <v>3910</v>
      </c>
      <c r="O206" s="395"/>
      <c r="P206" s="418" t="s">
        <v>4455</v>
      </c>
      <c r="Q206" s="417" t="s">
        <v>4017</v>
      </c>
      <c r="R206" s="417" t="s">
        <v>4456</v>
      </c>
    </row>
    <row r="207" spans="1:18" ht="15" customHeight="1" thickBot="1" x14ac:dyDescent="0.3">
      <c r="A207" s="417" t="s">
        <v>231</v>
      </c>
      <c r="B207" s="413">
        <f t="shared" si="19"/>
        <v>4</v>
      </c>
      <c r="C207" s="413" t="str">
        <f t="shared" si="17"/>
        <v>1122813024</v>
      </c>
      <c r="D207" s="395" t="str">
        <f t="shared" si="18"/>
        <v>112281302Chambersburg Area SHS</v>
      </c>
      <c r="E207" s="418" t="s">
        <v>232</v>
      </c>
      <c r="F207" s="418" t="s">
        <v>23</v>
      </c>
      <c r="G207" s="415" t="s">
        <v>1425</v>
      </c>
      <c r="H207" s="417" t="s">
        <v>1752</v>
      </c>
      <c r="I207" s="418" t="s">
        <v>1751</v>
      </c>
      <c r="J207" s="417" t="s">
        <v>1752</v>
      </c>
      <c r="K207" s="419" t="str">
        <f t="shared" si="20"/>
        <v>511 S 6th St  Chambersburg,  PA  17201</v>
      </c>
      <c r="L207" s="418" t="s">
        <v>5299</v>
      </c>
      <c r="M207" s="395"/>
      <c r="N207" s="418" t="s">
        <v>3910</v>
      </c>
      <c r="O207" s="395"/>
      <c r="P207" s="418" t="s">
        <v>4455</v>
      </c>
      <c r="Q207" s="417" t="s">
        <v>4017</v>
      </c>
      <c r="R207" s="417" t="s">
        <v>4456</v>
      </c>
    </row>
    <row r="208" spans="1:18" ht="15" customHeight="1" thickBot="1" x14ac:dyDescent="0.3">
      <c r="A208" s="417" t="s">
        <v>233</v>
      </c>
      <c r="B208" s="413">
        <f t="shared" si="19"/>
        <v>1</v>
      </c>
      <c r="C208" s="413" t="str">
        <f t="shared" si="17"/>
        <v>1016318031</v>
      </c>
      <c r="D208" s="395" t="str">
        <f t="shared" si="18"/>
        <v>101631803Charleroi Area HS</v>
      </c>
      <c r="E208" s="418" t="s">
        <v>234</v>
      </c>
      <c r="F208" s="418" t="s">
        <v>23</v>
      </c>
      <c r="G208" s="415" t="s">
        <v>1425</v>
      </c>
      <c r="H208" s="417" t="s">
        <v>1754</v>
      </c>
      <c r="I208" s="418" t="s">
        <v>1753</v>
      </c>
      <c r="J208" s="417" t="s">
        <v>1754</v>
      </c>
      <c r="K208" s="419" t="str">
        <f t="shared" si="20"/>
        <v>100 Fecsen Dr  Charleroi,  PA  15022</v>
      </c>
      <c r="L208" s="418" t="s">
        <v>5300</v>
      </c>
      <c r="M208" s="395"/>
      <c r="N208" s="418" t="s">
        <v>3910</v>
      </c>
      <c r="O208" s="395"/>
      <c r="P208" s="418" t="s">
        <v>4052</v>
      </c>
      <c r="Q208" s="417" t="s">
        <v>4017</v>
      </c>
      <c r="R208" s="417" t="s">
        <v>4053</v>
      </c>
    </row>
    <row r="209" spans="1:18" ht="15" customHeight="1" thickBot="1" x14ac:dyDescent="0.3">
      <c r="A209" s="417" t="s">
        <v>233</v>
      </c>
      <c r="B209" s="413">
        <f t="shared" si="19"/>
        <v>2</v>
      </c>
      <c r="C209" s="413" t="str">
        <f t="shared" si="17"/>
        <v>1016318032</v>
      </c>
      <c r="D209" s="395" t="str">
        <f t="shared" si="18"/>
        <v>101631803Charleroi Area MS</v>
      </c>
      <c r="E209" s="418" t="s">
        <v>234</v>
      </c>
      <c r="F209" s="418" t="s">
        <v>23</v>
      </c>
      <c r="G209" s="415" t="s">
        <v>1425</v>
      </c>
      <c r="H209" s="417" t="s">
        <v>1756</v>
      </c>
      <c r="I209" s="418" t="s">
        <v>1755</v>
      </c>
      <c r="J209" s="417" t="s">
        <v>1756</v>
      </c>
      <c r="K209" s="419" t="str">
        <f t="shared" si="20"/>
        <v>100 Fecsen Dr  Charleroi,  PA  15022</v>
      </c>
      <c r="L209" s="418" t="s">
        <v>5300</v>
      </c>
      <c r="M209" s="395"/>
      <c r="N209" s="418" t="s">
        <v>3910</v>
      </c>
      <c r="O209" s="395"/>
      <c r="P209" s="418" t="s">
        <v>4052</v>
      </c>
      <c r="Q209" s="417" t="s">
        <v>4017</v>
      </c>
      <c r="R209" s="417" t="s">
        <v>4053</v>
      </c>
    </row>
    <row r="210" spans="1:18" ht="15" customHeight="1" thickBot="1" x14ac:dyDescent="0.3">
      <c r="A210" s="417" t="s">
        <v>4983</v>
      </c>
      <c r="B210" s="413">
        <f t="shared" si="19"/>
        <v>1</v>
      </c>
      <c r="C210" s="413" t="str">
        <f t="shared" si="17"/>
        <v>1265131901</v>
      </c>
      <c r="D210" s="395" t="str">
        <f t="shared" si="18"/>
        <v>126513190Charter High School for Architecture and</v>
      </c>
      <c r="E210" s="418" t="s">
        <v>4984</v>
      </c>
      <c r="F210" s="418" t="s">
        <v>18</v>
      </c>
      <c r="G210" s="415" t="s">
        <v>1425</v>
      </c>
      <c r="H210" s="417" t="s">
        <v>1757</v>
      </c>
      <c r="I210" s="418" t="s">
        <v>4984</v>
      </c>
      <c r="J210" s="417" t="s">
        <v>1757</v>
      </c>
      <c r="K210" s="419" t="str">
        <f t="shared" si="20"/>
        <v>105 S. 7th Street  Philadelphia,  PA  19106</v>
      </c>
      <c r="L210" s="418" t="s">
        <v>5301</v>
      </c>
      <c r="M210" s="395"/>
      <c r="N210" s="418" t="s">
        <v>4985</v>
      </c>
      <c r="O210" s="395"/>
      <c r="P210" s="418" t="s">
        <v>4016</v>
      </c>
      <c r="Q210" s="417" t="s">
        <v>4017</v>
      </c>
      <c r="R210" s="417" t="s">
        <v>4953</v>
      </c>
    </row>
    <row r="211" spans="1:18" ht="15" customHeight="1" thickBot="1" x14ac:dyDescent="0.3">
      <c r="A211" s="417" t="s">
        <v>235</v>
      </c>
      <c r="B211" s="413">
        <f t="shared" si="19"/>
        <v>1</v>
      </c>
      <c r="C211" s="413" t="str">
        <f t="shared" si="17"/>
        <v>1030217521</v>
      </c>
      <c r="D211" s="395" t="str">
        <f t="shared" si="18"/>
        <v>103021752Chartiers Valley HS</v>
      </c>
      <c r="E211" s="418" t="s">
        <v>236</v>
      </c>
      <c r="F211" s="418" t="s">
        <v>23</v>
      </c>
      <c r="G211" s="415" t="s">
        <v>1425</v>
      </c>
      <c r="H211" s="417" t="s">
        <v>1759</v>
      </c>
      <c r="I211" s="418" t="s">
        <v>1758</v>
      </c>
      <c r="J211" s="417" t="s">
        <v>1759</v>
      </c>
      <c r="K211" s="419" t="str">
        <f t="shared" si="20"/>
        <v>50 Thoms Run Rd  Bridgeville,  PA  15017</v>
      </c>
      <c r="L211" s="418" t="s">
        <v>5302</v>
      </c>
      <c r="M211" s="395"/>
      <c r="N211" s="418" t="s">
        <v>3910</v>
      </c>
      <c r="O211" s="395"/>
      <c r="P211" s="418" t="s">
        <v>5303</v>
      </c>
      <c r="Q211" s="417" t="s">
        <v>4017</v>
      </c>
      <c r="R211" s="417" t="s">
        <v>14738</v>
      </c>
    </row>
    <row r="212" spans="1:18" ht="15" customHeight="1" thickBot="1" x14ac:dyDescent="0.3">
      <c r="A212" s="417" t="s">
        <v>235</v>
      </c>
      <c r="B212" s="413">
        <f t="shared" si="19"/>
        <v>2</v>
      </c>
      <c r="C212" s="413" t="str">
        <f t="shared" si="17"/>
        <v>1030217522</v>
      </c>
      <c r="D212" s="395" t="str">
        <f t="shared" si="18"/>
        <v>103021752Chartiers Valley MS</v>
      </c>
      <c r="E212" s="418" t="s">
        <v>236</v>
      </c>
      <c r="F212" s="418" t="s">
        <v>23</v>
      </c>
      <c r="G212" s="415" t="s">
        <v>1425</v>
      </c>
      <c r="H212" s="417" t="s">
        <v>1761</v>
      </c>
      <c r="I212" s="418" t="s">
        <v>1760</v>
      </c>
      <c r="J212" s="417" t="s">
        <v>1761</v>
      </c>
      <c r="K212" s="419" t="str">
        <f t="shared" si="20"/>
        <v>50 Thoms Run Rd  Bridgeville,  PA  15017</v>
      </c>
      <c r="L212" s="418" t="s">
        <v>5302</v>
      </c>
      <c r="M212" s="395"/>
      <c r="N212" s="418" t="s">
        <v>3910</v>
      </c>
      <c r="O212" s="395"/>
      <c r="P212" s="418" t="s">
        <v>5303</v>
      </c>
      <c r="Q212" s="417" t="s">
        <v>4017</v>
      </c>
      <c r="R212" s="417" t="s">
        <v>14738</v>
      </c>
    </row>
    <row r="213" spans="1:18" ht="15" customHeight="1" thickBot="1" x14ac:dyDescent="0.3">
      <c r="A213" s="417" t="s">
        <v>237</v>
      </c>
      <c r="B213" s="413">
        <f t="shared" si="19"/>
        <v>1</v>
      </c>
      <c r="C213" s="413" t="str">
        <f t="shared" si="17"/>
        <v>1016319031</v>
      </c>
      <c r="D213" s="395" t="str">
        <f t="shared" si="18"/>
        <v>101631903Chartiers-Houston JSHS</v>
      </c>
      <c r="E213" s="418" t="s">
        <v>238</v>
      </c>
      <c r="F213" s="418" t="s">
        <v>23</v>
      </c>
      <c r="G213" s="415" t="s">
        <v>1425</v>
      </c>
      <c r="H213" s="417" t="s">
        <v>1763</v>
      </c>
      <c r="I213" s="418" t="s">
        <v>1762</v>
      </c>
      <c r="J213" s="417" t="s">
        <v>1763</v>
      </c>
      <c r="K213" s="419" t="str">
        <f t="shared" si="20"/>
        <v>2050 W Pike St  Houston,  PA  15342</v>
      </c>
      <c r="L213" s="418" t="s">
        <v>5304</v>
      </c>
      <c r="M213" s="395"/>
      <c r="N213" s="418" t="s">
        <v>3910</v>
      </c>
      <c r="O213" s="395"/>
      <c r="P213" s="418" t="s">
        <v>4054</v>
      </c>
      <c r="Q213" s="417" t="s">
        <v>4017</v>
      </c>
      <c r="R213" s="417" t="s">
        <v>4055</v>
      </c>
    </row>
    <row r="214" spans="1:18" ht="15" customHeight="1" thickBot="1" x14ac:dyDescent="0.3">
      <c r="A214" s="417" t="s">
        <v>239</v>
      </c>
      <c r="B214" s="413">
        <f t="shared" si="19"/>
        <v>1</v>
      </c>
      <c r="C214" s="413" t="str">
        <f t="shared" si="17"/>
        <v>1234613021</v>
      </c>
      <c r="D214" s="395" t="str">
        <f t="shared" si="18"/>
        <v>123461302Cedarbrook MS</v>
      </c>
      <c r="E214" s="418" t="s">
        <v>240</v>
      </c>
      <c r="F214" s="418" t="s">
        <v>23</v>
      </c>
      <c r="G214" s="415" t="s">
        <v>1425</v>
      </c>
      <c r="H214" s="417" t="s">
        <v>1765</v>
      </c>
      <c r="I214" s="418" t="s">
        <v>1764</v>
      </c>
      <c r="J214" s="417" t="s">
        <v>1765</v>
      </c>
      <c r="K214" s="419" t="str">
        <f t="shared" si="20"/>
        <v>300 Longfellow Rd  Wyncote,  PA  19095</v>
      </c>
      <c r="L214" s="418" t="s">
        <v>5305</v>
      </c>
      <c r="M214" s="395"/>
      <c r="N214" s="418" t="s">
        <v>3910</v>
      </c>
      <c r="O214" s="395"/>
      <c r="P214" s="418" t="s">
        <v>4997</v>
      </c>
      <c r="Q214" s="417" t="s">
        <v>4017</v>
      </c>
      <c r="R214" s="417" t="s">
        <v>14739</v>
      </c>
    </row>
    <row r="215" spans="1:18" ht="15" customHeight="1" thickBot="1" x14ac:dyDescent="0.3">
      <c r="A215" s="417" t="s">
        <v>239</v>
      </c>
      <c r="B215" s="413">
        <f t="shared" si="19"/>
        <v>2</v>
      </c>
      <c r="C215" s="413" t="str">
        <f t="shared" si="17"/>
        <v>1234613022</v>
      </c>
      <c r="D215" s="395" t="str">
        <f t="shared" si="18"/>
        <v>123461302Cheltenham HS</v>
      </c>
      <c r="E215" s="418" t="s">
        <v>240</v>
      </c>
      <c r="F215" s="418" t="s">
        <v>23</v>
      </c>
      <c r="G215" s="415" t="s">
        <v>1425</v>
      </c>
      <c r="H215" s="417" t="s">
        <v>1767</v>
      </c>
      <c r="I215" s="418" t="s">
        <v>1766</v>
      </c>
      <c r="J215" s="417" t="s">
        <v>1767</v>
      </c>
      <c r="K215" s="419" t="str">
        <f t="shared" si="20"/>
        <v>500 Rices Mill Rd  Wyncote,  PA  19095</v>
      </c>
      <c r="L215" s="418" t="s">
        <v>5306</v>
      </c>
      <c r="M215" s="395"/>
      <c r="N215" s="418" t="s">
        <v>3910</v>
      </c>
      <c r="O215" s="395"/>
      <c r="P215" s="418" t="s">
        <v>4997</v>
      </c>
      <c r="Q215" s="417" t="s">
        <v>4017</v>
      </c>
      <c r="R215" s="417" t="s">
        <v>14739</v>
      </c>
    </row>
    <row r="216" spans="1:18" ht="15" customHeight="1" thickBot="1" x14ac:dyDescent="0.3">
      <c r="A216" s="417" t="s">
        <v>241</v>
      </c>
      <c r="B216" s="413">
        <f t="shared" si="19"/>
        <v>1</v>
      </c>
      <c r="C216" s="413" t="str">
        <f t="shared" si="17"/>
        <v>1252329501</v>
      </c>
      <c r="D216" s="395" t="str">
        <f t="shared" si="18"/>
        <v>125232950Chester Community CS</v>
      </c>
      <c r="E216" s="418" t="s">
        <v>242</v>
      </c>
      <c r="F216" s="418" t="s">
        <v>18</v>
      </c>
      <c r="G216" s="415" t="s">
        <v>1425</v>
      </c>
      <c r="H216" s="417" t="s">
        <v>1768</v>
      </c>
      <c r="I216" s="418" t="s">
        <v>242</v>
      </c>
      <c r="J216" s="417" t="s">
        <v>1768</v>
      </c>
      <c r="K216" s="419" t="str">
        <f t="shared" si="20"/>
        <v>302 East 5th Street  Chester,  PA  19013</v>
      </c>
      <c r="L216" s="418" t="s">
        <v>5307</v>
      </c>
      <c r="M216" s="395"/>
      <c r="N216" s="418" t="s">
        <v>3910</v>
      </c>
      <c r="O216" s="395"/>
      <c r="P216" s="418" t="s">
        <v>4923</v>
      </c>
      <c r="Q216" s="417" t="s">
        <v>4017</v>
      </c>
      <c r="R216" s="417" t="s">
        <v>4924</v>
      </c>
    </row>
    <row r="217" spans="1:18" ht="15" customHeight="1" thickBot="1" x14ac:dyDescent="0.3">
      <c r="A217" s="417" t="s">
        <v>243</v>
      </c>
      <c r="B217" s="413">
        <f t="shared" si="19"/>
        <v>1</v>
      </c>
      <c r="C217" s="413" t="str">
        <f t="shared" si="17"/>
        <v>1241516071</v>
      </c>
      <c r="D217" s="395" t="str">
        <f t="shared" si="18"/>
        <v>124151607Chester County Technical College High Sc</v>
      </c>
      <c r="E217" s="418" t="s">
        <v>4906</v>
      </c>
      <c r="F217" s="418" t="s">
        <v>167</v>
      </c>
      <c r="G217" s="415" t="s">
        <v>1425</v>
      </c>
      <c r="H217" s="417" t="s">
        <v>5308</v>
      </c>
      <c r="I217" s="418" t="s">
        <v>4906</v>
      </c>
      <c r="J217" s="417" t="s">
        <v>5308</v>
      </c>
      <c r="K217" s="419" t="str">
        <f t="shared" ref="K217:K245" si="21">L217&amp;"  "&amp;P217&amp;",  "&amp;Q217&amp;"  "&amp;R217</f>
        <v>1580 Charlestown Road  Phoenixville,  PA  19460</v>
      </c>
      <c r="L217" s="418" t="s">
        <v>5309</v>
      </c>
      <c r="M217" s="395"/>
      <c r="N217" s="418" t="s">
        <v>3910</v>
      </c>
      <c r="O217" s="395"/>
      <c r="P217" s="418" t="s">
        <v>4909</v>
      </c>
      <c r="Q217" s="417" t="s">
        <v>4017</v>
      </c>
      <c r="R217" s="417" t="s">
        <v>4910</v>
      </c>
    </row>
    <row r="218" spans="1:18" ht="15" customHeight="1" thickBot="1" x14ac:dyDescent="0.3">
      <c r="A218" s="417" t="s">
        <v>243</v>
      </c>
      <c r="B218" s="413">
        <f t="shared" si="19"/>
        <v>2</v>
      </c>
      <c r="C218" s="413" t="str">
        <f t="shared" si="17"/>
        <v>1241516072</v>
      </c>
      <c r="D218" s="395" t="str">
        <f t="shared" si="18"/>
        <v>124151607Chester County Technical College High Sc</v>
      </c>
      <c r="E218" s="418" t="s">
        <v>4906</v>
      </c>
      <c r="F218" s="418" t="s">
        <v>34</v>
      </c>
      <c r="G218" s="415" t="s">
        <v>1425</v>
      </c>
      <c r="H218" s="417" t="s">
        <v>5310</v>
      </c>
      <c r="I218" s="418" t="s">
        <v>4906</v>
      </c>
      <c r="J218" s="417" t="s">
        <v>5310</v>
      </c>
      <c r="K218" s="419" t="str">
        <f t="shared" si="21"/>
        <v>455 Boot Road  Downingtown,  PA  19335</v>
      </c>
      <c r="L218" s="418" t="s">
        <v>14588</v>
      </c>
      <c r="M218" s="395"/>
      <c r="N218" s="418" t="s">
        <v>3910</v>
      </c>
      <c r="O218" s="395"/>
      <c r="P218" s="418" t="s">
        <v>4898</v>
      </c>
      <c r="Q218" s="417" t="s">
        <v>4017</v>
      </c>
      <c r="R218" s="417" t="s">
        <v>4899</v>
      </c>
    </row>
    <row r="219" spans="1:18" ht="15" customHeight="1" thickBot="1" x14ac:dyDescent="0.3">
      <c r="A219" s="417" t="s">
        <v>243</v>
      </c>
      <c r="B219" s="413">
        <f t="shared" si="19"/>
        <v>3</v>
      </c>
      <c r="C219" s="413" t="str">
        <f t="shared" si="17"/>
        <v>1241516073</v>
      </c>
      <c r="D219" s="395" t="str">
        <f t="shared" si="18"/>
        <v>124151607Chester County Technical College High Sc</v>
      </c>
      <c r="E219" s="418" t="s">
        <v>4906</v>
      </c>
      <c r="F219" s="418" t="s">
        <v>34</v>
      </c>
      <c r="G219" s="415" t="s">
        <v>1425</v>
      </c>
      <c r="H219" s="417" t="s">
        <v>5310</v>
      </c>
      <c r="I219" s="418" t="s">
        <v>4906</v>
      </c>
      <c r="J219" s="417" t="s">
        <v>5310</v>
      </c>
      <c r="K219" s="419" t="str">
        <f t="shared" si="21"/>
        <v>455 Boot Road  Downingtown,  PA  19335</v>
      </c>
      <c r="L219" s="418" t="s">
        <v>14588</v>
      </c>
      <c r="M219" s="395"/>
      <c r="N219" s="418" t="s">
        <v>3910</v>
      </c>
      <c r="O219" s="395"/>
      <c r="P219" s="418" t="s">
        <v>4898</v>
      </c>
      <c r="Q219" s="417" t="s">
        <v>4017</v>
      </c>
      <c r="R219" s="417" t="s">
        <v>4899</v>
      </c>
    </row>
    <row r="220" spans="1:18" ht="15" customHeight="1" thickBot="1" x14ac:dyDescent="0.3">
      <c r="A220" s="417" t="s">
        <v>243</v>
      </c>
      <c r="B220" s="413">
        <f t="shared" si="19"/>
        <v>4</v>
      </c>
      <c r="C220" s="413" t="str">
        <f t="shared" si="17"/>
        <v>1241516074</v>
      </c>
      <c r="D220" s="395" t="str">
        <f t="shared" si="18"/>
        <v>124151607Chester County Technical College High Sc</v>
      </c>
      <c r="E220" s="418" t="s">
        <v>4906</v>
      </c>
      <c r="F220" s="418" t="s">
        <v>34</v>
      </c>
      <c r="G220" s="415" t="s">
        <v>1425</v>
      </c>
      <c r="H220" s="417" t="s">
        <v>5311</v>
      </c>
      <c r="I220" s="418" t="s">
        <v>4906</v>
      </c>
      <c r="J220" s="417" t="s">
        <v>5311</v>
      </c>
      <c r="K220" s="419" t="str">
        <f t="shared" si="21"/>
        <v>280 Pennocks Bridge Road  West Grove,  PA  19390</v>
      </c>
      <c r="L220" s="418" t="s">
        <v>5312</v>
      </c>
      <c r="M220" s="395"/>
      <c r="N220" s="418" t="s">
        <v>3910</v>
      </c>
      <c r="O220" s="395"/>
      <c r="P220" s="418" t="s">
        <v>4902</v>
      </c>
      <c r="Q220" s="417" t="s">
        <v>4017</v>
      </c>
      <c r="R220" s="417" t="s">
        <v>4903</v>
      </c>
    </row>
    <row r="221" spans="1:18" ht="15" customHeight="1" thickBot="1" x14ac:dyDescent="0.3">
      <c r="A221" s="417" t="s">
        <v>4937</v>
      </c>
      <c r="B221" s="413">
        <f t="shared" si="19"/>
        <v>1</v>
      </c>
      <c r="C221" s="413" t="str">
        <f t="shared" si="17"/>
        <v>1252368271</v>
      </c>
      <c r="D221" s="395" t="str">
        <f t="shared" si="18"/>
        <v>125236827Chester CS for the Arts</v>
      </c>
      <c r="E221" s="418" t="s">
        <v>4938</v>
      </c>
      <c r="F221" s="418" t="s">
        <v>18</v>
      </c>
      <c r="G221" s="415" t="s">
        <v>1425</v>
      </c>
      <c r="H221" s="417" t="s">
        <v>14740</v>
      </c>
      <c r="I221" s="418" t="s">
        <v>4938</v>
      </c>
      <c r="J221" s="417" t="s">
        <v>14740</v>
      </c>
      <c r="K221" s="419" t="str">
        <f t="shared" si="21"/>
        <v>200 Commerce Drive  Aston,  PA  19014</v>
      </c>
      <c r="L221" s="418" t="s">
        <v>14610</v>
      </c>
      <c r="M221" s="395"/>
      <c r="N221" s="418" t="s">
        <v>3910</v>
      </c>
      <c r="O221" s="395"/>
      <c r="P221" s="418" t="s">
        <v>4925</v>
      </c>
      <c r="Q221" s="417" t="s">
        <v>4017</v>
      </c>
      <c r="R221" s="417" t="s">
        <v>4926</v>
      </c>
    </row>
    <row r="222" spans="1:18" ht="15" customHeight="1" thickBot="1" x14ac:dyDescent="0.3">
      <c r="A222" s="417" t="s">
        <v>244</v>
      </c>
      <c r="B222" s="413">
        <f t="shared" si="19"/>
        <v>1</v>
      </c>
      <c r="C222" s="413" t="str">
        <f t="shared" si="17"/>
        <v>1252312321</v>
      </c>
      <c r="D222" s="395" t="str">
        <f t="shared" si="18"/>
        <v>125231232Chester HS</v>
      </c>
      <c r="E222" s="418" t="s">
        <v>245</v>
      </c>
      <c r="F222" s="418" t="s">
        <v>23</v>
      </c>
      <c r="G222" s="415" t="s">
        <v>1425</v>
      </c>
      <c r="H222" s="417" t="s">
        <v>1769</v>
      </c>
      <c r="I222" s="418" t="s">
        <v>3897</v>
      </c>
      <c r="J222" s="417" t="s">
        <v>1769</v>
      </c>
      <c r="K222" s="419" t="str">
        <f t="shared" si="21"/>
        <v>232 West 9th St  Chester,  PA  19013</v>
      </c>
      <c r="L222" s="418" t="s">
        <v>14741</v>
      </c>
      <c r="M222" s="395"/>
      <c r="N222" s="418" t="s">
        <v>3910</v>
      </c>
      <c r="O222" s="395"/>
      <c r="P222" s="418" t="s">
        <v>4923</v>
      </c>
      <c r="Q222" s="417" t="s">
        <v>4017</v>
      </c>
      <c r="R222" s="417" t="s">
        <v>4924</v>
      </c>
    </row>
    <row r="223" spans="1:18" ht="15" customHeight="1" thickBot="1" x14ac:dyDescent="0.3">
      <c r="A223" s="417" t="s">
        <v>244</v>
      </c>
      <c r="B223" s="413">
        <f t="shared" si="19"/>
        <v>2</v>
      </c>
      <c r="C223" s="413" t="str">
        <f t="shared" si="17"/>
        <v>1252312322</v>
      </c>
      <c r="D223" s="395" t="str">
        <f t="shared" si="18"/>
        <v>125231232STEM at Showalter</v>
      </c>
      <c r="E223" s="418" t="s">
        <v>245</v>
      </c>
      <c r="F223" s="418" t="s">
        <v>23</v>
      </c>
      <c r="G223" s="415" t="s">
        <v>1425</v>
      </c>
      <c r="H223" s="417" t="s">
        <v>14742</v>
      </c>
      <c r="I223" s="418" t="s">
        <v>14743</v>
      </c>
      <c r="J223" s="417" t="s">
        <v>14742</v>
      </c>
      <c r="K223" s="419" t="str">
        <f t="shared" si="21"/>
        <v>1100 West 10th Street  Chester,  PA  19013</v>
      </c>
      <c r="L223" s="418" t="s">
        <v>14744</v>
      </c>
      <c r="M223" s="395"/>
      <c r="N223" s="418" t="s">
        <v>3910</v>
      </c>
      <c r="O223" s="395"/>
      <c r="P223" s="418" t="s">
        <v>4923</v>
      </c>
      <c r="Q223" s="417" t="s">
        <v>4017</v>
      </c>
      <c r="R223" s="417" t="s">
        <v>4924</v>
      </c>
    </row>
    <row r="224" spans="1:18" ht="15" customHeight="1" thickBot="1" x14ac:dyDescent="0.3">
      <c r="A224" s="417" t="s">
        <v>244</v>
      </c>
      <c r="B224" s="413">
        <f t="shared" si="19"/>
        <v>3</v>
      </c>
      <c r="C224" s="413" t="str">
        <f t="shared" si="17"/>
        <v>1252312323</v>
      </c>
      <c r="D224" s="395" t="str">
        <f t="shared" si="18"/>
        <v>125231232Toby Farms Intermediate School</v>
      </c>
      <c r="E224" s="418" t="s">
        <v>245</v>
      </c>
      <c r="F224" s="418" t="s">
        <v>23</v>
      </c>
      <c r="G224" s="415" t="s">
        <v>1425</v>
      </c>
      <c r="H224" s="417" t="s">
        <v>14745</v>
      </c>
      <c r="I224" s="418" t="s">
        <v>3898</v>
      </c>
      <c r="J224" s="417" t="s">
        <v>14745</v>
      </c>
      <c r="K224" s="419" t="str">
        <f t="shared" si="21"/>
        <v>201 Bridgewater Road  Chester Twp,  PA  19045</v>
      </c>
      <c r="L224" s="418" t="s">
        <v>5313</v>
      </c>
      <c r="M224" s="395"/>
      <c r="N224" s="418" t="s">
        <v>3910</v>
      </c>
      <c r="O224" s="395"/>
      <c r="P224" s="418" t="s">
        <v>5314</v>
      </c>
      <c r="Q224" s="417" t="s">
        <v>4017</v>
      </c>
      <c r="R224" s="417" t="s">
        <v>5315</v>
      </c>
    </row>
    <row r="225" spans="1:18" ht="15" customHeight="1" thickBot="1" x14ac:dyDescent="0.3">
      <c r="A225" s="417" t="s">
        <v>246</v>
      </c>
      <c r="B225" s="413">
        <f t="shared" si="19"/>
        <v>1</v>
      </c>
      <c r="C225" s="413" t="str">
        <f t="shared" si="17"/>
        <v>1080515031</v>
      </c>
      <c r="D225" s="395" t="str">
        <f t="shared" si="18"/>
        <v>108051503Chestnut Ridge MS</v>
      </c>
      <c r="E225" s="418" t="s">
        <v>247</v>
      </c>
      <c r="F225" s="418" t="s">
        <v>23</v>
      </c>
      <c r="G225" s="415" t="s">
        <v>1425</v>
      </c>
      <c r="H225" s="417" t="s">
        <v>1771</v>
      </c>
      <c r="I225" s="418" t="s">
        <v>1770</v>
      </c>
      <c r="J225" s="417" t="s">
        <v>1771</v>
      </c>
      <c r="K225" s="419" t="str">
        <f t="shared" si="21"/>
        <v>3281 Valley Road  Fishertown,  PA  15539</v>
      </c>
      <c r="L225" s="418" t="s">
        <v>5317</v>
      </c>
      <c r="M225" s="395"/>
      <c r="N225" s="418" t="s">
        <v>3910</v>
      </c>
      <c r="O225" s="395"/>
      <c r="P225" s="418" t="s">
        <v>4302</v>
      </c>
      <c r="Q225" s="417" t="s">
        <v>4017</v>
      </c>
      <c r="R225" s="417" t="s">
        <v>4303</v>
      </c>
    </row>
    <row r="226" spans="1:18" ht="15" customHeight="1" thickBot="1" x14ac:dyDescent="0.3">
      <c r="A226" s="417" t="s">
        <v>246</v>
      </c>
      <c r="B226" s="413">
        <f t="shared" si="19"/>
        <v>2</v>
      </c>
      <c r="C226" s="413" t="str">
        <f t="shared" si="17"/>
        <v>1080515032</v>
      </c>
      <c r="D226" s="395" t="str">
        <f t="shared" si="18"/>
        <v>108051503Chestnut Ridge SHS</v>
      </c>
      <c r="E226" s="418" t="s">
        <v>247</v>
      </c>
      <c r="F226" s="418" t="s">
        <v>23</v>
      </c>
      <c r="G226" s="415" t="s">
        <v>1425</v>
      </c>
      <c r="H226" s="417" t="s">
        <v>1773</v>
      </c>
      <c r="I226" s="418" t="s">
        <v>1772</v>
      </c>
      <c r="J226" s="417" t="s">
        <v>1773</v>
      </c>
      <c r="K226" s="419" t="str">
        <f t="shared" si="21"/>
        <v>2588 Quaker Valley Road  New Paris,  PA  15554</v>
      </c>
      <c r="L226" s="418" t="s">
        <v>5318</v>
      </c>
      <c r="M226" s="395"/>
      <c r="N226" s="418" t="s">
        <v>3910</v>
      </c>
      <c r="O226" s="395"/>
      <c r="P226" s="418" t="s">
        <v>5316</v>
      </c>
      <c r="Q226" s="417" t="s">
        <v>4017</v>
      </c>
      <c r="R226" s="417" t="s">
        <v>14746</v>
      </c>
    </row>
    <row r="227" spans="1:18" ht="15" customHeight="1" thickBot="1" x14ac:dyDescent="0.3">
      <c r="A227" s="417" t="s">
        <v>248</v>
      </c>
      <c r="B227" s="413">
        <f t="shared" si="19"/>
        <v>1</v>
      </c>
      <c r="C227" s="413" t="str">
        <f t="shared" si="17"/>
        <v>1252313031</v>
      </c>
      <c r="D227" s="395" t="str">
        <f t="shared" si="18"/>
        <v>125231303Chichester MS</v>
      </c>
      <c r="E227" s="418" t="s">
        <v>249</v>
      </c>
      <c r="F227" s="418" t="s">
        <v>23</v>
      </c>
      <c r="G227" s="415" t="s">
        <v>1425</v>
      </c>
      <c r="H227" s="417" t="s">
        <v>1775</v>
      </c>
      <c r="I227" s="418" t="s">
        <v>1774</v>
      </c>
      <c r="J227" s="417" t="s">
        <v>1775</v>
      </c>
      <c r="K227" s="419" t="str">
        <f t="shared" si="21"/>
        <v>925 Meetinghouse Rd  Boothwyn,  PA  19061</v>
      </c>
      <c r="L227" s="418" t="s">
        <v>5321</v>
      </c>
      <c r="M227" s="395"/>
      <c r="N227" s="418" t="s">
        <v>3910</v>
      </c>
      <c r="O227" s="395"/>
      <c r="P227" s="418" t="s">
        <v>5320</v>
      </c>
      <c r="Q227" s="417" t="s">
        <v>4017</v>
      </c>
      <c r="R227" s="417" t="s">
        <v>14747</v>
      </c>
    </row>
    <row r="228" spans="1:18" ht="15" customHeight="1" thickBot="1" x14ac:dyDescent="0.3">
      <c r="A228" s="417" t="s">
        <v>248</v>
      </c>
      <c r="B228" s="413">
        <f t="shared" si="19"/>
        <v>2</v>
      </c>
      <c r="C228" s="413" t="str">
        <f t="shared" si="17"/>
        <v>1252313032</v>
      </c>
      <c r="D228" s="395" t="str">
        <f t="shared" si="18"/>
        <v>125231303Chichester SHS</v>
      </c>
      <c r="E228" s="418" t="s">
        <v>249</v>
      </c>
      <c r="F228" s="418" t="s">
        <v>23</v>
      </c>
      <c r="G228" s="415" t="s">
        <v>1425</v>
      </c>
      <c r="H228" s="417" t="s">
        <v>1777</v>
      </c>
      <c r="I228" s="418" t="s">
        <v>1776</v>
      </c>
      <c r="J228" s="417" t="s">
        <v>1777</v>
      </c>
      <c r="K228" s="419" t="str">
        <f t="shared" si="21"/>
        <v>3333 Chichester Ave  Boothwyn,  PA  19061</v>
      </c>
      <c r="L228" s="418" t="s">
        <v>5322</v>
      </c>
      <c r="M228" s="395"/>
      <c r="N228" s="418" t="s">
        <v>5319</v>
      </c>
      <c r="O228" s="395"/>
      <c r="P228" s="418" t="s">
        <v>5320</v>
      </c>
      <c r="Q228" s="417" t="s">
        <v>4017</v>
      </c>
      <c r="R228" s="417" t="s">
        <v>14747</v>
      </c>
    </row>
    <row r="229" spans="1:18" ht="15" customHeight="1" thickBot="1" x14ac:dyDescent="0.3">
      <c r="A229" s="417" t="s">
        <v>250</v>
      </c>
      <c r="B229" s="413">
        <f t="shared" si="19"/>
        <v>1</v>
      </c>
      <c r="C229" s="413" t="str">
        <f t="shared" si="17"/>
        <v>1265131601</v>
      </c>
      <c r="D229" s="395" t="str">
        <f t="shared" si="18"/>
        <v>126513160Christopher Columbus CS</v>
      </c>
      <c r="E229" s="418" t="s">
        <v>251</v>
      </c>
      <c r="F229" s="418" t="s">
        <v>18</v>
      </c>
      <c r="G229" s="415" t="s">
        <v>1425</v>
      </c>
      <c r="H229" s="417" t="s">
        <v>1778</v>
      </c>
      <c r="I229" s="418" t="s">
        <v>251</v>
      </c>
      <c r="J229" s="417" t="s">
        <v>1778</v>
      </c>
      <c r="K229" s="419" t="str">
        <f t="shared" si="21"/>
        <v>South Building  Philadelphia,  PA  19147</v>
      </c>
      <c r="L229" s="418" t="s">
        <v>5323</v>
      </c>
      <c r="M229" s="395"/>
      <c r="N229" s="418" t="s">
        <v>5324</v>
      </c>
      <c r="O229" s="395"/>
      <c r="P229" s="418" t="s">
        <v>4016</v>
      </c>
      <c r="Q229" s="417" t="s">
        <v>4017</v>
      </c>
      <c r="R229" s="417" t="s">
        <v>4982</v>
      </c>
    </row>
    <row r="230" spans="1:18" ht="15" customHeight="1" thickBot="1" x14ac:dyDescent="0.3">
      <c r="A230" s="417" t="s">
        <v>252</v>
      </c>
      <c r="B230" s="413">
        <f t="shared" si="19"/>
        <v>1</v>
      </c>
      <c r="C230" s="413" t="str">
        <f t="shared" si="17"/>
        <v>1020200011</v>
      </c>
      <c r="D230" s="395" t="str">
        <f t="shared" si="18"/>
        <v>102020001City CHS</v>
      </c>
      <c r="E230" s="418" t="s">
        <v>253</v>
      </c>
      <c r="F230" s="418" t="s">
        <v>18</v>
      </c>
      <c r="G230" s="415" t="s">
        <v>1425</v>
      </c>
      <c r="H230" s="417" t="s">
        <v>1779</v>
      </c>
      <c r="I230" s="418" t="s">
        <v>253</v>
      </c>
      <c r="J230" s="417" t="s">
        <v>1779</v>
      </c>
      <c r="K230" s="419" t="str">
        <f t="shared" si="21"/>
        <v>201 Stanwix Street  Pittsburgh,  PA  15222</v>
      </c>
      <c r="L230" s="418" t="s">
        <v>5325</v>
      </c>
      <c r="M230" s="395"/>
      <c r="N230" s="418" t="s">
        <v>5326</v>
      </c>
      <c r="O230" s="395"/>
      <c r="P230" s="418" t="s">
        <v>4067</v>
      </c>
      <c r="Q230" s="417" t="s">
        <v>4017</v>
      </c>
      <c r="R230" s="417" t="s">
        <v>4070</v>
      </c>
    </row>
    <row r="231" spans="1:18" ht="15" customHeight="1" thickBot="1" x14ac:dyDescent="0.3">
      <c r="A231" s="417" t="s">
        <v>254</v>
      </c>
      <c r="B231" s="413">
        <f t="shared" si="19"/>
        <v>1</v>
      </c>
      <c r="C231" s="413" t="str">
        <f t="shared" si="17"/>
        <v>1030219031</v>
      </c>
      <c r="D231" s="395" t="str">
        <f t="shared" si="18"/>
        <v>103021903Clairton MS/HS</v>
      </c>
      <c r="E231" s="418" t="s">
        <v>255</v>
      </c>
      <c r="F231" s="418" t="s">
        <v>23</v>
      </c>
      <c r="G231" s="415" t="s">
        <v>1425</v>
      </c>
      <c r="H231" s="417" t="s">
        <v>1781</v>
      </c>
      <c r="I231" s="418" t="s">
        <v>1780</v>
      </c>
      <c r="J231" s="417" t="s">
        <v>1781</v>
      </c>
      <c r="K231" s="419" t="str">
        <f t="shared" si="21"/>
        <v>501 Waddell Ave  Clairton,  PA  15025</v>
      </c>
      <c r="L231" s="418" t="s">
        <v>5328</v>
      </c>
      <c r="M231" s="395"/>
      <c r="N231" s="418" t="s">
        <v>3910</v>
      </c>
      <c r="O231" s="395"/>
      <c r="P231" s="418" t="s">
        <v>4094</v>
      </c>
      <c r="Q231" s="417" t="s">
        <v>4017</v>
      </c>
      <c r="R231" s="417" t="s">
        <v>4095</v>
      </c>
    </row>
    <row r="232" spans="1:18" ht="15" customHeight="1" thickBot="1" x14ac:dyDescent="0.3">
      <c r="A232" s="417" t="s">
        <v>256</v>
      </c>
      <c r="B232" s="413">
        <f t="shared" si="19"/>
        <v>1</v>
      </c>
      <c r="C232" s="413" t="str">
        <f t="shared" si="17"/>
        <v>1061612031</v>
      </c>
      <c r="D232" s="395" t="str">
        <f t="shared" si="18"/>
        <v>106161203Clarion Area JSHS</v>
      </c>
      <c r="E232" s="418" t="s">
        <v>257</v>
      </c>
      <c r="F232" s="418" t="s">
        <v>23</v>
      </c>
      <c r="G232" s="415" t="s">
        <v>1425</v>
      </c>
      <c r="H232" s="417" t="s">
        <v>1783</v>
      </c>
      <c r="I232" s="418" t="s">
        <v>1782</v>
      </c>
      <c r="J232" s="417" t="s">
        <v>1783</v>
      </c>
      <c r="K232" s="419" t="str">
        <f t="shared" si="21"/>
        <v>219 Liberty St  Clarion,  PA  16214</v>
      </c>
      <c r="L232" s="418" t="s">
        <v>5329</v>
      </c>
      <c r="M232" s="395"/>
      <c r="N232" s="418" t="s">
        <v>3910</v>
      </c>
      <c r="O232" s="395"/>
      <c r="P232" s="418" t="s">
        <v>4226</v>
      </c>
      <c r="Q232" s="417" t="s">
        <v>4017</v>
      </c>
      <c r="R232" s="417" t="s">
        <v>4227</v>
      </c>
    </row>
    <row r="233" spans="1:18" ht="15" customHeight="1" thickBot="1" x14ac:dyDescent="0.3">
      <c r="A233" s="417" t="s">
        <v>258</v>
      </c>
      <c r="B233" s="413">
        <f t="shared" si="19"/>
        <v>1</v>
      </c>
      <c r="C233" s="413" t="str">
        <f t="shared" si="17"/>
        <v>1061613571</v>
      </c>
      <c r="D233" s="395" t="str">
        <f t="shared" si="18"/>
        <v>106161357Clarion County Career Center</v>
      </c>
      <c r="E233" s="418" t="s">
        <v>259</v>
      </c>
      <c r="F233" s="418" t="s">
        <v>34</v>
      </c>
      <c r="G233" s="415" t="s">
        <v>1425</v>
      </c>
      <c r="H233" s="417" t="s">
        <v>5331</v>
      </c>
      <c r="I233" s="418" t="s">
        <v>259</v>
      </c>
      <c r="J233" s="417" t="s">
        <v>5331</v>
      </c>
      <c r="K233" s="419" t="str">
        <f t="shared" si="21"/>
        <v>447 Career Lane  Shippenville,  PA  16254</v>
      </c>
      <c r="L233" s="418" t="s">
        <v>5330</v>
      </c>
      <c r="M233" s="395"/>
      <c r="N233" s="418" t="s">
        <v>3910</v>
      </c>
      <c r="O233" s="395"/>
      <c r="P233" s="418" t="s">
        <v>4230</v>
      </c>
      <c r="Q233" s="417" t="s">
        <v>4017</v>
      </c>
      <c r="R233" s="417" t="s">
        <v>4231</v>
      </c>
    </row>
    <row r="234" spans="1:18" ht="15" customHeight="1" thickBot="1" x14ac:dyDescent="0.3">
      <c r="A234" s="417" t="s">
        <v>260</v>
      </c>
      <c r="B234" s="413">
        <f t="shared" si="19"/>
        <v>1</v>
      </c>
      <c r="C234" s="413" t="str">
        <f t="shared" si="17"/>
        <v>1061617031</v>
      </c>
      <c r="D234" s="395" t="str">
        <f t="shared" si="18"/>
        <v>106161703Clarion-Limestone Area JSHS</v>
      </c>
      <c r="E234" s="418" t="s">
        <v>261</v>
      </c>
      <c r="F234" s="418" t="s">
        <v>23</v>
      </c>
      <c r="G234" s="415" t="s">
        <v>1425</v>
      </c>
      <c r="H234" s="417" t="s">
        <v>1785</v>
      </c>
      <c r="I234" s="418" t="s">
        <v>1784</v>
      </c>
      <c r="J234" s="417" t="s">
        <v>1785</v>
      </c>
      <c r="K234" s="419" t="str">
        <f t="shared" si="21"/>
        <v>4091 C-L School Road  Strattanville,  PA  16258</v>
      </c>
      <c r="L234" s="418" t="s">
        <v>5332</v>
      </c>
      <c r="M234" s="395"/>
      <c r="N234" s="418" t="s">
        <v>3910</v>
      </c>
      <c r="O234" s="395"/>
      <c r="P234" s="418" t="s">
        <v>4232</v>
      </c>
      <c r="Q234" s="417" t="s">
        <v>4017</v>
      </c>
      <c r="R234" s="417" t="s">
        <v>4233</v>
      </c>
    </row>
    <row r="235" spans="1:18" ht="15" customHeight="1" thickBot="1" x14ac:dyDescent="0.3">
      <c r="A235" s="417" t="s">
        <v>262</v>
      </c>
      <c r="B235" s="413">
        <f t="shared" si="19"/>
        <v>1</v>
      </c>
      <c r="C235" s="413" t="str">
        <f t="shared" si="17"/>
        <v>1080715041</v>
      </c>
      <c r="D235" s="395" t="str">
        <f t="shared" si="18"/>
        <v>108071504Claysburg-Kimmel HS</v>
      </c>
      <c r="E235" s="418" t="s">
        <v>263</v>
      </c>
      <c r="F235" s="418" t="s">
        <v>23</v>
      </c>
      <c r="G235" s="415" t="s">
        <v>1425</v>
      </c>
      <c r="H235" s="417" t="s">
        <v>1787</v>
      </c>
      <c r="I235" s="418" t="s">
        <v>1786</v>
      </c>
      <c r="J235" s="417" t="s">
        <v>1787</v>
      </c>
      <c r="K235" s="419" t="str">
        <f t="shared" si="21"/>
        <v>531 Bedford St  Claysburg,  PA  16625</v>
      </c>
      <c r="L235" s="418" t="s">
        <v>5333</v>
      </c>
      <c r="M235" s="395"/>
      <c r="N235" s="418" t="s">
        <v>3910</v>
      </c>
      <c r="O235" s="395"/>
      <c r="P235" s="418" t="s">
        <v>4313</v>
      </c>
      <c r="Q235" s="417" t="s">
        <v>4017</v>
      </c>
      <c r="R235" s="417" t="s">
        <v>4314</v>
      </c>
    </row>
    <row r="236" spans="1:18" ht="15" customHeight="1" thickBot="1" x14ac:dyDescent="0.3">
      <c r="A236" s="417" t="s">
        <v>264</v>
      </c>
      <c r="B236" s="413">
        <f t="shared" si="19"/>
        <v>1</v>
      </c>
      <c r="C236" s="413" t="str">
        <f t="shared" si="17"/>
        <v>1101710031</v>
      </c>
      <c r="D236" s="395" t="str">
        <f t="shared" si="18"/>
        <v>110171003Clearfield Area HS</v>
      </c>
      <c r="E236" s="418" t="s">
        <v>265</v>
      </c>
      <c r="F236" s="418" t="s">
        <v>23</v>
      </c>
      <c r="G236" s="415" t="s">
        <v>1425</v>
      </c>
      <c r="H236" s="417" t="s">
        <v>1789</v>
      </c>
      <c r="I236" s="418" t="s">
        <v>1788</v>
      </c>
      <c r="J236" s="417" t="s">
        <v>1789</v>
      </c>
      <c r="K236" s="419" t="str">
        <f t="shared" si="21"/>
        <v>P.O. Box 910  Clearfield,  PA  16830</v>
      </c>
      <c r="L236" s="418" t="s">
        <v>14748</v>
      </c>
      <c r="M236" s="395"/>
      <c r="N236" s="418" t="s">
        <v>3910</v>
      </c>
      <c r="O236" s="395"/>
      <c r="P236" s="418" t="s">
        <v>4406</v>
      </c>
      <c r="Q236" s="417" t="s">
        <v>4017</v>
      </c>
      <c r="R236" s="417" t="s">
        <v>4407</v>
      </c>
    </row>
    <row r="237" spans="1:18" ht="15" customHeight="1" thickBot="1" x14ac:dyDescent="0.3">
      <c r="A237" s="417" t="s">
        <v>264</v>
      </c>
      <c r="B237" s="413">
        <f t="shared" si="19"/>
        <v>2</v>
      </c>
      <c r="C237" s="413" t="str">
        <f t="shared" si="17"/>
        <v>1101710032</v>
      </c>
      <c r="D237" s="395" t="str">
        <f t="shared" si="18"/>
        <v>110171003Clearfield Area MS</v>
      </c>
      <c r="E237" s="418" t="s">
        <v>265</v>
      </c>
      <c r="F237" s="418" t="s">
        <v>23</v>
      </c>
      <c r="G237" s="415" t="s">
        <v>1425</v>
      </c>
      <c r="H237" s="417" t="s">
        <v>1791</v>
      </c>
      <c r="I237" s="418" t="s">
        <v>1790</v>
      </c>
      <c r="J237" s="417" t="s">
        <v>1791</v>
      </c>
      <c r="K237" s="419" t="str">
        <f t="shared" si="21"/>
        <v>602 Mill Road  Clearfield,  PA  16830</v>
      </c>
      <c r="L237" s="418" t="s">
        <v>5334</v>
      </c>
      <c r="M237" s="395"/>
      <c r="N237" s="418" t="s">
        <v>3910</v>
      </c>
      <c r="O237" s="395"/>
      <c r="P237" s="418" t="s">
        <v>4406</v>
      </c>
      <c r="Q237" s="417" t="s">
        <v>4017</v>
      </c>
      <c r="R237" s="417" t="s">
        <v>4407</v>
      </c>
    </row>
    <row r="238" spans="1:18" ht="15" customHeight="1" thickBot="1" x14ac:dyDescent="0.3">
      <c r="A238" s="417" t="s">
        <v>266</v>
      </c>
      <c r="B238" s="413">
        <f t="shared" si="19"/>
        <v>1</v>
      </c>
      <c r="C238" s="413" t="str">
        <f t="shared" si="17"/>
        <v>1101716071</v>
      </c>
      <c r="D238" s="395" t="str">
        <f t="shared" si="18"/>
        <v>110171607Clearfield County CTC</v>
      </c>
      <c r="E238" s="418" t="s">
        <v>267</v>
      </c>
      <c r="F238" s="418" t="s">
        <v>34</v>
      </c>
      <c r="G238" s="415" t="s">
        <v>1425</v>
      </c>
      <c r="H238" s="417" t="s">
        <v>5336</v>
      </c>
      <c r="I238" s="418" t="s">
        <v>267</v>
      </c>
      <c r="J238" s="417" t="s">
        <v>5336</v>
      </c>
      <c r="K238" s="419" t="str">
        <f t="shared" si="21"/>
        <v>1620 River Road  Clearfield,  PA  16830</v>
      </c>
      <c r="L238" s="418" t="s">
        <v>5335</v>
      </c>
      <c r="M238" s="395"/>
      <c r="N238" s="418" t="s">
        <v>3910</v>
      </c>
      <c r="O238" s="395"/>
      <c r="P238" s="418" t="s">
        <v>4406</v>
      </c>
      <c r="Q238" s="417" t="s">
        <v>4017</v>
      </c>
      <c r="R238" s="417" t="s">
        <v>4407</v>
      </c>
    </row>
    <row r="239" spans="1:18" ht="15" customHeight="1" thickBot="1" x14ac:dyDescent="0.3">
      <c r="A239" s="417" t="s">
        <v>268</v>
      </c>
      <c r="B239" s="413">
        <f t="shared" si="19"/>
        <v>1</v>
      </c>
      <c r="C239" s="413" t="str">
        <f t="shared" si="17"/>
        <v>1241519021</v>
      </c>
      <c r="D239" s="395" t="str">
        <f t="shared" si="18"/>
        <v>124151902Coatesville Area SHS</v>
      </c>
      <c r="E239" s="418" t="s">
        <v>269</v>
      </c>
      <c r="F239" s="418" t="s">
        <v>23</v>
      </c>
      <c r="G239" s="415" t="s">
        <v>1425</v>
      </c>
      <c r="H239" s="417" t="s">
        <v>1793</v>
      </c>
      <c r="I239" s="418" t="s">
        <v>1792</v>
      </c>
      <c r="J239" s="417" t="s">
        <v>1793</v>
      </c>
      <c r="K239" s="419" t="str">
        <f t="shared" si="21"/>
        <v>1445 East Lincoln Highway  Coatesville,  PA  19320</v>
      </c>
      <c r="L239" s="418" t="s">
        <v>5337</v>
      </c>
      <c r="M239" s="395"/>
      <c r="N239" s="418" t="s">
        <v>3910</v>
      </c>
      <c r="O239" s="395"/>
      <c r="P239" s="418" t="s">
        <v>4907</v>
      </c>
      <c r="Q239" s="417" t="s">
        <v>4017</v>
      </c>
      <c r="R239" s="417" t="s">
        <v>4908</v>
      </c>
    </row>
    <row r="240" spans="1:18" ht="15" customHeight="1" thickBot="1" x14ac:dyDescent="0.3">
      <c r="A240" s="417" t="s">
        <v>268</v>
      </c>
      <c r="B240" s="413">
        <f t="shared" si="19"/>
        <v>2</v>
      </c>
      <c r="C240" s="413" t="str">
        <f t="shared" si="17"/>
        <v>1241519022</v>
      </c>
      <c r="D240" s="395" t="str">
        <f t="shared" si="18"/>
        <v>124151902North Brandywine MS</v>
      </c>
      <c r="E240" s="418" t="s">
        <v>269</v>
      </c>
      <c r="F240" s="418" t="s">
        <v>23</v>
      </c>
      <c r="G240" s="415" t="s">
        <v>1425</v>
      </c>
      <c r="H240" s="417" t="s">
        <v>1795</v>
      </c>
      <c r="I240" s="418" t="s">
        <v>1794</v>
      </c>
      <c r="J240" s="417" t="s">
        <v>1795</v>
      </c>
      <c r="K240" s="419" t="str">
        <f t="shared" si="21"/>
        <v>256 Reeceville Rd  Coatesville,  PA  19320</v>
      </c>
      <c r="L240" s="418" t="s">
        <v>5339</v>
      </c>
      <c r="M240" s="395"/>
      <c r="N240" s="418" t="s">
        <v>3910</v>
      </c>
      <c r="O240" s="395"/>
      <c r="P240" s="418" t="s">
        <v>4907</v>
      </c>
      <c r="Q240" s="417" t="s">
        <v>4017</v>
      </c>
      <c r="R240" s="417" t="s">
        <v>4908</v>
      </c>
    </row>
    <row r="241" spans="1:18" ht="15" customHeight="1" thickBot="1" x14ac:dyDescent="0.3">
      <c r="A241" s="417" t="s">
        <v>268</v>
      </c>
      <c r="B241" s="413">
        <f t="shared" si="19"/>
        <v>3</v>
      </c>
      <c r="C241" s="413" t="str">
        <f t="shared" si="17"/>
        <v>1241519023</v>
      </c>
      <c r="D241" s="395" t="str">
        <f t="shared" si="18"/>
        <v>124151902Scott MS</v>
      </c>
      <c r="E241" s="418" t="s">
        <v>269</v>
      </c>
      <c r="F241" s="418" t="s">
        <v>23</v>
      </c>
      <c r="G241" s="415" t="s">
        <v>1425</v>
      </c>
      <c r="H241" s="417" t="s">
        <v>1797</v>
      </c>
      <c r="I241" s="418" t="s">
        <v>1796</v>
      </c>
      <c r="J241" s="417" t="s">
        <v>1797</v>
      </c>
      <c r="K241" s="419" t="str">
        <f t="shared" si="21"/>
        <v>800 Olive Street  Coatesville,  PA  19320</v>
      </c>
      <c r="L241" s="418" t="s">
        <v>5340</v>
      </c>
      <c r="M241" s="395"/>
      <c r="N241" s="418" t="s">
        <v>3910</v>
      </c>
      <c r="O241" s="395"/>
      <c r="P241" s="418" t="s">
        <v>4907</v>
      </c>
      <c r="Q241" s="417" t="s">
        <v>4017</v>
      </c>
      <c r="R241" s="417" t="s">
        <v>4908</v>
      </c>
    </row>
    <row r="242" spans="1:18" ht="15" customHeight="1" thickBot="1" x14ac:dyDescent="0.3">
      <c r="A242" s="417" t="s">
        <v>268</v>
      </c>
      <c r="B242" s="413">
        <f t="shared" si="19"/>
        <v>4</v>
      </c>
      <c r="C242" s="413" t="str">
        <f t="shared" si="17"/>
        <v>1241519024</v>
      </c>
      <c r="D242" s="395" t="str">
        <f t="shared" si="18"/>
        <v>124151902South Brandywine MS</v>
      </c>
      <c r="E242" s="418" t="s">
        <v>269</v>
      </c>
      <c r="F242" s="418" t="s">
        <v>23</v>
      </c>
      <c r="G242" s="415" t="s">
        <v>1425</v>
      </c>
      <c r="H242" s="417" t="s">
        <v>1799</v>
      </c>
      <c r="I242" s="418" t="s">
        <v>1798</v>
      </c>
      <c r="J242" s="417" t="s">
        <v>1799</v>
      </c>
      <c r="K242" s="419" t="str">
        <f t="shared" si="21"/>
        <v>600 Doe Run Rd  East Fallowfield,  PA  19320</v>
      </c>
      <c r="L242" s="418" t="s">
        <v>5341</v>
      </c>
      <c r="M242" s="395"/>
      <c r="N242" s="418" t="s">
        <v>3910</v>
      </c>
      <c r="O242" s="395"/>
      <c r="P242" s="418" t="s">
        <v>5338</v>
      </c>
      <c r="Q242" s="417" t="s">
        <v>4017</v>
      </c>
      <c r="R242" s="417" t="s">
        <v>4908</v>
      </c>
    </row>
    <row r="243" spans="1:18" ht="15" customHeight="1" thickBot="1" x14ac:dyDescent="0.3">
      <c r="A243" s="417" t="s">
        <v>270</v>
      </c>
      <c r="B243" s="413">
        <f t="shared" si="19"/>
        <v>1</v>
      </c>
      <c r="C243" s="413" t="str">
        <f t="shared" si="17"/>
        <v>1133613031</v>
      </c>
      <c r="D243" s="395" t="str">
        <f t="shared" si="18"/>
        <v>113361303Cocalico MS</v>
      </c>
      <c r="E243" s="418" t="s">
        <v>271</v>
      </c>
      <c r="F243" s="418" t="s">
        <v>23</v>
      </c>
      <c r="G243" s="415" t="s">
        <v>1425</v>
      </c>
      <c r="H243" s="417" t="s">
        <v>1801</v>
      </c>
      <c r="I243" s="418" t="s">
        <v>1800</v>
      </c>
      <c r="J243" s="417" t="s">
        <v>1801</v>
      </c>
      <c r="K243" s="419" t="str">
        <f t="shared" si="21"/>
        <v>South 6th Street  Denver,  PA  17517</v>
      </c>
      <c r="L243" s="418" t="s">
        <v>5342</v>
      </c>
      <c r="M243" s="395"/>
      <c r="N243" s="418" t="s">
        <v>4495</v>
      </c>
      <c r="O243" s="395"/>
      <c r="P243" s="418" t="s">
        <v>4496</v>
      </c>
      <c r="Q243" s="417" t="s">
        <v>4017</v>
      </c>
      <c r="R243" s="417" t="s">
        <v>4497</v>
      </c>
    </row>
    <row r="244" spans="1:18" ht="15" customHeight="1" thickBot="1" x14ac:dyDescent="0.3">
      <c r="A244" s="417" t="s">
        <v>270</v>
      </c>
      <c r="B244" s="413">
        <f t="shared" si="19"/>
        <v>2</v>
      </c>
      <c r="C244" s="413" t="str">
        <f t="shared" si="17"/>
        <v>1133613032</v>
      </c>
      <c r="D244" s="395" t="str">
        <f t="shared" si="18"/>
        <v>113361303Cocalico SHS</v>
      </c>
      <c r="E244" s="418" t="s">
        <v>271</v>
      </c>
      <c r="F244" s="418" t="s">
        <v>23</v>
      </c>
      <c r="G244" s="415" t="s">
        <v>1425</v>
      </c>
      <c r="H244" s="417" t="s">
        <v>1803</v>
      </c>
      <c r="I244" s="418" t="s">
        <v>1802</v>
      </c>
      <c r="J244" s="417" t="s">
        <v>1803</v>
      </c>
      <c r="K244" s="419" t="str">
        <f t="shared" si="21"/>
        <v>South 4th Street  Denver,  PA  17517</v>
      </c>
      <c r="L244" s="418" t="s">
        <v>5343</v>
      </c>
      <c r="M244" s="395"/>
      <c r="N244" s="418" t="s">
        <v>4495</v>
      </c>
      <c r="O244" s="395"/>
      <c r="P244" s="418" t="s">
        <v>4496</v>
      </c>
      <c r="Q244" s="417" t="s">
        <v>4017</v>
      </c>
      <c r="R244" s="417" t="s">
        <v>4497</v>
      </c>
    </row>
    <row r="245" spans="1:18" ht="15" customHeight="1" thickBot="1" x14ac:dyDescent="0.3">
      <c r="A245" s="417" t="s">
        <v>272</v>
      </c>
      <c r="B245" s="413">
        <f t="shared" si="19"/>
        <v>1</v>
      </c>
      <c r="C245" s="413" t="str">
        <f t="shared" si="17"/>
        <v>1241533201</v>
      </c>
      <c r="D245" s="395" t="str">
        <f t="shared" si="18"/>
        <v>124153320Collegium CS</v>
      </c>
      <c r="E245" s="418" t="s">
        <v>273</v>
      </c>
      <c r="F245" s="418" t="s">
        <v>18</v>
      </c>
      <c r="G245" s="415" t="s">
        <v>1425</v>
      </c>
      <c r="H245" s="417" t="s">
        <v>1804</v>
      </c>
      <c r="I245" s="418" t="s">
        <v>273</v>
      </c>
      <c r="J245" s="417" t="s">
        <v>1804</v>
      </c>
      <c r="K245" s="419" t="str">
        <f t="shared" si="21"/>
        <v>535 James Hance Court  Exton,  PA  19341</v>
      </c>
      <c r="L245" s="418" t="s">
        <v>5344</v>
      </c>
      <c r="M245" s="395"/>
      <c r="N245" s="418" t="s">
        <v>3910</v>
      </c>
      <c r="O245" s="395"/>
      <c r="P245" s="418" t="s">
        <v>4900</v>
      </c>
      <c r="Q245" s="417" t="s">
        <v>4017</v>
      </c>
      <c r="R245" s="417" t="s">
        <v>4901</v>
      </c>
    </row>
    <row r="246" spans="1:18" ht="15" customHeight="1" thickBot="1" x14ac:dyDescent="0.3">
      <c r="A246" s="417" t="s">
        <v>274</v>
      </c>
      <c r="B246" s="413">
        <f t="shared" si="19"/>
        <v>1</v>
      </c>
      <c r="C246" s="413" t="str">
        <f t="shared" si="17"/>
        <v>1234616021</v>
      </c>
      <c r="D246" s="395" t="str">
        <f t="shared" si="18"/>
        <v>123461602Colonial MS</v>
      </c>
      <c r="E246" s="418" t="s">
        <v>275</v>
      </c>
      <c r="F246" s="418" t="s">
        <v>23</v>
      </c>
      <c r="G246" s="415" t="s">
        <v>1425</v>
      </c>
      <c r="H246" s="417" t="s">
        <v>1806</v>
      </c>
      <c r="I246" s="418" t="s">
        <v>1805</v>
      </c>
      <c r="J246" s="417" t="s">
        <v>1806</v>
      </c>
      <c r="K246" s="419" t="str">
        <f t="shared" ref="K246:K277" si="22">L246&amp;"  "&amp;P246&amp;",  "&amp;Q246&amp;"  "&amp;R246</f>
        <v>716 Belvoir Rd  Plymouth Meeting,  PA  19462</v>
      </c>
      <c r="L246" s="418" t="s">
        <v>5345</v>
      </c>
      <c r="M246" s="395"/>
      <c r="N246" s="418" t="s">
        <v>3910</v>
      </c>
      <c r="O246" s="395"/>
      <c r="P246" s="418" t="s">
        <v>4863</v>
      </c>
      <c r="Q246" s="417" t="s">
        <v>4017</v>
      </c>
      <c r="R246" s="417" t="s">
        <v>4864</v>
      </c>
    </row>
    <row r="247" spans="1:18" ht="15" customHeight="1" thickBot="1" x14ac:dyDescent="0.3">
      <c r="A247" s="417" t="s">
        <v>274</v>
      </c>
      <c r="B247" s="413">
        <f t="shared" si="19"/>
        <v>2</v>
      </c>
      <c r="C247" s="413" t="str">
        <f t="shared" ref="C247:C307" si="23">A247&amp;B247</f>
        <v>1234616022</v>
      </c>
      <c r="D247" s="395" t="str">
        <f t="shared" ref="D247:D307" si="24">A247&amp;I247</f>
        <v>123461602Plymouth-Whitemarsh SHS</v>
      </c>
      <c r="E247" s="418" t="s">
        <v>275</v>
      </c>
      <c r="F247" s="418" t="s">
        <v>23</v>
      </c>
      <c r="G247" s="415" t="s">
        <v>1425</v>
      </c>
      <c r="H247" s="417" t="s">
        <v>1808</v>
      </c>
      <c r="I247" s="418" t="s">
        <v>1807</v>
      </c>
      <c r="J247" s="417" t="s">
        <v>1808</v>
      </c>
      <c r="K247" s="419" t="str">
        <f t="shared" si="22"/>
        <v>201 E Germantown Pike  Plymouth Meeting,  PA  19462</v>
      </c>
      <c r="L247" s="418" t="s">
        <v>5346</v>
      </c>
      <c r="M247" s="395"/>
      <c r="N247" s="418" t="s">
        <v>3910</v>
      </c>
      <c r="O247" s="395"/>
      <c r="P247" s="418" t="s">
        <v>4863</v>
      </c>
      <c r="Q247" s="417" t="s">
        <v>4017</v>
      </c>
      <c r="R247" s="417" t="s">
        <v>4864</v>
      </c>
    </row>
    <row r="248" spans="1:18" ht="15" customHeight="1" thickBot="1" x14ac:dyDescent="0.3">
      <c r="A248" s="417" t="s">
        <v>276</v>
      </c>
      <c r="B248" s="413">
        <f t="shared" si="19"/>
        <v>1</v>
      </c>
      <c r="C248" s="413" t="str">
        <f t="shared" si="23"/>
        <v>1133615031</v>
      </c>
      <c r="D248" s="395" t="str">
        <f t="shared" si="24"/>
        <v>113361503Columbia JSHS</v>
      </c>
      <c r="E248" s="418" t="s">
        <v>277</v>
      </c>
      <c r="F248" s="418" t="s">
        <v>23</v>
      </c>
      <c r="G248" s="415" t="s">
        <v>1425</v>
      </c>
      <c r="H248" s="417" t="s">
        <v>1810</v>
      </c>
      <c r="I248" s="418" t="s">
        <v>1809</v>
      </c>
      <c r="J248" s="417" t="s">
        <v>1810</v>
      </c>
      <c r="K248" s="419" t="str">
        <f t="shared" si="22"/>
        <v>901 Ironville Pike  Columbia,  PA  17512</v>
      </c>
      <c r="L248" s="418" t="s">
        <v>5347</v>
      </c>
      <c r="M248" s="395"/>
      <c r="N248" s="418" t="s">
        <v>3910</v>
      </c>
      <c r="O248" s="395"/>
      <c r="P248" s="418" t="s">
        <v>4498</v>
      </c>
      <c r="Q248" s="417" t="s">
        <v>4017</v>
      </c>
      <c r="R248" s="417" t="s">
        <v>4499</v>
      </c>
    </row>
    <row r="249" spans="1:18" ht="15" customHeight="1" thickBot="1" x14ac:dyDescent="0.3">
      <c r="A249" s="417" t="s">
        <v>278</v>
      </c>
      <c r="B249" s="413">
        <f t="shared" si="19"/>
        <v>1</v>
      </c>
      <c r="C249" s="413" t="str">
        <f t="shared" si="23"/>
        <v>1161917571</v>
      </c>
      <c r="D249" s="395" t="str">
        <f t="shared" si="24"/>
        <v>116191757Columbia-Montour AVTS</v>
      </c>
      <c r="E249" s="418" t="s">
        <v>279</v>
      </c>
      <c r="F249" s="418" t="s">
        <v>167</v>
      </c>
      <c r="G249" s="415" t="s">
        <v>1425</v>
      </c>
      <c r="H249" s="417" t="s">
        <v>5348</v>
      </c>
      <c r="I249" s="418" t="s">
        <v>279</v>
      </c>
      <c r="J249" s="417" t="s">
        <v>5348</v>
      </c>
      <c r="K249" s="419" t="str">
        <f t="shared" si="22"/>
        <v>5050 Sweppenheiser Drive  Bloomsburg,  PA  17815</v>
      </c>
      <c r="L249" s="418" t="s">
        <v>5349</v>
      </c>
      <c r="M249" s="395"/>
      <c r="N249" s="418" t="s">
        <v>3910</v>
      </c>
      <c r="O249" s="395"/>
      <c r="P249" s="418" t="s">
        <v>4629</v>
      </c>
      <c r="Q249" s="417" t="s">
        <v>4017</v>
      </c>
      <c r="R249" s="417" t="s">
        <v>4630</v>
      </c>
    </row>
    <row r="250" spans="1:18" ht="15" customHeight="1" thickBot="1" x14ac:dyDescent="0.3">
      <c r="A250" s="417" t="s">
        <v>280</v>
      </c>
      <c r="B250" s="413">
        <f t="shared" si="19"/>
        <v>1</v>
      </c>
      <c r="C250" s="413" t="str">
        <f t="shared" si="23"/>
        <v>1044313041</v>
      </c>
      <c r="D250" s="395" t="str">
        <f t="shared" si="24"/>
        <v>104431304Commodore Perry JSHS</v>
      </c>
      <c r="E250" s="418" t="s">
        <v>281</v>
      </c>
      <c r="F250" s="418" t="s">
        <v>23</v>
      </c>
      <c r="G250" s="415" t="s">
        <v>1425</v>
      </c>
      <c r="H250" s="417" t="s">
        <v>1812</v>
      </c>
      <c r="I250" s="418" t="s">
        <v>1811</v>
      </c>
      <c r="J250" s="417" t="s">
        <v>1812</v>
      </c>
      <c r="K250" s="419" t="str">
        <f t="shared" si="22"/>
        <v>3002 Perry Hwy  Hadley,  PA  16130</v>
      </c>
      <c r="L250" s="418" t="s">
        <v>5350</v>
      </c>
      <c r="M250" s="395"/>
      <c r="N250" s="418" t="s">
        <v>3910</v>
      </c>
      <c r="O250" s="395"/>
      <c r="P250" s="418" t="s">
        <v>4168</v>
      </c>
      <c r="Q250" s="417" t="s">
        <v>4017</v>
      </c>
      <c r="R250" s="417" t="s">
        <v>4169</v>
      </c>
    </row>
    <row r="251" spans="1:18" ht="15" customHeight="1" thickBot="1" x14ac:dyDescent="0.3">
      <c r="A251" s="417" t="s">
        <v>282</v>
      </c>
      <c r="B251" s="413">
        <f t="shared" si="19"/>
        <v>1</v>
      </c>
      <c r="C251" s="413" t="str">
        <f t="shared" si="23"/>
        <v>1152200021</v>
      </c>
      <c r="D251" s="395" t="str">
        <f t="shared" si="24"/>
        <v>115220002Commonwealth Connections Academy CS</v>
      </c>
      <c r="E251" s="418" t="s">
        <v>283</v>
      </c>
      <c r="F251" s="418" t="s">
        <v>18</v>
      </c>
      <c r="G251" s="415" t="s">
        <v>1425</v>
      </c>
      <c r="H251" s="417" t="s">
        <v>1813</v>
      </c>
      <c r="I251" s="418" t="s">
        <v>283</v>
      </c>
      <c r="J251" s="417" t="s">
        <v>1813</v>
      </c>
      <c r="K251" s="419" t="str">
        <f t="shared" si="22"/>
        <v>4050 Crums Mill Road  Harrisburg,  PA  17112</v>
      </c>
      <c r="L251" s="418" t="s">
        <v>5351</v>
      </c>
      <c r="M251" s="395"/>
      <c r="N251" s="418" t="s">
        <v>5352</v>
      </c>
      <c r="O251" s="395"/>
      <c r="P251" s="418" t="s">
        <v>4589</v>
      </c>
      <c r="Q251" s="417" t="s">
        <v>4017</v>
      </c>
      <c r="R251" s="417" t="s">
        <v>4590</v>
      </c>
    </row>
    <row r="252" spans="1:18" ht="15" customHeight="1" thickBot="1" x14ac:dyDescent="0.3">
      <c r="A252" s="417" t="s">
        <v>284</v>
      </c>
      <c r="B252" s="413">
        <f t="shared" si="19"/>
        <v>1</v>
      </c>
      <c r="C252" s="413" t="str">
        <f t="shared" si="23"/>
        <v>1265128401</v>
      </c>
      <c r="D252" s="395" t="str">
        <f t="shared" si="24"/>
        <v>126512840Community Academy of Philadelphia CS</v>
      </c>
      <c r="E252" s="418" t="s">
        <v>285</v>
      </c>
      <c r="F252" s="418" t="s">
        <v>18</v>
      </c>
      <c r="G252" s="415" t="s">
        <v>1425</v>
      </c>
      <c r="H252" s="417" t="s">
        <v>1814</v>
      </c>
      <c r="I252" s="418" t="s">
        <v>285</v>
      </c>
      <c r="J252" s="417" t="s">
        <v>1814</v>
      </c>
      <c r="K252" s="419" t="str">
        <f t="shared" si="22"/>
        <v>1100 East Erie Ave  Philadelphia,  PA  19124</v>
      </c>
      <c r="L252" s="418" t="s">
        <v>5353</v>
      </c>
      <c r="M252" s="395"/>
      <c r="N252" s="418" t="s">
        <v>3910</v>
      </c>
      <c r="O252" s="395"/>
      <c r="P252" s="418" t="s">
        <v>4016</v>
      </c>
      <c r="Q252" s="417" t="s">
        <v>4017</v>
      </c>
      <c r="R252" s="417" t="s">
        <v>4018</v>
      </c>
    </row>
    <row r="253" spans="1:18" ht="15" customHeight="1" thickBot="1" x14ac:dyDescent="0.3">
      <c r="A253" s="417" t="s">
        <v>286</v>
      </c>
      <c r="B253" s="413">
        <f t="shared" si="19"/>
        <v>1</v>
      </c>
      <c r="C253" s="413" t="str">
        <f t="shared" si="23"/>
        <v>1085618031</v>
      </c>
      <c r="D253" s="395" t="str">
        <f t="shared" si="24"/>
        <v>108561803Conemaugh Twp Area MS/SHS</v>
      </c>
      <c r="E253" s="418" t="s">
        <v>287</v>
      </c>
      <c r="F253" s="418" t="s">
        <v>23</v>
      </c>
      <c r="G253" s="415" t="s">
        <v>1425</v>
      </c>
      <c r="H253" s="417" t="s">
        <v>1816</v>
      </c>
      <c r="I253" s="418" t="s">
        <v>1815</v>
      </c>
      <c r="J253" s="417" t="s">
        <v>1816</v>
      </c>
      <c r="K253" s="419" t="str">
        <f t="shared" si="22"/>
        <v>300 West Campus Ave  Davidsville,  PA  15928</v>
      </c>
      <c r="L253" s="418" t="s">
        <v>5354</v>
      </c>
      <c r="M253" s="395"/>
      <c r="N253" s="418" t="s">
        <v>4346</v>
      </c>
      <c r="O253" s="395"/>
      <c r="P253" s="418" t="s">
        <v>4347</v>
      </c>
      <c r="Q253" s="417" t="s">
        <v>4017</v>
      </c>
      <c r="R253" s="417" t="s">
        <v>4348</v>
      </c>
    </row>
    <row r="254" spans="1:18" ht="15" customHeight="1" thickBot="1" x14ac:dyDescent="0.3">
      <c r="A254" s="417" t="s">
        <v>288</v>
      </c>
      <c r="B254" s="413">
        <f t="shared" si="19"/>
        <v>1</v>
      </c>
      <c r="C254" s="413" t="str">
        <f t="shared" si="23"/>
        <v>1081114031</v>
      </c>
      <c r="D254" s="395" t="str">
        <f t="shared" si="24"/>
        <v>108111403Conemaugh Valley JSHS</v>
      </c>
      <c r="E254" s="418" t="s">
        <v>289</v>
      </c>
      <c r="F254" s="418" t="s">
        <v>23</v>
      </c>
      <c r="G254" s="415" t="s">
        <v>1425</v>
      </c>
      <c r="H254" s="417" t="s">
        <v>1818</v>
      </c>
      <c r="I254" s="418" t="s">
        <v>1817</v>
      </c>
      <c r="J254" s="417" t="s">
        <v>1818</v>
      </c>
      <c r="K254" s="419" t="str">
        <f t="shared" si="22"/>
        <v>1342 William Penn Ave  Johnstown,  PA  15906</v>
      </c>
      <c r="L254" s="418" t="s">
        <v>5355</v>
      </c>
      <c r="M254" s="395"/>
      <c r="N254" s="418" t="s">
        <v>3910</v>
      </c>
      <c r="O254" s="395"/>
      <c r="P254" s="418" t="s">
        <v>4330</v>
      </c>
      <c r="Q254" s="417" t="s">
        <v>4017</v>
      </c>
      <c r="R254" s="417" t="s">
        <v>4335</v>
      </c>
    </row>
    <row r="255" spans="1:18" ht="15" customHeight="1" thickBot="1" x14ac:dyDescent="0.3">
      <c r="A255" s="417" t="s">
        <v>290</v>
      </c>
      <c r="B255" s="413">
        <f t="shared" si="19"/>
        <v>1</v>
      </c>
      <c r="C255" s="413" t="str">
        <f t="shared" si="23"/>
        <v>1133617031</v>
      </c>
      <c r="D255" s="395" t="str">
        <f t="shared" si="24"/>
        <v>113361703Conestoga Valley MS</v>
      </c>
      <c r="E255" s="418" t="s">
        <v>291</v>
      </c>
      <c r="F255" s="418" t="s">
        <v>23</v>
      </c>
      <c r="G255" s="415" t="s">
        <v>1425</v>
      </c>
      <c r="H255" s="417" t="s">
        <v>1820</v>
      </c>
      <c r="I255" s="418" t="s">
        <v>1819</v>
      </c>
      <c r="J255" s="417" t="s">
        <v>1820</v>
      </c>
      <c r="K255" s="419" t="str">
        <f t="shared" si="22"/>
        <v>500 Mount Sidney Rd  Lancaster,  PA  17602</v>
      </c>
      <c r="L255" s="418" t="s">
        <v>5357</v>
      </c>
      <c r="M255" s="395"/>
      <c r="N255" s="418" t="s">
        <v>3910</v>
      </c>
      <c r="O255" s="395"/>
      <c r="P255" s="418" t="s">
        <v>4493</v>
      </c>
      <c r="Q255" s="417" t="s">
        <v>4017</v>
      </c>
      <c r="R255" s="417" t="s">
        <v>4509</v>
      </c>
    </row>
    <row r="256" spans="1:18" ht="15" customHeight="1" thickBot="1" x14ac:dyDescent="0.3">
      <c r="A256" s="417" t="s">
        <v>290</v>
      </c>
      <c r="B256" s="413">
        <f t="shared" si="19"/>
        <v>2</v>
      </c>
      <c r="C256" s="413" t="str">
        <f t="shared" si="23"/>
        <v>1133617032</v>
      </c>
      <c r="D256" s="395" t="str">
        <f t="shared" si="24"/>
        <v>113361703Conestoga Valley SHS</v>
      </c>
      <c r="E256" s="418" t="s">
        <v>291</v>
      </c>
      <c r="F256" s="418" t="s">
        <v>23</v>
      </c>
      <c r="G256" s="415" t="s">
        <v>1425</v>
      </c>
      <c r="H256" s="417" t="s">
        <v>1822</v>
      </c>
      <c r="I256" s="418" t="s">
        <v>1821</v>
      </c>
      <c r="J256" s="417" t="s">
        <v>1822</v>
      </c>
      <c r="K256" s="419" t="str">
        <f t="shared" si="22"/>
        <v>2110 Horseshoe Rd  Lancaster,  PA  17601</v>
      </c>
      <c r="L256" s="418" t="s">
        <v>5358</v>
      </c>
      <c r="M256" s="395"/>
      <c r="N256" s="418" t="s">
        <v>3910</v>
      </c>
      <c r="O256" s="395"/>
      <c r="P256" s="418" t="s">
        <v>4493</v>
      </c>
      <c r="Q256" s="417" t="s">
        <v>4017</v>
      </c>
      <c r="R256" s="417" t="s">
        <v>4494</v>
      </c>
    </row>
    <row r="257" spans="1:18" ht="15" customHeight="1" thickBot="1" x14ac:dyDescent="0.3">
      <c r="A257" s="417" t="s">
        <v>292</v>
      </c>
      <c r="B257" s="413">
        <f t="shared" si="19"/>
        <v>1</v>
      </c>
      <c r="C257" s="413" t="str">
        <f t="shared" si="23"/>
        <v>1120116031</v>
      </c>
      <c r="D257" s="395" t="str">
        <f t="shared" si="24"/>
        <v>112011603Conewago Valley Intrmd Sch</v>
      </c>
      <c r="E257" s="418" t="s">
        <v>293</v>
      </c>
      <c r="F257" s="418" t="s">
        <v>23</v>
      </c>
      <c r="G257" s="415" t="s">
        <v>1425</v>
      </c>
      <c r="H257" s="417" t="s">
        <v>14749</v>
      </c>
      <c r="I257" s="418" t="s">
        <v>14750</v>
      </c>
      <c r="J257" s="417" t="s">
        <v>14749</v>
      </c>
      <c r="K257" s="419" t="str">
        <f t="shared" si="22"/>
        <v>175 700 Road  New Oxford,  PA  17350</v>
      </c>
      <c r="L257" s="418" t="s">
        <v>14751</v>
      </c>
      <c r="M257" s="395"/>
      <c r="N257" s="418" t="s">
        <v>3910</v>
      </c>
      <c r="O257" s="395"/>
      <c r="P257" s="418" t="s">
        <v>4443</v>
      </c>
      <c r="Q257" s="417" t="s">
        <v>4017</v>
      </c>
      <c r="R257" s="417" t="s">
        <v>4444</v>
      </c>
    </row>
    <row r="258" spans="1:18" ht="15" customHeight="1" thickBot="1" x14ac:dyDescent="0.3">
      <c r="A258" s="417" t="s">
        <v>292</v>
      </c>
      <c r="B258" s="413">
        <f t="shared" si="19"/>
        <v>2</v>
      </c>
      <c r="C258" s="413" t="str">
        <f t="shared" si="23"/>
        <v>1120116032</v>
      </c>
      <c r="D258" s="395" t="str">
        <f t="shared" si="24"/>
        <v>112011603New Oxford MS</v>
      </c>
      <c r="E258" s="418" t="s">
        <v>293</v>
      </c>
      <c r="F258" s="418" t="s">
        <v>23</v>
      </c>
      <c r="G258" s="415" t="s">
        <v>1425</v>
      </c>
      <c r="H258" s="417" t="s">
        <v>1824</v>
      </c>
      <c r="I258" s="418" t="s">
        <v>1823</v>
      </c>
      <c r="J258" s="417" t="s">
        <v>1824</v>
      </c>
      <c r="K258" s="419" t="str">
        <f t="shared" si="22"/>
        <v>130 Berlin Road  New Oxford,  PA  17350</v>
      </c>
      <c r="L258" s="418" t="s">
        <v>5359</v>
      </c>
      <c r="M258" s="395"/>
      <c r="N258" s="418" t="s">
        <v>3910</v>
      </c>
      <c r="O258" s="395"/>
      <c r="P258" s="418" t="s">
        <v>4443</v>
      </c>
      <c r="Q258" s="417" t="s">
        <v>4017</v>
      </c>
      <c r="R258" s="417" t="s">
        <v>4444</v>
      </c>
    </row>
    <row r="259" spans="1:18" ht="15" customHeight="1" thickBot="1" x14ac:dyDescent="0.3">
      <c r="A259" s="417" t="s">
        <v>292</v>
      </c>
      <c r="B259" s="413">
        <f t="shared" si="19"/>
        <v>3</v>
      </c>
      <c r="C259" s="413" t="str">
        <f t="shared" si="23"/>
        <v>1120116033</v>
      </c>
      <c r="D259" s="395" t="str">
        <f t="shared" si="24"/>
        <v>112011603New Oxford SHS</v>
      </c>
      <c r="E259" s="418" t="s">
        <v>293</v>
      </c>
      <c r="F259" s="418" t="s">
        <v>23</v>
      </c>
      <c r="G259" s="415" t="s">
        <v>1425</v>
      </c>
      <c r="H259" s="417" t="s">
        <v>1826</v>
      </c>
      <c r="I259" s="418" t="s">
        <v>1825</v>
      </c>
      <c r="J259" s="417" t="s">
        <v>1826</v>
      </c>
      <c r="K259" s="419" t="str">
        <f t="shared" si="22"/>
        <v>130 Berlin Road  New Oxford,  PA  17350</v>
      </c>
      <c r="L259" s="418" t="s">
        <v>5359</v>
      </c>
      <c r="M259" s="395"/>
      <c r="N259" s="418" t="s">
        <v>3910</v>
      </c>
      <c r="O259" s="395"/>
      <c r="P259" s="418" t="s">
        <v>4443</v>
      </c>
      <c r="Q259" s="417" t="s">
        <v>4017</v>
      </c>
      <c r="R259" s="417" t="s">
        <v>4444</v>
      </c>
    </row>
    <row r="260" spans="1:18" ht="15" customHeight="1" thickBot="1" x14ac:dyDescent="0.3">
      <c r="A260" s="417" t="s">
        <v>294</v>
      </c>
      <c r="B260" s="413">
        <f t="shared" ref="B260:B323" si="25">IF(A260=A259,B259+1,1)</f>
        <v>1</v>
      </c>
      <c r="C260" s="413" t="str">
        <f t="shared" si="23"/>
        <v>1052010331</v>
      </c>
      <c r="D260" s="395" t="str">
        <f t="shared" si="24"/>
        <v>105201033Conneaut Area Senior High</v>
      </c>
      <c r="E260" s="418" t="s">
        <v>295</v>
      </c>
      <c r="F260" s="418" t="s">
        <v>23</v>
      </c>
      <c r="G260" s="415" t="s">
        <v>1425</v>
      </c>
      <c r="H260" s="417" t="s">
        <v>3873</v>
      </c>
      <c r="I260" s="418" t="s">
        <v>3872</v>
      </c>
      <c r="J260" s="417" t="s">
        <v>3873</v>
      </c>
      <c r="K260" s="419" t="str">
        <f t="shared" si="22"/>
        <v>302 W School Dr  Linesville,  PA  16424</v>
      </c>
      <c r="L260" s="418" t="s">
        <v>5360</v>
      </c>
      <c r="M260" s="395"/>
      <c r="N260" s="418" t="s">
        <v>3910</v>
      </c>
      <c r="O260" s="395"/>
      <c r="P260" s="418" t="s">
        <v>4191</v>
      </c>
      <c r="Q260" s="417" t="s">
        <v>4017</v>
      </c>
      <c r="R260" s="417" t="s">
        <v>4192</v>
      </c>
    </row>
    <row r="261" spans="1:18" ht="15" customHeight="1" thickBot="1" x14ac:dyDescent="0.3">
      <c r="A261" s="417" t="s">
        <v>294</v>
      </c>
      <c r="B261" s="413">
        <f t="shared" si="25"/>
        <v>2</v>
      </c>
      <c r="C261" s="413" t="str">
        <f t="shared" si="23"/>
        <v>1052010332</v>
      </c>
      <c r="D261" s="395" t="str">
        <f t="shared" si="24"/>
        <v>105201033Conneaut Lake MS</v>
      </c>
      <c r="E261" s="418" t="s">
        <v>295</v>
      </c>
      <c r="F261" s="418" t="s">
        <v>23</v>
      </c>
      <c r="G261" s="415" t="s">
        <v>1425</v>
      </c>
      <c r="H261" s="417" t="s">
        <v>3875</v>
      </c>
      <c r="I261" s="418" t="s">
        <v>3874</v>
      </c>
      <c r="J261" s="417" t="s">
        <v>3875</v>
      </c>
      <c r="K261" s="419" t="str">
        <f t="shared" si="22"/>
        <v>10331 U.S. Highway 6  Conneaut Lake,  PA  16316</v>
      </c>
      <c r="L261" s="418" t="s">
        <v>5362</v>
      </c>
      <c r="M261" s="395"/>
      <c r="N261" s="418" t="s">
        <v>3910</v>
      </c>
      <c r="O261" s="395"/>
      <c r="P261" s="418" t="s">
        <v>5361</v>
      </c>
      <c r="Q261" s="417" t="s">
        <v>4017</v>
      </c>
      <c r="R261" s="417" t="s">
        <v>5363</v>
      </c>
    </row>
    <row r="262" spans="1:18" ht="15" customHeight="1" thickBot="1" x14ac:dyDescent="0.3">
      <c r="A262" s="417" t="s">
        <v>294</v>
      </c>
      <c r="B262" s="413">
        <f t="shared" si="25"/>
        <v>3</v>
      </c>
      <c r="C262" s="413" t="str">
        <f t="shared" si="23"/>
        <v>1052010333</v>
      </c>
      <c r="D262" s="395" t="str">
        <f t="shared" si="24"/>
        <v>105201033Conneaut Valley MS</v>
      </c>
      <c r="E262" s="418" t="s">
        <v>295</v>
      </c>
      <c r="F262" s="418" t="s">
        <v>23</v>
      </c>
      <c r="G262" s="415" t="s">
        <v>1425</v>
      </c>
      <c r="H262" s="417" t="s">
        <v>3877</v>
      </c>
      <c r="I262" s="418" t="s">
        <v>3876</v>
      </c>
      <c r="J262" s="417" t="s">
        <v>3877</v>
      </c>
      <c r="K262" s="419" t="str">
        <f t="shared" si="22"/>
        <v>22154 State Highway 18  Conneautville,  PA  16406</v>
      </c>
      <c r="L262" s="418" t="s">
        <v>5365</v>
      </c>
      <c r="M262" s="395"/>
      <c r="N262" s="418" t="s">
        <v>3910</v>
      </c>
      <c r="O262" s="395"/>
      <c r="P262" s="418" t="s">
        <v>5364</v>
      </c>
      <c r="Q262" s="417" t="s">
        <v>4017</v>
      </c>
      <c r="R262" s="417" t="s">
        <v>5366</v>
      </c>
    </row>
    <row r="263" spans="1:18" ht="15" customHeight="1" thickBot="1" x14ac:dyDescent="0.3">
      <c r="A263" s="417" t="s">
        <v>296</v>
      </c>
      <c r="B263" s="413">
        <f t="shared" si="25"/>
        <v>1</v>
      </c>
      <c r="C263" s="413" t="str">
        <f t="shared" si="23"/>
        <v>1012660071</v>
      </c>
      <c r="D263" s="395" t="str">
        <f t="shared" si="24"/>
        <v>101266007Connellsville Area Career &amp; Technical Ce</v>
      </c>
      <c r="E263" s="418" t="s">
        <v>4031</v>
      </c>
      <c r="F263" s="418" t="s">
        <v>167</v>
      </c>
      <c r="G263" s="415" t="s">
        <v>1425</v>
      </c>
      <c r="H263" s="417" t="s">
        <v>5367</v>
      </c>
      <c r="I263" s="418" t="s">
        <v>4031</v>
      </c>
      <c r="J263" s="417" t="s">
        <v>5367</v>
      </c>
      <c r="K263" s="419" t="str">
        <f t="shared" si="22"/>
        <v>720 Locust Street  Connellsville,  PA  15425</v>
      </c>
      <c r="L263" s="418" t="s">
        <v>5368</v>
      </c>
      <c r="M263" s="395"/>
      <c r="N263" s="418" t="s">
        <v>3910</v>
      </c>
      <c r="O263" s="395"/>
      <c r="P263" s="418" t="s">
        <v>4026</v>
      </c>
      <c r="Q263" s="417" t="s">
        <v>4017</v>
      </c>
      <c r="R263" s="417" t="s">
        <v>4027</v>
      </c>
    </row>
    <row r="264" spans="1:18" ht="15" customHeight="1" thickBot="1" x14ac:dyDescent="0.3">
      <c r="A264" s="417" t="s">
        <v>297</v>
      </c>
      <c r="B264" s="413">
        <f t="shared" si="25"/>
        <v>1</v>
      </c>
      <c r="C264" s="413" t="str">
        <f t="shared" si="23"/>
        <v>1012613021</v>
      </c>
      <c r="D264" s="395" t="str">
        <f t="shared" si="24"/>
        <v>101261302Connellsville Area JHS</v>
      </c>
      <c r="E264" s="418" t="s">
        <v>298</v>
      </c>
      <c r="F264" s="418" t="s">
        <v>23</v>
      </c>
      <c r="G264" s="415" t="s">
        <v>1425</v>
      </c>
      <c r="H264" s="417" t="s">
        <v>1829</v>
      </c>
      <c r="I264" s="418" t="s">
        <v>3865</v>
      </c>
      <c r="J264" s="417" t="s">
        <v>1829</v>
      </c>
      <c r="K264" s="419" t="str">
        <f t="shared" si="22"/>
        <v>Locust Street Extension  Connellsville,  PA  15425</v>
      </c>
      <c r="L264" s="418" t="s">
        <v>5369</v>
      </c>
      <c r="M264" s="395"/>
      <c r="N264" s="418" t="s">
        <v>3910</v>
      </c>
      <c r="O264" s="395"/>
      <c r="P264" s="418" t="s">
        <v>4026</v>
      </c>
      <c r="Q264" s="417" t="s">
        <v>4017</v>
      </c>
      <c r="R264" s="417" t="s">
        <v>4027</v>
      </c>
    </row>
    <row r="265" spans="1:18" ht="15" customHeight="1" thickBot="1" x14ac:dyDescent="0.3">
      <c r="A265" s="417" t="s">
        <v>297</v>
      </c>
      <c r="B265" s="413">
        <f t="shared" si="25"/>
        <v>2</v>
      </c>
      <c r="C265" s="413" t="str">
        <f t="shared" si="23"/>
        <v>1012613022</v>
      </c>
      <c r="D265" s="395" t="str">
        <f t="shared" si="24"/>
        <v>101261302Connellsville Area SHS</v>
      </c>
      <c r="E265" s="418" t="s">
        <v>298</v>
      </c>
      <c r="F265" s="418" t="s">
        <v>23</v>
      </c>
      <c r="G265" s="415" t="s">
        <v>1425</v>
      </c>
      <c r="H265" s="417" t="s">
        <v>1828</v>
      </c>
      <c r="I265" s="418" t="s">
        <v>1827</v>
      </c>
      <c r="J265" s="417" t="s">
        <v>1828</v>
      </c>
      <c r="K265" s="419" t="str">
        <f t="shared" si="22"/>
        <v>201 Falcon Drive  Connellsville,  PA  15425</v>
      </c>
      <c r="L265" s="418" t="s">
        <v>5370</v>
      </c>
      <c r="M265" s="395"/>
      <c r="N265" s="418" t="s">
        <v>3910</v>
      </c>
      <c r="O265" s="395"/>
      <c r="P265" s="418" t="s">
        <v>4026</v>
      </c>
      <c r="Q265" s="417" t="s">
        <v>4017</v>
      </c>
      <c r="R265" s="417" t="s">
        <v>4027</v>
      </c>
    </row>
    <row r="266" spans="1:18" ht="15" customHeight="1" thickBot="1" x14ac:dyDescent="0.3">
      <c r="A266" s="417" t="s">
        <v>299</v>
      </c>
      <c r="B266" s="413">
        <f t="shared" si="25"/>
        <v>1</v>
      </c>
      <c r="C266" s="413" t="str">
        <f t="shared" si="23"/>
        <v>1140611031</v>
      </c>
      <c r="D266" s="395" t="str">
        <f t="shared" si="24"/>
        <v>114061103Conrad Weiser HS</v>
      </c>
      <c r="E266" s="418" t="s">
        <v>300</v>
      </c>
      <c r="F266" s="418" t="s">
        <v>23</v>
      </c>
      <c r="G266" s="415" t="s">
        <v>1425</v>
      </c>
      <c r="H266" s="417" t="s">
        <v>1831</v>
      </c>
      <c r="I266" s="418" t="s">
        <v>1830</v>
      </c>
      <c r="J266" s="417" t="s">
        <v>1831</v>
      </c>
      <c r="K266" s="419" t="str">
        <f t="shared" si="22"/>
        <v>44 Big Spring Road  Robesonia,  PA  19551</v>
      </c>
      <c r="L266" s="418" t="s">
        <v>5371</v>
      </c>
      <c r="M266" s="395"/>
      <c r="N266" s="418" t="s">
        <v>3910</v>
      </c>
      <c r="O266" s="395"/>
      <c r="P266" s="418" t="s">
        <v>4545</v>
      </c>
      <c r="Q266" s="417" t="s">
        <v>4017</v>
      </c>
      <c r="R266" s="417" t="s">
        <v>4546</v>
      </c>
    </row>
    <row r="267" spans="1:18" ht="15" customHeight="1" thickBot="1" x14ac:dyDescent="0.3">
      <c r="A267" s="417" t="s">
        <v>299</v>
      </c>
      <c r="B267" s="413">
        <f t="shared" si="25"/>
        <v>2</v>
      </c>
      <c r="C267" s="413" t="str">
        <f t="shared" si="23"/>
        <v>1140611032</v>
      </c>
      <c r="D267" s="395" t="str">
        <f t="shared" si="24"/>
        <v>114061103Conrad Weiser MS</v>
      </c>
      <c r="E267" s="418" t="s">
        <v>300</v>
      </c>
      <c r="F267" s="418" t="s">
        <v>23</v>
      </c>
      <c r="G267" s="415" t="s">
        <v>1425</v>
      </c>
      <c r="H267" s="417" t="s">
        <v>1833</v>
      </c>
      <c r="I267" s="418" t="s">
        <v>1832</v>
      </c>
      <c r="J267" s="417" t="s">
        <v>1833</v>
      </c>
      <c r="K267" s="419" t="str">
        <f t="shared" si="22"/>
        <v>347 East Penn Avenue  Robesonia,  PA  19551</v>
      </c>
      <c r="L267" s="418" t="s">
        <v>5372</v>
      </c>
      <c r="M267" s="395"/>
      <c r="N267" s="418" t="s">
        <v>3910</v>
      </c>
      <c r="O267" s="395"/>
      <c r="P267" s="418" t="s">
        <v>4545</v>
      </c>
      <c r="Q267" s="417" t="s">
        <v>4017</v>
      </c>
      <c r="R267" s="417" t="s">
        <v>4546</v>
      </c>
    </row>
    <row r="268" spans="1:18" ht="15" customHeight="1" thickBot="1" x14ac:dyDescent="0.3">
      <c r="A268" s="417" t="s">
        <v>301</v>
      </c>
      <c r="B268" s="413">
        <f t="shared" si="25"/>
        <v>1</v>
      </c>
      <c r="C268" s="413" t="str">
        <f t="shared" si="23"/>
        <v>1030221031</v>
      </c>
      <c r="D268" s="395" t="str">
        <f t="shared" si="24"/>
        <v>103022103Cornell HS</v>
      </c>
      <c r="E268" s="418" t="s">
        <v>302</v>
      </c>
      <c r="F268" s="418" t="s">
        <v>23</v>
      </c>
      <c r="G268" s="415" t="s">
        <v>1425</v>
      </c>
      <c r="H268" s="417" t="s">
        <v>1835</v>
      </c>
      <c r="I268" s="418" t="s">
        <v>1834</v>
      </c>
      <c r="J268" s="417" t="s">
        <v>1835</v>
      </c>
      <c r="K268" s="419" t="str">
        <f t="shared" si="22"/>
        <v>1099 Maple St  Coraopolis,  PA  15108</v>
      </c>
      <c r="L268" s="418" t="s">
        <v>5373</v>
      </c>
      <c r="M268" s="395"/>
      <c r="N268" s="418" t="s">
        <v>3910</v>
      </c>
      <c r="O268" s="395"/>
      <c r="P268" s="418" t="s">
        <v>4096</v>
      </c>
      <c r="Q268" s="417" t="s">
        <v>4017</v>
      </c>
      <c r="R268" s="417" t="s">
        <v>4097</v>
      </c>
    </row>
    <row r="269" spans="1:18" ht="15" customHeight="1" thickBot="1" x14ac:dyDescent="0.3">
      <c r="A269" s="417" t="s">
        <v>303</v>
      </c>
      <c r="B269" s="413">
        <f t="shared" si="25"/>
        <v>1</v>
      </c>
      <c r="C269" s="413" t="str">
        <f t="shared" si="23"/>
        <v>1133813031</v>
      </c>
      <c r="D269" s="395" t="str">
        <f t="shared" si="24"/>
        <v>113381303Cedar Crest HS</v>
      </c>
      <c r="E269" s="418" t="s">
        <v>304</v>
      </c>
      <c r="F269" s="418" t="s">
        <v>23</v>
      </c>
      <c r="G269" s="415" t="s">
        <v>1425</v>
      </c>
      <c r="H269" s="417" t="s">
        <v>1837</v>
      </c>
      <c r="I269" s="418" t="s">
        <v>1836</v>
      </c>
      <c r="J269" s="417" t="s">
        <v>1837</v>
      </c>
      <c r="K269" s="419" t="str">
        <f t="shared" si="22"/>
        <v>115 E Evergreen Rd  Lebanon,  PA  17042</v>
      </c>
      <c r="L269" s="418" t="s">
        <v>5374</v>
      </c>
      <c r="M269" s="395"/>
      <c r="N269" s="418" t="s">
        <v>3910</v>
      </c>
      <c r="O269" s="395"/>
      <c r="P269" s="418" t="s">
        <v>4525</v>
      </c>
      <c r="Q269" s="417" t="s">
        <v>4017</v>
      </c>
      <c r="R269" s="417" t="s">
        <v>4526</v>
      </c>
    </row>
    <row r="270" spans="1:18" ht="15" customHeight="1" thickBot="1" x14ac:dyDescent="0.3">
      <c r="A270" s="417" t="s">
        <v>303</v>
      </c>
      <c r="B270" s="413">
        <f t="shared" si="25"/>
        <v>2</v>
      </c>
      <c r="C270" s="413" t="str">
        <f t="shared" si="23"/>
        <v>1133813032</v>
      </c>
      <c r="D270" s="395" t="str">
        <f t="shared" si="24"/>
        <v>113381303Cedar Crest MS</v>
      </c>
      <c r="E270" s="418" t="s">
        <v>304</v>
      </c>
      <c r="F270" s="418" t="s">
        <v>23</v>
      </c>
      <c r="G270" s="415" t="s">
        <v>1425</v>
      </c>
      <c r="H270" s="417" t="s">
        <v>1839</v>
      </c>
      <c r="I270" s="418" t="s">
        <v>1838</v>
      </c>
      <c r="J270" s="417" t="s">
        <v>1839</v>
      </c>
      <c r="K270" s="419" t="str">
        <f t="shared" si="22"/>
        <v>101 E Evergreen Rd  Lebanon,  PA  17042</v>
      </c>
      <c r="L270" s="418" t="s">
        <v>5375</v>
      </c>
      <c r="M270" s="395"/>
      <c r="N270" s="418" t="s">
        <v>3910</v>
      </c>
      <c r="O270" s="395"/>
      <c r="P270" s="418" t="s">
        <v>4525</v>
      </c>
      <c r="Q270" s="417" t="s">
        <v>4017</v>
      </c>
      <c r="R270" s="417" t="s">
        <v>4526</v>
      </c>
    </row>
    <row r="271" spans="1:18" ht="15" customHeight="1" thickBot="1" x14ac:dyDescent="0.3">
      <c r="A271" s="417" t="s">
        <v>305</v>
      </c>
      <c r="B271" s="413">
        <f t="shared" si="25"/>
        <v>1</v>
      </c>
      <c r="C271" s="413" t="str">
        <f t="shared" si="23"/>
        <v>1052514531</v>
      </c>
      <c r="D271" s="395" t="str">
        <f t="shared" si="24"/>
        <v>105251453Corry Area HS</v>
      </c>
      <c r="E271" s="418" t="s">
        <v>306</v>
      </c>
      <c r="F271" s="418" t="s">
        <v>23</v>
      </c>
      <c r="G271" s="415" t="s">
        <v>1425</v>
      </c>
      <c r="H271" s="417" t="s">
        <v>1841</v>
      </c>
      <c r="I271" s="418" t="s">
        <v>1840</v>
      </c>
      <c r="J271" s="417" t="s">
        <v>1841</v>
      </c>
      <c r="K271" s="419" t="str">
        <f t="shared" si="22"/>
        <v>534 E Pleasant St  Corry,  PA  16407</v>
      </c>
      <c r="L271" s="418" t="s">
        <v>5376</v>
      </c>
      <c r="M271" s="395"/>
      <c r="N271" s="418" t="s">
        <v>3910</v>
      </c>
      <c r="O271" s="395"/>
      <c r="P271" s="418" t="s">
        <v>4201</v>
      </c>
      <c r="Q271" s="417" t="s">
        <v>4017</v>
      </c>
      <c r="R271" s="417" t="s">
        <v>4202</v>
      </c>
    </row>
    <row r="272" spans="1:18" ht="15" customHeight="1" thickBot="1" x14ac:dyDescent="0.3">
      <c r="A272" s="417" t="s">
        <v>305</v>
      </c>
      <c r="B272" s="413">
        <f t="shared" si="25"/>
        <v>2</v>
      </c>
      <c r="C272" s="413" t="str">
        <f t="shared" si="23"/>
        <v>1052514532</v>
      </c>
      <c r="D272" s="395" t="str">
        <f t="shared" si="24"/>
        <v>105251453Corry Area MS</v>
      </c>
      <c r="E272" s="418" t="s">
        <v>306</v>
      </c>
      <c r="F272" s="418" t="s">
        <v>23</v>
      </c>
      <c r="G272" s="415" t="s">
        <v>1425</v>
      </c>
      <c r="H272" s="417" t="s">
        <v>1843</v>
      </c>
      <c r="I272" s="418" t="s">
        <v>1842</v>
      </c>
      <c r="J272" s="417" t="s">
        <v>1843</v>
      </c>
      <c r="K272" s="419" t="str">
        <f t="shared" si="22"/>
        <v>534 E Pleasant Street  Corry,  PA  16407</v>
      </c>
      <c r="L272" s="418" t="s">
        <v>5377</v>
      </c>
      <c r="M272" s="395"/>
      <c r="N272" s="418" t="s">
        <v>3910</v>
      </c>
      <c r="O272" s="395"/>
      <c r="P272" s="418" t="s">
        <v>4201</v>
      </c>
      <c r="Q272" s="417" t="s">
        <v>4017</v>
      </c>
      <c r="R272" s="417" t="s">
        <v>4202</v>
      </c>
    </row>
    <row r="273" spans="1:18" ht="15" customHeight="1" thickBot="1" x14ac:dyDescent="0.3">
      <c r="A273" s="417" t="s">
        <v>307</v>
      </c>
      <c r="B273" s="413">
        <f t="shared" si="25"/>
        <v>1</v>
      </c>
      <c r="C273" s="413" t="str">
        <f t="shared" si="23"/>
        <v>1095313041</v>
      </c>
      <c r="D273" s="395" t="str">
        <f t="shared" si="24"/>
        <v>109531304Coudersport Area JSHS</v>
      </c>
      <c r="E273" s="418" t="s">
        <v>308</v>
      </c>
      <c r="F273" s="418" t="s">
        <v>23</v>
      </c>
      <c r="G273" s="415" t="s">
        <v>1425</v>
      </c>
      <c r="H273" s="417" t="s">
        <v>1845</v>
      </c>
      <c r="I273" s="418" t="s">
        <v>1844</v>
      </c>
      <c r="J273" s="417" t="s">
        <v>1845</v>
      </c>
      <c r="K273" s="419" t="str">
        <f t="shared" si="22"/>
        <v>698 Dwight St  Coudersport,  PA  16915</v>
      </c>
      <c r="L273" s="418" t="s">
        <v>5378</v>
      </c>
      <c r="M273" s="395"/>
      <c r="N273" s="418" t="s">
        <v>3910</v>
      </c>
      <c r="O273" s="395"/>
      <c r="P273" s="418" t="s">
        <v>4389</v>
      </c>
      <c r="Q273" s="417" t="s">
        <v>4017</v>
      </c>
      <c r="R273" s="417" t="s">
        <v>4390</v>
      </c>
    </row>
    <row r="274" spans="1:18" ht="15" customHeight="1" thickBot="1" x14ac:dyDescent="0.3">
      <c r="A274" s="417" t="s">
        <v>309</v>
      </c>
      <c r="B274" s="413">
        <f t="shared" si="25"/>
        <v>1</v>
      </c>
      <c r="C274" s="413" t="str">
        <f t="shared" si="23"/>
        <v>1220923531</v>
      </c>
      <c r="D274" s="395" t="str">
        <f t="shared" si="24"/>
        <v>122092353Council Rock HS North</v>
      </c>
      <c r="E274" s="418" t="s">
        <v>310</v>
      </c>
      <c r="F274" s="418" t="s">
        <v>23</v>
      </c>
      <c r="G274" s="415" t="s">
        <v>1425</v>
      </c>
      <c r="H274" s="417" t="s">
        <v>1847</v>
      </c>
      <c r="I274" s="418" t="s">
        <v>1846</v>
      </c>
      <c r="J274" s="417" t="s">
        <v>1847</v>
      </c>
      <c r="K274" s="419" t="str">
        <f t="shared" si="22"/>
        <v>62 Swamp Rd  Newtown,  PA  18940</v>
      </c>
      <c r="L274" s="418" t="s">
        <v>5379</v>
      </c>
      <c r="M274" s="395"/>
      <c r="N274" s="418" t="s">
        <v>3910</v>
      </c>
      <c r="O274" s="395"/>
      <c r="P274" s="418" t="s">
        <v>4840</v>
      </c>
      <c r="Q274" s="417" t="s">
        <v>4017</v>
      </c>
      <c r="R274" s="417" t="s">
        <v>4841</v>
      </c>
    </row>
    <row r="275" spans="1:18" ht="15" customHeight="1" thickBot="1" x14ac:dyDescent="0.3">
      <c r="A275" s="417" t="s">
        <v>309</v>
      </c>
      <c r="B275" s="413">
        <f t="shared" si="25"/>
        <v>2</v>
      </c>
      <c r="C275" s="413" t="str">
        <f t="shared" si="23"/>
        <v>1220923532</v>
      </c>
      <c r="D275" s="395" t="str">
        <f t="shared" si="24"/>
        <v>122092353Council Rock HS South</v>
      </c>
      <c r="E275" s="418" t="s">
        <v>310</v>
      </c>
      <c r="F275" s="418" t="s">
        <v>23</v>
      </c>
      <c r="G275" s="415" t="s">
        <v>1425</v>
      </c>
      <c r="H275" s="417" t="s">
        <v>1849</v>
      </c>
      <c r="I275" s="418" t="s">
        <v>1848</v>
      </c>
      <c r="J275" s="417" t="s">
        <v>1849</v>
      </c>
      <c r="K275" s="419" t="str">
        <f t="shared" si="22"/>
        <v>2002 Rock Way  Holland,  PA  18966</v>
      </c>
      <c r="L275" s="418" t="s">
        <v>5380</v>
      </c>
      <c r="M275" s="395"/>
      <c r="N275" s="418" t="s">
        <v>3910</v>
      </c>
      <c r="O275" s="395"/>
      <c r="P275" s="418" t="s">
        <v>5381</v>
      </c>
      <c r="Q275" s="417" t="s">
        <v>4017</v>
      </c>
      <c r="R275" s="417" t="s">
        <v>5254</v>
      </c>
    </row>
    <row r="276" spans="1:18" ht="15" customHeight="1" thickBot="1" x14ac:dyDescent="0.3">
      <c r="A276" s="417" t="s">
        <v>309</v>
      </c>
      <c r="B276" s="413">
        <f t="shared" si="25"/>
        <v>3</v>
      </c>
      <c r="C276" s="413" t="str">
        <f t="shared" si="23"/>
        <v>1220923533</v>
      </c>
      <c r="D276" s="395" t="str">
        <f t="shared" si="24"/>
        <v>122092353Holland MS</v>
      </c>
      <c r="E276" s="418" t="s">
        <v>310</v>
      </c>
      <c r="F276" s="418" t="s">
        <v>23</v>
      </c>
      <c r="G276" s="415" t="s">
        <v>1425</v>
      </c>
      <c r="H276" s="417" t="s">
        <v>1851</v>
      </c>
      <c r="I276" s="418" t="s">
        <v>1850</v>
      </c>
      <c r="J276" s="417" t="s">
        <v>1851</v>
      </c>
      <c r="K276" s="419" t="str">
        <f t="shared" si="22"/>
        <v>400 E Holland Rd  Holland,  PA  18966</v>
      </c>
      <c r="L276" s="418" t="s">
        <v>5382</v>
      </c>
      <c r="M276" s="395"/>
      <c r="N276" s="418" t="s">
        <v>3910</v>
      </c>
      <c r="O276" s="395"/>
      <c r="P276" s="418" t="s">
        <v>5381</v>
      </c>
      <c r="Q276" s="417" t="s">
        <v>4017</v>
      </c>
      <c r="R276" s="417" t="s">
        <v>5254</v>
      </c>
    </row>
    <row r="277" spans="1:18" ht="15" customHeight="1" thickBot="1" x14ac:dyDescent="0.3">
      <c r="A277" s="417" t="s">
        <v>309</v>
      </c>
      <c r="B277" s="413">
        <f t="shared" si="25"/>
        <v>4</v>
      </c>
      <c r="C277" s="413" t="str">
        <f t="shared" si="23"/>
        <v>1220923534</v>
      </c>
      <c r="D277" s="395" t="str">
        <f t="shared" si="24"/>
        <v>122092353Newtown MS</v>
      </c>
      <c r="E277" s="418" t="s">
        <v>310</v>
      </c>
      <c r="F277" s="418" t="s">
        <v>23</v>
      </c>
      <c r="G277" s="415" t="s">
        <v>1425</v>
      </c>
      <c r="H277" s="417" t="s">
        <v>1853</v>
      </c>
      <c r="I277" s="418" t="s">
        <v>1852</v>
      </c>
      <c r="J277" s="417" t="s">
        <v>1853</v>
      </c>
      <c r="K277" s="419" t="str">
        <f t="shared" si="22"/>
        <v>116 Richboro Rd  Newtown,  PA  18940</v>
      </c>
      <c r="L277" s="418" t="s">
        <v>5383</v>
      </c>
      <c r="M277" s="395"/>
      <c r="N277" s="418" t="s">
        <v>3910</v>
      </c>
      <c r="O277" s="395"/>
      <c r="P277" s="418" t="s">
        <v>4840</v>
      </c>
      <c r="Q277" s="417" t="s">
        <v>4017</v>
      </c>
      <c r="R277" s="417" t="s">
        <v>4841</v>
      </c>
    </row>
    <row r="278" spans="1:18" ht="15" customHeight="1" thickBot="1" x14ac:dyDescent="0.3">
      <c r="A278" s="417" t="s">
        <v>309</v>
      </c>
      <c r="B278" s="413">
        <f t="shared" si="25"/>
        <v>5</v>
      </c>
      <c r="C278" s="413" t="str">
        <f t="shared" si="23"/>
        <v>1220923535</v>
      </c>
      <c r="D278" s="395" t="str">
        <f t="shared" si="24"/>
        <v>122092353Richboro MS</v>
      </c>
      <c r="E278" s="418" t="s">
        <v>310</v>
      </c>
      <c r="F278" s="418" t="s">
        <v>23</v>
      </c>
      <c r="G278" s="415" t="s">
        <v>1425</v>
      </c>
      <c r="H278" s="417" t="s">
        <v>1855</v>
      </c>
      <c r="I278" s="418" t="s">
        <v>1854</v>
      </c>
      <c r="J278" s="417" t="s">
        <v>1855</v>
      </c>
      <c r="K278" s="419" t="str">
        <f t="shared" ref="K278:K304" si="26">L278&amp;"  "&amp;P278&amp;",  "&amp;Q278&amp;"  "&amp;R278</f>
        <v>98 Upper Holland Rd  Richboro,  PA  18954</v>
      </c>
      <c r="L278" s="418" t="s">
        <v>5385</v>
      </c>
      <c r="M278" s="395"/>
      <c r="N278" s="418" t="s">
        <v>3910</v>
      </c>
      <c r="O278" s="395"/>
      <c r="P278" s="418" t="s">
        <v>5384</v>
      </c>
      <c r="Q278" s="417" t="s">
        <v>4017</v>
      </c>
      <c r="R278" s="417" t="s">
        <v>5386</v>
      </c>
    </row>
    <row r="279" spans="1:18" ht="15" customHeight="1" thickBot="1" x14ac:dyDescent="0.3">
      <c r="A279" s="417" t="s">
        <v>311</v>
      </c>
      <c r="B279" s="413">
        <f t="shared" si="25"/>
        <v>1</v>
      </c>
      <c r="C279" s="413" t="str">
        <f t="shared" si="23"/>
        <v>1066113031</v>
      </c>
      <c r="D279" s="395" t="str">
        <f t="shared" si="24"/>
        <v>106611303Cranberry Area JSHS</v>
      </c>
      <c r="E279" s="418" t="s">
        <v>312</v>
      </c>
      <c r="F279" s="418" t="s">
        <v>23</v>
      </c>
      <c r="G279" s="415" t="s">
        <v>1425</v>
      </c>
      <c r="H279" s="417" t="s">
        <v>1857</v>
      </c>
      <c r="I279" s="418" t="s">
        <v>1856</v>
      </c>
      <c r="J279" s="417" t="s">
        <v>1857</v>
      </c>
      <c r="K279" s="419" t="str">
        <f t="shared" si="26"/>
        <v>1 Education Dr  Seneca,  PA  16346</v>
      </c>
      <c r="L279" s="418" t="s">
        <v>5387</v>
      </c>
      <c r="M279" s="395"/>
      <c r="N279" s="418" t="s">
        <v>3910</v>
      </c>
      <c r="O279" s="395"/>
      <c r="P279" s="418" t="s">
        <v>4253</v>
      </c>
      <c r="Q279" s="417" t="s">
        <v>4017</v>
      </c>
      <c r="R279" s="417" t="s">
        <v>4254</v>
      </c>
    </row>
    <row r="280" spans="1:18" ht="15" customHeight="1" thickBot="1" x14ac:dyDescent="0.3">
      <c r="A280" s="417" t="s">
        <v>313</v>
      </c>
      <c r="B280" s="413">
        <f t="shared" si="25"/>
        <v>1</v>
      </c>
      <c r="C280" s="413" t="str">
        <f t="shared" si="23"/>
        <v>1052013521</v>
      </c>
      <c r="D280" s="395" t="str">
        <f t="shared" si="24"/>
        <v>105201352Cochranton JSHS</v>
      </c>
      <c r="E280" s="418" t="s">
        <v>314</v>
      </c>
      <c r="F280" s="418" t="s">
        <v>23</v>
      </c>
      <c r="G280" s="415" t="s">
        <v>1425</v>
      </c>
      <c r="H280" s="417" t="s">
        <v>1859</v>
      </c>
      <c r="I280" s="418" t="s">
        <v>1858</v>
      </c>
      <c r="J280" s="417" t="s">
        <v>1859</v>
      </c>
      <c r="K280" s="419" t="str">
        <f t="shared" si="26"/>
        <v>105 Second Street  Cochranton,  PA  16314</v>
      </c>
      <c r="L280" s="418" t="s">
        <v>5389</v>
      </c>
      <c r="M280" s="395"/>
      <c r="N280" s="418" t="s">
        <v>5390</v>
      </c>
      <c r="O280" s="395"/>
      <c r="P280" s="418" t="s">
        <v>5388</v>
      </c>
      <c r="Q280" s="417" t="s">
        <v>4017</v>
      </c>
      <c r="R280" s="417" t="s">
        <v>14752</v>
      </c>
    </row>
    <row r="281" spans="1:18" ht="15" customHeight="1" thickBot="1" x14ac:dyDescent="0.3">
      <c r="A281" s="417" t="s">
        <v>313</v>
      </c>
      <c r="B281" s="413">
        <f t="shared" si="25"/>
        <v>2</v>
      </c>
      <c r="C281" s="413" t="str">
        <f t="shared" si="23"/>
        <v>1052013522</v>
      </c>
      <c r="D281" s="395" t="str">
        <f t="shared" si="24"/>
        <v>105201352Meadville Area SHS</v>
      </c>
      <c r="E281" s="418" t="s">
        <v>314</v>
      </c>
      <c r="F281" s="418" t="s">
        <v>23</v>
      </c>
      <c r="G281" s="415" t="s">
        <v>1425</v>
      </c>
      <c r="H281" s="417" t="s">
        <v>1861</v>
      </c>
      <c r="I281" s="418" t="s">
        <v>1860</v>
      </c>
      <c r="J281" s="417" t="s">
        <v>1861</v>
      </c>
      <c r="K281" s="419" t="str">
        <f t="shared" si="26"/>
        <v>930 North St  Meadville,  PA  16335</v>
      </c>
      <c r="L281" s="418" t="s">
        <v>5391</v>
      </c>
      <c r="M281" s="395"/>
      <c r="N281" s="418" t="s">
        <v>3910</v>
      </c>
      <c r="O281" s="395"/>
      <c r="P281" s="418" t="s">
        <v>4193</v>
      </c>
      <c r="Q281" s="417" t="s">
        <v>4017</v>
      </c>
      <c r="R281" s="417" t="s">
        <v>4194</v>
      </c>
    </row>
    <row r="282" spans="1:18" ht="15" customHeight="1" thickBot="1" x14ac:dyDescent="0.3">
      <c r="A282" s="417" t="s">
        <v>313</v>
      </c>
      <c r="B282" s="413">
        <f t="shared" si="25"/>
        <v>3</v>
      </c>
      <c r="C282" s="413" t="str">
        <f t="shared" si="23"/>
        <v>1052013523</v>
      </c>
      <c r="D282" s="395" t="str">
        <f t="shared" si="24"/>
        <v>105201352Meadville MS</v>
      </c>
      <c r="E282" s="418" t="s">
        <v>314</v>
      </c>
      <c r="F282" s="418" t="s">
        <v>23</v>
      </c>
      <c r="G282" s="415" t="s">
        <v>1425</v>
      </c>
      <c r="H282" s="417" t="s">
        <v>1863</v>
      </c>
      <c r="I282" s="418" t="s">
        <v>1862</v>
      </c>
      <c r="J282" s="417" t="s">
        <v>1863</v>
      </c>
      <c r="K282" s="419" t="str">
        <f t="shared" si="26"/>
        <v>974 North St  Meadville,  PA  16335</v>
      </c>
      <c r="L282" s="418" t="s">
        <v>5392</v>
      </c>
      <c r="M282" s="395"/>
      <c r="N282" s="418" t="s">
        <v>3910</v>
      </c>
      <c r="O282" s="395"/>
      <c r="P282" s="418" t="s">
        <v>4193</v>
      </c>
      <c r="Q282" s="417" t="s">
        <v>4017</v>
      </c>
      <c r="R282" s="417" t="s">
        <v>4194</v>
      </c>
    </row>
    <row r="283" spans="1:18" ht="15" customHeight="1" thickBot="1" x14ac:dyDescent="0.3">
      <c r="A283" s="417" t="s">
        <v>315</v>
      </c>
      <c r="B283" s="413">
        <f t="shared" si="25"/>
        <v>1</v>
      </c>
      <c r="C283" s="413" t="str">
        <f t="shared" si="23"/>
        <v>1052014071</v>
      </c>
      <c r="D283" s="395" t="str">
        <f t="shared" si="24"/>
        <v>105201407Crawford County CTC</v>
      </c>
      <c r="E283" s="418" t="s">
        <v>316</v>
      </c>
      <c r="F283" s="418" t="s">
        <v>34</v>
      </c>
      <c r="G283" s="415" t="s">
        <v>1425</v>
      </c>
      <c r="H283" s="417" t="s">
        <v>5394</v>
      </c>
      <c r="I283" s="418" t="s">
        <v>316</v>
      </c>
      <c r="J283" s="417" t="s">
        <v>5394</v>
      </c>
      <c r="K283" s="419" t="str">
        <f t="shared" si="26"/>
        <v>860 Thurston Road  Meadville,  PA  16335</v>
      </c>
      <c r="L283" s="418" t="s">
        <v>5393</v>
      </c>
      <c r="M283" s="395"/>
      <c r="N283" s="418" t="s">
        <v>3910</v>
      </c>
      <c r="O283" s="395"/>
      <c r="P283" s="418" t="s">
        <v>4193</v>
      </c>
      <c r="Q283" s="417" t="s">
        <v>4017</v>
      </c>
      <c r="R283" s="417" t="s">
        <v>4194</v>
      </c>
    </row>
    <row r="284" spans="1:18" ht="15" customHeight="1" thickBot="1" x14ac:dyDescent="0.3">
      <c r="A284" s="417" t="s">
        <v>317</v>
      </c>
      <c r="B284" s="413">
        <f t="shared" si="25"/>
        <v>1</v>
      </c>
      <c r="C284" s="413" t="str">
        <f t="shared" si="23"/>
        <v>1184014031</v>
      </c>
      <c r="D284" s="395" t="str">
        <f t="shared" si="24"/>
        <v>118401403Crestwood HS</v>
      </c>
      <c r="E284" s="418" t="s">
        <v>318</v>
      </c>
      <c r="F284" s="418" t="s">
        <v>23</v>
      </c>
      <c r="G284" s="415" t="s">
        <v>1425</v>
      </c>
      <c r="H284" s="417" t="s">
        <v>1865</v>
      </c>
      <c r="I284" s="418" t="s">
        <v>1864</v>
      </c>
      <c r="J284" s="417" t="s">
        <v>1865</v>
      </c>
      <c r="K284" s="419" t="str">
        <f t="shared" si="26"/>
        <v>281 S Mountain Blvd  Mountain Top,  PA  18707</v>
      </c>
      <c r="L284" s="418" t="s">
        <v>5395</v>
      </c>
      <c r="M284" s="395"/>
      <c r="N284" s="418" t="s">
        <v>3910</v>
      </c>
      <c r="O284" s="395"/>
      <c r="P284" s="418" t="s">
        <v>4699</v>
      </c>
      <c r="Q284" s="417" t="s">
        <v>4017</v>
      </c>
      <c r="R284" s="417" t="s">
        <v>4700</v>
      </c>
    </row>
    <row r="285" spans="1:18" ht="15" customHeight="1" thickBot="1" x14ac:dyDescent="0.3">
      <c r="A285" s="417" t="s">
        <v>317</v>
      </c>
      <c r="B285" s="413">
        <f t="shared" si="25"/>
        <v>2</v>
      </c>
      <c r="C285" s="413" t="str">
        <f t="shared" si="23"/>
        <v>1184014032</v>
      </c>
      <c r="D285" s="395" t="str">
        <f t="shared" si="24"/>
        <v>118401403Crestwood MS</v>
      </c>
      <c r="E285" s="418" t="s">
        <v>318</v>
      </c>
      <c r="F285" s="418" t="s">
        <v>23</v>
      </c>
      <c r="G285" s="415" t="s">
        <v>1425</v>
      </c>
      <c r="H285" s="417" t="s">
        <v>1867</v>
      </c>
      <c r="I285" s="418" t="s">
        <v>1866</v>
      </c>
      <c r="J285" s="417" t="s">
        <v>1867</v>
      </c>
      <c r="K285" s="419" t="str">
        <f t="shared" si="26"/>
        <v>281 S Mountain Blvd  Mountaintop,  PA  18707</v>
      </c>
      <c r="L285" s="418" t="s">
        <v>5395</v>
      </c>
      <c r="M285" s="395"/>
      <c r="N285" s="418" t="s">
        <v>3910</v>
      </c>
      <c r="O285" s="395"/>
      <c r="P285" s="418" t="s">
        <v>5396</v>
      </c>
      <c r="Q285" s="417" t="s">
        <v>4017</v>
      </c>
      <c r="R285" s="417" t="s">
        <v>4700</v>
      </c>
    </row>
    <row r="286" spans="1:18" ht="15" customHeight="1" thickBot="1" x14ac:dyDescent="0.3">
      <c r="A286" s="417" t="s">
        <v>319</v>
      </c>
      <c r="B286" s="413">
        <f t="shared" si="25"/>
        <v>1</v>
      </c>
      <c r="C286" s="413" t="str">
        <f t="shared" si="23"/>
        <v>1126733001</v>
      </c>
      <c r="D286" s="395" t="str">
        <f t="shared" si="24"/>
        <v>112673300Crispus Attucks Youthbuild CS</v>
      </c>
      <c r="E286" s="418" t="s">
        <v>320</v>
      </c>
      <c r="F286" s="418" t="s">
        <v>18</v>
      </c>
      <c r="G286" s="415" t="s">
        <v>1425</v>
      </c>
      <c r="H286" s="417" t="s">
        <v>1868</v>
      </c>
      <c r="I286" s="418" t="s">
        <v>320</v>
      </c>
      <c r="J286" s="417" t="s">
        <v>1868</v>
      </c>
      <c r="K286" s="419" t="str">
        <f t="shared" si="26"/>
        <v>605 S Duke Street  York,  PA  17401</v>
      </c>
      <c r="L286" s="418" t="s">
        <v>5397</v>
      </c>
      <c r="M286" s="395"/>
      <c r="N286" s="418" t="s">
        <v>3910</v>
      </c>
      <c r="O286" s="395"/>
      <c r="P286" s="418" t="s">
        <v>4467</v>
      </c>
      <c r="Q286" s="417" t="s">
        <v>4017</v>
      </c>
      <c r="R286" s="417" t="s">
        <v>4478</v>
      </c>
    </row>
    <row r="287" spans="1:18" ht="15" customHeight="1" thickBot="1" x14ac:dyDescent="0.3">
      <c r="A287" s="417" t="s">
        <v>321</v>
      </c>
      <c r="B287" s="413">
        <f t="shared" si="25"/>
        <v>1</v>
      </c>
      <c r="C287" s="413" t="str">
        <f t="shared" si="23"/>
        <v>1193542071</v>
      </c>
      <c r="D287" s="395" t="str">
        <f t="shared" si="24"/>
        <v>119354207CTC of Lackawanna County</v>
      </c>
      <c r="E287" s="418" t="s">
        <v>322</v>
      </c>
      <c r="F287" s="418" t="s">
        <v>34</v>
      </c>
      <c r="G287" s="415" t="s">
        <v>1425</v>
      </c>
      <c r="H287" s="417" t="s">
        <v>5399</v>
      </c>
      <c r="I287" s="418" t="s">
        <v>322</v>
      </c>
      <c r="J287" s="417" t="s">
        <v>5399</v>
      </c>
      <c r="K287" s="419" t="str">
        <f t="shared" si="26"/>
        <v>3201 Rockwell Avenue  Scranton,  PA  18508</v>
      </c>
      <c r="L287" s="418" t="s">
        <v>5398</v>
      </c>
      <c r="M287" s="395"/>
      <c r="N287" s="418" t="s">
        <v>3910</v>
      </c>
      <c r="O287" s="395"/>
      <c r="P287" s="418" t="s">
        <v>4732</v>
      </c>
      <c r="Q287" s="417" t="s">
        <v>4017</v>
      </c>
      <c r="R287" s="417" t="s">
        <v>4733</v>
      </c>
    </row>
    <row r="288" spans="1:18" ht="15" customHeight="1" thickBot="1" x14ac:dyDescent="0.3">
      <c r="A288" s="417" t="s">
        <v>325</v>
      </c>
      <c r="B288" s="413">
        <f t="shared" si="25"/>
        <v>1</v>
      </c>
      <c r="C288" s="413" t="str">
        <f t="shared" si="23"/>
        <v>1152116571</v>
      </c>
      <c r="D288" s="395" t="str">
        <f t="shared" si="24"/>
        <v>115211657Cumberland Perry AVTS</v>
      </c>
      <c r="E288" s="418" t="s">
        <v>14442</v>
      </c>
      <c r="F288" s="418" t="s">
        <v>34</v>
      </c>
      <c r="G288" s="415" t="s">
        <v>1425</v>
      </c>
      <c r="H288" s="417" t="s">
        <v>5402</v>
      </c>
      <c r="I288" s="418" t="s">
        <v>14442</v>
      </c>
      <c r="J288" s="417" t="s">
        <v>5402</v>
      </c>
      <c r="K288" s="419" t="str">
        <f t="shared" si="26"/>
        <v>110 Old Willow Mill Road  Mechanicsburg,  PA  17050</v>
      </c>
      <c r="L288" s="418" t="s">
        <v>5403</v>
      </c>
      <c r="M288" s="395"/>
      <c r="N288" s="418" t="s">
        <v>3910</v>
      </c>
      <c r="O288" s="395"/>
      <c r="P288" s="418" t="s">
        <v>4578</v>
      </c>
      <c r="Q288" s="417" t="s">
        <v>4017</v>
      </c>
      <c r="R288" s="417" t="s">
        <v>4579</v>
      </c>
    </row>
    <row r="289" spans="1:18" ht="15" customHeight="1" thickBot="1" x14ac:dyDescent="0.3">
      <c r="A289" s="417" t="s">
        <v>323</v>
      </c>
      <c r="B289" s="413">
        <f t="shared" si="25"/>
        <v>1</v>
      </c>
      <c r="C289" s="413" t="str">
        <f t="shared" si="23"/>
        <v>1152116031</v>
      </c>
      <c r="D289" s="395" t="str">
        <f t="shared" si="24"/>
        <v>115211603Cumberland Valley HS</v>
      </c>
      <c r="E289" s="418" t="s">
        <v>324</v>
      </c>
      <c r="F289" s="418" t="s">
        <v>23</v>
      </c>
      <c r="G289" s="415" t="s">
        <v>1425</v>
      </c>
      <c r="H289" s="417" t="s">
        <v>1870</v>
      </c>
      <c r="I289" s="418" t="s">
        <v>1869</v>
      </c>
      <c r="J289" s="417" t="s">
        <v>1870</v>
      </c>
      <c r="K289" s="419" t="str">
        <f t="shared" si="26"/>
        <v>6746 Carlisle Pike  Mechanicsburg,  PA  17050</v>
      </c>
      <c r="L289" s="418" t="s">
        <v>5400</v>
      </c>
      <c r="M289" s="395"/>
      <c r="N289" s="418" t="s">
        <v>3910</v>
      </c>
      <c r="O289" s="395"/>
      <c r="P289" s="418" t="s">
        <v>4578</v>
      </c>
      <c r="Q289" s="417" t="s">
        <v>4017</v>
      </c>
      <c r="R289" s="417" t="s">
        <v>4579</v>
      </c>
    </row>
    <row r="290" spans="1:18" ht="15" customHeight="1" thickBot="1" x14ac:dyDescent="0.3">
      <c r="A290" s="417" t="s">
        <v>323</v>
      </c>
      <c r="B290" s="413">
        <f t="shared" si="25"/>
        <v>2</v>
      </c>
      <c r="C290" s="413" t="str">
        <f t="shared" si="23"/>
        <v>1152116032</v>
      </c>
      <c r="D290" s="395" t="str">
        <f t="shared" si="24"/>
        <v>115211603Eagle View MS</v>
      </c>
      <c r="E290" s="418" t="s">
        <v>324</v>
      </c>
      <c r="F290" s="418" t="s">
        <v>23</v>
      </c>
      <c r="G290" s="415" t="s">
        <v>1425</v>
      </c>
      <c r="H290" s="417" t="s">
        <v>1872</v>
      </c>
      <c r="I290" s="418" t="s">
        <v>1871</v>
      </c>
      <c r="J290" s="417" t="s">
        <v>1872</v>
      </c>
      <c r="K290" s="419" t="str">
        <f t="shared" si="26"/>
        <v>6746 Carlisle Pike  Mechanicsburg,  PA  17050</v>
      </c>
      <c r="L290" s="418" t="s">
        <v>5400</v>
      </c>
      <c r="M290" s="395"/>
      <c r="N290" s="418" t="s">
        <v>3910</v>
      </c>
      <c r="O290" s="395"/>
      <c r="P290" s="418" t="s">
        <v>4578</v>
      </c>
      <c r="Q290" s="417" t="s">
        <v>4017</v>
      </c>
      <c r="R290" s="417" t="s">
        <v>4579</v>
      </c>
    </row>
    <row r="291" spans="1:18" ht="15" customHeight="1" thickBot="1" x14ac:dyDescent="0.3">
      <c r="A291" s="417" t="s">
        <v>323</v>
      </c>
      <c r="B291" s="413">
        <f t="shared" si="25"/>
        <v>3</v>
      </c>
      <c r="C291" s="413" t="str">
        <f t="shared" si="23"/>
        <v>1152116033</v>
      </c>
      <c r="D291" s="395" t="str">
        <f t="shared" si="24"/>
        <v>115211603Good Hope MS</v>
      </c>
      <c r="E291" s="418" t="s">
        <v>324</v>
      </c>
      <c r="F291" s="418" t="s">
        <v>23</v>
      </c>
      <c r="G291" s="415" t="s">
        <v>1425</v>
      </c>
      <c r="H291" s="417" t="s">
        <v>1874</v>
      </c>
      <c r="I291" s="418" t="s">
        <v>1873</v>
      </c>
      <c r="J291" s="417" t="s">
        <v>1874</v>
      </c>
      <c r="K291" s="419" t="str">
        <f t="shared" si="26"/>
        <v>451 Skyport Rd  Mechanicsburg,  PA  17050</v>
      </c>
      <c r="L291" s="418" t="s">
        <v>5401</v>
      </c>
      <c r="M291" s="395"/>
      <c r="N291" s="418" t="s">
        <v>3910</v>
      </c>
      <c r="O291" s="395"/>
      <c r="P291" s="418" t="s">
        <v>4578</v>
      </c>
      <c r="Q291" s="417" t="s">
        <v>4017</v>
      </c>
      <c r="R291" s="417" t="s">
        <v>4579</v>
      </c>
    </row>
    <row r="292" spans="1:18" ht="15" customHeight="1" thickBot="1" x14ac:dyDescent="0.3">
      <c r="A292" s="417" t="s">
        <v>326</v>
      </c>
      <c r="B292" s="413">
        <f t="shared" si="25"/>
        <v>1</v>
      </c>
      <c r="C292" s="413" t="str">
        <f t="shared" si="23"/>
        <v>1101718031</v>
      </c>
      <c r="D292" s="395" t="str">
        <f t="shared" si="24"/>
        <v>110171803Curwensville Area JSHS</v>
      </c>
      <c r="E292" s="418" t="s">
        <v>327</v>
      </c>
      <c r="F292" s="418" t="s">
        <v>23</v>
      </c>
      <c r="G292" s="415" t="s">
        <v>1425</v>
      </c>
      <c r="H292" s="417" t="s">
        <v>1876</v>
      </c>
      <c r="I292" s="418" t="s">
        <v>1875</v>
      </c>
      <c r="J292" s="417" t="s">
        <v>1876</v>
      </c>
      <c r="K292" s="419" t="str">
        <f t="shared" si="26"/>
        <v>650 Beech St  Curwensville,  PA  16833</v>
      </c>
      <c r="L292" s="418" t="s">
        <v>5404</v>
      </c>
      <c r="M292" s="395"/>
      <c r="N292" s="418" t="s">
        <v>3910</v>
      </c>
      <c r="O292" s="395"/>
      <c r="P292" s="418" t="s">
        <v>4408</v>
      </c>
      <c r="Q292" s="417" t="s">
        <v>4017</v>
      </c>
      <c r="R292" s="417" t="s">
        <v>4409</v>
      </c>
    </row>
    <row r="293" spans="1:18" ht="15" customHeight="1" thickBot="1" x14ac:dyDescent="0.3">
      <c r="A293" s="417" t="s">
        <v>328</v>
      </c>
      <c r="B293" s="413">
        <f t="shared" si="25"/>
        <v>1</v>
      </c>
      <c r="C293" s="413" t="str">
        <f t="shared" si="23"/>
        <v>1184016031</v>
      </c>
      <c r="D293" s="395" t="str">
        <f t="shared" si="24"/>
        <v>118401603Dallas MS</v>
      </c>
      <c r="E293" s="418" t="s">
        <v>329</v>
      </c>
      <c r="F293" s="418" t="s">
        <v>23</v>
      </c>
      <c r="G293" s="415" t="s">
        <v>1425</v>
      </c>
      <c r="H293" s="417" t="s">
        <v>1878</v>
      </c>
      <c r="I293" s="418" t="s">
        <v>1877</v>
      </c>
      <c r="J293" s="417" t="s">
        <v>1878</v>
      </c>
      <c r="K293" s="419" t="str">
        <f t="shared" si="26"/>
        <v>PO Box 2000  Dallas,  PA  18612</v>
      </c>
      <c r="L293" s="418" t="s">
        <v>4701</v>
      </c>
      <c r="M293" s="395"/>
      <c r="N293" s="418" t="s">
        <v>3910</v>
      </c>
      <c r="O293" s="395"/>
      <c r="P293" s="418" t="s">
        <v>4702</v>
      </c>
      <c r="Q293" s="417" t="s">
        <v>4017</v>
      </c>
      <c r="R293" s="417" t="s">
        <v>4703</v>
      </c>
    </row>
    <row r="294" spans="1:18" ht="15" customHeight="1" thickBot="1" x14ac:dyDescent="0.3">
      <c r="A294" s="417" t="s">
        <v>328</v>
      </c>
      <c r="B294" s="413">
        <f t="shared" si="25"/>
        <v>2</v>
      </c>
      <c r="C294" s="413" t="str">
        <f t="shared" si="23"/>
        <v>1184016032</v>
      </c>
      <c r="D294" s="395" t="str">
        <f t="shared" si="24"/>
        <v>118401603Dallas SHS</v>
      </c>
      <c r="E294" s="418" t="s">
        <v>329</v>
      </c>
      <c r="F294" s="418" t="s">
        <v>23</v>
      </c>
      <c r="G294" s="415" t="s">
        <v>1425</v>
      </c>
      <c r="H294" s="417" t="s">
        <v>1880</v>
      </c>
      <c r="I294" s="418" t="s">
        <v>1879</v>
      </c>
      <c r="J294" s="417" t="s">
        <v>1880</v>
      </c>
      <c r="K294" s="419" t="str">
        <f t="shared" si="26"/>
        <v>PO Box 2000  Dallas,  PA  18612</v>
      </c>
      <c r="L294" s="418" t="s">
        <v>4701</v>
      </c>
      <c r="M294" s="395"/>
      <c r="N294" s="418" t="s">
        <v>3910</v>
      </c>
      <c r="O294" s="395"/>
      <c r="P294" s="418" t="s">
        <v>4702</v>
      </c>
      <c r="Q294" s="417" t="s">
        <v>4017</v>
      </c>
      <c r="R294" s="417" t="s">
        <v>4703</v>
      </c>
    </row>
    <row r="295" spans="1:18" ht="15" customHeight="1" thickBot="1" x14ac:dyDescent="0.3">
      <c r="A295" s="417" t="s">
        <v>330</v>
      </c>
      <c r="B295" s="413">
        <f t="shared" si="25"/>
        <v>1</v>
      </c>
      <c r="C295" s="413" t="str">
        <f t="shared" si="23"/>
        <v>1126716031</v>
      </c>
      <c r="D295" s="395" t="str">
        <f t="shared" si="24"/>
        <v>112671603Dallastown Area Intermediate Sch</v>
      </c>
      <c r="E295" s="418" t="s">
        <v>331</v>
      </c>
      <c r="F295" s="418" t="s">
        <v>23</v>
      </c>
      <c r="G295" s="415" t="s">
        <v>1425</v>
      </c>
      <c r="H295" s="417" t="s">
        <v>1882</v>
      </c>
      <c r="I295" s="418" t="s">
        <v>1881</v>
      </c>
      <c r="J295" s="417" t="s">
        <v>1882</v>
      </c>
      <c r="K295" s="419" t="str">
        <f t="shared" si="26"/>
        <v>94 Beck Rd  York,  PA  17403</v>
      </c>
      <c r="L295" s="418" t="s">
        <v>5405</v>
      </c>
      <c r="M295" s="395"/>
      <c r="N295" s="418" t="s">
        <v>3910</v>
      </c>
      <c r="O295" s="395"/>
      <c r="P295" s="418" t="s">
        <v>4467</v>
      </c>
      <c r="Q295" s="417" t="s">
        <v>4017</v>
      </c>
      <c r="R295" s="417" t="s">
        <v>4477</v>
      </c>
    </row>
    <row r="296" spans="1:18" ht="15" customHeight="1" thickBot="1" x14ac:dyDescent="0.3">
      <c r="A296" s="417" t="s">
        <v>330</v>
      </c>
      <c r="B296" s="413">
        <f t="shared" si="25"/>
        <v>2</v>
      </c>
      <c r="C296" s="413" t="str">
        <f t="shared" si="23"/>
        <v>1126716032</v>
      </c>
      <c r="D296" s="395" t="str">
        <f t="shared" si="24"/>
        <v>112671603Dallastown Area MS</v>
      </c>
      <c r="E296" s="418" t="s">
        <v>331</v>
      </c>
      <c r="F296" s="418" t="s">
        <v>23</v>
      </c>
      <c r="G296" s="415" t="s">
        <v>1425</v>
      </c>
      <c r="H296" s="417" t="s">
        <v>1884</v>
      </c>
      <c r="I296" s="418" t="s">
        <v>1883</v>
      </c>
      <c r="J296" s="417" t="s">
        <v>1884</v>
      </c>
      <c r="K296" s="419" t="str">
        <f t="shared" si="26"/>
        <v>700 New School Ln  Dallastown,  PA  17313</v>
      </c>
      <c r="L296" s="418" t="s">
        <v>5406</v>
      </c>
      <c r="M296" s="395"/>
      <c r="N296" s="418" t="s">
        <v>3910</v>
      </c>
      <c r="O296" s="395"/>
      <c r="P296" s="418" t="s">
        <v>4469</v>
      </c>
      <c r="Q296" s="417" t="s">
        <v>4017</v>
      </c>
      <c r="R296" s="417" t="s">
        <v>4470</v>
      </c>
    </row>
    <row r="297" spans="1:18" ht="15" customHeight="1" thickBot="1" x14ac:dyDescent="0.3">
      <c r="A297" s="417" t="s">
        <v>330</v>
      </c>
      <c r="B297" s="413">
        <f t="shared" si="25"/>
        <v>3</v>
      </c>
      <c r="C297" s="413" t="str">
        <f t="shared" si="23"/>
        <v>1126716033</v>
      </c>
      <c r="D297" s="395" t="str">
        <f t="shared" si="24"/>
        <v>112671603Dallastown Area SHS</v>
      </c>
      <c r="E297" s="418" t="s">
        <v>331</v>
      </c>
      <c r="F297" s="418" t="s">
        <v>23</v>
      </c>
      <c r="G297" s="415" t="s">
        <v>1425</v>
      </c>
      <c r="H297" s="417" t="s">
        <v>1886</v>
      </c>
      <c r="I297" s="418" t="s">
        <v>1885</v>
      </c>
      <c r="J297" s="417" t="s">
        <v>1886</v>
      </c>
      <c r="K297" s="419" t="str">
        <f t="shared" si="26"/>
        <v>700 New School Ln  Dallastown,  PA  17313</v>
      </c>
      <c r="L297" s="418" t="s">
        <v>5406</v>
      </c>
      <c r="M297" s="395"/>
      <c r="N297" s="418" t="s">
        <v>3910</v>
      </c>
      <c r="O297" s="395"/>
      <c r="P297" s="418" t="s">
        <v>4469</v>
      </c>
      <c r="Q297" s="417" t="s">
        <v>4017</v>
      </c>
      <c r="R297" s="417" t="s">
        <v>4470</v>
      </c>
    </row>
    <row r="298" spans="1:18" ht="15" customHeight="1" thickBot="1" x14ac:dyDescent="0.3">
      <c r="A298" s="417" t="s">
        <v>332</v>
      </c>
      <c r="B298" s="413">
        <f t="shared" si="25"/>
        <v>1</v>
      </c>
      <c r="C298" s="413" t="str">
        <f t="shared" si="23"/>
        <v>1140615031</v>
      </c>
      <c r="D298" s="395" t="str">
        <f t="shared" si="24"/>
        <v>114061503Daniel Boone Area HS</v>
      </c>
      <c r="E298" s="418" t="s">
        <v>333</v>
      </c>
      <c r="F298" s="418" t="s">
        <v>23</v>
      </c>
      <c r="G298" s="415" t="s">
        <v>1425</v>
      </c>
      <c r="H298" s="417" t="s">
        <v>1888</v>
      </c>
      <c r="I298" s="418" t="s">
        <v>1887</v>
      </c>
      <c r="J298" s="417" t="s">
        <v>1888</v>
      </c>
      <c r="K298" s="419" t="str">
        <f t="shared" si="26"/>
        <v>501 Chestnut St  Birdsboro,  PA  19508</v>
      </c>
      <c r="L298" s="418" t="s">
        <v>5409</v>
      </c>
      <c r="M298" s="395"/>
      <c r="N298" s="418" t="s">
        <v>5410</v>
      </c>
      <c r="O298" s="395"/>
      <c r="P298" s="418" t="s">
        <v>4548</v>
      </c>
      <c r="Q298" s="417" t="s">
        <v>4017</v>
      </c>
      <c r="R298" s="417" t="s">
        <v>4549</v>
      </c>
    </row>
    <row r="299" spans="1:18" ht="15" customHeight="1" thickBot="1" x14ac:dyDescent="0.3">
      <c r="A299" s="417" t="s">
        <v>332</v>
      </c>
      <c r="B299" s="413">
        <f t="shared" si="25"/>
        <v>2</v>
      </c>
      <c r="C299" s="413" t="str">
        <f t="shared" si="23"/>
        <v>1140615032</v>
      </c>
      <c r="D299" s="395" t="str">
        <f t="shared" si="24"/>
        <v>114061503Daniel Boone Area MS</v>
      </c>
      <c r="E299" s="418" t="s">
        <v>333</v>
      </c>
      <c r="F299" s="418" t="s">
        <v>23</v>
      </c>
      <c r="G299" s="415" t="s">
        <v>1425</v>
      </c>
      <c r="H299" s="417" t="s">
        <v>1890</v>
      </c>
      <c r="I299" s="418" t="s">
        <v>1889</v>
      </c>
      <c r="J299" s="417" t="s">
        <v>1890</v>
      </c>
      <c r="K299" s="419" t="str">
        <f t="shared" si="26"/>
        <v>1845 Weavertown Rd  Douglassville,  PA  19518</v>
      </c>
      <c r="L299" s="418" t="s">
        <v>5411</v>
      </c>
      <c r="M299" s="395"/>
      <c r="N299" s="418" t="s">
        <v>3910</v>
      </c>
      <c r="O299" s="395"/>
      <c r="P299" s="418" t="s">
        <v>5407</v>
      </c>
      <c r="Q299" s="417" t="s">
        <v>4017</v>
      </c>
      <c r="R299" s="417" t="s">
        <v>5408</v>
      </c>
    </row>
    <row r="300" spans="1:18" ht="15" customHeight="1" thickBot="1" x14ac:dyDescent="0.3">
      <c r="A300" s="417" t="s">
        <v>334</v>
      </c>
      <c r="B300" s="413">
        <f t="shared" si="25"/>
        <v>1</v>
      </c>
      <c r="C300" s="413" t="str">
        <f t="shared" si="23"/>
        <v>1164718031</v>
      </c>
      <c r="D300" s="395" t="str">
        <f t="shared" si="24"/>
        <v>116471803Danville Area MS</v>
      </c>
      <c r="E300" s="418" t="s">
        <v>335</v>
      </c>
      <c r="F300" s="418" t="s">
        <v>23</v>
      </c>
      <c r="G300" s="415" t="s">
        <v>1425</v>
      </c>
      <c r="H300" s="417" t="s">
        <v>1892</v>
      </c>
      <c r="I300" s="418" t="s">
        <v>1891</v>
      </c>
      <c r="J300" s="417" t="s">
        <v>1892</v>
      </c>
      <c r="K300" s="419" t="str">
        <f t="shared" si="26"/>
        <v>Northumberland Road  Danville,  PA  17821</v>
      </c>
      <c r="L300" s="418" t="s">
        <v>5412</v>
      </c>
      <c r="M300" s="395"/>
      <c r="N300" s="418" t="s">
        <v>3910</v>
      </c>
      <c r="O300" s="395"/>
      <c r="P300" s="418" t="s">
        <v>4635</v>
      </c>
      <c r="Q300" s="417" t="s">
        <v>4017</v>
      </c>
      <c r="R300" s="417" t="s">
        <v>4636</v>
      </c>
    </row>
    <row r="301" spans="1:18" ht="15" customHeight="1" thickBot="1" x14ac:dyDescent="0.3">
      <c r="A301" s="417" t="s">
        <v>334</v>
      </c>
      <c r="B301" s="413">
        <f t="shared" si="25"/>
        <v>2</v>
      </c>
      <c r="C301" s="413" t="str">
        <f t="shared" si="23"/>
        <v>1164718032</v>
      </c>
      <c r="D301" s="395" t="str">
        <f t="shared" si="24"/>
        <v>116471803Danville Area SHS</v>
      </c>
      <c r="E301" s="418" t="s">
        <v>335</v>
      </c>
      <c r="F301" s="418" t="s">
        <v>23</v>
      </c>
      <c r="G301" s="415" t="s">
        <v>1425</v>
      </c>
      <c r="H301" s="417" t="s">
        <v>1894</v>
      </c>
      <c r="I301" s="418" t="s">
        <v>1893</v>
      </c>
      <c r="J301" s="417" t="s">
        <v>1894</v>
      </c>
      <c r="K301" s="419" t="str">
        <f t="shared" si="26"/>
        <v>600 Walnut St  Danville,  PA  17821</v>
      </c>
      <c r="L301" s="418" t="s">
        <v>5413</v>
      </c>
      <c r="M301" s="395"/>
      <c r="N301" s="418" t="s">
        <v>3910</v>
      </c>
      <c r="O301" s="395"/>
      <c r="P301" s="418" t="s">
        <v>4635</v>
      </c>
      <c r="Q301" s="417" t="s">
        <v>4017</v>
      </c>
      <c r="R301" s="417" t="s">
        <v>4636</v>
      </c>
    </row>
    <row r="302" spans="1:18" ht="15" customHeight="1" thickBot="1" x14ac:dyDescent="0.3">
      <c r="A302" s="417" t="s">
        <v>336</v>
      </c>
      <c r="B302" s="413">
        <f t="shared" si="25"/>
        <v>1</v>
      </c>
      <c r="C302" s="413" t="str">
        <f t="shared" si="23"/>
        <v>1152216071</v>
      </c>
      <c r="D302" s="395" t="str">
        <f t="shared" si="24"/>
        <v>115221607Dauphin County Technical School</v>
      </c>
      <c r="E302" s="418" t="s">
        <v>337</v>
      </c>
      <c r="F302" s="418" t="s">
        <v>167</v>
      </c>
      <c r="G302" s="415" t="s">
        <v>1425</v>
      </c>
      <c r="H302" s="417" t="s">
        <v>5414</v>
      </c>
      <c r="I302" s="418" t="s">
        <v>337</v>
      </c>
      <c r="J302" s="417" t="s">
        <v>5414</v>
      </c>
      <c r="K302" s="419" t="str">
        <f t="shared" si="26"/>
        <v>6001 Locust Ln  Harrisburg,  PA  17109</v>
      </c>
      <c r="L302" s="418" t="s">
        <v>5415</v>
      </c>
      <c r="M302" s="395"/>
      <c r="N302" s="418" t="s">
        <v>3910</v>
      </c>
      <c r="O302" s="395"/>
      <c r="P302" s="418" t="s">
        <v>4589</v>
      </c>
      <c r="Q302" s="417" t="s">
        <v>4017</v>
      </c>
      <c r="R302" s="417" t="s">
        <v>4594</v>
      </c>
    </row>
    <row r="303" spans="1:18" ht="15" customHeight="1" thickBot="1" x14ac:dyDescent="0.3">
      <c r="A303" s="417" t="s">
        <v>338</v>
      </c>
      <c r="B303" s="413">
        <f t="shared" si="25"/>
        <v>1</v>
      </c>
      <c r="C303" s="413" t="str">
        <f t="shared" si="23"/>
        <v>1030222531</v>
      </c>
      <c r="D303" s="395" t="str">
        <f t="shared" si="24"/>
        <v>103022253Deer Lakes HS</v>
      </c>
      <c r="E303" s="418" t="s">
        <v>339</v>
      </c>
      <c r="F303" s="418" t="s">
        <v>23</v>
      </c>
      <c r="G303" s="415" t="s">
        <v>1425</v>
      </c>
      <c r="H303" s="417" t="s">
        <v>1896</v>
      </c>
      <c r="I303" s="418" t="s">
        <v>1895</v>
      </c>
      <c r="J303" s="417" t="s">
        <v>1896</v>
      </c>
      <c r="K303" s="419" t="str">
        <f t="shared" si="26"/>
        <v>163 East Union Rd  Cheswick,  PA  15024</v>
      </c>
      <c r="L303" s="418" t="s">
        <v>5416</v>
      </c>
      <c r="M303" s="395"/>
      <c r="N303" s="418" t="s">
        <v>3910</v>
      </c>
      <c r="O303" s="395"/>
      <c r="P303" s="418" t="s">
        <v>4083</v>
      </c>
      <c r="Q303" s="417" t="s">
        <v>4017</v>
      </c>
      <c r="R303" s="417" t="s">
        <v>4084</v>
      </c>
    </row>
    <row r="304" spans="1:18" ht="15" customHeight="1" thickBot="1" x14ac:dyDescent="0.3">
      <c r="A304" s="417" t="s">
        <v>338</v>
      </c>
      <c r="B304" s="413">
        <f t="shared" si="25"/>
        <v>2</v>
      </c>
      <c r="C304" s="413" t="str">
        <f t="shared" si="23"/>
        <v>1030222532</v>
      </c>
      <c r="D304" s="395" t="str">
        <f t="shared" si="24"/>
        <v>103022253Deer Lakes MS</v>
      </c>
      <c r="E304" s="418" t="s">
        <v>339</v>
      </c>
      <c r="F304" s="418" t="s">
        <v>23</v>
      </c>
      <c r="G304" s="415" t="s">
        <v>1425</v>
      </c>
      <c r="H304" s="417" t="s">
        <v>1898</v>
      </c>
      <c r="I304" s="418" t="s">
        <v>1897</v>
      </c>
      <c r="J304" s="417" t="s">
        <v>1898</v>
      </c>
      <c r="K304" s="419" t="str">
        <f t="shared" si="26"/>
        <v>17 East Union Road  Cheswick,  PA  15024</v>
      </c>
      <c r="L304" s="418" t="s">
        <v>5417</v>
      </c>
      <c r="M304" s="395"/>
      <c r="N304" s="418" t="s">
        <v>3910</v>
      </c>
      <c r="O304" s="395"/>
      <c r="P304" s="418" t="s">
        <v>4083</v>
      </c>
      <c r="Q304" s="417" t="s">
        <v>4017</v>
      </c>
      <c r="R304" s="417" t="s">
        <v>4084</v>
      </c>
    </row>
    <row r="305" spans="1:18" ht="15" customHeight="1" thickBot="1" x14ac:dyDescent="0.3">
      <c r="A305" s="417" t="s">
        <v>340</v>
      </c>
      <c r="B305" s="413">
        <f t="shared" si="25"/>
        <v>1</v>
      </c>
      <c r="C305" s="413" t="str">
        <f t="shared" si="23"/>
        <v>1252324071</v>
      </c>
      <c r="D305" s="395" t="str">
        <f t="shared" si="24"/>
        <v>125232407Delaware County Technical High School-As</v>
      </c>
      <c r="E305" s="418" t="s">
        <v>341</v>
      </c>
      <c r="F305" s="418" t="s">
        <v>34</v>
      </c>
      <c r="G305" s="415" t="s">
        <v>1425</v>
      </c>
      <c r="H305" s="417" t="s">
        <v>5419</v>
      </c>
      <c r="I305" s="418" t="s">
        <v>5420</v>
      </c>
      <c r="J305" s="417" t="s">
        <v>5419</v>
      </c>
      <c r="K305" s="419" t="str">
        <f t="shared" ref="K305:K368" si="27">L305&amp;"  "&amp;P305&amp;",  "&amp;Q305&amp;"  "&amp;R305</f>
        <v>700 Crozerville Road  Aston,  PA  19014</v>
      </c>
      <c r="L305" s="418" t="s">
        <v>5421</v>
      </c>
      <c r="M305" s="395"/>
      <c r="N305" s="418" t="s">
        <v>3910</v>
      </c>
      <c r="O305" s="395"/>
      <c r="P305" s="418" t="s">
        <v>4925</v>
      </c>
      <c r="Q305" s="417" t="s">
        <v>4017</v>
      </c>
      <c r="R305" s="417" t="s">
        <v>4926</v>
      </c>
    </row>
    <row r="306" spans="1:18" ht="15" customHeight="1" thickBot="1" x14ac:dyDescent="0.3">
      <c r="A306" s="417" t="s">
        <v>340</v>
      </c>
      <c r="B306" s="413">
        <f t="shared" si="25"/>
        <v>2</v>
      </c>
      <c r="C306" s="413" t="str">
        <f t="shared" si="23"/>
        <v>1252324072</v>
      </c>
      <c r="D306" s="395" t="str">
        <f t="shared" si="24"/>
        <v>125232407Delaware County Technical High School-Fo</v>
      </c>
      <c r="E306" s="418" t="s">
        <v>341</v>
      </c>
      <c r="F306" s="418" t="s">
        <v>34</v>
      </c>
      <c r="G306" s="415" t="s">
        <v>1425</v>
      </c>
      <c r="H306" s="417" t="s">
        <v>5422</v>
      </c>
      <c r="I306" s="418" t="s">
        <v>5423</v>
      </c>
      <c r="J306" s="417" t="s">
        <v>5422</v>
      </c>
      <c r="K306" s="419" t="str">
        <f t="shared" si="27"/>
        <v>701 Henderson Boulevard  Folcroft,  PA  19032</v>
      </c>
      <c r="L306" s="418" t="s">
        <v>5418</v>
      </c>
      <c r="M306" s="395"/>
      <c r="N306" s="418" t="s">
        <v>3910</v>
      </c>
      <c r="O306" s="395"/>
      <c r="P306" s="418" t="s">
        <v>4927</v>
      </c>
      <c r="Q306" s="417" t="s">
        <v>4017</v>
      </c>
      <c r="R306" s="417" t="s">
        <v>4928</v>
      </c>
    </row>
    <row r="307" spans="1:18" ht="15" customHeight="1" thickBot="1" x14ac:dyDescent="0.3">
      <c r="A307" s="417" t="s">
        <v>340</v>
      </c>
      <c r="B307" s="413">
        <f t="shared" si="25"/>
        <v>3</v>
      </c>
      <c r="C307" s="413" t="str">
        <f t="shared" si="23"/>
        <v>1252324073</v>
      </c>
      <c r="D307" s="395" t="str">
        <f t="shared" si="24"/>
        <v>125232407Delaware County Technical High School-Ma</v>
      </c>
      <c r="E307" s="418" t="s">
        <v>341</v>
      </c>
      <c r="F307" s="418" t="s">
        <v>34</v>
      </c>
      <c r="G307" s="415" t="s">
        <v>1425</v>
      </c>
      <c r="H307" s="417" t="s">
        <v>5424</v>
      </c>
      <c r="I307" s="418" t="s">
        <v>5425</v>
      </c>
      <c r="J307" s="417" t="s">
        <v>5424</v>
      </c>
      <c r="K307" s="419" t="str">
        <f t="shared" si="27"/>
        <v>85 Malin Road  Broomall,  PA  19008</v>
      </c>
      <c r="L307" s="418" t="s">
        <v>5426</v>
      </c>
      <c r="M307" s="395"/>
      <c r="N307" s="418" t="s">
        <v>3910</v>
      </c>
      <c r="O307" s="395"/>
      <c r="P307" s="418" t="s">
        <v>5427</v>
      </c>
      <c r="Q307" s="417" t="s">
        <v>4017</v>
      </c>
      <c r="R307" s="417" t="s">
        <v>14753</v>
      </c>
    </row>
    <row r="308" spans="1:18" ht="15" customHeight="1" thickBot="1" x14ac:dyDescent="0.3">
      <c r="A308" s="417" t="s">
        <v>342</v>
      </c>
      <c r="B308" s="413">
        <f t="shared" si="25"/>
        <v>1</v>
      </c>
      <c r="C308" s="413" t="str">
        <f t="shared" ref="C308:C371" si="28">A308&amp;B308</f>
        <v>1265134701</v>
      </c>
      <c r="D308" s="395" t="str">
        <f t="shared" ref="D308:D371" si="29">A308&amp;I308</f>
        <v>126513470Delaware Valley CHS</v>
      </c>
      <c r="E308" s="418" t="s">
        <v>343</v>
      </c>
      <c r="F308" s="418" t="s">
        <v>18</v>
      </c>
      <c r="G308" s="415" t="s">
        <v>1425</v>
      </c>
      <c r="H308" s="417" t="s">
        <v>1899</v>
      </c>
      <c r="I308" s="418" t="s">
        <v>343</v>
      </c>
      <c r="J308" s="417" t="s">
        <v>1899</v>
      </c>
      <c r="K308" s="419" t="str">
        <f t="shared" si="27"/>
        <v>Logan Place - Suite A  Philadelphia,  PA  19141</v>
      </c>
      <c r="L308" s="418" t="s">
        <v>5429</v>
      </c>
      <c r="M308" s="395"/>
      <c r="N308" s="418" t="s">
        <v>5428</v>
      </c>
      <c r="O308" s="395"/>
      <c r="P308" s="418" t="s">
        <v>4016</v>
      </c>
      <c r="Q308" s="417" t="s">
        <v>4017</v>
      </c>
      <c r="R308" s="417" t="s">
        <v>4989</v>
      </c>
    </row>
    <row r="309" spans="1:18" ht="15" customHeight="1" thickBot="1" x14ac:dyDescent="0.3">
      <c r="A309" s="417" t="s">
        <v>344</v>
      </c>
      <c r="B309" s="413">
        <f t="shared" si="25"/>
        <v>1</v>
      </c>
      <c r="C309" s="413" t="str">
        <f t="shared" si="28"/>
        <v>1205220031</v>
      </c>
      <c r="D309" s="395" t="str">
        <f t="shared" si="29"/>
        <v>120522003Delaware Valley HS</v>
      </c>
      <c r="E309" s="418" t="s">
        <v>345</v>
      </c>
      <c r="F309" s="418" t="s">
        <v>23</v>
      </c>
      <c r="G309" s="415" t="s">
        <v>1425</v>
      </c>
      <c r="H309" s="417" t="s">
        <v>1901</v>
      </c>
      <c r="I309" s="418" t="s">
        <v>1900</v>
      </c>
      <c r="J309" s="417" t="s">
        <v>1901</v>
      </c>
      <c r="K309" s="419" t="str">
        <f t="shared" si="27"/>
        <v>252 Route 6 and 209  Milford,  PA  18337</v>
      </c>
      <c r="L309" s="418" t="s">
        <v>5430</v>
      </c>
      <c r="M309" s="395"/>
      <c r="N309" s="418" t="s">
        <v>3910</v>
      </c>
      <c r="O309" s="395"/>
      <c r="P309" s="418" t="s">
        <v>4792</v>
      </c>
      <c r="Q309" s="417" t="s">
        <v>4017</v>
      </c>
      <c r="R309" s="417" t="s">
        <v>4793</v>
      </c>
    </row>
    <row r="310" spans="1:18" ht="15" customHeight="1" thickBot="1" x14ac:dyDescent="0.3">
      <c r="A310" s="417" t="s">
        <v>344</v>
      </c>
      <c r="B310" s="413">
        <f t="shared" si="25"/>
        <v>2</v>
      </c>
      <c r="C310" s="413" t="str">
        <f t="shared" si="28"/>
        <v>1205220032</v>
      </c>
      <c r="D310" s="395" t="str">
        <f t="shared" si="29"/>
        <v>120522003Delaware Valley MS</v>
      </c>
      <c r="E310" s="418" t="s">
        <v>345</v>
      </c>
      <c r="F310" s="418" t="s">
        <v>23</v>
      </c>
      <c r="G310" s="415" t="s">
        <v>1425</v>
      </c>
      <c r="H310" s="417" t="s">
        <v>1903</v>
      </c>
      <c r="I310" s="418" t="s">
        <v>1902</v>
      </c>
      <c r="J310" s="417" t="s">
        <v>1903</v>
      </c>
      <c r="K310" s="419" t="str">
        <f t="shared" si="27"/>
        <v>258 Route 6 and 209  Milford,  PA  18337</v>
      </c>
      <c r="L310" s="418" t="s">
        <v>5431</v>
      </c>
      <c r="M310" s="395"/>
      <c r="N310" s="418" t="s">
        <v>3910</v>
      </c>
      <c r="O310" s="395"/>
      <c r="P310" s="418" t="s">
        <v>4792</v>
      </c>
      <c r="Q310" s="417" t="s">
        <v>4017</v>
      </c>
      <c r="R310" s="417" t="s">
        <v>4793</v>
      </c>
    </row>
    <row r="311" spans="1:18" ht="15" customHeight="1" thickBot="1" x14ac:dyDescent="0.3">
      <c r="A311" s="417" t="s">
        <v>344</v>
      </c>
      <c r="B311" s="413">
        <f t="shared" si="25"/>
        <v>3</v>
      </c>
      <c r="C311" s="413" t="str">
        <f t="shared" si="28"/>
        <v>1205220033</v>
      </c>
      <c r="D311" s="395" t="str">
        <f t="shared" si="29"/>
        <v>120522003Dingman-Delaware MS</v>
      </c>
      <c r="E311" s="418" t="s">
        <v>345</v>
      </c>
      <c r="F311" s="418" t="s">
        <v>23</v>
      </c>
      <c r="G311" s="415" t="s">
        <v>1425</v>
      </c>
      <c r="H311" s="417" t="s">
        <v>1905</v>
      </c>
      <c r="I311" s="418" t="s">
        <v>1904</v>
      </c>
      <c r="J311" s="417" t="s">
        <v>1905</v>
      </c>
      <c r="K311" s="419" t="str">
        <f t="shared" si="27"/>
        <v>1365 Route 739  Dingmans Ferry,  PA  18328</v>
      </c>
      <c r="L311" s="418" t="s">
        <v>5433</v>
      </c>
      <c r="M311" s="395"/>
      <c r="N311" s="418" t="s">
        <v>3910</v>
      </c>
      <c r="O311" s="395"/>
      <c r="P311" s="418" t="s">
        <v>5432</v>
      </c>
      <c r="Q311" s="417" t="s">
        <v>4017</v>
      </c>
      <c r="R311" s="417" t="s">
        <v>5434</v>
      </c>
    </row>
    <row r="312" spans="1:18" ht="15" customHeight="1" thickBot="1" x14ac:dyDescent="0.3">
      <c r="A312" s="417" t="s">
        <v>344</v>
      </c>
      <c r="B312" s="413">
        <f t="shared" si="25"/>
        <v>4</v>
      </c>
      <c r="C312" s="413" t="str">
        <f t="shared" si="28"/>
        <v>1205220034</v>
      </c>
      <c r="D312" s="395" t="str">
        <f t="shared" si="29"/>
        <v>120522003Shohola El Sch</v>
      </c>
      <c r="E312" s="418" t="s">
        <v>345</v>
      </c>
      <c r="F312" s="418" t="s">
        <v>23</v>
      </c>
      <c r="G312" s="415" t="s">
        <v>1425</v>
      </c>
      <c r="H312" s="417" t="s">
        <v>14754</v>
      </c>
      <c r="I312" s="418" t="s">
        <v>14755</v>
      </c>
      <c r="J312" s="417" t="s">
        <v>14754</v>
      </c>
      <c r="K312" s="419" t="str">
        <f t="shared" si="27"/>
        <v>940 Twin Lakes Road  Shohola,  PA  18458</v>
      </c>
      <c r="L312" s="418" t="s">
        <v>14756</v>
      </c>
      <c r="M312" s="395"/>
      <c r="N312" s="418" t="s">
        <v>3910</v>
      </c>
      <c r="O312" s="395"/>
      <c r="P312" s="418" t="s">
        <v>14757</v>
      </c>
      <c r="Q312" s="417" t="s">
        <v>4017</v>
      </c>
      <c r="R312" s="417" t="s">
        <v>14758</v>
      </c>
    </row>
    <row r="313" spans="1:18" ht="15" customHeight="1" thickBot="1" x14ac:dyDescent="0.3">
      <c r="A313" s="417" t="s">
        <v>346</v>
      </c>
      <c r="B313" s="413">
        <f t="shared" si="25"/>
        <v>1</v>
      </c>
      <c r="C313" s="413" t="str">
        <f t="shared" si="28"/>
        <v>1076516031</v>
      </c>
      <c r="D313" s="395" t="str">
        <f t="shared" si="29"/>
        <v>107651603Derry Area MS</v>
      </c>
      <c r="E313" s="418" t="s">
        <v>347</v>
      </c>
      <c r="F313" s="418" t="s">
        <v>23</v>
      </c>
      <c r="G313" s="415" t="s">
        <v>1425</v>
      </c>
      <c r="H313" s="417" t="s">
        <v>1907</v>
      </c>
      <c r="I313" s="418" t="s">
        <v>1906</v>
      </c>
      <c r="J313" s="417" t="s">
        <v>1907</v>
      </c>
      <c r="K313" s="419" t="str">
        <f t="shared" si="27"/>
        <v>994 North Chestnut St Ext  Derry,  PA  15627</v>
      </c>
      <c r="L313" s="418" t="s">
        <v>5435</v>
      </c>
      <c r="M313" s="395"/>
      <c r="N313" s="418" t="s">
        <v>3910</v>
      </c>
      <c r="O313" s="395"/>
      <c r="P313" s="418" t="s">
        <v>4270</v>
      </c>
      <c r="Q313" s="417" t="s">
        <v>4017</v>
      </c>
      <c r="R313" s="417" t="s">
        <v>4271</v>
      </c>
    </row>
    <row r="314" spans="1:18" ht="15" customHeight="1" thickBot="1" x14ac:dyDescent="0.3">
      <c r="A314" s="417" t="s">
        <v>346</v>
      </c>
      <c r="B314" s="413">
        <f t="shared" si="25"/>
        <v>2</v>
      </c>
      <c r="C314" s="413" t="str">
        <f t="shared" si="28"/>
        <v>1076516032</v>
      </c>
      <c r="D314" s="395" t="str">
        <f t="shared" si="29"/>
        <v>107651603Derry Area SHS</v>
      </c>
      <c r="E314" s="418" t="s">
        <v>347</v>
      </c>
      <c r="F314" s="418" t="s">
        <v>23</v>
      </c>
      <c r="G314" s="415" t="s">
        <v>1425</v>
      </c>
      <c r="H314" s="417" t="s">
        <v>1909</v>
      </c>
      <c r="I314" s="418" t="s">
        <v>1908</v>
      </c>
      <c r="J314" s="417" t="s">
        <v>1909</v>
      </c>
      <c r="K314" s="419" t="str">
        <f t="shared" si="27"/>
        <v>988 North Chestnut St Ext  Derry,  PA  15627</v>
      </c>
      <c r="L314" s="418" t="s">
        <v>5436</v>
      </c>
      <c r="M314" s="395"/>
      <c r="N314" s="418" t="s">
        <v>3910</v>
      </c>
      <c r="O314" s="395"/>
      <c r="P314" s="418" t="s">
        <v>4270</v>
      </c>
      <c r="Q314" s="417" t="s">
        <v>4017</v>
      </c>
      <c r="R314" s="417" t="s">
        <v>4271</v>
      </c>
    </row>
    <row r="315" spans="1:18" ht="15" customHeight="1" thickBot="1" x14ac:dyDescent="0.3">
      <c r="A315" s="417" t="s">
        <v>348</v>
      </c>
      <c r="B315" s="413">
        <f t="shared" si="25"/>
        <v>1</v>
      </c>
      <c r="C315" s="413" t="str">
        <f t="shared" si="28"/>
        <v>1152217531</v>
      </c>
      <c r="D315" s="395" t="str">
        <f t="shared" si="29"/>
        <v>115221753Hershey HS</v>
      </c>
      <c r="E315" s="418" t="s">
        <v>349</v>
      </c>
      <c r="F315" s="418" t="s">
        <v>23</v>
      </c>
      <c r="G315" s="415" t="s">
        <v>1425</v>
      </c>
      <c r="H315" s="417" t="s">
        <v>1911</v>
      </c>
      <c r="I315" s="418" t="s">
        <v>1910</v>
      </c>
      <c r="J315" s="417" t="s">
        <v>1911</v>
      </c>
      <c r="K315" s="419" t="str">
        <f t="shared" si="27"/>
        <v>550 Homestead Rd  Hershey,  PA  17033</v>
      </c>
      <c r="L315" s="418" t="s">
        <v>5437</v>
      </c>
      <c r="M315" s="395"/>
      <c r="N315" s="418" t="s">
        <v>4595</v>
      </c>
      <c r="O315" s="395"/>
      <c r="P315" s="418" t="s">
        <v>4596</v>
      </c>
      <c r="Q315" s="417" t="s">
        <v>4017</v>
      </c>
      <c r="R315" s="417" t="s">
        <v>4597</v>
      </c>
    </row>
    <row r="316" spans="1:18" ht="15" customHeight="1" thickBot="1" x14ac:dyDescent="0.3">
      <c r="A316" s="417" t="s">
        <v>348</v>
      </c>
      <c r="B316" s="413">
        <f t="shared" si="25"/>
        <v>2</v>
      </c>
      <c r="C316" s="413" t="str">
        <f t="shared" si="28"/>
        <v>1152217532</v>
      </c>
      <c r="D316" s="395" t="str">
        <f t="shared" si="29"/>
        <v>115221753Hershey MS</v>
      </c>
      <c r="E316" s="418" t="s">
        <v>349</v>
      </c>
      <c r="F316" s="418" t="s">
        <v>23</v>
      </c>
      <c r="G316" s="415" t="s">
        <v>1425</v>
      </c>
      <c r="H316" s="417" t="s">
        <v>1913</v>
      </c>
      <c r="I316" s="418" t="s">
        <v>1912</v>
      </c>
      <c r="J316" s="417" t="s">
        <v>1913</v>
      </c>
      <c r="K316" s="419" t="str">
        <f t="shared" si="27"/>
        <v>500 Homestead Rd  Hershey,  PA  17033</v>
      </c>
      <c r="L316" s="418" t="s">
        <v>5438</v>
      </c>
      <c r="M316" s="395"/>
      <c r="N316" s="418" t="s">
        <v>4595</v>
      </c>
      <c r="O316" s="395"/>
      <c r="P316" s="418" t="s">
        <v>4596</v>
      </c>
      <c r="Q316" s="417" t="s">
        <v>4017</v>
      </c>
      <c r="R316" s="417" t="s">
        <v>4597</v>
      </c>
    </row>
    <row r="317" spans="1:18" ht="15" customHeight="1" thickBot="1" x14ac:dyDescent="0.3">
      <c r="A317" s="417" t="s">
        <v>350</v>
      </c>
      <c r="B317" s="413">
        <f t="shared" si="25"/>
        <v>1</v>
      </c>
      <c r="C317" s="413" t="str">
        <f t="shared" si="28"/>
        <v>1265100111</v>
      </c>
      <c r="D317" s="395" t="str">
        <f t="shared" si="29"/>
        <v>126510011Discovery Charter School</v>
      </c>
      <c r="E317" s="418" t="s">
        <v>351</v>
      </c>
      <c r="F317" s="418" t="s">
        <v>18</v>
      </c>
      <c r="G317" s="415" t="s">
        <v>1425</v>
      </c>
      <c r="H317" s="417" t="s">
        <v>1914</v>
      </c>
      <c r="I317" s="418" t="s">
        <v>351</v>
      </c>
      <c r="J317" s="417" t="s">
        <v>1914</v>
      </c>
      <c r="K317" s="419" t="str">
        <f t="shared" si="27"/>
        <v>4700 Parkside  Philadelphia,  PA  19131</v>
      </c>
      <c r="L317" s="418" t="s">
        <v>14759</v>
      </c>
      <c r="M317" s="395"/>
      <c r="N317" s="418" t="s">
        <v>3910</v>
      </c>
      <c r="O317" s="395"/>
      <c r="P317" s="418" t="s">
        <v>4016</v>
      </c>
      <c r="Q317" s="417" t="s">
        <v>4017</v>
      </c>
      <c r="R317" s="417" t="s">
        <v>4961</v>
      </c>
    </row>
    <row r="318" spans="1:18" ht="15" customHeight="1" thickBot="1" x14ac:dyDescent="0.3">
      <c r="A318" s="417" t="s">
        <v>352</v>
      </c>
      <c r="B318" s="413">
        <f t="shared" si="25"/>
        <v>1</v>
      </c>
      <c r="C318" s="413" t="str">
        <f t="shared" si="28"/>
        <v>1133622031</v>
      </c>
      <c r="D318" s="395" t="str">
        <f t="shared" si="29"/>
        <v>113362203Donegal JHS</v>
      </c>
      <c r="E318" s="418" t="s">
        <v>353</v>
      </c>
      <c r="F318" s="418" t="s">
        <v>23</v>
      </c>
      <c r="G318" s="415" t="s">
        <v>1425</v>
      </c>
      <c r="H318" s="417" t="s">
        <v>1915</v>
      </c>
      <c r="I318" s="418" t="s">
        <v>14760</v>
      </c>
      <c r="J318" s="417" t="s">
        <v>1915</v>
      </c>
      <c r="K318" s="419" t="str">
        <f t="shared" si="27"/>
        <v>915 Anderson Ferry Road  Mount Joy,  PA  17552</v>
      </c>
      <c r="L318" s="418" t="s">
        <v>14761</v>
      </c>
      <c r="M318" s="395"/>
      <c r="N318" s="418" t="s">
        <v>3910</v>
      </c>
      <c r="O318" s="395"/>
      <c r="P318" s="418" t="s">
        <v>4500</v>
      </c>
      <c r="Q318" s="417" t="s">
        <v>4017</v>
      </c>
      <c r="R318" s="417" t="s">
        <v>4501</v>
      </c>
    </row>
    <row r="319" spans="1:18" ht="15" customHeight="1" thickBot="1" x14ac:dyDescent="0.3">
      <c r="A319" s="417" t="s">
        <v>352</v>
      </c>
      <c r="B319" s="413">
        <f t="shared" si="25"/>
        <v>2</v>
      </c>
      <c r="C319" s="413" t="str">
        <f t="shared" si="28"/>
        <v>1133622032</v>
      </c>
      <c r="D319" s="395" t="str">
        <f t="shared" si="29"/>
        <v>113362203Donegal SHS</v>
      </c>
      <c r="E319" s="418" t="s">
        <v>353</v>
      </c>
      <c r="F319" s="418" t="s">
        <v>23</v>
      </c>
      <c r="G319" s="415" t="s">
        <v>1425</v>
      </c>
      <c r="H319" s="417" t="s">
        <v>1917</v>
      </c>
      <c r="I319" s="418" t="s">
        <v>1916</v>
      </c>
      <c r="J319" s="417" t="s">
        <v>1917</v>
      </c>
      <c r="K319" s="419" t="str">
        <f t="shared" si="27"/>
        <v>1025 Koser Road  Mount Joy,  PA  17552</v>
      </c>
      <c r="L319" s="418" t="s">
        <v>5439</v>
      </c>
      <c r="M319" s="395"/>
      <c r="N319" s="418" t="s">
        <v>3910</v>
      </c>
      <c r="O319" s="395"/>
      <c r="P319" s="418" t="s">
        <v>4500</v>
      </c>
      <c r="Q319" s="417" t="s">
        <v>4017</v>
      </c>
      <c r="R319" s="417" t="s">
        <v>4501</v>
      </c>
    </row>
    <row r="320" spans="1:18" ht="15" customHeight="1" thickBot="1" x14ac:dyDescent="0.3">
      <c r="A320" s="417" t="s">
        <v>354</v>
      </c>
      <c r="B320" s="413">
        <f t="shared" si="25"/>
        <v>1</v>
      </c>
      <c r="C320" s="413" t="str">
        <f t="shared" si="28"/>
        <v>1126718031</v>
      </c>
      <c r="D320" s="395" t="str">
        <f t="shared" si="29"/>
        <v>112671803Dover Area HS</v>
      </c>
      <c r="E320" s="418" t="s">
        <v>355</v>
      </c>
      <c r="F320" s="418" t="s">
        <v>23</v>
      </c>
      <c r="G320" s="415" t="s">
        <v>1425</v>
      </c>
      <c r="H320" s="417" t="s">
        <v>1919</v>
      </c>
      <c r="I320" s="418" t="s">
        <v>1918</v>
      </c>
      <c r="J320" s="417" t="s">
        <v>1919</v>
      </c>
      <c r="K320" s="419" t="str">
        <f t="shared" si="27"/>
        <v>46 West Canal St  Dover,  PA  17315</v>
      </c>
      <c r="L320" s="418" t="s">
        <v>5440</v>
      </c>
      <c r="M320" s="395"/>
      <c r="N320" s="418" t="s">
        <v>3910</v>
      </c>
      <c r="O320" s="395"/>
      <c r="P320" s="418" t="s">
        <v>4471</v>
      </c>
      <c r="Q320" s="417" t="s">
        <v>4017</v>
      </c>
      <c r="R320" s="417" t="s">
        <v>4472</v>
      </c>
    </row>
    <row r="321" spans="1:18" ht="15" customHeight="1" thickBot="1" x14ac:dyDescent="0.3">
      <c r="A321" s="417" t="s">
        <v>354</v>
      </c>
      <c r="B321" s="413">
        <f t="shared" si="25"/>
        <v>2</v>
      </c>
      <c r="C321" s="413" t="str">
        <f t="shared" si="28"/>
        <v>1126718032</v>
      </c>
      <c r="D321" s="395" t="str">
        <f t="shared" si="29"/>
        <v>112671803Dover Area Intrmd Sch</v>
      </c>
      <c r="E321" s="418" t="s">
        <v>355</v>
      </c>
      <c r="F321" s="418" t="s">
        <v>23</v>
      </c>
      <c r="G321" s="415" t="s">
        <v>1425</v>
      </c>
      <c r="H321" s="417" t="s">
        <v>1921</v>
      </c>
      <c r="I321" s="418" t="s">
        <v>1920</v>
      </c>
      <c r="J321" s="417" t="s">
        <v>1921</v>
      </c>
      <c r="K321" s="419" t="str">
        <f t="shared" si="27"/>
        <v>4500 Intermediate Ave  Dover,  PA  17315</v>
      </c>
      <c r="L321" s="418" t="s">
        <v>5441</v>
      </c>
      <c r="M321" s="395"/>
      <c r="N321" s="418" t="s">
        <v>3910</v>
      </c>
      <c r="O321" s="395"/>
      <c r="P321" s="418" t="s">
        <v>4471</v>
      </c>
      <c r="Q321" s="417" t="s">
        <v>4017</v>
      </c>
      <c r="R321" s="417" t="s">
        <v>4472</v>
      </c>
    </row>
    <row r="322" spans="1:18" ht="15" customHeight="1" thickBot="1" x14ac:dyDescent="0.3">
      <c r="A322" s="417" t="s">
        <v>356</v>
      </c>
      <c r="B322" s="413">
        <f t="shared" si="25"/>
        <v>1</v>
      </c>
      <c r="C322" s="413" t="str">
        <f t="shared" si="28"/>
        <v>1241520031</v>
      </c>
      <c r="D322" s="395" t="str">
        <f t="shared" si="29"/>
        <v>124152003Downington MS</v>
      </c>
      <c r="E322" s="418" t="s">
        <v>357</v>
      </c>
      <c r="F322" s="418" t="s">
        <v>23</v>
      </c>
      <c r="G322" s="415" t="s">
        <v>1425</v>
      </c>
      <c r="H322" s="417" t="s">
        <v>1923</v>
      </c>
      <c r="I322" s="418" t="s">
        <v>1922</v>
      </c>
      <c r="J322" s="417" t="s">
        <v>1923</v>
      </c>
      <c r="K322" s="419" t="str">
        <f t="shared" si="27"/>
        <v>115 Rock Raymond Rd  Downingtown,  PA  19335</v>
      </c>
      <c r="L322" s="418" t="s">
        <v>5442</v>
      </c>
      <c r="M322" s="395"/>
      <c r="N322" s="418" t="s">
        <v>3910</v>
      </c>
      <c r="O322" s="395"/>
      <c r="P322" s="418" t="s">
        <v>4898</v>
      </c>
      <c r="Q322" s="417" t="s">
        <v>4017</v>
      </c>
      <c r="R322" s="417" t="s">
        <v>4899</v>
      </c>
    </row>
    <row r="323" spans="1:18" ht="15" customHeight="1" thickBot="1" x14ac:dyDescent="0.3">
      <c r="A323" s="417" t="s">
        <v>356</v>
      </c>
      <c r="B323" s="413">
        <f t="shared" si="25"/>
        <v>2</v>
      </c>
      <c r="C323" s="413" t="str">
        <f t="shared" si="28"/>
        <v>1241520032</v>
      </c>
      <c r="D323" s="395" t="str">
        <f t="shared" si="29"/>
        <v>124152003Downingtown HS East Campus</v>
      </c>
      <c r="E323" s="418" t="s">
        <v>357</v>
      </c>
      <c r="F323" s="418" t="s">
        <v>23</v>
      </c>
      <c r="G323" s="415" t="s">
        <v>1425</v>
      </c>
      <c r="H323" s="417" t="s">
        <v>1925</v>
      </c>
      <c r="I323" s="418" t="s">
        <v>1924</v>
      </c>
      <c r="J323" s="417" t="s">
        <v>1925</v>
      </c>
      <c r="K323" s="419" t="str">
        <f t="shared" si="27"/>
        <v>50 Devon Drive  Exton,  PA  19341</v>
      </c>
      <c r="L323" s="418" t="s">
        <v>5443</v>
      </c>
      <c r="M323" s="395"/>
      <c r="N323" s="418" t="s">
        <v>3910</v>
      </c>
      <c r="O323" s="395"/>
      <c r="P323" s="418" t="s">
        <v>4900</v>
      </c>
      <c r="Q323" s="417" t="s">
        <v>4017</v>
      </c>
      <c r="R323" s="417" t="s">
        <v>4901</v>
      </c>
    </row>
    <row r="324" spans="1:18" ht="15" customHeight="1" thickBot="1" x14ac:dyDescent="0.3">
      <c r="A324" s="417" t="s">
        <v>356</v>
      </c>
      <c r="B324" s="413">
        <f t="shared" ref="B324:B387" si="30">IF(A324=A323,B323+1,1)</f>
        <v>3</v>
      </c>
      <c r="C324" s="413" t="str">
        <f t="shared" si="28"/>
        <v>1241520033</v>
      </c>
      <c r="D324" s="395" t="str">
        <f t="shared" si="29"/>
        <v>124152003Downingtown HS West Campus</v>
      </c>
      <c r="E324" s="418" t="s">
        <v>357</v>
      </c>
      <c r="F324" s="418" t="s">
        <v>23</v>
      </c>
      <c r="G324" s="415" t="s">
        <v>1425</v>
      </c>
      <c r="H324" s="417" t="s">
        <v>1927</v>
      </c>
      <c r="I324" s="418" t="s">
        <v>1926</v>
      </c>
      <c r="J324" s="417" t="s">
        <v>1927</v>
      </c>
      <c r="K324" s="419" t="str">
        <f t="shared" si="27"/>
        <v>445 Manor Ave  Downingtown,  PA  19335</v>
      </c>
      <c r="L324" s="418" t="s">
        <v>5444</v>
      </c>
      <c r="M324" s="395"/>
      <c r="N324" s="418" t="s">
        <v>3910</v>
      </c>
      <c r="O324" s="395"/>
      <c r="P324" s="418" t="s">
        <v>4898</v>
      </c>
      <c r="Q324" s="417" t="s">
        <v>4017</v>
      </c>
      <c r="R324" s="417" t="s">
        <v>4899</v>
      </c>
    </row>
    <row r="325" spans="1:18" ht="15" customHeight="1" thickBot="1" x14ac:dyDescent="0.3">
      <c r="A325" s="417" t="s">
        <v>356</v>
      </c>
      <c r="B325" s="413">
        <f t="shared" si="30"/>
        <v>4</v>
      </c>
      <c r="C325" s="413" t="str">
        <f t="shared" si="28"/>
        <v>1241520034</v>
      </c>
      <c r="D325" s="395" t="str">
        <f t="shared" si="29"/>
        <v>124152003Downingtown STEM Academy</v>
      </c>
      <c r="E325" s="418" t="s">
        <v>357</v>
      </c>
      <c r="F325" s="418" t="s">
        <v>23</v>
      </c>
      <c r="G325" s="415" t="s">
        <v>1425</v>
      </c>
      <c r="H325" s="417" t="s">
        <v>1929</v>
      </c>
      <c r="I325" s="418" t="s">
        <v>1928</v>
      </c>
      <c r="J325" s="417" t="s">
        <v>1929</v>
      </c>
      <c r="K325" s="419" t="str">
        <f t="shared" si="27"/>
        <v>335 Manor Ave  Downingtown,  PA  19335</v>
      </c>
      <c r="L325" s="418" t="s">
        <v>5445</v>
      </c>
      <c r="M325" s="395"/>
      <c r="N325" s="418" t="s">
        <v>3910</v>
      </c>
      <c r="O325" s="395"/>
      <c r="P325" s="418" t="s">
        <v>4898</v>
      </c>
      <c r="Q325" s="417" t="s">
        <v>4017</v>
      </c>
      <c r="R325" s="417" t="s">
        <v>4899</v>
      </c>
    </row>
    <row r="326" spans="1:18" ht="15" customHeight="1" thickBot="1" x14ac:dyDescent="0.3">
      <c r="A326" s="417" t="s">
        <v>356</v>
      </c>
      <c r="B326" s="413">
        <f t="shared" si="30"/>
        <v>5</v>
      </c>
      <c r="C326" s="413" t="str">
        <f t="shared" si="28"/>
        <v>1241520035</v>
      </c>
      <c r="D326" s="395" t="str">
        <f t="shared" si="29"/>
        <v>124152003Lionville MS</v>
      </c>
      <c r="E326" s="418" t="s">
        <v>357</v>
      </c>
      <c r="F326" s="418" t="s">
        <v>23</v>
      </c>
      <c r="G326" s="415" t="s">
        <v>1425</v>
      </c>
      <c r="H326" s="417" t="s">
        <v>1931</v>
      </c>
      <c r="I326" s="418" t="s">
        <v>1930</v>
      </c>
      <c r="J326" s="417" t="s">
        <v>1931</v>
      </c>
      <c r="K326" s="419" t="str">
        <f t="shared" si="27"/>
        <v>550 W Uwchlan Ave  Exton,  PA  19341</v>
      </c>
      <c r="L326" s="418" t="s">
        <v>5446</v>
      </c>
      <c r="M326" s="395"/>
      <c r="N326" s="418" t="s">
        <v>3910</v>
      </c>
      <c r="O326" s="395"/>
      <c r="P326" s="418" t="s">
        <v>4900</v>
      </c>
      <c r="Q326" s="417" t="s">
        <v>4017</v>
      </c>
      <c r="R326" s="417" t="s">
        <v>4901</v>
      </c>
    </row>
    <row r="327" spans="1:18" ht="15" customHeight="1" thickBot="1" x14ac:dyDescent="0.3">
      <c r="A327" s="417" t="s">
        <v>358</v>
      </c>
      <c r="B327" s="413">
        <f t="shared" si="30"/>
        <v>1</v>
      </c>
      <c r="C327" s="413" t="str">
        <f t="shared" si="28"/>
        <v>1076530401</v>
      </c>
      <c r="D327" s="395" t="str">
        <f t="shared" si="29"/>
        <v>107653040Dr Robert Ketterer CS Inc.</v>
      </c>
      <c r="E327" s="418" t="s">
        <v>5447</v>
      </c>
      <c r="F327" s="418" t="s">
        <v>18</v>
      </c>
      <c r="G327" s="415" t="s">
        <v>1425</v>
      </c>
      <c r="H327" s="417" t="s">
        <v>1932</v>
      </c>
      <c r="I327" s="418" t="s">
        <v>5447</v>
      </c>
      <c r="J327" s="417" t="s">
        <v>1932</v>
      </c>
      <c r="K327" s="419" t="str">
        <f t="shared" si="27"/>
        <v>1133 Village Way  Latrobe,  PA  15650</v>
      </c>
      <c r="L327" s="418" t="s">
        <v>5448</v>
      </c>
      <c r="M327" s="395"/>
      <c r="N327" s="418" t="s">
        <v>3910</v>
      </c>
      <c r="O327" s="395"/>
      <c r="P327" s="418" t="s">
        <v>4272</v>
      </c>
      <c r="Q327" s="417" t="s">
        <v>4017</v>
      </c>
      <c r="R327" s="417" t="s">
        <v>4273</v>
      </c>
    </row>
    <row r="328" spans="1:18" ht="15" customHeight="1" thickBot="1" x14ac:dyDescent="0.3">
      <c r="A328" s="417" t="s">
        <v>359</v>
      </c>
      <c r="B328" s="413">
        <f t="shared" si="30"/>
        <v>1</v>
      </c>
      <c r="C328" s="413" t="str">
        <f t="shared" si="28"/>
        <v>1061720031</v>
      </c>
      <c r="D328" s="395" t="str">
        <f t="shared" si="29"/>
        <v>106172003Dubois Area MS</v>
      </c>
      <c r="E328" s="418" t="s">
        <v>360</v>
      </c>
      <c r="F328" s="418" t="s">
        <v>23</v>
      </c>
      <c r="G328" s="415" t="s">
        <v>1425</v>
      </c>
      <c r="H328" s="417" t="s">
        <v>1934</v>
      </c>
      <c r="I328" s="418" t="s">
        <v>1933</v>
      </c>
      <c r="J328" s="417" t="s">
        <v>1934</v>
      </c>
      <c r="K328" s="419" t="str">
        <f t="shared" si="27"/>
        <v>404 Liberty Blvd  DuBois,  PA  15801</v>
      </c>
      <c r="L328" s="418" t="s">
        <v>5449</v>
      </c>
      <c r="M328" s="395"/>
      <c r="N328" s="418" t="s">
        <v>3910</v>
      </c>
      <c r="O328" s="395"/>
      <c r="P328" s="418" t="s">
        <v>4242</v>
      </c>
      <c r="Q328" s="417" t="s">
        <v>4017</v>
      </c>
      <c r="R328" s="417" t="s">
        <v>4243</v>
      </c>
    </row>
    <row r="329" spans="1:18" ht="15" customHeight="1" thickBot="1" x14ac:dyDescent="0.3">
      <c r="A329" s="417" t="s">
        <v>359</v>
      </c>
      <c r="B329" s="413">
        <f t="shared" si="30"/>
        <v>2</v>
      </c>
      <c r="C329" s="413" t="str">
        <f t="shared" si="28"/>
        <v>1061720032</v>
      </c>
      <c r="D329" s="395" t="str">
        <f t="shared" si="29"/>
        <v>106172003Dubois Area SHS</v>
      </c>
      <c r="E329" s="418" t="s">
        <v>360</v>
      </c>
      <c r="F329" s="418" t="s">
        <v>23</v>
      </c>
      <c r="G329" s="415" t="s">
        <v>1425</v>
      </c>
      <c r="H329" s="417" t="s">
        <v>1936</v>
      </c>
      <c r="I329" s="418" t="s">
        <v>1935</v>
      </c>
      <c r="J329" s="417" t="s">
        <v>1936</v>
      </c>
      <c r="K329" s="419" t="str">
        <f t="shared" si="27"/>
        <v>425 Orient Ave  DuBois,  PA  15801</v>
      </c>
      <c r="L329" s="418" t="s">
        <v>5450</v>
      </c>
      <c r="M329" s="395"/>
      <c r="N329" s="418" t="s">
        <v>3910</v>
      </c>
      <c r="O329" s="395"/>
      <c r="P329" s="418" t="s">
        <v>4242</v>
      </c>
      <c r="Q329" s="417" t="s">
        <v>4017</v>
      </c>
      <c r="R329" s="417" t="s">
        <v>4243</v>
      </c>
    </row>
    <row r="330" spans="1:18" ht="15" customHeight="1" thickBot="1" x14ac:dyDescent="0.3">
      <c r="A330" s="417" t="s">
        <v>361</v>
      </c>
      <c r="B330" s="413">
        <f t="shared" si="30"/>
        <v>1</v>
      </c>
      <c r="C330" s="413" t="str">
        <f t="shared" si="28"/>
        <v>1193522031</v>
      </c>
      <c r="D330" s="395" t="str">
        <f t="shared" si="29"/>
        <v>119352203Dunmore HS</v>
      </c>
      <c r="E330" s="418" t="s">
        <v>362</v>
      </c>
      <c r="F330" s="418" t="s">
        <v>23</v>
      </c>
      <c r="G330" s="415" t="s">
        <v>1425</v>
      </c>
      <c r="H330" s="417" t="s">
        <v>1938</v>
      </c>
      <c r="I330" s="418" t="s">
        <v>1937</v>
      </c>
      <c r="J330" s="417" t="s">
        <v>1938</v>
      </c>
      <c r="K330" s="419" t="str">
        <f t="shared" si="27"/>
        <v>300 W Warren St  Dunmore,  PA  18512</v>
      </c>
      <c r="L330" s="418" t="s">
        <v>5451</v>
      </c>
      <c r="M330" s="395"/>
      <c r="N330" s="418" t="s">
        <v>3910</v>
      </c>
      <c r="O330" s="395"/>
      <c r="P330" s="418" t="s">
        <v>4730</v>
      </c>
      <c r="Q330" s="417" t="s">
        <v>4017</v>
      </c>
      <c r="R330" s="417" t="s">
        <v>4731</v>
      </c>
    </row>
    <row r="331" spans="1:18" ht="15" customHeight="1" thickBot="1" x14ac:dyDescent="0.3">
      <c r="A331" s="417" t="s">
        <v>361</v>
      </c>
      <c r="B331" s="413">
        <f t="shared" si="30"/>
        <v>2</v>
      </c>
      <c r="C331" s="413" t="str">
        <f t="shared" si="28"/>
        <v>1193522032</v>
      </c>
      <c r="D331" s="395" t="str">
        <f t="shared" si="29"/>
        <v>119352203Dunmore MS</v>
      </c>
      <c r="E331" s="418" t="s">
        <v>362</v>
      </c>
      <c r="F331" s="418" t="s">
        <v>23</v>
      </c>
      <c r="G331" s="415" t="s">
        <v>1425</v>
      </c>
      <c r="H331" s="417" t="s">
        <v>1940</v>
      </c>
      <c r="I331" s="418" t="s">
        <v>1939</v>
      </c>
      <c r="J331" s="417" t="s">
        <v>1940</v>
      </c>
      <c r="K331" s="419" t="str">
        <f t="shared" si="27"/>
        <v>300 West Warren Street  Dunmore,  PA  18512</v>
      </c>
      <c r="L331" s="418" t="s">
        <v>5452</v>
      </c>
      <c r="M331" s="395"/>
      <c r="N331" s="418" t="s">
        <v>3910</v>
      </c>
      <c r="O331" s="395"/>
      <c r="P331" s="418" t="s">
        <v>4730</v>
      </c>
      <c r="Q331" s="417" t="s">
        <v>4017</v>
      </c>
      <c r="R331" s="417" t="s">
        <v>4731</v>
      </c>
    </row>
    <row r="332" spans="1:18" ht="15" customHeight="1" thickBot="1" x14ac:dyDescent="0.3">
      <c r="A332" s="417" t="s">
        <v>363</v>
      </c>
      <c r="B332" s="413">
        <f t="shared" si="30"/>
        <v>1</v>
      </c>
      <c r="C332" s="413" t="str">
        <f t="shared" si="28"/>
        <v>1030228031</v>
      </c>
      <c r="D332" s="395" t="str">
        <f t="shared" si="29"/>
        <v>103022803East Allegheny HS</v>
      </c>
      <c r="E332" s="418" t="s">
        <v>364</v>
      </c>
      <c r="F332" s="418" t="s">
        <v>23</v>
      </c>
      <c r="G332" s="415" t="s">
        <v>1425</v>
      </c>
      <c r="H332" s="417" t="s">
        <v>1942</v>
      </c>
      <c r="I332" s="418" t="s">
        <v>1941</v>
      </c>
      <c r="J332" s="417" t="s">
        <v>1942</v>
      </c>
      <c r="K332" s="419" t="str">
        <f t="shared" si="27"/>
        <v>1150 Jacks Run Rd  North Versailles,  PA  15137</v>
      </c>
      <c r="L332" s="418" t="s">
        <v>5453</v>
      </c>
      <c r="M332" s="395"/>
      <c r="N332" s="418" t="s">
        <v>3910</v>
      </c>
      <c r="O332" s="395"/>
      <c r="P332" s="418" t="s">
        <v>4098</v>
      </c>
      <c r="Q332" s="417" t="s">
        <v>4017</v>
      </c>
      <c r="R332" s="417" t="s">
        <v>4099</v>
      </c>
    </row>
    <row r="333" spans="1:18" ht="15" customHeight="1" thickBot="1" x14ac:dyDescent="0.3">
      <c r="A333" s="417" t="s">
        <v>363</v>
      </c>
      <c r="B333" s="413">
        <f t="shared" si="30"/>
        <v>2</v>
      </c>
      <c r="C333" s="413" t="str">
        <f t="shared" si="28"/>
        <v>1030228032</v>
      </c>
      <c r="D333" s="395" t="str">
        <f t="shared" si="29"/>
        <v>103022803Logan MS</v>
      </c>
      <c r="E333" s="418" t="s">
        <v>364</v>
      </c>
      <c r="F333" s="418" t="s">
        <v>23</v>
      </c>
      <c r="G333" s="415" t="s">
        <v>1425</v>
      </c>
      <c r="H333" s="417" t="s">
        <v>1944</v>
      </c>
      <c r="I333" s="418" t="s">
        <v>1943</v>
      </c>
      <c r="J333" s="417" t="s">
        <v>1944</v>
      </c>
      <c r="K333" s="419" t="str">
        <f t="shared" si="27"/>
        <v>1154 Jacks Run Rd  North Versailles,  PA  15137</v>
      </c>
      <c r="L333" s="418" t="s">
        <v>5454</v>
      </c>
      <c r="M333" s="395"/>
      <c r="N333" s="418" t="s">
        <v>3910</v>
      </c>
      <c r="O333" s="395"/>
      <c r="P333" s="418" t="s">
        <v>4098</v>
      </c>
      <c r="Q333" s="417" t="s">
        <v>4017</v>
      </c>
      <c r="R333" s="417" t="s">
        <v>4099</v>
      </c>
    </row>
    <row r="334" spans="1:18" ht="15" customHeight="1" thickBot="1" x14ac:dyDescent="0.3">
      <c r="A334" s="417" t="s">
        <v>365</v>
      </c>
      <c r="B334" s="413">
        <f t="shared" si="30"/>
        <v>1</v>
      </c>
      <c r="C334" s="413" t="str">
        <f t="shared" si="28"/>
        <v>1174120031</v>
      </c>
      <c r="D334" s="395" t="str">
        <f t="shared" si="29"/>
        <v>117412003Hughesville JSHS</v>
      </c>
      <c r="E334" s="418" t="s">
        <v>366</v>
      </c>
      <c r="F334" s="418" t="s">
        <v>23</v>
      </c>
      <c r="G334" s="415" t="s">
        <v>1425</v>
      </c>
      <c r="H334" s="417" t="s">
        <v>1946</v>
      </c>
      <c r="I334" s="418" t="s">
        <v>1945</v>
      </c>
      <c r="J334" s="417" t="s">
        <v>1946</v>
      </c>
      <c r="K334" s="419" t="str">
        <f t="shared" si="27"/>
        <v>349 Cemetery St  Hughesville,  PA  17737</v>
      </c>
      <c r="L334" s="418" t="s">
        <v>5455</v>
      </c>
      <c r="M334" s="395"/>
      <c r="N334" s="418" t="s">
        <v>3910</v>
      </c>
      <c r="O334" s="395"/>
      <c r="P334" s="418" t="s">
        <v>4675</v>
      </c>
      <c r="Q334" s="417" t="s">
        <v>4017</v>
      </c>
      <c r="R334" s="417" t="s">
        <v>4676</v>
      </c>
    </row>
    <row r="335" spans="1:18" ht="15" customHeight="1" thickBot="1" x14ac:dyDescent="0.3">
      <c r="A335" s="417" t="s">
        <v>367</v>
      </c>
      <c r="B335" s="413">
        <f t="shared" si="30"/>
        <v>1</v>
      </c>
      <c r="C335" s="413" t="str">
        <f t="shared" si="28"/>
        <v>1213923031</v>
      </c>
      <c r="D335" s="395" t="str">
        <f t="shared" si="29"/>
        <v>121392303Emmaus HS</v>
      </c>
      <c r="E335" s="418" t="s">
        <v>368</v>
      </c>
      <c r="F335" s="418" t="s">
        <v>23</v>
      </c>
      <c r="G335" s="415" t="s">
        <v>1425</v>
      </c>
      <c r="H335" s="417" t="s">
        <v>1948</v>
      </c>
      <c r="I335" s="418" t="s">
        <v>1947</v>
      </c>
      <c r="J335" s="417" t="s">
        <v>1948</v>
      </c>
      <c r="K335" s="419" t="str">
        <f t="shared" si="27"/>
        <v>500 Macungie Ave  Emmaus,  PA  18049</v>
      </c>
      <c r="L335" s="418" t="s">
        <v>5456</v>
      </c>
      <c r="M335" s="395"/>
      <c r="N335" s="418" t="s">
        <v>3910</v>
      </c>
      <c r="O335" s="395"/>
      <c r="P335" s="418" t="s">
        <v>4811</v>
      </c>
      <c r="Q335" s="417" t="s">
        <v>4017</v>
      </c>
      <c r="R335" s="417" t="s">
        <v>4812</v>
      </c>
    </row>
    <row r="336" spans="1:18" ht="15" customHeight="1" thickBot="1" x14ac:dyDescent="0.3">
      <c r="A336" s="417" t="s">
        <v>367</v>
      </c>
      <c r="B336" s="413">
        <f t="shared" si="30"/>
        <v>2</v>
      </c>
      <c r="C336" s="413" t="str">
        <f t="shared" si="28"/>
        <v>1213923032</v>
      </c>
      <c r="D336" s="395" t="str">
        <f t="shared" si="29"/>
        <v>121392303Eyer MS</v>
      </c>
      <c r="E336" s="418" t="s">
        <v>368</v>
      </c>
      <c r="F336" s="418" t="s">
        <v>23</v>
      </c>
      <c r="G336" s="415" t="s">
        <v>1425</v>
      </c>
      <c r="H336" s="417" t="s">
        <v>1950</v>
      </c>
      <c r="I336" s="418" t="s">
        <v>1949</v>
      </c>
      <c r="J336" s="417" t="s">
        <v>1950</v>
      </c>
      <c r="K336" s="419" t="str">
        <f t="shared" si="27"/>
        <v>5616 Buckeye Rd  Macungie,  PA  18062</v>
      </c>
      <c r="L336" s="418" t="s">
        <v>5457</v>
      </c>
      <c r="M336" s="395"/>
      <c r="N336" s="418" t="s">
        <v>3910</v>
      </c>
      <c r="O336" s="395"/>
      <c r="P336" s="418" t="s">
        <v>5458</v>
      </c>
      <c r="Q336" s="417" t="s">
        <v>4017</v>
      </c>
      <c r="R336" s="417" t="s">
        <v>5460</v>
      </c>
    </row>
    <row r="337" spans="1:18" ht="15" customHeight="1" thickBot="1" x14ac:dyDescent="0.3">
      <c r="A337" s="417" t="s">
        <v>367</v>
      </c>
      <c r="B337" s="413">
        <f t="shared" si="30"/>
        <v>3</v>
      </c>
      <c r="C337" s="413" t="str">
        <f t="shared" si="28"/>
        <v>1213923033</v>
      </c>
      <c r="D337" s="395" t="str">
        <f t="shared" si="29"/>
        <v>121392303Lower Macungie MS</v>
      </c>
      <c r="E337" s="418" t="s">
        <v>368</v>
      </c>
      <c r="F337" s="418" t="s">
        <v>23</v>
      </c>
      <c r="G337" s="415" t="s">
        <v>1425</v>
      </c>
      <c r="H337" s="417" t="s">
        <v>1952</v>
      </c>
      <c r="I337" s="418" t="s">
        <v>1951</v>
      </c>
      <c r="J337" s="417" t="s">
        <v>1952</v>
      </c>
      <c r="K337" s="419" t="str">
        <f t="shared" si="27"/>
        <v>6299 Lower Macungie Road  Macungie,  PA  18062</v>
      </c>
      <c r="L337" s="418" t="s">
        <v>5459</v>
      </c>
      <c r="M337" s="395"/>
      <c r="N337" s="418" t="s">
        <v>3910</v>
      </c>
      <c r="O337" s="395"/>
      <c r="P337" s="418" t="s">
        <v>5458</v>
      </c>
      <c r="Q337" s="417" t="s">
        <v>4017</v>
      </c>
      <c r="R337" s="417" t="s">
        <v>5460</v>
      </c>
    </row>
    <row r="338" spans="1:18" ht="15" customHeight="1" thickBot="1" x14ac:dyDescent="0.3">
      <c r="A338" s="417" t="s">
        <v>369</v>
      </c>
      <c r="B338" s="413">
        <f t="shared" si="30"/>
        <v>1</v>
      </c>
      <c r="C338" s="413" t="str">
        <f t="shared" si="28"/>
        <v>1152125031</v>
      </c>
      <c r="D338" s="395" t="str">
        <f t="shared" si="29"/>
        <v>115212503East Pennsboro Area MS</v>
      </c>
      <c r="E338" s="418" t="s">
        <v>370</v>
      </c>
      <c r="F338" s="418" t="s">
        <v>23</v>
      </c>
      <c r="G338" s="415" t="s">
        <v>1425</v>
      </c>
      <c r="H338" s="417" t="s">
        <v>1954</v>
      </c>
      <c r="I338" s="418" t="s">
        <v>1953</v>
      </c>
      <c r="J338" s="417" t="s">
        <v>1954</v>
      </c>
      <c r="K338" s="419" t="str">
        <f t="shared" si="27"/>
        <v>529 N Enola Dr  Enola,  PA  17025</v>
      </c>
      <c r="L338" s="418" t="s">
        <v>5461</v>
      </c>
      <c r="M338" s="395"/>
      <c r="N338" s="418" t="s">
        <v>3910</v>
      </c>
      <c r="O338" s="395"/>
      <c r="P338" s="418" t="s">
        <v>4570</v>
      </c>
      <c r="Q338" s="417" t="s">
        <v>4017</v>
      </c>
      <c r="R338" s="417" t="s">
        <v>4571</v>
      </c>
    </row>
    <row r="339" spans="1:18" ht="15" customHeight="1" thickBot="1" x14ac:dyDescent="0.3">
      <c r="A339" s="417" t="s">
        <v>369</v>
      </c>
      <c r="B339" s="413">
        <f t="shared" si="30"/>
        <v>2</v>
      </c>
      <c r="C339" s="413" t="str">
        <f t="shared" si="28"/>
        <v>1152125032</v>
      </c>
      <c r="D339" s="395" t="str">
        <f t="shared" si="29"/>
        <v>115212503East Pennsboro Area SHS</v>
      </c>
      <c r="E339" s="418" t="s">
        <v>370</v>
      </c>
      <c r="F339" s="418" t="s">
        <v>23</v>
      </c>
      <c r="G339" s="415" t="s">
        <v>1425</v>
      </c>
      <c r="H339" s="417" t="s">
        <v>1956</v>
      </c>
      <c r="I339" s="418" t="s">
        <v>1955</v>
      </c>
      <c r="J339" s="417" t="s">
        <v>1956</v>
      </c>
      <c r="K339" s="419" t="str">
        <f t="shared" si="27"/>
        <v>425 W Shady Ln  Enola,  PA  17025</v>
      </c>
      <c r="L339" s="418" t="s">
        <v>5462</v>
      </c>
      <c r="M339" s="395"/>
      <c r="N339" s="418" t="s">
        <v>3910</v>
      </c>
      <c r="O339" s="395"/>
      <c r="P339" s="418" t="s">
        <v>4570</v>
      </c>
      <c r="Q339" s="417" t="s">
        <v>4017</v>
      </c>
      <c r="R339" s="417" t="s">
        <v>4571</v>
      </c>
    </row>
    <row r="340" spans="1:18" ht="15" customHeight="1" thickBot="1" x14ac:dyDescent="0.3">
      <c r="A340" s="417" t="s">
        <v>371</v>
      </c>
      <c r="B340" s="413">
        <f t="shared" si="30"/>
        <v>1</v>
      </c>
      <c r="C340" s="413" t="str">
        <f t="shared" si="28"/>
        <v>1204520031</v>
      </c>
      <c r="D340" s="395" t="str">
        <f t="shared" si="29"/>
        <v>120452003East Stroudsburg SHS North</v>
      </c>
      <c r="E340" s="418" t="s">
        <v>372</v>
      </c>
      <c r="F340" s="418" t="s">
        <v>23</v>
      </c>
      <c r="G340" s="415" t="s">
        <v>1425</v>
      </c>
      <c r="H340" s="417" t="s">
        <v>1958</v>
      </c>
      <c r="I340" s="418" t="s">
        <v>1957</v>
      </c>
      <c r="J340" s="417" t="s">
        <v>1958</v>
      </c>
      <c r="K340" s="419" t="str">
        <f t="shared" si="27"/>
        <v>279 Timberwolf Dr  Dingmans Ferry,  PA  18328</v>
      </c>
      <c r="L340" s="418" t="s">
        <v>14762</v>
      </c>
      <c r="M340" s="395"/>
      <c r="N340" s="418" t="s">
        <v>3910</v>
      </c>
      <c r="O340" s="395"/>
      <c r="P340" s="418" t="s">
        <v>5432</v>
      </c>
      <c r="Q340" s="417" t="s">
        <v>4017</v>
      </c>
      <c r="R340" s="417" t="s">
        <v>5434</v>
      </c>
    </row>
    <row r="341" spans="1:18" ht="15" customHeight="1" thickBot="1" x14ac:dyDescent="0.3">
      <c r="A341" s="417" t="s">
        <v>371</v>
      </c>
      <c r="B341" s="413">
        <f t="shared" si="30"/>
        <v>2</v>
      </c>
      <c r="C341" s="413" t="str">
        <f t="shared" si="28"/>
        <v>1204520032</v>
      </c>
      <c r="D341" s="395" t="str">
        <f t="shared" si="29"/>
        <v>120452003East Stroudsburg SHS South</v>
      </c>
      <c r="E341" s="418" t="s">
        <v>372</v>
      </c>
      <c r="F341" s="418" t="s">
        <v>23</v>
      </c>
      <c r="G341" s="415" t="s">
        <v>1425</v>
      </c>
      <c r="H341" s="417" t="s">
        <v>1960</v>
      </c>
      <c r="I341" s="418" t="s">
        <v>1959</v>
      </c>
      <c r="J341" s="417" t="s">
        <v>1960</v>
      </c>
      <c r="K341" s="419" t="str">
        <f t="shared" si="27"/>
        <v>279 N Courtland St  East Stroudsburg,  PA  18301</v>
      </c>
      <c r="L341" s="418" t="s">
        <v>5463</v>
      </c>
      <c r="M341" s="395"/>
      <c r="N341" s="418" t="s">
        <v>3910</v>
      </c>
      <c r="O341" s="395"/>
      <c r="P341" s="418" t="s">
        <v>4766</v>
      </c>
      <c r="Q341" s="417" t="s">
        <v>4017</v>
      </c>
      <c r="R341" s="417" t="s">
        <v>4767</v>
      </c>
    </row>
    <row r="342" spans="1:18" ht="15" customHeight="1" thickBot="1" x14ac:dyDescent="0.3">
      <c r="A342" s="417" t="s">
        <v>371</v>
      </c>
      <c r="B342" s="413">
        <f t="shared" si="30"/>
        <v>3</v>
      </c>
      <c r="C342" s="413" t="str">
        <f t="shared" si="28"/>
        <v>1204520033</v>
      </c>
      <c r="D342" s="395" t="str">
        <f t="shared" si="29"/>
        <v>120452003J T Lambert Intermediate Sch</v>
      </c>
      <c r="E342" s="418" t="s">
        <v>372</v>
      </c>
      <c r="F342" s="418" t="s">
        <v>23</v>
      </c>
      <c r="G342" s="415" t="s">
        <v>1425</v>
      </c>
      <c r="H342" s="417" t="s">
        <v>1962</v>
      </c>
      <c r="I342" s="418" t="s">
        <v>1961</v>
      </c>
      <c r="J342" s="417" t="s">
        <v>1962</v>
      </c>
      <c r="K342" s="419" t="str">
        <f t="shared" si="27"/>
        <v>2000 Milford Rd  East Stroudsburg,  PA  18301</v>
      </c>
      <c r="L342" s="418" t="s">
        <v>5464</v>
      </c>
      <c r="M342" s="395"/>
      <c r="N342" s="418" t="s">
        <v>3910</v>
      </c>
      <c r="O342" s="395"/>
      <c r="P342" s="418" t="s">
        <v>4766</v>
      </c>
      <c r="Q342" s="417" t="s">
        <v>4017</v>
      </c>
      <c r="R342" s="417" t="s">
        <v>4767</v>
      </c>
    </row>
    <row r="343" spans="1:18" ht="15" customHeight="1" thickBot="1" x14ac:dyDescent="0.3">
      <c r="A343" s="417" t="s">
        <v>371</v>
      </c>
      <c r="B343" s="413">
        <f t="shared" si="30"/>
        <v>4</v>
      </c>
      <c r="C343" s="413" t="str">
        <f t="shared" si="28"/>
        <v>1204520034</v>
      </c>
      <c r="D343" s="395" t="str">
        <f t="shared" si="29"/>
        <v>120452003Lehman Intermediate Sch</v>
      </c>
      <c r="E343" s="418" t="s">
        <v>372</v>
      </c>
      <c r="F343" s="418" t="s">
        <v>23</v>
      </c>
      <c r="G343" s="415" t="s">
        <v>1425</v>
      </c>
      <c r="H343" s="417" t="s">
        <v>1964</v>
      </c>
      <c r="I343" s="418" t="s">
        <v>1963</v>
      </c>
      <c r="J343" s="417" t="s">
        <v>1964</v>
      </c>
      <c r="K343" s="419" t="str">
        <f t="shared" si="27"/>
        <v>257 Timberwolf Dr  Dingmans Ferry,  PA  18328</v>
      </c>
      <c r="L343" s="418" t="s">
        <v>14763</v>
      </c>
      <c r="M343" s="395"/>
      <c r="N343" s="418" t="s">
        <v>3910</v>
      </c>
      <c r="O343" s="395"/>
      <c r="P343" s="418" t="s">
        <v>5432</v>
      </c>
      <c r="Q343" s="417" t="s">
        <v>4017</v>
      </c>
      <c r="R343" s="417" t="s">
        <v>5434</v>
      </c>
    </row>
    <row r="344" spans="1:18" ht="15" customHeight="1" thickBot="1" x14ac:dyDescent="0.3">
      <c r="A344" s="417" t="s">
        <v>373</v>
      </c>
      <c r="B344" s="413">
        <f t="shared" si="30"/>
        <v>1</v>
      </c>
      <c r="C344" s="413" t="str">
        <f t="shared" si="28"/>
        <v>1234635071</v>
      </c>
      <c r="D344" s="395" t="str">
        <f t="shared" si="29"/>
        <v>123463507Eastern Center for Arts &amp; Technology</v>
      </c>
      <c r="E344" s="418" t="s">
        <v>374</v>
      </c>
      <c r="F344" s="418" t="s">
        <v>34</v>
      </c>
      <c r="G344" s="415" t="s">
        <v>1425</v>
      </c>
      <c r="H344" s="417" t="s">
        <v>5466</v>
      </c>
      <c r="I344" s="418" t="s">
        <v>374</v>
      </c>
      <c r="J344" s="417" t="s">
        <v>5466</v>
      </c>
      <c r="K344" s="419" t="str">
        <f t="shared" si="27"/>
        <v>3075 Terwood Rd  Willow Grove,  PA  19090</v>
      </c>
      <c r="L344" s="418" t="s">
        <v>5465</v>
      </c>
      <c r="M344" s="395"/>
      <c r="N344" s="418" t="s">
        <v>3910</v>
      </c>
      <c r="O344" s="395"/>
      <c r="P344" s="418" t="s">
        <v>4869</v>
      </c>
      <c r="Q344" s="417" t="s">
        <v>4017</v>
      </c>
      <c r="R344" s="417" t="s">
        <v>4870</v>
      </c>
    </row>
    <row r="345" spans="1:18" ht="15" customHeight="1" thickBot="1" x14ac:dyDescent="0.3">
      <c r="A345" s="417" t="s">
        <v>375</v>
      </c>
      <c r="B345" s="413">
        <f t="shared" si="30"/>
        <v>1</v>
      </c>
      <c r="C345" s="413" t="str">
        <f t="shared" si="28"/>
        <v>1133623031</v>
      </c>
      <c r="D345" s="395" t="str">
        <f t="shared" si="29"/>
        <v>113362303Garden Spot MS</v>
      </c>
      <c r="E345" s="418" t="s">
        <v>376</v>
      </c>
      <c r="F345" s="418" t="s">
        <v>23</v>
      </c>
      <c r="G345" s="415" t="s">
        <v>1425</v>
      </c>
      <c r="H345" s="417" t="s">
        <v>1966</v>
      </c>
      <c r="I345" s="418" t="s">
        <v>1965</v>
      </c>
      <c r="J345" s="417" t="s">
        <v>1966</v>
      </c>
      <c r="K345" s="419" t="str">
        <f t="shared" si="27"/>
        <v>669 E Main St # 609  New Holland,  PA  17557</v>
      </c>
      <c r="L345" s="418" t="s">
        <v>5468</v>
      </c>
      <c r="M345" s="395"/>
      <c r="N345" s="418" t="s">
        <v>3910</v>
      </c>
      <c r="O345" s="395"/>
      <c r="P345" s="418" t="s">
        <v>4503</v>
      </c>
      <c r="Q345" s="417" t="s">
        <v>4017</v>
      </c>
      <c r="R345" s="417" t="s">
        <v>4504</v>
      </c>
    </row>
    <row r="346" spans="1:18" ht="15" customHeight="1" thickBot="1" x14ac:dyDescent="0.3">
      <c r="A346" s="417" t="s">
        <v>375</v>
      </c>
      <c r="B346" s="413">
        <f t="shared" si="30"/>
        <v>2</v>
      </c>
      <c r="C346" s="413" t="str">
        <f t="shared" si="28"/>
        <v>1133623032</v>
      </c>
      <c r="D346" s="395" t="str">
        <f t="shared" si="29"/>
        <v>113362303Garden Spot SHS</v>
      </c>
      <c r="E346" s="418" t="s">
        <v>376</v>
      </c>
      <c r="F346" s="418" t="s">
        <v>23</v>
      </c>
      <c r="G346" s="415" t="s">
        <v>1425</v>
      </c>
      <c r="H346" s="417" t="s">
        <v>1968</v>
      </c>
      <c r="I346" s="418" t="s">
        <v>1967</v>
      </c>
      <c r="J346" s="417" t="s">
        <v>1968</v>
      </c>
      <c r="K346" s="419" t="str">
        <f t="shared" si="27"/>
        <v>669 E Main St  New Holland,  PA  17557</v>
      </c>
      <c r="L346" s="418" t="s">
        <v>5467</v>
      </c>
      <c r="M346" s="395"/>
      <c r="N346" s="418" t="s">
        <v>4502</v>
      </c>
      <c r="O346" s="395"/>
      <c r="P346" s="418" t="s">
        <v>4503</v>
      </c>
      <c r="Q346" s="417" t="s">
        <v>4017</v>
      </c>
      <c r="R346" s="417" t="s">
        <v>4504</v>
      </c>
    </row>
    <row r="347" spans="1:18" ht="15" customHeight="1" thickBot="1" x14ac:dyDescent="0.3">
      <c r="A347" s="417" t="s">
        <v>377</v>
      </c>
      <c r="B347" s="413">
        <f t="shared" si="30"/>
        <v>1</v>
      </c>
      <c r="C347" s="413" t="str">
        <f t="shared" si="28"/>
        <v>1133823031</v>
      </c>
      <c r="D347" s="395" t="str">
        <f t="shared" si="29"/>
        <v>113382303Eastern Lebanon Co MS</v>
      </c>
      <c r="E347" s="418" t="s">
        <v>378</v>
      </c>
      <c r="F347" s="418" t="s">
        <v>23</v>
      </c>
      <c r="G347" s="415" t="s">
        <v>1425</v>
      </c>
      <c r="H347" s="417" t="s">
        <v>1970</v>
      </c>
      <c r="I347" s="418" t="s">
        <v>1969</v>
      </c>
      <c r="J347" s="417" t="s">
        <v>1970</v>
      </c>
      <c r="K347" s="419" t="str">
        <f t="shared" si="27"/>
        <v>60 Evergreen Dr  Myerstown,  PA  17067</v>
      </c>
      <c r="L347" s="418" t="s">
        <v>5469</v>
      </c>
      <c r="M347" s="395"/>
      <c r="N347" s="418" t="s">
        <v>3910</v>
      </c>
      <c r="O347" s="395"/>
      <c r="P347" s="418" t="s">
        <v>4527</v>
      </c>
      <c r="Q347" s="417" t="s">
        <v>4017</v>
      </c>
      <c r="R347" s="417" t="s">
        <v>4528</v>
      </c>
    </row>
    <row r="348" spans="1:18" ht="15" customHeight="1" thickBot="1" x14ac:dyDescent="0.3">
      <c r="A348" s="417" t="s">
        <v>377</v>
      </c>
      <c r="B348" s="413">
        <f t="shared" si="30"/>
        <v>2</v>
      </c>
      <c r="C348" s="413" t="str">
        <f t="shared" si="28"/>
        <v>1133823032</v>
      </c>
      <c r="D348" s="395" t="str">
        <f t="shared" si="29"/>
        <v>113382303Eastern Lebanon Co SHS</v>
      </c>
      <c r="E348" s="418" t="s">
        <v>378</v>
      </c>
      <c r="F348" s="418" t="s">
        <v>23</v>
      </c>
      <c r="G348" s="415" t="s">
        <v>1425</v>
      </c>
      <c r="H348" s="417" t="s">
        <v>1972</v>
      </c>
      <c r="I348" s="418" t="s">
        <v>1971</v>
      </c>
      <c r="J348" s="417" t="s">
        <v>1972</v>
      </c>
      <c r="K348" s="419" t="str">
        <f t="shared" si="27"/>
        <v>180 Elco Dr  Myerstown,  PA  17067</v>
      </c>
      <c r="L348" s="418" t="s">
        <v>5470</v>
      </c>
      <c r="M348" s="395"/>
      <c r="N348" s="418" t="s">
        <v>3910</v>
      </c>
      <c r="O348" s="395"/>
      <c r="P348" s="418" t="s">
        <v>4527</v>
      </c>
      <c r="Q348" s="417" t="s">
        <v>4017</v>
      </c>
      <c r="R348" s="417" t="s">
        <v>4528</v>
      </c>
    </row>
    <row r="349" spans="1:18" ht="15" customHeight="1" thickBot="1" x14ac:dyDescent="0.3">
      <c r="A349" s="417" t="s">
        <v>379</v>
      </c>
      <c r="B349" s="413">
        <f t="shared" si="30"/>
        <v>1</v>
      </c>
      <c r="C349" s="413" t="str">
        <f t="shared" si="28"/>
        <v>1775187121</v>
      </c>
      <c r="D349" s="395" t="str">
        <f t="shared" si="29"/>
        <v>177518712Eastern University Academy Charter Schoo</v>
      </c>
      <c r="E349" s="418" t="s">
        <v>5074</v>
      </c>
      <c r="F349" s="418" t="s">
        <v>18</v>
      </c>
      <c r="G349" s="415" t="s">
        <v>1425</v>
      </c>
      <c r="H349" s="417" t="s">
        <v>1973</v>
      </c>
      <c r="I349" s="418" t="s">
        <v>5074</v>
      </c>
      <c r="J349" s="417" t="s">
        <v>1973</v>
      </c>
      <c r="K349" s="419" t="str">
        <f t="shared" si="27"/>
        <v>3300 Henry Ave. Ste 2  Philadelphia,  PA  19129</v>
      </c>
      <c r="L349" s="418" t="s">
        <v>5471</v>
      </c>
      <c r="M349" s="395"/>
      <c r="N349" s="418" t="s">
        <v>5075</v>
      </c>
      <c r="O349" s="395"/>
      <c r="P349" s="418" t="s">
        <v>4016</v>
      </c>
      <c r="Q349" s="417" t="s">
        <v>4017</v>
      </c>
      <c r="R349" s="417" t="s">
        <v>5076</v>
      </c>
    </row>
    <row r="350" spans="1:18" ht="15" customHeight="1" thickBot="1" x14ac:dyDescent="0.3">
      <c r="A350" s="417" t="s">
        <v>380</v>
      </c>
      <c r="B350" s="413">
        <f t="shared" si="30"/>
        <v>1</v>
      </c>
      <c r="C350" s="413" t="str">
        <f t="shared" si="28"/>
        <v>1076522071</v>
      </c>
      <c r="D350" s="395" t="str">
        <f t="shared" si="29"/>
        <v>107652207Eastern Westmoreland CTC</v>
      </c>
      <c r="E350" s="418" t="s">
        <v>381</v>
      </c>
      <c r="F350" s="418" t="s">
        <v>34</v>
      </c>
      <c r="G350" s="415" t="s">
        <v>1425</v>
      </c>
      <c r="H350" s="417" t="s">
        <v>5473</v>
      </c>
      <c r="I350" s="418" t="s">
        <v>381</v>
      </c>
      <c r="J350" s="417" t="s">
        <v>5473</v>
      </c>
      <c r="K350" s="419" t="str">
        <f t="shared" si="27"/>
        <v>4904 Route 982  Latrobe,  PA  15650</v>
      </c>
      <c r="L350" s="418" t="s">
        <v>5472</v>
      </c>
      <c r="M350" s="395"/>
      <c r="N350" s="418" t="s">
        <v>3910</v>
      </c>
      <c r="O350" s="395"/>
      <c r="P350" s="418" t="s">
        <v>4272</v>
      </c>
      <c r="Q350" s="417" t="s">
        <v>4017</v>
      </c>
      <c r="R350" s="417" t="s">
        <v>4273</v>
      </c>
    </row>
    <row r="351" spans="1:18" ht="15" customHeight="1" thickBot="1" x14ac:dyDescent="0.3">
      <c r="A351" s="417" t="s">
        <v>382</v>
      </c>
      <c r="B351" s="413">
        <f t="shared" si="30"/>
        <v>1</v>
      </c>
      <c r="C351" s="413" t="str">
        <f t="shared" si="28"/>
        <v>1126722031</v>
      </c>
      <c r="D351" s="395" t="str">
        <f t="shared" si="29"/>
        <v>112672203Eastern York HS</v>
      </c>
      <c r="E351" s="418" t="s">
        <v>383</v>
      </c>
      <c r="F351" s="418" t="s">
        <v>23</v>
      </c>
      <c r="G351" s="415" t="s">
        <v>1425</v>
      </c>
      <c r="H351" s="417" t="s">
        <v>1975</v>
      </c>
      <c r="I351" s="418" t="s">
        <v>1974</v>
      </c>
      <c r="J351" s="417" t="s">
        <v>1975</v>
      </c>
      <c r="K351" s="419" t="str">
        <f t="shared" si="27"/>
        <v>PO Box 2002  Wrightsville,  PA  17368</v>
      </c>
      <c r="L351" s="418" t="s">
        <v>14764</v>
      </c>
      <c r="M351" s="395"/>
      <c r="N351" s="418" t="s">
        <v>3910</v>
      </c>
      <c r="O351" s="395"/>
      <c r="P351" s="418" t="s">
        <v>4473</v>
      </c>
      <c r="Q351" s="417" t="s">
        <v>4017</v>
      </c>
      <c r="R351" s="417" t="s">
        <v>4474</v>
      </c>
    </row>
    <row r="352" spans="1:18" ht="15" customHeight="1" thickBot="1" x14ac:dyDescent="0.3">
      <c r="A352" s="417" t="s">
        <v>382</v>
      </c>
      <c r="B352" s="413">
        <f t="shared" si="30"/>
        <v>2</v>
      </c>
      <c r="C352" s="413" t="str">
        <f t="shared" si="28"/>
        <v>1126722032</v>
      </c>
      <c r="D352" s="395" t="str">
        <f t="shared" si="29"/>
        <v>112672203Eastern York MS</v>
      </c>
      <c r="E352" s="418" t="s">
        <v>383</v>
      </c>
      <c r="F352" s="418" t="s">
        <v>23</v>
      </c>
      <c r="G352" s="415" t="s">
        <v>1425</v>
      </c>
      <c r="H352" s="417" t="s">
        <v>1977</v>
      </c>
      <c r="I352" s="418" t="s">
        <v>1976</v>
      </c>
      <c r="J352" s="417" t="s">
        <v>1977</v>
      </c>
      <c r="K352" s="419" t="str">
        <f t="shared" si="27"/>
        <v>746 Cool Creek Rd  Wrightsville,  PA  17368</v>
      </c>
      <c r="L352" s="418" t="s">
        <v>5474</v>
      </c>
      <c r="M352" s="395"/>
      <c r="N352" s="418" t="s">
        <v>14765</v>
      </c>
      <c r="O352" s="395"/>
      <c r="P352" s="418" t="s">
        <v>4473</v>
      </c>
      <c r="Q352" s="417" t="s">
        <v>4017</v>
      </c>
      <c r="R352" s="417" t="s">
        <v>4474</v>
      </c>
    </row>
    <row r="353" spans="1:18" ht="15" customHeight="1" thickBot="1" x14ac:dyDescent="0.3">
      <c r="A353" s="417" t="s">
        <v>384</v>
      </c>
      <c r="B353" s="413">
        <f t="shared" si="30"/>
        <v>1</v>
      </c>
      <c r="C353" s="413" t="str">
        <f t="shared" si="28"/>
        <v>1204833021</v>
      </c>
      <c r="D353" s="395" t="str">
        <f t="shared" si="29"/>
        <v>120483302Easton Area HS</v>
      </c>
      <c r="E353" s="418" t="s">
        <v>385</v>
      </c>
      <c r="F353" s="418" t="s">
        <v>23</v>
      </c>
      <c r="G353" s="415" t="s">
        <v>1425</v>
      </c>
      <c r="H353" s="417" t="s">
        <v>1979</v>
      </c>
      <c r="I353" s="418" t="s">
        <v>1978</v>
      </c>
      <c r="J353" s="417" t="s">
        <v>1979</v>
      </c>
      <c r="K353" s="419" t="str">
        <f t="shared" si="27"/>
        <v>2601 William Penn Hwy  Easton,  PA  18045</v>
      </c>
      <c r="L353" s="418" t="s">
        <v>5475</v>
      </c>
      <c r="M353" s="395"/>
      <c r="N353" s="418" t="s">
        <v>3910</v>
      </c>
      <c r="O353" s="395"/>
      <c r="P353" s="418" t="s">
        <v>4762</v>
      </c>
      <c r="Q353" s="417" t="s">
        <v>4017</v>
      </c>
      <c r="R353" s="417" t="s">
        <v>4763</v>
      </c>
    </row>
    <row r="354" spans="1:18" ht="15" customHeight="1" thickBot="1" x14ac:dyDescent="0.3">
      <c r="A354" s="417" t="s">
        <v>384</v>
      </c>
      <c r="B354" s="413">
        <f t="shared" si="30"/>
        <v>2</v>
      </c>
      <c r="C354" s="413" t="str">
        <f t="shared" si="28"/>
        <v>1204833022</v>
      </c>
      <c r="D354" s="395" t="str">
        <f t="shared" si="29"/>
        <v>120483302Easton Area MS Campus Grades 7-8</v>
      </c>
      <c r="E354" s="418" t="s">
        <v>385</v>
      </c>
      <c r="F354" s="418" t="s">
        <v>23</v>
      </c>
      <c r="G354" s="415" t="s">
        <v>1425</v>
      </c>
      <c r="H354" s="417" t="s">
        <v>1981</v>
      </c>
      <c r="I354" s="418" t="s">
        <v>1980</v>
      </c>
      <c r="J354" s="417" t="s">
        <v>1981</v>
      </c>
      <c r="K354" s="419" t="str">
        <f t="shared" si="27"/>
        <v>1010 Echo Trl  Easton,  PA  18040</v>
      </c>
      <c r="L354" s="418" t="s">
        <v>5476</v>
      </c>
      <c r="M354" s="395"/>
      <c r="N354" s="418" t="s">
        <v>3910</v>
      </c>
      <c r="O354" s="395"/>
      <c r="P354" s="418" t="s">
        <v>4762</v>
      </c>
      <c r="Q354" s="417" t="s">
        <v>4017</v>
      </c>
      <c r="R354" s="417" t="s">
        <v>4782</v>
      </c>
    </row>
    <row r="355" spans="1:18" ht="15" customHeight="1" thickBot="1" x14ac:dyDescent="0.3">
      <c r="A355" s="417" t="s">
        <v>4996</v>
      </c>
      <c r="B355" s="413">
        <f t="shared" si="30"/>
        <v>1</v>
      </c>
      <c r="C355" s="413" t="str">
        <f t="shared" si="28"/>
        <v>1265191191</v>
      </c>
      <c r="D355" s="395" t="str">
        <f t="shared" si="29"/>
        <v>126519119Education Plus Academy Cyber CS</v>
      </c>
      <c r="E355" s="418" t="s">
        <v>3908</v>
      </c>
      <c r="F355" s="418" t="s">
        <v>18</v>
      </c>
      <c r="G355" s="415" t="s">
        <v>1425</v>
      </c>
      <c r="H355" s="417" t="s">
        <v>14766</v>
      </c>
      <c r="I355" s="418" t="s">
        <v>3908</v>
      </c>
      <c r="J355" s="417" t="s">
        <v>14766</v>
      </c>
      <c r="K355" s="419" t="str">
        <f t="shared" si="27"/>
        <v>487 Devon Park Drive  Wayne,  PA  19087</v>
      </c>
      <c r="L355" s="418" t="s">
        <v>14662</v>
      </c>
      <c r="M355" s="395"/>
      <c r="N355" s="418" t="s">
        <v>14663</v>
      </c>
      <c r="O355" s="395"/>
      <c r="P355" s="418" t="s">
        <v>4920</v>
      </c>
      <c r="Q355" s="417" t="s">
        <v>4017</v>
      </c>
      <c r="R355" s="417" t="s">
        <v>4921</v>
      </c>
    </row>
    <row r="356" spans="1:18" ht="15" customHeight="1" thickBot="1" x14ac:dyDescent="0.3">
      <c r="A356" s="417" t="s">
        <v>386</v>
      </c>
      <c r="B356" s="413">
        <f t="shared" si="30"/>
        <v>1</v>
      </c>
      <c r="C356" s="413" t="str">
        <f t="shared" si="28"/>
        <v>1030231531</v>
      </c>
      <c r="D356" s="395" t="str">
        <f t="shared" si="29"/>
        <v>103023153Elizabeth Forward MS</v>
      </c>
      <c r="E356" s="418" t="s">
        <v>387</v>
      </c>
      <c r="F356" s="418" t="s">
        <v>23</v>
      </c>
      <c r="G356" s="415" t="s">
        <v>1425</v>
      </c>
      <c r="H356" s="417" t="s">
        <v>1983</v>
      </c>
      <c r="I356" s="418" t="s">
        <v>1982</v>
      </c>
      <c r="J356" s="417" t="s">
        <v>1983</v>
      </c>
      <c r="K356" s="419" t="str">
        <f t="shared" si="27"/>
        <v>401 Rock Run Road  Elizabeth,  PA  15037</v>
      </c>
      <c r="L356" s="418" t="s">
        <v>5477</v>
      </c>
      <c r="M356" s="395"/>
      <c r="N356" s="418" t="s">
        <v>3910</v>
      </c>
      <c r="O356" s="395"/>
      <c r="P356" s="418" t="s">
        <v>4100</v>
      </c>
      <c r="Q356" s="417" t="s">
        <v>4017</v>
      </c>
      <c r="R356" s="417" t="s">
        <v>4101</v>
      </c>
    </row>
    <row r="357" spans="1:18" ht="15" customHeight="1" thickBot="1" x14ac:dyDescent="0.3">
      <c r="A357" s="417" t="s">
        <v>386</v>
      </c>
      <c r="B357" s="413">
        <f t="shared" si="30"/>
        <v>2</v>
      </c>
      <c r="C357" s="413" t="str">
        <f t="shared" si="28"/>
        <v>1030231532</v>
      </c>
      <c r="D357" s="395" t="str">
        <f t="shared" si="29"/>
        <v>103023153Elizabeth Forward SHS</v>
      </c>
      <c r="E357" s="418" t="s">
        <v>387</v>
      </c>
      <c r="F357" s="418" t="s">
        <v>23</v>
      </c>
      <c r="G357" s="415" t="s">
        <v>1425</v>
      </c>
      <c r="H357" s="417" t="s">
        <v>1985</v>
      </c>
      <c r="I357" s="418" t="s">
        <v>1984</v>
      </c>
      <c r="J357" s="417" t="s">
        <v>1985</v>
      </c>
      <c r="K357" s="419" t="str">
        <f t="shared" si="27"/>
        <v>1000 Weigles Hill Road  Elizabeth,  PA  15037</v>
      </c>
      <c r="L357" s="418" t="s">
        <v>5478</v>
      </c>
      <c r="M357" s="395"/>
      <c r="N357" s="418" t="s">
        <v>3910</v>
      </c>
      <c r="O357" s="395"/>
      <c r="P357" s="418" t="s">
        <v>4100</v>
      </c>
      <c r="Q357" s="417" t="s">
        <v>4017</v>
      </c>
      <c r="R357" s="417" t="s">
        <v>4101</v>
      </c>
    </row>
    <row r="358" spans="1:18" ht="15" customHeight="1" thickBot="1" x14ac:dyDescent="0.3">
      <c r="A358" s="417" t="s">
        <v>388</v>
      </c>
      <c r="B358" s="413">
        <f t="shared" si="30"/>
        <v>1</v>
      </c>
      <c r="C358" s="413" t="str">
        <f t="shared" si="28"/>
        <v>1133624031</v>
      </c>
      <c r="D358" s="395" t="str">
        <f t="shared" si="29"/>
        <v>113362403Elizabethtown Area MS</v>
      </c>
      <c r="E358" s="418" t="s">
        <v>389</v>
      </c>
      <c r="F358" s="418" t="s">
        <v>23</v>
      </c>
      <c r="G358" s="415" t="s">
        <v>1425</v>
      </c>
      <c r="H358" s="417" t="s">
        <v>1987</v>
      </c>
      <c r="I358" s="418" t="s">
        <v>1986</v>
      </c>
      <c r="J358" s="417" t="s">
        <v>1987</v>
      </c>
      <c r="K358" s="419" t="str">
        <f t="shared" si="27"/>
        <v>600 E High St  Elizabethtown,  PA  17022</v>
      </c>
      <c r="L358" s="418" t="s">
        <v>5480</v>
      </c>
      <c r="M358" s="395"/>
      <c r="N358" s="418" t="s">
        <v>3910</v>
      </c>
      <c r="O358" s="395"/>
      <c r="P358" s="418" t="s">
        <v>4505</v>
      </c>
      <c r="Q358" s="417" t="s">
        <v>4017</v>
      </c>
      <c r="R358" s="417" t="s">
        <v>4506</v>
      </c>
    </row>
    <row r="359" spans="1:18" ht="15" customHeight="1" thickBot="1" x14ac:dyDescent="0.3">
      <c r="A359" s="417" t="s">
        <v>388</v>
      </c>
      <c r="B359" s="413">
        <f t="shared" si="30"/>
        <v>2</v>
      </c>
      <c r="C359" s="413" t="str">
        <f t="shared" si="28"/>
        <v>1133624032</v>
      </c>
      <c r="D359" s="395" t="str">
        <f t="shared" si="29"/>
        <v>113362403Elizabethtown Area SHS</v>
      </c>
      <c r="E359" s="418" t="s">
        <v>389</v>
      </c>
      <c r="F359" s="418" t="s">
        <v>23</v>
      </c>
      <c r="G359" s="415" t="s">
        <v>1425</v>
      </c>
      <c r="H359" s="417" t="s">
        <v>1989</v>
      </c>
      <c r="I359" s="418" t="s">
        <v>1988</v>
      </c>
      <c r="J359" s="417" t="s">
        <v>1989</v>
      </c>
      <c r="K359" s="419" t="str">
        <f t="shared" si="27"/>
        <v>600 E High St  Elizabethtown,  PA  17022</v>
      </c>
      <c r="L359" s="418" t="s">
        <v>5480</v>
      </c>
      <c r="M359" s="395"/>
      <c r="N359" s="418" t="s">
        <v>3910</v>
      </c>
      <c r="O359" s="395"/>
      <c r="P359" s="418" t="s">
        <v>4505</v>
      </c>
      <c r="Q359" s="417" t="s">
        <v>4017</v>
      </c>
      <c r="R359" s="417" t="s">
        <v>4506</v>
      </c>
    </row>
    <row r="360" spans="1:18" ht="15" customHeight="1" thickBot="1" x14ac:dyDescent="0.3">
      <c r="A360" s="417" t="s">
        <v>390</v>
      </c>
      <c r="B360" s="413">
        <f t="shared" si="30"/>
        <v>1</v>
      </c>
      <c r="C360" s="413" t="str">
        <f t="shared" si="28"/>
        <v>1195825031</v>
      </c>
      <c r="D360" s="395" t="str">
        <f t="shared" si="29"/>
        <v>119582503Elk Lake JSHS</v>
      </c>
      <c r="E360" s="418" t="s">
        <v>391</v>
      </c>
      <c r="F360" s="418" t="s">
        <v>23</v>
      </c>
      <c r="G360" s="415" t="s">
        <v>1425</v>
      </c>
      <c r="H360" s="417" t="s">
        <v>1991</v>
      </c>
      <c r="I360" s="418" t="s">
        <v>1990</v>
      </c>
      <c r="J360" s="417" t="s">
        <v>1991</v>
      </c>
      <c r="K360" s="419" t="str">
        <f t="shared" si="27"/>
        <v>PO Box 100  Dimock,  PA  18816</v>
      </c>
      <c r="L360" s="418" t="s">
        <v>4529</v>
      </c>
      <c r="M360" s="395"/>
      <c r="N360" s="418" t="s">
        <v>3910</v>
      </c>
      <c r="O360" s="395"/>
      <c r="P360" s="418" t="s">
        <v>14510</v>
      </c>
      <c r="Q360" s="417" t="s">
        <v>4017</v>
      </c>
      <c r="R360" s="417" t="s">
        <v>14511</v>
      </c>
    </row>
    <row r="361" spans="1:18" ht="15" customHeight="1" thickBot="1" x14ac:dyDescent="0.3">
      <c r="A361" s="417" t="s">
        <v>392</v>
      </c>
      <c r="B361" s="413">
        <f t="shared" si="30"/>
        <v>1</v>
      </c>
      <c r="C361" s="413" t="str">
        <f t="shared" si="28"/>
        <v>1043720031</v>
      </c>
      <c r="D361" s="395" t="str">
        <f t="shared" si="29"/>
        <v>104372003Lincoln JSHS</v>
      </c>
      <c r="E361" s="418" t="s">
        <v>393</v>
      </c>
      <c r="F361" s="418" t="s">
        <v>23</v>
      </c>
      <c r="G361" s="415" t="s">
        <v>1425</v>
      </c>
      <c r="H361" s="417" t="s">
        <v>1993</v>
      </c>
      <c r="I361" s="418" t="s">
        <v>1992</v>
      </c>
      <c r="J361" s="417" t="s">
        <v>1993</v>
      </c>
      <c r="K361" s="419" t="str">
        <f t="shared" si="27"/>
        <v>501 Crescent Ave  Ellwood City,  PA  16117</v>
      </c>
      <c r="L361" s="418" t="s">
        <v>5481</v>
      </c>
      <c r="M361" s="395"/>
      <c r="N361" s="418" t="s">
        <v>3910</v>
      </c>
      <c r="O361" s="395"/>
      <c r="P361" s="418" t="s">
        <v>4159</v>
      </c>
      <c r="Q361" s="417" t="s">
        <v>4017</v>
      </c>
      <c r="R361" s="417" t="s">
        <v>4160</v>
      </c>
    </row>
    <row r="362" spans="1:18" ht="15" customHeight="1" thickBot="1" x14ac:dyDescent="0.3">
      <c r="A362" s="417" t="s">
        <v>394</v>
      </c>
      <c r="B362" s="413">
        <f t="shared" si="30"/>
        <v>1</v>
      </c>
      <c r="C362" s="413" t="str">
        <f t="shared" si="28"/>
        <v>1990254461</v>
      </c>
      <c r="D362" s="395" t="str">
        <f t="shared" si="29"/>
        <v>199025446Environmental Charter School at Frick Pa</v>
      </c>
      <c r="E362" s="418" t="s">
        <v>5079</v>
      </c>
      <c r="F362" s="418" t="s">
        <v>18</v>
      </c>
      <c r="G362" s="415" t="s">
        <v>1425</v>
      </c>
      <c r="H362" s="417" t="s">
        <v>1994</v>
      </c>
      <c r="I362" s="418" t="s">
        <v>5079</v>
      </c>
      <c r="J362" s="417" t="s">
        <v>1994</v>
      </c>
      <c r="K362" s="419" t="str">
        <f t="shared" si="27"/>
        <v>829 Milton Street  Pittsburgh,  PA  15218</v>
      </c>
      <c r="L362" s="418" t="s">
        <v>5482</v>
      </c>
      <c r="M362" s="395"/>
      <c r="N362" s="418" t="s">
        <v>3910</v>
      </c>
      <c r="O362" s="395"/>
      <c r="P362" s="418" t="s">
        <v>4067</v>
      </c>
      <c r="Q362" s="417" t="s">
        <v>4017</v>
      </c>
      <c r="R362" s="417" t="s">
        <v>5080</v>
      </c>
    </row>
    <row r="363" spans="1:18" ht="15" customHeight="1" thickBot="1" x14ac:dyDescent="0.3">
      <c r="A363" s="417" t="s">
        <v>395</v>
      </c>
      <c r="B363" s="413">
        <f t="shared" si="30"/>
        <v>1</v>
      </c>
      <c r="C363" s="413" t="str">
        <f t="shared" si="28"/>
        <v>1133626031</v>
      </c>
      <c r="D363" s="395" t="str">
        <f t="shared" si="29"/>
        <v>113362603Ephrata MS</v>
      </c>
      <c r="E363" s="418" t="s">
        <v>396</v>
      </c>
      <c r="F363" s="418" t="s">
        <v>23</v>
      </c>
      <c r="G363" s="415" t="s">
        <v>1425</v>
      </c>
      <c r="H363" s="417" t="s">
        <v>1996</v>
      </c>
      <c r="I363" s="418" t="s">
        <v>1995</v>
      </c>
      <c r="J363" s="417" t="s">
        <v>1996</v>
      </c>
      <c r="K363" s="419" t="str">
        <f t="shared" si="27"/>
        <v>957 Hammon Ave  Ephrata,  PA  17522</v>
      </c>
      <c r="L363" s="418" t="s">
        <v>5484</v>
      </c>
      <c r="M363" s="395"/>
      <c r="N363" s="418" t="s">
        <v>3910</v>
      </c>
      <c r="O363" s="395"/>
      <c r="P363" s="418" t="s">
        <v>4507</v>
      </c>
      <c r="Q363" s="417" t="s">
        <v>4017</v>
      </c>
      <c r="R363" s="417" t="s">
        <v>4508</v>
      </c>
    </row>
    <row r="364" spans="1:18" ht="15" customHeight="1" thickBot="1" x14ac:dyDescent="0.3">
      <c r="A364" s="417" t="s">
        <v>395</v>
      </c>
      <c r="B364" s="413">
        <f t="shared" si="30"/>
        <v>2</v>
      </c>
      <c r="C364" s="413" t="str">
        <f t="shared" si="28"/>
        <v>1133626032</v>
      </c>
      <c r="D364" s="395" t="str">
        <f t="shared" si="29"/>
        <v>113362603Ephrata SHS</v>
      </c>
      <c r="E364" s="418" t="s">
        <v>396</v>
      </c>
      <c r="F364" s="418" t="s">
        <v>23</v>
      </c>
      <c r="G364" s="415" t="s">
        <v>1425</v>
      </c>
      <c r="H364" s="417" t="s">
        <v>1998</v>
      </c>
      <c r="I364" s="418" t="s">
        <v>1997</v>
      </c>
      <c r="J364" s="417" t="s">
        <v>1998</v>
      </c>
      <c r="K364" s="419" t="str">
        <f t="shared" si="27"/>
        <v>803 Oak Blvd  Ephrata,  PA  17522</v>
      </c>
      <c r="L364" s="418" t="s">
        <v>5483</v>
      </c>
      <c r="M364" s="395"/>
      <c r="N364" s="418" t="s">
        <v>3910</v>
      </c>
      <c r="O364" s="395"/>
      <c r="P364" s="418" t="s">
        <v>4507</v>
      </c>
      <c r="Q364" s="417" t="s">
        <v>4017</v>
      </c>
      <c r="R364" s="417" t="s">
        <v>4508</v>
      </c>
    </row>
    <row r="365" spans="1:18" ht="15" customHeight="1" thickBot="1" x14ac:dyDescent="0.3">
      <c r="A365" s="417" t="s">
        <v>397</v>
      </c>
      <c r="B365" s="413">
        <f t="shared" si="30"/>
        <v>1</v>
      </c>
      <c r="C365" s="413" t="str">
        <f t="shared" si="28"/>
        <v>1052526021</v>
      </c>
      <c r="D365" s="395" t="str">
        <f t="shared" si="29"/>
        <v>105252602Central HS</v>
      </c>
      <c r="E365" s="418" t="s">
        <v>398</v>
      </c>
      <c r="F365" s="418" t="s">
        <v>23</v>
      </c>
      <c r="G365" s="415" t="s">
        <v>1425</v>
      </c>
      <c r="H365" s="417" t="s">
        <v>2000</v>
      </c>
      <c r="I365" s="418" t="s">
        <v>1999</v>
      </c>
      <c r="J365" s="417" t="s">
        <v>2000</v>
      </c>
      <c r="K365" s="419" t="str">
        <f t="shared" si="27"/>
        <v>3325 Cherry St  Erie,  PA  16508</v>
      </c>
      <c r="L365" s="418" t="s">
        <v>5485</v>
      </c>
      <c r="M365" s="395"/>
      <c r="N365" s="418" t="s">
        <v>3910</v>
      </c>
      <c r="O365" s="395"/>
      <c r="P365" s="418" t="s">
        <v>4198</v>
      </c>
      <c r="Q365" s="417" t="s">
        <v>4017</v>
      </c>
      <c r="R365" s="417" t="s">
        <v>4203</v>
      </c>
    </row>
    <row r="366" spans="1:18" ht="15" customHeight="1" thickBot="1" x14ac:dyDescent="0.3">
      <c r="A366" s="417" t="s">
        <v>397</v>
      </c>
      <c r="B366" s="413">
        <f t="shared" si="30"/>
        <v>2</v>
      </c>
      <c r="C366" s="413" t="str">
        <f t="shared" si="28"/>
        <v>1052526022</v>
      </c>
      <c r="D366" s="395" t="str">
        <f t="shared" si="29"/>
        <v>105252602Connell El Sch</v>
      </c>
      <c r="E366" s="418" t="s">
        <v>398</v>
      </c>
      <c r="F366" s="418" t="s">
        <v>23</v>
      </c>
      <c r="G366" s="415" t="s">
        <v>1425</v>
      </c>
      <c r="H366" s="417" t="s">
        <v>2002</v>
      </c>
      <c r="I366" s="418" t="s">
        <v>2001</v>
      </c>
      <c r="J366" s="417" t="s">
        <v>2002</v>
      </c>
      <c r="K366" s="419" t="str">
        <f t="shared" si="27"/>
        <v>1820 E 38th St  Erie,  PA  16510</v>
      </c>
      <c r="L366" s="418" t="s">
        <v>5486</v>
      </c>
      <c r="M366" s="395"/>
      <c r="N366" s="418" t="s">
        <v>3910</v>
      </c>
      <c r="O366" s="395"/>
      <c r="P366" s="418" t="s">
        <v>4198</v>
      </c>
      <c r="Q366" s="417" t="s">
        <v>4017</v>
      </c>
      <c r="R366" s="417" t="s">
        <v>14767</v>
      </c>
    </row>
    <row r="367" spans="1:18" ht="15" customHeight="1" thickBot="1" x14ac:dyDescent="0.3">
      <c r="A367" s="417" t="s">
        <v>397</v>
      </c>
      <c r="B367" s="413">
        <f t="shared" si="30"/>
        <v>3</v>
      </c>
      <c r="C367" s="413" t="str">
        <f t="shared" si="28"/>
        <v>1052526023</v>
      </c>
      <c r="D367" s="395" t="str">
        <f t="shared" si="29"/>
        <v>105252602Diehl El Sch</v>
      </c>
      <c r="E367" s="418" t="s">
        <v>398</v>
      </c>
      <c r="F367" s="418" t="s">
        <v>23</v>
      </c>
      <c r="G367" s="415" t="s">
        <v>1425</v>
      </c>
      <c r="H367" s="417" t="s">
        <v>2004</v>
      </c>
      <c r="I367" s="418" t="s">
        <v>2003</v>
      </c>
      <c r="J367" s="417" t="s">
        <v>2004</v>
      </c>
      <c r="K367" s="419" t="str">
        <f t="shared" si="27"/>
        <v>2327 Fairmount Pkwy  Erie,  PA  16510</v>
      </c>
      <c r="L367" s="418" t="s">
        <v>5487</v>
      </c>
      <c r="M367" s="395"/>
      <c r="N367" s="418" t="s">
        <v>3910</v>
      </c>
      <c r="O367" s="395"/>
      <c r="P367" s="418" t="s">
        <v>4198</v>
      </c>
      <c r="Q367" s="417" t="s">
        <v>4017</v>
      </c>
      <c r="R367" s="417" t="s">
        <v>14767</v>
      </c>
    </row>
    <row r="368" spans="1:18" ht="15" customHeight="1" thickBot="1" x14ac:dyDescent="0.3">
      <c r="A368" s="417" t="s">
        <v>397</v>
      </c>
      <c r="B368" s="413">
        <f t="shared" si="30"/>
        <v>4</v>
      </c>
      <c r="C368" s="413" t="str">
        <f t="shared" si="28"/>
        <v>1052526024</v>
      </c>
      <c r="D368" s="395" t="str">
        <f t="shared" si="29"/>
        <v>105252602East SHS</v>
      </c>
      <c r="E368" s="418" t="s">
        <v>398</v>
      </c>
      <c r="F368" s="418" t="s">
        <v>23</v>
      </c>
      <c r="G368" s="415" t="s">
        <v>1425</v>
      </c>
      <c r="H368" s="417" t="s">
        <v>2006</v>
      </c>
      <c r="I368" s="418" t="s">
        <v>2005</v>
      </c>
      <c r="J368" s="417" t="s">
        <v>2006</v>
      </c>
      <c r="K368" s="419" t="str">
        <f t="shared" si="27"/>
        <v>1001 Atkins St  Erie,  PA  16503</v>
      </c>
      <c r="L368" s="418" t="s">
        <v>5488</v>
      </c>
      <c r="M368" s="395"/>
      <c r="N368" s="418" t="s">
        <v>3910</v>
      </c>
      <c r="O368" s="395"/>
      <c r="P368" s="418" t="s">
        <v>4198</v>
      </c>
      <c r="Q368" s="417" t="s">
        <v>4017</v>
      </c>
      <c r="R368" s="417" t="s">
        <v>14768</v>
      </c>
    </row>
    <row r="369" spans="1:18" ht="15" customHeight="1" thickBot="1" x14ac:dyDescent="0.3">
      <c r="A369" s="417" t="s">
        <v>397</v>
      </c>
      <c r="B369" s="413">
        <f t="shared" si="30"/>
        <v>5</v>
      </c>
      <c r="C369" s="413" t="str">
        <f t="shared" si="28"/>
        <v>1052526025</v>
      </c>
      <c r="D369" s="395" t="str">
        <f t="shared" si="29"/>
        <v>105252602Harding El Sch</v>
      </c>
      <c r="E369" s="418" t="s">
        <v>398</v>
      </c>
      <c r="F369" s="418" t="s">
        <v>23</v>
      </c>
      <c r="G369" s="415" t="s">
        <v>1425</v>
      </c>
      <c r="H369" s="417" t="s">
        <v>2008</v>
      </c>
      <c r="I369" s="418" t="s">
        <v>2007</v>
      </c>
      <c r="J369" s="417" t="s">
        <v>2008</v>
      </c>
      <c r="K369" s="419" t="str">
        <f t="shared" ref="K369:K432" si="31">L369&amp;"  "&amp;P369&amp;",  "&amp;Q369&amp;"  "&amp;R369</f>
        <v>820 Lincoln Ave  Erie,  PA  16505</v>
      </c>
      <c r="L369" s="418" t="s">
        <v>5489</v>
      </c>
      <c r="M369" s="395"/>
      <c r="N369" s="418" t="s">
        <v>3910</v>
      </c>
      <c r="O369" s="395"/>
      <c r="P369" s="418" t="s">
        <v>4198</v>
      </c>
      <c r="Q369" s="417" t="s">
        <v>4017</v>
      </c>
      <c r="R369" s="417" t="s">
        <v>14769</v>
      </c>
    </row>
    <row r="370" spans="1:18" ht="15" customHeight="1" thickBot="1" x14ac:dyDescent="0.3">
      <c r="A370" s="417" t="s">
        <v>397</v>
      </c>
      <c r="B370" s="413">
        <f t="shared" si="30"/>
        <v>6</v>
      </c>
      <c r="C370" s="413" t="str">
        <f t="shared" si="28"/>
        <v>1052526026</v>
      </c>
      <c r="D370" s="395" t="str">
        <f t="shared" si="29"/>
        <v>105252602Northwest PA Collegiate Academy</v>
      </c>
      <c r="E370" s="418" t="s">
        <v>398</v>
      </c>
      <c r="F370" s="418" t="s">
        <v>23</v>
      </c>
      <c r="G370" s="415" t="s">
        <v>1425</v>
      </c>
      <c r="H370" s="417" t="s">
        <v>2010</v>
      </c>
      <c r="I370" s="418" t="s">
        <v>2009</v>
      </c>
      <c r="J370" s="417" t="s">
        <v>2010</v>
      </c>
      <c r="K370" s="419" t="str">
        <f t="shared" si="31"/>
        <v>2825 State St  Erie,  PA  16508</v>
      </c>
      <c r="L370" s="418" t="s">
        <v>5490</v>
      </c>
      <c r="M370" s="395"/>
      <c r="N370" s="418" t="s">
        <v>3910</v>
      </c>
      <c r="O370" s="395"/>
      <c r="P370" s="418" t="s">
        <v>4198</v>
      </c>
      <c r="Q370" s="417" t="s">
        <v>4017</v>
      </c>
      <c r="R370" s="417" t="s">
        <v>4203</v>
      </c>
    </row>
    <row r="371" spans="1:18" ht="15" customHeight="1" thickBot="1" x14ac:dyDescent="0.3">
      <c r="A371" s="417" t="s">
        <v>397</v>
      </c>
      <c r="B371" s="413">
        <f t="shared" si="30"/>
        <v>7</v>
      </c>
      <c r="C371" s="413" t="str">
        <f t="shared" si="28"/>
        <v>1052526027</v>
      </c>
      <c r="D371" s="395" t="str">
        <f t="shared" si="29"/>
        <v>105252602Pfeiffer-Burleigh El Sch</v>
      </c>
      <c r="E371" s="418" t="s">
        <v>398</v>
      </c>
      <c r="F371" s="418" t="s">
        <v>23</v>
      </c>
      <c r="G371" s="415" t="s">
        <v>1425</v>
      </c>
      <c r="H371" s="417" t="s">
        <v>2012</v>
      </c>
      <c r="I371" s="418" t="s">
        <v>2011</v>
      </c>
      <c r="J371" s="417" t="s">
        <v>2012</v>
      </c>
      <c r="K371" s="419" t="str">
        <f t="shared" si="31"/>
        <v>235 E 11th St  Erie,  PA  16503</v>
      </c>
      <c r="L371" s="418" t="s">
        <v>5491</v>
      </c>
      <c r="M371" s="395"/>
      <c r="N371" s="418" t="s">
        <v>3910</v>
      </c>
      <c r="O371" s="395"/>
      <c r="P371" s="418" t="s">
        <v>4198</v>
      </c>
      <c r="Q371" s="417" t="s">
        <v>4017</v>
      </c>
      <c r="R371" s="417" t="s">
        <v>14768</v>
      </c>
    </row>
    <row r="372" spans="1:18" ht="15" customHeight="1" thickBot="1" x14ac:dyDescent="0.3">
      <c r="A372" s="417" t="s">
        <v>397</v>
      </c>
      <c r="B372" s="413">
        <f t="shared" si="30"/>
        <v>8</v>
      </c>
      <c r="C372" s="413" t="str">
        <f t="shared" ref="C372:C435" si="32">A372&amp;B372</f>
        <v>1052526028</v>
      </c>
      <c r="D372" s="395" t="str">
        <f t="shared" ref="D372:D435" si="33">A372&amp;I372</f>
        <v>105252602Roosevelt MS</v>
      </c>
      <c r="E372" s="418" t="s">
        <v>398</v>
      </c>
      <c r="F372" s="418" t="s">
        <v>23</v>
      </c>
      <c r="G372" s="415" t="s">
        <v>1425</v>
      </c>
      <c r="H372" s="417" t="s">
        <v>2013</v>
      </c>
      <c r="I372" s="418" t="s">
        <v>1621</v>
      </c>
      <c r="J372" s="417" t="s">
        <v>2013</v>
      </c>
      <c r="K372" s="419" t="str">
        <f t="shared" si="31"/>
        <v>3325 Cherry Street  Erie,  PA  16508</v>
      </c>
      <c r="L372" s="418" t="s">
        <v>5327</v>
      </c>
      <c r="M372" s="395"/>
      <c r="N372" s="418" t="s">
        <v>3910</v>
      </c>
      <c r="O372" s="395"/>
      <c r="P372" s="418" t="s">
        <v>4198</v>
      </c>
      <c r="Q372" s="417" t="s">
        <v>4017</v>
      </c>
      <c r="R372" s="417" t="s">
        <v>4203</v>
      </c>
    </row>
    <row r="373" spans="1:18" ht="15" customHeight="1" thickBot="1" x14ac:dyDescent="0.3">
      <c r="A373" s="417" t="s">
        <v>397</v>
      </c>
      <c r="B373" s="413">
        <f t="shared" si="30"/>
        <v>9</v>
      </c>
      <c r="C373" s="413" t="str">
        <f t="shared" si="32"/>
        <v>1052526029</v>
      </c>
      <c r="D373" s="395" t="str">
        <f t="shared" si="33"/>
        <v>105252602Strong Vincent HS</v>
      </c>
      <c r="E373" s="418" t="s">
        <v>398</v>
      </c>
      <c r="F373" s="418" t="s">
        <v>23</v>
      </c>
      <c r="G373" s="415" t="s">
        <v>1425</v>
      </c>
      <c r="H373" s="417" t="s">
        <v>2015</v>
      </c>
      <c r="I373" s="418" t="s">
        <v>2014</v>
      </c>
      <c r="J373" s="417" t="s">
        <v>2015</v>
      </c>
      <c r="K373" s="419" t="str">
        <f t="shared" si="31"/>
        <v>1330 W 8th St  Erie,  PA  16502</v>
      </c>
      <c r="L373" s="418" t="s">
        <v>5492</v>
      </c>
      <c r="M373" s="395"/>
      <c r="N373" s="418" t="s">
        <v>3910</v>
      </c>
      <c r="O373" s="395"/>
      <c r="P373" s="418" t="s">
        <v>4198</v>
      </c>
      <c r="Q373" s="417" t="s">
        <v>4017</v>
      </c>
      <c r="R373" s="417" t="s">
        <v>4204</v>
      </c>
    </row>
    <row r="374" spans="1:18" ht="15" customHeight="1" thickBot="1" x14ac:dyDescent="0.3">
      <c r="A374" s="417" t="s">
        <v>397</v>
      </c>
      <c r="B374" s="413">
        <f t="shared" si="30"/>
        <v>10</v>
      </c>
      <c r="C374" s="413" t="str">
        <f t="shared" si="32"/>
        <v>10525260210</v>
      </c>
      <c r="D374" s="395" t="str">
        <f t="shared" si="33"/>
        <v>105252602Wayne MS</v>
      </c>
      <c r="E374" s="418" t="s">
        <v>398</v>
      </c>
      <c r="F374" s="418" t="s">
        <v>23</v>
      </c>
      <c r="G374" s="415" t="s">
        <v>1425</v>
      </c>
      <c r="H374" s="417" t="s">
        <v>2017</v>
      </c>
      <c r="I374" s="418" t="s">
        <v>2016</v>
      </c>
      <c r="J374" s="417" t="s">
        <v>2017</v>
      </c>
      <c r="K374" s="419" t="str">
        <f t="shared" si="31"/>
        <v>650 East Ave  Erie,  PA  16503</v>
      </c>
      <c r="L374" s="418" t="s">
        <v>5493</v>
      </c>
      <c r="M374" s="395"/>
      <c r="N374" s="418" t="s">
        <v>3910</v>
      </c>
      <c r="O374" s="395"/>
      <c r="P374" s="418" t="s">
        <v>4198</v>
      </c>
      <c r="Q374" s="417" t="s">
        <v>4017</v>
      </c>
      <c r="R374" s="417" t="s">
        <v>14768</v>
      </c>
    </row>
    <row r="375" spans="1:18" ht="15" customHeight="1" thickBot="1" x14ac:dyDescent="0.3">
      <c r="A375" s="417" t="s">
        <v>397</v>
      </c>
      <c r="B375" s="413">
        <f t="shared" si="30"/>
        <v>11</v>
      </c>
      <c r="C375" s="413" t="str">
        <f t="shared" si="32"/>
        <v>10525260211</v>
      </c>
      <c r="D375" s="395" t="str">
        <f t="shared" si="33"/>
        <v>105252602Wilson MS</v>
      </c>
      <c r="E375" s="418" t="s">
        <v>398</v>
      </c>
      <c r="F375" s="418" t="s">
        <v>23</v>
      </c>
      <c r="G375" s="415" t="s">
        <v>1425</v>
      </c>
      <c r="H375" s="417" t="s">
        <v>2018</v>
      </c>
      <c r="I375" s="418" t="s">
        <v>1672</v>
      </c>
      <c r="J375" s="417" t="s">
        <v>2018</v>
      </c>
      <c r="K375" s="419" t="str">
        <f t="shared" si="31"/>
        <v>718 E 28th St  Erie,  PA  16504</v>
      </c>
      <c r="L375" s="418" t="s">
        <v>5494</v>
      </c>
      <c r="M375" s="395"/>
      <c r="N375" s="418" t="s">
        <v>3910</v>
      </c>
      <c r="O375" s="395"/>
      <c r="P375" s="418" t="s">
        <v>4198</v>
      </c>
      <c r="Q375" s="417" t="s">
        <v>4017</v>
      </c>
      <c r="R375" s="417" t="s">
        <v>14770</v>
      </c>
    </row>
    <row r="376" spans="1:18" ht="15" customHeight="1" thickBot="1" x14ac:dyDescent="0.3">
      <c r="A376" s="417" t="s">
        <v>399</v>
      </c>
      <c r="B376" s="413">
        <f t="shared" si="30"/>
        <v>1</v>
      </c>
      <c r="C376" s="413" t="str">
        <f t="shared" si="32"/>
        <v>1052528071</v>
      </c>
      <c r="D376" s="395" t="str">
        <f t="shared" si="33"/>
        <v>105252807Erie County Technical School</v>
      </c>
      <c r="E376" s="418" t="s">
        <v>400</v>
      </c>
      <c r="F376" s="418" t="s">
        <v>34</v>
      </c>
      <c r="G376" s="415" t="s">
        <v>1425</v>
      </c>
      <c r="H376" s="417" t="s">
        <v>5496</v>
      </c>
      <c r="I376" s="418" t="s">
        <v>400</v>
      </c>
      <c r="J376" s="417" t="s">
        <v>5496</v>
      </c>
      <c r="K376" s="419" t="str">
        <f t="shared" si="31"/>
        <v>8500 Oliver Road  Erie,  PA  16509</v>
      </c>
      <c r="L376" s="418" t="s">
        <v>5495</v>
      </c>
      <c r="M376" s="395"/>
      <c r="N376" s="418" t="s">
        <v>3910</v>
      </c>
      <c r="O376" s="395"/>
      <c r="P376" s="418" t="s">
        <v>4198</v>
      </c>
      <c r="Q376" s="417" t="s">
        <v>4017</v>
      </c>
      <c r="R376" s="417" t="s">
        <v>4205</v>
      </c>
    </row>
    <row r="377" spans="1:18" ht="15" customHeight="1" thickBot="1" x14ac:dyDescent="0.3">
      <c r="A377" s="417" t="s">
        <v>401</v>
      </c>
      <c r="B377" s="413">
        <f t="shared" si="30"/>
        <v>1</v>
      </c>
      <c r="C377" s="413" t="str">
        <f t="shared" si="32"/>
        <v>1265134401</v>
      </c>
      <c r="D377" s="395" t="str">
        <f t="shared" si="33"/>
        <v>126513440Esperanza Academy Charter High School</v>
      </c>
      <c r="E377" s="418" t="s">
        <v>402</v>
      </c>
      <c r="F377" s="418" t="s">
        <v>18</v>
      </c>
      <c r="G377" s="415" t="s">
        <v>1425</v>
      </c>
      <c r="H377" s="417" t="s">
        <v>2019</v>
      </c>
      <c r="I377" s="418" t="s">
        <v>402</v>
      </c>
      <c r="J377" s="417" t="s">
        <v>2019</v>
      </c>
      <c r="K377" s="419" t="str">
        <f t="shared" si="31"/>
        <v>301 W Hunting Park Avenue  Philadelphia,  PA  19140</v>
      </c>
      <c r="L377" s="418" t="s">
        <v>5497</v>
      </c>
      <c r="M377" s="395"/>
      <c r="N377" s="418" t="s">
        <v>3910</v>
      </c>
      <c r="O377" s="395"/>
      <c r="P377" s="418" t="s">
        <v>4016</v>
      </c>
      <c r="Q377" s="417" t="s">
        <v>4017</v>
      </c>
      <c r="R377" s="417" t="s">
        <v>4188</v>
      </c>
    </row>
    <row r="378" spans="1:18" ht="15" customHeight="1" thickBot="1" x14ac:dyDescent="0.3">
      <c r="A378" s="417" t="s">
        <v>4970</v>
      </c>
      <c r="B378" s="413">
        <f t="shared" si="30"/>
        <v>1</v>
      </c>
      <c r="C378" s="413" t="str">
        <f t="shared" si="32"/>
        <v>1265115631</v>
      </c>
      <c r="D378" s="395" t="str">
        <f t="shared" si="33"/>
        <v>126511563Esperanza Cyber CS</v>
      </c>
      <c r="E378" s="418" t="s">
        <v>3901</v>
      </c>
      <c r="F378" s="418" t="s">
        <v>18</v>
      </c>
      <c r="G378" s="415" t="s">
        <v>1425</v>
      </c>
      <c r="H378" s="417" t="s">
        <v>3902</v>
      </c>
      <c r="I378" s="418" t="s">
        <v>3901</v>
      </c>
      <c r="J378" s="417" t="s">
        <v>3902</v>
      </c>
      <c r="K378" s="419" t="str">
        <f t="shared" si="31"/>
        <v>4261 N 5th Street  Philadelphia,  PA  19140</v>
      </c>
      <c r="L378" s="418" t="s">
        <v>5498</v>
      </c>
      <c r="M378" s="395"/>
      <c r="N378" s="418" t="s">
        <v>3910</v>
      </c>
      <c r="O378" s="395"/>
      <c r="P378" s="418" t="s">
        <v>4016</v>
      </c>
      <c r="Q378" s="417" t="s">
        <v>4017</v>
      </c>
      <c r="R378" s="417" t="s">
        <v>4188</v>
      </c>
    </row>
    <row r="379" spans="1:18" ht="15" customHeight="1" thickBot="1" x14ac:dyDescent="0.3">
      <c r="A379" s="417" t="s">
        <v>403</v>
      </c>
      <c r="B379" s="413">
        <f t="shared" si="30"/>
        <v>1</v>
      </c>
      <c r="C379" s="413" t="str">
        <f t="shared" si="32"/>
        <v>1265131001</v>
      </c>
      <c r="D379" s="395" t="str">
        <f t="shared" si="33"/>
        <v>126513100Eugenio Maria DE Hostos CS</v>
      </c>
      <c r="E379" s="418" t="s">
        <v>404</v>
      </c>
      <c r="F379" s="418" t="s">
        <v>18</v>
      </c>
      <c r="G379" s="415" t="s">
        <v>1425</v>
      </c>
      <c r="H379" s="417" t="s">
        <v>2021</v>
      </c>
      <c r="I379" s="418" t="s">
        <v>2020</v>
      </c>
      <c r="J379" s="417" t="s">
        <v>2021</v>
      </c>
      <c r="K379" s="419" t="str">
        <f t="shared" si="31"/>
        <v>4322 N 5th Street  Philadelphia,  PA  19140</v>
      </c>
      <c r="L379" s="418" t="s">
        <v>14648</v>
      </c>
      <c r="M379" s="395"/>
      <c r="N379" s="418" t="s">
        <v>4973</v>
      </c>
      <c r="O379" s="395"/>
      <c r="P379" s="418" t="s">
        <v>4016</v>
      </c>
      <c r="Q379" s="417" t="s">
        <v>4017</v>
      </c>
      <c r="R379" s="417" t="s">
        <v>4188</v>
      </c>
    </row>
    <row r="380" spans="1:18" ht="15" customHeight="1" thickBot="1" x14ac:dyDescent="0.3">
      <c r="A380" s="417" t="s">
        <v>405</v>
      </c>
      <c r="B380" s="413">
        <f t="shared" si="30"/>
        <v>1</v>
      </c>
      <c r="C380" s="413" t="str">
        <f t="shared" si="32"/>
        <v>1080530031</v>
      </c>
      <c r="D380" s="395" t="str">
        <f t="shared" si="33"/>
        <v>108053003Everett Area HS</v>
      </c>
      <c r="E380" s="418" t="s">
        <v>406</v>
      </c>
      <c r="F380" s="418" t="s">
        <v>23</v>
      </c>
      <c r="G380" s="415" t="s">
        <v>1425</v>
      </c>
      <c r="H380" s="417" t="s">
        <v>2023</v>
      </c>
      <c r="I380" s="418" t="s">
        <v>2022</v>
      </c>
      <c r="J380" s="417" t="s">
        <v>2023</v>
      </c>
      <c r="K380" s="419" t="str">
        <f t="shared" si="31"/>
        <v>1 Renaissance Circle  Everett,  PA  15537</v>
      </c>
      <c r="L380" s="418" t="s">
        <v>14771</v>
      </c>
      <c r="M380" s="395"/>
      <c r="N380" s="418" t="s">
        <v>3910</v>
      </c>
      <c r="O380" s="395"/>
      <c r="P380" s="418" t="s">
        <v>4300</v>
      </c>
      <c r="Q380" s="417" t="s">
        <v>4017</v>
      </c>
      <c r="R380" s="417" t="s">
        <v>4301</v>
      </c>
    </row>
    <row r="381" spans="1:18" ht="15" customHeight="1" thickBot="1" x14ac:dyDescent="0.3">
      <c r="A381" s="417" t="s">
        <v>405</v>
      </c>
      <c r="B381" s="413">
        <f t="shared" si="30"/>
        <v>2</v>
      </c>
      <c r="C381" s="413" t="str">
        <f t="shared" si="32"/>
        <v>1080530032</v>
      </c>
      <c r="D381" s="395" t="str">
        <f t="shared" si="33"/>
        <v>108053003Everett Area MS</v>
      </c>
      <c r="E381" s="418" t="s">
        <v>406</v>
      </c>
      <c r="F381" s="418" t="s">
        <v>23</v>
      </c>
      <c r="G381" s="415" t="s">
        <v>1425</v>
      </c>
      <c r="H381" s="417" t="s">
        <v>2025</v>
      </c>
      <c r="I381" s="418" t="s">
        <v>2024</v>
      </c>
      <c r="J381" s="417" t="s">
        <v>2025</v>
      </c>
      <c r="K381" s="419" t="str">
        <f t="shared" si="31"/>
        <v>1 Renaissance Circle  Everett,  PA  15537</v>
      </c>
      <c r="L381" s="418" t="s">
        <v>14771</v>
      </c>
      <c r="M381" s="395"/>
      <c r="N381" s="418" t="s">
        <v>3910</v>
      </c>
      <c r="O381" s="395"/>
      <c r="P381" s="418" t="s">
        <v>4300</v>
      </c>
      <c r="Q381" s="417" t="s">
        <v>4017</v>
      </c>
      <c r="R381" s="417" t="s">
        <v>4301</v>
      </c>
    </row>
    <row r="382" spans="1:18" ht="15" customHeight="1" thickBot="1" x14ac:dyDescent="0.3">
      <c r="A382" s="417" t="s">
        <v>407</v>
      </c>
      <c r="B382" s="413">
        <f t="shared" si="30"/>
        <v>1</v>
      </c>
      <c r="C382" s="413" t="str">
        <f t="shared" si="32"/>
        <v>1204500031</v>
      </c>
      <c r="D382" s="395" t="str">
        <f t="shared" si="33"/>
        <v>120450003Evergreen Community CS</v>
      </c>
      <c r="E382" s="418" t="s">
        <v>408</v>
      </c>
      <c r="F382" s="418" t="s">
        <v>18</v>
      </c>
      <c r="G382" s="415" t="s">
        <v>1425</v>
      </c>
      <c r="H382" s="417" t="s">
        <v>2026</v>
      </c>
      <c r="I382" s="418" t="s">
        <v>408</v>
      </c>
      <c r="J382" s="417" t="s">
        <v>2026</v>
      </c>
      <c r="K382" s="419" t="str">
        <f t="shared" si="31"/>
        <v>PO Box 523  Mountainhome,  PA  18342</v>
      </c>
      <c r="L382" s="418" t="s">
        <v>14519</v>
      </c>
      <c r="M382" s="395"/>
      <c r="N382" s="418" t="s">
        <v>3910</v>
      </c>
      <c r="O382" s="395"/>
      <c r="P382" s="418" t="s">
        <v>14520</v>
      </c>
      <c r="Q382" s="417" t="s">
        <v>4017</v>
      </c>
      <c r="R382" s="417" t="s">
        <v>14521</v>
      </c>
    </row>
    <row r="383" spans="1:18" ht="15" customHeight="1" thickBot="1" x14ac:dyDescent="0.3">
      <c r="A383" s="417" t="s">
        <v>409</v>
      </c>
      <c r="B383" s="413">
        <f t="shared" si="30"/>
        <v>1</v>
      </c>
      <c r="C383" s="413" t="str">
        <f t="shared" si="32"/>
        <v>1140620031</v>
      </c>
      <c r="D383" s="395" t="str">
        <f t="shared" si="33"/>
        <v>114062003Exeter Twp JHS</v>
      </c>
      <c r="E383" s="418" t="s">
        <v>410</v>
      </c>
      <c r="F383" s="418" t="s">
        <v>23</v>
      </c>
      <c r="G383" s="415" t="s">
        <v>1425</v>
      </c>
      <c r="H383" s="417" t="s">
        <v>2028</v>
      </c>
      <c r="I383" s="418" t="s">
        <v>2027</v>
      </c>
      <c r="J383" s="417" t="s">
        <v>2028</v>
      </c>
      <c r="K383" s="419" t="str">
        <f t="shared" si="31"/>
        <v>151 E 39th St  Reading,  PA  19606</v>
      </c>
      <c r="L383" s="418" t="s">
        <v>5499</v>
      </c>
      <c r="M383" s="395"/>
      <c r="N383" s="418" t="s">
        <v>3910</v>
      </c>
      <c r="O383" s="395"/>
      <c r="P383" s="418" t="s">
        <v>4534</v>
      </c>
      <c r="Q383" s="417" t="s">
        <v>4017</v>
      </c>
      <c r="R383" s="417" t="s">
        <v>4538</v>
      </c>
    </row>
    <row r="384" spans="1:18" ht="15" customHeight="1" thickBot="1" x14ac:dyDescent="0.3">
      <c r="A384" s="417" t="s">
        <v>409</v>
      </c>
      <c r="B384" s="413">
        <f t="shared" si="30"/>
        <v>2</v>
      </c>
      <c r="C384" s="413" t="str">
        <f t="shared" si="32"/>
        <v>1140620032</v>
      </c>
      <c r="D384" s="395" t="str">
        <f t="shared" si="33"/>
        <v>114062003Exeter Twp SHS</v>
      </c>
      <c r="E384" s="418" t="s">
        <v>410</v>
      </c>
      <c r="F384" s="418" t="s">
        <v>23</v>
      </c>
      <c r="G384" s="415" t="s">
        <v>1425</v>
      </c>
      <c r="H384" s="417" t="s">
        <v>2030</v>
      </c>
      <c r="I384" s="418" t="s">
        <v>2029</v>
      </c>
      <c r="J384" s="417" t="s">
        <v>2030</v>
      </c>
      <c r="K384" s="419" t="str">
        <f t="shared" si="31"/>
        <v>201 E 37th St  Reading,  PA  19606</v>
      </c>
      <c r="L384" s="418" t="s">
        <v>5500</v>
      </c>
      <c r="M384" s="395"/>
      <c r="N384" s="418" t="s">
        <v>3910</v>
      </c>
      <c r="O384" s="395"/>
      <c r="P384" s="418" t="s">
        <v>4534</v>
      </c>
      <c r="Q384" s="417" t="s">
        <v>4017</v>
      </c>
      <c r="R384" s="417" t="s">
        <v>4538</v>
      </c>
    </row>
    <row r="385" spans="1:18" ht="15" customHeight="1" thickBot="1" x14ac:dyDescent="0.3">
      <c r="A385" s="417" t="s">
        <v>411</v>
      </c>
      <c r="B385" s="413">
        <f t="shared" si="30"/>
        <v>1</v>
      </c>
      <c r="C385" s="413" t="str">
        <f t="shared" si="32"/>
        <v>1120130541</v>
      </c>
      <c r="D385" s="395" t="str">
        <f t="shared" si="33"/>
        <v>112013054Fairfield Area HS</v>
      </c>
      <c r="E385" s="418" t="s">
        <v>412</v>
      </c>
      <c r="F385" s="418" t="s">
        <v>23</v>
      </c>
      <c r="G385" s="415" t="s">
        <v>1425</v>
      </c>
      <c r="H385" s="417" t="s">
        <v>2032</v>
      </c>
      <c r="I385" s="418" t="s">
        <v>2031</v>
      </c>
      <c r="J385" s="417" t="s">
        <v>2032</v>
      </c>
      <c r="K385" s="419" t="str">
        <f t="shared" si="31"/>
        <v>4840 Fairfield Rd  Fairfield,  PA  17320</v>
      </c>
      <c r="L385" s="418" t="s">
        <v>5501</v>
      </c>
      <c r="M385" s="395"/>
      <c r="N385" s="418" t="s">
        <v>3910</v>
      </c>
      <c r="O385" s="395"/>
      <c r="P385" s="418" t="s">
        <v>4447</v>
      </c>
      <c r="Q385" s="417" t="s">
        <v>4017</v>
      </c>
      <c r="R385" s="417" t="s">
        <v>4448</v>
      </c>
    </row>
    <row r="386" spans="1:18" ht="15" customHeight="1" thickBot="1" x14ac:dyDescent="0.3">
      <c r="A386" s="417" t="s">
        <v>411</v>
      </c>
      <c r="B386" s="413">
        <f t="shared" si="30"/>
        <v>2</v>
      </c>
      <c r="C386" s="413" t="str">
        <f t="shared" si="32"/>
        <v>1120130542</v>
      </c>
      <c r="D386" s="395" t="str">
        <f t="shared" si="33"/>
        <v>112013054Fairfield Area MS</v>
      </c>
      <c r="E386" s="418" t="s">
        <v>412</v>
      </c>
      <c r="F386" s="418" t="s">
        <v>23</v>
      </c>
      <c r="G386" s="415" t="s">
        <v>1425</v>
      </c>
      <c r="H386" s="417" t="s">
        <v>2034</v>
      </c>
      <c r="I386" s="418" t="s">
        <v>2033</v>
      </c>
      <c r="J386" s="417" t="s">
        <v>2034</v>
      </c>
      <c r="K386" s="419" t="str">
        <f t="shared" si="31"/>
        <v>4840 Fairfield Rd  Fairfield,  PA  17320</v>
      </c>
      <c r="L386" s="418" t="s">
        <v>5501</v>
      </c>
      <c r="M386" s="395"/>
      <c r="N386" s="418" t="s">
        <v>3910</v>
      </c>
      <c r="O386" s="395"/>
      <c r="P386" s="418" t="s">
        <v>4447</v>
      </c>
      <c r="Q386" s="417" t="s">
        <v>4017</v>
      </c>
      <c r="R386" s="417" t="s">
        <v>4448</v>
      </c>
    </row>
    <row r="387" spans="1:18" ht="15" customHeight="1" thickBot="1" x14ac:dyDescent="0.3">
      <c r="A387" s="417" t="s">
        <v>413</v>
      </c>
      <c r="B387" s="413">
        <f t="shared" si="30"/>
        <v>1</v>
      </c>
      <c r="C387" s="413" t="str">
        <f t="shared" si="32"/>
        <v>1052533031</v>
      </c>
      <c r="D387" s="395" t="str">
        <f t="shared" si="33"/>
        <v>105253303Fairview HS</v>
      </c>
      <c r="E387" s="418" t="s">
        <v>414</v>
      </c>
      <c r="F387" s="418" t="s">
        <v>23</v>
      </c>
      <c r="G387" s="415" t="s">
        <v>1425</v>
      </c>
      <c r="H387" s="417" t="s">
        <v>2036</v>
      </c>
      <c r="I387" s="418" t="s">
        <v>2035</v>
      </c>
      <c r="J387" s="417" t="s">
        <v>2036</v>
      </c>
      <c r="K387" s="419" t="str">
        <f t="shared" si="31"/>
        <v>7460 McCray Rd  Fairview,  PA  16415</v>
      </c>
      <c r="L387" s="418" t="s">
        <v>5502</v>
      </c>
      <c r="M387" s="395"/>
      <c r="N387" s="418" t="s">
        <v>3910</v>
      </c>
      <c r="O387" s="395"/>
      <c r="P387" s="418" t="s">
        <v>4207</v>
      </c>
      <c r="Q387" s="417" t="s">
        <v>4017</v>
      </c>
      <c r="R387" s="417" t="s">
        <v>4208</v>
      </c>
    </row>
    <row r="388" spans="1:18" ht="15" customHeight="1" thickBot="1" x14ac:dyDescent="0.3">
      <c r="A388" s="417" t="s">
        <v>413</v>
      </c>
      <c r="B388" s="413">
        <f t="shared" ref="B388:B451" si="34">IF(A388=A387,B387+1,1)</f>
        <v>2</v>
      </c>
      <c r="C388" s="413" t="str">
        <f t="shared" si="32"/>
        <v>1052533032</v>
      </c>
      <c r="D388" s="395" t="str">
        <f t="shared" si="33"/>
        <v>105253303Fairview MS</v>
      </c>
      <c r="E388" s="418" t="s">
        <v>414</v>
      </c>
      <c r="F388" s="418" t="s">
        <v>23</v>
      </c>
      <c r="G388" s="415" t="s">
        <v>1425</v>
      </c>
      <c r="H388" s="417" t="s">
        <v>2038</v>
      </c>
      <c r="I388" s="418" t="s">
        <v>2037</v>
      </c>
      <c r="J388" s="417" t="s">
        <v>2038</v>
      </c>
      <c r="K388" s="419" t="str">
        <f t="shared" si="31"/>
        <v>4967 Avonia Rd  Fairview,  PA  16415</v>
      </c>
      <c r="L388" s="418" t="s">
        <v>5503</v>
      </c>
      <c r="M388" s="395"/>
      <c r="N388" s="418" t="s">
        <v>3910</v>
      </c>
      <c r="O388" s="395"/>
      <c r="P388" s="418" t="s">
        <v>4207</v>
      </c>
      <c r="Q388" s="417" t="s">
        <v>4017</v>
      </c>
      <c r="R388" s="417" t="s">
        <v>4208</v>
      </c>
    </row>
    <row r="389" spans="1:18" ht="15" customHeight="1" thickBot="1" x14ac:dyDescent="0.3">
      <c r="A389" s="417" t="s">
        <v>415</v>
      </c>
      <c r="B389" s="413">
        <f t="shared" si="34"/>
        <v>1</v>
      </c>
      <c r="C389" s="413" t="str">
        <f t="shared" si="32"/>
        <v>1122820041</v>
      </c>
      <c r="D389" s="395" t="str">
        <f t="shared" si="33"/>
        <v>112282004Fannett-Metal MS</v>
      </c>
      <c r="E389" s="418" t="s">
        <v>416</v>
      </c>
      <c r="F389" s="418" t="s">
        <v>23</v>
      </c>
      <c r="G389" s="415" t="s">
        <v>1425</v>
      </c>
      <c r="H389" s="417" t="s">
        <v>2040</v>
      </c>
      <c r="I389" s="418" t="s">
        <v>2039</v>
      </c>
      <c r="J389" s="417" t="s">
        <v>2040</v>
      </c>
      <c r="K389" s="419" t="str">
        <f t="shared" si="31"/>
        <v>14823 Path Valley Road  Willow Hill,  PA  17271</v>
      </c>
      <c r="L389" s="418" t="s">
        <v>5504</v>
      </c>
      <c r="M389" s="395"/>
      <c r="N389" s="418" t="s">
        <v>4457</v>
      </c>
      <c r="O389" s="395"/>
      <c r="P389" s="418" t="s">
        <v>4458</v>
      </c>
      <c r="Q389" s="417" t="s">
        <v>4017</v>
      </c>
      <c r="R389" s="417" t="s">
        <v>4459</v>
      </c>
    </row>
    <row r="390" spans="1:18" ht="15" customHeight="1" thickBot="1" x14ac:dyDescent="0.3">
      <c r="A390" s="417" t="s">
        <v>415</v>
      </c>
      <c r="B390" s="413">
        <f t="shared" si="34"/>
        <v>2</v>
      </c>
      <c r="C390" s="413" t="str">
        <f t="shared" si="32"/>
        <v>1122820042</v>
      </c>
      <c r="D390" s="395" t="str">
        <f t="shared" si="33"/>
        <v>112282004Fannett-Metal SHS</v>
      </c>
      <c r="E390" s="418" t="s">
        <v>416</v>
      </c>
      <c r="F390" s="418" t="s">
        <v>23</v>
      </c>
      <c r="G390" s="415" t="s">
        <v>1425</v>
      </c>
      <c r="H390" s="417" t="s">
        <v>2042</v>
      </c>
      <c r="I390" s="418" t="s">
        <v>2041</v>
      </c>
      <c r="J390" s="417" t="s">
        <v>2042</v>
      </c>
      <c r="K390" s="419" t="str">
        <f t="shared" si="31"/>
        <v>14823 Path Valley Road  Willow Hill,  PA  17271</v>
      </c>
      <c r="L390" s="418" t="s">
        <v>5504</v>
      </c>
      <c r="M390" s="395"/>
      <c r="N390" s="418" t="s">
        <v>4457</v>
      </c>
      <c r="O390" s="395"/>
      <c r="P390" s="418" t="s">
        <v>4458</v>
      </c>
      <c r="Q390" s="417" t="s">
        <v>4017</v>
      </c>
      <c r="R390" s="417" t="s">
        <v>4459</v>
      </c>
    </row>
    <row r="391" spans="1:18" ht="15" customHeight="1" thickBot="1" x14ac:dyDescent="0.3">
      <c r="A391" s="417" t="s">
        <v>417</v>
      </c>
      <c r="B391" s="413">
        <f t="shared" si="34"/>
        <v>1</v>
      </c>
      <c r="C391" s="413" t="str">
        <f t="shared" si="32"/>
        <v>1044325031</v>
      </c>
      <c r="D391" s="395" t="str">
        <f t="shared" si="33"/>
        <v>104432503Farrell Area HS/UMS</v>
      </c>
      <c r="E391" s="418" t="s">
        <v>418</v>
      </c>
      <c r="F391" s="418" t="s">
        <v>23</v>
      </c>
      <c r="G391" s="415" t="s">
        <v>1425</v>
      </c>
      <c r="H391" s="417" t="s">
        <v>2044</v>
      </c>
      <c r="I391" s="418" t="s">
        <v>2043</v>
      </c>
      <c r="J391" s="417" t="s">
        <v>2044</v>
      </c>
      <c r="K391" s="419" t="str">
        <f t="shared" si="31"/>
        <v>1700 Roemer Blvd  Farrell,  PA  16121</v>
      </c>
      <c r="L391" s="418" t="s">
        <v>5505</v>
      </c>
      <c r="M391" s="395"/>
      <c r="N391" s="418" t="s">
        <v>3910</v>
      </c>
      <c r="O391" s="395"/>
      <c r="P391" s="418" t="s">
        <v>4170</v>
      </c>
      <c r="Q391" s="417" t="s">
        <v>4017</v>
      </c>
      <c r="R391" s="417" t="s">
        <v>4171</v>
      </c>
    </row>
    <row r="392" spans="1:18" ht="15" customHeight="1" thickBot="1" x14ac:dyDescent="0.3">
      <c r="A392" s="417" t="s">
        <v>419</v>
      </c>
      <c r="B392" s="413">
        <f t="shared" si="34"/>
        <v>1</v>
      </c>
      <c r="C392" s="413" t="str">
        <f t="shared" si="32"/>
        <v>1012625071</v>
      </c>
      <c r="D392" s="395" t="str">
        <f t="shared" si="33"/>
        <v>101262507Fayette County Career &amp; Technical Instit</v>
      </c>
      <c r="E392" s="418" t="s">
        <v>4028</v>
      </c>
      <c r="F392" s="418" t="s">
        <v>34</v>
      </c>
      <c r="G392" s="415" t="s">
        <v>1425</v>
      </c>
      <c r="H392" s="417" t="s">
        <v>5507</v>
      </c>
      <c r="I392" s="418" t="s">
        <v>4028</v>
      </c>
      <c r="J392" s="417" t="s">
        <v>5507</v>
      </c>
      <c r="K392" s="419" t="str">
        <f t="shared" si="31"/>
        <v>175 Georges Fairchance Road  Uniontown,  PA  15401</v>
      </c>
      <c r="L392" s="418" t="s">
        <v>5506</v>
      </c>
      <c r="M392" s="395"/>
      <c r="N392" s="418" t="s">
        <v>3910</v>
      </c>
      <c r="O392" s="395"/>
      <c r="P392" s="418" t="s">
        <v>4021</v>
      </c>
      <c r="Q392" s="417" t="s">
        <v>4017</v>
      </c>
      <c r="R392" s="417" t="s">
        <v>4022</v>
      </c>
    </row>
    <row r="393" spans="1:18" ht="15" customHeight="1" thickBot="1" x14ac:dyDescent="0.3">
      <c r="A393" s="417" t="s">
        <v>420</v>
      </c>
      <c r="B393" s="413">
        <f t="shared" si="34"/>
        <v>1</v>
      </c>
      <c r="C393" s="413" t="str">
        <f t="shared" si="32"/>
        <v>1193500011</v>
      </c>
      <c r="D393" s="395" t="str">
        <f t="shared" si="33"/>
        <v>119350001Fell CS</v>
      </c>
      <c r="E393" s="418" t="s">
        <v>421</v>
      </c>
      <c r="F393" s="418" t="s">
        <v>18</v>
      </c>
      <c r="G393" s="415" t="s">
        <v>1425</v>
      </c>
      <c r="H393" s="417" t="s">
        <v>2045</v>
      </c>
      <c r="I393" s="418" t="s">
        <v>421</v>
      </c>
      <c r="J393" s="417" t="s">
        <v>2045</v>
      </c>
      <c r="K393" s="419" t="str">
        <f t="shared" si="31"/>
        <v>777 Main Street  Simpson,  PA  18407</v>
      </c>
      <c r="L393" s="418" t="s">
        <v>5508</v>
      </c>
      <c r="M393" s="395"/>
      <c r="N393" s="418" t="s">
        <v>3910</v>
      </c>
      <c r="O393" s="395"/>
      <c r="P393" s="418" t="s">
        <v>4725</v>
      </c>
      <c r="Q393" s="417" t="s">
        <v>4017</v>
      </c>
      <c r="R393" s="417" t="s">
        <v>4726</v>
      </c>
    </row>
    <row r="394" spans="1:18" ht="15" customHeight="1" thickBot="1" x14ac:dyDescent="0.3">
      <c r="A394" s="417" t="s">
        <v>422</v>
      </c>
      <c r="B394" s="413">
        <f t="shared" si="34"/>
        <v>1</v>
      </c>
      <c r="C394" s="413" t="str">
        <f t="shared" si="32"/>
        <v>1081120031</v>
      </c>
      <c r="D394" s="395" t="str">
        <f t="shared" si="33"/>
        <v>108112003Ferndale Area JSHS</v>
      </c>
      <c r="E394" s="418" t="s">
        <v>423</v>
      </c>
      <c r="F394" s="418" t="s">
        <v>23</v>
      </c>
      <c r="G394" s="415" t="s">
        <v>1425</v>
      </c>
      <c r="H394" s="417" t="s">
        <v>2047</v>
      </c>
      <c r="I394" s="418" t="s">
        <v>2046</v>
      </c>
      <c r="J394" s="417" t="s">
        <v>2047</v>
      </c>
      <c r="K394" s="419" t="str">
        <f t="shared" si="31"/>
        <v>600 Harlan Ave  Johnstown,  PA  15905</v>
      </c>
      <c r="L394" s="418" t="s">
        <v>5509</v>
      </c>
      <c r="M394" s="395"/>
      <c r="N394" s="418" t="s">
        <v>3910</v>
      </c>
      <c r="O394" s="395"/>
      <c r="P394" s="418" t="s">
        <v>4330</v>
      </c>
      <c r="Q394" s="417" t="s">
        <v>4017</v>
      </c>
      <c r="R394" s="417" t="s">
        <v>4332</v>
      </c>
    </row>
    <row r="395" spans="1:18" ht="15" customHeight="1" thickBot="1" x14ac:dyDescent="0.3">
      <c r="A395" s="417" t="s">
        <v>424</v>
      </c>
      <c r="B395" s="413">
        <f t="shared" si="34"/>
        <v>1</v>
      </c>
      <c r="C395" s="413" t="str">
        <f t="shared" si="32"/>
        <v>1005100001</v>
      </c>
      <c r="D395" s="395" t="str">
        <f t="shared" si="33"/>
        <v>100510000First Phila CS For Literacy</v>
      </c>
      <c r="E395" s="418" t="s">
        <v>14212</v>
      </c>
      <c r="F395" s="418" t="s">
        <v>18</v>
      </c>
      <c r="G395" s="415" t="s">
        <v>1425</v>
      </c>
      <c r="H395" s="417" t="s">
        <v>2048</v>
      </c>
      <c r="I395" s="418" t="s">
        <v>425</v>
      </c>
      <c r="J395" s="417" t="s">
        <v>2048</v>
      </c>
      <c r="K395" s="419" t="str">
        <f t="shared" si="31"/>
        <v>4300 Tacony St  Philadelphia,  PA  19124</v>
      </c>
      <c r="L395" s="418" t="s">
        <v>5510</v>
      </c>
      <c r="M395" s="395"/>
      <c r="N395" s="418" t="s">
        <v>3910</v>
      </c>
      <c r="O395" s="395"/>
      <c r="P395" s="418" t="s">
        <v>4016</v>
      </c>
      <c r="Q395" s="417" t="s">
        <v>4017</v>
      </c>
      <c r="R395" s="417" t="s">
        <v>4018</v>
      </c>
    </row>
    <row r="396" spans="1:18" ht="15" customHeight="1" thickBot="1" x14ac:dyDescent="0.3">
      <c r="A396" s="417" t="s">
        <v>426</v>
      </c>
      <c r="B396" s="413">
        <f t="shared" si="34"/>
        <v>1</v>
      </c>
      <c r="C396" s="413" t="str">
        <f t="shared" si="32"/>
        <v>1140625031</v>
      </c>
      <c r="D396" s="395" t="str">
        <f t="shared" si="33"/>
        <v>114062503Fleetwood MS</v>
      </c>
      <c r="E396" s="418" t="s">
        <v>427</v>
      </c>
      <c r="F396" s="418" t="s">
        <v>23</v>
      </c>
      <c r="G396" s="415" t="s">
        <v>1425</v>
      </c>
      <c r="H396" s="417" t="s">
        <v>2050</v>
      </c>
      <c r="I396" s="418" t="s">
        <v>2049</v>
      </c>
      <c r="J396" s="417" t="s">
        <v>2050</v>
      </c>
      <c r="K396" s="419" t="str">
        <f t="shared" si="31"/>
        <v>407 N Richmond St  Fleetwood,  PA  19522</v>
      </c>
      <c r="L396" s="418" t="s">
        <v>5511</v>
      </c>
      <c r="M396" s="395"/>
      <c r="N396" s="418" t="s">
        <v>3910</v>
      </c>
      <c r="O396" s="395"/>
      <c r="P396" s="418" t="s">
        <v>4550</v>
      </c>
      <c r="Q396" s="417" t="s">
        <v>4017</v>
      </c>
      <c r="R396" s="417" t="s">
        <v>4551</v>
      </c>
    </row>
    <row r="397" spans="1:18" ht="15" customHeight="1" thickBot="1" x14ac:dyDescent="0.3">
      <c r="A397" s="417" t="s">
        <v>426</v>
      </c>
      <c r="B397" s="413">
        <f t="shared" si="34"/>
        <v>2</v>
      </c>
      <c r="C397" s="413" t="str">
        <f t="shared" si="32"/>
        <v>1140625032</v>
      </c>
      <c r="D397" s="395" t="str">
        <f t="shared" si="33"/>
        <v>114062503Fleetwood SHS</v>
      </c>
      <c r="E397" s="418" t="s">
        <v>427</v>
      </c>
      <c r="F397" s="418" t="s">
        <v>23</v>
      </c>
      <c r="G397" s="415" t="s">
        <v>1425</v>
      </c>
      <c r="H397" s="417" t="s">
        <v>2052</v>
      </c>
      <c r="I397" s="418" t="s">
        <v>2051</v>
      </c>
      <c r="J397" s="417" t="s">
        <v>2052</v>
      </c>
      <c r="K397" s="419" t="str">
        <f t="shared" si="31"/>
        <v>803 N Richmond St  Fleetwood,  PA  19522</v>
      </c>
      <c r="L397" s="418" t="s">
        <v>5512</v>
      </c>
      <c r="M397" s="395"/>
      <c r="N397" s="418" t="s">
        <v>3910</v>
      </c>
      <c r="O397" s="395"/>
      <c r="P397" s="418" t="s">
        <v>4550</v>
      </c>
      <c r="Q397" s="417" t="s">
        <v>4017</v>
      </c>
      <c r="R397" s="417" t="s">
        <v>4551</v>
      </c>
    </row>
    <row r="398" spans="1:18" ht="15" customHeight="1" thickBot="1" x14ac:dyDescent="0.3">
      <c r="A398" s="417" t="s">
        <v>428</v>
      </c>
      <c r="B398" s="413">
        <f t="shared" si="34"/>
        <v>1</v>
      </c>
      <c r="C398" s="413" t="str">
        <f t="shared" si="32"/>
        <v>1265100211</v>
      </c>
      <c r="D398" s="395" t="str">
        <f t="shared" si="33"/>
        <v>126510021Folk Arts-Cultural Treasures CS</v>
      </c>
      <c r="E398" s="418" t="s">
        <v>429</v>
      </c>
      <c r="F398" s="418" t="s">
        <v>18</v>
      </c>
      <c r="G398" s="415" t="s">
        <v>1425</v>
      </c>
      <c r="H398" s="417" t="s">
        <v>2053</v>
      </c>
      <c r="I398" s="418" t="s">
        <v>429</v>
      </c>
      <c r="J398" s="417" t="s">
        <v>2053</v>
      </c>
      <c r="K398" s="419" t="str">
        <f t="shared" si="31"/>
        <v>1023 Callowhill St  Philadelphia,  PA  19123</v>
      </c>
      <c r="L398" s="418" t="s">
        <v>5513</v>
      </c>
      <c r="M398" s="395"/>
      <c r="N398" s="418" t="s">
        <v>3910</v>
      </c>
      <c r="O398" s="395"/>
      <c r="P398" s="418" t="s">
        <v>4016</v>
      </c>
      <c r="Q398" s="417" t="s">
        <v>4017</v>
      </c>
      <c r="R398" s="417" t="s">
        <v>4968</v>
      </c>
    </row>
    <row r="399" spans="1:18" ht="15" customHeight="1" thickBot="1" x14ac:dyDescent="0.3">
      <c r="A399" s="417" t="s">
        <v>430</v>
      </c>
      <c r="B399" s="413">
        <f t="shared" si="34"/>
        <v>1</v>
      </c>
      <c r="C399" s="413" t="str">
        <f t="shared" si="32"/>
        <v>1030238071</v>
      </c>
      <c r="D399" s="395" t="str">
        <f t="shared" si="33"/>
        <v>103023807Forbes Road CTC</v>
      </c>
      <c r="E399" s="418" t="s">
        <v>431</v>
      </c>
      <c r="F399" s="418" t="s">
        <v>34</v>
      </c>
      <c r="G399" s="415" t="s">
        <v>1425</v>
      </c>
      <c r="H399" s="417" t="s">
        <v>5515</v>
      </c>
      <c r="I399" s="418" t="s">
        <v>431</v>
      </c>
      <c r="J399" s="417" t="s">
        <v>5515</v>
      </c>
      <c r="K399" s="419" t="str">
        <f t="shared" si="31"/>
        <v>607 Beatty Road  Monroeville,  PA  15146</v>
      </c>
      <c r="L399" s="418" t="s">
        <v>5514</v>
      </c>
      <c r="M399" s="395"/>
      <c r="N399" s="418" t="s">
        <v>3910</v>
      </c>
      <c r="O399" s="395"/>
      <c r="P399" s="418" t="s">
        <v>4102</v>
      </c>
      <c r="Q399" s="417" t="s">
        <v>4017</v>
      </c>
      <c r="R399" s="417" t="s">
        <v>4103</v>
      </c>
    </row>
    <row r="400" spans="1:18" ht="15" customHeight="1" thickBot="1" x14ac:dyDescent="0.3">
      <c r="A400" s="417" t="s">
        <v>432</v>
      </c>
      <c r="B400" s="413">
        <f t="shared" si="34"/>
        <v>1</v>
      </c>
      <c r="C400" s="413" t="str">
        <f t="shared" si="32"/>
        <v>1112923041</v>
      </c>
      <c r="D400" s="395" t="str">
        <f t="shared" si="33"/>
        <v>111292304Forbes Road JSHS</v>
      </c>
      <c r="E400" s="418" t="s">
        <v>433</v>
      </c>
      <c r="F400" s="418" t="s">
        <v>23</v>
      </c>
      <c r="G400" s="415" t="s">
        <v>1425</v>
      </c>
      <c r="H400" s="417" t="s">
        <v>2055</v>
      </c>
      <c r="I400" s="418" t="s">
        <v>2054</v>
      </c>
      <c r="J400" s="417" t="s">
        <v>2055</v>
      </c>
      <c r="K400" s="419" t="str">
        <f t="shared" si="31"/>
        <v>159 Red Bird Drive  Waterfall,  PA  16689</v>
      </c>
      <c r="L400" s="418" t="s">
        <v>5516</v>
      </c>
      <c r="M400" s="395"/>
      <c r="N400" s="418" t="s">
        <v>3910</v>
      </c>
      <c r="O400" s="395"/>
      <c r="P400" s="418" t="s">
        <v>4424</v>
      </c>
      <c r="Q400" s="417" t="s">
        <v>4017</v>
      </c>
      <c r="R400" s="417" t="s">
        <v>4425</v>
      </c>
    </row>
    <row r="401" spans="1:18" ht="15" customHeight="1" thickBot="1" x14ac:dyDescent="0.3">
      <c r="A401" s="417" t="s">
        <v>434</v>
      </c>
      <c r="B401" s="413">
        <f t="shared" si="34"/>
        <v>1</v>
      </c>
      <c r="C401" s="413" t="str">
        <f t="shared" si="32"/>
        <v>1062720031</v>
      </c>
      <c r="D401" s="395" t="str">
        <f t="shared" si="33"/>
        <v>106272003East Forest JSHS</v>
      </c>
      <c r="E401" s="418" t="s">
        <v>435</v>
      </c>
      <c r="F401" s="418" t="s">
        <v>23</v>
      </c>
      <c r="G401" s="415" t="s">
        <v>1425</v>
      </c>
      <c r="H401" s="417" t="s">
        <v>2057</v>
      </c>
      <c r="I401" s="418" t="s">
        <v>2056</v>
      </c>
      <c r="J401" s="417" t="s">
        <v>2057</v>
      </c>
      <c r="K401" s="419" t="str">
        <f t="shared" si="31"/>
        <v>120 W Birch St  Marienville,  PA  16239</v>
      </c>
      <c r="L401" s="418" t="s">
        <v>5517</v>
      </c>
      <c r="M401" s="395"/>
      <c r="N401" s="418" t="s">
        <v>3910</v>
      </c>
      <c r="O401" s="395"/>
      <c r="P401" s="418" t="s">
        <v>5518</v>
      </c>
      <c r="Q401" s="417" t="s">
        <v>4017</v>
      </c>
      <c r="R401" s="417" t="s">
        <v>5519</v>
      </c>
    </row>
    <row r="402" spans="1:18" ht="15" customHeight="1" thickBot="1" x14ac:dyDescent="0.3">
      <c r="A402" s="417" t="s">
        <v>434</v>
      </c>
      <c r="B402" s="413">
        <f t="shared" si="34"/>
        <v>2</v>
      </c>
      <c r="C402" s="413" t="str">
        <f t="shared" si="32"/>
        <v>1062720032</v>
      </c>
      <c r="D402" s="395" t="str">
        <f t="shared" si="33"/>
        <v>106272003West Forest JSHS</v>
      </c>
      <c r="E402" s="418" t="s">
        <v>435</v>
      </c>
      <c r="F402" s="418" t="s">
        <v>23</v>
      </c>
      <c r="G402" s="415" t="s">
        <v>1425</v>
      </c>
      <c r="H402" s="417" t="s">
        <v>2059</v>
      </c>
      <c r="I402" s="418" t="s">
        <v>2058</v>
      </c>
      <c r="J402" s="417" t="s">
        <v>2059</v>
      </c>
      <c r="K402" s="419" t="str">
        <f t="shared" si="31"/>
        <v>22318 Route 62, Box 15  Tionesta,  PA  16353</v>
      </c>
      <c r="L402" s="418" t="s">
        <v>14772</v>
      </c>
      <c r="M402" s="395"/>
      <c r="N402" s="418" t="s">
        <v>3910</v>
      </c>
      <c r="O402" s="395"/>
      <c r="P402" s="418" t="s">
        <v>4236</v>
      </c>
      <c r="Q402" s="417" t="s">
        <v>4017</v>
      </c>
      <c r="R402" s="417" t="s">
        <v>4237</v>
      </c>
    </row>
    <row r="403" spans="1:18" ht="15" customHeight="1" thickBot="1" x14ac:dyDescent="0.3">
      <c r="A403" s="417" t="s">
        <v>436</v>
      </c>
      <c r="B403" s="413">
        <f t="shared" si="34"/>
        <v>1</v>
      </c>
      <c r="C403" s="413" t="str">
        <f t="shared" si="32"/>
        <v>1195830031</v>
      </c>
      <c r="D403" s="395" t="str">
        <f t="shared" si="33"/>
        <v>119583003Forest City Regional HS</v>
      </c>
      <c r="E403" s="418" t="s">
        <v>437</v>
      </c>
      <c r="F403" s="418" t="s">
        <v>23</v>
      </c>
      <c r="G403" s="415" t="s">
        <v>1425</v>
      </c>
      <c r="H403" s="417" t="s">
        <v>2061</v>
      </c>
      <c r="I403" s="418" t="s">
        <v>2060</v>
      </c>
      <c r="J403" s="417" t="s">
        <v>2061</v>
      </c>
      <c r="K403" s="419" t="str">
        <f t="shared" si="31"/>
        <v>100 Susquehanna St  Forest City,  PA  18421</v>
      </c>
      <c r="L403" s="418" t="s">
        <v>5520</v>
      </c>
      <c r="M403" s="395"/>
      <c r="N403" s="418" t="s">
        <v>3910</v>
      </c>
      <c r="O403" s="395"/>
      <c r="P403" s="418" t="s">
        <v>4746</v>
      </c>
      <c r="Q403" s="417" t="s">
        <v>4017</v>
      </c>
      <c r="R403" s="417" t="s">
        <v>4747</v>
      </c>
    </row>
    <row r="404" spans="1:18" ht="15" customHeight="1" thickBot="1" x14ac:dyDescent="0.3">
      <c r="A404" s="417" t="s">
        <v>438</v>
      </c>
      <c r="B404" s="413">
        <f t="shared" si="34"/>
        <v>1</v>
      </c>
      <c r="C404" s="413" t="str">
        <f t="shared" si="32"/>
        <v>1081122031</v>
      </c>
      <c r="D404" s="395" t="str">
        <f t="shared" si="33"/>
        <v>108112203Forest Hills HS</v>
      </c>
      <c r="E404" s="418" t="s">
        <v>439</v>
      </c>
      <c r="F404" s="418" t="s">
        <v>23</v>
      </c>
      <c r="G404" s="415" t="s">
        <v>1425</v>
      </c>
      <c r="H404" s="417" t="s">
        <v>2063</v>
      </c>
      <c r="I404" s="418" t="s">
        <v>2062</v>
      </c>
      <c r="J404" s="417" t="s">
        <v>2063</v>
      </c>
      <c r="K404" s="419" t="str">
        <f t="shared" si="31"/>
        <v>489 Locust St PO Box 325  Sidman,  PA  15955</v>
      </c>
      <c r="L404" s="418" t="s">
        <v>14773</v>
      </c>
      <c r="M404" s="395"/>
      <c r="N404" s="418" t="s">
        <v>3910</v>
      </c>
      <c r="O404" s="395"/>
      <c r="P404" s="418" t="s">
        <v>4333</v>
      </c>
      <c r="Q404" s="417" t="s">
        <v>4017</v>
      </c>
      <c r="R404" s="417" t="s">
        <v>4334</v>
      </c>
    </row>
    <row r="405" spans="1:18" ht="15" customHeight="1" thickBot="1" x14ac:dyDescent="0.3">
      <c r="A405" s="417" t="s">
        <v>438</v>
      </c>
      <c r="B405" s="413">
        <f t="shared" si="34"/>
        <v>2</v>
      </c>
      <c r="C405" s="413" t="str">
        <f t="shared" si="32"/>
        <v>1081122032</v>
      </c>
      <c r="D405" s="395" t="str">
        <f t="shared" si="33"/>
        <v>108112203Forest Hills MS</v>
      </c>
      <c r="E405" s="418" t="s">
        <v>439</v>
      </c>
      <c r="F405" s="418" t="s">
        <v>23</v>
      </c>
      <c r="G405" s="415" t="s">
        <v>1425</v>
      </c>
      <c r="H405" s="417" t="s">
        <v>2065</v>
      </c>
      <c r="I405" s="418" t="s">
        <v>2064</v>
      </c>
      <c r="J405" s="417" t="s">
        <v>2065</v>
      </c>
      <c r="K405" s="419" t="str">
        <f t="shared" si="31"/>
        <v>1427 Frankstown Rd  Sidman,  PA  15955</v>
      </c>
      <c r="L405" s="418" t="s">
        <v>5521</v>
      </c>
      <c r="M405" s="395"/>
      <c r="N405" s="418" t="s">
        <v>3910</v>
      </c>
      <c r="O405" s="395"/>
      <c r="P405" s="418" t="s">
        <v>4333</v>
      </c>
      <c r="Q405" s="417" t="s">
        <v>4017</v>
      </c>
      <c r="R405" s="417" t="s">
        <v>4334</v>
      </c>
    </row>
    <row r="406" spans="1:18" ht="15" customHeight="1" thickBot="1" x14ac:dyDescent="0.3">
      <c r="A406" s="417" t="s">
        <v>440</v>
      </c>
      <c r="B406" s="413">
        <f t="shared" si="34"/>
        <v>1</v>
      </c>
      <c r="C406" s="413" t="str">
        <f t="shared" si="32"/>
        <v>1016324031</v>
      </c>
      <c r="D406" s="395" t="str">
        <f t="shared" si="33"/>
        <v>101632403Fort Cherry JSHS</v>
      </c>
      <c r="E406" s="418" t="s">
        <v>441</v>
      </c>
      <c r="F406" s="418" t="s">
        <v>23</v>
      </c>
      <c r="G406" s="415" t="s">
        <v>1425</v>
      </c>
      <c r="H406" s="417" t="s">
        <v>2067</v>
      </c>
      <c r="I406" s="418" t="s">
        <v>2066</v>
      </c>
      <c r="J406" s="417" t="s">
        <v>2067</v>
      </c>
      <c r="K406" s="419" t="str">
        <f t="shared" si="31"/>
        <v>110 Fort Cherry Rd  Mc Donald,  PA  15057</v>
      </c>
      <c r="L406" s="418" t="s">
        <v>5522</v>
      </c>
      <c r="M406" s="395"/>
      <c r="N406" s="418" t="s">
        <v>3910</v>
      </c>
      <c r="O406" s="395"/>
      <c r="P406" s="418" t="s">
        <v>4056</v>
      </c>
      <c r="Q406" s="417" t="s">
        <v>4017</v>
      </c>
      <c r="R406" s="417" t="s">
        <v>4057</v>
      </c>
    </row>
    <row r="407" spans="1:18" ht="15" customHeight="1" thickBot="1" x14ac:dyDescent="0.3">
      <c r="A407" s="417" t="s">
        <v>442</v>
      </c>
      <c r="B407" s="413">
        <f t="shared" si="34"/>
        <v>1</v>
      </c>
      <c r="C407" s="413" t="str">
        <f t="shared" si="32"/>
        <v>1052535531</v>
      </c>
      <c r="D407" s="395" t="str">
        <f t="shared" si="33"/>
        <v>105253553Fort LeBoeuf MS</v>
      </c>
      <c r="E407" s="418" t="s">
        <v>443</v>
      </c>
      <c r="F407" s="418" t="s">
        <v>23</v>
      </c>
      <c r="G407" s="415" t="s">
        <v>1425</v>
      </c>
      <c r="H407" s="417" t="s">
        <v>2069</v>
      </c>
      <c r="I407" s="418" t="s">
        <v>2068</v>
      </c>
      <c r="J407" s="417" t="s">
        <v>2069</v>
      </c>
      <c r="K407" s="419" t="str">
        <f t="shared" si="31"/>
        <v>865 Cherry St  Waterford,  PA  16441</v>
      </c>
      <c r="L407" s="418" t="s">
        <v>5523</v>
      </c>
      <c r="M407" s="395"/>
      <c r="N407" s="418" t="s">
        <v>5524</v>
      </c>
      <c r="O407" s="395"/>
      <c r="P407" s="418" t="s">
        <v>4209</v>
      </c>
      <c r="Q407" s="417" t="s">
        <v>4017</v>
      </c>
      <c r="R407" s="417" t="s">
        <v>4210</v>
      </c>
    </row>
    <row r="408" spans="1:18" ht="15" customHeight="1" thickBot="1" x14ac:dyDescent="0.3">
      <c r="A408" s="417" t="s">
        <v>442</v>
      </c>
      <c r="B408" s="413">
        <f t="shared" si="34"/>
        <v>2</v>
      </c>
      <c r="C408" s="413" t="str">
        <f t="shared" si="32"/>
        <v>1052535532</v>
      </c>
      <c r="D408" s="395" t="str">
        <f t="shared" si="33"/>
        <v>105253553Fort LeBoeuf SHS</v>
      </c>
      <c r="E408" s="418" t="s">
        <v>443</v>
      </c>
      <c r="F408" s="418" t="s">
        <v>23</v>
      </c>
      <c r="G408" s="415" t="s">
        <v>1425</v>
      </c>
      <c r="H408" s="417" t="s">
        <v>2071</v>
      </c>
      <c r="I408" s="418" t="s">
        <v>2070</v>
      </c>
      <c r="J408" s="417" t="s">
        <v>2071</v>
      </c>
      <c r="K408" s="419" t="str">
        <f t="shared" si="31"/>
        <v>931 N High St  Waterford,  PA  16441</v>
      </c>
      <c r="L408" s="418" t="s">
        <v>5525</v>
      </c>
      <c r="M408" s="395"/>
      <c r="N408" s="418" t="s">
        <v>3910</v>
      </c>
      <c r="O408" s="395"/>
      <c r="P408" s="418" t="s">
        <v>4209</v>
      </c>
      <c r="Q408" s="417" t="s">
        <v>4017</v>
      </c>
      <c r="R408" s="417" t="s">
        <v>4210</v>
      </c>
    </row>
    <row r="409" spans="1:18" ht="15" customHeight="1" thickBot="1" x14ac:dyDescent="0.3">
      <c r="A409" s="417" t="s">
        <v>444</v>
      </c>
      <c r="B409" s="413">
        <f t="shared" si="34"/>
        <v>1</v>
      </c>
      <c r="C409" s="413" t="str">
        <f t="shared" si="32"/>
        <v>1030239121</v>
      </c>
      <c r="D409" s="395" t="str">
        <f t="shared" si="33"/>
        <v>103023912Dorseyville MS</v>
      </c>
      <c r="E409" s="418" t="s">
        <v>445</v>
      </c>
      <c r="F409" s="418" t="s">
        <v>23</v>
      </c>
      <c r="G409" s="415" t="s">
        <v>1425</v>
      </c>
      <c r="H409" s="417" t="s">
        <v>2073</v>
      </c>
      <c r="I409" s="418" t="s">
        <v>2072</v>
      </c>
      <c r="J409" s="417" t="s">
        <v>2073</v>
      </c>
      <c r="K409" s="419" t="str">
        <f t="shared" si="31"/>
        <v>3732 Saxonburg Blvd  Pittsburgh,  PA  15238</v>
      </c>
      <c r="L409" s="418" t="s">
        <v>14774</v>
      </c>
      <c r="M409" s="395"/>
      <c r="N409" s="418" t="s">
        <v>3910</v>
      </c>
      <c r="O409" s="395"/>
      <c r="P409" s="418" t="s">
        <v>4067</v>
      </c>
      <c r="Q409" s="417" t="s">
        <v>4017</v>
      </c>
      <c r="R409" s="417" t="s">
        <v>4104</v>
      </c>
    </row>
    <row r="410" spans="1:18" ht="15" customHeight="1" thickBot="1" x14ac:dyDescent="0.3">
      <c r="A410" s="417" t="s">
        <v>444</v>
      </c>
      <c r="B410" s="413">
        <f t="shared" si="34"/>
        <v>2</v>
      </c>
      <c r="C410" s="413" t="str">
        <f t="shared" si="32"/>
        <v>1030239122</v>
      </c>
      <c r="D410" s="395" t="str">
        <f t="shared" si="33"/>
        <v>103023912Fox Chapel Area HS</v>
      </c>
      <c r="E410" s="418" t="s">
        <v>445</v>
      </c>
      <c r="F410" s="418" t="s">
        <v>23</v>
      </c>
      <c r="G410" s="415" t="s">
        <v>1425</v>
      </c>
      <c r="H410" s="417" t="s">
        <v>2075</v>
      </c>
      <c r="I410" s="418" t="s">
        <v>2074</v>
      </c>
      <c r="J410" s="417" t="s">
        <v>2075</v>
      </c>
      <c r="K410" s="419" t="str">
        <f t="shared" si="31"/>
        <v>611 Field Club Rd  Pittsburgh,  PA  15238</v>
      </c>
      <c r="L410" s="418" t="s">
        <v>5526</v>
      </c>
      <c r="M410" s="395"/>
      <c r="N410" s="418" t="s">
        <v>3910</v>
      </c>
      <c r="O410" s="395"/>
      <c r="P410" s="418" t="s">
        <v>4067</v>
      </c>
      <c r="Q410" s="417" t="s">
        <v>4017</v>
      </c>
      <c r="R410" s="417" t="s">
        <v>4104</v>
      </c>
    </row>
    <row r="411" spans="1:18" ht="15" customHeight="1" thickBot="1" x14ac:dyDescent="0.3">
      <c r="A411" s="417" t="s">
        <v>446</v>
      </c>
      <c r="B411" s="413">
        <f t="shared" si="34"/>
        <v>1</v>
      </c>
      <c r="C411" s="413" t="str">
        <f t="shared" si="32"/>
        <v>1066122031</v>
      </c>
      <c r="D411" s="395" t="str">
        <f t="shared" si="33"/>
        <v>106612203Franklin Area HS</v>
      </c>
      <c r="E411" s="418" t="s">
        <v>447</v>
      </c>
      <c r="F411" s="418" t="s">
        <v>23</v>
      </c>
      <c r="G411" s="415" t="s">
        <v>1425</v>
      </c>
      <c r="H411" s="417" t="s">
        <v>2077</v>
      </c>
      <c r="I411" s="418" t="s">
        <v>2076</v>
      </c>
      <c r="J411" s="417" t="s">
        <v>2077</v>
      </c>
      <c r="K411" s="419" t="str">
        <f t="shared" si="31"/>
        <v>246 Pone Lane  Franklin,  PA  16323</v>
      </c>
      <c r="L411" s="418" t="s">
        <v>5527</v>
      </c>
      <c r="M411" s="395"/>
      <c r="N411" s="418" t="s">
        <v>3910</v>
      </c>
      <c r="O411" s="395"/>
      <c r="P411" s="418" t="s">
        <v>4255</v>
      </c>
      <c r="Q411" s="417" t="s">
        <v>4017</v>
      </c>
      <c r="R411" s="417" t="s">
        <v>4256</v>
      </c>
    </row>
    <row r="412" spans="1:18" ht="15" customHeight="1" thickBot="1" x14ac:dyDescent="0.3">
      <c r="A412" s="417" t="s">
        <v>446</v>
      </c>
      <c r="B412" s="413">
        <f t="shared" si="34"/>
        <v>2</v>
      </c>
      <c r="C412" s="413" t="str">
        <f t="shared" si="32"/>
        <v>1066122032</v>
      </c>
      <c r="D412" s="395" t="str">
        <f t="shared" si="33"/>
        <v>106612203Franklin Area MS</v>
      </c>
      <c r="E412" s="418" t="s">
        <v>447</v>
      </c>
      <c r="F412" s="418" t="s">
        <v>23</v>
      </c>
      <c r="G412" s="415" t="s">
        <v>1425</v>
      </c>
      <c r="H412" s="417" t="s">
        <v>2079</v>
      </c>
      <c r="I412" s="418" t="s">
        <v>2078</v>
      </c>
      <c r="J412" s="417" t="s">
        <v>2079</v>
      </c>
      <c r="K412" s="419" t="str">
        <f t="shared" si="31"/>
        <v>246 Pone Lane  Franklin,  PA  16323</v>
      </c>
      <c r="L412" s="418" t="s">
        <v>5527</v>
      </c>
      <c r="M412" s="395"/>
      <c r="N412" s="418" t="s">
        <v>3910</v>
      </c>
      <c r="O412" s="395"/>
      <c r="P412" s="418" t="s">
        <v>4255</v>
      </c>
      <c r="Q412" s="417" t="s">
        <v>4017</v>
      </c>
      <c r="R412" s="417" t="s">
        <v>4256</v>
      </c>
    </row>
    <row r="413" spans="1:18" ht="15" customHeight="1" thickBot="1" x14ac:dyDescent="0.3">
      <c r="A413" s="417" t="s">
        <v>448</v>
      </c>
      <c r="B413" s="413">
        <f t="shared" si="34"/>
        <v>1</v>
      </c>
      <c r="C413" s="413" t="str">
        <f t="shared" si="32"/>
        <v>1122823071</v>
      </c>
      <c r="D413" s="395" t="str">
        <f t="shared" si="33"/>
        <v>112282307Franklin County CTC</v>
      </c>
      <c r="E413" s="418" t="s">
        <v>449</v>
      </c>
      <c r="F413" s="418" t="s">
        <v>34</v>
      </c>
      <c r="G413" s="415" t="s">
        <v>1425</v>
      </c>
      <c r="H413" s="417" t="s">
        <v>5528</v>
      </c>
      <c r="I413" s="418" t="s">
        <v>449</v>
      </c>
      <c r="J413" s="417" t="s">
        <v>5528</v>
      </c>
      <c r="K413" s="419" t="str">
        <f t="shared" si="31"/>
        <v>2463 Loop Rd  Chambersburg,  PA  17202</v>
      </c>
      <c r="L413" s="418" t="s">
        <v>5529</v>
      </c>
      <c r="M413" s="395"/>
      <c r="N413" s="418" t="s">
        <v>3910</v>
      </c>
      <c r="O413" s="395"/>
      <c r="P413" s="418" t="s">
        <v>4455</v>
      </c>
      <c r="Q413" s="417" t="s">
        <v>4017</v>
      </c>
      <c r="R413" s="417" t="s">
        <v>4460</v>
      </c>
    </row>
    <row r="414" spans="1:18" ht="15" customHeight="1" thickBot="1" x14ac:dyDescent="0.3">
      <c r="A414" s="417" t="s">
        <v>450</v>
      </c>
      <c r="B414" s="413">
        <f t="shared" si="34"/>
        <v>1</v>
      </c>
      <c r="C414" s="413" t="str">
        <f t="shared" si="32"/>
        <v>1076526031</v>
      </c>
      <c r="D414" s="395" t="str">
        <f t="shared" si="33"/>
        <v>107652603Franklin Regional MS</v>
      </c>
      <c r="E414" s="418" t="s">
        <v>451</v>
      </c>
      <c r="F414" s="418" t="s">
        <v>23</v>
      </c>
      <c r="G414" s="415" t="s">
        <v>1425</v>
      </c>
      <c r="H414" s="417" t="s">
        <v>2081</v>
      </c>
      <c r="I414" s="418" t="s">
        <v>2080</v>
      </c>
      <c r="J414" s="417" t="s">
        <v>2081</v>
      </c>
      <c r="K414" s="419" t="str">
        <f t="shared" si="31"/>
        <v>4660 Old William Penn Hwy  Murrysville,  PA  15668</v>
      </c>
      <c r="L414" s="418" t="s">
        <v>5530</v>
      </c>
      <c r="M414" s="395"/>
      <c r="N414" s="418" t="s">
        <v>3910</v>
      </c>
      <c r="O414" s="395"/>
      <c r="P414" s="418" t="s">
        <v>4274</v>
      </c>
      <c r="Q414" s="417" t="s">
        <v>4017</v>
      </c>
      <c r="R414" s="417" t="s">
        <v>4275</v>
      </c>
    </row>
    <row r="415" spans="1:18" ht="15" customHeight="1" thickBot="1" x14ac:dyDescent="0.3">
      <c r="A415" s="417" t="s">
        <v>450</v>
      </c>
      <c r="B415" s="413">
        <f t="shared" si="34"/>
        <v>2</v>
      </c>
      <c r="C415" s="413" t="str">
        <f t="shared" si="32"/>
        <v>1076526032</v>
      </c>
      <c r="D415" s="395" t="str">
        <f t="shared" si="33"/>
        <v>107652603Franklin Regional SHS</v>
      </c>
      <c r="E415" s="418" t="s">
        <v>451</v>
      </c>
      <c r="F415" s="418" t="s">
        <v>23</v>
      </c>
      <c r="G415" s="415" t="s">
        <v>1425</v>
      </c>
      <c r="H415" s="417" t="s">
        <v>2083</v>
      </c>
      <c r="I415" s="418" t="s">
        <v>2082</v>
      </c>
      <c r="J415" s="417" t="s">
        <v>2083</v>
      </c>
      <c r="K415" s="419" t="str">
        <f t="shared" si="31"/>
        <v>3200 School Rd  Murrysville,  PA  15668</v>
      </c>
      <c r="L415" s="418" t="s">
        <v>5531</v>
      </c>
      <c r="M415" s="395"/>
      <c r="N415" s="418" t="s">
        <v>3910</v>
      </c>
      <c r="O415" s="395"/>
      <c r="P415" s="418" t="s">
        <v>4274</v>
      </c>
      <c r="Q415" s="417" t="s">
        <v>4017</v>
      </c>
      <c r="R415" s="417" t="s">
        <v>4275</v>
      </c>
    </row>
    <row r="416" spans="1:18" ht="15" customHeight="1" thickBot="1" x14ac:dyDescent="0.3">
      <c r="A416" s="417" t="s">
        <v>452</v>
      </c>
      <c r="B416" s="413">
        <f t="shared" si="34"/>
        <v>1</v>
      </c>
      <c r="C416" s="413" t="str">
        <f t="shared" si="32"/>
        <v>1475137031</v>
      </c>
      <c r="D416" s="395" t="str">
        <f t="shared" si="33"/>
        <v>147513703Franklin Towne Charter Elementary School</v>
      </c>
      <c r="E416" s="418" t="s">
        <v>453</v>
      </c>
      <c r="F416" s="418" t="s">
        <v>18</v>
      </c>
      <c r="G416" s="415" t="s">
        <v>1425</v>
      </c>
      <c r="H416" s="417" t="s">
        <v>2084</v>
      </c>
      <c r="I416" s="418" t="s">
        <v>453</v>
      </c>
      <c r="J416" s="417" t="s">
        <v>2084</v>
      </c>
      <c r="K416" s="419" t="str">
        <f t="shared" si="31"/>
        <v>4259 Richmond Street  Philadelphia,  PA  19137</v>
      </c>
      <c r="L416" s="418" t="s">
        <v>5532</v>
      </c>
      <c r="M416" s="395"/>
      <c r="N416" s="418" t="s">
        <v>3910</v>
      </c>
      <c r="O416" s="395"/>
      <c r="P416" s="418" t="s">
        <v>4016</v>
      </c>
      <c r="Q416" s="417" t="s">
        <v>4017</v>
      </c>
      <c r="R416" s="417" t="s">
        <v>4964</v>
      </c>
    </row>
    <row r="417" spans="1:18" ht="15" customHeight="1" thickBot="1" x14ac:dyDescent="0.3">
      <c r="A417" s="417" t="s">
        <v>454</v>
      </c>
      <c r="B417" s="413">
        <f t="shared" si="34"/>
        <v>1</v>
      </c>
      <c r="C417" s="413" t="str">
        <f t="shared" si="32"/>
        <v>1265134501</v>
      </c>
      <c r="D417" s="395" t="str">
        <f t="shared" si="33"/>
        <v>126513450Franklin Towne CHS</v>
      </c>
      <c r="E417" s="418" t="s">
        <v>455</v>
      </c>
      <c r="F417" s="418" t="s">
        <v>18</v>
      </c>
      <c r="G417" s="415" t="s">
        <v>1425</v>
      </c>
      <c r="H417" s="417" t="s">
        <v>2085</v>
      </c>
      <c r="I417" s="418" t="s">
        <v>455</v>
      </c>
      <c r="J417" s="417" t="s">
        <v>2085</v>
      </c>
      <c r="K417" s="419" t="str">
        <f t="shared" si="31"/>
        <v>5301 Tacony St Building 108  Philadelphia,  PA  19137</v>
      </c>
      <c r="L417" s="418" t="s">
        <v>5533</v>
      </c>
      <c r="M417" s="395"/>
      <c r="N417" s="418" t="s">
        <v>5534</v>
      </c>
      <c r="O417" s="395"/>
      <c r="P417" s="418" t="s">
        <v>4016</v>
      </c>
      <c r="Q417" s="417" t="s">
        <v>4017</v>
      </c>
      <c r="R417" s="417" t="s">
        <v>4964</v>
      </c>
    </row>
    <row r="418" spans="1:18" ht="15" customHeight="1" thickBot="1" x14ac:dyDescent="0.3">
      <c r="A418" s="417" t="s">
        <v>456</v>
      </c>
      <c r="B418" s="413">
        <f t="shared" si="34"/>
        <v>1</v>
      </c>
      <c r="C418" s="413" t="str">
        <f t="shared" si="32"/>
        <v>1012629031</v>
      </c>
      <c r="D418" s="395" t="str">
        <f t="shared" si="33"/>
        <v>101262903Frazier HS</v>
      </c>
      <c r="E418" s="418" t="s">
        <v>457</v>
      </c>
      <c r="F418" s="418" t="s">
        <v>23</v>
      </c>
      <c r="G418" s="415" t="s">
        <v>1425</v>
      </c>
      <c r="H418" s="417" t="s">
        <v>2087</v>
      </c>
      <c r="I418" s="418" t="s">
        <v>2086</v>
      </c>
      <c r="J418" s="417" t="s">
        <v>2087</v>
      </c>
      <c r="K418" s="419" t="str">
        <f t="shared" si="31"/>
        <v>142 Constitution St  Perryopolis,  PA  15473</v>
      </c>
      <c r="L418" s="418" t="s">
        <v>5535</v>
      </c>
      <c r="M418" s="395"/>
      <c r="N418" s="418" t="s">
        <v>3910</v>
      </c>
      <c r="O418" s="395"/>
      <c r="P418" s="418" t="s">
        <v>4029</v>
      </c>
      <c r="Q418" s="417" t="s">
        <v>4017</v>
      </c>
      <c r="R418" s="417" t="s">
        <v>4030</v>
      </c>
    </row>
    <row r="419" spans="1:18" ht="15" customHeight="1" thickBot="1" x14ac:dyDescent="0.3">
      <c r="A419" s="417" t="s">
        <v>456</v>
      </c>
      <c r="B419" s="413">
        <f t="shared" si="34"/>
        <v>2</v>
      </c>
      <c r="C419" s="413" t="str">
        <f t="shared" si="32"/>
        <v>1012629032</v>
      </c>
      <c r="D419" s="395" t="str">
        <f t="shared" si="33"/>
        <v>101262903Frazier MS</v>
      </c>
      <c r="E419" s="418" t="s">
        <v>457</v>
      </c>
      <c r="F419" s="418" t="s">
        <v>23</v>
      </c>
      <c r="G419" s="415" t="s">
        <v>1425</v>
      </c>
      <c r="H419" s="417" t="s">
        <v>2089</v>
      </c>
      <c r="I419" s="418" t="s">
        <v>2088</v>
      </c>
      <c r="J419" s="417" t="s">
        <v>2089</v>
      </c>
      <c r="K419" s="419" t="str">
        <f t="shared" si="31"/>
        <v>142 Constitution St  Perryopolis,  PA  15473</v>
      </c>
      <c r="L419" s="418" t="s">
        <v>5535</v>
      </c>
      <c r="M419" s="395"/>
      <c r="N419" s="418" t="s">
        <v>3910</v>
      </c>
      <c r="O419" s="395"/>
      <c r="P419" s="418" t="s">
        <v>4029</v>
      </c>
      <c r="Q419" s="417" t="s">
        <v>4017</v>
      </c>
      <c r="R419" s="417" t="s">
        <v>4030</v>
      </c>
    </row>
    <row r="420" spans="1:18" ht="15" customHeight="1" thickBot="1" x14ac:dyDescent="0.3">
      <c r="A420" s="417" t="s">
        <v>458</v>
      </c>
      <c r="B420" s="413">
        <f t="shared" si="34"/>
        <v>1</v>
      </c>
      <c r="C420" s="413" t="str">
        <f t="shared" si="32"/>
        <v>1270428531</v>
      </c>
      <c r="D420" s="395" t="str">
        <f t="shared" si="33"/>
        <v>127042853Freedom Area MS</v>
      </c>
      <c r="E420" s="418" t="s">
        <v>459</v>
      </c>
      <c r="F420" s="418" t="s">
        <v>23</v>
      </c>
      <c r="G420" s="415" t="s">
        <v>1425</v>
      </c>
      <c r="H420" s="417" t="s">
        <v>2091</v>
      </c>
      <c r="I420" s="418" t="s">
        <v>2090</v>
      </c>
      <c r="J420" s="417" t="s">
        <v>2091</v>
      </c>
      <c r="K420" s="419" t="str">
        <f t="shared" si="31"/>
        <v>1701 8th Ave  Freedom,  PA  15042</v>
      </c>
      <c r="L420" s="418" t="s">
        <v>5187</v>
      </c>
      <c r="M420" s="395"/>
      <c r="N420" s="418" t="s">
        <v>3910</v>
      </c>
      <c r="O420" s="395"/>
      <c r="P420" s="418" t="s">
        <v>5012</v>
      </c>
      <c r="Q420" s="417" t="s">
        <v>4017</v>
      </c>
      <c r="R420" s="417" t="s">
        <v>5013</v>
      </c>
    </row>
    <row r="421" spans="1:18" ht="15" customHeight="1" thickBot="1" x14ac:dyDescent="0.3">
      <c r="A421" s="417" t="s">
        <v>458</v>
      </c>
      <c r="B421" s="413">
        <f t="shared" si="34"/>
        <v>2</v>
      </c>
      <c r="C421" s="413" t="str">
        <f t="shared" si="32"/>
        <v>1270428532</v>
      </c>
      <c r="D421" s="395" t="str">
        <f t="shared" si="33"/>
        <v>127042853Freedom Area SHS</v>
      </c>
      <c r="E421" s="418" t="s">
        <v>459</v>
      </c>
      <c r="F421" s="418" t="s">
        <v>23</v>
      </c>
      <c r="G421" s="415" t="s">
        <v>1425</v>
      </c>
      <c r="H421" s="417" t="s">
        <v>2093</v>
      </c>
      <c r="I421" s="418" t="s">
        <v>2092</v>
      </c>
      <c r="J421" s="417" t="s">
        <v>2093</v>
      </c>
      <c r="K421" s="419" t="str">
        <f t="shared" si="31"/>
        <v>1190 Bulldog Dr  Freedom,  PA  15042</v>
      </c>
      <c r="L421" s="418" t="s">
        <v>5536</v>
      </c>
      <c r="M421" s="395"/>
      <c r="N421" s="418" t="s">
        <v>3910</v>
      </c>
      <c r="O421" s="395"/>
      <c r="P421" s="418" t="s">
        <v>5012</v>
      </c>
      <c r="Q421" s="417" t="s">
        <v>4017</v>
      </c>
      <c r="R421" s="417" t="s">
        <v>5013</v>
      </c>
    </row>
    <row r="422" spans="1:18" ht="15" customHeight="1" thickBot="1" x14ac:dyDescent="0.3">
      <c r="A422" s="417" t="s">
        <v>460</v>
      </c>
      <c r="B422" s="413">
        <f t="shared" si="34"/>
        <v>1</v>
      </c>
      <c r="C422" s="413" t="str">
        <f t="shared" si="32"/>
        <v>1280330531</v>
      </c>
      <c r="D422" s="395" t="str">
        <f t="shared" si="33"/>
        <v>128033053Freeport Area JHS</v>
      </c>
      <c r="E422" s="418" t="s">
        <v>461</v>
      </c>
      <c r="F422" s="418" t="s">
        <v>23</v>
      </c>
      <c r="G422" s="415" t="s">
        <v>1425</v>
      </c>
      <c r="H422" s="417" t="s">
        <v>2095</v>
      </c>
      <c r="I422" s="418" t="s">
        <v>2094</v>
      </c>
      <c r="J422" s="417" t="s">
        <v>2095</v>
      </c>
      <c r="K422" s="419" t="str">
        <f t="shared" si="31"/>
        <v>325 4th St  Freeport,  PA  16229</v>
      </c>
      <c r="L422" s="418" t="s">
        <v>5537</v>
      </c>
      <c r="M422" s="395"/>
      <c r="N422" s="418" t="s">
        <v>3910</v>
      </c>
      <c r="O422" s="395"/>
      <c r="P422" s="418" t="s">
        <v>5538</v>
      </c>
      <c r="Q422" s="417" t="s">
        <v>4017</v>
      </c>
      <c r="R422" s="417" t="s">
        <v>14685</v>
      </c>
    </row>
    <row r="423" spans="1:18" ht="15" customHeight="1" thickBot="1" x14ac:dyDescent="0.3">
      <c r="A423" s="417" t="s">
        <v>460</v>
      </c>
      <c r="B423" s="413">
        <f t="shared" si="34"/>
        <v>2</v>
      </c>
      <c r="C423" s="413" t="str">
        <f t="shared" si="32"/>
        <v>1280330532</v>
      </c>
      <c r="D423" s="395" t="str">
        <f t="shared" si="33"/>
        <v>128033053Freeport Area SHS</v>
      </c>
      <c r="E423" s="418" t="s">
        <v>461</v>
      </c>
      <c r="F423" s="418" t="s">
        <v>23</v>
      </c>
      <c r="G423" s="415" t="s">
        <v>1425</v>
      </c>
      <c r="H423" s="417" t="s">
        <v>2097</v>
      </c>
      <c r="I423" s="418" t="s">
        <v>2096</v>
      </c>
      <c r="J423" s="417" t="s">
        <v>2097</v>
      </c>
      <c r="K423" s="419" t="str">
        <f t="shared" si="31"/>
        <v>PO Box H  Freeport,  PA  16055</v>
      </c>
      <c r="L423" s="418" t="s">
        <v>14775</v>
      </c>
      <c r="M423" s="395"/>
      <c r="N423" s="418" t="s">
        <v>3910</v>
      </c>
      <c r="O423" s="395"/>
      <c r="P423" s="418" t="s">
        <v>5538</v>
      </c>
      <c r="Q423" s="417" t="s">
        <v>4017</v>
      </c>
      <c r="R423" s="417" t="s">
        <v>14776</v>
      </c>
    </row>
    <row r="424" spans="1:18" ht="15" customHeight="1" thickBot="1" x14ac:dyDescent="0.3">
      <c r="A424" s="417" t="s">
        <v>462</v>
      </c>
      <c r="B424" s="413">
        <f t="shared" si="34"/>
        <v>1</v>
      </c>
      <c r="C424" s="413" t="str">
        <f t="shared" si="32"/>
        <v>1265132701</v>
      </c>
      <c r="D424" s="395" t="str">
        <f t="shared" si="33"/>
        <v>126513270Freire CS</v>
      </c>
      <c r="E424" s="418" t="s">
        <v>463</v>
      </c>
      <c r="F424" s="418" t="s">
        <v>18</v>
      </c>
      <c r="G424" s="415" t="s">
        <v>1425</v>
      </c>
      <c r="H424" s="417" t="s">
        <v>2098</v>
      </c>
      <c r="I424" s="418" t="s">
        <v>463</v>
      </c>
      <c r="J424" s="417" t="s">
        <v>2098</v>
      </c>
      <c r="K424" s="419" t="str">
        <f t="shared" si="31"/>
        <v>2027 Chestnut Street  Philadelphia,  PA  19103</v>
      </c>
      <c r="L424" s="418" t="s">
        <v>5539</v>
      </c>
      <c r="M424" s="395"/>
      <c r="N424" s="418" t="s">
        <v>3910</v>
      </c>
      <c r="O424" s="395"/>
      <c r="P424" s="418" t="s">
        <v>4016</v>
      </c>
      <c r="Q424" s="417" t="s">
        <v>4017</v>
      </c>
      <c r="R424" s="417" t="s">
        <v>4952</v>
      </c>
    </row>
    <row r="425" spans="1:18" ht="15" customHeight="1" thickBot="1" x14ac:dyDescent="0.3">
      <c r="A425" s="417" t="s">
        <v>464</v>
      </c>
      <c r="B425" s="413">
        <f t="shared" si="34"/>
        <v>1</v>
      </c>
      <c r="C425" s="413" t="str">
        <f t="shared" si="32"/>
        <v>1112925071</v>
      </c>
      <c r="D425" s="395" t="str">
        <f t="shared" si="33"/>
        <v>111292507Fulton County AVTS</v>
      </c>
      <c r="E425" s="418" t="s">
        <v>465</v>
      </c>
      <c r="F425" s="418" t="s">
        <v>34</v>
      </c>
      <c r="G425" s="415" t="s">
        <v>1425</v>
      </c>
      <c r="H425" s="417" t="s">
        <v>5541</v>
      </c>
      <c r="I425" s="418" t="s">
        <v>465</v>
      </c>
      <c r="J425" s="417" t="s">
        <v>5541</v>
      </c>
      <c r="K425" s="419" t="str">
        <f t="shared" si="31"/>
        <v>145 East Cherry Street  McConnellsburg,  PA  17233</v>
      </c>
      <c r="L425" s="418" t="s">
        <v>5540</v>
      </c>
      <c r="M425" s="395"/>
      <c r="N425" s="418" t="s">
        <v>3910</v>
      </c>
      <c r="O425" s="395"/>
      <c r="P425" s="418" t="s">
        <v>4422</v>
      </c>
      <c r="Q425" s="417" t="s">
        <v>4017</v>
      </c>
      <c r="R425" s="417" t="s">
        <v>4423</v>
      </c>
    </row>
    <row r="426" spans="1:18" ht="15" customHeight="1" thickBot="1" x14ac:dyDescent="0.3">
      <c r="A426" s="417" t="s">
        <v>466</v>
      </c>
      <c r="B426" s="413">
        <f t="shared" si="34"/>
        <v>1</v>
      </c>
      <c r="C426" s="413" t="str">
        <f t="shared" si="32"/>
        <v>1095328041</v>
      </c>
      <c r="D426" s="395" t="str">
        <f t="shared" si="33"/>
        <v>109532804Galeton Area Sch</v>
      </c>
      <c r="E426" s="418" t="s">
        <v>467</v>
      </c>
      <c r="F426" s="418" t="s">
        <v>23</v>
      </c>
      <c r="G426" s="415" t="s">
        <v>1425</v>
      </c>
      <c r="H426" s="417" t="s">
        <v>2100</v>
      </c>
      <c r="I426" s="418" t="s">
        <v>2099</v>
      </c>
      <c r="J426" s="417" t="s">
        <v>2100</v>
      </c>
      <c r="K426" s="419" t="str">
        <f t="shared" si="31"/>
        <v>27 Bridge Street  Galeton,  PA  16922</v>
      </c>
      <c r="L426" s="418" t="s">
        <v>14373</v>
      </c>
      <c r="M426" s="395"/>
      <c r="N426" s="418" t="s">
        <v>3910</v>
      </c>
      <c r="O426" s="395"/>
      <c r="P426" s="418" t="s">
        <v>4391</v>
      </c>
      <c r="Q426" s="417" t="s">
        <v>4017</v>
      </c>
      <c r="R426" s="417" t="s">
        <v>4392</v>
      </c>
    </row>
    <row r="427" spans="1:18" ht="15" customHeight="1" thickBot="1" x14ac:dyDescent="0.3">
      <c r="A427" s="417" t="s">
        <v>468</v>
      </c>
      <c r="B427" s="413">
        <f t="shared" si="34"/>
        <v>1</v>
      </c>
      <c r="C427" s="413" t="str">
        <f t="shared" si="32"/>
        <v>1252341031</v>
      </c>
      <c r="D427" s="395" t="str">
        <f t="shared" si="33"/>
        <v>125234103Garnet Valley HS</v>
      </c>
      <c r="E427" s="418" t="s">
        <v>469</v>
      </c>
      <c r="F427" s="418" t="s">
        <v>23</v>
      </c>
      <c r="G427" s="415" t="s">
        <v>1425</v>
      </c>
      <c r="H427" s="417" t="s">
        <v>2102</v>
      </c>
      <c r="I427" s="418" t="s">
        <v>2101</v>
      </c>
      <c r="J427" s="417" t="s">
        <v>2102</v>
      </c>
      <c r="K427" s="419" t="str">
        <f t="shared" si="31"/>
        <v>552 Smithbridge Rd  Glen Mills,  PA  19342</v>
      </c>
      <c r="L427" s="418" t="s">
        <v>5542</v>
      </c>
      <c r="M427" s="395"/>
      <c r="N427" s="418" t="s">
        <v>3910</v>
      </c>
      <c r="O427" s="395"/>
      <c r="P427" s="418" t="s">
        <v>4929</v>
      </c>
      <c r="Q427" s="417" t="s">
        <v>4017</v>
      </c>
      <c r="R427" s="417" t="s">
        <v>4930</v>
      </c>
    </row>
    <row r="428" spans="1:18" ht="15" customHeight="1" thickBot="1" x14ac:dyDescent="0.3">
      <c r="A428" s="417" t="s">
        <v>468</v>
      </c>
      <c r="B428" s="413">
        <f t="shared" si="34"/>
        <v>2</v>
      </c>
      <c r="C428" s="413" t="str">
        <f t="shared" si="32"/>
        <v>1252341032</v>
      </c>
      <c r="D428" s="395" t="str">
        <f t="shared" si="33"/>
        <v>125234103Garnet Valley MS</v>
      </c>
      <c r="E428" s="418" t="s">
        <v>469</v>
      </c>
      <c r="F428" s="418" t="s">
        <v>23</v>
      </c>
      <c r="G428" s="415" t="s">
        <v>1425</v>
      </c>
      <c r="H428" s="417" t="s">
        <v>2104</v>
      </c>
      <c r="I428" s="418" t="s">
        <v>2103</v>
      </c>
      <c r="J428" s="417" t="s">
        <v>2104</v>
      </c>
      <c r="K428" s="419" t="str">
        <f t="shared" si="31"/>
        <v>601 Smithbridge Rd  Glen Mills,  PA  19342</v>
      </c>
      <c r="L428" s="418" t="s">
        <v>5543</v>
      </c>
      <c r="M428" s="395"/>
      <c r="N428" s="418" t="s">
        <v>3910</v>
      </c>
      <c r="O428" s="395"/>
      <c r="P428" s="418" t="s">
        <v>4929</v>
      </c>
      <c r="Q428" s="417" t="s">
        <v>4017</v>
      </c>
      <c r="R428" s="417" t="s">
        <v>4930</v>
      </c>
    </row>
    <row r="429" spans="1:18" ht="15" customHeight="1" thickBot="1" x14ac:dyDescent="0.3">
      <c r="A429" s="417" t="s">
        <v>470</v>
      </c>
      <c r="B429" s="413">
        <f t="shared" si="34"/>
        <v>1</v>
      </c>
      <c r="C429" s="413" t="str">
        <f t="shared" si="32"/>
        <v>1030241021</v>
      </c>
      <c r="D429" s="395" t="str">
        <f t="shared" si="33"/>
        <v>103024102Gateway MS</v>
      </c>
      <c r="E429" s="418" t="s">
        <v>471</v>
      </c>
      <c r="F429" s="418" t="s">
        <v>23</v>
      </c>
      <c r="G429" s="415" t="s">
        <v>1425</v>
      </c>
      <c r="H429" s="417" t="s">
        <v>2106</v>
      </c>
      <c r="I429" s="418" t="s">
        <v>2105</v>
      </c>
      <c r="J429" s="417" t="s">
        <v>2106</v>
      </c>
      <c r="K429" s="419" t="str">
        <f t="shared" si="31"/>
        <v>4450 Old William Penn Hwy  Monroeville,  PA  15146</v>
      </c>
      <c r="L429" s="418" t="s">
        <v>5544</v>
      </c>
      <c r="M429" s="395"/>
      <c r="N429" s="418" t="s">
        <v>3910</v>
      </c>
      <c r="O429" s="395"/>
      <c r="P429" s="418" t="s">
        <v>4102</v>
      </c>
      <c r="Q429" s="417" t="s">
        <v>4017</v>
      </c>
      <c r="R429" s="417" t="s">
        <v>4103</v>
      </c>
    </row>
    <row r="430" spans="1:18" ht="15" customHeight="1" thickBot="1" x14ac:dyDescent="0.3">
      <c r="A430" s="417" t="s">
        <v>470</v>
      </c>
      <c r="B430" s="413">
        <f t="shared" si="34"/>
        <v>2</v>
      </c>
      <c r="C430" s="413" t="str">
        <f t="shared" si="32"/>
        <v>1030241022</v>
      </c>
      <c r="D430" s="395" t="str">
        <f t="shared" si="33"/>
        <v>103024102Gateway SHS</v>
      </c>
      <c r="E430" s="418" t="s">
        <v>471</v>
      </c>
      <c r="F430" s="418" t="s">
        <v>23</v>
      </c>
      <c r="G430" s="415" t="s">
        <v>1425</v>
      </c>
      <c r="H430" s="417" t="s">
        <v>2108</v>
      </c>
      <c r="I430" s="418" t="s">
        <v>2107</v>
      </c>
      <c r="J430" s="417" t="s">
        <v>2108</v>
      </c>
      <c r="K430" s="419" t="str">
        <f t="shared" si="31"/>
        <v>3000 Gateway Campus Blvd  Monroeville,  PA  15146</v>
      </c>
      <c r="L430" s="418" t="s">
        <v>5545</v>
      </c>
      <c r="M430" s="395"/>
      <c r="N430" s="418" t="s">
        <v>3910</v>
      </c>
      <c r="O430" s="395"/>
      <c r="P430" s="418" t="s">
        <v>4102</v>
      </c>
      <c r="Q430" s="417" t="s">
        <v>4017</v>
      </c>
      <c r="R430" s="417" t="s">
        <v>4103</v>
      </c>
    </row>
    <row r="431" spans="1:18" ht="15" customHeight="1" thickBot="1" x14ac:dyDescent="0.3">
      <c r="A431" s="417" t="s">
        <v>472</v>
      </c>
      <c r="B431" s="413">
        <f t="shared" si="34"/>
        <v>1</v>
      </c>
      <c r="C431" s="413" t="str">
        <f t="shared" si="32"/>
        <v>1052539031</v>
      </c>
      <c r="D431" s="395" t="str">
        <f t="shared" si="33"/>
        <v>105253903General McLane HS</v>
      </c>
      <c r="E431" s="418" t="s">
        <v>473</v>
      </c>
      <c r="F431" s="418" t="s">
        <v>23</v>
      </c>
      <c r="G431" s="415" t="s">
        <v>1425</v>
      </c>
      <c r="H431" s="417" t="s">
        <v>2110</v>
      </c>
      <c r="I431" s="418" t="s">
        <v>2109</v>
      </c>
      <c r="J431" s="417" t="s">
        <v>2110</v>
      </c>
      <c r="K431" s="419" t="str">
        <f t="shared" si="31"/>
        <v>11761 Edinboro Rd  Edinboro,  PA  16412</v>
      </c>
      <c r="L431" s="418" t="s">
        <v>5546</v>
      </c>
      <c r="M431" s="395"/>
      <c r="N431" s="418" t="s">
        <v>3910</v>
      </c>
      <c r="O431" s="395"/>
      <c r="P431" s="418" t="s">
        <v>4189</v>
      </c>
      <c r="Q431" s="417" t="s">
        <v>4017</v>
      </c>
      <c r="R431" s="417" t="s">
        <v>4190</v>
      </c>
    </row>
    <row r="432" spans="1:18" ht="15" customHeight="1" thickBot="1" x14ac:dyDescent="0.3">
      <c r="A432" s="417" t="s">
        <v>472</v>
      </c>
      <c r="B432" s="413">
        <f t="shared" si="34"/>
        <v>2</v>
      </c>
      <c r="C432" s="413" t="str">
        <f t="shared" si="32"/>
        <v>1052539032</v>
      </c>
      <c r="D432" s="395" t="str">
        <f t="shared" si="33"/>
        <v>105253903James W Parker MS</v>
      </c>
      <c r="E432" s="418" t="s">
        <v>473</v>
      </c>
      <c r="F432" s="418" t="s">
        <v>23</v>
      </c>
      <c r="G432" s="415" t="s">
        <v>1425</v>
      </c>
      <c r="H432" s="417" t="s">
        <v>2112</v>
      </c>
      <c r="I432" s="418" t="s">
        <v>2111</v>
      </c>
      <c r="J432" s="417" t="s">
        <v>2112</v>
      </c>
      <c r="K432" s="419" t="str">
        <f t="shared" si="31"/>
        <v>11781 Edinboro Rd  Edinboro,  PA  16412</v>
      </c>
      <c r="L432" s="418" t="s">
        <v>5547</v>
      </c>
      <c r="M432" s="395"/>
      <c r="N432" s="418" t="s">
        <v>3910</v>
      </c>
      <c r="O432" s="395"/>
      <c r="P432" s="418" t="s">
        <v>4189</v>
      </c>
      <c r="Q432" s="417" t="s">
        <v>4017</v>
      </c>
      <c r="R432" s="417" t="s">
        <v>4190</v>
      </c>
    </row>
    <row r="433" spans="1:18" ht="15" customHeight="1" thickBot="1" x14ac:dyDescent="0.3">
      <c r="A433" s="417" t="s">
        <v>474</v>
      </c>
      <c r="B433" s="413">
        <f t="shared" si="34"/>
        <v>1</v>
      </c>
      <c r="C433" s="413" t="str">
        <f t="shared" si="32"/>
        <v>1120137531</v>
      </c>
      <c r="D433" s="395" t="str">
        <f t="shared" si="33"/>
        <v>112013753Gettysburg Area HS</v>
      </c>
      <c r="E433" s="418" t="s">
        <v>475</v>
      </c>
      <c r="F433" s="418" t="s">
        <v>23</v>
      </c>
      <c r="G433" s="415" t="s">
        <v>1425</v>
      </c>
      <c r="H433" s="417" t="s">
        <v>2114</v>
      </c>
      <c r="I433" s="418" t="s">
        <v>2113</v>
      </c>
      <c r="J433" s="417" t="s">
        <v>2114</v>
      </c>
      <c r="K433" s="419" t="str">
        <f t="shared" ref="K433:K496" si="35">L433&amp;"  "&amp;P433&amp;",  "&amp;Q433&amp;"  "&amp;R433</f>
        <v>1130 Old Harrisburg Rd  Gettysburg,  PA  17325</v>
      </c>
      <c r="L433" s="418" t="s">
        <v>5548</v>
      </c>
      <c r="M433" s="395"/>
      <c r="N433" s="418" t="s">
        <v>3910</v>
      </c>
      <c r="O433" s="395"/>
      <c r="P433" s="418" t="s">
        <v>4449</v>
      </c>
      <c r="Q433" s="417" t="s">
        <v>4017</v>
      </c>
      <c r="R433" s="417" t="s">
        <v>4450</v>
      </c>
    </row>
    <row r="434" spans="1:18" ht="15" customHeight="1" thickBot="1" x14ac:dyDescent="0.3">
      <c r="A434" s="417" t="s">
        <v>474</v>
      </c>
      <c r="B434" s="413">
        <f t="shared" si="34"/>
        <v>2</v>
      </c>
      <c r="C434" s="413" t="str">
        <f t="shared" si="32"/>
        <v>1120137532</v>
      </c>
      <c r="D434" s="395" t="str">
        <f t="shared" si="33"/>
        <v>112013753Gettysburg Area MS</v>
      </c>
      <c r="E434" s="418" t="s">
        <v>475</v>
      </c>
      <c r="F434" s="418" t="s">
        <v>23</v>
      </c>
      <c r="G434" s="415" t="s">
        <v>1425</v>
      </c>
      <c r="H434" s="417" t="s">
        <v>2116</v>
      </c>
      <c r="I434" s="418" t="s">
        <v>2115</v>
      </c>
      <c r="J434" s="417" t="s">
        <v>2116</v>
      </c>
      <c r="K434" s="419" t="str">
        <f t="shared" si="35"/>
        <v>37 Lefever St  Gettysburg,  PA  17325</v>
      </c>
      <c r="L434" s="418" t="s">
        <v>5549</v>
      </c>
      <c r="M434" s="395"/>
      <c r="N434" s="418" t="s">
        <v>3910</v>
      </c>
      <c r="O434" s="395"/>
      <c r="P434" s="418" t="s">
        <v>4449</v>
      </c>
      <c r="Q434" s="417" t="s">
        <v>4017</v>
      </c>
      <c r="R434" s="417" t="s">
        <v>4450</v>
      </c>
    </row>
    <row r="435" spans="1:18" ht="15" customHeight="1" thickBot="1" x14ac:dyDescent="0.3">
      <c r="A435" s="417" t="s">
        <v>476</v>
      </c>
      <c r="B435" s="413">
        <f t="shared" si="34"/>
        <v>1</v>
      </c>
      <c r="C435" s="413" t="str">
        <f t="shared" si="32"/>
        <v>1295449071</v>
      </c>
      <c r="D435" s="395" t="str">
        <f t="shared" si="33"/>
        <v>129544907Gillingham Charter School</v>
      </c>
      <c r="E435" s="418" t="s">
        <v>477</v>
      </c>
      <c r="F435" s="418" t="s">
        <v>18</v>
      </c>
      <c r="G435" s="415" t="s">
        <v>1425</v>
      </c>
      <c r="H435" s="417" t="s">
        <v>2117</v>
      </c>
      <c r="I435" s="418" t="s">
        <v>477</v>
      </c>
      <c r="J435" s="417" t="s">
        <v>2117</v>
      </c>
      <c r="K435" s="419" t="str">
        <f t="shared" si="35"/>
        <v>915 Howard Avenue  Pottsville,  PA  17901</v>
      </c>
      <c r="L435" s="418" t="s">
        <v>5550</v>
      </c>
      <c r="M435" s="395"/>
      <c r="N435" s="418" t="s">
        <v>3910</v>
      </c>
      <c r="O435" s="395"/>
      <c r="P435" s="418" t="s">
        <v>5051</v>
      </c>
      <c r="Q435" s="417" t="s">
        <v>4017</v>
      </c>
      <c r="R435" s="417" t="s">
        <v>5052</v>
      </c>
    </row>
    <row r="436" spans="1:18" ht="15" customHeight="1" thickBot="1" x14ac:dyDescent="0.3">
      <c r="A436" s="417" t="s">
        <v>478</v>
      </c>
      <c r="B436" s="413">
        <f t="shared" si="34"/>
        <v>1</v>
      </c>
      <c r="C436" s="413" t="str">
        <f t="shared" ref="C436:C499" si="36">A436&amp;B436</f>
        <v>1052540531</v>
      </c>
      <c r="D436" s="395" t="str">
        <f t="shared" ref="D436:D499" si="37">A436&amp;I436</f>
        <v>105254053Girard HS</v>
      </c>
      <c r="E436" s="418" t="s">
        <v>479</v>
      </c>
      <c r="F436" s="418" t="s">
        <v>23</v>
      </c>
      <c r="G436" s="415" t="s">
        <v>1425</v>
      </c>
      <c r="H436" s="417" t="s">
        <v>2119</v>
      </c>
      <c r="I436" s="418" t="s">
        <v>2118</v>
      </c>
      <c r="J436" s="417" t="s">
        <v>2119</v>
      </c>
      <c r="K436" s="419" t="str">
        <f t="shared" si="35"/>
        <v>1135 Lake St  Girard,  PA  16417</v>
      </c>
      <c r="L436" s="418" t="s">
        <v>5551</v>
      </c>
      <c r="M436" s="395"/>
      <c r="N436" s="418" t="s">
        <v>3910</v>
      </c>
      <c r="O436" s="395"/>
      <c r="P436" s="418" t="s">
        <v>4211</v>
      </c>
      <c r="Q436" s="417" t="s">
        <v>4017</v>
      </c>
      <c r="R436" s="417" t="s">
        <v>4212</v>
      </c>
    </row>
    <row r="437" spans="1:18" ht="15" customHeight="1" thickBot="1" x14ac:dyDescent="0.3">
      <c r="A437" s="417" t="s">
        <v>478</v>
      </c>
      <c r="B437" s="413">
        <f t="shared" si="34"/>
        <v>2</v>
      </c>
      <c r="C437" s="413" t="str">
        <f t="shared" si="36"/>
        <v>1052540532</v>
      </c>
      <c r="D437" s="395" t="str">
        <f t="shared" si="37"/>
        <v>105254053Rice Avenue MS</v>
      </c>
      <c r="E437" s="418" t="s">
        <v>479</v>
      </c>
      <c r="F437" s="418" t="s">
        <v>23</v>
      </c>
      <c r="G437" s="415" t="s">
        <v>1425</v>
      </c>
      <c r="H437" s="417" t="s">
        <v>2121</v>
      </c>
      <c r="I437" s="418" t="s">
        <v>2120</v>
      </c>
      <c r="J437" s="417" t="s">
        <v>2121</v>
      </c>
      <c r="K437" s="419" t="str">
        <f t="shared" si="35"/>
        <v>1100 Rice Ave  Girard,  PA  16417</v>
      </c>
      <c r="L437" s="418" t="s">
        <v>5552</v>
      </c>
      <c r="M437" s="395"/>
      <c r="N437" s="418" t="s">
        <v>3910</v>
      </c>
      <c r="O437" s="395"/>
      <c r="P437" s="418" t="s">
        <v>4211</v>
      </c>
      <c r="Q437" s="417" t="s">
        <v>4017</v>
      </c>
      <c r="R437" s="417" t="s">
        <v>4212</v>
      </c>
    </row>
    <row r="438" spans="1:18" ht="15" customHeight="1" thickBot="1" x14ac:dyDescent="0.3">
      <c r="A438" s="417" t="s">
        <v>480</v>
      </c>
      <c r="B438" s="413">
        <f t="shared" si="34"/>
        <v>1</v>
      </c>
      <c r="C438" s="413" t="str">
        <f t="shared" si="36"/>
        <v>1101730031</v>
      </c>
      <c r="D438" s="395" t="str">
        <f t="shared" si="37"/>
        <v>110173003Glendale JSHS</v>
      </c>
      <c r="E438" s="418" t="s">
        <v>481</v>
      </c>
      <c r="F438" s="418" t="s">
        <v>23</v>
      </c>
      <c r="G438" s="415" t="s">
        <v>1425</v>
      </c>
      <c r="H438" s="417" t="s">
        <v>2123</v>
      </c>
      <c r="I438" s="418" t="s">
        <v>2122</v>
      </c>
      <c r="J438" s="417" t="s">
        <v>2123</v>
      </c>
      <c r="K438" s="419" t="str">
        <f t="shared" si="35"/>
        <v>1466 Beaver Valley Rd  Flinton,  PA  16640</v>
      </c>
      <c r="L438" s="418" t="s">
        <v>5553</v>
      </c>
      <c r="M438" s="395"/>
      <c r="N438" s="418" t="s">
        <v>3910</v>
      </c>
      <c r="O438" s="395"/>
      <c r="P438" s="418" t="s">
        <v>4410</v>
      </c>
      <c r="Q438" s="417" t="s">
        <v>4017</v>
      </c>
      <c r="R438" s="417" t="s">
        <v>4411</v>
      </c>
    </row>
    <row r="439" spans="1:18" ht="15" customHeight="1" thickBot="1" x14ac:dyDescent="0.3">
      <c r="A439" s="417" t="s">
        <v>482</v>
      </c>
      <c r="B439" s="413">
        <f t="shared" si="34"/>
        <v>1</v>
      </c>
      <c r="C439" s="413" t="str">
        <f t="shared" si="36"/>
        <v>1265133801</v>
      </c>
      <c r="D439" s="395" t="str">
        <f t="shared" si="37"/>
        <v>126513380Global Leadership Academy CS</v>
      </c>
      <c r="E439" s="418" t="s">
        <v>483</v>
      </c>
      <c r="F439" s="418" t="s">
        <v>18</v>
      </c>
      <c r="G439" s="415" t="s">
        <v>1425</v>
      </c>
      <c r="H439" s="417" t="s">
        <v>2124</v>
      </c>
      <c r="I439" s="418" t="s">
        <v>483</v>
      </c>
      <c r="J439" s="417" t="s">
        <v>2124</v>
      </c>
      <c r="K439" s="419" t="str">
        <f t="shared" si="35"/>
        <v>4601 Girard Avenue  Philadelphia,  PA  19131</v>
      </c>
      <c r="L439" s="418" t="s">
        <v>5554</v>
      </c>
      <c r="M439" s="395"/>
      <c r="N439" s="418" t="s">
        <v>3910</v>
      </c>
      <c r="O439" s="395"/>
      <c r="P439" s="418" t="s">
        <v>4016</v>
      </c>
      <c r="Q439" s="417" t="s">
        <v>4017</v>
      </c>
      <c r="R439" s="417" t="s">
        <v>4961</v>
      </c>
    </row>
    <row r="440" spans="1:18" ht="15" customHeight="1" thickBot="1" x14ac:dyDescent="0.3">
      <c r="A440" s="417" t="s">
        <v>484</v>
      </c>
      <c r="B440" s="413">
        <f t="shared" si="34"/>
        <v>1</v>
      </c>
      <c r="C440" s="413" t="str">
        <f t="shared" si="36"/>
        <v>1140630031</v>
      </c>
      <c r="D440" s="395" t="str">
        <f t="shared" si="37"/>
        <v>114063003Governor Mifflin MS</v>
      </c>
      <c r="E440" s="418" t="s">
        <v>485</v>
      </c>
      <c r="F440" s="418" t="s">
        <v>23</v>
      </c>
      <c r="G440" s="415" t="s">
        <v>1425</v>
      </c>
      <c r="H440" s="417" t="s">
        <v>2126</v>
      </c>
      <c r="I440" s="418" t="s">
        <v>2125</v>
      </c>
      <c r="J440" s="417" t="s">
        <v>2126</v>
      </c>
      <c r="K440" s="419" t="str">
        <f t="shared" si="35"/>
        <v>130 East Lancaster Avenue  Shillington,  PA  19607</v>
      </c>
      <c r="L440" s="418" t="s">
        <v>5555</v>
      </c>
      <c r="M440" s="395"/>
      <c r="N440" s="418" t="s">
        <v>3910</v>
      </c>
      <c r="O440" s="395"/>
      <c r="P440" s="418" t="s">
        <v>4552</v>
      </c>
      <c r="Q440" s="417" t="s">
        <v>4017</v>
      </c>
      <c r="R440" s="417" t="s">
        <v>4553</v>
      </c>
    </row>
    <row r="441" spans="1:18" ht="15" customHeight="1" thickBot="1" x14ac:dyDescent="0.3">
      <c r="A441" s="417" t="s">
        <v>484</v>
      </c>
      <c r="B441" s="413">
        <f t="shared" si="34"/>
        <v>2</v>
      </c>
      <c r="C441" s="413" t="str">
        <f t="shared" si="36"/>
        <v>1140630032</v>
      </c>
      <c r="D441" s="395" t="str">
        <f t="shared" si="37"/>
        <v>114063003Governor Mifflin SHS</v>
      </c>
      <c r="E441" s="418" t="s">
        <v>485</v>
      </c>
      <c r="F441" s="418" t="s">
        <v>23</v>
      </c>
      <c r="G441" s="415" t="s">
        <v>1425</v>
      </c>
      <c r="H441" s="417" t="s">
        <v>2128</v>
      </c>
      <c r="I441" s="418" t="s">
        <v>2127</v>
      </c>
      <c r="J441" s="417" t="s">
        <v>2128</v>
      </c>
      <c r="K441" s="419" t="str">
        <f t="shared" si="35"/>
        <v>101 S Waverly St  Shillington,  PA  19607</v>
      </c>
      <c r="L441" s="418" t="s">
        <v>5556</v>
      </c>
      <c r="M441" s="395"/>
      <c r="N441" s="418" t="s">
        <v>3910</v>
      </c>
      <c r="O441" s="395"/>
      <c r="P441" s="418" t="s">
        <v>4552</v>
      </c>
      <c r="Q441" s="417" t="s">
        <v>4017</v>
      </c>
      <c r="R441" s="417" t="s">
        <v>4553</v>
      </c>
    </row>
    <row r="442" spans="1:18" ht="15" customHeight="1" thickBot="1" x14ac:dyDescent="0.3">
      <c r="A442" s="417" t="s">
        <v>486</v>
      </c>
      <c r="B442" s="413">
        <f t="shared" si="34"/>
        <v>1</v>
      </c>
      <c r="C442" s="413" t="str">
        <f t="shared" si="36"/>
        <v>1241535031</v>
      </c>
      <c r="D442" s="395" t="str">
        <f t="shared" si="37"/>
        <v>124153503Great Valley HS</v>
      </c>
      <c r="E442" s="418" t="s">
        <v>487</v>
      </c>
      <c r="F442" s="418" t="s">
        <v>23</v>
      </c>
      <c r="G442" s="415" t="s">
        <v>1425</v>
      </c>
      <c r="H442" s="417" t="s">
        <v>2130</v>
      </c>
      <c r="I442" s="418" t="s">
        <v>2129</v>
      </c>
      <c r="J442" s="417" t="s">
        <v>2130</v>
      </c>
      <c r="K442" s="419" t="str">
        <f t="shared" si="35"/>
        <v>225 North Phoenixville Pike  Malvern,  PA  19355</v>
      </c>
      <c r="L442" s="418" t="s">
        <v>5557</v>
      </c>
      <c r="M442" s="395"/>
      <c r="N442" s="418" t="s">
        <v>3910</v>
      </c>
      <c r="O442" s="395"/>
      <c r="P442" s="418" t="s">
        <v>4911</v>
      </c>
      <c r="Q442" s="417" t="s">
        <v>4017</v>
      </c>
      <c r="R442" s="417" t="s">
        <v>4912</v>
      </c>
    </row>
    <row r="443" spans="1:18" ht="15" customHeight="1" thickBot="1" x14ac:dyDescent="0.3">
      <c r="A443" s="417" t="s">
        <v>486</v>
      </c>
      <c r="B443" s="413">
        <f t="shared" si="34"/>
        <v>2</v>
      </c>
      <c r="C443" s="413" t="str">
        <f t="shared" si="36"/>
        <v>1241535032</v>
      </c>
      <c r="D443" s="395" t="str">
        <f t="shared" si="37"/>
        <v>124153503Great Valley MS</v>
      </c>
      <c r="E443" s="418" t="s">
        <v>487</v>
      </c>
      <c r="F443" s="418" t="s">
        <v>23</v>
      </c>
      <c r="G443" s="415" t="s">
        <v>1425</v>
      </c>
      <c r="H443" s="417" t="s">
        <v>2132</v>
      </c>
      <c r="I443" s="418" t="s">
        <v>2131</v>
      </c>
      <c r="J443" s="417" t="s">
        <v>2132</v>
      </c>
      <c r="K443" s="419" t="str">
        <f t="shared" si="35"/>
        <v>255 North Phoenixville Pike  Malvern,  PA  19355</v>
      </c>
      <c r="L443" s="418" t="s">
        <v>5558</v>
      </c>
      <c r="M443" s="395"/>
      <c r="N443" s="418" t="s">
        <v>3910</v>
      </c>
      <c r="O443" s="395"/>
      <c r="P443" s="418" t="s">
        <v>4911</v>
      </c>
      <c r="Q443" s="417" t="s">
        <v>4017</v>
      </c>
      <c r="R443" s="417" t="s">
        <v>4912</v>
      </c>
    </row>
    <row r="444" spans="1:18" ht="15" customHeight="1" thickBot="1" x14ac:dyDescent="0.3">
      <c r="A444" s="417" t="s">
        <v>488</v>
      </c>
      <c r="B444" s="413">
        <f t="shared" si="34"/>
        <v>1</v>
      </c>
      <c r="C444" s="413" t="str">
        <f t="shared" si="36"/>
        <v>1080706071</v>
      </c>
      <c r="D444" s="395" t="str">
        <f t="shared" si="37"/>
        <v>108070607Greater Altoona CTC</v>
      </c>
      <c r="E444" s="418" t="s">
        <v>489</v>
      </c>
      <c r="F444" s="418" t="s">
        <v>34</v>
      </c>
      <c r="G444" s="415" t="s">
        <v>1425</v>
      </c>
      <c r="H444" s="417" t="s">
        <v>5559</v>
      </c>
      <c r="I444" s="418" t="s">
        <v>489</v>
      </c>
      <c r="J444" s="417" t="s">
        <v>5559</v>
      </c>
      <c r="K444" s="419" t="str">
        <f t="shared" si="35"/>
        <v>1500 4th Avenue  Altoona,  PA  16602</v>
      </c>
      <c r="L444" s="418" t="s">
        <v>5286</v>
      </c>
      <c r="M444" s="395"/>
      <c r="N444" s="418" t="s">
        <v>3910</v>
      </c>
      <c r="O444" s="395"/>
      <c r="P444" s="418" t="s">
        <v>4296</v>
      </c>
      <c r="Q444" s="417" t="s">
        <v>4017</v>
      </c>
      <c r="R444" s="417" t="s">
        <v>4297</v>
      </c>
    </row>
    <row r="445" spans="1:18" ht="15" customHeight="1" thickBot="1" x14ac:dyDescent="0.3">
      <c r="A445" s="417" t="s">
        <v>490</v>
      </c>
      <c r="B445" s="413">
        <f t="shared" si="34"/>
        <v>1</v>
      </c>
      <c r="C445" s="413" t="str">
        <f t="shared" si="36"/>
        <v>1081126071</v>
      </c>
      <c r="D445" s="395" t="str">
        <f t="shared" si="37"/>
        <v>108112607Greater Johnstown CTC</v>
      </c>
      <c r="E445" s="418" t="s">
        <v>491</v>
      </c>
      <c r="F445" s="418" t="s">
        <v>34</v>
      </c>
      <c r="G445" s="415" t="s">
        <v>1425</v>
      </c>
      <c r="H445" s="417" t="s">
        <v>5561</v>
      </c>
      <c r="I445" s="418" t="s">
        <v>491</v>
      </c>
      <c r="J445" s="417" t="s">
        <v>5561</v>
      </c>
      <c r="K445" s="419" t="str">
        <f t="shared" si="35"/>
        <v>445 Schoolhouse Road  Johnstown,  PA  15904</v>
      </c>
      <c r="L445" s="418" t="s">
        <v>5560</v>
      </c>
      <c r="M445" s="395"/>
      <c r="N445" s="418" t="s">
        <v>3910</v>
      </c>
      <c r="O445" s="395"/>
      <c r="P445" s="418" t="s">
        <v>4330</v>
      </c>
      <c r="Q445" s="417" t="s">
        <v>4017</v>
      </c>
      <c r="R445" s="417" t="s">
        <v>4336</v>
      </c>
    </row>
    <row r="446" spans="1:18" ht="15" customHeight="1" thickBot="1" x14ac:dyDescent="0.3">
      <c r="A446" s="417" t="s">
        <v>490</v>
      </c>
      <c r="B446" s="413">
        <f t="shared" si="34"/>
        <v>2</v>
      </c>
      <c r="C446" s="413" t="str">
        <f t="shared" si="36"/>
        <v>1081126072</v>
      </c>
      <c r="D446" s="395" t="str">
        <f t="shared" si="37"/>
        <v>108112607Greater Johnstown CTC</v>
      </c>
      <c r="E446" s="418" t="s">
        <v>491</v>
      </c>
      <c r="F446" s="418" t="s">
        <v>34</v>
      </c>
      <c r="G446" s="415" t="s">
        <v>1425</v>
      </c>
      <c r="H446" s="417" t="s">
        <v>5561</v>
      </c>
      <c r="I446" s="418" t="s">
        <v>491</v>
      </c>
      <c r="J446" s="417" t="s">
        <v>5561</v>
      </c>
      <c r="K446" s="419" t="str">
        <f t="shared" si="35"/>
        <v>445 Schoolhouse Road  Johnstown,  PA  15904</v>
      </c>
      <c r="L446" s="418" t="s">
        <v>5560</v>
      </c>
      <c r="M446" s="395"/>
      <c r="N446" s="418" t="s">
        <v>3910</v>
      </c>
      <c r="O446" s="395"/>
      <c r="P446" s="418" t="s">
        <v>4330</v>
      </c>
      <c r="Q446" s="417" t="s">
        <v>4017</v>
      </c>
      <c r="R446" s="417" t="s">
        <v>4336</v>
      </c>
    </row>
    <row r="447" spans="1:18" ht="15" customHeight="1" thickBot="1" x14ac:dyDescent="0.3">
      <c r="A447" s="417" t="s">
        <v>492</v>
      </c>
      <c r="B447" s="413">
        <f t="shared" si="34"/>
        <v>1</v>
      </c>
      <c r="C447" s="413" t="str">
        <f t="shared" si="36"/>
        <v>1081125021</v>
      </c>
      <c r="D447" s="395" t="str">
        <f t="shared" si="37"/>
        <v>108112502Greater Johnstown MS</v>
      </c>
      <c r="E447" s="418" t="s">
        <v>493</v>
      </c>
      <c r="F447" s="418" t="s">
        <v>23</v>
      </c>
      <c r="G447" s="415" t="s">
        <v>1425</v>
      </c>
      <c r="H447" s="417" t="s">
        <v>2134</v>
      </c>
      <c r="I447" s="418" t="s">
        <v>2133</v>
      </c>
      <c r="J447" s="417" t="s">
        <v>2134</v>
      </c>
      <c r="K447" s="419" t="str">
        <f t="shared" si="35"/>
        <v>280 Decker Ave  Johnstown,  PA  15906</v>
      </c>
      <c r="L447" s="418" t="s">
        <v>5562</v>
      </c>
      <c r="M447" s="395"/>
      <c r="N447" s="418" t="s">
        <v>3910</v>
      </c>
      <c r="O447" s="395"/>
      <c r="P447" s="418" t="s">
        <v>4330</v>
      </c>
      <c r="Q447" s="417" t="s">
        <v>4017</v>
      </c>
      <c r="R447" s="417" t="s">
        <v>4335</v>
      </c>
    </row>
    <row r="448" spans="1:18" ht="15" customHeight="1" thickBot="1" x14ac:dyDescent="0.3">
      <c r="A448" s="417" t="s">
        <v>492</v>
      </c>
      <c r="B448" s="413">
        <f t="shared" si="34"/>
        <v>2</v>
      </c>
      <c r="C448" s="413" t="str">
        <f t="shared" si="36"/>
        <v>1081125022</v>
      </c>
      <c r="D448" s="395" t="str">
        <f t="shared" si="37"/>
        <v>108112502Greater Johnstown SHS</v>
      </c>
      <c r="E448" s="418" t="s">
        <v>493</v>
      </c>
      <c r="F448" s="418" t="s">
        <v>23</v>
      </c>
      <c r="G448" s="415" t="s">
        <v>1425</v>
      </c>
      <c r="H448" s="417" t="s">
        <v>2136</v>
      </c>
      <c r="I448" s="418" t="s">
        <v>2135</v>
      </c>
      <c r="J448" s="417" t="s">
        <v>2136</v>
      </c>
      <c r="K448" s="419" t="str">
        <f t="shared" si="35"/>
        <v>222 Central Ave  Johnstown,  PA  15902</v>
      </c>
      <c r="L448" s="418" t="s">
        <v>5563</v>
      </c>
      <c r="M448" s="395"/>
      <c r="N448" s="418" t="s">
        <v>3910</v>
      </c>
      <c r="O448" s="395"/>
      <c r="P448" s="418" t="s">
        <v>4330</v>
      </c>
      <c r="Q448" s="417" t="s">
        <v>4017</v>
      </c>
      <c r="R448" s="417" t="s">
        <v>4331</v>
      </c>
    </row>
    <row r="449" spans="1:18" ht="15" customHeight="1" thickBot="1" x14ac:dyDescent="0.3">
      <c r="A449" s="417" t="s">
        <v>494</v>
      </c>
      <c r="B449" s="413">
        <f t="shared" si="34"/>
        <v>1</v>
      </c>
      <c r="C449" s="413" t="str">
        <f t="shared" si="36"/>
        <v>1076531021</v>
      </c>
      <c r="D449" s="395" t="str">
        <f t="shared" si="37"/>
        <v>107653102Greater Latrobe JHS</v>
      </c>
      <c r="E449" s="418" t="s">
        <v>495</v>
      </c>
      <c r="F449" s="418" t="s">
        <v>23</v>
      </c>
      <c r="G449" s="415" t="s">
        <v>1425</v>
      </c>
      <c r="H449" s="417" t="s">
        <v>2138</v>
      </c>
      <c r="I449" s="418" t="s">
        <v>2137</v>
      </c>
      <c r="J449" s="417" t="s">
        <v>2138</v>
      </c>
      <c r="K449" s="419" t="str">
        <f t="shared" si="35"/>
        <v>130 High School Rd  Latrobe,  PA  15650</v>
      </c>
      <c r="L449" s="418" t="s">
        <v>5564</v>
      </c>
      <c r="M449" s="395"/>
      <c r="N449" s="418" t="s">
        <v>3910</v>
      </c>
      <c r="O449" s="395"/>
      <c r="P449" s="418" t="s">
        <v>4272</v>
      </c>
      <c r="Q449" s="417" t="s">
        <v>4017</v>
      </c>
      <c r="R449" s="417" t="s">
        <v>4273</v>
      </c>
    </row>
    <row r="450" spans="1:18" ht="15" customHeight="1" thickBot="1" x14ac:dyDescent="0.3">
      <c r="A450" s="417" t="s">
        <v>494</v>
      </c>
      <c r="B450" s="413">
        <f t="shared" si="34"/>
        <v>2</v>
      </c>
      <c r="C450" s="413" t="str">
        <f t="shared" si="36"/>
        <v>1076531022</v>
      </c>
      <c r="D450" s="395" t="str">
        <f t="shared" si="37"/>
        <v>107653102Greater Latrobe SHS</v>
      </c>
      <c r="E450" s="418" t="s">
        <v>495</v>
      </c>
      <c r="F450" s="418" t="s">
        <v>23</v>
      </c>
      <c r="G450" s="415" t="s">
        <v>1425</v>
      </c>
      <c r="H450" s="417" t="s">
        <v>2140</v>
      </c>
      <c r="I450" s="418" t="s">
        <v>2139</v>
      </c>
      <c r="J450" s="417" t="s">
        <v>2140</v>
      </c>
      <c r="K450" s="419" t="str">
        <f t="shared" si="35"/>
        <v>131 High School Rd  Latrobe,  PA  15650</v>
      </c>
      <c r="L450" s="418" t="s">
        <v>5565</v>
      </c>
      <c r="M450" s="395"/>
      <c r="N450" s="418" t="s">
        <v>3910</v>
      </c>
      <c r="O450" s="395"/>
      <c r="P450" s="418" t="s">
        <v>4272</v>
      </c>
      <c r="Q450" s="417" t="s">
        <v>4017</v>
      </c>
      <c r="R450" s="417" t="s">
        <v>4273</v>
      </c>
    </row>
    <row r="451" spans="1:18" ht="15" customHeight="1" thickBot="1" x14ac:dyDescent="0.3">
      <c r="A451" s="417" t="s">
        <v>496</v>
      </c>
      <c r="B451" s="413">
        <f t="shared" si="34"/>
        <v>1</v>
      </c>
      <c r="C451" s="413" t="str">
        <f t="shared" si="36"/>
        <v>1184026031</v>
      </c>
      <c r="D451" s="395" t="str">
        <f t="shared" si="37"/>
        <v>118402603Greater Nanticoke Area Ed Ctr</v>
      </c>
      <c r="E451" s="418" t="s">
        <v>497</v>
      </c>
      <c r="F451" s="418" t="s">
        <v>23</v>
      </c>
      <c r="G451" s="415" t="s">
        <v>1425</v>
      </c>
      <c r="H451" s="417" t="s">
        <v>2142</v>
      </c>
      <c r="I451" s="418" t="s">
        <v>2141</v>
      </c>
      <c r="J451" s="417" t="s">
        <v>2142</v>
      </c>
      <c r="K451" s="419" t="str">
        <f t="shared" si="35"/>
        <v>600 East Union Street  Nanticoke,  PA  18634</v>
      </c>
      <c r="L451" s="418" t="s">
        <v>5566</v>
      </c>
      <c r="M451" s="395"/>
      <c r="N451" s="418" t="s">
        <v>3910</v>
      </c>
      <c r="O451" s="395"/>
      <c r="P451" s="418" t="s">
        <v>4704</v>
      </c>
      <c r="Q451" s="417" t="s">
        <v>4017</v>
      </c>
      <c r="R451" s="417" t="s">
        <v>4705</v>
      </c>
    </row>
    <row r="452" spans="1:18" ht="15" customHeight="1" thickBot="1" x14ac:dyDescent="0.3">
      <c r="A452" s="417" t="s">
        <v>496</v>
      </c>
      <c r="B452" s="413">
        <f t="shared" ref="B452:B515" si="38">IF(A452=A451,B451+1,1)</f>
        <v>2</v>
      </c>
      <c r="C452" s="413" t="str">
        <f t="shared" si="36"/>
        <v>1184026032</v>
      </c>
      <c r="D452" s="395" t="str">
        <f t="shared" si="37"/>
        <v>118402603Greater Nanticoke Area SHS</v>
      </c>
      <c r="E452" s="418" t="s">
        <v>497</v>
      </c>
      <c r="F452" s="418" t="s">
        <v>23</v>
      </c>
      <c r="G452" s="415" t="s">
        <v>1425</v>
      </c>
      <c r="H452" s="417" t="s">
        <v>2144</v>
      </c>
      <c r="I452" s="418" t="s">
        <v>2143</v>
      </c>
      <c r="J452" s="417" t="s">
        <v>2144</v>
      </c>
      <c r="K452" s="419" t="str">
        <f t="shared" si="35"/>
        <v>425 Kosciuszko St  Nanticoke,  PA  18634</v>
      </c>
      <c r="L452" s="418" t="s">
        <v>5567</v>
      </c>
      <c r="M452" s="395"/>
      <c r="N452" s="418" t="s">
        <v>3910</v>
      </c>
      <c r="O452" s="395"/>
      <c r="P452" s="418" t="s">
        <v>4704</v>
      </c>
      <c r="Q452" s="417" t="s">
        <v>4017</v>
      </c>
      <c r="R452" s="417" t="s">
        <v>4705</v>
      </c>
    </row>
    <row r="453" spans="1:18" ht="15" customHeight="1" thickBot="1" x14ac:dyDescent="0.3">
      <c r="A453" s="417" t="s">
        <v>498</v>
      </c>
      <c r="B453" s="413">
        <f t="shared" si="38"/>
        <v>1</v>
      </c>
      <c r="C453" s="413" t="str">
        <f t="shared" si="36"/>
        <v>1265100051</v>
      </c>
      <c r="D453" s="395" t="str">
        <f t="shared" si="37"/>
        <v>126510005Green Woods CS</v>
      </c>
      <c r="E453" s="418" t="s">
        <v>499</v>
      </c>
      <c r="F453" s="418" t="s">
        <v>18</v>
      </c>
      <c r="G453" s="415" t="s">
        <v>1425</v>
      </c>
      <c r="H453" s="417" t="s">
        <v>2145</v>
      </c>
      <c r="I453" s="418" t="s">
        <v>499</v>
      </c>
      <c r="J453" s="417" t="s">
        <v>2145</v>
      </c>
      <c r="K453" s="419" t="str">
        <f t="shared" si="35"/>
        <v>119 Rector Street  Philadelphia,  PA  19127</v>
      </c>
      <c r="L453" s="418" t="s">
        <v>5568</v>
      </c>
      <c r="M453" s="395"/>
      <c r="N453" s="418" t="s">
        <v>3910</v>
      </c>
      <c r="O453" s="395"/>
      <c r="P453" s="418" t="s">
        <v>4016</v>
      </c>
      <c r="Q453" s="417" t="s">
        <v>4017</v>
      </c>
      <c r="R453" s="417" t="s">
        <v>4955</v>
      </c>
    </row>
    <row r="454" spans="1:18" ht="15" customHeight="1" thickBot="1" x14ac:dyDescent="0.3">
      <c r="A454" s="417" t="s">
        <v>500</v>
      </c>
      <c r="B454" s="413">
        <f t="shared" si="38"/>
        <v>1</v>
      </c>
      <c r="C454" s="413" t="str">
        <f t="shared" si="36"/>
        <v>1122830031</v>
      </c>
      <c r="D454" s="395" t="str">
        <f t="shared" si="37"/>
        <v>112283003Greencastle-Antrim MS</v>
      </c>
      <c r="E454" s="418" t="s">
        <v>501</v>
      </c>
      <c r="F454" s="418" t="s">
        <v>23</v>
      </c>
      <c r="G454" s="415" t="s">
        <v>1425</v>
      </c>
      <c r="H454" s="417" t="s">
        <v>2147</v>
      </c>
      <c r="I454" s="418" t="s">
        <v>2146</v>
      </c>
      <c r="J454" s="417" t="s">
        <v>2147</v>
      </c>
      <c r="K454" s="419" t="str">
        <f t="shared" si="35"/>
        <v>370 South Ridge Ave  Greencastle,  PA  17225</v>
      </c>
      <c r="L454" s="418" t="s">
        <v>5569</v>
      </c>
      <c r="M454" s="395"/>
      <c r="N454" s="418" t="s">
        <v>3910</v>
      </c>
      <c r="O454" s="395"/>
      <c r="P454" s="418" t="s">
        <v>4461</v>
      </c>
      <c r="Q454" s="417" t="s">
        <v>4017</v>
      </c>
      <c r="R454" s="417" t="s">
        <v>4462</v>
      </c>
    </row>
    <row r="455" spans="1:18" ht="15" customHeight="1" thickBot="1" x14ac:dyDescent="0.3">
      <c r="A455" s="417" t="s">
        <v>500</v>
      </c>
      <c r="B455" s="413">
        <f t="shared" si="38"/>
        <v>2</v>
      </c>
      <c r="C455" s="413" t="str">
        <f t="shared" si="36"/>
        <v>1122830032</v>
      </c>
      <c r="D455" s="395" t="str">
        <f t="shared" si="37"/>
        <v>112283003Greencastle-Antrim SHS</v>
      </c>
      <c r="E455" s="418" t="s">
        <v>501</v>
      </c>
      <c r="F455" s="418" t="s">
        <v>23</v>
      </c>
      <c r="G455" s="415" t="s">
        <v>1425</v>
      </c>
      <c r="H455" s="417" t="s">
        <v>2149</v>
      </c>
      <c r="I455" s="418" t="s">
        <v>2148</v>
      </c>
      <c r="J455" s="417" t="s">
        <v>2149</v>
      </c>
      <c r="K455" s="419" t="str">
        <f t="shared" si="35"/>
        <v>300 S Ridge Ave  Greencastle,  PA  17225</v>
      </c>
      <c r="L455" s="418" t="s">
        <v>5570</v>
      </c>
      <c r="M455" s="395"/>
      <c r="N455" s="418" t="s">
        <v>3910</v>
      </c>
      <c r="O455" s="395"/>
      <c r="P455" s="418" t="s">
        <v>4461</v>
      </c>
      <c r="Q455" s="417" t="s">
        <v>4017</v>
      </c>
      <c r="R455" s="417" t="s">
        <v>4462</v>
      </c>
    </row>
    <row r="456" spans="1:18" ht="15" customHeight="1" thickBot="1" x14ac:dyDescent="0.3">
      <c r="A456" s="417" t="s">
        <v>502</v>
      </c>
      <c r="B456" s="413">
        <f t="shared" si="38"/>
        <v>1</v>
      </c>
      <c r="C456" s="413" t="str">
        <f t="shared" si="36"/>
        <v>1013026071</v>
      </c>
      <c r="D456" s="395" t="str">
        <f t="shared" si="37"/>
        <v>101302607Greene County CTC</v>
      </c>
      <c r="E456" s="418" t="s">
        <v>503</v>
      </c>
      <c r="F456" s="418" t="s">
        <v>34</v>
      </c>
      <c r="G456" s="415" t="s">
        <v>1425</v>
      </c>
      <c r="H456" s="417" t="s">
        <v>5572</v>
      </c>
      <c r="I456" s="418" t="s">
        <v>503</v>
      </c>
      <c r="J456" s="417" t="s">
        <v>5572</v>
      </c>
      <c r="K456" s="419" t="str">
        <f t="shared" si="35"/>
        <v>60 Zimmerman Drive  Waynesburg,  PA  15370</v>
      </c>
      <c r="L456" s="418" t="s">
        <v>5571</v>
      </c>
      <c r="M456" s="395"/>
      <c r="N456" s="418" t="s">
        <v>3910</v>
      </c>
      <c r="O456" s="395"/>
      <c r="P456" s="418" t="s">
        <v>4035</v>
      </c>
      <c r="Q456" s="417" t="s">
        <v>4017</v>
      </c>
      <c r="R456" s="417" t="s">
        <v>4036</v>
      </c>
    </row>
    <row r="457" spans="1:18" ht="15" customHeight="1" thickBot="1" x14ac:dyDescent="0.3">
      <c r="A457" s="417" t="s">
        <v>504</v>
      </c>
      <c r="B457" s="413">
        <f t="shared" si="38"/>
        <v>1</v>
      </c>
      <c r="C457" s="413" t="str">
        <f t="shared" si="36"/>
        <v>1076532031</v>
      </c>
      <c r="D457" s="395" t="str">
        <f t="shared" si="37"/>
        <v>107653203Greensburg-Salem HS</v>
      </c>
      <c r="E457" s="418" t="s">
        <v>505</v>
      </c>
      <c r="F457" s="418" t="s">
        <v>23</v>
      </c>
      <c r="G457" s="415" t="s">
        <v>1425</v>
      </c>
      <c r="H457" s="417" t="s">
        <v>2151</v>
      </c>
      <c r="I457" s="418" t="s">
        <v>2150</v>
      </c>
      <c r="J457" s="417" t="s">
        <v>2151</v>
      </c>
      <c r="K457" s="419" t="str">
        <f t="shared" si="35"/>
        <v>65 Mennel Dr  Greensburg,  PA  15601</v>
      </c>
      <c r="L457" s="418" t="s">
        <v>5573</v>
      </c>
      <c r="M457" s="395"/>
      <c r="N457" s="418" t="s">
        <v>3910</v>
      </c>
      <c r="O457" s="395"/>
      <c r="P457" s="418" t="s">
        <v>4262</v>
      </c>
      <c r="Q457" s="417" t="s">
        <v>4017</v>
      </c>
      <c r="R457" s="417" t="s">
        <v>4263</v>
      </c>
    </row>
    <row r="458" spans="1:18" ht="15" customHeight="1" thickBot="1" x14ac:dyDescent="0.3">
      <c r="A458" s="417" t="s">
        <v>504</v>
      </c>
      <c r="B458" s="413">
        <f t="shared" si="38"/>
        <v>2</v>
      </c>
      <c r="C458" s="413" t="str">
        <f t="shared" si="36"/>
        <v>1076532032</v>
      </c>
      <c r="D458" s="395" t="str">
        <f t="shared" si="37"/>
        <v>107653203Greensburg-Salem MS</v>
      </c>
      <c r="E458" s="418" t="s">
        <v>505</v>
      </c>
      <c r="F458" s="418" t="s">
        <v>23</v>
      </c>
      <c r="G458" s="415" t="s">
        <v>1425</v>
      </c>
      <c r="H458" s="417" t="s">
        <v>2153</v>
      </c>
      <c r="I458" s="418" t="s">
        <v>2152</v>
      </c>
      <c r="J458" s="417" t="s">
        <v>2153</v>
      </c>
      <c r="K458" s="419" t="str">
        <f t="shared" si="35"/>
        <v>301 N Main St  Greensburg,  PA  15601</v>
      </c>
      <c r="L458" s="418" t="s">
        <v>5574</v>
      </c>
      <c r="M458" s="395"/>
      <c r="N458" s="418" t="s">
        <v>3910</v>
      </c>
      <c r="O458" s="395"/>
      <c r="P458" s="418" t="s">
        <v>4262</v>
      </c>
      <c r="Q458" s="417" t="s">
        <v>4017</v>
      </c>
      <c r="R458" s="417" t="s">
        <v>4263</v>
      </c>
    </row>
    <row r="459" spans="1:18" ht="15" customHeight="1" thickBot="1" x14ac:dyDescent="0.3">
      <c r="A459" s="417" t="s">
        <v>504</v>
      </c>
      <c r="B459" s="413">
        <f t="shared" si="38"/>
        <v>3</v>
      </c>
      <c r="C459" s="413" t="str">
        <f t="shared" si="36"/>
        <v>1076532033</v>
      </c>
      <c r="D459" s="395" t="str">
        <f t="shared" si="37"/>
        <v>107653203Metzgar El Sch</v>
      </c>
      <c r="E459" s="418" t="s">
        <v>505</v>
      </c>
      <c r="F459" s="418" t="s">
        <v>23</v>
      </c>
      <c r="G459" s="415" t="s">
        <v>1425</v>
      </c>
      <c r="H459" s="417" t="s">
        <v>14777</v>
      </c>
      <c r="I459" s="418" t="s">
        <v>14778</v>
      </c>
      <c r="J459" s="417" t="s">
        <v>14777</v>
      </c>
      <c r="K459" s="419" t="str">
        <f t="shared" si="35"/>
        <v>140 CC Hall Drive  New Alexandria,  PA  15670</v>
      </c>
      <c r="L459" s="418" t="s">
        <v>14779</v>
      </c>
      <c r="M459" s="395"/>
      <c r="N459" s="418" t="s">
        <v>3910</v>
      </c>
      <c r="O459" s="395"/>
      <c r="P459" s="418" t="s">
        <v>14780</v>
      </c>
      <c r="Q459" s="417" t="s">
        <v>4017</v>
      </c>
      <c r="R459" s="417" t="s">
        <v>14781</v>
      </c>
    </row>
    <row r="460" spans="1:18" ht="15" customHeight="1" thickBot="1" x14ac:dyDescent="0.3">
      <c r="A460" s="417" t="s">
        <v>506</v>
      </c>
      <c r="B460" s="413">
        <f t="shared" si="38"/>
        <v>1</v>
      </c>
      <c r="C460" s="413" t="str">
        <f t="shared" si="36"/>
        <v>1044328031</v>
      </c>
      <c r="D460" s="395" t="str">
        <f t="shared" si="37"/>
        <v>104432803Greenville JSHS</v>
      </c>
      <c r="E460" s="418" t="s">
        <v>507</v>
      </c>
      <c r="F460" s="418" t="s">
        <v>23</v>
      </c>
      <c r="G460" s="415" t="s">
        <v>1425</v>
      </c>
      <c r="H460" s="417" t="s">
        <v>2155</v>
      </c>
      <c r="I460" s="418" t="s">
        <v>2154</v>
      </c>
      <c r="J460" s="417" t="s">
        <v>2155</v>
      </c>
      <c r="K460" s="419" t="str">
        <f t="shared" si="35"/>
        <v>9 Donation Road  Greenville,  PA  16125</v>
      </c>
      <c r="L460" s="418" t="s">
        <v>5575</v>
      </c>
      <c r="M460" s="395"/>
      <c r="N460" s="418" t="s">
        <v>3910</v>
      </c>
      <c r="O460" s="395"/>
      <c r="P460" s="418" t="s">
        <v>4172</v>
      </c>
      <c r="Q460" s="417" t="s">
        <v>4017</v>
      </c>
      <c r="R460" s="417" t="s">
        <v>4173</v>
      </c>
    </row>
    <row r="461" spans="1:18" ht="15" customHeight="1" thickBot="1" x14ac:dyDescent="0.3">
      <c r="A461" s="417" t="s">
        <v>508</v>
      </c>
      <c r="B461" s="413">
        <f t="shared" si="38"/>
        <v>1</v>
      </c>
      <c r="C461" s="413" t="str">
        <f t="shared" si="36"/>
        <v>1155030041</v>
      </c>
      <c r="D461" s="395" t="str">
        <f t="shared" si="37"/>
        <v>115503004Greenwood HS</v>
      </c>
      <c r="E461" s="418" t="s">
        <v>509</v>
      </c>
      <c r="F461" s="418" t="s">
        <v>23</v>
      </c>
      <c r="G461" s="415" t="s">
        <v>1425</v>
      </c>
      <c r="H461" s="417" t="s">
        <v>2157</v>
      </c>
      <c r="I461" s="418" t="s">
        <v>2156</v>
      </c>
      <c r="J461" s="417" t="s">
        <v>2157</v>
      </c>
      <c r="K461" s="419" t="str">
        <f t="shared" si="35"/>
        <v>405 E Sunbury St  Millerstown,  PA  17062</v>
      </c>
      <c r="L461" s="418" t="s">
        <v>5576</v>
      </c>
      <c r="M461" s="395"/>
      <c r="N461" s="418" t="s">
        <v>3910</v>
      </c>
      <c r="O461" s="395"/>
      <c r="P461" s="418" t="s">
        <v>4612</v>
      </c>
      <c r="Q461" s="417" t="s">
        <v>4017</v>
      </c>
      <c r="R461" s="417" t="s">
        <v>4613</v>
      </c>
    </row>
    <row r="462" spans="1:18" ht="15" customHeight="1" thickBot="1" x14ac:dyDescent="0.3">
      <c r="A462" s="417" t="s">
        <v>508</v>
      </c>
      <c r="B462" s="413">
        <f t="shared" si="38"/>
        <v>2</v>
      </c>
      <c r="C462" s="413" t="str">
        <f t="shared" si="36"/>
        <v>1155030042</v>
      </c>
      <c r="D462" s="395" t="str">
        <f t="shared" si="37"/>
        <v>115503004Greenwood MS</v>
      </c>
      <c r="E462" s="418" t="s">
        <v>509</v>
      </c>
      <c r="F462" s="418" t="s">
        <v>23</v>
      </c>
      <c r="G462" s="415" t="s">
        <v>1425</v>
      </c>
      <c r="H462" s="417" t="s">
        <v>2159</v>
      </c>
      <c r="I462" s="418" t="s">
        <v>2158</v>
      </c>
      <c r="J462" s="417" t="s">
        <v>2159</v>
      </c>
      <c r="K462" s="419" t="str">
        <f t="shared" si="35"/>
        <v>405 E Sunbury St  Millerstown,  PA  17062</v>
      </c>
      <c r="L462" s="418" t="s">
        <v>5576</v>
      </c>
      <c r="M462" s="395"/>
      <c r="N462" s="418" t="s">
        <v>3910</v>
      </c>
      <c r="O462" s="395"/>
      <c r="P462" s="418" t="s">
        <v>4612</v>
      </c>
      <c r="Q462" s="417" t="s">
        <v>4017</v>
      </c>
      <c r="R462" s="417" t="s">
        <v>4613</v>
      </c>
    </row>
    <row r="463" spans="1:18" ht="15" customHeight="1" thickBot="1" x14ac:dyDescent="0.3">
      <c r="A463" s="417" t="s">
        <v>510</v>
      </c>
      <c r="B463" s="413">
        <f t="shared" si="38"/>
        <v>1</v>
      </c>
      <c r="C463" s="413" t="str">
        <f t="shared" si="36"/>
        <v>1044329031</v>
      </c>
      <c r="D463" s="395" t="str">
        <f t="shared" si="37"/>
        <v>104432903George Jr Republic HS</v>
      </c>
      <c r="E463" s="418" t="s">
        <v>511</v>
      </c>
      <c r="F463" s="418" t="s">
        <v>23</v>
      </c>
      <c r="G463" s="415" t="s">
        <v>1425</v>
      </c>
      <c r="H463" s="417" t="s">
        <v>2161</v>
      </c>
      <c r="I463" s="418" t="s">
        <v>2160</v>
      </c>
      <c r="J463" s="417" t="s">
        <v>2161</v>
      </c>
      <c r="K463" s="419" t="str">
        <f t="shared" si="35"/>
        <v>233 George Junior Rd  Grove City,  PA  16127</v>
      </c>
      <c r="L463" s="418" t="s">
        <v>5577</v>
      </c>
      <c r="M463" s="395"/>
      <c r="N463" s="418" t="s">
        <v>3910</v>
      </c>
      <c r="O463" s="395"/>
      <c r="P463" s="418" t="s">
        <v>4143</v>
      </c>
      <c r="Q463" s="417" t="s">
        <v>4017</v>
      </c>
      <c r="R463" s="417" t="s">
        <v>4144</v>
      </c>
    </row>
    <row r="464" spans="1:18" ht="15" customHeight="1" thickBot="1" x14ac:dyDescent="0.3">
      <c r="A464" s="417" t="s">
        <v>510</v>
      </c>
      <c r="B464" s="413">
        <f t="shared" si="38"/>
        <v>2</v>
      </c>
      <c r="C464" s="413" t="str">
        <f t="shared" si="36"/>
        <v>1044329032</v>
      </c>
      <c r="D464" s="395" t="str">
        <f t="shared" si="37"/>
        <v>104432903George Jr Republic MS</v>
      </c>
      <c r="E464" s="418" t="s">
        <v>511</v>
      </c>
      <c r="F464" s="418" t="s">
        <v>23</v>
      </c>
      <c r="G464" s="415" t="s">
        <v>1425</v>
      </c>
      <c r="H464" s="417" t="s">
        <v>2163</v>
      </c>
      <c r="I464" s="418" t="s">
        <v>2162</v>
      </c>
      <c r="J464" s="417" t="s">
        <v>2163</v>
      </c>
      <c r="K464" s="419" t="str">
        <f t="shared" si="35"/>
        <v>233 George Junior Rd  Grove City,  PA  16127</v>
      </c>
      <c r="L464" s="418" t="s">
        <v>5577</v>
      </c>
      <c r="M464" s="395"/>
      <c r="N464" s="418" t="s">
        <v>3910</v>
      </c>
      <c r="O464" s="395"/>
      <c r="P464" s="418" t="s">
        <v>4143</v>
      </c>
      <c r="Q464" s="417" t="s">
        <v>4017</v>
      </c>
      <c r="R464" s="417" t="s">
        <v>4144</v>
      </c>
    </row>
    <row r="465" spans="1:18" ht="15" customHeight="1" thickBot="1" x14ac:dyDescent="0.3">
      <c r="A465" s="417" t="s">
        <v>510</v>
      </c>
      <c r="B465" s="413">
        <f t="shared" si="38"/>
        <v>3</v>
      </c>
      <c r="C465" s="413" t="str">
        <f t="shared" si="36"/>
        <v>1044329033</v>
      </c>
      <c r="D465" s="395" t="str">
        <f t="shared" si="37"/>
        <v>104432903Grove City Area HS</v>
      </c>
      <c r="E465" s="418" t="s">
        <v>511</v>
      </c>
      <c r="F465" s="418" t="s">
        <v>23</v>
      </c>
      <c r="G465" s="415" t="s">
        <v>1425</v>
      </c>
      <c r="H465" s="417" t="s">
        <v>2165</v>
      </c>
      <c r="I465" s="418" t="s">
        <v>2164</v>
      </c>
      <c r="J465" s="417" t="s">
        <v>2165</v>
      </c>
      <c r="K465" s="419" t="str">
        <f t="shared" si="35"/>
        <v>511 Highland Ave  Grove City,  PA  16127</v>
      </c>
      <c r="L465" s="418" t="s">
        <v>5578</v>
      </c>
      <c r="M465" s="395"/>
      <c r="N465" s="418" t="s">
        <v>3910</v>
      </c>
      <c r="O465" s="395"/>
      <c r="P465" s="418" t="s">
        <v>4143</v>
      </c>
      <c r="Q465" s="417" t="s">
        <v>4017</v>
      </c>
      <c r="R465" s="417" t="s">
        <v>4144</v>
      </c>
    </row>
    <row r="466" spans="1:18" ht="15" customHeight="1" thickBot="1" x14ac:dyDescent="0.3">
      <c r="A466" s="417" t="s">
        <v>510</v>
      </c>
      <c r="B466" s="413">
        <f t="shared" si="38"/>
        <v>4</v>
      </c>
      <c r="C466" s="413" t="str">
        <f t="shared" si="36"/>
        <v>1044329034</v>
      </c>
      <c r="D466" s="395" t="str">
        <f t="shared" si="37"/>
        <v>104432903Grove City Area MS</v>
      </c>
      <c r="E466" s="418" t="s">
        <v>511</v>
      </c>
      <c r="F466" s="418" t="s">
        <v>23</v>
      </c>
      <c r="G466" s="415" t="s">
        <v>1425</v>
      </c>
      <c r="H466" s="417" t="s">
        <v>2167</v>
      </c>
      <c r="I466" s="418" t="s">
        <v>2166</v>
      </c>
      <c r="J466" s="417" t="s">
        <v>2167</v>
      </c>
      <c r="K466" s="419" t="str">
        <f t="shared" si="35"/>
        <v>100 Middle School Drive  Grove City,  PA  16127</v>
      </c>
      <c r="L466" s="418" t="s">
        <v>5579</v>
      </c>
      <c r="M466" s="395"/>
      <c r="N466" s="418" t="s">
        <v>3910</v>
      </c>
      <c r="O466" s="395"/>
      <c r="P466" s="418" t="s">
        <v>4143</v>
      </c>
      <c r="Q466" s="417" t="s">
        <v>4017</v>
      </c>
      <c r="R466" s="417" t="s">
        <v>4144</v>
      </c>
    </row>
    <row r="467" spans="1:18" ht="15" customHeight="1" thickBot="1" x14ac:dyDescent="0.3">
      <c r="A467" s="417" t="s">
        <v>512</v>
      </c>
      <c r="B467" s="413">
        <f t="shared" si="38"/>
        <v>1</v>
      </c>
      <c r="C467" s="413" t="str">
        <f t="shared" si="36"/>
        <v>1152225041</v>
      </c>
      <c r="D467" s="395" t="str">
        <f t="shared" si="37"/>
        <v>115222504Halifax Area HS</v>
      </c>
      <c r="E467" s="418" t="s">
        <v>513</v>
      </c>
      <c r="F467" s="418" t="s">
        <v>23</v>
      </c>
      <c r="G467" s="415" t="s">
        <v>1425</v>
      </c>
      <c r="H467" s="417" t="s">
        <v>2169</v>
      </c>
      <c r="I467" s="418" t="s">
        <v>2168</v>
      </c>
      <c r="J467" s="417" t="s">
        <v>2169</v>
      </c>
      <c r="K467" s="419" t="str">
        <f t="shared" si="35"/>
        <v>3940 Peters Mountain Rd  Halifax,  PA  17032</v>
      </c>
      <c r="L467" s="418" t="s">
        <v>5580</v>
      </c>
      <c r="M467" s="395"/>
      <c r="N467" s="418" t="s">
        <v>3910</v>
      </c>
      <c r="O467" s="395"/>
      <c r="P467" s="418" t="s">
        <v>4598</v>
      </c>
      <c r="Q467" s="417" t="s">
        <v>4017</v>
      </c>
      <c r="R467" s="417" t="s">
        <v>4599</v>
      </c>
    </row>
    <row r="468" spans="1:18" ht="15" customHeight="1" thickBot="1" x14ac:dyDescent="0.3">
      <c r="A468" s="417" t="s">
        <v>512</v>
      </c>
      <c r="B468" s="413">
        <f t="shared" si="38"/>
        <v>2</v>
      </c>
      <c r="C468" s="413" t="str">
        <f t="shared" si="36"/>
        <v>1152225042</v>
      </c>
      <c r="D468" s="395" t="str">
        <f t="shared" si="37"/>
        <v>115222504Halifax Area MS</v>
      </c>
      <c r="E468" s="418" t="s">
        <v>513</v>
      </c>
      <c r="F468" s="418" t="s">
        <v>23</v>
      </c>
      <c r="G468" s="415" t="s">
        <v>1425</v>
      </c>
      <c r="H468" s="417" t="s">
        <v>2171</v>
      </c>
      <c r="I468" s="418" t="s">
        <v>2170</v>
      </c>
      <c r="J468" s="417" t="s">
        <v>2171</v>
      </c>
      <c r="K468" s="419" t="str">
        <f t="shared" si="35"/>
        <v>3940 Peters Mountain Rd  Halifax,  PA  17032</v>
      </c>
      <c r="L468" s="418" t="s">
        <v>5580</v>
      </c>
      <c r="M468" s="395"/>
      <c r="N468" s="418" t="s">
        <v>3910</v>
      </c>
      <c r="O468" s="395"/>
      <c r="P468" s="418" t="s">
        <v>4598</v>
      </c>
      <c r="Q468" s="417" t="s">
        <v>4017</v>
      </c>
      <c r="R468" s="417" t="s">
        <v>4599</v>
      </c>
    </row>
    <row r="469" spans="1:18" ht="15" customHeight="1" thickBot="1" x14ac:dyDescent="0.3">
      <c r="A469" s="417" t="s">
        <v>514</v>
      </c>
      <c r="B469" s="413">
        <f t="shared" si="38"/>
        <v>1</v>
      </c>
      <c r="C469" s="413" t="str">
        <f t="shared" si="36"/>
        <v>1140635031</v>
      </c>
      <c r="D469" s="395" t="str">
        <f t="shared" si="37"/>
        <v>114063503Hamburg Area HS</v>
      </c>
      <c r="E469" s="418" t="s">
        <v>515</v>
      </c>
      <c r="F469" s="418" t="s">
        <v>23</v>
      </c>
      <c r="G469" s="415" t="s">
        <v>1425</v>
      </c>
      <c r="H469" s="417" t="s">
        <v>2173</v>
      </c>
      <c r="I469" s="418" t="s">
        <v>2172</v>
      </c>
      <c r="J469" s="417" t="s">
        <v>2173</v>
      </c>
      <c r="K469" s="419" t="str">
        <f t="shared" si="35"/>
        <v>Windsor Street  Hamburg,  PA  19526</v>
      </c>
      <c r="L469" s="418" t="s">
        <v>5581</v>
      </c>
      <c r="M469" s="395"/>
      <c r="N469" s="418" t="s">
        <v>3910</v>
      </c>
      <c r="O469" s="395"/>
      <c r="P469" s="418" t="s">
        <v>4554</v>
      </c>
      <c r="Q469" s="417" t="s">
        <v>4017</v>
      </c>
      <c r="R469" s="417" t="s">
        <v>4555</v>
      </c>
    </row>
    <row r="470" spans="1:18" ht="15" customHeight="1" thickBot="1" x14ac:dyDescent="0.3">
      <c r="A470" s="417" t="s">
        <v>514</v>
      </c>
      <c r="B470" s="413">
        <f t="shared" si="38"/>
        <v>2</v>
      </c>
      <c r="C470" s="413" t="str">
        <f t="shared" si="36"/>
        <v>1140635032</v>
      </c>
      <c r="D470" s="395" t="str">
        <f t="shared" si="37"/>
        <v>114063503Hamburg Area Middle School</v>
      </c>
      <c r="E470" s="418" t="s">
        <v>515</v>
      </c>
      <c r="F470" s="418" t="s">
        <v>23</v>
      </c>
      <c r="G470" s="415" t="s">
        <v>1425</v>
      </c>
      <c r="H470" s="417" t="s">
        <v>2175</v>
      </c>
      <c r="I470" s="418" t="s">
        <v>2174</v>
      </c>
      <c r="J470" s="417" t="s">
        <v>2175</v>
      </c>
      <c r="K470" s="419" t="str">
        <f t="shared" si="35"/>
        <v>Windsor Street  Hamburg,  PA  19526</v>
      </c>
      <c r="L470" s="418" t="s">
        <v>5581</v>
      </c>
      <c r="M470" s="395"/>
      <c r="N470" s="418" t="s">
        <v>3910</v>
      </c>
      <c r="O470" s="395"/>
      <c r="P470" s="418" t="s">
        <v>4554</v>
      </c>
      <c r="Q470" s="417" t="s">
        <v>4017</v>
      </c>
      <c r="R470" s="417" t="s">
        <v>4555</v>
      </c>
    </row>
    <row r="471" spans="1:18" ht="15" customHeight="1" thickBot="1" x14ac:dyDescent="0.3">
      <c r="A471" s="417" t="s">
        <v>516</v>
      </c>
      <c r="B471" s="413">
        <f t="shared" si="38"/>
        <v>1</v>
      </c>
      <c r="C471" s="413" t="str">
        <f t="shared" si="36"/>
        <v>1030246031</v>
      </c>
      <c r="D471" s="395" t="str">
        <f t="shared" si="37"/>
        <v>103024603Hampton HS</v>
      </c>
      <c r="E471" s="418" t="s">
        <v>517</v>
      </c>
      <c r="F471" s="418" t="s">
        <v>23</v>
      </c>
      <c r="G471" s="415" t="s">
        <v>1425</v>
      </c>
      <c r="H471" s="417" t="s">
        <v>2177</v>
      </c>
      <c r="I471" s="418" t="s">
        <v>2176</v>
      </c>
      <c r="J471" s="417" t="s">
        <v>2177</v>
      </c>
      <c r="K471" s="419" t="str">
        <f t="shared" si="35"/>
        <v>2929 McCully Rd  Allison Park,  PA  15101</v>
      </c>
      <c r="L471" s="418" t="s">
        <v>5582</v>
      </c>
      <c r="M471" s="395"/>
      <c r="N471" s="418" t="s">
        <v>3910</v>
      </c>
      <c r="O471" s="395"/>
      <c r="P471" s="418" t="s">
        <v>4081</v>
      </c>
      <c r="Q471" s="417" t="s">
        <v>4017</v>
      </c>
      <c r="R471" s="417" t="s">
        <v>4082</v>
      </c>
    </row>
    <row r="472" spans="1:18" ht="15" customHeight="1" thickBot="1" x14ac:dyDescent="0.3">
      <c r="A472" s="417" t="s">
        <v>516</v>
      </c>
      <c r="B472" s="413">
        <f t="shared" si="38"/>
        <v>2</v>
      </c>
      <c r="C472" s="413" t="str">
        <f t="shared" si="36"/>
        <v>1030246032</v>
      </c>
      <c r="D472" s="395" t="str">
        <f t="shared" si="37"/>
        <v>103024603Hampton MS</v>
      </c>
      <c r="E472" s="418" t="s">
        <v>517</v>
      </c>
      <c r="F472" s="418" t="s">
        <v>23</v>
      </c>
      <c r="G472" s="415" t="s">
        <v>1425</v>
      </c>
      <c r="H472" s="417" t="s">
        <v>2179</v>
      </c>
      <c r="I472" s="418" t="s">
        <v>2178</v>
      </c>
      <c r="J472" s="417" t="s">
        <v>2179</v>
      </c>
      <c r="K472" s="419" t="str">
        <f t="shared" si="35"/>
        <v>4589 School Rd  Allison Park,  PA  15101</v>
      </c>
      <c r="L472" s="418" t="s">
        <v>5583</v>
      </c>
      <c r="M472" s="395"/>
      <c r="N472" s="418" t="s">
        <v>3910</v>
      </c>
      <c r="O472" s="395"/>
      <c r="P472" s="418" t="s">
        <v>4081</v>
      </c>
      <c r="Q472" s="417" t="s">
        <v>4017</v>
      </c>
      <c r="R472" s="417" t="s">
        <v>4082</v>
      </c>
    </row>
    <row r="473" spans="1:18" ht="15" customHeight="1" thickBot="1" x14ac:dyDescent="0.3">
      <c r="A473" s="417" t="s">
        <v>518</v>
      </c>
      <c r="B473" s="413">
        <f t="shared" si="38"/>
        <v>1</v>
      </c>
      <c r="C473" s="413" t="str">
        <f t="shared" si="36"/>
        <v>1184030031</v>
      </c>
      <c r="D473" s="395" t="str">
        <f t="shared" si="37"/>
        <v>118403003Hanover Area JSHS</v>
      </c>
      <c r="E473" s="418" t="s">
        <v>519</v>
      </c>
      <c r="F473" s="418" t="s">
        <v>23</v>
      </c>
      <c r="G473" s="415" t="s">
        <v>1425</v>
      </c>
      <c r="H473" s="417" t="s">
        <v>2181</v>
      </c>
      <c r="I473" s="418" t="s">
        <v>2180</v>
      </c>
      <c r="J473" s="417" t="s">
        <v>2181</v>
      </c>
      <c r="K473" s="419" t="str">
        <f t="shared" si="35"/>
        <v>1600 Sans Souci Pkwy  Hanover Township,  PA  18706</v>
      </c>
      <c r="L473" s="418" t="s">
        <v>5584</v>
      </c>
      <c r="M473" s="395"/>
      <c r="N473" s="418" t="s">
        <v>3910</v>
      </c>
      <c r="O473" s="395"/>
      <c r="P473" s="418" t="s">
        <v>4706</v>
      </c>
      <c r="Q473" s="417" t="s">
        <v>4017</v>
      </c>
      <c r="R473" s="417" t="s">
        <v>4707</v>
      </c>
    </row>
    <row r="474" spans="1:18" ht="15" customHeight="1" thickBot="1" x14ac:dyDescent="0.3">
      <c r="A474" s="417" t="s">
        <v>520</v>
      </c>
      <c r="B474" s="413">
        <f t="shared" si="38"/>
        <v>1</v>
      </c>
      <c r="C474" s="413" t="str">
        <f t="shared" si="36"/>
        <v>1126728031</v>
      </c>
      <c r="D474" s="395" t="str">
        <f t="shared" si="37"/>
        <v>112672803Clearview El Sch</v>
      </c>
      <c r="E474" s="418" t="s">
        <v>521</v>
      </c>
      <c r="F474" s="418" t="s">
        <v>23</v>
      </c>
      <c r="G474" s="415" t="s">
        <v>1425</v>
      </c>
      <c r="H474" s="417" t="s">
        <v>14782</v>
      </c>
      <c r="I474" s="418" t="s">
        <v>14783</v>
      </c>
      <c r="J474" s="417" t="s">
        <v>14782</v>
      </c>
      <c r="K474" s="419" t="str">
        <f t="shared" si="35"/>
        <v>801 Randolph St  Hanover,  PA  17331</v>
      </c>
      <c r="L474" s="418" t="s">
        <v>14784</v>
      </c>
      <c r="M474" s="395"/>
      <c r="N474" s="418" t="s">
        <v>3910</v>
      </c>
      <c r="O474" s="395"/>
      <c r="P474" s="418" t="s">
        <v>4475</v>
      </c>
      <c r="Q474" s="417" t="s">
        <v>4017</v>
      </c>
      <c r="R474" s="417" t="s">
        <v>4476</v>
      </c>
    </row>
    <row r="475" spans="1:18" ht="15" customHeight="1" thickBot="1" x14ac:dyDescent="0.3">
      <c r="A475" s="417" t="s">
        <v>520</v>
      </c>
      <c r="B475" s="413">
        <f t="shared" si="38"/>
        <v>2</v>
      </c>
      <c r="C475" s="413" t="str">
        <f t="shared" si="36"/>
        <v>1126728032</v>
      </c>
      <c r="D475" s="395" t="str">
        <f t="shared" si="37"/>
        <v>112672803Hanover MS</v>
      </c>
      <c r="E475" s="418" t="s">
        <v>521</v>
      </c>
      <c r="F475" s="418" t="s">
        <v>23</v>
      </c>
      <c r="G475" s="415" t="s">
        <v>1425</v>
      </c>
      <c r="H475" s="417" t="s">
        <v>2183</v>
      </c>
      <c r="I475" s="418" t="s">
        <v>2182</v>
      </c>
      <c r="J475" s="417" t="s">
        <v>2183</v>
      </c>
      <c r="K475" s="419" t="str">
        <f t="shared" si="35"/>
        <v>300 Keagy Ave  Hanover,  PA  17331</v>
      </c>
      <c r="L475" s="418" t="s">
        <v>5585</v>
      </c>
      <c r="M475" s="395"/>
      <c r="N475" s="418" t="s">
        <v>3910</v>
      </c>
      <c r="O475" s="395"/>
      <c r="P475" s="418" t="s">
        <v>4475</v>
      </c>
      <c r="Q475" s="417" t="s">
        <v>4017</v>
      </c>
      <c r="R475" s="417" t="s">
        <v>4476</v>
      </c>
    </row>
    <row r="476" spans="1:18" ht="15" customHeight="1" thickBot="1" x14ac:dyDescent="0.3">
      <c r="A476" s="417" t="s">
        <v>520</v>
      </c>
      <c r="B476" s="413">
        <f t="shared" si="38"/>
        <v>3</v>
      </c>
      <c r="C476" s="413" t="str">
        <f t="shared" si="36"/>
        <v>1126728033</v>
      </c>
      <c r="D476" s="395" t="str">
        <f t="shared" si="37"/>
        <v>112672803Hanover SHS</v>
      </c>
      <c r="E476" s="418" t="s">
        <v>521</v>
      </c>
      <c r="F476" s="418" t="s">
        <v>23</v>
      </c>
      <c r="G476" s="415" t="s">
        <v>1425</v>
      </c>
      <c r="H476" s="417" t="s">
        <v>2185</v>
      </c>
      <c r="I476" s="418" t="s">
        <v>2184</v>
      </c>
      <c r="J476" s="417" t="s">
        <v>2185</v>
      </c>
      <c r="K476" s="419" t="str">
        <f t="shared" si="35"/>
        <v>401 Moul Ave  Hanover,  PA  17331</v>
      </c>
      <c r="L476" s="418" t="s">
        <v>5586</v>
      </c>
      <c r="M476" s="395"/>
      <c r="N476" s="418" t="s">
        <v>3910</v>
      </c>
      <c r="O476" s="395"/>
      <c r="P476" s="418" t="s">
        <v>4475</v>
      </c>
      <c r="Q476" s="417" t="s">
        <v>4017</v>
      </c>
      <c r="R476" s="417" t="s">
        <v>4476</v>
      </c>
    </row>
    <row r="477" spans="1:18" ht="15" customHeight="1" thickBot="1" x14ac:dyDescent="0.3">
      <c r="A477" s="417" t="s">
        <v>522</v>
      </c>
      <c r="B477" s="413">
        <f t="shared" si="38"/>
        <v>1</v>
      </c>
      <c r="C477" s="413" t="str">
        <f t="shared" si="36"/>
        <v>1052543531</v>
      </c>
      <c r="D477" s="395" t="str">
        <f t="shared" si="37"/>
        <v>105254353Harbor Creek Junior HS</v>
      </c>
      <c r="E477" s="418" t="s">
        <v>523</v>
      </c>
      <c r="F477" s="418" t="s">
        <v>23</v>
      </c>
      <c r="G477" s="415" t="s">
        <v>1425</v>
      </c>
      <c r="H477" s="417" t="s">
        <v>2187</v>
      </c>
      <c r="I477" s="418" t="s">
        <v>2186</v>
      </c>
      <c r="J477" s="417" t="s">
        <v>2187</v>
      </c>
      <c r="K477" s="419" t="str">
        <f t="shared" si="35"/>
        <v>6375 Buffalo Rd  Harborcreek,  PA  16421</v>
      </c>
      <c r="L477" s="418" t="s">
        <v>5587</v>
      </c>
      <c r="M477" s="395"/>
      <c r="N477" s="418" t="s">
        <v>3910</v>
      </c>
      <c r="O477" s="395"/>
      <c r="P477" s="418" t="s">
        <v>4213</v>
      </c>
      <c r="Q477" s="417" t="s">
        <v>4017</v>
      </c>
      <c r="R477" s="417" t="s">
        <v>4214</v>
      </c>
    </row>
    <row r="478" spans="1:18" ht="15" customHeight="1" thickBot="1" x14ac:dyDescent="0.3">
      <c r="A478" s="417" t="s">
        <v>522</v>
      </c>
      <c r="B478" s="413">
        <f t="shared" si="38"/>
        <v>2</v>
      </c>
      <c r="C478" s="413" t="str">
        <f t="shared" si="36"/>
        <v>1052543532</v>
      </c>
      <c r="D478" s="395" t="str">
        <f t="shared" si="37"/>
        <v>105254353Harbor Creek Senior HS</v>
      </c>
      <c r="E478" s="418" t="s">
        <v>523</v>
      </c>
      <c r="F478" s="418" t="s">
        <v>23</v>
      </c>
      <c r="G478" s="415" t="s">
        <v>1425</v>
      </c>
      <c r="H478" s="417" t="s">
        <v>2189</v>
      </c>
      <c r="I478" s="418" t="s">
        <v>2188</v>
      </c>
      <c r="J478" s="417" t="s">
        <v>2189</v>
      </c>
      <c r="K478" s="419" t="str">
        <f t="shared" si="35"/>
        <v>6375 Buffalo Rd  Harborcreek,  PA  16421</v>
      </c>
      <c r="L478" s="418" t="s">
        <v>5587</v>
      </c>
      <c r="M478" s="395"/>
      <c r="N478" s="418" t="s">
        <v>3910</v>
      </c>
      <c r="O478" s="395"/>
      <c r="P478" s="418" t="s">
        <v>4213</v>
      </c>
      <c r="Q478" s="417" t="s">
        <v>4017</v>
      </c>
      <c r="R478" s="417" t="s">
        <v>4214</v>
      </c>
    </row>
    <row r="479" spans="1:18" ht="15" customHeight="1" thickBot="1" x14ac:dyDescent="0.3">
      <c r="A479" s="417" t="s">
        <v>524</v>
      </c>
      <c r="B479" s="413">
        <f t="shared" si="38"/>
        <v>1</v>
      </c>
      <c r="C479" s="413" t="str">
        <f t="shared" si="36"/>
        <v>1265132901</v>
      </c>
      <c r="D479" s="395" t="str">
        <f t="shared" si="37"/>
        <v>126513290Hardy Williams Academy CS</v>
      </c>
      <c r="E479" s="418" t="s">
        <v>525</v>
      </c>
      <c r="F479" s="418" t="s">
        <v>18</v>
      </c>
      <c r="G479" s="415" t="s">
        <v>1425</v>
      </c>
      <c r="H479" s="417" t="s">
        <v>2190</v>
      </c>
      <c r="I479" s="418" t="s">
        <v>525</v>
      </c>
      <c r="J479" s="417" t="s">
        <v>2190</v>
      </c>
      <c r="K479" s="419" t="str">
        <f t="shared" si="35"/>
        <v>1712 S 56th St  Philadelphia,  PA  19143</v>
      </c>
      <c r="L479" s="418" t="s">
        <v>5588</v>
      </c>
      <c r="M479" s="395"/>
      <c r="N479" s="418" t="s">
        <v>3910</v>
      </c>
      <c r="O479" s="395"/>
      <c r="P479" s="418" t="s">
        <v>4016</v>
      </c>
      <c r="Q479" s="417" t="s">
        <v>4017</v>
      </c>
      <c r="R479" s="417" t="s">
        <v>4958</v>
      </c>
    </row>
    <row r="480" spans="1:18" ht="15" customHeight="1" thickBot="1" x14ac:dyDescent="0.3">
      <c r="A480" s="417" t="s">
        <v>526</v>
      </c>
      <c r="B480" s="413">
        <f t="shared" si="38"/>
        <v>1</v>
      </c>
      <c r="C480" s="413" t="str">
        <f t="shared" si="36"/>
        <v>1101735041</v>
      </c>
      <c r="D480" s="395" t="str">
        <f t="shared" si="37"/>
        <v>110173504Harmony Area HS</v>
      </c>
      <c r="E480" s="418" t="s">
        <v>527</v>
      </c>
      <c r="F480" s="418" t="s">
        <v>23</v>
      </c>
      <c r="G480" s="415" t="s">
        <v>1425</v>
      </c>
      <c r="H480" s="417" t="s">
        <v>2192</v>
      </c>
      <c r="I480" s="418" t="s">
        <v>2191</v>
      </c>
      <c r="J480" s="417" t="s">
        <v>2192</v>
      </c>
      <c r="K480" s="419" t="str">
        <f t="shared" si="35"/>
        <v>5239 Ridge Rd  Westover,  PA  16692</v>
      </c>
      <c r="L480" s="418" t="s">
        <v>5589</v>
      </c>
      <c r="M480" s="395"/>
      <c r="N480" s="418" t="s">
        <v>3910</v>
      </c>
      <c r="O480" s="395"/>
      <c r="P480" s="418" t="s">
        <v>4412</v>
      </c>
      <c r="Q480" s="417" t="s">
        <v>4017</v>
      </c>
      <c r="R480" s="417" t="s">
        <v>4413</v>
      </c>
    </row>
    <row r="481" spans="1:18" ht="15" customHeight="1" thickBot="1" x14ac:dyDescent="0.3">
      <c r="A481" s="417" t="s">
        <v>526</v>
      </c>
      <c r="B481" s="413">
        <f t="shared" si="38"/>
        <v>2</v>
      </c>
      <c r="C481" s="413" t="str">
        <f t="shared" si="36"/>
        <v>1101735042</v>
      </c>
      <c r="D481" s="395" t="str">
        <f t="shared" si="37"/>
        <v>110173504Harmony Area MS</v>
      </c>
      <c r="E481" s="418" t="s">
        <v>527</v>
      </c>
      <c r="F481" s="418" t="s">
        <v>23</v>
      </c>
      <c r="G481" s="415" t="s">
        <v>1425</v>
      </c>
      <c r="H481" s="417" t="s">
        <v>2194</v>
      </c>
      <c r="I481" s="418" t="s">
        <v>2193</v>
      </c>
      <c r="J481" s="417" t="s">
        <v>2194</v>
      </c>
      <c r="K481" s="419" t="str">
        <f t="shared" si="35"/>
        <v>5239 Ridge Rd  Westover,  PA  16692</v>
      </c>
      <c r="L481" s="418" t="s">
        <v>5589</v>
      </c>
      <c r="M481" s="395"/>
      <c r="N481" s="418" t="s">
        <v>3910</v>
      </c>
      <c r="O481" s="395"/>
      <c r="P481" s="418" t="s">
        <v>4412</v>
      </c>
      <c r="Q481" s="417" t="s">
        <v>4017</v>
      </c>
      <c r="R481" s="417" t="s">
        <v>4413</v>
      </c>
    </row>
    <row r="482" spans="1:18" ht="15" customHeight="1" thickBot="1" x14ac:dyDescent="0.3">
      <c r="A482" s="417" t="s">
        <v>528</v>
      </c>
      <c r="B482" s="413">
        <f t="shared" si="38"/>
        <v>1</v>
      </c>
      <c r="C482" s="413" t="str">
        <f t="shared" si="36"/>
        <v>1152227521</v>
      </c>
      <c r="D482" s="395" t="str">
        <f t="shared" si="37"/>
        <v>115222752Camp Curtin Sch</v>
      </c>
      <c r="E482" s="418" t="s">
        <v>529</v>
      </c>
      <c r="F482" s="418" t="s">
        <v>23</v>
      </c>
      <c r="G482" s="415" t="s">
        <v>1425</v>
      </c>
      <c r="H482" s="417" t="s">
        <v>14785</v>
      </c>
      <c r="I482" s="418" t="s">
        <v>2195</v>
      </c>
      <c r="J482" s="417" t="s">
        <v>14785</v>
      </c>
      <c r="K482" s="419" t="str">
        <f t="shared" si="35"/>
        <v>2900 N 6th Street  Harrisburg,  PA  17110</v>
      </c>
      <c r="L482" s="418" t="s">
        <v>5590</v>
      </c>
      <c r="M482" s="395"/>
      <c r="N482" s="418" t="s">
        <v>3910</v>
      </c>
      <c r="O482" s="395"/>
      <c r="P482" s="418" t="s">
        <v>4589</v>
      </c>
      <c r="Q482" s="417" t="s">
        <v>4017</v>
      </c>
      <c r="R482" s="417" t="s">
        <v>4600</v>
      </c>
    </row>
    <row r="483" spans="1:18" ht="15" customHeight="1" thickBot="1" x14ac:dyDescent="0.3">
      <c r="A483" s="417" t="s">
        <v>528</v>
      </c>
      <c r="B483" s="413">
        <f t="shared" si="38"/>
        <v>2</v>
      </c>
      <c r="C483" s="413" t="str">
        <f t="shared" si="36"/>
        <v>1152227522</v>
      </c>
      <c r="D483" s="395" t="str">
        <f t="shared" si="37"/>
        <v>115222752Harrisburg HS</v>
      </c>
      <c r="E483" s="418" t="s">
        <v>529</v>
      </c>
      <c r="F483" s="418" t="s">
        <v>23</v>
      </c>
      <c r="G483" s="415" t="s">
        <v>1425</v>
      </c>
      <c r="H483" s="417" t="s">
        <v>2197</v>
      </c>
      <c r="I483" s="418" t="s">
        <v>2196</v>
      </c>
      <c r="J483" s="417" t="s">
        <v>2197</v>
      </c>
      <c r="K483" s="419" t="str">
        <f t="shared" si="35"/>
        <v>2451 Market St  Harrisburg,  PA  17103</v>
      </c>
      <c r="L483" s="418" t="s">
        <v>5591</v>
      </c>
      <c r="M483" s="395"/>
      <c r="N483" s="418" t="s">
        <v>3910</v>
      </c>
      <c r="O483" s="395"/>
      <c r="P483" s="418" t="s">
        <v>4589</v>
      </c>
      <c r="Q483" s="417" t="s">
        <v>4017</v>
      </c>
      <c r="R483" s="417" t="s">
        <v>4588</v>
      </c>
    </row>
    <row r="484" spans="1:18" ht="15" customHeight="1" thickBot="1" x14ac:dyDescent="0.3">
      <c r="A484" s="417" t="s">
        <v>528</v>
      </c>
      <c r="B484" s="413">
        <f t="shared" si="38"/>
        <v>3</v>
      </c>
      <c r="C484" s="413" t="str">
        <f t="shared" si="36"/>
        <v>1152227523</v>
      </c>
      <c r="D484" s="395" t="str">
        <f t="shared" si="37"/>
        <v>115222752Harrisburg HS - SciTech Cmp</v>
      </c>
      <c r="E484" s="418" t="s">
        <v>529</v>
      </c>
      <c r="F484" s="418" t="s">
        <v>23</v>
      </c>
      <c r="G484" s="415" t="s">
        <v>1425</v>
      </c>
      <c r="H484" s="417" t="s">
        <v>2199</v>
      </c>
      <c r="I484" s="418" t="s">
        <v>2198</v>
      </c>
      <c r="J484" s="417" t="s">
        <v>2199</v>
      </c>
      <c r="K484" s="419" t="str">
        <f t="shared" si="35"/>
        <v>215 Market Street  Harrisburg,  PA  17101</v>
      </c>
      <c r="L484" s="418" t="s">
        <v>5592</v>
      </c>
      <c r="M484" s="395"/>
      <c r="N484" s="418" t="s">
        <v>3910</v>
      </c>
      <c r="O484" s="395"/>
      <c r="P484" s="418" t="s">
        <v>4589</v>
      </c>
      <c r="Q484" s="417" t="s">
        <v>4017</v>
      </c>
      <c r="R484" s="417" t="s">
        <v>5593</v>
      </c>
    </row>
    <row r="485" spans="1:18" ht="15" customHeight="1" thickBot="1" x14ac:dyDescent="0.3">
      <c r="A485" s="417" t="s">
        <v>528</v>
      </c>
      <c r="B485" s="413">
        <f t="shared" si="38"/>
        <v>4</v>
      </c>
      <c r="C485" s="413" t="str">
        <f t="shared" si="36"/>
        <v>1152227524</v>
      </c>
      <c r="D485" s="395" t="str">
        <f t="shared" si="37"/>
        <v>115222752Marshall Sch</v>
      </c>
      <c r="E485" s="418" t="s">
        <v>529</v>
      </c>
      <c r="F485" s="418" t="s">
        <v>23</v>
      </c>
      <c r="G485" s="415" t="s">
        <v>1425</v>
      </c>
      <c r="H485" s="417" t="s">
        <v>14786</v>
      </c>
      <c r="I485" s="418" t="s">
        <v>2200</v>
      </c>
      <c r="J485" s="417" t="s">
        <v>14786</v>
      </c>
      <c r="K485" s="419" t="str">
        <f t="shared" si="35"/>
        <v>301 Hale Ave  Harrisburg,  PA  17104</v>
      </c>
      <c r="L485" s="418" t="s">
        <v>5594</v>
      </c>
      <c r="M485" s="395"/>
      <c r="N485" s="418" t="s">
        <v>3910</v>
      </c>
      <c r="O485" s="395"/>
      <c r="P485" s="418" t="s">
        <v>4589</v>
      </c>
      <c r="Q485" s="417" t="s">
        <v>4017</v>
      </c>
      <c r="R485" s="417" t="s">
        <v>4601</v>
      </c>
    </row>
    <row r="486" spans="1:18" ht="15" customHeight="1" thickBot="1" x14ac:dyDescent="0.3">
      <c r="A486" s="417" t="s">
        <v>528</v>
      </c>
      <c r="B486" s="413">
        <f t="shared" si="38"/>
        <v>5</v>
      </c>
      <c r="C486" s="413" t="str">
        <f t="shared" si="36"/>
        <v>1152227525</v>
      </c>
      <c r="D486" s="395" t="str">
        <f t="shared" si="37"/>
        <v>115222752Math Science Academy</v>
      </c>
      <c r="E486" s="418" t="s">
        <v>529</v>
      </c>
      <c r="F486" s="418" t="s">
        <v>23</v>
      </c>
      <c r="G486" s="415" t="s">
        <v>1425</v>
      </c>
      <c r="H486" s="417" t="s">
        <v>2202</v>
      </c>
      <c r="I486" s="418" t="s">
        <v>2201</v>
      </c>
      <c r="J486" s="417" t="s">
        <v>2202</v>
      </c>
      <c r="K486" s="419" t="str">
        <f t="shared" si="35"/>
        <v>301 Hale Avenue  Harrisburg,  PA  17104</v>
      </c>
      <c r="L486" s="418" t="s">
        <v>14787</v>
      </c>
      <c r="M486" s="395"/>
      <c r="N486" s="418" t="s">
        <v>3910</v>
      </c>
      <c r="O486" s="395"/>
      <c r="P486" s="418" t="s">
        <v>4589</v>
      </c>
      <c r="Q486" s="417" t="s">
        <v>4017</v>
      </c>
      <c r="R486" s="417" t="s">
        <v>4601</v>
      </c>
    </row>
    <row r="487" spans="1:18" ht="15" customHeight="1" thickBot="1" x14ac:dyDescent="0.3">
      <c r="A487" s="417" t="s">
        <v>528</v>
      </c>
      <c r="B487" s="413">
        <f t="shared" si="38"/>
        <v>6</v>
      </c>
      <c r="C487" s="413" t="str">
        <f t="shared" si="36"/>
        <v>1152227526</v>
      </c>
      <c r="D487" s="395" t="str">
        <f t="shared" si="37"/>
        <v>115222752Melrose Sch</v>
      </c>
      <c r="E487" s="418" t="s">
        <v>529</v>
      </c>
      <c r="F487" s="418" t="s">
        <v>23</v>
      </c>
      <c r="G487" s="415" t="s">
        <v>1425</v>
      </c>
      <c r="H487" s="417" t="s">
        <v>14788</v>
      </c>
      <c r="I487" s="418" t="s">
        <v>2203</v>
      </c>
      <c r="J487" s="417" t="s">
        <v>14788</v>
      </c>
      <c r="K487" s="419" t="str">
        <f t="shared" si="35"/>
        <v>2041 Berryhill St  Harrisburg,  PA  17104</v>
      </c>
      <c r="L487" s="418" t="s">
        <v>5595</v>
      </c>
      <c r="M487" s="395"/>
      <c r="N487" s="418" t="s">
        <v>3910</v>
      </c>
      <c r="O487" s="395"/>
      <c r="P487" s="418" t="s">
        <v>4589</v>
      </c>
      <c r="Q487" s="417" t="s">
        <v>4017</v>
      </c>
      <c r="R487" s="417" t="s">
        <v>4601</v>
      </c>
    </row>
    <row r="488" spans="1:18" ht="15" customHeight="1" thickBot="1" x14ac:dyDescent="0.3">
      <c r="A488" s="417" t="s">
        <v>528</v>
      </c>
      <c r="B488" s="413">
        <f t="shared" si="38"/>
        <v>7</v>
      </c>
      <c r="C488" s="413" t="str">
        <f t="shared" si="36"/>
        <v>1152227527</v>
      </c>
      <c r="D488" s="395" t="str">
        <f t="shared" si="37"/>
        <v>115222752Rowland Sch</v>
      </c>
      <c r="E488" s="418" t="s">
        <v>529</v>
      </c>
      <c r="F488" s="418" t="s">
        <v>23</v>
      </c>
      <c r="G488" s="415" t="s">
        <v>1425</v>
      </c>
      <c r="H488" s="417" t="s">
        <v>2205</v>
      </c>
      <c r="I488" s="418" t="s">
        <v>2204</v>
      </c>
      <c r="J488" s="417" t="s">
        <v>2205</v>
      </c>
      <c r="K488" s="419" t="str">
        <f t="shared" si="35"/>
        <v>1842 Derry Street  Harrisburg,  PA  17104</v>
      </c>
      <c r="L488" s="418" t="s">
        <v>5596</v>
      </c>
      <c r="M488" s="395"/>
      <c r="N488" s="418" t="s">
        <v>3910</v>
      </c>
      <c r="O488" s="395"/>
      <c r="P488" s="418" t="s">
        <v>4589</v>
      </c>
      <c r="Q488" s="417" t="s">
        <v>4017</v>
      </c>
      <c r="R488" s="417" t="s">
        <v>4601</v>
      </c>
    </row>
    <row r="489" spans="1:18" ht="15" customHeight="1" thickBot="1" x14ac:dyDescent="0.3">
      <c r="A489" s="417" t="s">
        <v>530</v>
      </c>
      <c r="B489" s="413">
        <f t="shared" si="38"/>
        <v>1</v>
      </c>
      <c r="C489" s="413" t="str">
        <f t="shared" si="36"/>
        <v>1234636031</v>
      </c>
      <c r="D489" s="395" t="str">
        <f t="shared" si="37"/>
        <v>123463603Hatboro-Horsham SHS</v>
      </c>
      <c r="E489" s="418" t="s">
        <v>531</v>
      </c>
      <c r="F489" s="418" t="s">
        <v>23</v>
      </c>
      <c r="G489" s="415" t="s">
        <v>1425</v>
      </c>
      <c r="H489" s="417" t="s">
        <v>14789</v>
      </c>
      <c r="I489" s="418" t="s">
        <v>14199</v>
      </c>
      <c r="J489" s="417" t="s">
        <v>14789</v>
      </c>
      <c r="K489" s="419" t="str">
        <f t="shared" si="35"/>
        <v>899 Horsham Road  Horsham,  PA  19044</v>
      </c>
      <c r="L489" s="418" t="s">
        <v>14790</v>
      </c>
      <c r="M489" s="395"/>
      <c r="N489" s="418" t="s">
        <v>3910</v>
      </c>
      <c r="O489" s="395"/>
      <c r="P489" s="418" t="s">
        <v>4871</v>
      </c>
      <c r="Q489" s="417" t="s">
        <v>4017</v>
      </c>
      <c r="R489" s="417" t="s">
        <v>4872</v>
      </c>
    </row>
    <row r="490" spans="1:18" ht="15" customHeight="1" thickBot="1" x14ac:dyDescent="0.3">
      <c r="A490" s="417" t="s">
        <v>530</v>
      </c>
      <c r="B490" s="413">
        <f t="shared" si="38"/>
        <v>2</v>
      </c>
      <c r="C490" s="413" t="str">
        <f t="shared" si="36"/>
        <v>1234636032</v>
      </c>
      <c r="D490" s="395" t="str">
        <f t="shared" si="37"/>
        <v>123463603Keith Valley MS</v>
      </c>
      <c r="E490" s="418" t="s">
        <v>531</v>
      </c>
      <c r="F490" s="418" t="s">
        <v>23</v>
      </c>
      <c r="G490" s="415" t="s">
        <v>1425</v>
      </c>
      <c r="H490" s="417" t="s">
        <v>14791</v>
      </c>
      <c r="I490" s="418" t="s">
        <v>14204</v>
      </c>
      <c r="J490" s="417" t="s">
        <v>14791</v>
      </c>
      <c r="K490" s="419" t="str">
        <f t="shared" si="35"/>
        <v>227 Meetinghouse Road  Horsham,  PA  19044</v>
      </c>
      <c r="L490" s="418" t="s">
        <v>14792</v>
      </c>
      <c r="M490" s="395"/>
      <c r="N490" s="418" t="s">
        <v>3910</v>
      </c>
      <c r="O490" s="395"/>
      <c r="P490" s="418" t="s">
        <v>4871</v>
      </c>
      <c r="Q490" s="417" t="s">
        <v>4017</v>
      </c>
      <c r="R490" s="417" t="s">
        <v>4872</v>
      </c>
    </row>
    <row r="491" spans="1:18" ht="15" customHeight="1" thickBot="1" x14ac:dyDescent="0.3">
      <c r="A491" s="417" t="s">
        <v>532</v>
      </c>
      <c r="B491" s="413">
        <f t="shared" si="38"/>
        <v>1</v>
      </c>
      <c r="C491" s="413" t="str">
        <f t="shared" si="36"/>
        <v>1252345021</v>
      </c>
      <c r="D491" s="395" t="str">
        <f t="shared" si="37"/>
        <v>125234502Haverford MS</v>
      </c>
      <c r="E491" s="418" t="s">
        <v>533</v>
      </c>
      <c r="F491" s="418" t="s">
        <v>23</v>
      </c>
      <c r="G491" s="415" t="s">
        <v>1425</v>
      </c>
      <c r="H491" s="417" t="s">
        <v>2207</v>
      </c>
      <c r="I491" s="418" t="s">
        <v>2206</v>
      </c>
      <c r="J491" s="417" t="s">
        <v>2207</v>
      </c>
      <c r="K491" s="419" t="str">
        <f t="shared" si="35"/>
        <v>1701 Darby Rd  Havertown,  PA  19083</v>
      </c>
      <c r="L491" s="418" t="s">
        <v>5598</v>
      </c>
      <c r="M491" s="395"/>
      <c r="N491" s="418" t="s">
        <v>3910</v>
      </c>
      <c r="O491" s="395"/>
      <c r="P491" s="418" t="s">
        <v>4931</v>
      </c>
      <c r="Q491" s="417" t="s">
        <v>4017</v>
      </c>
      <c r="R491" s="417" t="s">
        <v>4932</v>
      </c>
    </row>
    <row r="492" spans="1:18" ht="15" customHeight="1" thickBot="1" x14ac:dyDescent="0.3">
      <c r="A492" s="417" t="s">
        <v>532</v>
      </c>
      <c r="B492" s="413">
        <f t="shared" si="38"/>
        <v>2</v>
      </c>
      <c r="C492" s="413" t="str">
        <f t="shared" si="36"/>
        <v>1252345022</v>
      </c>
      <c r="D492" s="395" t="str">
        <f t="shared" si="37"/>
        <v>125234502Haverford SHS</v>
      </c>
      <c r="E492" s="418" t="s">
        <v>533</v>
      </c>
      <c r="F492" s="418" t="s">
        <v>23</v>
      </c>
      <c r="G492" s="415" t="s">
        <v>1425</v>
      </c>
      <c r="H492" s="417" t="s">
        <v>2209</v>
      </c>
      <c r="I492" s="418" t="s">
        <v>2208</v>
      </c>
      <c r="J492" s="417" t="s">
        <v>2209</v>
      </c>
      <c r="K492" s="419" t="str">
        <f t="shared" si="35"/>
        <v>200 Mill Rd  Havertown,  PA  19083</v>
      </c>
      <c r="L492" s="418" t="s">
        <v>5599</v>
      </c>
      <c r="M492" s="395"/>
      <c r="N492" s="418" t="s">
        <v>3910</v>
      </c>
      <c r="O492" s="395"/>
      <c r="P492" s="418" t="s">
        <v>4931</v>
      </c>
      <c r="Q492" s="417" t="s">
        <v>4017</v>
      </c>
      <c r="R492" s="417" t="s">
        <v>4932</v>
      </c>
    </row>
    <row r="493" spans="1:18" ht="15" customHeight="1" thickBot="1" x14ac:dyDescent="0.3">
      <c r="A493" s="417" t="s">
        <v>534</v>
      </c>
      <c r="B493" s="413">
        <f t="shared" si="38"/>
        <v>1</v>
      </c>
      <c r="C493" s="413" t="str">
        <f t="shared" si="36"/>
        <v>1184032071</v>
      </c>
      <c r="D493" s="395" t="str">
        <f t="shared" si="37"/>
        <v>118403207Hazleton Area Career Center</v>
      </c>
      <c r="E493" s="418" t="s">
        <v>535</v>
      </c>
      <c r="F493" s="418" t="s">
        <v>34</v>
      </c>
      <c r="G493" s="415" t="s">
        <v>1425</v>
      </c>
      <c r="H493" s="417" t="s">
        <v>5601</v>
      </c>
      <c r="I493" s="418" t="s">
        <v>535</v>
      </c>
      <c r="J493" s="417" t="s">
        <v>5601</v>
      </c>
      <c r="K493" s="419" t="str">
        <f t="shared" si="35"/>
        <v>1451 W 23rd St  Hazle Twp,  PA  18202</v>
      </c>
      <c r="L493" s="418" t="s">
        <v>5600</v>
      </c>
      <c r="M493" s="395"/>
      <c r="N493" s="418" t="s">
        <v>3910</v>
      </c>
      <c r="O493" s="395"/>
      <c r="P493" s="418" t="s">
        <v>4708</v>
      </c>
      <c r="Q493" s="417" t="s">
        <v>4017</v>
      </c>
      <c r="R493" s="417" t="s">
        <v>4709</v>
      </c>
    </row>
    <row r="494" spans="1:18" ht="15" customHeight="1" thickBot="1" x14ac:dyDescent="0.3">
      <c r="A494" s="417" t="s">
        <v>536</v>
      </c>
      <c r="B494" s="413">
        <f t="shared" si="38"/>
        <v>1</v>
      </c>
      <c r="C494" s="413" t="str">
        <f t="shared" si="36"/>
        <v>1184033021</v>
      </c>
      <c r="D494" s="395" t="str">
        <f t="shared" si="37"/>
        <v>118403302Drums El/MS</v>
      </c>
      <c r="E494" s="418" t="s">
        <v>537</v>
      </c>
      <c r="F494" s="418" t="s">
        <v>23</v>
      </c>
      <c r="G494" s="415" t="s">
        <v>1425</v>
      </c>
      <c r="H494" s="417" t="s">
        <v>2211</v>
      </c>
      <c r="I494" s="418" t="s">
        <v>2210</v>
      </c>
      <c r="J494" s="417" t="s">
        <v>2211</v>
      </c>
      <c r="K494" s="419" t="str">
        <f t="shared" si="35"/>
        <v>85 South Old Turnpike Road  Drums,  PA  18222</v>
      </c>
      <c r="L494" s="418" t="s">
        <v>14793</v>
      </c>
      <c r="M494" s="395"/>
      <c r="N494" s="418" t="s">
        <v>3910</v>
      </c>
      <c r="O494" s="395"/>
      <c r="P494" s="418" t="s">
        <v>5604</v>
      </c>
      <c r="Q494" s="417" t="s">
        <v>4017</v>
      </c>
      <c r="R494" s="417" t="s">
        <v>5605</v>
      </c>
    </row>
    <row r="495" spans="1:18" ht="15" customHeight="1" thickBot="1" x14ac:dyDescent="0.3">
      <c r="A495" s="417" t="s">
        <v>536</v>
      </c>
      <c r="B495" s="413">
        <f t="shared" si="38"/>
        <v>2</v>
      </c>
      <c r="C495" s="413" t="str">
        <f t="shared" si="36"/>
        <v>1184033022</v>
      </c>
      <c r="D495" s="395" t="str">
        <f t="shared" si="37"/>
        <v>118403302Freeland El/MS</v>
      </c>
      <c r="E495" s="418" t="s">
        <v>537</v>
      </c>
      <c r="F495" s="418" t="s">
        <v>23</v>
      </c>
      <c r="G495" s="415" t="s">
        <v>1425</v>
      </c>
      <c r="H495" s="417" t="s">
        <v>2213</v>
      </c>
      <c r="I495" s="418" t="s">
        <v>2212</v>
      </c>
      <c r="J495" s="417" t="s">
        <v>2213</v>
      </c>
      <c r="K495" s="419" t="str">
        <f t="shared" si="35"/>
        <v>400 Alvin St  Freeland,  PA  18224</v>
      </c>
      <c r="L495" s="418" t="s">
        <v>5606</v>
      </c>
      <c r="M495" s="395"/>
      <c r="N495" s="418" t="s">
        <v>3910</v>
      </c>
      <c r="O495" s="395"/>
      <c r="P495" s="418" t="s">
        <v>5607</v>
      </c>
      <c r="Q495" s="417" t="s">
        <v>4017</v>
      </c>
      <c r="R495" s="417" t="s">
        <v>14794</v>
      </c>
    </row>
    <row r="496" spans="1:18" ht="15" customHeight="1" thickBot="1" x14ac:dyDescent="0.3">
      <c r="A496" s="417" t="s">
        <v>536</v>
      </c>
      <c r="B496" s="413">
        <f t="shared" si="38"/>
        <v>3</v>
      </c>
      <c r="C496" s="413" t="str">
        <f t="shared" si="36"/>
        <v>1184033023</v>
      </c>
      <c r="D496" s="395" t="str">
        <f t="shared" si="37"/>
        <v>118403302Hazleton Area HS</v>
      </c>
      <c r="E496" s="418" t="s">
        <v>537</v>
      </c>
      <c r="F496" s="418" t="s">
        <v>23</v>
      </c>
      <c r="G496" s="415" t="s">
        <v>1425</v>
      </c>
      <c r="H496" s="417" t="s">
        <v>2215</v>
      </c>
      <c r="I496" s="418" t="s">
        <v>2214</v>
      </c>
      <c r="J496" s="417" t="s">
        <v>2215</v>
      </c>
      <c r="K496" s="419" t="str">
        <f t="shared" si="35"/>
        <v>1601 W 23rd St  Hazle Township,  PA  18202</v>
      </c>
      <c r="L496" s="418" t="s">
        <v>5608</v>
      </c>
      <c r="M496" s="395"/>
      <c r="N496" s="418" t="s">
        <v>3910</v>
      </c>
      <c r="O496" s="395"/>
      <c r="P496" s="418" t="s">
        <v>14795</v>
      </c>
      <c r="Q496" s="417" t="s">
        <v>4017</v>
      </c>
      <c r="R496" s="417" t="s">
        <v>4709</v>
      </c>
    </row>
    <row r="497" spans="1:18" ht="15" customHeight="1" thickBot="1" x14ac:dyDescent="0.3">
      <c r="A497" s="417" t="s">
        <v>536</v>
      </c>
      <c r="B497" s="413">
        <f t="shared" si="38"/>
        <v>4</v>
      </c>
      <c r="C497" s="413" t="str">
        <f t="shared" si="36"/>
        <v>1184033024</v>
      </c>
      <c r="D497" s="395" t="str">
        <f t="shared" si="37"/>
        <v>118403302Hazleton El/MS</v>
      </c>
      <c r="E497" s="418" t="s">
        <v>537</v>
      </c>
      <c r="F497" s="418" t="s">
        <v>23</v>
      </c>
      <c r="G497" s="415" t="s">
        <v>1425</v>
      </c>
      <c r="H497" s="417" t="s">
        <v>2217</v>
      </c>
      <c r="I497" s="418" t="s">
        <v>2216</v>
      </c>
      <c r="J497" s="417" t="s">
        <v>2217</v>
      </c>
      <c r="K497" s="419" t="str">
        <f t="shared" ref="K497:K536" si="39">L497&amp;"  "&amp;P497&amp;",  "&amp;Q497&amp;"  "&amp;R497</f>
        <v>700 North Wyoming St  Hazleton,  PA  18201</v>
      </c>
      <c r="L497" s="418" t="s">
        <v>5609</v>
      </c>
      <c r="M497" s="395"/>
      <c r="N497" s="418" t="s">
        <v>3910</v>
      </c>
      <c r="O497" s="395"/>
      <c r="P497" s="418" t="s">
        <v>5602</v>
      </c>
      <c r="Q497" s="417" t="s">
        <v>4017</v>
      </c>
      <c r="R497" s="417" t="s">
        <v>5603</v>
      </c>
    </row>
    <row r="498" spans="1:18" ht="15" customHeight="1" thickBot="1" x14ac:dyDescent="0.3">
      <c r="A498" s="417" t="s">
        <v>536</v>
      </c>
      <c r="B498" s="413">
        <f t="shared" si="38"/>
        <v>5</v>
      </c>
      <c r="C498" s="413" t="str">
        <f t="shared" si="36"/>
        <v>1184033025</v>
      </c>
      <c r="D498" s="395" t="str">
        <f t="shared" si="37"/>
        <v>118403302Heights Terrace El/MS</v>
      </c>
      <c r="E498" s="418" t="s">
        <v>537</v>
      </c>
      <c r="F498" s="418" t="s">
        <v>23</v>
      </c>
      <c r="G498" s="415" t="s">
        <v>1425</v>
      </c>
      <c r="H498" s="417" t="s">
        <v>2219</v>
      </c>
      <c r="I498" s="418" t="s">
        <v>2218</v>
      </c>
      <c r="J498" s="417" t="s">
        <v>2219</v>
      </c>
      <c r="K498" s="419" t="str">
        <f t="shared" si="39"/>
        <v>275 Mill St  Hazleton,  PA  18201</v>
      </c>
      <c r="L498" s="418" t="s">
        <v>5610</v>
      </c>
      <c r="M498" s="395"/>
      <c r="N498" s="418" t="s">
        <v>3910</v>
      </c>
      <c r="O498" s="395"/>
      <c r="P498" s="418" t="s">
        <v>5602</v>
      </c>
      <c r="Q498" s="417" t="s">
        <v>4017</v>
      </c>
      <c r="R498" s="417" t="s">
        <v>5603</v>
      </c>
    </row>
    <row r="499" spans="1:18" ht="15" customHeight="1" thickBot="1" x14ac:dyDescent="0.3">
      <c r="A499" s="417" t="s">
        <v>536</v>
      </c>
      <c r="B499" s="413">
        <f t="shared" si="38"/>
        <v>6</v>
      </c>
      <c r="C499" s="413" t="str">
        <f t="shared" si="36"/>
        <v>1184033026</v>
      </c>
      <c r="D499" s="395" t="str">
        <f t="shared" si="37"/>
        <v>118403302McAdoo-Kelayres El/MS</v>
      </c>
      <c r="E499" s="418" t="s">
        <v>537</v>
      </c>
      <c r="F499" s="418" t="s">
        <v>23</v>
      </c>
      <c r="G499" s="415" t="s">
        <v>1425</v>
      </c>
      <c r="H499" s="417" t="s">
        <v>3891</v>
      </c>
      <c r="I499" s="418" t="s">
        <v>3890</v>
      </c>
      <c r="J499" s="417" t="s">
        <v>3891</v>
      </c>
      <c r="K499" s="419" t="str">
        <f t="shared" si="39"/>
        <v>15 Kelayres Rd  McAdoo,  PA  18237</v>
      </c>
      <c r="L499" s="418" t="s">
        <v>5611</v>
      </c>
      <c r="M499" s="395"/>
      <c r="N499" s="418" t="s">
        <v>3910</v>
      </c>
      <c r="O499" s="395"/>
      <c r="P499" s="418" t="s">
        <v>5612</v>
      </c>
      <c r="Q499" s="417" t="s">
        <v>4017</v>
      </c>
      <c r="R499" s="417" t="s">
        <v>14796</v>
      </c>
    </row>
    <row r="500" spans="1:18" ht="15" customHeight="1" thickBot="1" x14ac:dyDescent="0.3">
      <c r="A500" s="417" t="s">
        <v>536</v>
      </c>
      <c r="B500" s="413">
        <f t="shared" si="38"/>
        <v>7</v>
      </c>
      <c r="C500" s="413" t="str">
        <f t="shared" ref="C500:C562" si="40">A500&amp;B500</f>
        <v>1184033027</v>
      </c>
      <c r="D500" s="395" t="str">
        <f t="shared" ref="D500:D562" si="41">A500&amp;I500</f>
        <v>118403302Valley El/MS</v>
      </c>
      <c r="E500" s="418" t="s">
        <v>537</v>
      </c>
      <c r="F500" s="418" t="s">
        <v>23</v>
      </c>
      <c r="G500" s="415" t="s">
        <v>1425</v>
      </c>
      <c r="H500" s="417" t="s">
        <v>2221</v>
      </c>
      <c r="I500" s="418" t="s">
        <v>2220</v>
      </c>
      <c r="J500" s="417" t="s">
        <v>2221</v>
      </c>
      <c r="K500" s="419" t="str">
        <f t="shared" si="39"/>
        <v>100 Rock Glen Rd  Sugarloaf,  PA  18249</v>
      </c>
      <c r="L500" s="418" t="s">
        <v>5613</v>
      </c>
      <c r="M500" s="395"/>
      <c r="N500" s="418" t="s">
        <v>3910</v>
      </c>
      <c r="O500" s="395"/>
      <c r="P500" s="418" t="s">
        <v>5614</v>
      </c>
      <c r="Q500" s="417" t="s">
        <v>4017</v>
      </c>
      <c r="R500" s="417" t="s">
        <v>14797</v>
      </c>
    </row>
    <row r="501" spans="1:18" ht="15" customHeight="1" thickBot="1" x14ac:dyDescent="0.3">
      <c r="A501" s="417" t="s">
        <v>536</v>
      </c>
      <c r="B501" s="413">
        <f t="shared" si="38"/>
        <v>8</v>
      </c>
      <c r="C501" s="413" t="str">
        <f t="shared" si="40"/>
        <v>1184033028</v>
      </c>
      <c r="D501" s="395" t="str">
        <f t="shared" si="41"/>
        <v>118403302West Hazleton El/MS</v>
      </c>
      <c r="E501" s="418" t="s">
        <v>537</v>
      </c>
      <c r="F501" s="418" t="s">
        <v>23</v>
      </c>
      <c r="G501" s="415" t="s">
        <v>1425</v>
      </c>
      <c r="H501" s="417" t="s">
        <v>2223</v>
      </c>
      <c r="I501" s="418" t="s">
        <v>2222</v>
      </c>
      <c r="J501" s="417" t="s">
        <v>2223</v>
      </c>
      <c r="K501" s="419" t="str">
        <f t="shared" si="39"/>
        <v>325 North St  West Hazleton,  PA  18202</v>
      </c>
      <c r="L501" s="418" t="s">
        <v>5615</v>
      </c>
      <c r="M501" s="395"/>
      <c r="N501" s="418" t="s">
        <v>3910</v>
      </c>
      <c r="O501" s="395"/>
      <c r="P501" s="418" t="s">
        <v>5616</v>
      </c>
      <c r="Q501" s="417" t="s">
        <v>4017</v>
      </c>
      <c r="R501" s="417" t="s">
        <v>4709</v>
      </c>
    </row>
    <row r="502" spans="1:18" ht="15" customHeight="1" thickBot="1" x14ac:dyDescent="0.3">
      <c r="A502" s="417" t="s">
        <v>538</v>
      </c>
      <c r="B502" s="413">
        <f t="shared" si="38"/>
        <v>1</v>
      </c>
      <c r="C502" s="413" t="str">
        <f t="shared" si="40"/>
        <v>1346778661</v>
      </c>
      <c r="D502" s="395" t="str">
        <f t="shared" si="41"/>
        <v>134677866Helen Thackston Charter School</v>
      </c>
      <c r="E502" s="418" t="s">
        <v>539</v>
      </c>
      <c r="F502" s="418" t="s">
        <v>18</v>
      </c>
      <c r="G502" s="415" t="s">
        <v>1425</v>
      </c>
      <c r="H502" s="417" t="s">
        <v>14798</v>
      </c>
      <c r="I502" s="418" t="s">
        <v>539</v>
      </c>
      <c r="J502" s="417" t="s">
        <v>14798</v>
      </c>
      <c r="K502" s="419" t="str">
        <f t="shared" si="39"/>
        <v>559 West King St.  York,  PA  17401</v>
      </c>
      <c r="L502" s="418" t="s">
        <v>14698</v>
      </c>
      <c r="M502" s="395"/>
      <c r="N502" s="418" t="s">
        <v>3910</v>
      </c>
      <c r="O502" s="395"/>
      <c r="P502" s="418" t="s">
        <v>4467</v>
      </c>
      <c r="Q502" s="417" t="s">
        <v>4017</v>
      </c>
      <c r="R502" s="417" t="s">
        <v>4478</v>
      </c>
    </row>
    <row r="503" spans="1:18" ht="15" customHeight="1" thickBot="1" x14ac:dyDescent="0.3">
      <c r="A503" s="417" t="s">
        <v>540</v>
      </c>
      <c r="B503" s="413">
        <f t="shared" si="38"/>
        <v>1</v>
      </c>
      <c r="C503" s="413" t="str">
        <f t="shared" si="40"/>
        <v>1133631031</v>
      </c>
      <c r="D503" s="395" t="str">
        <f t="shared" si="41"/>
        <v>113363103Centerville MS</v>
      </c>
      <c r="E503" s="418" t="s">
        <v>541</v>
      </c>
      <c r="F503" s="418" t="s">
        <v>23</v>
      </c>
      <c r="G503" s="415" t="s">
        <v>1425</v>
      </c>
      <c r="H503" s="417" t="s">
        <v>2225</v>
      </c>
      <c r="I503" s="418" t="s">
        <v>2224</v>
      </c>
      <c r="J503" s="417" t="s">
        <v>2225</v>
      </c>
      <c r="K503" s="419" t="str">
        <f t="shared" si="39"/>
        <v>865 Centerville Rd  Lancaster,  PA  17601</v>
      </c>
      <c r="L503" s="418" t="s">
        <v>5617</v>
      </c>
      <c r="M503" s="395"/>
      <c r="N503" s="418" t="s">
        <v>3910</v>
      </c>
      <c r="O503" s="395"/>
      <c r="P503" s="418" t="s">
        <v>4493</v>
      </c>
      <c r="Q503" s="417" t="s">
        <v>4017</v>
      </c>
      <c r="R503" s="417" t="s">
        <v>4494</v>
      </c>
    </row>
    <row r="504" spans="1:18" ht="15" customHeight="1" thickBot="1" x14ac:dyDescent="0.3">
      <c r="A504" s="417" t="s">
        <v>540</v>
      </c>
      <c r="B504" s="413">
        <f t="shared" si="38"/>
        <v>2</v>
      </c>
      <c r="C504" s="413" t="str">
        <f t="shared" si="40"/>
        <v>1133631032</v>
      </c>
      <c r="D504" s="395" t="str">
        <f t="shared" si="41"/>
        <v>113363103Hempfield SHS</v>
      </c>
      <c r="E504" s="418" t="s">
        <v>541</v>
      </c>
      <c r="F504" s="418" t="s">
        <v>23</v>
      </c>
      <c r="G504" s="415" t="s">
        <v>1425</v>
      </c>
      <c r="H504" s="417" t="s">
        <v>2227</v>
      </c>
      <c r="I504" s="418" t="s">
        <v>2226</v>
      </c>
      <c r="J504" s="417" t="s">
        <v>2227</v>
      </c>
      <c r="K504" s="419" t="str">
        <f t="shared" si="39"/>
        <v>200 Stanley Ave  Landisville,  PA  17538</v>
      </c>
      <c r="L504" s="418" t="s">
        <v>5618</v>
      </c>
      <c r="M504" s="395"/>
      <c r="N504" s="418" t="s">
        <v>3910</v>
      </c>
      <c r="O504" s="395"/>
      <c r="P504" s="418" t="s">
        <v>4510</v>
      </c>
      <c r="Q504" s="417" t="s">
        <v>4017</v>
      </c>
      <c r="R504" s="417" t="s">
        <v>4511</v>
      </c>
    </row>
    <row r="505" spans="1:18" ht="15" customHeight="1" thickBot="1" x14ac:dyDescent="0.3">
      <c r="A505" s="417" t="s">
        <v>540</v>
      </c>
      <c r="B505" s="413">
        <f t="shared" si="38"/>
        <v>3</v>
      </c>
      <c r="C505" s="413" t="str">
        <f t="shared" si="40"/>
        <v>1133631033</v>
      </c>
      <c r="D505" s="395" t="str">
        <f t="shared" si="41"/>
        <v>113363103Landisville MS</v>
      </c>
      <c r="E505" s="418" t="s">
        <v>541</v>
      </c>
      <c r="F505" s="418" t="s">
        <v>23</v>
      </c>
      <c r="G505" s="415" t="s">
        <v>1425</v>
      </c>
      <c r="H505" s="417" t="s">
        <v>2229</v>
      </c>
      <c r="I505" s="418" t="s">
        <v>2228</v>
      </c>
      <c r="J505" s="417" t="s">
        <v>2229</v>
      </c>
      <c r="K505" s="419" t="str">
        <f t="shared" si="39"/>
        <v>340 Mumma Dr  Landisville,  PA  17538</v>
      </c>
      <c r="L505" s="418" t="s">
        <v>5619</v>
      </c>
      <c r="M505" s="395"/>
      <c r="N505" s="418" t="s">
        <v>3910</v>
      </c>
      <c r="O505" s="395"/>
      <c r="P505" s="418" t="s">
        <v>4510</v>
      </c>
      <c r="Q505" s="417" t="s">
        <v>4017</v>
      </c>
      <c r="R505" s="417" t="s">
        <v>4511</v>
      </c>
    </row>
    <row r="506" spans="1:18" ht="15" customHeight="1" thickBot="1" x14ac:dyDescent="0.3">
      <c r="A506" s="417" t="s">
        <v>542</v>
      </c>
      <c r="B506" s="413">
        <f t="shared" si="38"/>
        <v>1</v>
      </c>
      <c r="C506" s="413" t="str">
        <f t="shared" si="40"/>
        <v>1076538021</v>
      </c>
      <c r="D506" s="395" t="str">
        <f t="shared" si="41"/>
        <v>107653802Harrold MS</v>
      </c>
      <c r="E506" s="418" t="s">
        <v>543</v>
      </c>
      <c r="F506" s="418" t="s">
        <v>23</v>
      </c>
      <c r="G506" s="415" t="s">
        <v>1425</v>
      </c>
      <c r="H506" s="417" t="s">
        <v>2231</v>
      </c>
      <c r="I506" s="418" t="s">
        <v>2230</v>
      </c>
      <c r="J506" s="417" t="s">
        <v>2231</v>
      </c>
      <c r="K506" s="419" t="str">
        <f t="shared" si="39"/>
        <v>1368 Middletown Road  Greensburg,  PA  15601</v>
      </c>
      <c r="L506" s="418" t="s">
        <v>5620</v>
      </c>
      <c r="M506" s="395"/>
      <c r="N506" s="418" t="s">
        <v>3910</v>
      </c>
      <c r="O506" s="395"/>
      <c r="P506" s="418" t="s">
        <v>4262</v>
      </c>
      <c r="Q506" s="417" t="s">
        <v>4017</v>
      </c>
      <c r="R506" s="417" t="s">
        <v>4263</v>
      </c>
    </row>
    <row r="507" spans="1:18" ht="15" customHeight="1" thickBot="1" x14ac:dyDescent="0.3">
      <c r="A507" s="417" t="s">
        <v>542</v>
      </c>
      <c r="B507" s="413">
        <f t="shared" si="38"/>
        <v>2</v>
      </c>
      <c r="C507" s="413" t="str">
        <f t="shared" si="40"/>
        <v>1076538022</v>
      </c>
      <c r="D507" s="395" t="str">
        <f t="shared" si="41"/>
        <v>107653802Hempfield Area SHS</v>
      </c>
      <c r="E507" s="418" t="s">
        <v>543</v>
      </c>
      <c r="F507" s="418" t="s">
        <v>23</v>
      </c>
      <c r="G507" s="415" t="s">
        <v>1425</v>
      </c>
      <c r="H507" s="417" t="s">
        <v>2233</v>
      </c>
      <c r="I507" s="418" t="s">
        <v>2232</v>
      </c>
      <c r="J507" s="417" t="s">
        <v>2233</v>
      </c>
      <c r="K507" s="419" t="str">
        <f t="shared" si="39"/>
        <v>4345 Route 136  Greensburg,  PA  15601</v>
      </c>
      <c r="L507" s="418" t="s">
        <v>5621</v>
      </c>
      <c r="M507" s="395"/>
      <c r="N507" s="418" t="s">
        <v>3910</v>
      </c>
      <c r="O507" s="395"/>
      <c r="P507" s="418" t="s">
        <v>4262</v>
      </c>
      <c r="Q507" s="417" t="s">
        <v>4017</v>
      </c>
      <c r="R507" s="417" t="s">
        <v>4263</v>
      </c>
    </row>
    <row r="508" spans="1:18" ht="15" customHeight="1" thickBot="1" x14ac:dyDescent="0.3">
      <c r="A508" s="417" t="s">
        <v>542</v>
      </c>
      <c r="B508" s="413">
        <f t="shared" si="38"/>
        <v>3</v>
      </c>
      <c r="C508" s="413" t="str">
        <f t="shared" si="40"/>
        <v>1076538023</v>
      </c>
      <c r="D508" s="395" t="str">
        <f t="shared" si="41"/>
        <v>107653802Wendover MS</v>
      </c>
      <c r="E508" s="418" t="s">
        <v>543</v>
      </c>
      <c r="F508" s="418" t="s">
        <v>23</v>
      </c>
      <c r="G508" s="415" t="s">
        <v>1425</v>
      </c>
      <c r="H508" s="417" t="s">
        <v>2235</v>
      </c>
      <c r="I508" s="418" t="s">
        <v>2234</v>
      </c>
      <c r="J508" s="417" t="s">
        <v>2235</v>
      </c>
      <c r="K508" s="419" t="str">
        <f t="shared" si="39"/>
        <v>425 Wendover Jr High Dr  Greensburg,  PA  15601</v>
      </c>
      <c r="L508" s="418" t="s">
        <v>5622</v>
      </c>
      <c r="M508" s="395"/>
      <c r="N508" s="418" t="s">
        <v>3910</v>
      </c>
      <c r="O508" s="395"/>
      <c r="P508" s="418" t="s">
        <v>4262</v>
      </c>
      <c r="Q508" s="417" t="s">
        <v>4017</v>
      </c>
      <c r="R508" s="417" t="s">
        <v>4263</v>
      </c>
    </row>
    <row r="509" spans="1:18" ht="15" customHeight="1" thickBot="1" x14ac:dyDescent="0.3">
      <c r="A509" s="417" t="s">
        <v>542</v>
      </c>
      <c r="B509" s="413">
        <f t="shared" si="38"/>
        <v>4</v>
      </c>
      <c r="C509" s="413" t="str">
        <f t="shared" si="40"/>
        <v>1076538024</v>
      </c>
      <c r="D509" s="395" t="str">
        <f t="shared" si="41"/>
        <v>107653802West Hempfield MS</v>
      </c>
      <c r="E509" s="418" t="s">
        <v>543</v>
      </c>
      <c r="F509" s="418" t="s">
        <v>23</v>
      </c>
      <c r="G509" s="415" t="s">
        <v>1425</v>
      </c>
      <c r="H509" s="417" t="s">
        <v>2237</v>
      </c>
      <c r="I509" s="418" t="s">
        <v>2236</v>
      </c>
      <c r="J509" s="417" t="s">
        <v>2237</v>
      </c>
      <c r="K509" s="419" t="str">
        <f t="shared" si="39"/>
        <v>156 Northumberland Road  Irwin,  PA  15642</v>
      </c>
      <c r="L509" s="418" t="s">
        <v>5624</v>
      </c>
      <c r="M509" s="395"/>
      <c r="N509" s="418" t="s">
        <v>3910</v>
      </c>
      <c r="O509" s="395"/>
      <c r="P509" s="418" t="s">
        <v>5623</v>
      </c>
      <c r="Q509" s="417" t="s">
        <v>4017</v>
      </c>
      <c r="R509" s="417" t="s">
        <v>4288</v>
      </c>
    </row>
    <row r="510" spans="1:18" ht="15" customHeight="1" thickBot="1" x14ac:dyDescent="0.3">
      <c r="A510" s="417" t="s">
        <v>544</v>
      </c>
      <c r="B510" s="413">
        <f t="shared" si="38"/>
        <v>1</v>
      </c>
      <c r="C510" s="413" t="str">
        <f t="shared" si="40"/>
        <v>1044333031</v>
      </c>
      <c r="D510" s="395" t="str">
        <f t="shared" si="41"/>
        <v>104433303Delahunty MS</v>
      </c>
      <c r="E510" s="418" t="s">
        <v>545</v>
      </c>
      <c r="F510" s="418" t="s">
        <v>23</v>
      </c>
      <c r="G510" s="415" t="s">
        <v>1425</v>
      </c>
      <c r="H510" s="417" t="s">
        <v>2239</v>
      </c>
      <c r="I510" s="418" t="s">
        <v>2238</v>
      </c>
      <c r="J510" s="417" t="s">
        <v>2239</v>
      </c>
      <c r="K510" s="419" t="str">
        <f t="shared" si="39"/>
        <v>419 N Hermitage Rd  Hermitage,  PA  16148</v>
      </c>
      <c r="L510" s="418" t="s">
        <v>5625</v>
      </c>
      <c r="M510" s="395"/>
      <c r="N510" s="418" t="s">
        <v>3910</v>
      </c>
      <c r="O510" s="395"/>
      <c r="P510" s="418" t="s">
        <v>4174</v>
      </c>
      <c r="Q510" s="417" t="s">
        <v>4017</v>
      </c>
      <c r="R510" s="417" t="s">
        <v>4175</v>
      </c>
    </row>
    <row r="511" spans="1:18" ht="15" customHeight="1" thickBot="1" x14ac:dyDescent="0.3">
      <c r="A511" s="417" t="s">
        <v>544</v>
      </c>
      <c r="B511" s="413">
        <f t="shared" si="38"/>
        <v>2</v>
      </c>
      <c r="C511" s="413" t="str">
        <f t="shared" si="40"/>
        <v>1044333032</v>
      </c>
      <c r="D511" s="395" t="str">
        <f t="shared" si="41"/>
        <v>104433303Hickory HS</v>
      </c>
      <c r="E511" s="418" t="s">
        <v>545</v>
      </c>
      <c r="F511" s="418" t="s">
        <v>23</v>
      </c>
      <c r="G511" s="415" t="s">
        <v>1425</v>
      </c>
      <c r="H511" s="417" t="s">
        <v>2241</v>
      </c>
      <c r="I511" s="418" t="s">
        <v>2240</v>
      </c>
      <c r="J511" s="417" t="s">
        <v>2241</v>
      </c>
      <c r="K511" s="419" t="str">
        <f t="shared" si="39"/>
        <v>640 N. Hermitage Road  Hermitage,  PA  16148</v>
      </c>
      <c r="L511" s="418" t="s">
        <v>5626</v>
      </c>
      <c r="M511" s="395"/>
      <c r="N511" s="418" t="s">
        <v>3910</v>
      </c>
      <c r="O511" s="395"/>
      <c r="P511" s="418" t="s">
        <v>4174</v>
      </c>
      <c r="Q511" s="417" t="s">
        <v>4017</v>
      </c>
      <c r="R511" s="417" t="s">
        <v>4175</v>
      </c>
    </row>
    <row r="512" spans="1:18" ht="15" customHeight="1" thickBot="1" x14ac:dyDescent="0.3">
      <c r="A512" s="417" t="s">
        <v>546</v>
      </c>
      <c r="B512" s="413">
        <f t="shared" si="38"/>
        <v>1</v>
      </c>
      <c r="C512" s="413" t="str">
        <f t="shared" si="40"/>
        <v>1030247531</v>
      </c>
      <c r="D512" s="395" t="str">
        <f t="shared" si="41"/>
        <v>103024753Highlands MS</v>
      </c>
      <c r="E512" s="418" t="s">
        <v>547</v>
      </c>
      <c r="F512" s="418" t="s">
        <v>23</v>
      </c>
      <c r="G512" s="415" t="s">
        <v>1425</v>
      </c>
      <c r="H512" s="417" t="s">
        <v>2243</v>
      </c>
      <c r="I512" s="418" t="s">
        <v>2242</v>
      </c>
      <c r="J512" s="417" t="s">
        <v>2243</v>
      </c>
      <c r="K512" s="419" t="str">
        <f t="shared" si="39"/>
        <v>1350 Broadview Boulevard  Natrona Heights,  PA  15065</v>
      </c>
      <c r="L512" s="418" t="s">
        <v>5627</v>
      </c>
      <c r="M512" s="395"/>
      <c r="N512" s="418" t="s">
        <v>3910</v>
      </c>
      <c r="O512" s="395"/>
      <c r="P512" s="418" t="s">
        <v>4107</v>
      </c>
      <c r="Q512" s="417" t="s">
        <v>4017</v>
      </c>
      <c r="R512" s="417" t="s">
        <v>4108</v>
      </c>
    </row>
    <row r="513" spans="1:18" ht="15" customHeight="1" thickBot="1" x14ac:dyDescent="0.3">
      <c r="A513" s="417" t="s">
        <v>546</v>
      </c>
      <c r="B513" s="413">
        <f t="shared" si="38"/>
        <v>2</v>
      </c>
      <c r="C513" s="413" t="str">
        <f t="shared" si="40"/>
        <v>1030247532</v>
      </c>
      <c r="D513" s="395" t="str">
        <f t="shared" si="41"/>
        <v>103024753Highlands SHS</v>
      </c>
      <c r="E513" s="418" t="s">
        <v>547</v>
      </c>
      <c r="F513" s="418" t="s">
        <v>23</v>
      </c>
      <c r="G513" s="415" t="s">
        <v>1425</v>
      </c>
      <c r="H513" s="417" t="s">
        <v>2245</v>
      </c>
      <c r="I513" s="418" t="s">
        <v>2244</v>
      </c>
      <c r="J513" s="417" t="s">
        <v>2245</v>
      </c>
      <c r="K513" s="419" t="str">
        <f t="shared" si="39"/>
        <v>1500 Pacific Ave  Natrona Heights,  PA  15065</v>
      </c>
      <c r="L513" s="418" t="s">
        <v>5628</v>
      </c>
      <c r="M513" s="395"/>
      <c r="N513" s="418" t="s">
        <v>3910</v>
      </c>
      <c r="O513" s="395"/>
      <c r="P513" s="418" t="s">
        <v>4107</v>
      </c>
      <c r="Q513" s="417" t="s">
        <v>4017</v>
      </c>
      <c r="R513" s="417" t="s">
        <v>4108</v>
      </c>
    </row>
    <row r="514" spans="1:18" ht="15" customHeight="1" thickBot="1" x14ac:dyDescent="0.3">
      <c r="A514" s="417" t="s">
        <v>548</v>
      </c>
      <c r="B514" s="413">
        <f t="shared" si="38"/>
        <v>1</v>
      </c>
      <c r="C514" s="413" t="str">
        <f t="shared" si="40"/>
        <v>1080735031</v>
      </c>
      <c r="D514" s="395" t="str">
        <f t="shared" si="41"/>
        <v>108073503Hollidaysburg Area JHS</v>
      </c>
      <c r="E514" s="418" t="s">
        <v>549</v>
      </c>
      <c r="F514" s="418" t="s">
        <v>23</v>
      </c>
      <c r="G514" s="415" t="s">
        <v>1425</v>
      </c>
      <c r="H514" s="417" t="s">
        <v>2247</v>
      </c>
      <c r="I514" s="418" t="s">
        <v>2246</v>
      </c>
      <c r="J514" s="417" t="s">
        <v>2247</v>
      </c>
      <c r="K514" s="419" t="str">
        <f t="shared" si="39"/>
        <v>1000 Hewit St  Hollidaysburg,  PA  16648</v>
      </c>
      <c r="L514" s="418" t="s">
        <v>5629</v>
      </c>
      <c r="M514" s="395"/>
      <c r="N514" s="418" t="s">
        <v>3910</v>
      </c>
      <c r="O514" s="395"/>
      <c r="P514" s="418" t="s">
        <v>4315</v>
      </c>
      <c r="Q514" s="417" t="s">
        <v>4017</v>
      </c>
      <c r="R514" s="417" t="s">
        <v>4316</v>
      </c>
    </row>
    <row r="515" spans="1:18" ht="15" customHeight="1" thickBot="1" x14ac:dyDescent="0.3">
      <c r="A515" s="417" t="s">
        <v>548</v>
      </c>
      <c r="B515" s="413">
        <f t="shared" si="38"/>
        <v>2</v>
      </c>
      <c r="C515" s="413" t="str">
        <f t="shared" si="40"/>
        <v>1080735032</v>
      </c>
      <c r="D515" s="395" t="str">
        <f t="shared" si="41"/>
        <v>108073503Hollidaysburg Area SHS</v>
      </c>
      <c r="E515" s="418" t="s">
        <v>549</v>
      </c>
      <c r="F515" s="418" t="s">
        <v>23</v>
      </c>
      <c r="G515" s="415" t="s">
        <v>1425</v>
      </c>
      <c r="H515" s="417" t="s">
        <v>2249</v>
      </c>
      <c r="I515" s="418" t="s">
        <v>2248</v>
      </c>
      <c r="J515" s="417" t="s">
        <v>2249</v>
      </c>
      <c r="K515" s="419" t="str">
        <f t="shared" si="39"/>
        <v>1510 North Montgomery Street  Hollidaysburg,  PA  16648</v>
      </c>
      <c r="L515" s="418" t="s">
        <v>5630</v>
      </c>
      <c r="M515" s="395"/>
      <c r="N515" s="418" t="s">
        <v>3910</v>
      </c>
      <c r="O515" s="395"/>
      <c r="P515" s="418" t="s">
        <v>4315</v>
      </c>
      <c r="Q515" s="417" t="s">
        <v>4017</v>
      </c>
      <c r="R515" s="417" t="s">
        <v>4316</v>
      </c>
    </row>
    <row r="516" spans="1:18" ht="15" customHeight="1" thickBot="1" x14ac:dyDescent="0.3">
      <c r="A516" s="417" t="s">
        <v>550</v>
      </c>
      <c r="B516" s="413">
        <f t="shared" ref="B516:B579" si="42">IF(A516=A515,B515+1,1)</f>
        <v>1</v>
      </c>
      <c r="C516" s="413" t="str">
        <f t="shared" si="40"/>
        <v>1283233031</v>
      </c>
      <c r="D516" s="395" t="str">
        <f t="shared" si="41"/>
        <v>128323303Homer-Center JSHS</v>
      </c>
      <c r="E516" s="418" t="s">
        <v>551</v>
      </c>
      <c r="F516" s="418" t="s">
        <v>23</v>
      </c>
      <c r="G516" s="415" t="s">
        <v>1425</v>
      </c>
      <c r="H516" s="417" t="s">
        <v>2251</v>
      </c>
      <c r="I516" s="418" t="s">
        <v>2250</v>
      </c>
      <c r="J516" s="417" t="s">
        <v>2251</v>
      </c>
      <c r="K516" s="419" t="str">
        <f t="shared" si="39"/>
        <v>70 Wildcat Ln  Homer City,  PA  15748</v>
      </c>
      <c r="L516" s="418" t="s">
        <v>5631</v>
      </c>
      <c r="M516" s="395"/>
      <c r="N516" s="418" t="s">
        <v>3910</v>
      </c>
      <c r="O516" s="395"/>
      <c r="P516" s="418" t="s">
        <v>5030</v>
      </c>
      <c r="Q516" s="417" t="s">
        <v>4017</v>
      </c>
      <c r="R516" s="417" t="s">
        <v>5031</v>
      </c>
    </row>
    <row r="517" spans="1:18" ht="15" customHeight="1" thickBot="1" x14ac:dyDescent="0.3">
      <c r="A517" s="417" t="s">
        <v>552</v>
      </c>
      <c r="B517" s="413">
        <f t="shared" si="42"/>
        <v>1</v>
      </c>
      <c r="C517" s="413" t="str">
        <f t="shared" si="40"/>
        <v>1080570791</v>
      </c>
      <c r="D517" s="395" t="str">
        <f t="shared" si="41"/>
        <v>108057079HOPE for Hyndman Charter School</v>
      </c>
      <c r="E517" s="418" t="s">
        <v>553</v>
      </c>
      <c r="F517" s="418" t="s">
        <v>18</v>
      </c>
      <c r="G517" s="415" t="s">
        <v>1425</v>
      </c>
      <c r="H517" s="417" t="s">
        <v>2253</v>
      </c>
      <c r="I517" s="418" t="s">
        <v>2252</v>
      </c>
      <c r="J517" s="417" t="s">
        <v>2253</v>
      </c>
      <c r="K517" s="419" t="str">
        <f t="shared" si="39"/>
        <v>130 School Drive  Hyndman,  PA  15545</v>
      </c>
      <c r="L517" s="418" t="s">
        <v>5632</v>
      </c>
      <c r="M517" s="395"/>
      <c r="N517" s="418" t="s">
        <v>3910</v>
      </c>
      <c r="O517" s="395"/>
      <c r="P517" s="418" t="s">
        <v>4306</v>
      </c>
      <c r="Q517" s="417" t="s">
        <v>4017</v>
      </c>
      <c r="R517" s="417" t="s">
        <v>4307</v>
      </c>
    </row>
    <row r="518" spans="1:18" ht="15" customHeight="1" thickBot="1" x14ac:dyDescent="0.3">
      <c r="A518" s="417" t="s">
        <v>554</v>
      </c>
      <c r="B518" s="413">
        <f t="shared" si="42"/>
        <v>1</v>
      </c>
      <c r="C518" s="413" t="str">
        <f t="shared" si="40"/>
        <v>1270441031</v>
      </c>
      <c r="D518" s="395" t="str">
        <f t="shared" si="41"/>
        <v>127044103Hopewell JHS</v>
      </c>
      <c r="E518" s="418" t="s">
        <v>555</v>
      </c>
      <c r="F518" s="418" t="s">
        <v>23</v>
      </c>
      <c r="G518" s="415" t="s">
        <v>1425</v>
      </c>
      <c r="H518" s="417" t="s">
        <v>2255</v>
      </c>
      <c r="I518" s="418" t="s">
        <v>2254</v>
      </c>
      <c r="J518" s="417" t="s">
        <v>2255</v>
      </c>
      <c r="K518" s="419" t="str">
        <f t="shared" si="39"/>
        <v>2354 Brodhead Rd  Aliquippa,  PA  15001</v>
      </c>
      <c r="L518" s="418" t="s">
        <v>5633</v>
      </c>
      <c r="M518" s="395"/>
      <c r="N518" s="418" t="s">
        <v>3910</v>
      </c>
      <c r="O518" s="395"/>
      <c r="P518" s="418" t="s">
        <v>5006</v>
      </c>
      <c r="Q518" s="417" t="s">
        <v>4017</v>
      </c>
      <c r="R518" s="417" t="s">
        <v>5007</v>
      </c>
    </row>
    <row r="519" spans="1:18" ht="15" customHeight="1" thickBot="1" x14ac:dyDescent="0.3">
      <c r="A519" s="417" t="s">
        <v>554</v>
      </c>
      <c r="B519" s="413">
        <f t="shared" si="42"/>
        <v>2</v>
      </c>
      <c r="C519" s="413" t="str">
        <f t="shared" si="40"/>
        <v>1270441032</v>
      </c>
      <c r="D519" s="395" t="str">
        <f t="shared" si="41"/>
        <v>127044103Hopewell SHS</v>
      </c>
      <c r="E519" s="418" t="s">
        <v>555</v>
      </c>
      <c r="F519" s="418" t="s">
        <v>23</v>
      </c>
      <c r="G519" s="415" t="s">
        <v>1425</v>
      </c>
      <c r="H519" s="417" t="s">
        <v>2257</v>
      </c>
      <c r="I519" s="418" t="s">
        <v>2256</v>
      </c>
      <c r="J519" s="417" t="s">
        <v>2257</v>
      </c>
      <c r="K519" s="419" t="str">
        <f t="shared" si="39"/>
        <v>1215 Longvue Ave  Aliquippa,  PA  15001</v>
      </c>
      <c r="L519" s="418" t="s">
        <v>5634</v>
      </c>
      <c r="M519" s="395"/>
      <c r="N519" s="418" t="s">
        <v>3910</v>
      </c>
      <c r="O519" s="395"/>
      <c r="P519" s="418" t="s">
        <v>5006</v>
      </c>
      <c r="Q519" s="417" t="s">
        <v>4017</v>
      </c>
      <c r="R519" s="417" t="s">
        <v>5007</v>
      </c>
    </row>
    <row r="520" spans="1:18" ht="15" customHeight="1" thickBot="1" x14ac:dyDescent="0.3">
      <c r="A520" s="417" t="s">
        <v>4735</v>
      </c>
      <c r="B520" s="413">
        <f t="shared" si="42"/>
        <v>1</v>
      </c>
      <c r="C520" s="413" t="str">
        <f t="shared" si="40"/>
        <v>1193550281</v>
      </c>
      <c r="D520" s="395" t="str">
        <f t="shared" si="41"/>
        <v>119355028Howard Gardner Multiple Intelligence CS</v>
      </c>
      <c r="E520" s="418" t="s">
        <v>3892</v>
      </c>
      <c r="F520" s="418" t="s">
        <v>18</v>
      </c>
      <c r="G520" s="415" t="s">
        <v>1425</v>
      </c>
      <c r="H520" s="417" t="s">
        <v>3893</v>
      </c>
      <c r="I520" s="418" t="s">
        <v>3892</v>
      </c>
      <c r="J520" s="417" t="s">
        <v>3893</v>
      </c>
      <c r="K520" s="419" t="str">
        <f t="shared" si="39"/>
        <v>1615 East Elm Street  Scranton,  PA  18505</v>
      </c>
      <c r="L520" s="418" t="s">
        <v>14506</v>
      </c>
      <c r="M520" s="395"/>
      <c r="N520" s="418" t="s">
        <v>3910</v>
      </c>
      <c r="O520" s="395"/>
      <c r="P520" s="418" t="s">
        <v>4732</v>
      </c>
      <c r="Q520" s="417" t="s">
        <v>4017</v>
      </c>
      <c r="R520" s="417" t="s">
        <v>14507</v>
      </c>
    </row>
    <row r="521" spans="1:18" ht="15" customHeight="1" thickBot="1" x14ac:dyDescent="0.3">
      <c r="A521" s="417" t="s">
        <v>556</v>
      </c>
      <c r="B521" s="413">
        <f t="shared" si="42"/>
        <v>1</v>
      </c>
      <c r="C521" s="413" t="str">
        <f t="shared" si="40"/>
        <v>1113125031</v>
      </c>
      <c r="D521" s="395" t="str">
        <f t="shared" si="41"/>
        <v>111312503Huntingdon Area MS</v>
      </c>
      <c r="E521" s="418" t="s">
        <v>557</v>
      </c>
      <c r="F521" s="418" t="s">
        <v>23</v>
      </c>
      <c r="G521" s="415" t="s">
        <v>1425</v>
      </c>
      <c r="H521" s="417" t="s">
        <v>2259</v>
      </c>
      <c r="I521" s="418" t="s">
        <v>2258</v>
      </c>
      <c r="J521" s="417" t="s">
        <v>2259</v>
      </c>
      <c r="K521" s="419" t="str">
        <f t="shared" si="39"/>
        <v>2500 Cassady Ave  Huntingdon,  PA  16652</v>
      </c>
      <c r="L521" s="418" t="s">
        <v>5635</v>
      </c>
      <c r="M521" s="395"/>
      <c r="N521" s="418" t="s">
        <v>3910</v>
      </c>
      <c r="O521" s="395"/>
      <c r="P521" s="418" t="s">
        <v>4428</v>
      </c>
      <c r="Q521" s="417" t="s">
        <v>4017</v>
      </c>
      <c r="R521" s="417" t="s">
        <v>4429</v>
      </c>
    </row>
    <row r="522" spans="1:18" ht="15" customHeight="1" thickBot="1" x14ac:dyDescent="0.3">
      <c r="A522" s="417" t="s">
        <v>556</v>
      </c>
      <c r="B522" s="413">
        <f t="shared" si="42"/>
        <v>2</v>
      </c>
      <c r="C522" s="413" t="str">
        <f t="shared" si="40"/>
        <v>1113125032</v>
      </c>
      <c r="D522" s="395" t="str">
        <f t="shared" si="41"/>
        <v>111312503Huntingdon Area SHS</v>
      </c>
      <c r="E522" s="418" t="s">
        <v>557</v>
      </c>
      <c r="F522" s="418" t="s">
        <v>23</v>
      </c>
      <c r="G522" s="415" t="s">
        <v>1425</v>
      </c>
      <c r="H522" s="417" t="s">
        <v>2261</v>
      </c>
      <c r="I522" s="418" t="s">
        <v>2260</v>
      </c>
      <c r="J522" s="417" t="s">
        <v>2261</v>
      </c>
      <c r="K522" s="419" t="str">
        <f t="shared" si="39"/>
        <v>2400 Cassady Ave Ste 1  Huntingdon,  PA  16652</v>
      </c>
      <c r="L522" s="418" t="s">
        <v>5636</v>
      </c>
      <c r="M522" s="395"/>
      <c r="N522" s="418" t="s">
        <v>3910</v>
      </c>
      <c r="O522" s="395"/>
      <c r="P522" s="418" t="s">
        <v>4428</v>
      </c>
      <c r="Q522" s="417" t="s">
        <v>4017</v>
      </c>
      <c r="R522" s="417" t="s">
        <v>4429</v>
      </c>
    </row>
    <row r="523" spans="1:18" ht="15" customHeight="1" thickBot="1" x14ac:dyDescent="0.3">
      <c r="A523" s="417" t="s">
        <v>558</v>
      </c>
      <c r="B523" s="413">
        <f t="shared" si="42"/>
        <v>1</v>
      </c>
      <c r="C523" s="413" t="str">
        <f t="shared" si="40"/>
        <v>1113126071</v>
      </c>
      <c r="D523" s="395" t="str">
        <f t="shared" si="41"/>
        <v>111312607Huntingdon County CTC</v>
      </c>
      <c r="E523" s="418" t="s">
        <v>559</v>
      </c>
      <c r="F523" s="418" t="s">
        <v>34</v>
      </c>
      <c r="G523" s="415" t="s">
        <v>1425</v>
      </c>
      <c r="H523" s="417" t="s">
        <v>5637</v>
      </c>
      <c r="I523" s="418" t="s">
        <v>559</v>
      </c>
      <c r="J523" s="417" t="s">
        <v>5637</v>
      </c>
      <c r="K523" s="419" t="str">
        <f t="shared" si="39"/>
        <v>PO Box E  Mill Creek,  PA  17060</v>
      </c>
      <c r="L523" s="418" t="s">
        <v>14385</v>
      </c>
      <c r="M523" s="395"/>
      <c r="N523" s="418" t="s">
        <v>3910</v>
      </c>
      <c r="O523" s="395"/>
      <c r="P523" s="418" t="s">
        <v>4430</v>
      </c>
      <c r="Q523" s="417" t="s">
        <v>4017</v>
      </c>
      <c r="R523" s="417" t="s">
        <v>4431</v>
      </c>
    </row>
    <row r="524" spans="1:18" ht="15" customHeight="1" thickBot="1" x14ac:dyDescent="0.3">
      <c r="A524" s="417" t="s">
        <v>560</v>
      </c>
      <c r="B524" s="413">
        <f t="shared" si="42"/>
        <v>1</v>
      </c>
      <c r="C524" s="413" t="str">
        <f t="shared" si="40"/>
        <v>1140603921</v>
      </c>
      <c r="D524" s="395" t="str">
        <f t="shared" si="41"/>
        <v>114060392I-LEAD Charter School</v>
      </c>
      <c r="E524" s="418" t="s">
        <v>561</v>
      </c>
      <c r="F524" s="418" t="s">
        <v>18</v>
      </c>
      <c r="G524" s="415" t="s">
        <v>1425</v>
      </c>
      <c r="H524" s="417" t="s">
        <v>2262</v>
      </c>
      <c r="I524" s="418" t="s">
        <v>561</v>
      </c>
      <c r="J524" s="417" t="s">
        <v>2262</v>
      </c>
      <c r="K524" s="419" t="str">
        <f t="shared" si="39"/>
        <v>200 North 8th Street  Reading,  PA  19601</v>
      </c>
      <c r="L524" s="418" t="s">
        <v>5638</v>
      </c>
      <c r="M524" s="395"/>
      <c r="N524" s="418" t="s">
        <v>4536</v>
      </c>
      <c r="O524" s="395"/>
      <c r="P524" s="418" t="s">
        <v>4534</v>
      </c>
      <c r="Q524" s="417" t="s">
        <v>4017</v>
      </c>
      <c r="R524" s="417" t="s">
        <v>4537</v>
      </c>
    </row>
    <row r="525" spans="1:18" ht="15" customHeight="1" thickBot="1" x14ac:dyDescent="0.3">
      <c r="A525" s="417" t="s">
        <v>562</v>
      </c>
      <c r="B525" s="413">
        <f t="shared" si="42"/>
        <v>1</v>
      </c>
      <c r="C525" s="413" t="str">
        <f t="shared" si="40"/>
        <v>1265132001</v>
      </c>
      <c r="D525" s="395" t="str">
        <f t="shared" si="41"/>
        <v>126513200Imani Educationl Circle CS</v>
      </c>
      <c r="E525" s="418" t="s">
        <v>563</v>
      </c>
      <c r="F525" s="418" t="s">
        <v>18</v>
      </c>
      <c r="G525" s="415" t="s">
        <v>1425</v>
      </c>
      <c r="H525" s="417" t="s">
        <v>2264</v>
      </c>
      <c r="I525" s="418" t="s">
        <v>2263</v>
      </c>
      <c r="J525" s="417" t="s">
        <v>2264</v>
      </c>
      <c r="K525" s="419" t="str">
        <f t="shared" si="39"/>
        <v>5612 Greene St  Philadelphia,  PA  19144</v>
      </c>
      <c r="L525" s="418" t="s">
        <v>5639</v>
      </c>
      <c r="M525" s="395"/>
      <c r="N525" s="418" t="s">
        <v>3910</v>
      </c>
      <c r="O525" s="395"/>
      <c r="P525" s="418" t="s">
        <v>4016</v>
      </c>
      <c r="Q525" s="417" t="s">
        <v>4017</v>
      </c>
      <c r="R525" s="417" t="s">
        <v>4957</v>
      </c>
    </row>
    <row r="526" spans="1:18" ht="15" customHeight="1" thickBot="1" x14ac:dyDescent="0.3">
      <c r="A526" s="417" t="s">
        <v>564</v>
      </c>
      <c r="B526" s="413">
        <f t="shared" si="42"/>
        <v>1</v>
      </c>
      <c r="C526" s="413" t="str">
        <f t="shared" si="40"/>
        <v>1265129801</v>
      </c>
      <c r="D526" s="395" t="str">
        <f t="shared" si="41"/>
        <v>126512980Imhotep Institute CHS</v>
      </c>
      <c r="E526" s="418" t="s">
        <v>565</v>
      </c>
      <c r="F526" s="418" t="s">
        <v>18</v>
      </c>
      <c r="G526" s="415" t="s">
        <v>1425</v>
      </c>
      <c r="H526" s="417" t="s">
        <v>2265</v>
      </c>
      <c r="I526" s="418" t="s">
        <v>565</v>
      </c>
      <c r="J526" s="417" t="s">
        <v>2265</v>
      </c>
      <c r="K526" s="419" t="str">
        <f t="shared" si="39"/>
        <v>6201 N. 21st Street  Philadelphia,  PA  19138</v>
      </c>
      <c r="L526" s="418" t="s">
        <v>5640</v>
      </c>
      <c r="M526" s="395"/>
      <c r="N526" s="418" t="s">
        <v>3910</v>
      </c>
      <c r="O526" s="395"/>
      <c r="P526" s="418" t="s">
        <v>4016</v>
      </c>
      <c r="Q526" s="417" t="s">
        <v>4017</v>
      </c>
      <c r="R526" s="417" t="s">
        <v>4954</v>
      </c>
    </row>
    <row r="527" spans="1:18" ht="15" customHeight="1" thickBot="1" x14ac:dyDescent="0.3">
      <c r="A527" s="417" t="s">
        <v>566</v>
      </c>
      <c r="B527" s="413">
        <f t="shared" si="42"/>
        <v>1</v>
      </c>
      <c r="C527" s="413" t="str">
        <f t="shared" si="40"/>
        <v>1265135101</v>
      </c>
      <c r="D527" s="395" t="str">
        <f t="shared" si="41"/>
        <v>126513510Independence CS</v>
      </c>
      <c r="E527" s="418" t="s">
        <v>567</v>
      </c>
      <c r="F527" s="418" t="s">
        <v>18</v>
      </c>
      <c r="G527" s="415" t="s">
        <v>1425</v>
      </c>
      <c r="H527" s="417" t="s">
        <v>2266</v>
      </c>
      <c r="I527" s="418" t="s">
        <v>567</v>
      </c>
      <c r="J527" s="417" t="s">
        <v>2266</v>
      </c>
      <c r="K527" s="419" t="str">
        <f t="shared" si="39"/>
        <v>1600 Lombard Street  Philadelphia,  PA  19146</v>
      </c>
      <c r="L527" s="418" t="s">
        <v>14652</v>
      </c>
      <c r="M527" s="395"/>
      <c r="N527" s="418" t="s">
        <v>3910</v>
      </c>
      <c r="O527" s="395"/>
      <c r="P527" s="418" t="s">
        <v>4016</v>
      </c>
      <c r="Q527" s="417" t="s">
        <v>4017</v>
      </c>
      <c r="R527" s="417" t="s">
        <v>4972</v>
      </c>
    </row>
    <row r="528" spans="1:18" ht="15" customHeight="1" thickBot="1" x14ac:dyDescent="0.3">
      <c r="A528" s="417" t="s">
        <v>568</v>
      </c>
      <c r="B528" s="413">
        <f t="shared" si="42"/>
        <v>1</v>
      </c>
      <c r="C528" s="413" t="str">
        <f t="shared" si="40"/>
        <v>1283237031</v>
      </c>
      <c r="D528" s="395" t="str">
        <f t="shared" si="41"/>
        <v>128323703Indiana Area JHS</v>
      </c>
      <c r="E528" s="418" t="s">
        <v>569</v>
      </c>
      <c r="F528" s="418" t="s">
        <v>23</v>
      </c>
      <c r="G528" s="415" t="s">
        <v>1425</v>
      </c>
      <c r="H528" s="417" t="s">
        <v>2268</v>
      </c>
      <c r="I528" s="418" t="s">
        <v>2267</v>
      </c>
      <c r="J528" s="417" t="s">
        <v>2268</v>
      </c>
      <c r="K528" s="419" t="str">
        <f t="shared" si="39"/>
        <v>245 N 5th St  Indiana,  PA  15701</v>
      </c>
      <c r="L528" s="418" t="s">
        <v>5641</v>
      </c>
      <c r="M528" s="395"/>
      <c r="N528" s="418" t="s">
        <v>3910</v>
      </c>
      <c r="O528" s="395"/>
      <c r="P528" s="418" t="s">
        <v>5020</v>
      </c>
      <c r="Q528" s="417" t="s">
        <v>4017</v>
      </c>
      <c r="R528" s="417" t="s">
        <v>5021</v>
      </c>
    </row>
    <row r="529" spans="1:18" ht="15" customHeight="1" thickBot="1" x14ac:dyDescent="0.3">
      <c r="A529" s="417" t="s">
        <v>568</v>
      </c>
      <c r="B529" s="413">
        <f t="shared" si="42"/>
        <v>2</v>
      </c>
      <c r="C529" s="413" t="str">
        <f t="shared" si="40"/>
        <v>1283237032</v>
      </c>
      <c r="D529" s="395" t="str">
        <f t="shared" si="41"/>
        <v>128323703Indiana Area SHS</v>
      </c>
      <c r="E529" s="418" t="s">
        <v>569</v>
      </c>
      <c r="F529" s="418" t="s">
        <v>23</v>
      </c>
      <c r="G529" s="415" t="s">
        <v>1425</v>
      </c>
      <c r="H529" s="417" t="s">
        <v>2270</v>
      </c>
      <c r="I529" s="418" t="s">
        <v>2269</v>
      </c>
      <c r="J529" s="417" t="s">
        <v>2270</v>
      </c>
      <c r="K529" s="419" t="str">
        <f t="shared" si="39"/>
        <v>450 N 5th St  Indiana,  PA  15701</v>
      </c>
      <c r="L529" s="418" t="s">
        <v>5642</v>
      </c>
      <c r="M529" s="395"/>
      <c r="N529" s="418" t="s">
        <v>3910</v>
      </c>
      <c r="O529" s="395"/>
      <c r="P529" s="418" t="s">
        <v>5020</v>
      </c>
      <c r="Q529" s="417" t="s">
        <v>4017</v>
      </c>
      <c r="R529" s="417" t="s">
        <v>5021</v>
      </c>
    </row>
    <row r="530" spans="1:18" ht="15" customHeight="1" thickBot="1" x14ac:dyDescent="0.3">
      <c r="A530" s="417" t="s">
        <v>570</v>
      </c>
      <c r="B530" s="413">
        <f t="shared" si="42"/>
        <v>1</v>
      </c>
      <c r="C530" s="413" t="str">
        <f t="shared" si="40"/>
        <v>1283242071</v>
      </c>
      <c r="D530" s="395" t="str">
        <f t="shared" si="41"/>
        <v>128324207Indiana County Technology Center</v>
      </c>
      <c r="E530" s="418" t="s">
        <v>571</v>
      </c>
      <c r="F530" s="418" t="s">
        <v>34</v>
      </c>
      <c r="G530" s="415" t="s">
        <v>1425</v>
      </c>
      <c r="H530" s="417" t="s">
        <v>5644</v>
      </c>
      <c r="I530" s="418" t="s">
        <v>571</v>
      </c>
      <c r="J530" s="417" t="s">
        <v>5644</v>
      </c>
      <c r="K530" s="419" t="str">
        <f t="shared" si="39"/>
        <v>441 Hamill Rd  Indiana,  PA  15701</v>
      </c>
      <c r="L530" s="418" t="s">
        <v>5643</v>
      </c>
      <c r="M530" s="395"/>
      <c r="N530" s="418" t="s">
        <v>3910</v>
      </c>
      <c r="O530" s="395"/>
      <c r="P530" s="418" t="s">
        <v>5020</v>
      </c>
      <c r="Q530" s="417" t="s">
        <v>4017</v>
      </c>
      <c r="R530" s="417" t="s">
        <v>5021</v>
      </c>
    </row>
    <row r="531" spans="1:18" ht="15" customHeight="1" thickBot="1" x14ac:dyDescent="0.3">
      <c r="A531" s="417" t="s">
        <v>572</v>
      </c>
      <c r="B531" s="413">
        <f t="shared" si="42"/>
        <v>1</v>
      </c>
      <c r="C531" s="413" t="str">
        <f t="shared" si="40"/>
        <v>1152200011</v>
      </c>
      <c r="D531" s="395" t="str">
        <f t="shared" si="41"/>
        <v>115220001Infinity CS</v>
      </c>
      <c r="E531" s="418" t="s">
        <v>573</v>
      </c>
      <c r="F531" s="418" t="s">
        <v>18</v>
      </c>
      <c r="G531" s="415" t="s">
        <v>1425</v>
      </c>
      <c r="H531" s="417" t="s">
        <v>2271</v>
      </c>
      <c r="I531" s="418" t="s">
        <v>573</v>
      </c>
      <c r="J531" s="417" t="s">
        <v>2271</v>
      </c>
      <c r="K531" s="419" t="str">
        <f t="shared" si="39"/>
        <v>51 Banks Street  Penbrook,  PA  17103</v>
      </c>
      <c r="L531" s="418" t="s">
        <v>5645</v>
      </c>
      <c r="M531" s="395"/>
      <c r="N531" s="418" t="s">
        <v>4586</v>
      </c>
      <c r="O531" s="395"/>
      <c r="P531" s="418" t="s">
        <v>4587</v>
      </c>
      <c r="Q531" s="417" t="s">
        <v>4017</v>
      </c>
      <c r="R531" s="417" t="s">
        <v>4588</v>
      </c>
    </row>
    <row r="532" spans="1:18" ht="15" customHeight="1" thickBot="1" x14ac:dyDescent="0.3">
      <c r="A532" s="417" t="s">
        <v>574</v>
      </c>
      <c r="B532" s="413">
        <f t="shared" si="42"/>
        <v>1</v>
      </c>
      <c r="C532" s="413" t="str">
        <f t="shared" si="40"/>
        <v>1252351031</v>
      </c>
      <c r="D532" s="395" t="str">
        <f t="shared" si="41"/>
        <v>125235103Glenolden Sch</v>
      </c>
      <c r="E532" s="418" t="s">
        <v>575</v>
      </c>
      <c r="F532" s="418" t="s">
        <v>23</v>
      </c>
      <c r="G532" s="415" t="s">
        <v>1425</v>
      </c>
      <c r="H532" s="417" t="s">
        <v>2273</v>
      </c>
      <c r="I532" s="418" t="s">
        <v>2272</v>
      </c>
      <c r="J532" s="417" t="s">
        <v>2273</v>
      </c>
      <c r="K532" s="419" t="str">
        <f t="shared" si="39"/>
        <v>MacDade &amp; Knowles  Glenolden,  PA  19036</v>
      </c>
      <c r="L532" s="418" t="s">
        <v>5646</v>
      </c>
      <c r="M532" s="395"/>
      <c r="N532" s="418" t="s">
        <v>3910</v>
      </c>
      <c r="O532" s="395"/>
      <c r="P532" s="418" t="s">
        <v>5647</v>
      </c>
      <c r="Q532" s="417" t="s">
        <v>4017</v>
      </c>
      <c r="R532" s="417" t="s">
        <v>5648</v>
      </c>
    </row>
    <row r="533" spans="1:18" ht="15" customHeight="1" thickBot="1" x14ac:dyDescent="0.3">
      <c r="A533" s="417" t="s">
        <v>574</v>
      </c>
      <c r="B533" s="413">
        <f t="shared" si="42"/>
        <v>2</v>
      </c>
      <c r="C533" s="413" t="str">
        <f t="shared" si="40"/>
        <v>1252351032</v>
      </c>
      <c r="D533" s="395" t="str">
        <f t="shared" si="41"/>
        <v>125235103Interboro SHS</v>
      </c>
      <c r="E533" s="418" t="s">
        <v>575</v>
      </c>
      <c r="F533" s="418" t="s">
        <v>23</v>
      </c>
      <c r="G533" s="415" t="s">
        <v>1425</v>
      </c>
      <c r="H533" s="417" t="s">
        <v>2275</v>
      </c>
      <c r="I533" s="418" t="s">
        <v>2274</v>
      </c>
      <c r="J533" s="417" t="s">
        <v>2275</v>
      </c>
      <c r="K533" s="419" t="str">
        <f t="shared" si="39"/>
        <v>16th &amp; Amosland Road  Prospect Park,  PA  19076</v>
      </c>
      <c r="L533" s="418" t="s">
        <v>5649</v>
      </c>
      <c r="M533" s="395"/>
      <c r="N533" s="418" t="s">
        <v>3910</v>
      </c>
      <c r="O533" s="395"/>
      <c r="P533" s="418" t="s">
        <v>4933</v>
      </c>
      <c r="Q533" s="417" t="s">
        <v>4017</v>
      </c>
      <c r="R533" s="417" t="s">
        <v>4934</v>
      </c>
    </row>
    <row r="534" spans="1:18" ht="15" customHeight="1" thickBot="1" x14ac:dyDescent="0.3">
      <c r="A534" s="417" t="s">
        <v>574</v>
      </c>
      <c r="B534" s="413">
        <f t="shared" si="42"/>
        <v>3</v>
      </c>
      <c r="C534" s="413" t="str">
        <f t="shared" si="40"/>
        <v>1252351033</v>
      </c>
      <c r="D534" s="395" t="str">
        <f t="shared" si="41"/>
        <v>125235103Norwood Sch</v>
      </c>
      <c r="E534" s="418" t="s">
        <v>575</v>
      </c>
      <c r="F534" s="418" t="s">
        <v>23</v>
      </c>
      <c r="G534" s="415" t="s">
        <v>1425</v>
      </c>
      <c r="H534" s="417" t="s">
        <v>2277</v>
      </c>
      <c r="I534" s="418" t="s">
        <v>2276</v>
      </c>
      <c r="J534" s="417" t="s">
        <v>2277</v>
      </c>
      <c r="K534" s="419" t="str">
        <f t="shared" si="39"/>
        <v>558 Seneca Ave  Norwood,  PA  19074</v>
      </c>
      <c r="L534" s="418" t="s">
        <v>5650</v>
      </c>
      <c r="M534" s="395"/>
      <c r="N534" s="418" t="s">
        <v>3910</v>
      </c>
      <c r="O534" s="395"/>
      <c r="P534" s="418" t="s">
        <v>5651</v>
      </c>
      <c r="Q534" s="417" t="s">
        <v>4017</v>
      </c>
      <c r="R534" s="417" t="s">
        <v>14799</v>
      </c>
    </row>
    <row r="535" spans="1:18" ht="15" customHeight="1" thickBot="1" x14ac:dyDescent="0.3">
      <c r="A535" s="417" t="s">
        <v>574</v>
      </c>
      <c r="B535" s="413">
        <f t="shared" si="42"/>
        <v>4</v>
      </c>
      <c r="C535" s="413" t="str">
        <f t="shared" si="40"/>
        <v>1252351034</v>
      </c>
      <c r="D535" s="395" t="str">
        <f t="shared" si="41"/>
        <v>125235103Prospect Park Sch</v>
      </c>
      <c r="E535" s="418" t="s">
        <v>575</v>
      </c>
      <c r="F535" s="418" t="s">
        <v>23</v>
      </c>
      <c r="G535" s="415" t="s">
        <v>1425</v>
      </c>
      <c r="H535" s="417" t="s">
        <v>2279</v>
      </c>
      <c r="I535" s="418" t="s">
        <v>2278</v>
      </c>
      <c r="J535" s="417" t="s">
        <v>2279</v>
      </c>
      <c r="K535" s="419" t="str">
        <f t="shared" si="39"/>
        <v>10th &amp; Pennsylvania Avenues  Prospect Park,  PA  19076</v>
      </c>
      <c r="L535" s="418" t="s">
        <v>5652</v>
      </c>
      <c r="M535" s="395"/>
      <c r="N535" s="418" t="s">
        <v>3910</v>
      </c>
      <c r="O535" s="395"/>
      <c r="P535" s="418" t="s">
        <v>4933</v>
      </c>
      <c r="Q535" s="417" t="s">
        <v>4017</v>
      </c>
      <c r="R535" s="417" t="s">
        <v>4934</v>
      </c>
    </row>
    <row r="536" spans="1:18" ht="15" customHeight="1" thickBot="1" x14ac:dyDescent="0.3">
      <c r="A536" s="417" t="s">
        <v>574</v>
      </c>
      <c r="B536" s="413">
        <f t="shared" si="42"/>
        <v>5</v>
      </c>
      <c r="C536" s="413" t="str">
        <f t="shared" si="40"/>
        <v>1252351035</v>
      </c>
      <c r="D536" s="395" t="str">
        <f t="shared" si="41"/>
        <v>125235103Tinicum Sch</v>
      </c>
      <c r="E536" s="418" t="s">
        <v>575</v>
      </c>
      <c r="F536" s="418" t="s">
        <v>23</v>
      </c>
      <c r="G536" s="415" t="s">
        <v>1425</v>
      </c>
      <c r="H536" s="417" t="s">
        <v>2281</v>
      </c>
      <c r="I536" s="418" t="s">
        <v>2280</v>
      </c>
      <c r="J536" s="417" t="s">
        <v>2281</v>
      </c>
      <c r="K536" s="419" t="str">
        <f t="shared" si="39"/>
        <v>First &amp; Seneca Streets  Essington,  PA  19029</v>
      </c>
      <c r="L536" s="418" t="s">
        <v>5653</v>
      </c>
      <c r="M536" s="395"/>
      <c r="N536" s="418" t="s">
        <v>3910</v>
      </c>
      <c r="O536" s="395"/>
      <c r="P536" s="418" t="s">
        <v>5654</v>
      </c>
      <c r="Q536" s="417" t="s">
        <v>4017</v>
      </c>
      <c r="R536" s="417" t="s">
        <v>5655</v>
      </c>
    </row>
    <row r="537" spans="1:18" ht="15" customHeight="1" thickBot="1" x14ac:dyDescent="0.3">
      <c r="A537" s="417" t="s">
        <v>576</v>
      </c>
      <c r="B537" s="413">
        <f t="shared" si="42"/>
        <v>1</v>
      </c>
      <c r="C537" s="413" t="str">
        <f t="shared" si="40"/>
        <v>1052565531</v>
      </c>
      <c r="D537" s="395" t="str">
        <f t="shared" si="41"/>
        <v>105256553Iroquois JSHS</v>
      </c>
      <c r="E537" s="418" t="s">
        <v>577</v>
      </c>
      <c r="F537" s="418" t="s">
        <v>23</v>
      </c>
      <c r="G537" s="415" t="s">
        <v>1425</v>
      </c>
      <c r="H537" s="417" t="s">
        <v>2283</v>
      </c>
      <c r="I537" s="418" t="s">
        <v>2282</v>
      </c>
      <c r="J537" s="417" t="s">
        <v>2283</v>
      </c>
      <c r="K537" s="419" t="str">
        <f t="shared" ref="K537:K568" si="43">L537&amp;"  "&amp;P537&amp;",  "&amp;Q537&amp;"  "&amp;R537</f>
        <v>4301 Main Street  Erie,  PA  16511</v>
      </c>
      <c r="L537" s="418" t="s">
        <v>5656</v>
      </c>
      <c r="M537" s="395"/>
      <c r="N537" s="418" t="s">
        <v>3910</v>
      </c>
      <c r="O537" s="395"/>
      <c r="P537" s="418" t="s">
        <v>4198</v>
      </c>
      <c r="Q537" s="417" t="s">
        <v>4017</v>
      </c>
      <c r="R537" s="417" t="s">
        <v>4215</v>
      </c>
    </row>
    <row r="538" spans="1:18" ht="15" customHeight="1" thickBot="1" x14ac:dyDescent="0.3">
      <c r="A538" s="417" t="s">
        <v>578</v>
      </c>
      <c r="B538" s="413">
        <f t="shared" si="42"/>
        <v>1</v>
      </c>
      <c r="C538" s="413" t="str">
        <f t="shared" si="40"/>
        <v>1044336041</v>
      </c>
      <c r="D538" s="395" t="str">
        <f t="shared" si="41"/>
        <v>104433604Jamestown Area JSHS</v>
      </c>
      <c r="E538" s="418" t="s">
        <v>579</v>
      </c>
      <c r="F538" s="418" t="s">
        <v>23</v>
      </c>
      <c r="G538" s="415" t="s">
        <v>1425</v>
      </c>
      <c r="H538" s="417" t="s">
        <v>2285</v>
      </c>
      <c r="I538" s="418" t="s">
        <v>2284</v>
      </c>
      <c r="J538" s="417" t="s">
        <v>2285</v>
      </c>
      <c r="K538" s="419" t="str">
        <f t="shared" si="43"/>
        <v>PO Box 217  Jamestown,  PA  16134</v>
      </c>
      <c r="L538" s="418" t="s">
        <v>14292</v>
      </c>
      <c r="M538" s="395"/>
      <c r="N538" s="418" t="s">
        <v>3910</v>
      </c>
      <c r="O538" s="395"/>
      <c r="P538" s="418" t="s">
        <v>4176</v>
      </c>
      <c r="Q538" s="417" t="s">
        <v>4017</v>
      </c>
      <c r="R538" s="417" t="s">
        <v>4177</v>
      </c>
    </row>
    <row r="539" spans="1:18" ht="15" customHeight="1" thickBot="1" x14ac:dyDescent="0.3">
      <c r="A539" s="417" t="s">
        <v>580</v>
      </c>
      <c r="B539" s="413">
        <f t="shared" si="42"/>
        <v>1</v>
      </c>
      <c r="C539" s="413" t="str">
        <f t="shared" si="40"/>
        <v>1076541031</v>
      </c>
      <c r="D539" s="395" t="str">
        <f t="shared" si="41"/>
        <v>107654103Jeannette McKee MS</v>
      </c>
      <c r="E539" s="418" t="s">
        <v>581</v>
      </c>
      <c r="F539" s="418" t="s">
        <v>23</v>
      </c>
      <c r="G539" s="415" t="s">
        <v>1425</v>
      </c>
      <c r="H539" s="417" t="s">
        <v>2287</v>
      </c>
      <c r="I539" s="418" t="s">
        <v>2286</v>
      </c>
      <c r="J539" s="417" t="s">
        <v>2287</v>
      </c>
      <c r="K539" s="419" t="str">
        <f t="shared" si="43"/>
        <v>1000 Lowry Ave  Jeannette,  PA  15644</v>
      </c>
      <c r="L539" s="418" t="s">
        <v>5657</v>
      </c>
      <c r="M539" s="395"/>
      <c r="N539" s="418" t="s">
        <v>3910</v>
      </c>
      <c r="O539" s="395"/>
      <c r="P539" s="418" t="s">
        <v>4276</v>
      </c>
      <c r="Q539" s="417" t="s">
        <v>4017</v>
      </c>
      <c r="R539" s="417" t="s">
        <v>4277</v>
      </c>
    </row>
    <row r="540" spans="1:18" ht="15" customHeight="1" thickBot="1" x14ac:dyDescent="0.3">
      <c r="A540" s="417" t="s">
        <v>580</v>
      </c>
      <c r="B540" s="413">
        <f t="shared" si="42"/>
        <v>2</v>
      </c>
      <c r="C540" s="413" t="str">
        <f t="shared" si="40"/>
        <v>1076541032</v>
      </c>
      <c r="D540" s="395" t="str">
        <f t="shared" si="41"/>
        <v>107654103Jeannette SHS</v>
      </c>
      <c r="E540" s="418" t="s">
        <v>581</v>
      </c>
      <c r="F540" s="418" t="s">
        <v>23</v>
      </c>
      <c r="G540" s="415" t="s">
        <v>1425</v>
      </c>
      <c r="H540" s="417" t="s">
        <v>2289</v>
      </c>
      <c r="I540" s="418" t="s">
        <v>2288</v>
      </c>
      <c r="J540" s="417" t="s">
        <v>2289</v>
      </c>
      <c r="K540" s="419" t="str">
        <f t="shared" si="43"/>
        <v>200 Florida Avenue  Jeannette,  PA  15644</v>
      </c>
      <c r="L540" s="418" t="s">
        <v>5658</v>
      </c>
      <c r="M540" s="395"/>
      <c r="N540" s="418" t="s">
        <v>3910</v>
      </c>
      <c r="O540" s="395"/>
      <c r="P540" s="418" t="s">
        <v>4276</v>
      </c>
      <c r="Q540" s="417" t="s">
        <v>4017</v>
      </c>
      <c r="R540" s="417" t="s">
        <v>4277</v>
      </c>
    </row>
    <row r="541" spans="1:18" ht="15" customHeight="1" thickBot="1" x14ac:dyDescent="0.3">
      <c r="A541" s="417" t="s">
        <v>582</v>
      </c>
      <c r="B541" s="413">
        <f t="shared" si="42"/>
        <v>1</v>
      </c>
      <c r="C541" s="413" t="str">
        <f t="shared" si="40"/>
        <v>1063334071</v>
      </c>
      <c r="D541" s="395" t="str">
        <f t="shared" si="41"/>
        <v>106333407Jefferson County-DuBois AVTS</v>
      </c>
      <c r="E541" s="418" t="s">
        <v>583</v>
      </c>
      <c r="F541" s="418" t="s">
        <v>167</v>
      </c>
      <c r="G541" s="415" t="s">
        <v>1425</v>
      </c>
      <c r="H541" s="417" t="s">
        <v>5659</v>
      </c>
      <c r="I541" s="418" t="s">
        <v>583</v>
      </c>
      <c r="J541" s="417" t="s">
        <v>5659</v>
      </c>
      <c r="K541" s="419" t="str">
        <f t="shared" si="43"/>
        <v>576 Vo Tech Rd  Reynoldsville,  PA  15851</v>
      </c>
      <c r="L541" s="418" t="s">
        <v>5660</v>
      </c>
      <c r="M541" s="395"/>
      <c r="N541" s="418" t="s">
        <v>3910</v>
      </c>
      <c r="O541" s="395"/>
      <c r="P541" s="418" t="s">
        <v>4249</v>
      </c>
      <c r="Q541" s="417" t="s">
        <v>4017</v>
      </c>
      <c r="R541" s="417" t="s">
        <v>4250</v>
      </c>
    </row>
    <row r="542" spans="1:18" ht="15" customHeight="1" thickBot="1" x14ac:dyDescent="0.3">
      <c r="A542" s="417" t="s">
        <v>584</v>
      </c>
      <c r="B542" s="413">
        <f t="shared" si="42"/>
        <v>1</v>
      </c>
      <c r="C542" s="413" t="str">
        <f t="shared" si="40"/>
        <v>1013035031</v>
      </c>
      <c r="D542" s="395" t="str">
        <f t="shared" si="41"/>
        <v>101303503Jefferson-Morgan MS/HS</v>
      </c>
      <c r="E542" s="418" t="s">
        <v>585</v>
      </c>
      <c r="F542" s="418" t="s">
        <v>23</v>
      </c>
      <c r="G542" s="415" t="s">
        <v>1425</v>
      </c>
      <c r="H542" s="417" t="s">
        <v>2291</v>
      </c>
      <c r="I542" s="418" t="s">
        <v>2290</v>
      </c>
      <c r="J542" s="417" t="s">
        <v>2291</v>
      </c>
      <c r="K542" s="419" t="str">
        <f t="shared" si="43"/>
        <v>1351 Jefferson Rd  Jefferson,  PA  15344</v>
      </c>
      <c r="L542" s="418" t="s">
        <v>5661</v>
      </c>
      <c r="M542" s="395"/>
      <c r="N542" s="418" t="s">
        <v>4037</v>
      </c>
      <c r="O542" s="395"/>
      <c r="P542" s="418" t="s">
        <v>4038</v>
      </c>
      <c r="Q542" s="417" t="s">
        <v>4017</v>
      </c>
      <c r="R542" s="417" t="s">
        <v>4039</v>
      </c>
    </row>
    <row r="543" spans="1:18" ht="15" customHeight="1" thickBot="1" x14ac:dyDescent="0.3">
      <c r="A543" s="417" t="s">
        <v>586</v>
      </c>
      <c r="B543" s="413">
        <f t="shared" si="42"/>
        <v>1</v>
      </c>
      <c r="C543" s="413" t="str">
        <f t="shared" si="40"/>
        <v>1234638031</v>
      </c>
      <c r="D543" s="395" t="str">
        <f t="shared" si="41"/>
        <v>123463803Jenkintown Middle/High School</v>
      </c>
      <c r="E543" s="418" t="s">
        <v>587</v>
      </c>
      <c r="F543" s="418" t="s">
        <v>23</v>
      </c>
      <c r="G543" s="415" t="s">
        <v>1425</v>
      </c>
      <c r="H543" s="417" t="s">
        <v>2293</v>
      </c>
      <c r="I543" s="418" t="s">
        <v>2292</v>
      </c>
      <c r="J543" s="417" t="s">
        <v>2293</v>
      </c>
      <c r="K543" s="419" t="str">
        <f t="shared" si="43"/>
        <v>West and Highlands Avenues  Jenkintown,  PA  19046</v>
      </c>
      <c r="L543" s="418" t="s">
        <v>5662</v>
      </c>
      <c r="M543" s="395"/>
      <c r="N543" s="418" t="s">
        <v>3910</v>
      </c>
      <c r="O543" s="395"/>
      <c r="P543" s="418" t="s">
        <v>4873</v>
      </c>
      <c r="Q543" s="417" t="s">
        <v>4017</v>
      </c>
      <c r="R543" s="417" t="s">
        <v>4874</v>
      </c>
    </row>
    <row r="544" spans="1:18" ht="15" customHeight="1" thickBot="1" x14ac:dyDescent="0.3">
      <c r="A544" s="417" t="s">
        <v>588</v>
      </c>
      <c r="B544" s="413">
        <f t="shared" si="42"/>
        <v>1</v>
      </c>
      <c r="C544" s="413" t="str">
        <f t="shared" si="40"/>
        <v>1174140031</v>
      </c>
      <c r="D544" s="395" t="str">
        <f t="shared" si="41"/>
        <v>117414003Jersey Shore Area SHS</v>
      </c>
      <c r="E544" s="418" t="s">
        <v>589</v>
      </c>
      <c r="F544" s="418" t="s">
        <v>23</v>
      </c>
      <c r="G544" s="415" t="s">
        <v>1425</v>
      </c>
      <c r="H544" s="417" t="s">
        <v>2295</v>
      </c>
      <c r="I544" s="418" t="s">
        <v>2294</v>
      </c>
      <c r="J544" s="417" t="s">
        <v>2295</v>
      </c>
      <c r="K544" s="419" t="str">
        <f t="shared" si="43"/>
        <v>701 Cemetery St  Jersey Shore,  PA  17740</v>
      </c>
      <c r="L544" s="418" t="s">
        <v>5663</v>
      </c>
      <c r="M544" s="395"/>
      <c r="N544" s="418" t="s">
        <v>3910</v>
      </c>
      <c r="O544" s="395"/>
      <c r="P544" s="418" t="s">
        <v>4677</v>
      </c>
      <c r="Q544" s="417" t="s">
        <v>4017</v>
      </c>
      <c r="R544" s="417" t="s">
        <v>4678</v>
      </c>
    </row>
    <row r="545" spans="1:18" ht="15" customHeight="1" thickBot="1" x14ac:dyDescent="0.3">
      <c r="A545" s="417" t="s">
        <v>588</v>
      </c>
      <c r="B545" s="413">
        <f t="shared" si="42"/>
        <v>2</v>
      </c>
      <c r="C545" s="413" t="str">
        <f t="shared" si="40"/>
        <v>1174140032</v>
      </c>
      <c r="D545" s="395" t="str">
        <f t="shared" si="41"/>
        <v>117414003Jersey Shore MS</v>
      </c>
      <c r="E545" s="418" t="s">
        <v>589</v>
      </c>
      <c r="F545" s="418" t="s">
        <v>23</v>
      </c>
      <c r="G545" s="415" t="s">
        <v>1425</v>
      </c>
      <c r="H545" s="417" t="s">
        <v>2297</v>
      </c>
      <c r="I545" s="418" t="s">
        <v>2296</v>
      </c>
      <c r="J545" s="417" t="s">
        <v>2297</v>
      </c>
      <c r="K545" s="419" t="str">
        <f t="shared" si="43"/>
        <v>601 Thompson St  Jersey Shore,  PA  17740</v>
      </c>
      <c r="L545" s="418" t="s">
        <v>5664</v>
      </c>
      <c r="M545" s="395"/>
      <c r="N545" s="418" t="s">
        <v>3910</v>
      </c>
      <c r="O545" s="395"/>
      <c r="P545" s="418" t="s">
        <v>4677</v>
      </c>
      <c r="Q545" s="417" t="s">
        <v>4017</v>
      </c>
      <c r="R545" s="417" t="s">
        <v>4678</v>
      </c>
    </row>
    <row r="546" spans="1:18" ht="15" customHeight="1" thickBot="1" x14ac:dyDescent="0.3">
      <c r="A546" s="417" t="s">
        <v>590</v>
      </c>
      <c r="B546" s="413">
        <f t="shared" si="42"/>
        <v>1</v>
      </c>
      <c r="C546" s="413" t="str">
        <f t="shared" si="40"/>
        <v>1211350031</v>
      </c>
      <c r="D546" s="395" t="str">
        <f t="shared" si="41"/>
        <v>121135003Jim Thorpe Area HS</v>
      </c>
      <c r="E546" s="418" t="s">
        <v>591</v>
      </c>
      <c r="F546" s="418" t="s">
        <v>23</v>
      </c>
      <c r="G546" s="415" t="s">
        <v>1425</v>
      </c>
      <c r="H546" s="417" t="s">
        <v>2298</v>
      </c>
      <c r="I546" s="418" t="s">
        <v>14800</v>
      </c>
      <c r="J546" s="417" t="s">
        <v>2298</v>
      </c>
      <c r="K546" s="419" t="str">
        <f t="shared" si="43"/>
        <v>1 Olympian Way  Jim Thorpe,  PA  18229</v>
      </c>
      <c r="L546" s="418" t="s">
        <v>5665</v>
      </c>
      <c r="M546" s="395"/>
      <c r="N546" s="418" t="s">
        <v>3910</v>
      </c>
      <c r="O546" s="395"/>
      <c r="P546" s="418" t="s">
        <v>4796</v>
      </c>
      <c r="Q546" s="417" t="s">
        <v>4017</v>
      </c>
      <c r="R546" s="417" t="s">
        <v>4797</v>
      </c>
    </row>
    <row r="547" spans="1:18" ht="15" customHeight="1" thickBot="1" x14ac:dyDescent="0.3">
      <c r="A547" s="417" t="s">
        <v>590</v>
      </c>
      <c r="B547" s="413">
        <f t="shared" si="42"/>
        <v>2</v>
      </c>
      <c r="C547" s="413" t="str">
        <f t="shared" si="40"/>
        <v>1211350032</v>
      </c>
      <c r="D547" s="395" t="str">
        <f t="shared" si="41"/>
        <v>121135003L B Morris El Sch</v>
      </c>
      <c r="E547" s="418" t="s">
        <v>591</v>
      </c>
      <c r="F547" s="418" t="s">
        <v>23</v>
      </c>
      <c r="G547" s="415" t="s">
        <v>1425</v>
      </c>
      <c r="H547" s="417" t="s">
        <v>2300</v>
      </c>
      <c r="I547" s="418" t="s">
        <v>2299</v>
      </c>
      <c r="J547" s="417" t="s">
        <v>2300</v>
      </c>
      <c r="K547" s="419" t="str">
        <f t="shared" si="43"/>
        <v>150 W 10th St  Jim Thorpe,  PA  18229</v>
      </c>
      <c r="L547" s="418" t="s">
        <v>5666</v>
      </c>
      <c r="M547" s="395"/>
      <c r="N547" s="418" t="s">
        <v>3910</v>
      </c>
      <c r="O547" s="395"/>
      <c r="P547" s="418" t="s">
        <v>4796</v>
      </c>
      <c r="Q547" s="417" t="s">
        <v>4017</v>
      </c>
      <c r="R547" s="417" t="s">
        <v>4797</v>
      </c>
    </row>
    <row r="548" spans="1:18" ht="15" customHeight="1" thickBot="1" x14ac:dyDescent="0.3">
      <c r="A548" s="417" t="s">
        <v>590</v>
      </c>
      <c r="B548" s="413">
        <f t="shared" si="42"/>
        <v>3</v>
      </c>
      <c r="C548" s="413" t="str">
        <f t="shared" si="40"/>
        <v>1211350033</v>
      </c>
      <c r="D548" s="395" t="str">
        <f t="shared" si="41"/>
        <v>121135003Penn-Kidder Campus</v>
      </c>
      <c r="E548" s="418" t="s">
        <v>591</v>
      </c>
      <c r="F548" s="418" t="s">
        <v>23</v>
      </c>
      <c r="G548" s="415" t="s">
        <v>1425</v>
      </c>
      <c r="H548" s="417" t="s">
        <v>2301</v>
      </c>
      <c r="I548" s="418" t="s">
        <v>14801</v>
      </c>
      <c r="J548" s="417" t="s">
        <v>2301</v>
      </c>
      <c r="K548" s="419" t="str">
        <f t="shared" si="43"/>
        <v>2840 Route 940  Albrightsville,  PA  18210</v>
      </c>
      <c r="L548" s="418" t="s">
        <v>14802</v>
      </c>
      <c r="M548" s="395"/>
      <c r="N548" s="418" t="s">
        <v>3910</v>
      </c>
      <c r="O548" s="395"/>
      <c r="P548" s="418" t="s">
        <v>5667</v>
      </c>
      <c r="Q548" s="417" t="s">
        <v>4017</v>
      </c>
      <c r="R548" s="417" t="s">
        <v>5668</v>
      </c>
    </row>
    <row r="549" spans="1:18" ht="15" customHeight="1" thickBot="1" x14ac:dyDescent="0.3">
      <c r="A549" s="417" t="s">
        <v>592</v>
      </c>
      <c r="B549" s="413">
        <f t="shared" si="42"/>
        <v>1</v>
      </c>
      <c r="C549" s="413" t="str">
        <f t="shared" si="40"/>
        <v>1335133151</v>
      </c>
      <c r="D549" s="395" t="str">
        <f t="shared" si="41"/>
        <v>133513315John B. Stetson Charter School</v>
      </c>
      <c r="E549" s="418" t="s">
        <v>14697</v>
      </c>
      <c r="F549" s="418" t="s">
        <v>18</v>
      </c>
      <c r="G549" s="415" t="s">
        <v>1425</v>
      </c>
      <c r="H549" s="417" t="s">
        <v>2302</v>
      </c>
      <c r="I549" s="418" t="s">
        <v>593</v>
      </c>
      <c r="J549" s="417" t="s">
        <v>2302</v>
      </c>
      <c r="K549" s="419" t="str">
        <f t="shared" si="43"/>
        <v>4322 N 5th St  Philadelphia,  PA  19140</v>
      </c>
      <c r="L549" s="418" t="s">
        <v>14639</v>
      </c>
      <c r="M549" s="395"/>
      <c r="N549" s="418" t="s">
        <v>3910</v>
      </c>
      <c r="O549" s="395"/>
      <c r="P549" s="418" t="s">
        <v>4016</v>
      </c>
      <c r="Q549" s="417" t="s">
        <v>4017</v>
      </c>
      <c r="R549" s="417" t="s">
        <v>4188</v>
      </c>
    </row>
    <row r="550" spans="1:18" ht="15" customHeight="1" thickBot="1" x14ac:dyDescent="0.3">
      <c r="A550" s="417" t="s">
        <v>594</v>
      </c>
      <c r="B550" s="413">
        <f t="shared" si="42"/>
        <v>1</v>
      </c>
      <c r="C550" s="413" t="str">
        <f t="shared" si="40"/>
        <v>1092435031</v>
      </c>
      <c r="D550" s="395" t="str">
        <f t="shared" si="41"/>
        <v>109243503Johnsonburg Area HS</v>
      </c>
      <c r="E550" s="418" t="s">
        <v>595</v>
      </c>
      <c r="F550" s="418" t="s">
        <v>23</v>
      </c>
      <c r="G550" s="415" t="s">
        <v>1425</v>
      </c>
      <c r="H550" s="417" t="s">
        <v>2304</v>
      </c>
      <c r="I550" s="418" t="s">
        <v>2303</v>
      </c>
      <c r="J550" s="417" t="s">
        <v>2304</v>
      </c>
      <c r="K550" s="419" t="str">
        <f t="shared" si="43"/>
        <v>315 High School Rd  Johnsonburg,  PA  15845</v>
      </c>
      <c r="L550" s="418" t="s">
        <v>5669</v>
      </c>
      <c r="M550" s="395"/>
      <c r="N550" s="418" t="s">
        <v>3910</v>
      </c>
      <c r="O550" s="395"/>
      <c r="P550" s="418" t="s">
        <v>4372</v>
      </c>
      <c r="Q550" s="417" t="s">
        <v>4017</v>
      </c>
      <c r="R550" s="417" t="s">
        <v>4373</v>
      </c>
    </row>
    <row r="551" spans="1:18" ht="15" customHeight="1" thickBot="1" x14ac:dyDescent="0.3">
      <c r="A551" s="417" t="s">
        <v>596</v>
      </c>
      <c r="B551" s="413">
        <f t="shared" si="42"/>
        <v>1</v>
      </c>
      <c r="C551" s="413" t="str">
        <f t="shared" si="40"/>
        <v>1113436031</v>
      </c>
      <c r="D551" s="395" t="str">
        <f t="shared" si="41"/>
        <v>111343603East Juniata JSHS</v>
      </c>
      <c r="E551" s="418" t="s">
        <v>597</v>
      </c>
      <c r="F551" s="418" t="s">
        <v>23</v>
      </c>
      <c r="G551" s="415" t="s">
        <v>1425</v>
      </c>
      <c r="H551" s="417" t="s">
        <v>2306</v>
      </c>
      <c r="I551" s="418" t="s">
        <v>2305</v>
      </c>
      <c r="J551" s="417" t="s">
        <v>2306</v>
      </c>
      <c r="K551" s="419" t="str">
        <f t="shared" si="43"/>
        <v>32944 Route 35  McAlisterville,  PA  17049</v>
      </c>
      <c r="L551" s="418" t="s">
        <v>14803</v>
      </c>
      <c r="M551" s="395"/>
      <c r="N551" s="418" t="s">
        <v>3910</v>
      </c>
      <c r="O551" s="395"/>
      <c r="P551" s="418" t="s">
        <v>5670</v>
      </c>
      <c r="Q551" s="417" t="s">
        <v>4017</v>
      </c>
      <c r="R551" s="417" t="s">
        <v>14804</v>
      </c>
    </row>
    <row r="552" spans="1:18" ht="15" customHeight="1" thickBot="1" x14ac:dyDescent="0.3">
      <c r="A552" s="417" t="s">
        <v>596</v>
      </c>
      <c r="B552" s="413">
        <f t="shared" si="42"/>
        <v>2</v>
      </c>
      <c r="C552" s="413" t="str">
        <f t="shared" si="40"/>
        <v>1113436032</v>
      </c>
      <c r="D552" s="395" t="str">
        <f t="shared" si="41"/>
        <v>111343603Juniata SHS</v>
      </c>
      <c r="E552" s="418" t="s">
        <v>597</v>
      </c>
      <c r="F552" s="418" t="s">
        <v>23</v>
      </c>
      <c r="G552" s="415" t="s">
        <v>1425</v>
      </c>
      <c r="H552" s="417" t="s">
        <v>2308</v>
      </c>
      <c r="I552" s="418" t="s">
        <v>2307</v>
      </c>
      <c r="J552" s="417" t="s">
        <v>2308</v>
      </c>
      <c r="K552" s="419" t="str">
        <f t="shared" si="43"/>
        <v>3931 William Penn Highway  Mifflintown,  PA  17059</v>
      </c>
      <c r="L552" s="418" t="s">
        <v>14805</v>
      </c>
      <c r="M552" s="395"/>
      <c r="N552" s="418" t="s">
        <v>3910</v>
      </c>
      <c r="O552" s="395"/>
      <c r="P552" s="418" t="s">
        <v>4439</v>
      </c>
      <c r="Q552" s="417" t="s">
        <v>4017</v>
      </c>
      <c r="R552" s="417" t="s">
        <v>4440</v>
      </c>
    </row>
    <row r="553" spans="1:18" ht="15" customHeight="1" thickBot="1" x14ac:dyDescent="0.3">
      <c r="A553" s="417" t="s">
        <v>596</v>
      </c>
      <c r="B553" s="413">
        <f t="shared" si="42"/>
        <v>3</v>
      </c>
      <c r="C553" s="413" t="str">
        <f t="shared" si="40"/>
        <v>1113436033</v>
      </c>
      <c r="D553" s="395" t="str">
        <f t="shared" si="41"/>
        <v>111343603Tuscarora MS</v>
      </c>
      <c r="E553" s="418" t="s">
        <v>597</v>
      </c>
      <c r="F553" s="418" t="s">
        <v>23</v>
      </c>
      <c r="G553" s="415" t="s">
        <v>1425</v>
      </c>
      <c r="H553" s="417" t="s">
        <v>2310</v>
      </c>
      <c r="I553" s="418" t="s">
        <v>2309</v>
      </c>
      <c r="J553" s="417" t="s">
        <v>2310</v>
      </c>
      <c r="K553" s="419" t="str">
        <f t="shared" si="43"/>
        <v>3873 William Penn Highway  Mifflintown,  PA  17059</v>
      </c>
      <c r="L553" s="418" t="s">
        <v>14806</v>
      </c>
      <c r="M553" s="395"/>
      <c r="N553" s="418" t="s">
        <v>3910</v>
      </c>
      <c r="O553" s="395"/>
      <c r="P553" s="418" t="s">
        <v>4439</v>
      </c>
      <c r="Q553" s="417" t="s">
        <v>4017</v>
      </c>
      <c r="R553" s="417" t="s">
        <v>4440</v>
      </c>
    </row>
    <row r="554" spans="1:18" ht="15" customHeight="1" thickBot="1" x14ac:dyDescent="0.3">
      <c r="A554" s="417" t="s">
        <v>598</v>
      </c>
      <c r="B554" s="413">
        <f t="shared" si="42"/>
        <v>1</v>
      </c>
      <c r="C554" s="413" t="str">
        <f t="shared" si="40"/>
        <v>1113128041</v>
      </c>
      <c r="D554" s="395" t="str">
        <f t="shared" si="41"/>
        <v>111312804Juniata Valley JSHS</v>
      </c>
      <c r="E554" s="418" t="s">
        <v>599</v>
      </c>
      <c r="F554" s="418" t="s">
        <v>23</v>
      </c>
      <c r="G554" s="415" t="s">
        <v>1425</v>
      </c>
      <c r="H554" s="417" t="s">
        <v>2312</v>
      </c>
      <c r="I554" s="418" t="s">
        <v>2311</v>
      </c>
      <c r="J554" s="417" t="s">
        <v>2312</v>
      </c>
      <c r="K554" s="419" t="str">
        <f t="shared" si="43"/>
        <v>7775 Juniata Valley Pike  Alexandria,  PA  16611</v>
      </c>
      <c r="L554" s="418" t="s">
        <v>5671</v>
      </c>
      <c r="M554" s="395"/>
      <c r="N554" s="418" t="s">
        <v>4432</v>
      </c>
      <c r="O554" s="395"/>
      <c r="P554" s="418" t="s">
        <v>4433</v>
      </c>
      <c r="Q554" s="417" t="s">
        <v>4017</v>
      </c>
      <c r="R554" s="417" t="s">
        <v>4434</v>
      </c>
    </row>
    <row r="555" spans="1:18" ht="15" customHeight="1" thickBot="1" x14ac:dyDescent="0.3">
      <c r="A555" s="417" t="s">
        <v>600</v>
      </c>
      <c r="B555" s="413">
        <f t="shared" si="42"/>
        <v>1</v>
      </c>
      <c r="C555" s="413" t="str">
        <f t="shared" si="40"/>
        <v>1094223031</v>
      </c>
      <c r="D555" s="395" t="str">
        <f t="shared" si="41"/>
        <v>109422303Kane Area HS</v>
      </c>
      <c r="E555" s="418" t="s">
        <v>601</v>
      </c>
      <c r="F555" s="418" t="s">
        <v>23</v>
      </c>
      <c r="G555" s="415" t="s">
        <v>1425</v>
      </c>
      <c r="H555" s="417" t="s">
        <v>2314</v>
      </c>
      <c r="I555" s="418" t="s">
        <v>2313</v>
      </c>
      <c r="J555" s="417" t="s">
        <v>2314</v>
      </c>
      <c r="K555" s="419" t="str">
        <f t="shared" si="43"/>
        <v>6965 Route 321  Kane,  PA  16735</v>
      </c>
      <c r="L555" s="418" t="s">
        <v>5672</v>
      </c>
      <c r="M555" s="395"/>
      <c r="N555" s="418" t="s">
        <v>3910</v>
      </c>
      <c r="O555" s="395"/>
      <c r="P555" s="418" t="s">
        <v>4383</v>
      </c>
      <c r="Q555" s="417" t="s">
        <v>4017</v>
      </c>
      <c r="R555" s="417" t="s">
        <v>4384</v>
      </c>
    </row>
    <row r="556" spans="1:18" ht="15" customHeight="1" thickBot="1" x14ac:dyDescent="0.3">
      <c r="A556" s="417" t="s">
        <v>600</v>
      </c>
      <c r="B556" s="413">
        <f t="shared" si="42"/>
        <v>2</v>
      </c>
      <c r="C556" s="413" t="str">
        <f t="shared" si="40"/>
        <v>1094223032</v>
      </c>
      <c r="D556" s="395" t="str">
        <f t="shared" si="41"/>
        <v>109422303Kane Area MS</v>
      </c>
      <c r="E556" s="418" t="s">
        <v>601</v>
      </c>
      <c r="F556" s="418" t="s">
        <v>23</v>
      </c>
      <c r="G556" s="415" t="s">
        <v>1425</v>
      </c>
      <c r="H556" s="417" t="s">
        <v>2316</v>
      </c>
      <c r="I556" s="418" t="s">
        <v>2315</v>
      </c>
      <c r="J556" s="417" t="s">
        <v>2316</v>
      </c>
      <c r="K556" s="419" t="str">
        <f t="shared" si="43"/>
        <v>400 W Hemlock Ave  Kane,  PA  16735</v>
      </c>
      <c r="L556" s="418" t="s">
        <v>5673</v>
      </c>
      <c r="M556" s="395"/>
      <c r="N556" s="418" t="s">
        <v>3910</v>
      </c>
      <c r="O556" s="395"/>
      <c r="P556" s="418" t="s">
        <v>4383</v>
      </c>
      <c r="Q556" s="417" t="s">
        <v>4017</v>
      </c>
      <c r="R556" s="417" t="s">
        <v>4384</v>
      </c>
    </row>
    <row r="557" spans="1:18" ht="15" customHeight="1" thickBot="1" x14ac:dyDescent="0.3">
      <c r="A557" s="417" t="s">
        <v>602</v>
      </c>
      <c r="B557" s="413">
        <f t="shared" si="42"/>
        <v>1</v>
      </c>
      <c r="C557" s="413" t="str">
        <f t="shared" si="40"/>
        <v>1041036031</v>
      </c>
      <c r="D557" s="395" t="str">
        <f t="shared" si="41"/>
        <v>104103603Karns City HS</v>
      </c>
      <c r="E557" s="418" t="s">
        <v>603</v>
      </c>
      <c r="F557" s="418" t="s">
        <v>23</v>
      </c>
      <c r="G557" s="415" t="s">
        <v>1425</v>
      </c>
      <c r="H557" s="417" t="s">
        <v>2318</v>
      </c>
      <c r="I557" s="418" t="s">
        <v>2317</v>
      </c>
      <c r="J557" s="417" t="s">
        <v>2318</v>
      </c>
      <c r="K557" s="419" t="str">
        <f t="shared" si="43"/>
        <v>1446 Kittanning Pike  Karns City,  PA  16041</v>
      </c>
      <c r="L557" s="418" t="s">
        <v>5674</v>
      </c>
      <c r="M557" s="395"/>
      <c r="N557" s="418" t="s">
        <v>3910</v>
      </c>
      <c r="O557" s="395"/>
      <c r="P557" s="418" t="s">
        <v>4147</v>
      </c>
      <c r="Q557" s="417" t="s">
        <v>4017</v>
      </c>
      <c r="R557" s="417" t="s">
        <v>4148</v>
      </c>
    </row>
    <row r="558" spans="1:18" ht="15" customHeight="1" thickBot="1" x14ac:dyDescent="0.3">
      <c r="A558" s="417" t="s">
        <v>604</v>
      </c>
      <c r="B558" s="413">
        <f t="shared" si="42"/>
        <v>1</v>
      </c>
      <c r="C558" s="413" t="str">
        <f t="shared" si="40"/>
        <v>1241540031</v>
      </c>
      <c r="D558" s="395" t="str">
        <f t="shared" si="41"/>
        <v>124154003Kennett HS</v>
      </c>
      <c r="E558" s="418" t="s">
        <v>605</v>
      </c>
      <c r="F558" s="418" t="s">
        <v>23</v>
      </c>
      <c r="G558" s="415" t="s">
        <v>1425</v>
      </c>
      <c r="H558" s="417" t="s">
        <v>2320</v>
      </c>
      <c r="I558" s="418" t="s">
        <v>2319</v>
      </c>
      <c r="J558" s="417" t="s">
        <v>2320</v>
      </c>
      <c r="K558" s="419" t="str">
        <f t="shared" si="43"/>
        <v>100 East South Street  Kennett Square,  PA  19348</v>
      </c>
      <c r="L558" s="418" t="s">
        <v>5675</v>
      </c>
      <c r="M558" s="395"/>
      <c r="N558" s="418" t="s">
        <v>3910</v>
      </c>
      <c r="O558" s="395"/>
      <c r="P558" s="418" t="s">
        <v>4913</v>
      </c>
      <c r="Q558" s="417" t="s">
        <v>4017</v>
      </c>
      <c r="R558" s="417" t="s">
        <v>4914</v>
      </c>
    </row>
    <row r="559" spans="1:18" ht="15" customHeight="1" thickBot="1" x14ac:dyDescent="0.3">
      <c r="A559" s="417" t="s">
        <v>604</v>
      </c>
      <c r="B559" s="413">
        <f t="shared" si="42"/>
        <v>2</v>
      </c>
      <c r="C559" s="413" t="str">
        <f t="shared" si="40"/>
        <v>1241540032</v>
      </c>
      <c r="D559" s="395" t="str">
        <f t="shared" si="41"/>
        <v>124154003Kennett MS</v>
      </c>
      <c r="E559" s="418" t="s">
        <v>605</v>
      </c>
      <c r="F559" s="418" t="s">
        <v>23</v>
      </c>
      <c r="G559" s="415" t="s">
        <v>1425</v>
      </c>
      <c r="H559" s="417" t="s">
        <v>2322</v>
      </c>
      <c r="I559" s="418" t="s">
        <v>2321</v>
      </c>
      <c r="J559" s="417" t="s">
        <v>2322</v>
      </c>
      <c r="K559" s="419" t="str">
        <f t="shared" si="43"/>
        <v>195 Sunny Dell Rd  Landenberg,  PA  19350</v>
      </c>
      <c r="L559" s="418" t="s">
        <v>5676</v>
      </c>
      <c r="M559" s="395"/>
      <c r="N559" s="418" t="s">
        <v>3910</v>
      </c>
      <c r="O559" s="395"/>
      <c r="P559" s="418" t="s">
        <v>5677</v>
      </c>
      <c r="Q559" s="417" t="s">
        <v>4017</v>
      </c>
      <c r="R559" s="417" t="s">
        <v>5678</v>
      </c>
    </row>
    <row r="560" spans="1:18" ht="15" customHeight="1" thickBot="1" x14ac:dyDescent="0.3">
      <c r="A560" s="417" t="s">
        <v>606</v>
      </c>
      <c r="B560" s="413">
        <f t="shared" si="42"/>
        <v>1</v>
      </c>
      <c r="C560" s="413" t="str">
        <f t="shared" si="40"/>
        <v>1061665031</v>
      </c>
      <c r="D560" s="395" t="str">
        <f t="shared" si="41"/>
        <v>106166503Keystone JSHS</v>
      </c>
      <c r="E560" s="418" t="s">
        <v>607</v>
      </c>
      <c r="F560" s="418" t="s">
        <v>23</v>
      </c>
      <c r="G560" s="415" t="s">
        <v>1425</v>
      </c>
      <c r="H560" s="417" t="s">
        <v>2324</v>
      </c>
      <c r="I560" s="418" t="s">
        <v>2323</v>
      </c>
      <c r="J560" s="417" t="s">
        <v>2324</v>
      </c>
      <c r="K560" s="419" t="str">
        <f t="shared" si="43"/>
        <v>700 Beatty Avenue  Knox,  PA  16232</v>
      </c>
      <c r="L560" s="418" t="s">
        <v>5679</v>
      </c>
      <c r="M560" s="395"/>
      <c r="N560" s="418" t="s">
        <v>3910</v>
      </c>
      <c r="O560" s="395"/>
      <c r="P560" s="418" t="s">
        <v>4234</v>
      </c>
      <c r="Q560" s="417" t="s">
        <v>4017</v>
      </c>
      <c r="R560" s="417" t="s">
        <v>4235</v>
      </c>
    </row>
    <row r="561" spans="1:18" ht="15" customHeight="1" thickBot="1" x14ac:dyDescent="0.3">
      <c r="A561" s="417" t="s">
        <v>608</v>
      </c>
      <c r="B561" s="413">
        <f t="shared" si="42"/>
        <v>1</v>
      </c>
      <c r="C561" s="413" t="str">
        <f t="shared" si="40"/>
        <v>1101837071</v>
      </c>
      <c r="D561" s="395" t="str">
        <f t="shared" si="41"/>
        <v>110183707Keystone Central CTC</v>
      </c>
      <c r="E561" s="418" t="s">
        <v>609</v>
      </c>
      <c r="F561" s="418" t="s">
        <v>34</v>
      </c>
      <c r="G561" s="415" t="s">
        <v>1425</v>
      </c>
      <c r="H561" s="417" t="s">
        <v>5680</v>
      </c>
      <c r="I561" s="418" t="s">
        <v>609</v>
      </c>
      <c r="J561" s="417" t="s">
        <v>5680</v>
      </c>
      <c r="K561" s="419" t="str">
        <f t="shared" si="43"/>
        <v>64 Keystone Central Dr  Mill Hall,  PA  17751</v>
      </c>
      <c r="L561" s="418" t="s">
        <v>5681</v>
      </c>
      <c r="M561" s="395"/>
      <c r="N561" s="418" t="s">
        <v>3910</v>
      </c>
      <c r="O561" s="395"/>
      <c r="P561" s="418" t="s">
        <v>4420</v>
      </c>
      <c r="Q561" s="417" t="s">
        <v>4017</v>
      </c>
      <c r="R561" s="417" t="s">
        <v>4421</v>
      </c>
    </row>
    <row r="562" spans="1:18" ht="15" customHeight="1" thickBot="1" x14ac:dyDescent="0.3">
      <c r="A562" s="417" t="s">
        <v>610</v>
      </c>
      <c r="B562" s="413">
        <f t="shared" si="42"/>
        <v>1</v>
      </c>
      <c r="C562" s="413" t="str">
        <f t="shared" si="40"/>
        <v>1101836021</v>
      </c>
      <c r="D562" s="395" t="str">
        <f t="shared" si="41"/>
        <v>110183602Bucktail Area MS</v>
      </c>
      <c r="E562" s="418" t="s">
        <v>611</v>
      </c>
      <c r="F562" s="418" t="s">
        <v>23</v>
      </c>
      <c r="G562" s="415" t="s">
        <v>1425</v>
      </c>
      <c r="H562" s="417" t="s">
        <v>2326</v>
      </c>
      <c r="I562" s="418" t="s">
        <v>2325</v>
      </c>
      <c r="J562" s="417" t="s">
        <v>2326</v>
      </c>
      <c r="K562" s="419" t="str">
        <f t="shared" si="43"/>
        <v>1300 Bucktail Avenue  Renovo,  PA  17764</v>
      </c>
      <c r="L562" s="418" t="s">
        <v>5682</v>
      </c>
      <c r="M562" s="395"/>
      <c r="N562" s="418" t="s">
        <v>3910</v>
      </c>
      <c r="O562" s="395"/>
      <c r="P562" s="418" t="s">
        <v>5683</v>
      </c>
      <c r="Q562" s="417" t="s">
        <v>4017</v>
      </c>
      <c r="R562" s="417" t="s">
        <v>14807</v>
      </c>
    </row>
    <row r="563" spans="1:18" ht="15" customHeight="1" thickBot="1" x14ac:dyDescent="0.3">
      <c r="A563" s="417" t="s">
        <v>610</v>
      </c>
      <c r="B563" s="413">
        <f t="shared" si="42"/>
        <v>2</v>
      </c>
      <c r="C563" s="413" t="str">
        <f t="shared" ref="C563:C624" si="44">A563&amp;B563</f>
        <v>1101836022</v>
      </c>
      <c r="D563" s="395" t="str">
        <f t="shared" ref="D563:D624" si="45">A563&amp;I563</f>
        <v>110183602Bucktail HS</v>
      </c>
      <c r="E563" s="418" t="s">
        <v>611</v>
      </c>
      <c r="F563" s="418" t="s">
        <v>23</v>
      </c>
      <c r="G563" s="415" t="s">
        <v>1425</v>
      </c>
      <c r="H563" s="417" t="s">
        <v>2328</v>
      </c>
      <c r="I563" s="418" t="s">
        <v>2327</v>
      </c>
      <c r="J563" s="417" t="s">
        <v>2328</v>
      </c>
      <c r="K563" s="419" t="str">
        <f t="shared" si="43"/>
        <v>1300 Bucktail Ave  Renovo,  PA  17764</v>
      </c>
      <c r="L563" s="418" t="s">
        <v>5684</v>
      </c>
      <c r="M563" s="395"/>
      <c r="N563" s="418" t="s">
        <v>3910</v>
      </c>
      <c r="O563" s="395"/>
      <c r="P563" s="418" t="s">
        <v>5683</v>
      </c>
      <c r="Q563" s="417" t="s">
        <v>4017</v>
      </c>
      <c r="R563" s="417" t="s">
        <v>14807</v>
      </c>
    </row>
    <row r="564" spans="1:18" ht="15" customHeight="1" thickBot="1" x14ac:dyDescent="0.3">
      <c r="A564" s="417" t="s">
        <v>610</v>
      </c>
      <c r="B564" s="413">
        <f t="shared" si="42"/>
        <v>3</v>
      </c>
      <c r="C564" s="413" t="str">
        <f t="shared" si="44"/>
        <v>1101836023</v>
      </c>
      <c r="D564" s="395" t="str">
        <f t="shared" si="45"/>
        <v>110183602Central Mountain HS</v>
      </c>
      <c r="E564" s="418" t="s">
        <v>611</v>
      </c>
      <c r="F564" s="418" t="s">
        <v>23</v>
      </c>
      <c r="G564" s="415" t="s">
        <v>1425</v>
      </c>
      <c r="H564" s="417" t="s">
        <v>2330</v>
      </c>
      <c r="I564" s="418" t="s">
        <v>2329</v>
      </c>
      <c r="J564" s="417" t="s">
        <v>2330</v>
      </c>
      <c r="K564" s="419" t="str">
        <f t="shared" si="43"/>
        <v>64 Keystone Central Dr  Mill Hall,  PA  17751</v>
      </c>
      <c r="L564" s="418" t="s">
        <v>5681</v>
      </c>
      <c r="M564" s="395"/>
      <c r="N564" s="418" t="s">
        <v>3910</v>
      </c>
      <c r="O564" s="395"/>
      <c r="P564" s="418" t="s">
        <v>4420</v>
      </c>
      <c r="Q564" s="417" t="s">
        <v>4017</v>
      </c>
      <c r="R564" s="417" t="s">
        <v>4421</v>
      </c>
    </row>
    <row r="565" spans="1:18" ht="15" customHeight="1" thickBot="1" x14ac:dyDescent="0.3">
      <c r="A565" s="417" t="s">
        <v>610</v>
      </c>
      <c r="B565" s="413">
        <f t="shared" si="42"/>
        <v>4</v>
      </c>
      <c r="C565" s="413" t="str">
        <f t="shared" si="44"/>
        <v>1101836024</v>
      </c>
      <c r="D565" s="395" t="str">
        <f t="shared" si="45"/>
        <v>110183602Central Mountain MS</v>
      </c>
      <c r="E565" s="418" t="s">
        <v>611</v>
      </c>
      <c r="F565" s="418" t="s">
        <v>23</v>
      </c>
      <c r="G565" s="415" t="s">
        <v>1425</v>
      </c>
      <c r="H565" s="417" t="s">
        <v>2332</v>
      </c>
      <c r="I565" s="418" t="s">
        <v>2331</v>
      </c>
      <c r="J565" s="417" t="s">
        <v>2332</v>
      </c>
      <c r="K565" s="419" t="str">
        <f t="shared" si="43"/>
        <v>200 Ben Avenue  Mill Hall,  PA  17751</v>
      </c>
      <c r="L565" s="418" t="s">
        <v>5685</v>
      </c>
      <c r="M565" s="395"/>
      <c r="N565" s="418" t="s">
        <v>3910</v>
      </c>
      <c r="O565" s="395"/>
      <c r="P565" s="418" t="s">
        <v>4420</v>
      </c>
      <c r="Q565" s="417" t="s">
        <v>4017</v>
      </c>
      <c r="R565" s="417" t="s">
        <v>4421</v>
      </c>
    </row>
    <row r="566" spans="1:18" ht="15" customHeight="1" thickBot="1" x14ac:dyDescent="0.3">
      <c r="A566" s="417" t="s">
        <v>612</v>
      </c>
      <c r="B566" s="413">
        <f t="shared" si="42"/>
        <v>1</v>
      </c>
      <c r="C566" s="413" t="str">
        <f t="shared" si="44"/>
        <v>1044328301</v>
      </c>
      <c r="D566" s="395" t="str">
        <f t="shared" si="45"/>
        <v>104432830Keystone Education Center CS</v>
      </c>
      <c r="E566" s="418" t="s">
        <v>613</v>
      </c>
      <c r="F566" s="418" t="s">
        <v>18</v>
      </c>
      <c r="G566" s="415" t="s">
        <v>1425</v>
      </c>
      <c r="H566" s="417" t="s">
        <v>2333</v>
      </c>
      <c r="I566" s="418" t="s">
        <v>613</v>
      </c>
      <c r="J566" s="417" t="s">
        <v>2333</v>
      </c>
      <c r="K566" s="419" t="str">
        <f t="shared" si="43"/>
        <v>425 South Good Hope Road  Greenville,  PA  16125</v>
      </c>
      <c r="L566" s="418" t="s">
        <v>5686</v>
      </c>
      <c r="M566" s="395"/>
      <c r="N566" s="418" t="s">
        <v>3910</v>
      </c>
      <c r="O566" s="395"/>
      <c r="P566" s="418" t="s">
        <v>4172</v>
      </c>
      <c r="Q566" s="417" t="s">
        <v>4017</v>
      </c>
      <c r="R566" s="417" t="s">
        <v>4173</v>
      </c>
    </row>
    <row r="567" spans="1:18" ht="15" customHeight="1" thickBot="1" x14ac:dyDescent="0.3">
      <c r="A567" s="417" t="s">
        <v>614</v>
      </c>
      <c r="B567" s="413">
        <f t="shared" si="42"/>
        <v>1</v>
      </c>
      <c r="C567" s="413" t="str">
        <f t="shared" si="44"/>
        <v>1030250021</v>
      </c>
      <c r="D567" s="395" t="str">
        <f t="shared" si="45"/>
        <v>103025002Keystone Oaks HS</v>
      </c>
      <c r="E567" s="418" t="s">
        <v>615</v>
      </c>
      <c r="F567" s="418" t="s">
        <v>23</v>
      </c>
      <c r="G567" s="415" t="s">
        <v>1425</v>
      </c>
      <c r="H567" s="417" t="s">
        <v>2335</v>
      </c>
      <c r="I567" s="418" t="s">
        <v>2334</v>
      </c>
      <c r="J567" s="417" t="s">
        <v>2335</v>
      </c>
      <c r="K567" s="419" t="str">
        <f t="shared" si="43"/>
        <v>1000 Kelton Ave  Pittsburgh,  PA  15216</v>
      </c>
      <c r="L567" s="418" t="s">
        <v>5687</v>
      </c>
      <c r="M567" s="395"/>
      <c r="N567" s="418" t="s">
        <v>3910</v>
      </c>
      <c r="O567" s="395"/>
      <c r="P567" s="418" t="s">
        <v>4067</v>
      </c>
      <c r="Q567" s="417" t="s">
        <v>4017</v>
      </c>
      <c r="R567" s="417" t="s">
        <v>4109</v>
      </c>
    </row>
    <row r="568" spans="1:18" ht="15" customHeight="1" thickBot="1" x14ac:dyDescent="0.3">
      <c r="A568" s="417" t="s">
        <v>614</v>
      </c>
      <c r="B568" s="413">
        <f t="shared" si="42"/>
        <v>2</v>
      </c>
      <c r="C568" s="413" t="str">
        <f t="shared" si="44"/>
        <v>1030250022</v>
      </c>
      <c r="D568" s="395" t="str">
        <f t="shared" si="45"/>
        <v>103025002Keystone Oaks MS</v>
      </c>
      <c r="E568" s="418" t="s">
        <v>615</v>
      </c>
      <c r="F568" s="418" t="s">
        <v>23</v>
      </c>
      <c r="G568" s="415" t="s">
        <v>1425</v>
      </c>
      <c r="H568" s="417" t="s">
        <v>2337</v>
      </c>
      <c r="I568" s="418" t="s">
        <v>2336</v>
      </c>
      <c r="J568" s="417" t="s">
        <v>2337</v>
      </c>
      <c r="K568" s="419" t="str">
        <f t="shared" si="43"/>
        <v>1002 Kelton Ave  Pittsburgh,  PA  15216</v>
      </c>
      <c r="L568" s="418" t="s">
        <v>5688</v>
      </c>
      <c r="M568" s="395"/>
      <c r="N568" s="418" t="s">
        <v>3910</v>
      </c>
      <c r="O568" s="395"/>
      <c r="P568" s="418" t="s">
        <v>4067</v>
      </c>
      <c r="Q568" s="417" t="s">
        <v>4017</v>
      </c>
      <c r="R568" s="417" t="s">
        <v>4109</v>
      </c>
    </row>
    <row r="569" spans="1:18" ht="15" customHeight="1" thickBot="1" x14ac:dyDescent="0.3">
      <c r="A569" s="417" t="s">
        <v>616</v>
      </c>
      <c r="B569" s="413">
        <f t="shared" si="42"/>
        <v>1</v>
      </c>
      <c r="C569" s="413" t="str">
        <f t="shared" si="44"/>
        <v>1265100171</v>
      </c>
      <c r="D569" s="395" t="str">
        <f t="shared" si="45"/>
        <v>126510017Khepera CS</v>
      </c>
      <c r="E569" s="418" t="s">
        <v>617</v>
      </c>
      <c r="F569" s="418" t="s">
        <v>18</v>
      </c>
      <c r="G569" s="415" t="s">
        <v>1425</v>
      </c>
      <c r="H569" s="417" t="s">
        <v>2338</v>
      </c>
      <c r="I569" s="418" t="s">
        <v>617</v>
      </c>
      <c r="J569" s="417" t="s">
        <v>2338</v>
      </c>
      <c r="K569" s="419" t="str">
        <f t="shared" ref="K569:K593" si="46">L569&amp;"  "&amp;P569&amp;",  "&amp;Q569&amp;"  "&amp;R569</f>
        <v>144 W Carpenter Ln  Philadelphia,  PA  19119</v>
      </c>
      <c r="L569" s="418" t="s">
        <v>5689</v>
      </c>
      <c r="M569" s="395"/>
      <c r="N569" s="418" t="s">
        <v>3910</v>
      </c>
      <c r="O569" s="395"/>
      <c r="P569" s="418" t="s">
        <v>4016</v>
      </c>
      <c r="Q569" s="417" t="s">
        <v>4017</v>
      </c>
      <c r="R569" s="417" t="s">
        <v>4966</v>
      </c>
    </row>
    <row r="570" spans="1:18" ht="15" customHeight="1" thickBot="1" x14ac:dyDescent="0.3">
      <c r="A570" s="417" t="s">
        <v>618</v>
      </c>
      <c r="B570" s="413">
        <f t="shared" si="42"/>
        <v>1</v>
      </c>
      <c r="C570" s="413" t="str">
        <f t="shared" si="44"/>
        <v>1265100131</v>
      </c>
      <c r="D570" s="395" t="str">
        <f t="shared" si="45"/>
        <v>126510013KIPP Philadelphia Charter School</v>
      </c>
      <c r="E570" s="418" t="s">
        <v>619</v>
      </c>
      <c r="F570" s="418" t="s">
        <v>18</v>
      </c>
      <c r="G570" s="415" t="s">
        <v>1425</v>
      </c>
      <c r="H570" s="417" t="s">
        <v>2339</v>
      </c>
      <c r="I570" s="418" t="s">
        <v>619</v>
      </c>
      <c r="J570" s="417" t="s">
        <v>2339</v>
      </c>
      <c r="K570" s="419" t="str">
        <f t="shared" si="46"/>
        <v>2709 N Broad Street  Philadelphia,  PA  19132</v>
      </c>
      <c r="L570" s="418" t="s">
        <v>5690</v>
      </c>
      <c r="M570" s="395"/>
      <c r="N570" s="418" t="s">
        <v>5691</v>
      </c>
      <c r="O570" s="395"/>
      <c r="P570" s="418" t="s">
        <v>4016</v>
      </c>
      <c r="Q570" s="417" t="s">
        <v>4017</v>
      </c>
      <c r="R570" s="417" t="s">
        <v>4963</v>
      </c>
    </row>
    <row r="571" spans="1:18" ht="15" customHeight="1" thickBot="1" x14ac:dyDescent="0.3">
      <c r="A571" s="417" t="s">
        <v>620</v>
      </c>
      <c r="B571" s="413">
        <f t="shared" si="42"/>
        <v>1</v>
      </c>
      <c r="C571" s="413" t="str">
        <f t="shared" si="44"/>
        <v>1725107931</v>
      </c>
      <c r="D571" s="395" t="str">
        <f t="shared" si="45"/>
        <v>172510793KIPP West Philadelphia Preparatory Chart</v>
      </c>
      <c r="E571" s="418" t="s">
        <v>5071</v>
      </c>
      <c r="F571" s="418" t="s">
        <v>18</v>
      </c>
      <c r="G571" s="415" t="s">
        <v>1425</v>
      </c>
      <c r="H571" s="417" t="s">
        <v>2340</v>
      </c>
      <c r="I571" s="418" t="s">
        <v>5071</v>
      </c>
      <c r="J571" s="417" t="s">
        <v>2340</v>
      </c>
      <c r="K571" s="419" t="str">
        <f t="shared" si="46"/>
        <v>5900 Baltimore Ave  Philadelphia,  PA  19143</v>
      </c>
      <c r="L571" s="418" t="s">
        <v>5692</v>
      </c>
      <c r="M571" s="395"/>
      <c r="N571" s="418" t="s">
        <v>3910</v>
      </c>
      <c r="O571" s="395"/>
      <c r="P571" s="418" t="s">
        <v>4016</v>
      </c>
      <c r="Q571" s="417" t="s">
        <v>4017</v>
      </c>
      <c r="R571" s="417" t="s">
        <v>4958</v>
      </c>
    </row>
    <row r="572" spans="1:18" ht="15" customHeight="1" thickBot="1" x14ac:dyDescent="0.3">
      <c r="A572" s="417" t="s">
        <v>621</v>
      </c>
      <c r="B572" s="413">
        <f t="shared" si="42"/>
        <v>1</v>
      </c>
      <c r="C572" s="413" t="str">
        <f t="shared" si="44"/>
        <v>1076544031</v>
      </c>
      <c r="D572" s="395" t="str">
        <f t="shared" si="45"/>
        <v>107654403Kiski Area HS</v>
      </c>
      <c r="E572" s="418" t="s">
        <v>622</v>
      </c>
      <c r="F572" s="418" t="s">
        <v>23</v>
      </c>
      <c r="G572" s="415" t="s">
        <v>1425</v>
      </c>
      <c r="H572" s="417" t="s">
        <v>2342</v>
      </c>
      <c r="I572" s="418" t="s">
        <v>2341</v>
      </c>
      <c r="J572" s="417" t="s">
        <v>2342</v>
      </c>
      <c r="K572" s="419" t="str">
        <f t="shared" si="46"/>
        <v>240 Hyde Park Rd  Vandergrift,  PA  15690</v>
      </c>
      <c r="L572" s="418" t="s">
        <v>5693</v>
      </c>
      <c r="M572" s="395"/>
      <c r="N572" s="418" t="s">
        <v>3910</v>
      </c>
      <c r="O572" s="395"/>
      <c r="P572" s="418" t="s">
        <v>4278</v>
      </c>
      <c r="Q572" s="417" t="s">
        <v>4017</v>
      </c>
      <c r="R572" s="417" t="s">
        <v>4279</v>
      </c>
    </row>
    <row r="573" spans="1:18" ht="15" customHeight="1" thickBot="1" x14ac:dyDescent="0.3">
      <c r="A573" s="417" t="s">
        <v>621</v>
      </c>
      <c r="B573" s="413">
        <f t="shared" si="42"/>
        <v>2</v>
      </c>
      <c r="C573" s="413" t="str">
        <f t="shared" si="44"/>
        <v>1076544032</v>
      </c>
      <c r="D573" s="395" t="str">
        <f t="shared" si="45"/>
        <v>107654403Kiski Area IHS</v>
      </c>
      <c r="E573" s="418" t="s">
        <v>622</v>
      </c>
      <c r="F573" s="418" t="s">
        <v>23</v>
      </c>
      <c r="G573" s="415" t="s">
        <v>1425</v>
      </c>
      <c r="H573" s="417" t="s">
        <v>2344</v>
      </c>
      <c r="I573" s="418" t="s">
        <v>2343</v>
      </c>
      <c r="J573" s="417" t="s">
        <v>2344</v>
      </c>
      <c r="K573" s="419" t="str">
        <f t="shared" si="46"/>
        <v>260 Hyde Park Rd  Vandergrift,  PA  15690</v>
      </c>
      <c r="L573" s="418" t="s">
        <v>5694</v>
      </c>
      <c r="M573" s="395"/>
      <c r="N573" s="418" t="s">
        <v>3910</v>
      </c>
      <c r="O573" s="395"/>
      <c r="P573" s="418" t="s">
        <v>4278</v>
      </c>
      <c r="Q573" s="417" t="s">
        <v>4017</v>
      </c>
      <c r="R573" s="417" t="s">
        <v>4279</v>
      </c>
    </row>
    <row r="574" spans="1:18" ht="15" customHeight="1" thickBot="1" x14ac:dyDescent="0.3">
      <c r="A574" s="417" t="s">
        <v>623</v>
      </c>
      <c r="B574" s="413">
        <f t="shared" si="42"/>
        <v>1</v>
      </c>
      <c r="C574" s="413" t="str">
        <f t="shared" si="44"/>
        <v>1140640031</v>
      </c>
      <c r="D574" s="395" t="str">
        <f t="shared" si="45"/>
        <v>114064003Kutztown Area MS</v>
      </c>
      <c r="E574" s="418" t="s">
        <v>624</v>
      </c>
      <c r="F574" s="418" t="s">
        <v>23</v>
      </c>
      <c r="G574" s="415" t="s">
        <v>1425</v>
      </c>
      <c r="H574" s="417" t="s">
        <v>2346</v>
      </c>
      <c r="I574" s="418" t="s">
        <v>2345</v>
      </c>
      <c r="J574" s="417" t="s">
        <v>2346</v>
      </c>
      <c r="K574" s="419" t="str">
        <f t="shared" si="46"/>
        <v>10 Deisher Ln  Kutztown,  PA  19530</v>
      </c>
      <c r="L574" s="418" t="s">
        <v>5695</v>
      </c>
      <c r="M574" s="395"/>
      <c r="N574" s="418" t="s">
        <v>3910</v>
      </c>
      <c r="O574" s="395"/>
      <c r="P574" s="418" t="s">
        <v>4556</v>
      </c>
      <c r="Q574" s="417" t="s">
        <v>4017</v>
      </c>
      <c r="R574" s="417" t="s">
        <v>4557</v>
      </c>
    </row>
    <row r="575" spans="1:18" ht="15" customHeight="1" thickBot="1" x14ac:dyDescent="0.3">
      <c r="A575" s="417" t="s">
        <v>623</v>
      </c>
      <c r="B575" s="413">
        <f t="shared" si="42"/>
        <v>2</v>
      </c>
      <c r="C575" s="413" t="str">
        <f t="shared" si="44"/>
        <v>1140640032</v>
      </c>
      <c r="D575" s="395" t="str">
        <f t="shared" si="45"/>
        <v>114064003Kutztown Area SHS</v>
      </c>
      <c r="E575" s="418" t="s">
        <v>624</v>
      </c>
      <c r="F575" s="418" t="s">
        <v>23</v>
      </c>
      <c r="G575" s="415" t="s">
        <v>1425</v>
      </c>
      <c r="H575" s="417" t="s">
        <v>2348</v>
      </c>
      <c r="I575" s="418" t="s">
        <v>2347</v>
      </c>
      <c r="J575" s="417" t="s">
        <v>2348</v>
      </c>
      <c r="K575" s="419" t="str">
        <f t="shared" si="46"/>
        <v>50 Trexler Ave  Kutztown,  PA  19530</v>
      </c>
      <c r="L575" s="418" t="s">
        <v>5696</v>
      </c>
      <c r="M575" s="395"/>
      <c r="N575" s="418" t="s">
        <v>3910</v>
      </c>
      <c r="O575" s="395"/>
      <c r="P575" s="418" t="s">
        <v>4556</v>
      </c>
      <c r="Q575" s="417" t="s">
        <v>4017</v>
      </c>
      <c r="R575" s="417" t="s">
        <v>4557</v>
      </c>
    </row>
    <row r="576" spans="1:18" ht="15" customHeight="1" thickBot="1" x14ac:dyDescent="0.3">
      <c r="A576" s="417" t="s">
        <v>625</v>
      </c>
      <c r="B576" s="413">
        <f t="shared" si="42"/>
        <v>1</v>
      </c>
      <c r="C576" s="413" t="str">
        <f t="shared" si="44"/>
        <v>1133629401</v>
      </c>
      <c r="D576" s="395" t="str">
        <f t="shared" si="45"/>
        <v>113362940La Academia Partnership Charter School</v>
      </c>
      <c r="E576" s="418" t="s">
        <v>626</v>
      </c>
      <c r="F576" s="418" t="s">
        <v>18</v>
      </c>
      <c r="G576" s="415" t="s">
        <v>1425</v>
      </c>
      <c r="H576" s="417" t="s">
        <v>2349</v>
      </c>
      <c r="I576" s="418" t="s">
        <v>626</v>
      </c>
      <c r="J576" s="417" t="s">
        <v>2349</v>
      </c>
      <c r="K576" s="419" t="str">
        <f t="shared" si="46"/>
        <v>30 N Ann Street  Lancaster,  PA  17602</v>
      </c>
      <c r="L576" s="418" t="s">
        <v>5697</v>
      </c>
      <c r="M576" s="395"/>
      <c r="N576" s="418" t="s">
        <v>3910</v>
      </c>
      <c r="O576" s="395"/>
      <c r="P576" s="418" t="s">
        <v>4493</v>
      </c>
      <c r="Q576" s="417" t="s">
        <v>4017</v>
      </c>
      <c r="R576" s="417" t="s">
        <v>4509</v>
      </c>
    </row>
    <row r="577" spans="1:18" ht="15" customHeight="1" thickBot="1" x14ac:dyDescent="0.3">
      <c r="A577" s="417" t="s">
        <v>627</v>
      </c>
      <c r="B577" s="413">
        <f t="shared" si="42"/>
        <v>1</v>
      </c>
      <c r="C577" s="413" t="str">
        <f t="shared" si="44"/>
        <v>1265131101</v>
      </c>
      <c r="D577" s="395" t="str">
        <f t="shared" si="45"/>
        <v>126513110Laboratory CS</v>
      </c>
      <c r="E577" s="418" t="s">
        <v>628</v>
      </c>
      <c r="F577" s="418" t="s">
        <v>18</v>
      </c>
      <c r="G577" s="415" t="s">
        <v>1425</v>
      </c>
      <c r="H577" s="417" t="s">
        <v>2350</v>
      </c>
      <c r="I577" s="418" t="s">
        <v>628</v>
      </c>
      <c r="J577" s="417" t="s">
        <v>2350</v>
      </c>
      <c r="K577" s="419" t="str">
        <f t="shared" si="46"/>
        <v>Administrative Office  Bala Cynwyd,  PA  19004</v>
      </c>
      <c r="L577" s="418" t="s">
        <v>14708</v>
      </c>
      <c r="M577" s="395"/>
      <c r="N577" s="418" t="s">
        <v>14709</v>
      </c>
      <c r="O577" s="395"/>
      <c r="P577" s="418" t="s">
        <v>4978</v>
      </c>
      <c r="Q577" s="417" t="s">
        <v>4017</v>
      </c>
      <c r="R577" s="417" t="s">
        <v>4979</v>
      </c>
    </row>
    <row r="578" spans="1:18" ht="15" customHeight="1" thickBot="1" x14ac:dyDescent="0.3">
      <c r="A578" s="417" t="s">
        <v>629</v>
      </c>
      <c r="B578" s="413">
        <f t="shared" si="42"/>
        <v>1</v>
      </c>
      <c r="C578" s="413" t="str">
        <f t="shared" si="44"/>
        <v>1196650031</v>
      </c>
      <c r="D578" s="395" t="str">
        <f t="shared" si="45"/>
        <v>119665003Lackawanna Trail JSHS</v>
      </c>
      <c r="E578" s="418" t="s">
        <v>630</v>
      </c>
      <c r="F578" s="418" t="s">
        <v>23</v>
      </c>
      <c r="G578" s="415" t="s">
        <v>1425</v>
      </c>
      <c r="H578" s="417" t="s">
        <v>2352</v>
      </c>
      <c r="I578" s="418" t="s">
        <v>2351</v>
      </c>
      <c r="J578" s="417" t="s">
        <v>2352</v>
      </c>
      <c r="K578" s="419" t="str">
        <f t="shared" si="46"/>
        <v>Tunnel Hill Rd., R.D.1  Factoryville,  PA  18419</v>
      </c>
      <c r="L578" s="418" t="s">
        <v>14808</v>
      </c>
      <c r="M578" s="395"/>
      <c r="N578" s="418" t="s">
        <v>14518</v>
      </c>
      <c r="O578" s="395"/>
      <c r="P578" s="418" t="s">
        <v>4760</v>
      </c>
      <c r="Q578" s="417" t="s">
        <v>4017</v>
      </c>
      <c r="R578" s="417" t="s">
        <v>4761</v>
      </c>
    </row>
    <row r="579" spans="1:18" ht="15" customHeight="1" thickBot="1" x14ac:dyDescent="0.3">
      <c r="A579" s="417" t="s">
        <v>631</v>
      </c>
      <c r="B579" s="413">
        <f t="shared" si="42"/>
        <v>1</v>
      </c>
      <c r="C579" s="413" t="str">
        <f t="shared" si="44"/>
        <v>1193546031</v>
      </c>
      <c r="D579" s="395" t="str">
        <f t="shared" si="45"/>
        <v>119354603Lakeland JSHS</v>
      </c>
      <c r="E579" s="418" t="s">
        <v>632</v>
      </c>
      <c r="F579" s="418" t="s">
        <v>23</v>
      </c>
      <c r="G579" s="415" t="s">
        <v>1425</v>
      </c>
      <c r="H579" s="417" t="s">
        <v>2354</v>
      </c>
      <c r="I579" s="418" t="s">
        <v>2353</v>
      </c>
      <c r="J579" s="417" t="s">
        <v>2354</v>
      </c>
      <c r="K579" s="419" t="str">
        <f t="shared" si="46"/>
        <v>1355 Lakeland Dr  Scott Township,  PA  18433</v>
      </c>
      <c r="L579" s="418" t="s">
        <v>14809</v>
      </c>
      <c r="M579" s="395"/>
      <c r="N579" s="418" t="s">
        <v>3910</v>
      </c>
      <c r="O579" s="395"/>
      <c r="P579" s="418" t="s">
        <v>14505</v>
      </c>
      <c r="Q579" s="417" t="s">
        <v>4017</v>
      </c>
      <c r="R579" s="417" t="s">
        <v>4734</v>
      </c>
    </row>
    <row r="580" spans="1:18" ht="15" customHeight="1" thickBot="1" x14ac:dyDescent="0.3">
      <c r="A580" s="417" t="s">
        <v>633</v>
      </c>
      <c r="B580" s="413">
        <f t="shared" ref="B580:B643" si="47">IF(A580=A579,B579+1,1)</f>
        <v>1</v>
      </c>
      <c r="C580" s="413" t="str">
        <f t="shared" si="44"/>
        <v>1184039031</v>
      </c>
      <c r="D580" s="395" t="str">
        <f t="shared" si="45"/>
        <v>118403903Lake-Lehman JSHS</v>
      </c>
      <c r="E580" s="418" t="s">
        <v>634</v>
      </c>
      <c r="F580" s="418" t="s">
        <v>23</v>
      </c>
      <c r="G580" s="415" t="s">
        <v>1425</v>
      </c>
      <c r="H580" s="417" t="s">
        <v>2356</v>
      </c>
      <c r="I580" s="418" t="s">
        <v>2355</v>
      </c>
      <c r="J580" s="417" t="s">
        <v>2356</v>
      </c>
      <c r="K580" s="419" t="str">
        <f t="shared" si="46"/>
        <v>Old Route 115  Lehman,  PA  18627</v>
      </c>
      <c r="L580" s="418" t="s">
        <v>5698</v>
      </c>
      <c r="M580" s="395"/>
      <c r="N580" s="418" t="s">
        <v>3910</v>
      </c>
      <c r="O580" s="395"/>
      <c r="P580" s="418" t="s">
        <v>5699</v>
      </c>
      <c r="Q580" s="417" t="s">
        <v>4017</v>
      </c>
      <c r="R580" s="417" t="s">
        <v>5700</v>
      </c>
    </row>
    <row r="581" spans="1:18" ht="15" customHeight="1" thickBot="1" x14ac:dyDescent="0.3">
      <c r="A581" s="417" t="s">
        <v>635</v>
      </c>
      <c r="B581" s="413">
        <f t="shared" si="47"/>
        <v>1</v>
      </c>
      <c r="C581" s="413" t="str">
        <f t="shared" si="44"/>
        <v>1044339031</v>
      </c>
      <c r="D581" s="395" t="str">
        <f t="shared" si="45"/>
        <v>104433903Lakeview HS</v>
      </c>
      <c r="E581" s="418" t="s">
        <v>636</v>
      </c>
      <c r="F581" s="418" t="s">
        <v>23</v>
      </c>
      <c r="G581" s="415" t="s">
        <v>1425</v>
      </c>
      <c r="H581" s="417" t="s">
        <v>2358</v>
      </c>
      <c r="I581" s="418" t="s">
        <v>2357</v>
      </c>
      <c r="J581" s="417" t="s">
        <v>2358</v>
      </c>
      <c r="K581" s="419" t="str">
        <f t="shared" si="46"/>
        <v>2482 Mercer St  Stoneboro,  PA  16153</v>
      </c>
      <c r="L581" s="418" t="s">
        <v>5701</v>
      </c>
      <c r="M581" s="395"/>
      <c r="N581" s="418" t="s">
        <v>3910</v>
      </c>
      <c r="O581" s="395"/>
      <c r="P581" s="418" t="s">
        <v>4178</v>
      </c>
      <c r="Q581" s="417" t="s">
        <v>4017</v>
      </c>
      <c r="R581" s="417" t="s">
        <v>4179</v>
      </c>
    </row>
    <row r="582" spans="1:18" ht="15" customHeight="1" thickBot="1" x14ac:dyDescent="0.3">
      <c r="A582" s="417" t="s">
        <v>635</v>
      </c>
      <c r="B582" s="413">
        <f t="shared" si="47"/>
        <v>2</v>
      </c>
      <c r="C582" s="413" t="str">
        <f t="shared" si="44"/>
        <v>1044339032</v>
      </c>
      <c r="D582" s="395" t="str">
        <f t="shared" si="45"/>
        <v>104433903Lakeview MS</v>
      </c>
      <c r="E582" s="418" t="s">
        <v>636</v>
      </c>
      <c r="F582" s="418" t="s">
        <v>23</v>
      </c>
      <c r="G582" s="415" t="s">
        <v>1425</v>
      </c>
      <c r="H582" s="417" t="s">
        <v>2360</v>
      </c>
      <c r="I582" s="418" t="s">
        <v>2359</v>
      </c>
      <c r="J582" s="417" t="s">
        <v>2360</v>
      </c>
      <c r="K582" s="419" t="str">
        <f t="shared" si="46"/>
        <v>2482 Mercer St  Stoneboro,  PA  16153</v>
      </c>
      <c r="L582" s="418" t="s">
        <v>5701</v>
      </c>
      <c r="M582" s="395"/>
      <c r="N582" s="418" t="s">
        <v>3910</v>
      </c>
      <c r="O582" s="395"/>
      <c r="P582" s="418" t="s">
        <v>4178</v>
      </c>
      <c r="Q582" s="417" t="s">
        <v>4017</v>
      </c>
      <c r="R582" s="417" t="s">
        <v>4179</v>
      </c>
    </row>
    <row r="583" spans="1:18" ht="15" customHeight="1" thickBot="1" x14ac:dyDescent="0.3">
      <c r="A583" s="417" t="s">
        <v>637</v>
      </c>
      <c r="B583" s="413">
        <f t="shared" si="47"/>
        <v>1</v>
      </c>
      <c r="C583" s="413" t="str">
        <f t="shared" si="44"/>
        <v>1133636031</v>
      </c>
      <c r="D583" s="395" t="str">
        <f t="shared" si="45"/>
        <v>113363603Lampeter-Strasburg SHS</v>
      </c>
      <c r="E583" s="418" t="s">
        <v>638</v>
      </c>
      <c r="F583" s="418" t="s">
        <v>23</v>
      </c>
      <c r="G583" s="415" t="s">
        <v>1425</v>
      </c>
      <c r="H583" s="417" t="s">
        <v>2362</v>
      </c>
      <c r="I583" s="418" t="s">
        <v>2361</v>
      </c>
      <c r="J583" s="417" t="s">
        <v>2362</v>
      </c>
      <c r="K583" s="419" t="str">
        <f t="shared" si="46"/>
        <v>1600 Book Rd  Lampeter,  PA  17537</v>
      </c>
      <c r="L583" s="418" t="s">
        <v>5702</v>
      </c>
      <c r="M583" s="395"/>
      <c r="N583" s="418" t="s">
        <v>5703</v>
      </c>
      <c r="O583" s="395"/>
      <c r="P583" s="418" t="s">
        <v>5704</v>
      </c>
      <c r="Q583" s="417" t="s">
        <v>4017</v>
      </c>
      <c r="R583" s="417" t="s">
        <v>14415</v>
      </c>
    </row>
    <row r="584" spans="1:18" ht="15" customHeight="1" thickBot="1" x14ac:dyDescent="0.3">
      <c r="A584" s="417" t="s">
        <v>637</v>
      </c>
      <c r="B584" s="413">
        <f t="shared" si="47"/>
        <v>2</v>
      </c>
      <c r="C584" s="413" t="str">
        <f t="shared" si="44"/>
        <v>1133636032</v>
      </c>
      <c r="D584" s="395" t="str">
        <f t="shared" si="45"/>
        <v>113363603Martin Meylin MS</v>
      </c>
      <c r="E584" s="418" t="s">
        <v>638</v>
      </c>
      <c r="F584" s="418" t="s">
        <v>23</v>
      </c>
      <c r="G584" s="415" t="s">
        <v>1425</v>
      </c>
      <c r="H584" s="417" t="s">
        <v>2364</v>
      </c>
      <c r="I584" s="418" t="s">
        <v>2363</v>
      </c>
      <c r="J584" s="417" t="s">
        <v>2364</v>
      </c>
      <c r="K584" s="419" t="str">
        <f t="shared" si="46"/>
        <v>1600 Book Rd  Lampeter,  PA  17537</v>
      </c>
      <c r="L584" s="418" t="s">
        <v>5702</v>
      </c>
      <c r="M584" s="395"/>
      <c r="N584" s="418" t="s">
        <v>5703</v>
      </c>
      <c r="O584" s="395"/>
      <c r="P584" s="418" t="s">
        <v>5704</v>
      </c>
      <c r="Q584" s="417" t="s">
        <v>4017</v>
      </c>
      <c r="R584" s="417" t="s">
        <v>14415</v>
      </c>
    </row>
    <row r="585" spans="1:18" ht="15" customHeight="1" thickBot="1" x14ac:dyDescent="0.3">
      <c r="A585" s="417" t="s">
        <v>639</v>
      </c>
      <c r="B585" s="413">
        <f t="shared" si="47"/>
        <v>1</v>
      </c>
      <c r="C585" s="413" t="str">
        <f t="shared" si="44"/>
        <v>1133638071</v>
      </c>
      <c r="D585" s="395" t="str">
        <f t="shared" si="45"/>
        <v>113363807Lancaster County CTC-Brownstown Campus</v>
      </c>
      <c r="E585" s="418" t="s">
        <v>640</v>
      </c>
      <c r="F585" s="418" t="s">
        <v>34</v>
      </c>
      <c r="G585" s="415" t="s">
        <v>1425</v>
      </c>
      <c r="H585" s="417" t="s">
        <v>5706</v>
      </c>
      <c r="I585" s="418" t="s">
        <v>5707</v>
      </c>
      <c r="J585" s="417" t="s">
        <v>5706</v>
      </c>
      <c r="K585" s="419" t="str">
        <f t="shared" si="46"/>
        <v>Metzler &amp; Snyder Roads  Brownstown,  PA  17508</v>
      </c>
      <c r="L585" s="418" t="s">
        <v>5708</v>
      </c>
      <c r="M585" s="395"/>
      <c r="N585" s="418" t="s">
        <v>14810</v>
      </c>
      <c r="O585" s="395"/>
      <c r="P585" s="418" t="s">
        <v>5356</v>
      </c>
      <c r="Q585" s="417" t="s">
        <v>4017</v>
      </c>
      <c r="R585" s="417" t="s">
        <v>5709</v>
      </c>
    </row>
    <row r="586" spans="1:18" ht="15" customHeight="1" thickBot="1" x14ac:dyDescent="0.3">
      <c r="A586" s="417" t="s">
        <v>639</v>
      </c>
      <c r="B586" s="413">
        <f t="shared" si="47"/>
        <v>2</v>
      </c>
      <c r="C586" s="413" t="str">
        <f t="shared" si="44"/>
        <v>1133638072</v>
      </c>
      <c r="D586" s="395" t="str">
        <f t="shared" si="45"/>
        <v>113363807Lancaster County CTC-Mt Joy Campus</v>
      </c>
      <c r="E586" s="418" t="s">
        <v>640</v>
      </c>
      <c r="F586" s="418" t="s">
        <v>34</v>
      </c>
      <c r="G586" s="415" t="s">
        <v>1425</v>
      </c>
      <c r="H586" s="417" t="s">
        <v>5710</v>
      </c>
      <c r="I586" s="418" t="s">
        <v>5711</v>
      </c>
      <c r="J586" s="417" t="s">
        <v>5710</v>
      </c>
      <c r="K586" s="419" t="str">
        <f t="shared" si="46"/>
        <v>PO Box 537  Mount Joy,  PA  17552</v>
      </c>
      <c r="L586" s="418" t="s">
        <v>14811</v>
      </c>
      <c r="M586" s="395"/>
      <c r="N586" s="418" t="s">
        <v>3910</v>
      </c>
      <c r="O586" s="395"/>
      <c r="P586" s="418" t="s">
        <v>4500</v>
      </c>
      <c r="Q586" s="417" t="s">
        <v>4017</v>
      </c>
      <c r="R586" s="417" t="s">
        <v>4501</v>
      </c>
    </row>
    <row r="587" spans="1:18" ht="15" customHeight="1" thickBot="1" x14ac:dyDescent="0.3">
      <c r="A587" s="417" t="s">
        <v>639</v>
      </c>
      <c r="B587" s="413">
        <f t="shared" si="47"/>
        <v>3</v>
      </c>
      <c r="C587" s="413" t="str">
        <f t="shared" si="44"/>
        <v>1133638073</v>
      </c>
      <c r="D587" s="395" t="str">
        <f t="shared" si="45"/>
        <v>113363807Lancaster County CTC-Willow St Campus</v>
      </c>
      <c r="E587" s="418" t="s">
        <v>640</v>
      </c>
      <c r="F587" s="418" t="s">
        <v>34</v>
      </c>
      <c r="G587" s="415" t="s">
        <v>1425</v>
      </c>
      <c r="H587" s="417" t="s">
        <v>5712</v>
      </c>
      <c r="I587" s="418" t="s">
        <v>5713</v>
      </c>
      <c r="J587" s="417" t="s">
        <v>5712</v>
      </c>
      <c r="K587" s="419" t="str">
        <f t="shared" si="46"/>
        <v>1730 Hans Herr Drive  Willow Street,  PA  17584</v>
      </c>
      <c r="L587" s="418" t="s">
        <v>5705</v>
      </c>
      <c r="M587" s="395"/>
      <c r="N587" s="418" t="s">
        <v>14416</v>
      </c>
      <c r="O587" s="395"/>
      <c r="P587" s="418" t="s">
        <v>4512</v>
      </c>
      <c r="Q587" s="417" t="s">
        <v>4017</v>
      </c>
      <c r="R587" s="417" t="s">
        <v>4513</v>
      </c>
    </row>
    <row r="588" spans="1:18" ht="15" customHeight="1" thickBot="1" x14ac:dyDescent="0.3">
      <c r="A588" s="417" t="s">
        <v>641</v>
      </c>
      <c r="B588" s="413">
        <f t="shared" si="47"/>
        <v>1</v>
      </c>
      <c r="C588" s="413" t="str">
        <f t="shared" si="44"/>
        <v>1133640021</v>
      </c>
      <c r="D588" s="395" t="str">
        <f t="shared" si="45"/>
        <v>113364002Hand MS</v>
      </c>
      <c r="E588" s="418" t="s">
        <v>642</v>
      </c>
      <c r="F588" s="418" t="s">
        <v>23</v>
      </c>
      <c r="G588" s="415" t="s">
        <v>1425</v>
      </c>
      <c r="H588" s="417" t="s">
        <v>2366</v>
      </c>
      <c r="I588" s="418" t="s">
        <v>2365</v>
      </c>
      <c r="J588" s="417" t="s">
        <v>2366</v>
      </c>
      <c r="K588" s="419" t="str">
        <f t="shared" si="46"/>
        <v>431 S Ann St  Lancaster,  PA  17602</v>
      </c>
      <c r="L588" s="418" t="s">
        <v>5714</v>
      </c>
      <c r="M588" s="395"/>
      <c r="N588" s="418" t="s">
        <v>3910</v>
      </c>
      <c r="O588" s="395"/>
      <c r="P588" s="418" t="s">
        <v>4493</v>
      </c>
      <c r="Q588" s="417" t="s">
        <v>4017</v>
      </c>
      <c r="R588" s="417" t="s">
        <v>4509</v>
      </c>
    </row>
    <row r="589" spans="1:18" ht="15" customHeight="1" thickBot="1" x14ac:dyDescent="0.3">
      <c r="A589" s="417" t="s">
        <v>641</v>
      </c>
      <c r="B589" s="413">
        <f t="shared" si="47"/>
        <v>2</v>
      </c>
      <c r="C589" s="413" t="str">
        <f t="shared" si="44"/>
        <v>1133640022</v>
      </c>
      <c r="D589" s="395" t="str">
        <f t="shared" si="45"/>
        <v>113364002Lincoln MS</v>
      </c>
      <c r="E589" s="418" t="s">
        <v>642</v>
      </c>
      <c r="F589" s="418" t="s">
        <v>23</v>
      </c>
      <c r="G589" s="415" t="s">
        <v>1425</v>
      </c>
      <c r="H589" s="417" t="s">
        <v>2368</v>
      </c>
      <c r="I589" s="418" t="s">
        <v>2367</v>
      </c>
      <c r="J589" s="417" t="s">
        <v>2368</v>
      </c>
      <c r="K589" s="419" t="str">
        <f t="shared" si="46"/>
        <v>1001 Lehigh Ave  Lancaster,  PA  17602</v>
      </c>
      <c r="L589" s="418" t="s">
        <v>5715</v>
      </c>
      <c r="M589" s="395"/>
      <c r="N589" s="418" t="s">
        <v>3910</v>
      </c>
      <c r="O589" s="395"/>
      <c r="P589" s="418" t="s">
        <v>4493</v>
      </c>
      <c r="Q589" s="417" t="s">
        <v>4017</v>
      </c>
      <c r="R589" s="417" t="s">
        <v>4509</v>
      </c>
    </row>
    <row r="590" spans="1:18" ht="15" customHeight="1" thickBot="1" x14ac:dyDescent="0.3">
      <c r="A590" s="417" t="s">
        <v>641</v>
      </c>
      <c r="B590" s="413">
        <f t="shared" si="47"/>
        <v>3</v>
      </c>
      <c r="C590" s="413" t="str">
        <f t="shared" si="44"/>
        <v>1133640023</v>
      </c>
      <c r="D590" s="395" t="str">
        <f t="shared" si="45"/>
        <v>113364002McCaskey Campus</v>
      </c>
      <c r="E590" s="418" t="s">
        <v>642</v>
      </c>
      <c r="F590" s="418" t="s">
        <v>23</v>
      </c>
      <c r="G590" s="415" t="s">
        <v>1425</v>
      </c>
      <c r="H590" s="417" t="s">
        <v>2370</v>
      </c>
      <c r="I590" s="418" t="s">
        <v>2369</v>
      </c>
      <c r="J590" s="417" t="s">
        <v>2370</v>
      </c>
      <c r="K590" s="419" t="str">
        <f t="shared" si="46"/>
        <v>445 N Reservoir St  Lancaster,  PA  17602</v>
      </c>
      <c r="L590" s="418" t="s">
        <v>5716</v>
      </c>
      <c r="M590" s="395"/>
      <c r="N590" s="418" t="s">
        <v>3910</v>
      </c>
      <c r="O590" s="395"/>
      <c r="P590" s="418" t="s">
        <v>4493</v>
      </c>
      <c r="Q590" s="417" t="s">
        <v>4017</v>
      </c>
      <c r="R590" s="417" t="s">
        <v>4509</v>
      </c>
    </row>
    <row r="591" spans="1:18" ht="15" customHeight="1" thickBot="1" x14ac:dyDescent="0.3">
      <c r="A591" s="417" t="s">
        <v>641</v>
      </c>
      <c r="B591" s="413">
        <f t="shared" si="47"/>
        <v>4</v>
      </c>
      <c r="C591" s="413" t="str">
        <f t="shared" si="44"/>
        <v>1133640024</v>
      </c>
      <c r="D591" s="395" t="str">
        <f t="shared" si="45"/>
        <v>113364002Phoenix Academy</v>
      </c>
      <c r="E591" s="418" t="s">
        <v>642</v>
      </c>
      <c r="F591" s="418" t="s">
        <v>23</v>
      </c>
      <c r="G591" s="415" t="s">
        <v>1425</v>
      </c>
      <c r="H591" s="417" t="s">
        <v>2372</v>
      </c>
      <c r="I591" s="418" t="s">
        <v>2371</v>
      </c>
      <c r="J591" s="417" t="s">
        <v>2372</v>
      </c>
      <c r="K591" s="419" t="str">
        <f t="shared" si="46"/>
        <v>630 Rockland St  Lancaster,  PA  17602</v>
      </c>
      <c r="L591" s="418" t="s">
        <v>5717</v>
      </c>
      <c r="M591" s="395"/>
      <c r="N591" s="418" t="s">
        <v>3910</v>
      </c>
      <c r="O591" s="395"/>
      <c r="P591" s="418" t="s">
        <v>4493</v>
      </c>
      <c r="Q591" s="417" t="s">
        <v>4017</v>
      </c>
      <c r="R591" s="417" t="s">
        <v>4509</v>
      </c>
    </row>
    <row r="592" spans="1:18" ht="15" customHeight="1" thickBot="1" x14ac:dyDescent="0.3">
      <c r="A592" s="417" t="s">
        <v>641</v>
      </c>
      <c r="B592" s="413">
        <f t="shared" si="47"/>
        <v>5</v>
      </c>
      <c r="C592" s="413" t="str">
        <f t="shared" si="44"/>
        <v>1133640025</v>
      </c>
      <c r="D592" s="395" t="str">
        <f t="shared" si="45"/>
        <v>113364002Reynolds MS</v>
      </c>
      <c r="E592" s="418" t="s">
        <v>642</v>
      </c>
      <c r="F592" s="418" t="s">
        <v>23</v>
      </c>
      <c r="G592" s="415" t="s">
        <v>1425</v>
      </c>
      <c r="H592" s="417" t="s">
        <v>2374</v>
      </c>
      <c r="I592" s="418" t="s">
        <v>2373</v>
      </c>
      <c r="J592" s="417" t="s">
        <v>2374</v>
      </c>
      <c r="K592" s="419" t="str">
        <f t="shared" si="46"/>
        <v>605 W Walnut St  Lancaster,  PA  17603</v>
      </c>
      <c r="L592" s="418" t="s">
        <v>5718</v>
      </c>
      <c r="M592" s="395"/>
      <c r="N592" s="418" t="s">
        <v>3910</v>
      </c>
      <c r="O592" s="395"/>
      <c r="P592" s="418" t="s">
        <v>4493</v>
      </c>
      <c r="Q592" s="417" t="s">
        <v>4017</v>
      </c>
      <c r="R592" s="417" t="s">
        <v>14812</v>
      </c>
    </row>
    <row r="593" spans="1:18" ht="15" customHeight="1" thickBot="1" x14ac:dyDescent="0.3">
      <c r="A593" s="417" t="s">
        <v>641</v>
      </c>
      <c r="B593" s="413">
        <f t="shared" si="47"/>
        <v>6</v>
      </c>
      <c r="C593" s="413" t="str">
        <f t="shared" si="44"/>
        <v>1133640026</v>
      </c>
      <c r="D593" s="395" t="str">
        <f t="shared" si="45"/>
        <v>113364002Wheatland MS</v>
      </c>
      <c r="E593" s="418" t="s">
        <v>642</v>
      </c>
      <c r="F593" s="418" t="s">
        <v>23</v>
      </c>
      <c r="G593" s="415" t="s">
        <v>1425</v>
      </c>
      <c r="H593" s="417" t="s">
        <v>2376</v>
      </c>
      <c r="I593" s="418" t="s">
        <v>2375</v>
      </c>
      <c r="J593" s="417" t="s">
        <v>2376</v>
      </c>
      <c r="K593" s="419" t="str">
        <f t="shared" si="46"/>
        <v>919 Hamilton Park Dr  Lancaster,  PA  17603</v>
      </c>
      <c r="L593" s="418" t="s">
        <v>5719</v>
      </c>
      <c r="M593" s="395"/>
      <c r="N593" s="418" t="s">
        <v>3910</v>
      </c>
      <c r="O593" s="395"/>
      <c r="P593" s="418" t="s">
        <v>4493</v>
      </c>
      <c r="Q593" s="417" t="s">
        <v>4017</v>
      </c>
      <c r="R593" s="417" t="s">
        <v>14812</v>
      </c>
    </row>
    <row r="594" spans="1:18" ht="15" customHeight="1" thickBot="1" x14ac:dyDescent="0.3">
      <c r="A594" s="417" t="s">
        <v>643</v>
      </c>
      <c r="B594" s="413">
        <f t="shared" si="47"/>
        <v>1</v>
      </c>
      <c r="C594" s="413" t="str">
        <f t="shared" si="44"/>
        <v>1012640031</v>
      </c>
      <c r="D594" s="395" t="str">
        <f t="shared" si="45"/>
        <v>101264003Laurel Highlands MS</v>
      </c>
      <c r="E594" s="418" t="s">
        <v>644</v>
      </c>
      <c r="F594" s="418" t="s">
        <v>23</v>
      </c>
      <c r="G594" s="415" t="s">
        <v>1425</v>
      </c>
      <c r="H594" s="417" t="s">
        <v>2378</v>
      </c>
      <c r="I594" s="418" t="s">
        <v>2377</v>
      </c>
      <c r="J594" s="417" t="s">
        <v>2378</v>
      </c>
      <c r="K594" s="419" t="str">
        <f t="shared" ref="K594:K612" si="48">L594&amp;"  "&amp;P594&amp;",  "&amp;Q594&amp;"  "&amp;R594</f>
        <v>18-20 Hookton Avenue  Uniontown,  PA  15401</v>
      </c>
      <c r="L594" s="418" t="s">
        <v>5720</v>
      </c>
      <c r="M594" s="395"/>
      <c r="N594" s="418" t="s">
        <v>3910</v>
      </c>
      <c r="O594" s="395"/>
      <c r="P594" s="418" t="s">
        <v>4021</v>
      </c>
      <c r="Q594" s="417" t="s">
        <v>4017</v>
      </c>
      <c r="R594" s="417" t="s">
        <v>4022</v>
      </c>
    </row>
    <row r="595" spans="1:18" ht="15" customHeight="1" thickBot="1" x14ac:dyDescent="0.3">
      <c r="A595" s="417" t="s">
        <v>643</v>
      </c>
      <c r="B595" s="413">
        <f t="shared" si="47"/>
        <v>2</v>
      </c>
      <c r="C595" s="413" t="str">
        <f t="shared" si="44"/>
        <v>1012640032</v>
      </c>
      <c r="D595" s="395" t="str">
        <f t="shared" si="45"/>
        <v>101264003Laurel Highlands SHS</v>
      </c>
      <c r="E595" s="418" t="s">
        <v>644</v>
      </c>
      <c r="F595" s="418" t="s">
        <v>23</v>
      </c>
      <c r="G595" s="415" t="s">
        <v>1425</v>
      </c>
      <c r="H595" s="417" t="s">
        <v>2380</v>
      </c>
      <c r="I595" s="418" t="s">
        <v>2379</v>
      </c>
      <c r="J595" s="417" t="s">
        <v>2380</v>
      </c>
      <c r="K595" s="419" t="str">
        <f t="shared" si="48"/>
        <v>300 Bailey Ave  Uniontown,  PA  15401</v>
      </c>
      <c r="L595" s="418" t="s">
        <v>5721</v>
      </c>
      <c r="M595" s="395"/>
      <c r="N595" s="418" t="s">
        <v>3910</v>
      </c>
      <c r="O595" s="395"/>
      <c r="P595" s="418" t="s">
        <v>4021</v>
      </c>
      <c r="Q595" s="417" t="s">
        <v>4017</v>
      </c>
      <c r="R595" s="417" t="s">
        <v>4022</v>
      </c>
    </row>
    <row r="596" spans="1:18" ht="15" customHeight="1" thickBot="1" x14ac:dyDescent="0.3">
      <c r="A596" s="417" t="s">
        <v>645</v>
      </c>
      <c r="B596" s="413">
        <f t="shared" si="47"/>
        <v>1</v>
      </c>
      <c r="C596" s="413" t="str">
        <f t="shared" si="44"/>
        <v>1043740031</v>
      </c>
      <c r="D596" s="395" t="str">
        <f t="shared" si="45"/>
        <v>104374003Laurel JSHS</v>
      </c>
      <c r="E596" s="418" t="s">
        <v>646</v>
      </c>
      <c r="F596" s="418" t="s">
        <v>23</v>
      </c>
      <c r="G596" s="415" t="s">
        <v>1425</v>
      </c>
      <c r="H596" s="417" t="s">
        <v>2382</v>
      </c>
      <c r="I596" s="418" t="s">
        <v>2381</v>
      </c>
      <c r="J596" s="417" t="s">
        <v>2382</v>
      </c>
      <c r="K596" s="419" t="str">
        <f t="shared" si="48"/>
        <v>2497 Harlansburg Rd  New Castle,  PA  16101</v>
      </c>
      <c r="L596" s="418" t="s">
        <v>5722</v>
      </c>
      <c r="M596" s="395"/>
      <c r="N596" s="418" t="s">
        <v>3910</v>
      </c>
      <c r="O596" s="395"/>
      <c r="P596" s="418" t="s">
        <v>4161</v>
      </c>
      <c r="Q596" s="417" t="s">
        <v>4017</v>
      </c>
      <c r="R596" s="417" t="s">
        <v>4162</v>
      </c>
    </row>
    <row r="597" spans="1:18" ht="15" customHeight="1" thickBot="1" x14ac:dyDescent="0.3">
      <c r="A597" s="417" t="s">
        <v>647</v>
      </c>
      <c r="B597" s="413">
        <f t="shared" si="47"/>
        <v>1</v>
      </c>
      <c r="C597" s="413" t="str">
        <f t="shared" si="44"/>
        <v>1043742071</v>
      </c>
      <c r="D597" s="395" t="str">
        <f t="shared" si="45"/>
        <v>104374207Lawrence County CTC</v>
      </c>
      <c r="E597" s="418" t="s">
        <v>648</v>
      </c>
      <c r="F597" s="418" t="s">
        <v>167</v>
      </c>
      <c r="G597" s="415" t="s">
        <v>1425</v>
      </c>
      <c r="H597" s="417" t="s">
        <v>5723</v>
      </c>
      <c r="I597" s="418" t="s">
        <v>648</v>
      </c>
      <c r="J597" s="417" t="s">
        <v>5723</v>
      </c>
      <c r="K597" s="419" t="str">
        <f t="shared" si="48"/>
        <v>750 Phelps Way  New Castle,  PA  16101</v>
      </c>
      <c r="L597" s="418" t="s">
        <v>5724</v>
      </c>
      <c r="M597" s="395"/>
      <c r="N597" s="418" t="s">
        <v>3910</v>
      </c>
      <c r="O597" s="395"/>
      <c r="P597" s="418" t="s">
        <v>4161</v>
      </c>
      <c r="Q597" s="417" t="s">
        <v>4017</v>
      </c>
      <c r="R597" s="417" t="s">
        <v>4162</v>
      </c>
    </row>
    <row r="598" spans="1:18" ht="15" customHeight="1" thickBot="1" x14ac:dyDescent="0.3">
      <c r="A598" s="417" t="s">
        <v>649</v>
      </c>
      <c r="B598" s="413">
        <f t="shared" si="47"/>
        <v>1</v>
      </c>
      <c r="C598" s="413" t="str">
        <f t="shared" si="44"/>
        <v>1133843071</v>
      </c>
      <c r="D598" s="395" t="str">
        <f t="shared" si="45"/>
        <v>113384307Lebanon County CTC</v>
      </c>
      <c r="E598" s="418" t="s">
        <v>650</v>
      </c>
      <c r="F598" s="418" t="s">
        <v>34</v>
      </c>
      <c r="G598" s="415" t="s">
        <v>1425</v>
      </c>
      <c r="H598" s="417" t="s">
        <v>5726</v>
      </c>
      <c r="I598" s="418" t="s">
        <v>650</v>
      </c>
      <c r="J598" s="417" t="s">
        <v>5726</v>
      </c>
      <c r="K598" s="419" t="str">
        <f t="shared" si="48"/>
        <v>833 Metro Drive  Lebanon,  PA  17042</v>
      </c>
      <c r="L598" s="418" t="s">
        <v>5725</v>
      </c>
      <c r="M598" s="395"/>
      <c r="N598" s="418" t="s">
        <v>3910</v>
      </c>
      <c r="O598" s="395"/>
      <c r="P598" s="418" t="s">
        <v>4525</v>
      </c>
      <c r="Q598" s="417" t="s">
        <v>4017</v>
      </c>
      <c r="R598" s="417" t="s">
        <v>4526</v>
      </c>
    </row>
    <row r="599" spans="1:18" ht="15" customHeight="1" thickBot="1" x14ac:dyDescent="0.3">
      <c r="A599" s="417" t="s">
        <v>651</v>
      </c>
      <c r="B599" s="413">
        <f t="shared" si="47"/>
        <v>1</v>
      </c>
      <c r="C599" s="413" t="str">
        <f t="shared" si="44"/>
        <v>1133846031</v>
      </c>
      <c r="D599" s="395" t="str">
        <f t="shared" si="45"/>
        <v>113384603Lebanon MS</v>
      </c>
      <c r="E599" s="418" t="s">
        <v>652</v>
      </c>
      <c r="F599" s="418" t="s">
        <v>23</v>
      </c>
      <c r="G599" s="415" t="s">
        <v>1425</v>
      </c>
      <c r="H599" s="417" t="s">
        <v>2384</v>
      </c>
      <c r="I599" s="418" t="s">
        <v>2383</v>
      </c>
      <c r="J599" s="417" t="s">
        <v>2384</v>
      </c>
      <c r="K599" s="419" t="str">
        <f t="shared" si="48"/>
        <v>350 N 8th St  Lebanon,  PA  17046</v>
      </c>
      <c r="L599" s="418" t="s">
        <v>5727</v>
      </c>
      <c r="M599" s="395"/>
      <c r="N599" s="418" t="s">
        <v>3910</v>
      </c>
      <c r="O599" s="395"/>
      <c r="P599" s="418" t="s">
        <v>4525</v>
      </c>
      <c r="Q599" s="417" t="s">
        <v>4017</v>
      </c>
      <c r="R599" s="417" t="s">
        <v>14813</v>
      </c>
    </row>
    <row r="600" spans="1:18" ht="15" customHeight="1" thickBot="1" x14ac:dyDescent="0.3">
      <c r="A600" s="417" t="s">
        <v>651</v>
      </c>
      <c r="B600" s="413">
        <f t="shared" si="47"/>
        <v>2</v>
      </c>
      <c r="C600" s="413" t="str">
        <f t="shared" si="44"/>
        <v>1133846032</v>
      </c>
      <c r="D600" s="395" t="str">
        <f t="shared" si="45"/>
        <v>113384603Lebanon SHS</v>
      </c>
      <c r="E600" s="418" t="s">
        <v>652</v>
      </c>
      <c r="F600" s="418" t="s">
        <v>23</v>
      </c>
      <c r="G600" s="415" t="s">
        <v>1425</v>
      </c>
      <c r="H600" s="417" t="s">
        <v>2386</v>
      </c>
      <c r="I600" s="418" t="s">
        <v>2385</v>
      </c>
      <c r="J600" s="417" t="s">
        <v>2386</v>
      </c>
      <c r="K600" s="419" t="str">
        <f t="shared" si="48"/>
        <v>1000 S 8th St  Lebanon,  PA  17042</v>
      </c>
      <c r="L600" s="418" t="s">
        <v>5728</v>
      </c>
      <c r="M600" s="395"/>
      <c r="N600" s="418" t="s">
        <v>3910</v>
      </c>
      <c r="O600" s="395"/>
      <c r="P600" s="418" t="s">
        <v>4525</v>
      </c>
      <c r="Q600" s="417" t="s">
        <v>4017</v>
      </c>
      <c r="R600" s="417" t="s">
        <v>4526</v>
      </c>
    </row>
    <row r="601" spans="1:18" ht="15" customHeight="1" thickBot="1" x14ac:dyDescent="0.3">
      <c r="A601" s="417" t="s">
        <v>653</v>
      </c>
      <c r="B601" s="413">
        <f t="shared" si="47"/>
        <v>1</v>
      </c>
      <c r="C601" s="413" t="str">
        <f t="shared" si="44"/>
        <v>1280345031</v>
      </c>
      <c r="D601" s="395" t="str">
        <f t="shared" si="45"/>
        <v>128034503Leechburg Area HS</v>
      </c>
      <c r="E601" s="418" t="s">
        <v>654</v>
      </c>
      <c r="F601" s="418" t="s">
        <v>23</v>
      </c>
      <c r="G601" s="415" t="s">
        <v>1425</v>
      </c>
      <c r="H601" s="417" t="s">
        <v>14814</v>
      </c>
      <c r="I601" s="418" t="s">
        <v>14200</v>
      </c>
      <c r="J601" s="417" t="s">
        <v>14814</v>
      </c>
      <c r="K601" s="419" t="str">
        <f t="shared" si="48"/>
        <v>215 1st St  Leechburg,  PA  15656</v>
      </c>
      <c r="L601" s="418" t="s">
        <v>14815</v>
      </c>
      <c r="M601" s="395"/>
      <c r="N601" s="418" t="s">
        <v>3910</v>
      </c>
      <c r="O601" s="395"/>
      <c r="P601" s="418" t="s">
        <v>5026</v>
      </c>
      <c r="Q601" s="417" t="s">
        <v>4017</v>
      </c>
      <c r="R601" s="417" t="s">
        <v>5027</v>
      </c>
    </row>
    <row r="602" spans="1:18" ht="15" customHeight="1" thickBot="1" x14ac:dyDescent="0.3">
      <c r="A602" s="417" t="s">
        <v>655</v>
      </c>
      <c r="B602" s="413">
        <f t="shared" si="47"/>
        <v>1</v>
      </c>
      <c r="C602" s="413" t="str">
        <f t="shared" si="44"/>
        <v>1213930071</v>
      </c>
      <c r="D602" s="395" t="str">
        <f t="shared" si="45"/>
        <v>121393007Lehigh Career &amp; Technical Institute</v>
      </c>
      <c r="E602" s="418" t="s">
        <v>656</v>
      </c>
      <c r="F602" s="418" t="s">
        <v>34</v>
      </c>
      <c r="G602" s="415" t="s">
        <v>1425</v>
      </c>
      <c r="H602" s="417" t="s">
        <v>5730</v>
      </c>
      <c r="I602" s="418" t="s">
        <v>656</v>
      </c>
      <c r="J602" s="417" t="s">
        <v>5730</v>
      </c>
      <c r="K602" s="419" t="str">
        <f t="shared" si="48"/>
        <v>4500 Education Park Drive  Schnecksville,  PA  18078</v>
      </c>
      <c r="L602" s="418" t="s">
        <v>5729</v>
      </c>
      <c r="M602" s="395"/>
      <c r="N602" s="418" t="s">
        <v>3910</v>
      </c>
      <c r="O602" s="395"/>
      <c r="P602" s="418" t="s">
        <v>4794</v>
      </c>
      <c r="Q602" s="417" t="s">
        <v>4017</v>
      </c>
      <c r="R602" s="417" t="s">
        <v>4795</v>
      </c>
    </row>
    <row r="603" spans="1:18" ht="15" customHeight="1" thickBot="1" x14ac:dyDescent="0.3">
      <c r="A603" s="417" t="s">
        <v>657</v>
      </c>
      <c r="B603" s="413">
        <f t="shared" si="47"/>
        <v>1</v>
      </c>
      <c r="C603" s="413" t="str">
        <f t="shared" si="44"/>
        <v>1204800021</v>
      </c>
      <c r="D603" s="395" t="str">
        <f t="shared" si="45"/>
        <v>120480002Lehigh Valley Academy Regional CS</v>
      </c>
      <c r="E603" s="418" t="s">
        <v>658</v>
      </c>
      <c r="F603" s="418" t="s">
        <v>18</v>
      </c>
      <c r="G603" s="415" t="s">
        <v>1425</v>
      </c>
      <c r="H603" s="417" t="s">
        <v>2387</v>
      </c>
      <c r="I603" s="418" t="s">
        <v>658</v>
      </c>
      <c r="J603" s="417" t="s">
        <v>2387</v>
      </c>
      <c r="K603" s="419" t="str">
        <f t="shared" si="48"/>
        <v>1560 Valley Center Parkway  Bethlehem,  PA  18017</v>
      </c>
      <c r="L603" s="418" t="s">
        <v>5731</v>
      </c>
      <c r="M603" s="395"/>
      <c r="N603" s="418" t="s">
        <v>4536</v>
      </c>
      <c r="O603" s="395"/>
      <c r="P603" s="418" t="s">
        <v>4776</v>
      </c>
      <c r="Q603" s="417" t="s">
        <v>4017</v>
      </c>
      <c r="R603" s="417" t="s">
        <v>4778</v>
      </c>
    </row>
    <row r="604" spans="1:18" ht="15" customHeight="1" thickBot="1" x14ac:dyDescent="0.3">
      <c r="A604" s="417" t="s">
        <v>659</v>
      </c>
      <c r="B604" s="413">
        <f t="shared" si="47"/>
        <v>1</v>
      </c>
      <c r="C604" s="413" t="str">
        <f t="shared" si="44"/>
        <v>1204831701</v>
      </c>
      <c r="D604" s="395" t="str">
        <f t="shared" si="45"/>
        <v>120483170Lehigh Valley Charter High School for the Arts</v>
      </c>
      <c r="E604" s="418" t="s">
        <v>14529</v>
      </c>
      <c r="F604" s="418" t="s">
        <v>18</v>
      </c>
      <c r="G604" s="415" t="s">
        <v>1425</v>
      </c>
      <c r="H604" s="417" t="s">
        <v>2388</v>
      </c>
      <c r="I604" s="418" t="s">
        <v>14529</v>
      </c>
      <c r="J604" s="417" t="s">
        <v>2388</v>
      </c>
      <c r="K604" s="419" t="str">
        <f t="shared" si="48"/>
        <v>675 East Broad Street  Bethlehem,  PA  18018</v>
      </c>
      <c r="L604" s="418" t="s">
        <v>14816</v>
      </c>
      <c r="M604" s="395"/>
      <c r="N604" s="418" t="s">
        <v>3910</v>
      </c>
      <c r="O604" s="395"/>
      <c r="P604" s="418" t="s">
        <v>4776</v>
      </c>
      <c r="Q604" s="417" t="s">
        <v>4017</v>
      </c>
      <c r="R604" s="417" t="s">
        <v>4777</v>
      </c>
    </row>
    <row r="605" spans="1:18" ht="15" customHeight="1" thickBot="1" x14ac:dyDescent="0.3">
      <c r="A605" s="417" t="s">
        <v>5069</v>
      </c>
      <c r="B605" s="413">
        <f t="shared" si="47"/>
        <v>1</v>
      </c>
      <c r="C605" s="413" t="str">
        <f t="shared" si="44"/>
        <v>1394814511</v>
      </c>
      <c r="D605" s="395" t="str">
        <f t="shared" si="45"/>
        <v>139481451Lehigh Valley Dual Language Charter Scho</v>
      </c>
      <c r="E605" s="418" t="s">
        <v>14699</v>
      </c>
      <c r="F605" s="418" t="s">
        <v>18</v>
      </c>
      <c r="G605" s="415" t="s">
        <v>1425</v>
      </c>
      <c r="H605" s="417" t="s">
        <v>14817</v>
      </c>
      <c r="I605" s="418" t="s">
        <v>14699</v>
      </c>
      <c r="J605" s="417" t="s">
        <v>14817</v>
      </c>
      <c r="K605" s="419" t="str">
        <f t="shared" si="48"/>
        <v>551 Thomas St.  Bethlehem,  PA  18015</v>
      </c>
      <c r="L605" s="418" t="s">
        <v>14700</v>
      </c>
      <c r="M605" s="395"/>
      <c r="N605" s="418" t="s">
        <v>3910</v>
      </c>
      <c r="O605" s="395"/>
      <c r="P605" s="418" t="s">
        <v>4776</v>
      </c>
      <c r="Q605" s="417" t="s">
        <v>4017</v>
      </c>
      <c r="R605" s="417" t="s">
        <v>5070</v>
      </c>
    </row>
    <row r="606" spans="1:18" ht="15" customHeight="1" thickBot="1" x14ac:dyDescent="0.3">
      <c r="A606" s="417" t="s">
        <v>660</v>
      </c>
      <c r="B606" s="413">
        <f t="shared" si="47"/>
        <v>1</v>
      </c>
      <c r="C606" s="413" t="str">
        <f t="shared" si="44"/>
        <v>1211355031</v>
      </c>
      <c r="D606" s="395" t="str">
        <f t="shared" si="45"/>
        <v>121135503Lehighton Area HS</v>
      </c>
      <c r="E606" s="418" t="s">
        <v>661</v>
      </c>
      <c r="F606" s="418" t="s">
        <v>23</v>
      </c>
      <c r="G606" s="415" t="s">
        <v>1425</v>
      </c>
      <c r="H606" s="417" t="s">
        <v>2390</v>
      </c>
      <c r="I606" s="418" t="s">
        <v>2389</v>
      </c>
      <c r="J606" s="417" t="s">
        <v>2390</v>
      </c>
      <c r="K606" s="419" t="str">
        <f t="shared" si="48"/>
        <v>1 Indian Lane  Lehighton,  PA  18235</v>
      </c>
      <c r="L606" s="418" t="s">
        <v>5732</v>
      </c>
      <c r="M606" s="395"/>
      <c r="N606" s="418" t="s">
        <v>3910</v>
      </c>
      <c r="O606" s="395"/>
      <c r="P606" s="418" t="s">
        <v>4798</v>
      </c>
      <c r="Q606" s="417" t="s">
        <v>4017</v>
      </c>
      <c r="R606" s="417" t="s">
        <v>4799</v>
      </c>
    </row>
    <row r="607" spans="1:18" ht="15" customHeight="1" thickBot="1" x14ac:dyDescent="0.3">
      <c r="A607" s="417" t="s">
        <v>660</v>
      </c>
      <c r="B607" s="413">
        <f t="shared" si="47"/>
        <v>2</v>
      </c>
      <c r="C607" s="413" t="str">
        <f t="shared" si="44"/>
        <v>1211355032</v>
      </c>
      <c r="D607" s="395" t="str">
        <f t="shared" si="45"/>
        <v>121135503Lehighton Area MS</v>
      </c>
      <c r="E607" s="418" t="s">
        <v>661</v>
      </c>
      <c r="F607" s="418" t="s">
        <v>23</v>
      </c>
      <c r="G607" s="415" t="s">
        <v>1425</v>
      </c>
      <c r="H607" s="417" t="s">
        <v>2392</v>
      </c>
      <c r="I607" s="418" t="s">
        <v>2391</v>
      </c>
      <c r="J607" s="417" t="s">
        <v>2392</v>
      </c>
      <c r="K607" s="419" t="str">
        <f t="shared" si="48"/>
        <v>301 Beaver Run Rd  Lehighton,  PA  18235</v>
      </c>
      <c r="L607" s="418" t="s">
        <v>5733</v>
      </c>
      <c r="M607" s="395"/>
      <c r="N607" s="418" t="s">
        <v>3910</v>
      </c>
      <c r="O607" s="395"/>
      <c r="P607" s="418" t="s">
        <v>4798</v>
      </c>
      <c r="Q607" s="417" t="s">
        <v>4017</v>
      </c>
      <c r="R607" s="417" t="s">
        <v>4799</v>
      </c>
    </row>
    <row r="608" spans="1:18" ht="15" customHeight="1" thickBot="1" x14ac:dyDescent="0.3">
      <c r="A608" s="417" t="s">
        <v>662</v>
      </c>
      <c r="B608" s="413">
        <f t="shared" si="47"/>
        <v>1</v>
      </c>
      <c r="C608" s="413" t="str">
        <f t="shared" si="44"/>
        <v>1280346071</v>
      </c>
      <c r="D608" s="395" t="str">
        <f t="shared" si="45"/>
        <v>128034607Lenape Tech</v>
      </c>
      <c r="E608" s="418" t="s">
        <v>663</v>
      </c>
      <c r="F608" s="418" t="s">
        <v>167</v>
      </c>
      <c r="G608" s="415" t="s">
        <v>1425</v>
      </c>
      <c r="H608" s="417" t="s">
        <v>5734</v>
      </c>
      <c r="I608" s="418" t="s">
        <v>663</v>
      </c>
      <c r="J608" s="417" t="s">
        <v>5734</v>
      </c>
      <c r="K608" s="419" t="str">
        <f t="shared" si="48"/>
        <v>2215 Chaplin Avenue  Ford City,  PA  16226</v>
      </c>
      <c r="L608" s="418" t="s">
        <v>5735</v>
      </c>
      <c r="M608" s="395"/>
      <c r="N608" s="418" t="s">
        <v>3910</v>
      </c>
      <c r="O608" s="395"/>
      <c r="P608" s="418" t="s">
        <v>5024</v>
      </c>
      <c r="Q608" s="417" t="s">
        <v>4017</v>
      </c>
      <c r="R608" s="417" t="s">
        <v>5025</v>
      </c>
    </row>
    <row r="609" spans="1:18" ht="15" customHeight="1" thickBot="1" x14ac:dyDescent="0.3">
      <c r="A609" s="417" t="s">
        <v>664</v>
      </c>
      <c r="B609" s="413">
        <f t="shared" si="47"/>
        <v>1</v>
      </c>
      <c r="C609" s="413" t="str">
        <f t="shared" si="44"/>
        <v>1166040031</v>
      </c>
      <c r="D609" s="395" t="str">
        <f t="shared" si="45"/>
        <v>116604003Donald H Eichhorn MS</v>
      </c>
      <c r="E609" s="418" t="s">
        <v>665</v>
      </c>
      <c r="F609" s="418" t="s">
        <v>23</v>
      </c>
      <c r="G609" s="415" t="s">
        <v>1425</v>
      </c>
      <c r="H609" s="417" t="s">
        <v>2394</v>
      </c>
      <c r="I609" s="418" t="s">
        <v>2393</v>
      </c>
      <c r="J609" s="417" t="s">
        <v>2394</v>
      </c>
      <c r="K609" s="419" t="str">
        <f t="shared" si="48"/>
        <v>2057 Washington Ave  Lewisburg,  PA  17837</v>
      </c>
      <c r="L609" s="418" t="s">
        <v>5736</v>
      </c>
      <c r="M609" s="395"/>
      <c r="N609" s="418" t="s">
        <v>3910</v>
      </c>
      <c r="O609" s="395"/>
      <c r="P609" s="418" t="s">
        <v>4652</v>
      </c>
      <c r="Q609" s="417" t="s">
        <v>4017</v>
      </c>
      <c r="R609" s="417" t="s">
        <v>4653</v>
      </c>
    </row>
    <row r="610" spans="1:18" ht="15" customHeight="1" thickBot="1" x14ac:dyDescent="0.3">
      <c r="A610" s="417" t="s">
        <v>664</v>
      </c>
      <c r="B610" s="413">
        <f t="shared" si="47"/>
        <v>2</v>
      </c>
      <c r="C610" s="413" t="str">
        <f t="shared" si="44"/>
        <v>1166040032</v>
      </c>
      <c r="D610" s="395" t="str">
        <f t="shared" si="45"/>
        <v>116604003Lewisburg HS</v>
      </c>
      <c r="E610" s="418" t="s">
        <v>665</v>
      </c>
      <c r="F610" s="418" t="s">
        <v>23</v>
      </c>
      <c r="G610" s="415" t="s">
        <v>1425</v>
      </c>
      <c r="H610" s="417" t="s">
        <v>2396</v>
      </c>
      <c r="I610" s="418" t="s">
        <v>2395</v>
      </c>
      <c r="J610" s="417" t="s">
        <v>2396</v>
      </c>
      <c r="K610" s="419" t="str">
        <f t="shared" si="48"/>
        <v>815 Market St  Lewisburg,  PA  17837</v>
      </c>
      <c r="L610" s="418" t="s">
        <v>5737</v>
      </c>
      <c r="M610" s="395"/>
      <c r="N610" s="418" t="s">
        <v>3910</v>
      </c>
      <c r="O610" s="395"/>
      <c r="P610" s="418" t="s">
        <v>4652</v>
      </c>
      <c r="Q610" s="417" t="s">
        <v>4017</v>
      </c>
      <c r="R610" s="417" t="s">
        <v>4653</v>
      </c>
    </row>
    <row r="611" spans="1:18" ht="15" customHeight="1" thickBot="1" x14ac:dyDescent="0.3">
      <c r="A611" s="417" t="s">
        <v>666</v>
      </c>
      <c r="B611" s="413">
        <f t="shared" si="47"/>
        <v>1</v>
      </c>
      <c r="C611" s="413" t="str">
        <f t="shared" si="44"/>
        <v>1076549031</v>
      </c>
      <c r="D611" s="395" t="str">
        <f t="shared" si="45"/>
        <v>107654903Ligonier Valley HS</v>
      </c>
      <c r="E611" s="418" t="s">
        <v>667</v>
      </c>
      <c r="F611" s="418" t="s">
        <v>23</v>
      </c>
      <c r="G611" s="415" t="s">
        <v>1425</v>
      </c>
      <c r="H611" s="417" t="s">
        <v>2398</v>
      </c>
      <c r="I611" s="418" t="s">
        <v>2397</v>
      </c>
      <c r="J611" s="417" t="s">
        <v>2398</v>
      </c>
      <c r="K611" s="419" t="str">
        <f t="shared" si="48"/>
        <v>40 Springer Rd  Ligonier,  PA  15658</v>
      </c>
      <c r="L611" s="418" t="s">
        <v>5738</v>
      </c>
      <c r="M611" s="395"/>
      <c r="N611" s="418" t="s">
        <v>3910</v>
      </c>
      <c r="O611" s="395"/>
      <c r="P611" s="418" t="s">
        <v>4280</v>
      </c>
      <c r="Q611" s="417" t="s">
        <v>4017</v>
      </c>
      <c r="R611" s="417" t="s">
        <v>4281</v>
      </c>
    </row>
    <row r="612" spans="1:18" ht="15" customHeight="1" thickBot="1" x14ac:dyDescent="0.3">
      <c r="A612" s="417" t="s">
        <v>666</v>
      </c>
      <c r="B612" s="413">
        <f t="shared" si="47"/>
        <v>2</v>
      </c>
      <c r="C612" s="413" t="str">
        <f t="shared" si="44"/>
        <v>1076549032</v>
      </c>
      <c r="D612" s="395" t="str">
        <f t="shared" si="45"/>
        <v>107654903Ligonier Valley MS</v>
      </c>
      <c r="E612" s="418" t="s">
        <v>667</v>
      </c>
      <c r="F612" s="418" t="s">
        <v>23</v>
      </c>
      <c r="G612" s="415" t="s">
        <v>1425</v>
      </c>
      <c r="H612" s="417" t="s">
        <v>2400</v>
      </c>
      <c r="I612" s="418" t="s">
        <v>2399</v>
      </c>
      <c r="J612" s="417" t="s">
        <v>2400</v>
      </c>
      <c r="K612" s="419" t="str">
        <f t="shared" si="48"/>
        <v>536 Bell Street  Ligonier,  PA  15658</v>
      </c>
      <c r="L612" s="418" t="s">
        <v>5739</v>
      </c>
      <c r="M612" s="395"/>
      <c r="N612" s="418" t="s">
        <v>3910</v>
      </c>
      <c r="O612" s="395"/>
      <c r="P612" s="418" t="s">
        <v>4280</v>
      </c>
      <c r="Q612" s="417" t="s">
        <v>4017</v>
      </c>
      <c r="R612" s="417" t="s">
        <v>4281</v>
      </c>
    </row>
    <row r="613" spans="1:18" ht="15" customHeight="1" thickBot="1" x14ac:dyDescent="0.3">
      <c r="A613" s="417" t="s">
        <v>668</v>
      </c>
      <c r="B613" s="413">
        <f t="shared" si="47"/>
        <v>1</v>
      </c>
      <c r="C613" s="413" t="str">
        <f t="shared" si="44"/>
        <v>1753901691</v>
      </c>
      <c r="D613" s="395" t="str">
        <f t="shared" si="45"/>
        <v>175390169Lincoln Leadership Academy Charter Schoo</v>
      </c>
      <c r="E613" s="418" t="s">
        <v>5072</v>
      </c>
      <c r="F613" s="418" t="s">
        <v>18</v>
      </c>
      <c r="G613" s="415" t="s">
        <v>1425</v>
      </c>
      <c r="H613" s="417" t="s">
        <v>2401</v>
      </c>
      <c r="I613" s="418" t="s">
        <v>5072</v>
      </c>
      <c r="J613" s="417" t="s">
        <v>2401</v>
      </c>
      <c r="K613" s="419" t="str">
        <f t="shared" ref="K613:K629" si="49">L613&amp;"  "&amp;P613&amp;",  "&amp;Q613&amp;"  "&amp;R613</f>
        <v>1414 E. Cedar St.  Allentown,  PA  18109</v>
      </c>
      <c r="L613" s="418" t="s">
        <v>5740</v>
      </c>
      <c r="M613" s="395"/>
      <c r="N613" s="418" t="s">
        <v>3910</v>
      </c>
      <c r="O613" s="395"/>
      <c r="P613" s="418" t="s">
        <v>4807</v>
      </c>
      <c r="Q613" s="417" t="s">
        <v>4017</v>
      </c>
      <c r="R613" s="417" t="s">
        <v>5073</v>
      </c>
    </row>
    <row r="614" spans="1:18" ht="15" customHeight="1" thickBot="1" x14ac:dyDescent="0.3">
      <c r="A614" s="417" t="s">
        <v>669</v>
      </c>
      <c r="B614" s="413">
        <f t="shared" si="47"/>
        <v>1</v>
      </c>
      <c r="C614" s="413" t="str">
        <f t="shared" si="44"/>
        <v>1270400021</v>
      </c>
      <c r="D614" s="395" t="str">
        <f t="shared" si="45"/>
        <v>127040002Lincoln Park Performing Arts CS</v>
      </c>
      <c r="E614" s="418" t="s">
        <v>670</v>
      </c>
      <c r="F614" s="418" t="s">
        <v>18</v>
      </c>
      <c r="G614" s="415" t="s">
        <v>1425</v>
      </c>
      <c r="H614" s="417" t="s">
        <v>2402</v>
      </c>
      <c r="I614" s="418" t="s">
        <v>670</v>
      </c>
      <c r="J614" s="417" t="s">
        <v>2402</v>
      </c>
      <c r="K614" s="419" t="str">
        <f t="shared" si="49"/>
        <v>One Lincoln Park  Midland,  PA  15059</v>
      </c>
      <c r="L614" s="418" t="s">
        <v>5741</v>
      </c>
      <c r="M614" s="395"/>
      <c r="N614" s="418" t="s">
        <v>3910</v>
      </c>
      <c r="O614" s="395"/>
      <c r="P614" s="418" t="s">
        <v>5004</v>
      </c>
      <c r="Q614" s="417" t="s">
        <v>4017</v>
      </c>
      <c r="R614" s="417" t="s">
        <v>5005</v>
      </c>
    </row>
    <row r="615" spans="1:18" ht="15" customHeight="1" thickBot="1" x14ac:dyDescent="0.3">
      <c r="A615" s="417" t="s">
        <v>671</v>
      </c>
      <c r="B615" s="413">
        <f t="shared" si="47"/>
        <v>1</v>
      </c>
      <c r="C615" s="413" t="str">
        <f t="shared" si="44"/>
        <v>1164935031</v>
      </c>
      <c r="D615" s="395" t="str">
        <f t="shared" si="45"/>
        <v>116493503Line Mountain HS</v>
      </c>
      <c r="E615" s="418" t="s">
        <v>672</v>
      </c>
      <c r="F615" s="418" t="s">
        <v>23</v>
      </c>
      <c r="G615" s="415" t="s">
        <v>1425</v>
      </c>
      <c r="H615" s="417" t="s">
        <v>2403</v>
      </c>
      <c r="I615" s="418" t="s">
        <v>14818</v>
      </c>
      <c r="J615" s="417" t="s">
        <v>2403</v>
      </c>
      <c r="K615" s="419" t="str">
        <f t="shared" si="49"/>
        <v>187 Line Mountain Road  Herndon,  PA  17830</v>
      </c>
      <c r="L615" s="418" t="s">
        <v>5742</v>
      </c>
      <c r="M615" s="395"/>
      <c r="N615" s="418" t="s">
        <v>3910</v>
      </c>
      <c r="O615" s="395"/>
      <c r="P615" s="418" t="s">
        <v>4638</v>
      </c>
      <c r="Q615" s="417" t="s">
        <v>4017</v>
      </c>
      <c r="R615" s="417" t="s">
        <v>4639</v>
      </c>
    </row>
    <row r="616" spans="1:18" ht="15" customHeight="1" thickBot="1" x14ac:dyDescent="0.3">
      <c r="A616" s="417" t="s">
        <v>671</v>
      </c>
      <c r="B616" s="413">
        <f t="shared" si="47"/>
        <v>2</v>
      </c>
      <c r="C616" s="413" t="str">
        <f t="shared" si="44"/>
        <v>1164935032</v>
      </c>
      <c r="D616" s="395" t="str">
        <f t="shared" si="45"/>
        <v>116493503Line Mountain MS</v>
      </c>
      <c r="E616" s="418" t="s">
        <v>672</v>
      </c>
      <c r="F616" s="418" t="s">
        <v>23</v>
      </c>
      <c r="G616" s="415" t="s">
        <v>1425</v>
      </c>
      <c r="H616" s="417" t="s">
        <v>14819</v>
      </c>
      <c r="I616" s="418" t="s">
        <v>14820</v>
      </c>
      <c r="J616" s="417" t="s">
        <v>14819</v>
      </c>
      <c r="K616" s="419" t="str">
        <f t="shared" si="49"/>
        <v>187 Line Mountain Rd  Herndon,  PA  17830</v>
      </c>
      <c r="L616" s="418" t="s">
        <v>14821</v>
      </c>
      <c r="M616" s="395"/>
      <c r="N616" s="418" t="s">
        <v>3910</v>
      </c>
      <c r="O616" s="395"/>
      <c r="P616" s="418" t="s">
        <v>4638</v>
      </c>
      <c r="Q616" s="417" t="s">
        <v>4017</v>
      </c>
      <c r="R616" s="417" t="s">
        <v>4639</v>
      </c>
    </row>
    <row r="617" spans="1:18" ht="15" customHeight="1" thickBot="1" x14ac:dyDescent="0.3">
      <c r="A617" s="417" t="s">
        <v>673</v>
      </c>
      <c r="B617" s="413">
        <f t="shared" si="47"/>
        <v>1</v>
      </c>
      <c r="C617" s="413" t="str">
        <f t="shared" si="44"/>
        <v>1120152031</v>
      </c>
      <c r="D617" s="395" t="str">
        <f t="shared" si="45"/>
        <v>112015203Littlestown SHS</v>
      </c>
      <c r="E617" s="418" t="s">
        <v>674</v>
      </c>
      <c r="F617" s="418" t="s">
        <v>23</v>
      </c>
      <c r="G617" s="415" t="s">
        <v>1425</v>
      </c>
      <c r="H617" s="417" t="s">
        <v>2405</v>
      </c>
      <c r="I617" s="418" t="s">
        <v>2404</v>
      </c>
      <c r="J617" s="417" t="s">
        <v>2405</v>
      </c>
      <c r="K617" s="419" t="str">
        <f t="shared" si="49"/>
        <v>200 E Myrtle St  Littlestown,  PA  17340</v>
      </c>
      <c r="L617" s="418" t="s">
        <v>5743</v>
      </c>
      <c r="M617" s="395"/>
      <c r="N617" s="418" t="s">
        <v>3910</v>
      </c>
      <c r="O617" s="395"/>
      <c r="P617" s="418" t="s">
        <v>4451</v>
      </c>
      <c r="Q617" s="417" t="s">
        <v>4017</v>
      </c>
      <c r="R617" s="417" t="s">
        <v>4452</v>
      </c>
    </row>
    <row r="618" spans="1:18" ht="15" customHeight="1" thickBot="1" x14ac:dyDescent="0.3">
      <c r="A618" s="417" t="s">
        <v>673</v>
      </c>
      <c r="B618" s="413">
        <f t="shared" si="47"/>
        <v>2</v>
      </c>
      <c r="C618" s="413" t="str">
        <f t="shared" si="44"/>
        <v>1120152032</v>
      </c>
      <c r="D618" s="395" t="str">
        <f t="shared" si="45"/>
        <v>112015203Maple Avenue MS</v>
      </c>
      <c r="E618" s="418" t="s">
        <v>674</v>
      </c>
      <c r="F618" s="418" t="s">
        <v>23</v>
      </c>
      <c r="G618" s="415" t="s">
        <v>1425</v>
      </c>
      <c r="H618" s="417" t="s">
        <v>2407</v>
      </c>
      <c r="I618" s="418" t="s">
        <v>2406</v>
      </c>
      <c r="J618" s="417" t="s">
        <v>2407</v>
      </c>
      <c r="K618" s="419" t="str">
        <f t="shared" si="49"/>
        <v>75 Maple Avenue  Littlestown,  PA  17340</v>
      </c>
      <c r="L618" s="418" t="s">
        <v>5744</v>
      </c>
      <c r="M618" s="395"/>
      <c r="N618" s="418" t="s">
        <v>3910</v>
      </c>
      <c r="O618" s="395"/>
      <c r="P618" s="418" t="s">
        <v>4451</v>
      </c>
      <c r="Q618" s="417" t="s">
        <v>4017</v>
      </c>
      <c r="R618" s="417" t="s">
        <v>4452</v>
      </c>
    </row>
    <row r="619" spans="1:18" ht="15" customHeight="1" thickBot="1" x14ac:dyDescent="0.3">
      <c r="A619" s="417" t="s">
        <v>675</v>
      </c>
      <c r="B619" s="413">
        <f t="shared" si="47"/>
        <v>1</v>
      </c>
      <c r="C619" s="413" t="str">
        <f t="shared" si="44"/>
        <v>1152240031</v>
      </c>
      <c r="D619" s="395" t="str">
        <f t="shared" si="45"/>
        <v>115224003Lower Dauphin HS</v>
      </c>
      <c r="E619" s="418" t="s">
        <v>676</v>
      </c>
      <c r="F619" s="418" t="s">
        <v>23</v>
      </c>
      <c r="G619" s="415" t="s">
        <v>1425</v>
      </c>
      <c r="H619" s="417" t="s">
        <v>2409</v>
      </c>
      <c r="I619" s="418" t="s">
        <v>2408</v>
      </c>
      <c r="J619" s="417" t="s">
        <v>2409</v>
      </c>
      <c r="K619" s="419" t="str">
        <f t="shared" si="49"/>
        <v>201 S Hanover St  Hummelstown,  PA  17036</v>
      </c>
      <c r="L619" s="418" t="s">
        <v>5745</v>
      </c>
      <c r="M619" s="395"/>
      <c r="N619" s="418" t="s">
        <v>3910</v>
      </c>
      <c r="O619" s="395"/>
      <c r="P619" s="418" t="s">
        <v>4602</v>
      </c>
      <c r="Q619" s="417" t="s">
        <v>4017</v>
      </c>
      <c r="R619" s="417" t="s">
        <v>4603</v>
      </c>
    </row>
    <row r="620" spans="1:18" ht="15" customHeight="1" thickBot="1" x14ac:dyDescent="0.3">
      <c r="A620" s="417" t="s">
        <v>675</v>
      </c>
      <c r="B620" s="413">
        <f t="shared" si="47"/>
        <v>2</v>
      </c>
      <c r="C620" s="413" t="str">
        <f t="shared" si="44"/>
        <v>1152240032</v>
      </c>
      <c r="D620" s="395" t="str">
        <f t="shared" si="45"/>
        <v>115224003Lower Dauphin MS</v>
      </c>
      <c r="E620" s="418" t="s">
        <v>676</v>
      </c>
      <c r="F620" s="418" t="s">
        <v>23</v>
      </c>
      <c r="G620" s="415" t="s">
        <v>1425</v>
      </c>
      <c r="H620" s="417" t="s">
        <v>2411</v>
      </c>
      <c r="I620" s="418" t="s">
        <v>2410</v>
      </c>
      <c r="J620" s="417" t="s">
        <v>2411</v>
      </c>
      <c r="K620" s="419" t="str">
        <f t="shared" si="49"/>
        <v>251 Quarry Rd  Hummelstown,  PA  17036</v>
      </c>
      <c r="L620" s="418" t="s">
        <v>5746</v>
      </c>
      <c r="M620" s="395"/>
      <c r="N620" s="418" t="s">
        <v>3910</v>
      </c>
      <c r="O620" s="395"/>
      <c r="P620" s="418" t="s">
        <v>4602</v>
      </c>
      <c r="Q620" s="417" t="s">
        <v>4017</v>
      </c>
      <c r="R620" s="417" t="s">
        <v>4603</v>
      </c>
    </row>
    <row r="621" spans="1:18" ht="15" customHeight="1" thickBot="1" x14ac:dyDescent="0.3">
      <c r="A621" s="417" t="s">
        <v>675</v>
      </c>
      <c r="B621" s="413">
        <f t="shared" si="47"/>
        <v>3</v>
      </c>
      <c r="C621" s="413" t="str">
        <f t="shared" si="44"/>
        <v>1152240033</v>
      </c>
      <c r="D621" s="395" t="str">
        <f t="shared" si="45"/>
        <v>115224003Price</v>
      </c>
      <c r="E621" s="418" t="s">
        <v>676</v>
      </c>
      <c r="F621" s="418" t="s">
        <v>23</v>
      </c>
      <c r="G621" s="415" t="s">
        <v>1425</v>
      </c>
      <c r="H621" s="417" t="s">
        <v>2413</v>
      </c>
      <c r="I621" s="418" t="s">
        <v>2412</v>
      </c>
      <c r="J621" s="417" t="s">
        <v>2413</v>
      </c>
      <c r="K621" s="419" t="str">
        <f t="shared" si="49"/>
        <v>101 East High Street  Hummelstown,  PA  17036</v>
      </c>
      <c r="L621" s="418" t="s">
        <v>5747</v>
      </c>
      <c r="M621" s="395"/>
      <c r="N621" s="418" t="s">
        <v>3910</v>
      </c>
      <c r="O621" s="395"/>
      <c r="P621" s="418" t="s">
        <v>4602</v>
      </c>
      <c r="Q621" s="417" t="s">
        <v>4017</v>
      </c>
      <c r="R621" s="417" t="s">
        <v>4603</v>
      </c>
    </row>
    <row r="622" spans="1:18" ht="15" customHeight="1" thickBot="1" x14ac:dyDescent="0.3">
      <c r="A622" s="417" t="s">
        <v>677</v>
      </c>
      <c r="B622" s="413">
        <f t="shared" si="47"/>
        <v>1</v>
      </c>
      <c r="C622" s="413" t="str">
        <f t="shared" si="44"/>
        <v>1234645021</v>
      </c>
      <c r="D622" s="395" t="str">
        <f t="shared" si="45"/>
        <v>123464502Bala-Cynwyd MS</v>
      </c>
      <c r="E622" s="418" t="s">
        <v>678</v>
      </c>
      <c r="F622" s="418" t="s">
        <v>23</v>
      </c>
      <c r="G622" s="415" t="s">
        <v>1425</v>
      </c>
      <c r="H622" s="417" t="s">
        <v>2415</v>
      </c>
      <c r="I622" s="418" t="s">
        <v>2414</v>
      </c>
      <c r="J622" s="417" t="s">
        <v>2415</v>
      </c>
      <c r="K622" s="419" t="str">
        <f t="shared" si="49"/>
        <v>510 Bryn Mawr Ave  Bala Cynwyd,  PA  19004</v>
      </c>
      <c r="L622" s="418" t="s">
        <v>5748</v>
      </c>
      <c r="M622" s="395"/>
      <c r="N622" s="418" t="s">
        <v>3910</v>
      </c>
      <c r="O622" s="395"/>
      <c r="P622" s="418" t="s">
        <v>4978</v>
      </c>
      <c r="Q622" s="417" t="s">
        <v>4017</v>
      </c>
      <c r="R622" s="417" t="s">
        <v>4979</v>
      </c>
    </row>
    <row r="623" spans="1:18" ht="15" customHeight="1" thickBot="1" x14ac:dyDescent="0.3">
      <c r="A623" s="417" t="s">
        <v>677</v>
      </c>
      <c r="B623" s="413">
        <f t="shared" si="47"/>
        <v>2</v>
      </c>
      <c r="C623" s="413" t="str">
        <f t="shared" si="44"/>
        <v>1234645022</v>
      </c>
      <c r="D623" s="395" t="str">
        <f t="shared" si="45"/>
        <v>123464502Harriton SHS</v>
      </c>
      <c r="E623" s="418" t="s">
        <v>678</v>
      </c>
      <c r="F623" s="418" t="s">
        <v>23</v>
      </c>
      <c r="G623" s="415" t="s">
        <v>1425</v>
      </c>
      <c r="H623" s="417" t="s">
        <v>2417</v>
      </c>
      <c r="I623" s="418" t="s">
        <v>2416</v>
      </c>
      <c r="J623" s="417" t="s">
        <v>2417</v>
      </c>
      <c r="K623" s="419" t="str">
        <f t="shared" si="49"/>
        <v>600 N Ithan Ave  Rosemont,  PA  19010</v>
      </c>
      <c r="L623" s="418" t="s">
        <v>5749</v>
      </c>
      <c r="M623" s="395"/>
      <c r="N623" s="418" t="s">
        <v>3910</v>
      </c>
      <c r="O623" s="395"/>
      <c r="P623" s="418" t="s">
        <v>5750</v>
      </c>
      <c r="Q623" s="417" t="s">
        <v>4017</v>
      </c>
      <c r="R623" s="417" t="s">
        <v>14822</v>
      </c>
    </row>
    <row r="624" spans="1:18" ht="15" customHeight="1" thickBot="1" x14ac:dyDescent="0.3">
      <c r="A624" s="417" t="s">
        <v>677</v>
      </c>
      <c r="B624" s="413">
        <f t="shared" si="47"/>
        <v>3</v>
      </c>
      <c r="C624" s="413" t="str">
        <f t="shared" si="44"/>
        <v>1234645023</v>
      </c>
      <c r="D624" s="395" t="str">
        <f t="shared" si="45"/>
        <v>123464502Lower Merion HS</v>
      </c>
      <c r="E624" s="418" t="s">
        <v>678</v>
      </c>
      <c r="F624" s="418" t="s">
        <v>23</v>
      </c>
      <c r="G624" s="415" t="s">
        <v>1425</v>
      </c>
      <c r="H624" s="417" t="s">
        <v>2419</v>
      </c>
      <c r="I624" s="418" t="s">
        <v>2418</v>
      </c>
      <c r="J624" s="417" t="s">
        <v>2419</v>
      </c>
      <c r="K624" s="419" t="str">
        <f t="shared" si="49"/>
        <v>315 E Montgomery Ave  Ardmore,  PA  19003</v>
      </c>
      <c r="L624" s="418" t="s">
        <v>14823</v>
      </c>
      <c r="M624" s="395"/>
      <c r="N624" s="418" t="s">
        <v>3910</v>
      </c>
      <c r="O624" s="395"/>
      <c r="P624" s="418" t="s">
        <v>4875</v>
      </c>
      <c r="Q624" s="417" t="s">
        <v>4017</v>
      </c>
      <c r="R624" s="417" t="s">
        <v>4876</v>
      </c>
    </row>
    <row r="625" spans="1:18" ht="15" customHeight="1" thickBot="1" x14ac:dyDescent="0.3">
      <c r="A625" s="417" t="s">
        <v>677</v>
      </c>
      <c r="B625" s="413">
        <f t="shared" si="47"/>
        <v>4</v>
      </c>
      <c r="C625" s="413" t="str">
        <f t="shared" ref="C625:C685" si="50">A625&amp;B625</f>
        <v>1234645024</v>
      </c>
      <c r="D625" s="395" t="str">
        <f t="shared" ref="D625:D685" si="51">A625&amp;I625</f>
        <v>123464502Welsh Valley MS</v>
      </c>
      <c r="E625" s="418" t="s">
        <v>678</v>
      </c>
      <c r="F625" s="418" t="s">
        <v>23</v>
      </c>
      <c r="G625" s="415" t="s">
        <v>1425</v>
      </c>
      <c r="H625" s="417" t="s">
        <v>2421</v>
      </c>
      <c r="I625" s="418" t="s">
        <v>2420</v>
      </c>
      <c r="J625" s="417" t="s">
        <v>2421</v>
      </c>
      <c r="K625" s="419" t="str">
        <f t="shared" si="49"/>
        <v>325 Tower Lane  Narberth,  PA  19072</v>
      </c>
      <c r="L625" s="418" t="s">
        <v>5752</v>
      </c>
      <c r="M625" s="395"/>
      <c r="N625" s="418" t="s">
        <v>3910</v>
      </c>
      <c r="O625" s="395"/>
      <c r="P625" s="418" t="s">
        <v>5751</v>
      </c>
      <c r="Q625" s="417" t="s">
        <v>4017</v>
      </c>
      <c r="R625" s="417" t="s">
        <v>14824</v>
      </c>
    </row>
    <row r="626" spans="1:18" ht="15" customHeight="1" thickBot="1" x14ac:dyDescent="0.3">
      <c r="A626" s="417" t="s">
        <v>679</v>
      </c>
      <c r="B626" s="413">
        <f t="shared" si="47"/>
        <v>1</v>
      </c>
      <c r="C626" s="413" t="str">
        <f t="shared" si="50"/>
        <v>1234646031</v>
      </c>
      <c r="D626" s="395" t="str">
        <f t="shared" si="51"/>
        <v>123464603Lower Moreland HS</v>
      </c>
      <c r="E626" s="418" t="s">
        <v>680</v>
      </c>
      <c r="F626" s="418" t="s">
        <v>23</v>
      </c>
      <c r="G626" s="415" t="s">
        <v>1425</v>
      </c>
      <c r="H626" s="417" t="s">
        <v>2423</v>
      </c>
      <c r="I626" s="418" t="s">
        <v>2422</v>
      </c>
      <c r="J626" s="417" t="s">
        <v>2423</v>
      </c>
      <c r="K626" s="419" t="str">
        <f t="shared" si="49"/>
        <v>555 Red Lion Rd  Huntingdon Valley,  PA  19006</v>
      </c>
      <c r="L626" s="418" t="s">
        <v>5753</v>
      </c>
      <c r="M626" s="395"/>
      <c r="N626" s="418" t="s">
        <v>3910</v>
      </c>
      <c r="O626" s="395"/>
      <c r="P626" s="418" t="s">
        <v>4877</v>
      </c>
      <c r="Q626" s="417" t="s">
        <v>4017</v>
      </c>
      <c r="R626" s="417" t="s">
        <v>4878</v>
      </c>
    </row>
    <row r="627" spans="1:18" ht="15" customHeight="1" thickBot="1" x14ac:dyDescent="0.3">
      <c r="A627" s="417" t="s">
        <v>679</v>
      </c>
      <c r="B627" s="413">
        <f t="shared" si="47"/>
        <v>2</v>
      </c>
      <c r="C627" s="413" t="str">
        <f t="shared" si="50"/>
        <v>1234646032</v>
      </c>
      <c r="D627" s="395" t="str">
        <f t="shared" si="51"/>
        <v>123464603Murray Avenue Sch</v>
      </c>
      <c r="E627" s="418" t="s">
        <v>680</v>
      </c>
      <c r="F627" s="418" t="s">
        <v>23</v>
      </c>
      <c r="G627" s="415" t="s">
        <v>1425</v>
      </c>
      <c r="H627" s="417" t="s">
        <v>2425</v>
      </c>
      <c r="I627" s="418" t="s">
        <v>2424</v>
      </c>
      <c r="J627" s="417" t="s">
        <v>2425</v>
      </c>
      <c r="K627" s="419" t="str">
        <f t="shared" si="49"/>
        <v>2551 Murray Ave  Huntingdon Valley,  PA  19006</v>
      </c>
      <c r="L627" s="418" t="s">
        <v>5754</v>
      </c>
      <c r="M627" s="395"/>
      <c r="N627" s="418" t="s">
        <v>3910</v>
      </c>
      <c r="O627" s="395"/>
      <c r="P627" s="418" t="s">
        <v>4877</v>
      </c>
      <c r="Q627" s="417" t="s">
        <v>4017</v>
      </c>
      <c r="R627" s="417" t="s">
        <v>4878</v>
      </c>
    </row>
    <row r="628" spans="1:18" ht="15" customHeight="1" thickBot="1" x14ac:dyDescent="0.3">
      <c r="A628" s="417" t="s">
        <v>681</v>
      </c>
      <c r="B628" s="413">
        <f t="shared" si="47"/>
        <v>1</v>
      </c>
      <c r="C628" s="413" t="str">
        <f t="shared" si="50"/>
        <v>1174142031</v>
      </c>
      <c r="D628" s="395" t="str">
        <f t="shared" si="51"/>
        <v>117414203Loyalsock Twp MS</v>
      </c>
      <c r="E628" s="418" t="s">
        <v>682</v>
      </c>
      <c r="F628" s="418" t="s">
        <v>23</v>
      </c>
      <c r="G628" s="415" t="s">
        <v>1425</v>
      </c>
      <c r="H628" s="417" t="s">
        <v>2427</v>
      </c>
      <c r="I628" s="418" t="s">
        <v>2426</v>
      </c>
      <c r="J628" s="417" t="s">
        <v>2427</v>
      </c>
      <c r="K628" s="419" t="str">
        <f t="shared" si="49"/>
        <v>2101 Loyalsock Dr  Williamsport,  PA  17701</v>
      </c>
      <c r="L628" s="418" t="s">
        <v>5755</v>
      </c>
      <c r="M628" s="395"/>
      <c r="N628" s="418" t="s">
        <v>3910</v>
      </c>
      <c r="O628" s="395"/>
      <c r="P628" s="418" t="s">
        <v>4658</v>
      </c>
      <c r="Q628" s="417" t="s">
        <v>4017</v>
      </c>
      <c r="R628" s="417" t="s">
        <v>4659</v>
      </c>
    </row>
    <row r="629" spans="1:18" ht="15" customHeight="1" thickBot="1" x14ac:dyDescent="0.3">
      <c r="A629" s="417" t="s">
        <v>681</v>
      </c>
      <c r="B629" s="413">
        <f t="shared" si="47"/>
        <v>2</v>
      </c>
      <c r="C629" s="413" t="str">
        <f t="shared" si="50"/>
        <v>1174142032</v>
      </c>
      <c r="D629" s="395" t="str">
        <f t="shared" si="51"/>
        <v>117414203Loyalsock Twp SHS</v>
      </c>
      <c r="E629" s="418" t="s">
        <v>682</v>
      </c>
      <c r="F629" s="418" t="s">
        <v>23</v>
      </c>
      <c r="G629" s="415" t="s">
        <v>1425</v>
      </c>
      <c r="H629" s="417" t="s">
        <v>2429</v>
      </c>
      <c r="I629" s="418" t="s">
        <v>2428</v>
      </c>
      <c r="J629" s="417" t="s">
        <v>2429</v>
      </c>
      <c r="K629" s="419" t="str">
        <f t="shared" si="49"/>
        <v>1801 Loyalsock Dr  Williamsport,  PA  17701</v>
      </c>
      <c r="L629" s="418" t="s">
        <v>5756</v>
      </c>
      <c r="M629" s="395"/>
      <c r="N629" s="418" t="s">
        <v>3910</v>
      </c>
      <c r="O629" s="395"/>
      <c r="P629" s="418" t="s">
        <v>4658</v>
      </c>
      <c r="Q629" s="417" t="s">
        <v>4017</v>
      </c>
      <c r="R629" s="417" t="s">
        <v>4659</v>
      </c>
    </row>
    <row r="630" spans="1:18" ht="15" customHeight="1" thickBot="1" x14ac:dyDescent="0.3">
      <c r="A630" s="417" t="s">
        <v>683</v>
      </c>
      <c r="B630" s="413">
        <f t="shared" si="47"/>
        <v>1</v>
      </c>
      <c r="C630" s="413" t="str">
        <f t="shared" si="50"/>
        <v>1174148071</v>
      </c>
      <c r="D630" s="395" t="str">
        <f t="shared" si="51"/>
        <v>117414807Lycoming CTC</v>
      </c>
      <c r="E630" s="418" t="s">
        <v>684</v>
      </c>
      <c r="F630" s="418" t="s">
        <v>34</v>
      </c>
      <c r="G630" s="415" t="s">
        <v>1425</v>
      </c>
      <c r="H630" s="417" t="s">
        <v>5758</v>
      </c>
      <c r="I630" s="418" t="s">
        <v>684</v>
      </c>
      <c r="J630" s="417" t="s">
        <v>5758</v>
      </c>
      <c r="K630" s="419" t="str">
        <f t="shared" ref="K630:K661" si="52">L630&amp;"  "&amp;P630&amp;",  "&amp;Q630&amp;"  "&amp;R630</f>
        <v>293 Cemetery Street  Hughesville,  PA  17737</v>
      </c>
      <c r="L630" s="418" t="s">
        <v>5757</v>
      </c>
      <c r="M630" s="395"/>
      <c r="N630" s="418" t="s">
        <v>3910</v>
      </c>
      <c r="O630" s="395"/>
      <c r="P630" s="418" t="s">
        <v>4675</v>
      </c>
      <c r="Q630" s="417" t="s">
        <v>4017</v>
      </c>
      <c r="R630" s="417" t="s">
        <v>4676</v>
      </c>
    </row>
    <row r="631" spans="1:18" ht="15" customHeight="1" thickBot="1" x14ac:dyDescent="0.3">
      <c r="A631" s="417" t="s">
        <v>685</v>
      </c>
      <c r="B631" s="413">
        <f t="shared" si="47"/>
        <v>1</v>
      </c>
      <c r="C631" s="413" t="str">
        <f t="shared" si="50"/>
        <v>1295445031</v>
      </c>
      <c r="D631" s="395" t="str">
        <f t="shared" si="51"/>
        <v>129544503Mahanoy Area HS</v>
      </c>
      <c r="E631" s="418" t="s">
        <v>686</v>
      </c>
      <c r="F631" s="418" t="s">
        <v>23</v>
      </c>
      <c r="G631" s="415" t="s">
        <v>1425</v>
      </c>
      <c r="H631" s="417" t="s">
        <v>2431</v>
      </c>
      <c r="I631" s="418" t="s">
        <v>2430</v>
      </c>
      <c r="J631" s="417" t="s">
        <v>2431</v>
      </c>
      <c r="K631" s="419" t="str">
        <f t="shared" si="52"/>
        <v>1 Golden Bear Dr  Mahanoy City,  PA  17948</v>
      </c>
      <c r="L631" s="418" t="s">
        <v>5759</v>
      </c>
      <c r="M631" s="395"/>
      <c r="N631" s="418" t="s">
        <v>3910</v>
      </c>
      <c r="O631" s="395"/>
      <c r="P631" s="418" t="s">
        <v>5046</v>
      </c>
      <c r="Q631" s="417" t="s">
        <v>4017</v>
      </c>
      <c r="R631" s="417" t="s">
        <v>5047</v>
      </c>
    </row>
    <row r="632" spans="1:18" ht="15" customHeight="1" thickBot="1" x14ac:dyDescent="0.3">
      <c r="A632" s="417" t="s">
        <v>685</v>
      </c>
      <c r="B632" s="413">
        <f t="shared" si="47"/>
        <v>2</v>
      </c>
      <c r="C632" s="413" t="str">
        <f t="shared" si="50"/>
        <v>1295445032</v>
      </c>
      <c r="D632" s="395" t="str">
        <f t="shared" si="51"/>
        <v>129544503Mahanoy Area MS</v>
      </c>
      <c r="E632" s="418" t="s">
        <v>686</v>
      </c>
      <c r="F632" s="418" t="s">
        <v>23</v>
      </c>
      <c r="G632" s="415" t="s">
        <v>1425</v>
      </c>
      <c r="H632" s="417" t="s">
        <v>2433</v>
      </c>
      <c r="I632" s="418" t="s">
        <v>2432</v>
      </c>
      <c r="J632" s="417" t="s">
        <v>2433</v>
      </c>
      <c r="K632" s="419" t="str">
        <f t="shared" si="52"/>
        <v>1 Golden Bear Dr  Mahanoy City,  PA  17948</v>
      </c>
      <c r="L632" s="418" t="s">
        <v>5759</v>
      </c>
      <c r="M632" s="395"/>
      <c r="N632" s="418" t="s">
        <v>3910</v>
      </c>
      <c r="O632" s="395"/>
      <c r="P632" s="418" t="s">
        <v>5046</v>
      </c>
      <c r="Q632" s="417" t="s">
        <v>4017</v>
      </c>
      <c r="R632" s="417" t="s">
        <v>5047</v>
      </c>
    </row>
    <row r="633" spans="1:18" ht="15" customHeight="1" thickBot="1" x14ac:dyDescent="0.3">
      <c r="A633" s="417" t="s">
        <v>687</v>
      </c>
      <c r="B633" s="413">
        <f t="shared" si="47"/>
        <v>1</v>
      </c>
      <c r="C633" s="413" t="str">
        <f t="shared" si="50"/>
        <v>1020230301</v>
      </c>
      <c r="D633" s="395" t="str">
        <f t="shared" si="51"/>
        <v>102023030Manchester Academic CS</v>
      </c>
      <c r="E633" s="418" t="s">
        <v>688</v>
      </c>
      <c r="F633" s="418" t="s">
        <v>18</v>
      </c>
      <c r="G633" s="415" t="s">
        <v>1425</v>
      </c>
      <c r="H633" s="417" t="s">
        <v>2434</v>
      </c>
      <c r="I633" s="418" t="s">
        <v>688</v>
      </c>
      <c r="J633" s="417" t="s">
        <v>2434</v>
      </c>
      <c r="K633" s="419" t="str">
        <f t="shared" si="52"/>
        <v>1214 Liverpool Street  Pittsburgh,  PA  15233</v>
      </c>
      <c r="L633" s="418" t="s">
        <v>5760</v>
      </c>
      <c r="M633" s="395"/>
      <c r="N633" s="418" t="s">
        <v>3910</v>
      </c>
      <c r="O633" s="395"/>
      <c r="P633" s="418" t="s">
        <v>4067</v>
      </c>
      <c r="Q633" s="417" t="s">
        <v>4017</v>
      </c>
      <c r="R633" s="417" t="s">
        <v>4073</v>
      </c>
    </row>
    <row r="634" spans="1:18" ht="15" customHeight="1" thickBot="1" x14ac:dyDescent="0.3">
      <c r="A634" s="417" t="s">
        <v>689</v>
      </c>
      <c r="B634" s="413">
        <f t="shared" si="47"/>
        <v>1</v>
      </c>
      <c r="C634" s="413" t="str">
        <f t="shared" si="50"/>
        <v>1133644031</v>
      </c>
      <c r="D634" s="395" t="str">
        <f t="shared" si="51"/>
        <v>113364403Manheim Central MS</v>
      </c>
      <c r="E634" s="418" t="s">
        <v>690</v>
      </c>
      <c r="F634" s="418" t="s">
        <v>23</v>
      </c>
      <c r="G634" s="415" t="s">
        <v>1425</v>
      </c>
      <c r="H634" s="417" t="s">
        <v>2436</v>
      </c>
      <c r="I634" s="418" t="s">
        <v>2435</v>
      </c>
      <c r="J634" s="417" t="s">
        <v>2436</v>
      </c>
      <c r="K634" s="419" t="str">
        <f t="shared" si="52"/>
        <v>261 White Oak Rd  Manheim,  PA  17545</v>
      </c>
      <c r="L634" s="418" t="s">
        <v>5761</v>
      </c>
      <c r="M634" s="395"/>
      <c r="N634" s="418" t="s">
        <v>3910</v>
      </c>
      <c r="O634" s="395"/>
      <c r="P634" s="418" t="s">
        <v>4514</v>
      </c>
      <c r="Q634" s="417" t="s">
        <v>4017</v>
      </c>
      <c r="R634" s="417" t="s">
        <v>4515</v>
      </c>
    </row>
    <row r="635" spans="1:18" ht="15" customHeight="1" thickBot="1" x14ac:dyDescent="0.3">
      <c r="A635" s="417" t="s">
        <v>689</v>
      </c>
      <c r="B635" s="413">
        <f t="shared" si="47"/>
        <v>2</v>
      </c>
      <c r="C635" s="413" t="str">
        <f t="shared" si="50"/>
        <v>1133644032</v>
      </c>
      <c r="D635" s="395" t="str">
        <f t="shared" si="51"/>
        <v>113364403Manheim Central SHS</v>
      </c>
      <c r="E635" s="418" t="s">
        <v>690</v>
      </c>
      <c r="F635" s="418" t="s">
        <v>23</v>
      </c>
      <c r="G635" s="415" t="s">
        <v>1425</v>
      </c>
      <c r="H635" s="417" t="s">
        <v>2438</v>
      </c>
      <c r="I635" s="418" t="s">
        <v>2437</v>
      </c>
      <c r="J635" s="417" t="s">
        <v>2438</v>
      </c>
      <c r="K635" s="419" t="str">
        <f t="shared" si="52"/>
        <v>400 Adele Ave  Manheim,  PA  17545</v>
      </c>
      <c r="L635" s="418" t="s">
        <v>5762</v>
      </c>
      <c r="M635" s="395"/>
      <c r="N635" s="418" t="s">
        <v>3910</v>
      </c>
      <c r="O635" s="395"/>
      <c r="P635" s="418" t="s">
        <v>4514</v>
      </c>
      <c r="Q635" s="417" t="s">
        <v>4017</v>
      </c>
      <c r="R635" s="417" t="s">
        <v>4515</v>
      </c>
    </row>
    <row r="636" spans="1:18" ht="15" customHeight="1" thickBot="1" x14ac:dyDescent="0.3">
      <c r="A636" s="417" t="s">
        <v>691</v>
      </c>
      <c r="B636" s="413">
        <f t="shared" si="47"/>
        <v>1</v>
      </c>
      <c r="C636" s="413" t="str">
        <f t="shared" si="50"/>
        <v>1133645031</v>
      </c>
      <c r="D636" s="395" t="str">
        <f t="shared" si="51"/>
        <v>113364503Manheim Twp HS</v>
      </c>
      <c r="E636" s="418" t="s">
        <v>692</v>
      </c>
      <c r="F636" s="418" t="s">
        <v>23</v>
      </c>
      <c r="G636" s="415" t="s">
        <v>1425</v>
      </c>
      <c r="H636" s="417" t="s">
        <v>2440</v>
      </c>
      <c r="I636" s="418" t="s">
        <v>2439</v>
      </c>
      <c r="J636" s="417" t="s">
        <v>2440</v>
      </c>
      <c r="K636" s="419" t="str">
        <f t="shared" si="52"/>
        <v>PO Box 5134  Lancaster,  PA  17606</v>
      </c>
      <c r="L636" s="418" t="s">
        <v>14419</v>
      </c>
      <c r="M636" s="395"/>
      <c r="N636" s="418" t="s">
        <v>3910</v>
      </c>
      <c r="O636" s="395"/>
      <c r="P636" s="418" t="s">
        <v>4493</v>
      </c>
      <c r="Q636" s="417" t="s">
        <v>4017</v>
      </c>
      <c r="R636" s="417" t="s">
        <v>14420</v>
      </c>
    </row>
    <row r="637" spans="1:18" ht="15" customHeight="1" thickBot="1" x14ac:dyDescent="0.3">
      <c r="A637" s="417" t="s">
        <v>691</v>
      </c>
      <c r="B637" s="413">
        <f t="shared" si="47"/>
        <v>2</v>
      </c>
      <c r="C637" s="413" t="str">
        <f t="shared" si="50"/>
        <v>1133645032</v>
      </c>
      <c r="D637" s="395" t="str">
        <f t="shared" si="51"/>
        <v>113364503Manheim Twp MS</v>
      </c>
      <c r="E637" s="418" t="s">
        <v>692</v>
      </c>
      <c r="F637" s="418" t="s">
        <v>23</v>
      </c>
      <c r="G637" s="415" t="s">
        <v>1425</v>
      </c>
      <c r="H637" s="417" t="s">
        <v>2442</v>
      </c>
      <c r="I637" s="418" t="s">
        <v>2441</v>
      </c>
      <c r="J637" s="417" t="s">
        <v>2442</v>
      </c>
      <c r="K637" s="419" t="str">
        <f t="shared" si="52"/>
        <v>PO Box 5134  Lancaster,  PA  17606</v>
      </c>
      <c r="L637" s="418" t="s">
        <v>14419</v>
      </c>
      <c r="M637" s="395"/>
      <c r="N637" s="418" t="s">
        <v>3910</v>
      </c>
      <c r="O637" s="395"/>
      <c r="P637" s="418" t="s">
        <v>4493</v>
      </c>
      <c r="Q637" s="417" t="s">
        <v>4017</v>
      </c>
      <c r="R637" s="417" t="s">
        <v>14420</v>
      </c>
    </row>
    <row r="638" spans="1:18" ht="15" customHeight="1" thickBot="1" x14ac:dyDescent="0.3">
      <c r="A638" s="417" t="s">
        <v>693</v>
      </c>
      <c r="B638" s="413">
        <f t="shared" si="47"/>
        <v>1</v>
      </c>
      <c r="C638" s="413" t="str">
        <f t="shared" si="50"/>
        <v>1265134801</v>
      </c>
      <c r="D638" s="395" t="str">
        <f t="shared" si="51"/>
        <v>126513480Mariana Bracetti Academy CS</v>
      </c>
      <c r="E638" s="418" t="s">
        <v>694</v>
      </c>
      <c r="F638" s="418" t="s">
        <v>18</v>
      </c>
      <c r="G638" s="415" t="s">
        <v>1425</v>
      </c>
      <c r="H638" s="417" t="s">
        <v>2443</v>
      </c>
      <c r="I638" s="418" t="s">
        <v>694</v>
      </c>
      <c r="J638" s="417" t="s">
        <v>2443</v>
      </c>
      <c r="K638" s="419" t="str">
        <f t="shared" si="52"/>
        <v>1840 Torresdale Ave  Philadelphia,  PA  19124</v>
      </c>
      <c r="L638" s="418" t="s">
        <v>14649</v>
      </c>
      <c r="M638" s="395"/>
      <c r="N638" s="418" t="s">
        <v>3910</v>
      </c>
      <c r="O638" s="395"/>
      <c r="P638" s="418" t="s">
        <v>4016</v>
      </c>
      <c r="Q638" s="417" t="s">
        <v>4017</v>
      </c>
      <c r="R638" s="417" t="s">
        <v>4018</v>
      </c>
    </row>
    <row r="639" spans="1:18" ht="15" customHeight="1" thickBot="1" x14ac:dyDescent="0.3">
      <c r="A639" s="417" t="s">
        <v>695</v>
      </c>
      <c r="B639" s="413">
        <f t="shared" si="47"/>
        <v>1</v>
      </c>
      <c r="C639" s="413" t="str">
        <f t="shared" si="50"/>
        <v>1283252031</v>
      </c>
      <c r="D639" s="395" t="str">
        <f t="shared" si="51"/>
        <v>128325203Marion Center Area JR/SR HS</v>
      </c>
      <c r="E639" s="418" t="s">
        <v>696</v>
      </c>
      <c r="F639" s="418" t="s">
        <v>23</v>
      </c>
      <c r="G639" s="415" t="s">
        <v>1425</v>
      </c>
      <c r="H639" s="417" t="s">
        <v>2445</v>
      </c>
      <c r="I639" s="418" t="s">
        <v>2444</v>
      </c>
      <c r="J639" s="417" t="s">
        <v>2445</v>
      </c>
      <c r="K639" s="419" t="str">
        <f t="shared" si="52"/>
        <v>22800 Route 403 Hwy N  Marion Center,  PA  15759</v>
      </c>
      <c r="L639" s="418" t="s">
        <v>5763</v>
      </c>
      <c r="M639" s="395"/>
      <c r="N639" s="418" t="s">
        <v>5764</v>
      </c>
      <c r="O639" s="395"/>
      <c r="P639" s="418" t="s">
        <v>5033</v>
      </c>
      <c r="Q639" s="417" t="s">
        <v>4017</v>
      </c>
      <c r="R639" s="417" t="s">
        <v>5034</v>
      </c>
    </row>
    <row r="640" spans="1:18" ht="15" customHeight="1" thickBot="1" x14ac:dyDescent="0.3">
      <c r="A640" s="417" t="s">
        <v>697</v>
      </c>
      <c r="B640" s="413">
        <f t="shared" si="47"/>
        <v>1</v>
      </c>
      <c r="C640" s="413" t="str">
        <f t="shared" si="50"/>
        <v>1265100141</v>
      </c>
      <c r="D640" s="395" t="str">
        <f t="shared" si="51"/>
        <v>126510014Maritime Academy CS</v>
      </c>
      <c r="E640" s="418" t="s">
        <v>698</v>
      </c>
      <c r="F640" s="418" t="s">
        <v>18</v>
      </c>
      <c r="G640" s="415" t="s">
        <v>1425</v>
      </c>
      <c r="H640" s="417" t="s">
        <v>2447</v>
      </c>
      <c r="I640" s="418" t="s">
        <v>2446</v>
      </c>
      <c r="J640" s="417" t="s">
        <v>2447</v>
      </c>
      <c r="K640" s="419" t="str">
        <f t="shared" si="52"/>
        <v>2275 Bridge Street  Philadelphia,  PA  19137</v>
      </c>
      <c r="L640" s="418" t="s">
        <v>5765</v>
      </c>
      <c r="M640" s="395"/>
      <c r="N640" s="418" t="s">
        <v>3910</v>
      </c>
      <c r="O640" s="395"/>
      <c r="P640" s="418" t="s">
        <v>4016</v>
      </c>
      <c r="Q640" s="417" t="s">
        <v>4017</v>
      </c>
      <c r="R640" s="417" t="s">
        <v>4964</v>
      </c>
    </row>
    <row r="641" spans="1:18" ht="15" customHeight="1" thickBot="1" x14ac:dyDescent="0.3">
      <c r="A641" s="417" t="s">
        <v>699</v>
      </c>
      <c r="B641" s="413">
        <f t="shared" si="47"/>
        <v>1</v>
      </c>
      <c r="C641" s="413" t="str">
        <f t="shared" si="50"/>
        <v>1252355021</v>
      </c>
      <c r="D641" s="395" t="str">
        <f t="shared" si="51"/>
        <v>125235502Marple Newtown SHS</v>
      </c>
      <c r="E641" s="418" t="s">
        <v>700</v>
      </c>
      <c r="F641" s="418" t="s">
        <v>23</v>
      </c>
      <c r="G641" s="415" t="s">
        <v>1425</v>
      </c>
      <c r="H641" s="417" t="s">
        <v>2449</v>
      </c>
      <c r="I641" s="418" t="s">
        <v>2448</v>
      </c>
      <c r="J641" s="417" t="s">
        <v>2449</v>
      </c>
      <c r="K641" s="419" t="str">
        <f t="shared" si="52"/>
        <v>120 Media Line Rd  Newtown Square,  PA  19073</v>
      </c>
      <c r="L641" s="418" t="s">
        <v>5766</v>
      </c>
      <c r="M641" s="395"/>
      <c r="N641" s="418" t="s">
        <v>3910</v>
      </c>
      <c r="O641" s="395"/>
      <c r="P641" s="418" t="s">
        <v>4935</v>
      </c>
      <c r="Q641" s="417" t="s">
        <v>4017</v>
      </c>
      <c r="R641" s="417" t="s">
        <v>4936</v>
      </c>
    </row>
    <row r="642" spans="1:18" ht="15" customHeight="1" thickBot="1" x14ac:dyDescent="0.3">
      <c r="A642" s="417" t="s">
        <v>699</v>
      </c>
      <c r="B642" s="413">
        <f t="shared" si="47"/>
        <v>2</v>
      </c>
      <c r="C642" s="413" t="str">
        <f t="shared" si="50"/>
        <v>1252355022</v>
      </c>
      <c r="D642" s="395" t="str">
        <f t="shared" si="51"/>
        <v>125235502Paxon Hollow MS</v>
      </c>
      <c r="E642" s="418" t="s">
        <v>700</v>
      </c>
      <c r="F642" s="418" t="s">
        <v>23</v>
      </c>
      <c r="G642" s="415" t="s">
        <v>1425</v>
      </c>
      <c r="H642" s="417" t="s">
        <v>2451</v>
      </c>
      <c r="I642" s="418" t="s">
        <v>2450</v>
      </c>
      <c r="J642" s="417" t="s">
        <v>2451</v>
      </c>
      <c r="K642" s="419" t="str">
        <f t="shared" si="52"/>
        <v>815 Paxon Hollow Rd  Broomall,  PA  19008</v>
      </c>
      <c r="L642" s="418" t="s">
        <v>5767</v>
      </c>
      <c r="M642" s="395"/>
      <c r="N642" s="418" t="s">
        <v>3910</v>
      </c>
      <c r="O642" s="395"/>
      <c r="P642" s="418" t="s">
        <v>5427</v>
      </c>
      <c r="Q642" s="417" t="s">
        <v>4017</v>
      </c>
      <c r="R642" s="417" t="s">
        <v>14753</v>
      </c>
    </row>
    <row r="643" spans="1:18" ht="15" customHeight="1" thickBot="1" x14ac:dyDescent="0.3">
      <c r="A643" s="417" t="s">
        <v>701</v>
      </c>
      <c r="B643" s="413">
        <f t="shared" si="47"/>
        <v>1</v>
      </c>
      <c r="C643" s="413" t="str">
        <f t="shared" si="50"/>
        <v>1041050031</v>
      </c>
      <c r="D643" s="395" t="str">
        <f t="shared" si="51"/>
        <v>104105003Mars Area MS</v>
      </c>
      <c r="E643" s="418" t="s">
        <v>702</v>
      </c>
      <c r="F643" s="418" t="s">
        <v>23</v>
      </c>
      <c r="G643" s="415" t="s">
        <v>1425</v>
      </c>
      <c r="H643" s="417" t="s">
        <v>2453</v>
      </c>
      <c r="I643" s="418" t="s">
        <v>2452</v>
      </c>
      <c r="J643" s="417" t="s">
        <v>2453</v>
      </c>
      <c r="K643" s="419" t="str">
        <f t="shared" si="52"/>
        <v>1775 Three Degree Rd  Mars,  PA  16046</v>
      </c>
      <c r="L643" s="418" t="s">
        <v>5768</v>
      </c>
      <c r="M643" s="395"/>
      <c r="N643" s="418" t="s">
        <v>3910</v>
      </c>
      <c r="O643" s="395"/>
      <c r="P643" s="418" t="s">
        <v>4149</v>
      </c>
      <c r="Q643" s="417" t="s">
        <v>4017</v>
      </c>
      <c r="R643" s="417" t="s">
        <v>4150</v>
      </c>
    </row>
    <row r="644" spans="1:18" ht="15" customHeight="1" thickBot="1" x14ac:dyDescent="0.3">
      <c r="A644" s="417" t="s">
        <v>701</v>
      </c>
      <c r="B644" s="413">
        <f t="shared" ref="B644:B707" si="53">IF(A644=A643,B643+1,1)</f>
        <v>2</v>
      </c>
      <c r="C644" s="413" t="str">
        <f t="shared" si="50"/>
        <v>1041050032</v>
      </c>
      <c r="D644" s="395" t="str">
        <f t="shared" si="51"/>
        <v>104105003Mars Area SHS</v>
      </c>
      <c r="E644" s="418" t="s">
        <v>702</v>
      </c>
      <c r="F644" s="418" t="s">
        <v>23</v>
      </c>
      <c r="G644" s="415" t="s">
        <v>1425</v>
      </c>
      <c r="H644" s="417" t="s">
        <v>2455</v>
      </c>
      <c r="I644" s="418" t="s">
        <v>2454</v>
      </c>
      <c r="J644" s="417" t="s">
        <v>2455</v>
      </c>
      <c r="K644" s="419" t="str">
        <f t="shared" si="52"/>
        <v>520 Route 228  Mars,  PA  16046</v>
      </c>
      <c r="L644" s="418" t="s">
        <v>5769</v>
      </c>
      <c r="M644" s="395"/>
      <c r="N644" s="418" t="s">
        <v>3910</v>
      </c>
      <c r="O644" s="395"/>
      <c r="P644" s="418" t="s">
        <v>4149</v>
      </c>
      <c r="Q644" s="417" t="s">
        <v>4017</v>
      </c>
      <c r="R644" s="417" t="s">
        <v>4150</v>
      </c>
    </row>
    <row r="645" spans="1:18" ht="15" customHeight="1" thickBot="1" x14ac:dyDescent="0.3">
      <c r="A645" s="417" t="s">
        <v>703</v>
      </c>
      <c r="B645" s="413">
        <f t="shared" si="53"/>
        <v>1</v>
      </c>
      <c r="C645" s="413" t="str">
        <f t="shared" si="50"/>
        <v>1265131501</v>
      </c>
      <c r="D645" s="395" t="str">
        <f t="shared" si="51"/>
        <v>126513150MAST Community Charter School</v>
      </c>
      <c r="E645" s="418" t="s">
        <v>704</v>
      </c>
      <c r="F645" s="418" t="s">
        <v>18</v>
      </c>
      <c r="G645" s="415" t="s">
        <v>1425</v>
      </c>
      <c r="H645" s="417" t="s">
        <v>2456</v>
      </c>
      <c r="I645" s="418" t="s">
        <v>704</v>
      </c>
      <c r="J645" s="417" t="s">
        <v>2456</v>
      </c>
      <c r="K645" s="419" t="str">
        <f t="shared" si="52"/>
        <v>1800 E Byberry Rd  Philadelphia,  PA  19116</v>
      </c>
      <c r="L645" s="418" t="s">
        <v>5770</v>
      </c>
      <c r="M645" s="395"/>
      <c r="N645" s="418" t="s">
        <v>3910</v>
      </c>
      <c r="O645" s="395"/>
      <c r="P645" s="418" t="s">
        <v>4016</v>
      </c>
      <c r="Q645" s="417" t="s">
        <v>4017</v>
      </c>
      <c r="R645" s="417" t="s">
        <v>4980</v>
      </c>
    </row>
    <row r="646" spans="1:18" ht="15" customHeight="1" thickBot="1" x14ac:dyDescent="0.3">
      <c r="A646" s="417" t="s">
        <v>705</v>
      </c>
      <c r="B646" s="413">
        <f t="shared" si="53"/>
        <v>1</v>
      </c>
      <c r="C646" s="413" t="str">
        <f t="shared" si="50"/>
        <v>1265100021</v>
      </c>
      <c r="D646" s="395" t="str">
        <f t="shared" si="51"/>
        <v>126510002Mastery Charter High School</v>
      </c>
      <c r="E646" s="418" t="s">
        <v>706</v>
      </c>
      <c r="F646" s="418" t="s">
        <v>18</v>
      </c>
      <c r="G646" s="415" t="s">
        <v>1425</v>
      </c>
      <c r="H646" s="417" t="s">
        <v>2457</v>
      </c>
      <c r="I646" s="418" t="s">
        <v>706</v>
      </c>
      <c r="J646" s="417" t="s">
        <v>2457</v>
      </c>
      <c r="K646" s="419" t="str">
        <f t="shared" si="52"/>
        <v>35 S 4th Street  Philadelphia,  PA  19106</v>
      </c>
      <c r="L646" s="418" t="s">
        <v>5771</v>
      </c>
      <c r="M646" s="395"/>
      <c r="N646" s="418" t="s">
        <v>3910</v>
      </c>
      <c r="O646" s="395"/>
      <c r="P646" s="418" t="s">
        <v>4016</v>
      </c>
      <c r="Q646" s="417" t="s">
        <v>4017</v>
      </c>
      <c r="R646" s="417" t="s">
        <v>4953</v>
      </c>
    </row>
    <row r="647" spans="1:18" ht="15" customHeight="1" thickBot="1" x14ac:dyDescent="0.3">
      <c r="A647" s="417" t="s">
        <v>14667</v>
      </c>
      <c r="B647" s="413">
        <f t="shared" si="53"/>
        <v>1</v>
      </c>
      <c r="C647" s="413" t="str">
        <f t="shared" si="50"/>
        <v>1265196441</v>
      </c>
      <c r="D647" s="395" t="str">
        <f t="shared" si="51"/>
        <v>126519644Mastery CS - Cleveland Elementary</v>
      </c>
      <c r="E647" s="418" t="s">
        <v>14668</v>
      </c>
      <c r="F647" s="418" t="s">
        <v>18</v>
      </c>
      <c r="G647" s="415" t="s">
        <v>1425</v>
      </c>
      <c r="H647" s="417" t="s">
        <v>14825</v>
      </c>
      <c r="I647" s="418" t="s">
        <v>14668</v>
      </c>
      <c r="J647" s="417" t="s">
        <v>14825</v>
      </c>
      <c r="K647" s="419" t="str">
        <f t="shared" si="52"/>
        <v>3701 N 19th Street  Philadelphia,  PA  19140</v>
      </c>
      <c r="L647" s="418" t="s">
        <v>14826</v>
      </c>
      <c r="M647" s="395"/>
      <c r="N647" s="418" t="s">
        <v>3910</v>
      </c>
      <c r="O647" s="395"/>
      <c r="P647" s="418" t="s">
        <v>4016</v>
      </c>
      <c r="Q647" s="417" t="s">
        <v>4017</v>
      </c>
      <c r="R647" s="417" t="s">
        <v>4188</v>
      </c>
    </row>
    <row r="648" spans="1:18" ht="15" customHeight="1" thickBot="1" x14ac:dyDescent="0.3">
      <c r="A648" s="417" t="s">
        <v>14659</v>
      </c>
      <c r="B648" s="413">
        <f t="shared" si="53"/>
        <v>1</v>
      </c>
      <c r="C648" s="413" t="str">
        <f t="shared" si="50"/>
        <v>1265187951</v>
      </c>
      <c r="D648" s="395" t="str">
        <f t="shared" si="51"/>
        <v>126518795Mastery CS - Francis D. Pastorius Elemen</v>
      </c>
      <c r="E648" s="418" t="s">
        <v>14660</v>
      </c>
      <c r="F648" s="418" t="s">
        <v>18</v>
      </c>
      <c r="G648" s="415" t="s">
        <v>1425</v>
      </c>
      <c r="H648" s="417" t="s">
        <v>14827</v>
      </c>
      <c r="I648" s="418" t="s">
        <v>14660</v>
      </c>
      <c r="J648" s="417" t="s">
        <v>14827</v>
      </c>
      <c r="K648" s="419" t="str">
        <f t="shared" si="52"/>
        <v>5650 Sprague Street  Philadelphia,  PA  19138</v>
      </c>
      <c r="L648" s="418" t="s">
        <v>14661</v>
      </c>
      <c r="M648" s="395"/>
      <c r="N648" s="418" t="s">
        <v>3910</v>
      </c>
      <c r="O648" s="395"/>
      <c r="P648" s="418" t="s">
        <v>4016</v>
      </c>
      <c r="Q648" s="417" t="s">
        <v>4017</v>
      </c>
      <c r="R648" s="417" t="s">
        <v>4954</v>
      </c>
    </row>
    <row r="649" spans="1:18" ht="15" customHeight="1" thickBot="1" x14ac:dyDescent="0.3">
      <c r="A649" s="417" t="s">
        <v>707</v>
      </c>
      <c r="B649" s="413">
        <f t="shared" si="53"/>
        <v>1</v>
      </c>
      <c r="C649" s="413" t="str">
        <f t="shared" si="50"/>
        <v>1265117481</v>
      </c>
      <c r="D649" s="395" t="str">
        <f t="shared" si="51"/>
        <v>126511748Mastery CS-Clymer Elementary</v>
      </c>
      <c r="E649" s="418" t="s">
        <v>708</v>
      </c>
      <c r="F649" s="418" t="s">
        <v>18</v>
      </c>
      <c r="G649" s="415" t="s">
        <v>1425</v>
      </c>
      <c r="H649" s="417" t="s">
        <v>2458</v>
      </c>
      <c r="I649" s="418" t="s">
        <v>708</v>
      </c>
      <c r="J649" s="417" t="s">
        <v>2458</v>
      </c>
      <c r="K649" s="419" t="str">
        <f t="shared" si="52"/>
        <v>1201 W Rush Street  Philadelphia,  PA  19133</v>
      </c>
      <c r="L649" s="418" t="s">
        <v>5772</v>
      </c>
      <c r="M649" s="395"/>
      <c r="N649" s="418" t="s">
        <v>3910</v>
      </c>
      <c r="O649" s="395"/>
      <c r="P649" s="418" t="s">
        <v>4016</v>
      </c>
      <c r="Q649" s="417" t="s">
        <v>4017</v>
      </c>
      <c r="R649" s="417" t="s">
        <v>4971</v>
      </c>
    </row>
    <row r="650" spans="1:18" ht="15" customHeight="1" thickBot="1" x14ac:dyDescent="0.3">
      <c r="A650" s="417" t="s">
        <v>709</v>
      </c>
      <c r="B650" s="413">
        <f t="shared" si="53"/>
        <v>1</v>
      </c>
      <c r="C650" s="413" t="str">
        <f t="shared" si="50"/>
        <v>1265137341</v>
      </c>
      <c r="D650" s="395" t="str">
        <f t="shared" si="51"/>
        <v>126513734Mastery CS-Gratz Campus</v>
      </c>
      <c r="E650" s="418" t="s">
        <v>710</v>
      </c>
      <c r="F650" s="418" t="s">
        <v>18</v>
      </c>
      <c r="G650" s="415" t="s">
        <v>1425</v>
      </c>
      <c r="H650" s="417" t="s">
        <v>14828</v>
      </c>
      <c r="I650" s="418" t="s">
        <v>710</v>
      </c>
      <c r="J650" s="417" t="s">
        <v>14828</v>
      </c>
      <c r="K650" s="419" t="str">
        <f t="shared" si="52"/>
        <v>1798 West Hunting Park Avenue  Phialdelphia,  PA  19140</v>
      </c>
      <c r="L650" s="418" t="s">
        <v>14653</v>
      </c>
      <c r="M650" s="395"/>
      <c r="N650" s="418" t="s">
        <v>3910</v>
      </c>
      <c r="O650" s="395"/>
      <c r="P650" s="418" t="s">
        <v>14829</v>
      </c>
      <c r="Q650" s="417" t="s">
        <v>4017</v>
      </c>
      <c r="R650" s="417" t="s">
        <v>4188</v>
      </c>
    </row>
    <row r="651" spans="1:18" ht="15" customHeight="1" thickBot="1" x14ac:dyDescent="0.3">
      <c r="A651" s="417" t="s">
        <v>711</v>
      </c>
      <c r="B651" s="413">
        <f t="shared" si="53"/>
        <v>1</v>
      </c>
      <c r="C651" s="413" t="str">
        <f t="shared" si="50"/>
        <v>1265164571</v>
      </c>
      <c r="D651" s="395" t="str">
        <f t="shared" si="51"/>
        <v>126516457Mastery CS-Harrity Campus</v>
      </c>
      <c r="E651" s="418" t="s">
        <v>712</v>
      </c>
      <c r="F651" s="418" t="s">
        <v>18</v>
      </c>
      <c r="G651" s="415" t="s">
        <v>1425</v>
      </c>
      <c r="H651" s="417" t="s">
        <v>2459</v>
      </c>
      <c r="I651" s="418" t="s">
        <v>712</v>
      </c>
      <c r="J651" s="417" t="s">
        <v>2459</v>
      </c>
      <c r="K651" s="419" t="str">
        <f t="shared" si="52"/>
        <v>5601 Christian Street  Philadelphia,  PA  19143</v>
      </c>
      <c r="L651" s="418" t="s">
        <v>5773</v>
      </c>
      <c r="M651" s="395"/>
      <c r="N651" s="418" t="s">
        <v>3910</v>
      </c>
      <c r="O651" s="395"/>
      <c r="P651" s="418" t="s">
        <v>4016</v>
      </c>
      <c r="Q651" s="417" t="s">
        <v>4017</v>
      </c>
      <c r="R651" s="417" t="s">
        <v>4958</v>
      </c>
    </row>
    <row r="652" spans="1:18" ht="15" customHeight="1" thickBot="1" x14ac:dyDescent="0.3">
      <c r="A652" s="417" t="s">
        <v>713</v>
      </c>
      <c r="B652" s="413">
        <f t="shared" si="53"/>
        <v>1</v>
      </c>
      <c r="C652" s="413" t="str">
        <f t="shared" si="50"/>
        <v>1515147211</v>
      </c>
      <c r="D652" s="395" t="str">
        <f t="shared" si="51"/>
        <v>151514721Mastery CS-Pickett Campus</v>
      </c>
      <c r="E652" s="418" t="s">
        <v>714</v>
      </c>
      <c r="F652" s="418" t="s">
        <v>18</v>
      </c>
      <c r="G652" s="415" t="s">
        <v>1425</v>
      </c>
      <c r="H652" s="417" t="s">
        <v>2460</v>
      </c>
      <c r="I652" s="418" t="s">
        <v>714</v>
      </c>
      <c r="J652" s="417" t="s">
        <v>2460</v>
      </c>
      <c r="K652" s="419" t="str">
        <f t="shared" si="52"/>
        <v>5700 Wayne Avenue  Philadelphia,  PA  19144</v>
      </c>
      <c r="L652" s="418" t="s">
        <v>5774</v>
      </c>
      <c r="M652" s="395"/>
      <c r="N652" s="418" t="s">
        <v>3910</v>
      </c>
      <c r="O652" s="395"/>
      <c r="P652" s="418" t="s">
        <v>4016</v>
      </c>
      <c r="Q652" s="417" t="s">
        <v>4017</v>
      </c>
      <c r="R652" s="417" t="s">
        <v>4957</v>
      </c>
    </row>
    <row r="653" spans="1:18" ht="15" customHeight="1" thickBot="1" x14ac:dyDescent="0.3">
      <c r="A653" s="417" t="s">
        <v>715</v>
      </c>
      <c r="B653" s="413">
        <f t="shared" si="53"/>
        <v>1</v>
      </c>
      <c r="C653" s="413" t="str">
        <f t="shared" si="50"/>
        <v>1265100221</v>
      </c>
      <c r="D653" s="395" t="str">
        <f t="shared" si="51"/>
        <v>126510022Mastery CS -Shoemaker Campus</v>
      </c>
      <c r="E653" s="418" t="s">
        <v>716</v>
      </c>
      <c r="F653" s="418" t="s">
        <v>18</v>
      </c>
      <c r="G653" s="415" t="s">
        <v>1425</v>
      </c>
      <c r="H653" s="417" t="s">
        <v>2462</v>
      </c>
      <c r="I653" s="418" t="s">
        <v>2461</v>
      </c>
      <c r="J653" s="417" t="s">
        <v>2462</v>
      </c>
      <c r="K653" s="419" t="str">
        <f t="shared" si="52"/>
        <v>5301 Media St.  Philadelphia,  PA  19131</v>
      </c>
      <c r="L653" s="418" t="s">
        <v>5775</v>
      </c>
      <c r="M653" s="395"/>
      <c r="N653" s="418" t="s">
        <v>3910</v>
      </c>
      <c r="O653" s="395"/>
      <c r="P653" s="418" t="s">
        <v>4016</v>
      </c>
      <c r="Q653" s="417" t="s">
        <v>4017</v>
      </c>
      <c r="R653" s="417" t="s">
        <v>4961</v>
      </c>
    </row>
    <row r="654" spans="1:18" ht="15" customHeight="1" thickBot="1" x14ac:dyDescent="0.3">
      <c r="A654" s="417" t="s">
        <v>717</v>
      </c>
      <c r="B654" s="413">
        <f t="shared" si="53"/>
        <v>1</v>
      </c>
      <c r="C654" s="413" t="str">
        <f t="shared" si="50"/>
        <v>1265100231</v>
      </c>
      <c r="D654" s="395" t="str">
        <f t="shared" si="51"/>
        <v>126510023Mastery CS - Thomas Campus</v>
      </c>
      <c r="E654" s="418" t="s">
        <v>718</v>
      </c>
      <c r="F654" s="418" t="s">
        <v>18</v>
      </c>
      <c r="G654" s="415" t="s">
        <v>1425</v>
      </c>
      <c r="H654" s="417" t="s">
        <v>2464</v>
      </c>
      <c r="I654" s="418" t="s">
        <v>2463</v>
      </c>
      <c r="J654" s="417" t="s">
        <v>2464</v>
      </c>
      <c r="K654" s="419" t="str">
        <f t="shared" si="52"/>
        <v>927 Johnston St  Philadelphia,  PA  19148</v>
      </c>
      <c r="L654" s="418" t="s">
        <v>5776</v>
      </c>
      <c r="M654" s="395"/>
      <c r="N654" s="418" t="s">
        <v>3910</v>
      </c>
      <c r="O654" s="395"/>
      <c r="P654" s="418" t="s">
        <v>4016</v>
      </c>
      <c r="Q654" s="417" t="s">
        <v>4017</v>
      </c>
      <c r="R654" s="417" t="s">
        <v>4969</v>
      </c>
    </row>
    <row r="655" spans="1:18" ht="15" customHeight="1" thickBot="1" x14ac:dyDescent="0.3">
      <c r="A655" s="417" t="s">
        <v>719</v>
      </c>
      <c r="B655" s="413">
        <f t="shared" si="53"/>
        <v>1</v>
      </c>
      <c r="C655" s="413" t="str">
        <f t="shared" si="50"/>
        <v>1265132301</v>
      </c>
      <c r="D655" s="395" t="str">
        <f t="shared" si="51"/>
        <v>126513230Math Civics and Sciences CS</v>
      </c>
      <c r="E655" s="418" t="s">
        <v>720</v>
      </c>
      <c r="F655" s="418" t="s">
        <v>18</v>
      </c>
      <c r="G655" s="415" t="s">
        <v>1425</v>
      </c>
      <c r="H655" s="417" t="s">
        <v>2465</v>
      </c>
      <c r="I655" s="418" t="s">
        <v>720</v>
      </c>
      <c r="J655" s="417" t="s">
        <v>2465</v>
      </c>
      <c r="K655" s="419" t="str">
        <f t="shared" si="52"/>
        <v>447 N Broad St  Philadelphia,  PA  19123</v>
      </c>
      <c r="L655" s="418" t="s">
        <v>5777</v>
      </c>
      <c r="M655" s="395"/>
      <c r="N655" s="418" t="s">
        <v>3910</v>
      </c>
      <c r="O655" s="395"/>
      <c r="P655" s="418" t="s">
        <v>4016</v>
      </c>
      <c r="Q655" s="417" t="s">
        <v>4017</v>
      </c>
      <c r="R655" s="417" t="s">
        <v>4968</v>
      </c>
    </row>
    <row r="656" spans="1:18" ht="15" customHeight="1" thickBot="1" x14ac:dyDescent="0.3">
      <c r="A656" s="417" t="s">
        <v>721</v>
      </c>
      <c r="B656" s="413">
        <f t="shared" si="53"/>
        <v>1</v>
      </c>
      <c r="C656" s="413" t="str">
        <f t="shared" si="50"/>
        <v>1016339031</v>
      </c>
      <c r="D656" s="395" t="str">
        <f t="shared" si="51"/>
        <v>101633903McGuffey HS</v>
      </c>
      <c r="E656" s="418" t="s">
        <v>722</v>
      </c>
      <c r="F656" s="418" t="s">
        <v>23</v>
      </c>
      <c r="G656" s="415" t="s">
        <v>1425</v>
      </c>
      <c r="H656" s="417" t="s">
        <v>2467</v>
      </c>
      <c r="I656" s="418" t="s">
        <v>2466</v>
      </c>
      <c r="J656" s="417" t="s">
        <v>2467</v>
      </c>
      <c r="K656" s="419" t="str">
        <f t="shared" si="52"/>
        <v>86 McGuffey Drive  Claysville,  PA  15323</v>
      </c>
      <c r="L656" s="418" t="s">
        <v>5778</v>
      </c>
      <c r="M656" s="395"/>
      <c r="N656" s="418" t="s">
        <v>3910</v>
      </c>
      <c r="O656" s="395"/>
      <c r="P656" s="418" t="s">
        <v>4058</v>
      </c>
      <c r="Q656" s="417" t="s">
        <v>4017</v>
      </c>
      <c r="R656" s="417" t="s">
        <v>4059</v>
      </c>
    </row>
    <row r="657" spans="1:18" ht="15" customHeight="1" thickBot="1" x14ac:dyDescent="0.3">
      <c r="A657" s="417" t="s">
        <v>721</v>
      </c>
      <c r="B657" s="413">
        <f t="shared" si="53"/>
        <v>2</v>
      </c>
      <c r="C657" s="413" t="str">
        <f t="shared" si="50"/>
        <v>1016339032</v>
      </c>
      <c r="D657" s="395" t="str">
        <f t="shared" si="51"/>
        <v>101633903McGuffey MS</v>
      </c>
      <c r="E657" s="418" t="s">
        <v>722</v>
      </c>
      <c r="F657" s="418" t="s">
        <v>23</v>
      </c>
      <c r="G657" s="415" t="s">
        <v>1425</v>
      </c>
      <c r="H657" s="417" t="s">
        <v>2469</v>
      </c>
      <c r="I657" s="418" t="s">
        <v>2468</v>
      </c>
      <c r="J657" s="417" t="s">
        <v>2469</v>
      </c>
      <c r="K657" s="419" t="str">
        <f t="shared" si="52"/>
        <v>86 McGuffey Drive  Claysville,  PA  15323</v>
      </c>
      <c r="L657" s="418" t="s">
        <v>5778</v>
      </c>
      <c r="M657" s="395"/>
      <c r="N657" s="418" t="s">
        <v>3910</v>
      </c>
      <c r="O657" s="395"/>
      <c r="P657" s="418" t="s">
        <v>4058</v>
      </c>
      <c r="Q657" s="417" t="s">
        <v>4017</v>
      </c>
      <c r="R657" s="417" t="s">
        <v>4059</v>
      </c>
    </row>
    <row r="658" spans="1:18" ht="15" customHeight="1" thickBot="1" x14ac:dyDescent="0.3">
      <c r="A658" s="417" t="s">
        <v>723</v>
      </c>
      <c r="B658" s="413">
        <f t="shared" si="53"/>
        <v>1</v>
      </c>
      <c r="C658" s="413" t="str">
        <f t="shared" si="50"/>
        <v>1030260021</v>
      </c>
      <c r="D658" s="395" t="str">
        <f t="shared" si="51"/>
        <v>103026002Founders Hall Middle Sch</v>
      </c>
      <c r="E658" s="418" t="s">
        <v>724</v>
      </c>
      <c r="F658" s="418" t="s">
        <v>23</v>
      </c>
      <c r="G658" s="415" t="s">
        <v>1425</v>
      </c>
      <c r="H658" s="417" t="s">
        <v>2470</v>
      </c>
      <c r="I658" s="418" t="s">
        <v>14830</v>
      </c>
      <c r="J658" s="417" t="s">
        <v>2470</v>
      </c>
      <c r="K658" s="419" t="str">
        <f t="shared" si="52"/>
        <v>3600 O'Neil Boulevard  Mc Keesport,  PA  15132</v>
      </c>
      <c r="L658" s="418" t="s">
        <v>5779</v>
      </c>
      <c r="M658" s="395"/>
      <c r="N658" s="418" t="s">
        <v>3910</v>
      </c>
      <c r="O658" s="395"/>
      <c r="P658" s="418" t="s">
        <v>4111</v>
      </c>
      <c r="Q658" s="417" t="s">
        <v>4017</v>
      </c>
      <c r="R658" s="417" t="s">
        <v>4078</v>
      </c>
    </row>
    <row r="659" spans="1:18" ht="15" customHeight="1" thickBot="1" x14ac:dyDescent="0.3">
      <c r="A659" s="417" t="s">
        <v>723</v>
      </c>
      <c r="B659" s="413">
        <f t="shared" si="53"/>
        <v>2</v>
      </c>
      <c r="C659" s="413" t="str">
        <f t="shared" si="50"/>
        <v>1030260022</v>
      </c>
      <c r="D659" s="395" t="str">
        <f t="shared" si="51"/>
        <v>103026002McKeesport Area SHS</v>
      </c>
      <c r="E659" s="418" t="s">
        <v>724</v>
      </c>
      <c r="F659" s="418" t="s">
        <v>23</v>
      </c>
      <c r="G659" s="415" t="s">
        <v>1425</v>
      </c>
      <c r="H659" s="417" t="s">
        <v>2472</v>
      </c>
      <c r="I659" s="418" t="s">
        <v>2471</v>
      </c>
      <c r="J659" s="417" t="s">
        <v>2472</v>
      </c>
      <c r="K659" s="419" t="str">
        <f t="shared" si="52"/>
        <v>1960 Eden Park Blvd  Mc Keesport,  PA  15132</v>
      </c>
      <c r="L659" s="418" t="s">
        <v>5780</v>
      </c>
      <c r="M659" s="395"/>
      <c r="N659" s="418" t="s">
        <v>3910</v>
      </c>
      <c r="O659" s="395"/>
      <c r="P659" s="418" t="s">
        <v>4111</v>
      </c>
      <c r="Q659" s="417" t="s">
        <v>4017</v>
      </c>
      <c r="R659" s="417" t="s">
        <v>4078</v>
      </c>
    </row>
    <row r="660" spans="1:18" ht="15" customHeight="1" thickBot="1" x14ac:dyDescent="0.3">
      <c r="A660" s="417" t="s">
        <v>725</v>
      </c>
      <c r="B660" s="413">
        <f t="shared" si="53"/>
        <v>1</v>
      </c>
      <c r="C660" s="413" t="str">
        <f t="shared" si="50"/>
        <v>1030260371</v>
      </c>
      <c r="D660" s="395" t="str">
        <f t="shared" si="51"/>
        <v>103026037McKeesport Area Tech Ctr</v>
      </c>
      <c r="E660" s="418" t="s">
        <v>726</v>
      </c>
      <c r="F660" s="418" t="s">
        <v>34</v>
      </c>
      <c r="G660" s="415" t="s">
        <v>1425</v>
      </c>
      <c r="H660" s="417" t="s">
        <v>5782</v>
      </c>
      <c r="I660" s="418" t="s">
        <v>726</v>
      </c>
      <c r="J660" s="417" t="s">
        <v>5782</v>
      </c>
      <c r="K660" s="419" t="str">
        <f t="shared" si="52"/>
        <v>1960 Eden Park Boulevard  McKeesport,  PA  15132</v>
      </c>
      <c r="L660" s="418" t="s">
        <v>5781</v>
      </c>
      <c r="M660" s="395"/>
      <c r="N660" s="418" t="s">
        <v>3910</v>
      </c>
      <c r="O660" s="395"/>
      <c r="P660" s="418" t="s">
        <v>4077</v>
      </c>
      <c r="Q660" s="417" t="s">
        <v>4017</v>
      </c>
      <c r="R660" s="417" t="s">
        <v>4078</v>
      </c>
    </row>
    <row r="661" spans="1:18" ht="15" customHeight="1" thickBot="1" x14ac:dyDescent="0.3">
      <c r="A661" s="417" t="s">
        <v>727</v>
      </c>
      <c r="B661" s="413">
        <f t="shared" si="53"/>
        <v>1</v>
      </c>
      <c r="C661" s="413" t="str">
        <f t="shared" si="50"/>
        <v>1152165031</v>
      </c>
      <c r="D661" s="395" t="str">
        <f t="shared" si="51"/>
        <v>115216503Mechanicsburg Area SHS</v>
      </c>
      <c r="E661" s="418" t="s">
        <v>728</v>
      </c>
      <c r="F661" s="418" t="s">
        <v>23</v>
      </c>
      <c r="G661" s="415" t="s">
        <v>1425</v>
      </c>
      <c r="H661" s="417" t="s">
        <v>2474</v>
      </c>
      <c r="I661" s="418" t="s">
        <v>2473</v>
      </c>
      <c r="J661" s="417" t="s">
        <v>2474</v>
      </c>
      <c r="K661" s="419" t="str">
        <f t="shared" si="52"/>
        <v>500 S Broad St  Mechanicsburg,  PA  17055</v>
      </c>
      <c r="L661" s="418" t="s">
        <v>5783</v>
      </c>
      <c r="M661" s="395"/>
      <c r="N661" s="418" t="s">
        <v>3910</v>
      </c>
      <c r="O661" s="395"/>
      <c r="P661" s="418" t="s">
        <v>4578</v>
      </c>
      <c r="Q661" s="417" t="s">
        <v>4017</v>
      </c>
      <c r="R661" s="417" t="s">
        <v>4580</v>
      </c>
    </row>
    <row r="662" spans="1:18" ht="15" customHeight="1" thickBot="1" x14ac:dyDescent="0.3">
      <c r="A662" s="417" t="s">
        <v>727</v>
      </c>
      <c r="B662" s="413">
        <f t="shared" si="53"/>
        <v>2</v>
      </c>
      <c r="C662" s="413" t="str">
        <f t="shared" si="50"/>
        <v>1152165032</v>
      </c>
      <c r="D662" s="395" t="str">
        <f t="shared" si="51"/>
        <v>115216503Mechanicsburg MS</v>
      </c>
      <c r="E662" s="418" t="s">
        <v>728</v>
      </c>
      <c r="F662" s="418" t="s">
        <v>23</v>
      </c>
      <c r="G662" s="415" t="s">
        <v>1425</v>
      </c>
      <c r="H662" s="417" t="s">
        <v>2476</v>
      </c>
      <c r="I662" s="418" t="s">
        <v>2475</v>
      </c>
      <c r="J662" s="417" t="s">
        <v>2476</v>
      </c>
      <c r="K662" s="419" t="str">
        <f t="shared" ref="K662:K678" si="54">L662&amp;"  "&amp;P662&amp;",  "&amp;Q662&amp;"  "&amp;R662</f>
        <v>1750 South Market Street  Mechanicsburg,  PA  17055</v>
      </c>
      <c r="L662" s="418" t="s">
        <v>5784</v>
      </c>
      <c r="M662" s="395"/>
      <c r="N662" s="418" t="s">
        <v>3910</v>
      </c>
      <c r="O662" s="395"/>
      <c r="P662" s="418" t="s">
        <v>4578</v>
      </c>
      <c r="Q662" s="417" t="s">
        <v>4017</v>
      </c>
      <c r="R662" s="417" t="s">
        <v>4580</v>
      </c>
    </row>
    <row r="663" spans="1:18" ht="15" customHeight="1" thickBot="1" x14ac:dyDescent="0.3">
      <c r="A663" s="417" t="s">
        <v>4813</v>
      </c>
      <c r="B663" s="413">
        <f t="shared" si="53"/>
        <v>1</v>
      </c>
      <c r="C663" s="413" t="str">
        <f t="shared" si="50"/>
        <v>1213928811</v>
      </c>
      <c r="D663" s="395" t="str">
        <f t="shared" si="51"/>
        <v>121392881Medical Academy CS</v>
      </c>
      <c r="E663" s="418" t="s">
        <v>3894</v>
      </c>
      <c r="F663" s="418" t="s">
        <v>18</v>
      </c>
      <c r="G663" s="415" t="s">
        <v>1425</v>
      </c>
      <c r="H663" s="417" t="s">
        <v>3878</v>
      </c>
      <c r="I663" s="418" t="s">
        <v>3894</v>
      </c>
      <c r="J663" s="417" t="s">
        <v>3878</v>
      </c>
      <c r="K663" s="419" t="str">
        <f t="shared" si="54"/>
        <v>330 Howertown Road  Catasauqua,  PA  18032</v>
      </c>
      <c r="L663" s="418" t="s">
        <v>5785</v>
      </c>
      <c r="M663" s="395"/>
      <c r="N663" s="418" t="s">
        <v>3910</v>
      </c>
      <c r="O663" s="395"/>
      <c r="P663" s="418" t="s">
        <v>4809</v>
      </c>
      <c r="Q663" s="417" t="s">
        <v>4017</v>
      </c>
      <c r="R663" s="417" t="s">
        <v>4810</v>
      </c>
    </row>
    <row r="664" spans="1:18" ht="15" customHeight="1" thickBot="1" x14ac:dyDescent="0.3">
      <c r="A664" s="417" t="s">
        <v>4998</v>
      </c>
      <c r="B664" s="413">
        <f t="shared" si="53"/>
        <v>1</v>
      </c>
      <c r="C664" s="413" t="str">
        <f t="shared" si="50"/>
        <v>1265193921</v>
      </c>
      <c r="D664" s="395" t="str">
        <f t="shared" si="51"/>
        <v>126519392Memphis Street Academy CS @ JP Jones</v>
      </c>
      <c r="E664" s="418" t="s">
        <v>3909</v>
      </c>
      <c r="F664" s="418" t="s">
        <v>18</v>
      </c>
      <c r="G664" s="415" t="s">
        <v>1425</v>
      </c>
      <c r="H664" s="417" t="s">
        <v>14831</v>
      </c>
      <c r="I664" s="418" t="s">
        <v>3909</v>
      </c>
      <c r="J664" s="417" t="s">
        <v>14831</v>
      </c>
      <c r="K664" s="419" t="str">
        <f t="shared" si="54"/>
        <v>2950 Memphis Street  Philadelphia,  PA  19134</v>
      </c>
      <c r="L664" s="418" t="s">
        <v>14664</v>
      </c>
      <c r="M664" s="395"/>
      <c r="N664" s="418" t="s">
        <v>3910</v>
      </c>
      <c r="O664" s="395"/>
      <c r="P664" s="418" t="s">
        <v>4016</v>
      </c>
      <c r="Q664" s="417" t="s">
        <v>4017</v>
      </c>
      <c r="R664" s="417" t="s">
        <v>4999</v>
      </c>
    </row>
    <row r="665" spans="1:18" ht="15" customHeight="1" thickBot="1" x14ac:dyDescent="0.3">
      <c r="A665" s="417" t="s">
        <v>729</v>
      </c>
      <c r="B665" s="413">
        <f t="shared" si="53"/>
        <v>1</v>
      </c>
      <c r="C665" s="413" t="str">
        <f t="shared" si="50"/>
        <v>1044350031</v>
      </c>
      <c r="D665" s="395" t="str">
        <f t="shared" si="51"/>
        <v>104435003Mercer Area MS</v>
      </c>
      <c r="E665" s="418" t="s">
        <v>730</v>
      </c>
      <c r="F665" s="418" t="s">
        <v>23</v>
      </c>
      <c r="G665" s="415" t="s">
        <v>1425</v>
      </c>
      <c r="H665" s="417" t="s">
        <v>2478</v>
      </c>
      <c r="I665" s="418" t="s">
        <v>2477</v>
      </c>
      <c r="J665" s="417" t="s">
        <v>2478</v>
      </c>
      <c r="K665" s="419" t="str">
        <f t="shared" si="54"/>
        <v>545 W Butler Street  Mercer,  PA  16137</v>
      </c>
      <c r="L665" s="418" t="s">
        <v>5786</v>
      </c>
      <c r="M665" s="395"/>
      <c r="N665" s="418" t="s">
        <v>3910</v>
      </c>
      <c r="O665" s="395"/>
      <c r="P665" s="418" t="s">
        <v>4180</v>
      </c>
      <c r="Q665" s="417" t="s">
        <v>4017</v>
      </c>
      <c r="R665" s="417" t="s">
        <v>4181</v>
      </c>
    </row>
    <row r="666" spans="1:18" ht="15" customHeight="1" thickBot="1" x14ac:dyDescent="0.3">
      <c r="A666" s="417" t="s">
        <v>729</v>
      </c>
      <c r="B666" s="413">
        <f t="shared" si="53"/>
        <v>2</v>
      </c>
      <c r="C666" s="413" t="str">
        <f t="shared" si="50"/>
        <v>1044350032</v>
      </c>
      <c r="D666" s="395" t="str">
        <f t="shared" si="51"/>
        <v>104435003Mercer Area SHS</v>
      </c>
      <c r="E666" s="418" t="s">
        <v>730</v>
      </c>
      <c r="F666" s="418" t="s">
        <v>23</v>
      </c>
      <c r="G666" s="415" t="s">
        <v>1425</v>
      </c>
      <c r="H666" s="417" t="s">
        <v>2480</v>
      </c>
      <c r="I666" s="418" t="s">
        <v>2479</v>
      </c>
      <c r="J666" s="417" t="s">
        <v>2480</v>
      </c>
      <c r="K666" s="419" t="str">
        <f t="shared" si="54"/>
        <v>545 W Butler St  Mercer,  PA  16137</v>
      </c>
      <c r="L666" s="418" t="s">
        <v>5787</v>
      </c>
      <c r="M666" s="395"/>
      <c r="N666" s="418" t="s">
        <v>3910</v>
      </c>
      <c r="O666" s="395"/>
      <c r="P666" s="418" t="s">
        <v>4180</v>
      </c>
      <c r="Q666" s="417" t="s">
        <v>4017</v>
      </c>
      <c r="R666" s="417" t="s">
        <v>4181</v>
      </c>
    </row>
    <row r="667" spans="1:18" ht="15" customHeight="1" thickBot="1" x14ac:dyDescent="0.3">
      <c r="A667" s="417" t="s">
        <v>731</v>
      </c>
      <c r="B667" s="413">
        <f t="shared" si="53"/>
        <v>1</v>
      </c>
      <c r="C667" s="413" t="str">
        <f t="shared" si="50"/>
        <v>1044351071</v>
      </c>
      <c r="D667" s="395" t="str">
        <f t="shared" si="51"/>
        <v>104435107Mercer County Career Center</v>
      </c>
      <c r="E667" s="418" t="s">
        <v>732</v>
      </c>
      <c r="F667" s="418" t="s">
        <v>34</v>
      </c>
      <c r="G667" s="415" t="s">
        <v>1425</v>
      </c>
      <c r="H667" s="417" t="s">
        <v>5789</v>
      </c>
      <c r="I667" s="418" t="s">
        <v>732</v>
      </c>
      <c r="J667" s="417" t="s">
        <v>5789</v>
      </c>
      <c r="K667" s="419" t="str">
        <f t="shared" si="54"/>
        <v>776 Greenville Road  Mercer,  PA  16137</v>
      </c>
      <c r="L667" s="418" t="s">
        <v>5788</v>
      </c>
      <c r="M667" s="395"/>
      <c r="N667" s="418" t="s">
        <v>3910</v>
      </c>
      <c r="O667" s="395"/>
      <c r="P667" s="418" t="s">
        <v>4180</v>
      </c>
      <c r="Q667" s="417" t="s">
        <v>4017</v>
      </c>
      <c r="R667" s="417" t="s">
        <v>4181</v>
      </c>
    </row>
    <row r="668" spans="1:18" ht="15" customHeight="1" thickBot="1" x14ac:dyDescent="0.3">
      <c r="A668" s="417" t="s">
        <v>733</v>
      </c>
      <c r="B668" s="413">
        <f t="shared" si="53"/>
        <v>1</v>
      </c>
      <c r="C668" s="413" t="str">
        <f t="shared" si="50"/>
        <v>1234653031</v>
      </c>
      <c r="D668" s="395" t="str">
        <f t="shared" si="51"/>
        <v>123465303Arcola Intrmd Sch</v>
      </c>
      <c r="E668" s="418" t="s">
        <v>734</v>
      </c>
      <c r="F668" s="418" t="s">
        <v>23</v>
      </c>
      <c r="G668" s="415" t="s">
        <v>1425</v>
      </c>
      <c r="H668" s="417" t="s">
        <v>2482</v>
      </c>
      <c r="I668" s="418" t="s">
        <v>2481</v>
      </c>
      <c r="J668" s="417" t="s">
        <v>2482</v>
      </c>
      <c r="K668" s="419" t="str">
        <f t="shared" si="54"/>
        <v>4000A Eagleville Road  Eagleville,  PA  19403</v>
      </c>
      <c r="L668" s="418" t="s">
        <v>5790</v>
      </c>
      <c r="M668" s="395"/>
      <c r="N668" s="418" t="s">
        <v>3910</v>
      </c>
      <c r="O668" s="395"/>
      <c r="P668" s="418" t="s">
        <v>4879</v>
      </c>
      <c r="Q668" s="417" t="s">
        <v>4017</v>
      </c>
      <c r="R668" s="417" t="s">
        <v>4859</v>
      </c>
    </row>
    <row r="669" spans="1:18" ht="15" customHeight="1" thickBot="1" x14ac:dyDescent="0.3">
      <c r="A669" s="417" t="s">
        <v>733</v>
      </c>
      <c r="B669" s="413">
        <f t="shared" si="53"/>
        <v>2</v>
      </c>
      <c r="C669" s="413" t="str">
        <f t="shared" si="50"/>
        <v>1234653032</v>
      </c>
      <c r="D669" s="395" t="str">
        <f t="shared" si="51"/>
        <v>123465303Methacton HS</v>
      </c>
      <c r="E669" s="418" t="s">
        <v>734</v>
      </c>
      <c r="F669" s="418" t="s">
        <v>23</v>
      </c>
      <c r="G669" s="415" t="s">
        <v>1425</v>
      </c>
      <c r="H669" s="417" t="s">
        <v>2484</v>
      </c>
      <c r="I669" s="418" t="s">
        <v>2483</v>
      </c>
      <c r="J669" s="417" t="s">
        <v>2484</v>
      </c>
      <c r="K669" s="419" t="str">
        <f t="shared" si="54"/>
        <v>1005 Kriebel Mill Road  Eagleville,  PA  19403</v>
      </c>
      <c r="L669" s="418" t="s">
        <v>5791</v>
      </c>
      <c r="M669" s="395"/>
      <c r="N669" s="418" t="s">
        <v>3910</v>
      </c>
      <c r="O669" s="395"/>
      <c r="P669" s="418" t="s">
        <v>4879</v>
      </c>
      <c r="Q669" s="417" t="s">
        <v>4017</v>
      </c>
      <c r="R669" s="417" t="s">
        <v>4859</v>
      </c>
    </row>
    <row r="670" spans="1:18" ht="15" customHeight="1" thickBot="1" x14ac:dyDescent="0.3">
      <c r="A670" s="417" t="s">
        <v>735</v>
      </c>
      <c r="B670" s="413">
        <f t="shared" si="53"/>
        <v>1</v>
      </c>
      <c r="C670" s="413" t="str">
        <f t="shared" si="50"/>
        <v>1085652031</v>
      </c>
      <c r="D670" s="395" t="str">
        <f t="shared" si="51"/>
        <v>108565203Meyersdale Area HS</v>
      </c>
      <c r="E670" s="418" t="s">
        <v>736</v>
      </c>
      <c r="F670" s="418" t="s">
        <v>23</v>
      </c>
      <c r="G670" s="415" t="s">
        <v>1425</v>
      </c>
      <c r="H670" s="417" t="s">
        <v>2486</v>
      </c>
      <c r="I670" s="418" t="s">
        <v>2485</v>
      </c>
      <c r="J670" s="417" t="s">
        <v>2486</v>
      </c>
      <c r="K670" s="419" t="str">
        <f t="shared" si="54"/>
        <v>1349 Shaw Mines Rd  Meyersdale,  PA  15552</v>
      </c>
      <c r="L670" s="418" t="s">
        <v>5792</v>
      </c>
      <c r="M670" s="395"/>
      <c r="N670" s="418" t="s">
        <v>3910</v>
      </c>
      <c r="O670" s="395"/>
      <c r="P670" s="418" t="s">
        <v>4349</v>
      </c>
      <c r="Q670" s="417" t="s">
        <v>4017</v>
      </c>
      <c r="R670" s="417" t="s">
        <v>4350</v>
      </c>
    </row>
    <row r="671" spans="1:18" ht="15" customHeight="1" thickBot="1" x14ac:dyDescent="0.3">
      <c r="A671" s="417" t="s">
        <v>735</v>
      </c>
      <c r="B671" s="413">
        <f t="shared" si="53"/>
        <v>2</v>
      </c>
      <c r="C671" s="413" t="str">
        <f t="shared" si="50"/>
        <v>1085652032</v>
      </c>
      <c r="D671" s="395" t="str">
        <f t="shared" si="51"/>
        <v>108565203Meyersdale Area MS</v>
      </c>
      <c r="E671" s="418" t="s">
        <v>736</v>
      </c>
      <c r="F671" s="418" t="s">
        <v>23</v>
      </c>
      <c r="G671" s="415" t="s">
        <v>1425</v>
      </c>
      <c r="H671" s="417" t="s">
        <v>2488</v>
      </c>
      <c r="I671" s="418" t="s">
        <v>2487</v>
      </c>
      <c r="J671" s="417" t="s">
        <v>2488</v>
      </c>
      <c r="K671" s="419" t="str">
        <f t="shared" si="54"/>
        <v>1353 Shaw Mines Rd  Meyersdale,  PA  15552</v>
      </c>
      <c r="L671" s="418" t="s">
        <v>5793</v>
      </c>
      <c r="M671" s="395"/>
      <c r="N671" s="418" t="s">
        <v>3910</v>
      </c>
      <c r="O671" s="395"/>
      <c r="P671" s="418" t="s">
        <v>4349</v>
      </c>
      <c r="Q671" s="417" t="s">
        <v>4017</v>
      </c>
      <c r="R671" s="417" t="s">
        <v>4350</v>
      </c>
    </row>
    <row r="672" spans="1:18" ht="15" customHeight="1" thickBot="1" x14ac:dyDescent="0.3">
      <c r="A672" s="417" t="s">
        <v>737</v>
      </c>
      <c r="B672" s="413">
        <f t="shared" si="53"/>
        <v>1</v>
      </c>
      <c r="C672" s="413" t="str">
        <f t="shared" si="50"/>
        <v>1193555031</v>
      </c>
      <c r="D672" s="395" t="str">
        <f t="shared" si="51"/>
        <v>119355503Mid Valley Secondary Center</v>
      </c>
      <c r="E672" s="418" t="s">
        <v>738</v>
      </c>
      <c r="F672" s="418" t="s">
        <v>23</v>
      </c>
      <c r="G672" s="415" t="s">
        <v>1425</v>
      </c>
      <c r="H672" s="417" t="s">
        <v>14832</v>
      </c>
      <c r="I672" s="418" t="s">
        <v>14833</v>
      </c>
      <c r="J672" s="417" t="s">
        <v>14832</v>
      </c>
      <c r="K672" s="419" t="str">
        <f t="shared" si="54"/>
        <v>52 Underwood Rd  Throop,  PA  18512</v>
      </c>
      <c r="L672" s="418" t="s">
        <v>5794</v>
      </c>
      <c r="M672" s="395"/>
      <c r="N672" s="418" t="s">
        <v>3910</v>
      </c>
      <c r="O672" s="395"/>
      <c r="P672" s="418" t="s">
        <v>4736</v>
      </c>
      <c r="Q672" s="417" t="s">
        <v>4017</v>
      </c>
      <c r="R672" s="417" t="s">
        <v>4731</v>
      </c>
    </row>
    <row r="673" spans="1:18" ht="15" customHeight="1" thickBot="1" x14ac:dyDescent="0.3">
      <c r="A673" s="417" t="s">
        <v>739</v>
      </c>
      <c r="B673" s="413">
        <f t="shared" si="53"/>
        <v>1</v>
      </c>
      <c r="C673" s="413" t="str">
        <f t="shared" si="50"/>
        <v>1220970071</v>
      </c>
      <c r="D673" s="395" t="str">
        <f t="shared" si="51"/>
        <v>122097007Middle Bucks Institute of Technology</v>
      </c>
      <c r="E673" s="418" t="s">
        <v>740</v>
      </c>
      <c r="F673" s="418" t="s">
        <v>34</v>
      </c>
      <c r="G673" s="415" t="s">
        <v>1425</v>
      </c>
      <c r="H673" s="417" t="s">
        <v>5796</v>
      </c>
      <c r="I673" s="418" t="s">
        <v>740</v>
      </c>
      <c r="J673" s="417" t="s">
        <v>5796</v>
      </c>
      <c r="K673" s="419" t="str">
        <f t="shared" si="54"/>
        <v>2740 Old York Road  Jamison,  PA  18929</v>
      </c>
      <c r="L673" s="418" t="s">
        <v>5795</v>
      </c>
      <c r="M673" s="395"/>
      <c r="N673" s="418" t="s">
        <v>3910</v>
      </c>
      <c r="O673" s="395"/>
      <c r="P673" s="418" t="s">
        <v>4842</v>
      </c>
      <c r="Q673" s="417" t="s">
        <v>4017</v>
      </c>
      <c r="R673" s="417" t="s">
        <v>4843</v>
      </c>
    </row>
    <row r="674" spans="1:18" ht="15" customHeight="1" thickBot="1" x14ac:dyDescent="0.3">
      <c r="A674" s="417" t="s">
        <v>741</v>
      </c>
      <c r="B674" s="413">
        <f t="shared" si="53"/>
        <v>1</v>
      </c>
      <c r="C674" s="413" t="str">
        <f t="shared" si="50"/>
        <v>1152260031</v>
      </c>
      <c r="D674" s="395" t="str">
        <f t="shared" si="51"/>
        <v>115226003Middletown Area HS</v>
      </c>
      <c r="E674" s="418" t="s">
        <v>742</v>
      </c>
      <c r="F674" s="418" t="s">
        <v>23</v>
      </c>
      <c r="G674" s="415" t="s">
        <v>1425</v>
      </c>
      <c r="H674" s="417" t="s">
        <v>2490</v>
      </c>
      <c r="I674" s="418" t="s">
        <v>2489</v>
      </c>
      <c r="J674" s="417" t="s">
        <v>2490</v>
      </c>
      <c r="K674" s="419" t="str">
        <f t="shared" si="54"/>
        <v>1155 N Union St  Middletown,  PA  17057</v>
      </c>
      <c r="L674" s="418" t="s">
        <v>5797</v>
      </c>
      <c r="M674" s="395"/>
      <c r="N674" s="418" t="s">
        <v>3910</v>
      </c>
      <c r="O674" s="395"/>
      <c r="P674" s="418" t="s">
        <v>4604</v>
      </c>
      <c r="Q674" s="417" t="s">
        <v>4017</v>
      </c>
      <c r="R674" s="417" t="s">
        <v>4605</v>
      </c>
    </row>
    <row r="675" spans="1:18" ht="15" customHeight="1" thickBot="1" x14ac:dyDescent="0.3">
      <c r="A675" s="417" t="s">
        <v>741</v>
      </c>
      <c r="B675" s="413">
        <f t="shared" si="53"/>
        <v>2</v>
      </c>
      <c r="C675" s="413" t="str">
        <f t="shared" si="50"/>
        <v>1152260032</v>
      </c>
      <c r="D675" s="395" t="str">
        <f t="shared" si="51"/>
        <v>115226003Middletown Area MS</v>
      </c>
      <c r="E675" s="418" t="s">
        <v>742</v>
      </c>
      <c r="F675" s="418" t="s">
        <v>23</v>
      </c>
      <c r="G675" s="415" t="s">
        <v>1425</v>
      </c>
      <c r="H675" s="417" t="s">
        <v>2492</v>
      </c>
      <c r="I675" s="418" t="s">
        <v>2491</v>
      </c>
      <c r="J675" s="417" t="s">
        <v>2492</v>
      </c>
      <c r="K675" s="419" t="str">
        <f t="shared" si="54"/>
        <v>215 Oberlin Rd  Middletown,  PA  17057</v>
      </c>
      <c r="L675" s="418" t="s">
        <v>5798</v>
      </c>
      <c r="M675" s="395"/>
      <c r="N675" s="418" t="s">
        <v>3910</v>
      </c>
      <c r="O675" s="395"/>
      <c r="P675" s="418" t="s">
        <v>4604</v>
      </c>
      <c r="Q675" s="417" t="s">
        <v>4017</v>
      </c>
      <c r="R675" s="417" t="s">
        <v>4605</v>
      </c>
    </row>
    <row r="676" spans="1:18" ht="15" customHeight="1" thickBot="1" x14ac:dyDescent="0.3">
      <c r="A676" s="417" t="s">
        <v>743</v>
      </c>
      <c r="B676" s="413">
        <f t="shared" si="53"/>
        <v>1</v>
      </c>
      <c r="C676" s="413" t="str">
        <f t="shared" si="50"/>
        <v>1165550031</v>
      </c>
      <c r="D676" s="395" t="str">
        <f t="shared" si="51"/>
        <v>116555003Midd-West HS</v>
      </c>
      <c r="E676" s="418" t="s">
        <v>744</v>
      </c>
      <c r="F676" s="418" t="s">
        <v>23</v>
      </c>
      <c r="G676" s="415" t="s">
        <v>1425</v>
      </c>
      <c r="H676" s="417" t="s">
        <v>2495</v>
      </c>
      <c r="I676" s="418" t="s">
        <v>2494</v>
      </c>
      <c r="J676" s="417" t="s">
        <v>2495</v>
      </c>
      <c r="K676" s="419" t="str">
        <f t="shared" si="54"/>
        <v>540 E Main St  Middleburg,  PA  17842</v>
      </c>
      <c r="L676" s="418" t="s">
        <v>5799</v>
      </c>
      <c r="M676" s="395"/>
      <c r="N676" s="418" t="s">
        <v>3910</v>
      </c>
      <c r="O676" s="395"/>
      <c r="P676" s="418" t="s">
        <v>4648</v>
      </c>
      <c r="Q676" s="417" t="s">
        <v>4017</v>
      </c>
      <c r="R676" s="417" t="s">
        <v>4649</v>
      </c>
    </row>
    <row r="677" spans="1:18" ht="15" customHeight="1" thickBot="1" x14ac:dyDescent="0.3">
      <c r="A677" s="417" t="s">
        <v>743</v>
      </c>
      <c r="B677" s="413">
        <f t="shared" si="53"/>
        <v>2</v>
      </c>
      <c r="C677" s="413" t="str">
        <f t="shared" si="50"/>
        <v>1165550032</v>
      </c>
      <c r="D677" s="395" t="str">
        <f t="shared" si="51"/>
        <v>116555003Midd-West MS</v>
      </c>
      <c r="E677" s="418" t="s">
        <v>744</v>
      </c>
      <c r="F677" s="418" t="s">
        <v>23</v>
      </c>
      <c r="G677" s="415" t="s">
        <v>1425</v>
      </c>
      <c r="H677" s="417" t="s">
        <v>2493</v>
      </c>
      <c r="I677" s="418" t="s">
        <v>3887</v>
      </c>
      <c r="J677" s="417" t="s">
        <v>2493</v>
      </c>
      <c r="K677" s="419" t="str">
        <f t="shared" si="54"/>
        <v>10 Dock Hill Road  Middleburg,  PA  17842</v>
      </c>
      <c r="L677" s="418" t="s">
        <v>5800</v>
      </c>
      <c r="M677" s="395"/>
      <c r="N677" s="418" t="s">
        <v>3910</v>
      </c>
      <c r="O677" s="395"/>
      <c r="P677" s="418" t="s">
        <v>4648</v>
      </c>
      <c r="Q677" s="417" t="s">
        <v>4017</v>
      </c>
      <c r="R677" s="417" t="s">
        <v>4649</v>
      </c>
    </row>
    <row r="678" spans="1:18" ht="15" customHeight="1" thickBot="1" x14ac:dyDescent="0.3">
      <c r="A678" s="417" t="s">
        <v>745</v>
      </c>
      <c r="B678" s="413">
        <f t="shared" si="53"/>
        <v>1</v>
      </c>
      <c r="C678" s="413" t="str">
        <f t="shared" si="50"/>
        <v>1270453031</v>
      </c>
      <c r="D678" s="395" t="str">
        <f t="shared" si="51"/>
        <v>127045303Midland El/MS</v>
      </c>
      <c r="E678" s="418" t="s">
        <v>746</v>
      </c>
      <c r="F678" s="418" t="s">
        <v>23</v>
      </c>
      <c r="G678" s="415" t="s">
        <v>1425</v>
      </c>
      <c r="H678" s="417" t="s">
        <v>2497</v>
      </c>
      <c r="I678" s="418" t="s">
        <v>2496</v>
      </c>
      <c r="J678" s="417" t="s">
        <v>2497</v>
      </c>
      <c r="K678" s="419" t="str">
        <f t="shared" si="54"/>
        <v>173 7th St  Midland,  PA  15059</v>
      </c>
      <c r="L678" s="418" t="s">
        <v>5801</v>
      </c>
      <c r="M678" s="395"/>
      <c r="N678" s="418" t="s">
        <v>3910</v>
      </c>
      <c r="O678" s="395"/>
      <c r="P678" s="418" t="s">
        <v>5004</v>
      </c>
      <c r="Q678" s="417" t="s">
        <v>4017</v>
      </c>
      <c r="R678" s="417" t="s">
        <v>5005</v>
      </c>
    </row>
    <row r="679" spans="1:18" ht="15" customHeight="1" thickBot="1" x14ac:dyDescent="0.3">
      <c r="A679" s="417" t="s">
        <v>747</v>
      </c>
      <c r="B679" s="413">
        <f t="shared" si="53"/>
        <v>1</v>
      </c>
      <c r="C679" s="413" t="str">
        <f t="shared" si="50"/>
        <v>1114446021</v>
      </c>
      <c r="D679" s="395" t="str">
        <f t="shared" si="51"/>
        <v>111444602Mifflin Co HS</v>
      </c>
      <c r="E679" s="418" t="s">
        <v>748</v>
      </c>
      <c r="F679" s="418" t="s">
        <v>23</v>
      </c>
      <c r="G679" s="415" t="s">
        <v>1425</v>
      </c>
      <c r="H679" s="417" t="s">
        <v>2499</v>
      </c>
      <c r="I679" s="418" t="s">
        <v>2498</v>
      </c>
      <c r="J679" s="417" t="s">
        <v>2499</v>
      </c>
      <c r="K679" s="419" t="str">
        <f t="shared" ref="K679:K702" si="55">L679&amp;"  "&amp;P679&amp;",  "&amp;Q679&amp;"  "&amp;R679</f>
        <v>501 Sixth Street  Lewistown,  PA  17044</v>
      </c>
      <c r="L679" s="418" t="s">
        <v>5803</v>
      </c>
      <c r="M679" s="395"/>
      <c r="N679" s="418" t="s">
        <v>3910</v>
      </c>
      <c r="O679" s="395"/>
      <c r="P679" s="418" t="s">
        <v>4441</v>
      </c>
      <c r="Q679" s="417" t="s">
        <v>4017</v>
      </c>
      <c r="R679" s="417" t="s">
        <v>4442</v>
      </c>
    </row>
    <row r="680" spans="1:18" ht="15" customHeight="1" thickBot="1" x14ac:dyDescent="0.3">
      <c r="A680" s="417" t="s">
        <v>747</v>
      </c>
      <c r="B680" s="413">
        <f t="shared" si="53"/>
        <v>2</v>
      </c>
      <c r="C680" s="413" t="str">
        <f t="shared" si="50"/>
        <v>1114446022</v>
      </c>
      <c r="D680" s="395" t="str">
        <f t="shared" si="51"/>
        <v>111444602Mifflin Co JHS</v>
      </c>
      <c r="E680" s="418" t="s">
        <v>748</v>
      </c>
      <c r="F680" s="418" t="s">
        <v>23</v>
      </c>
      <c r="G680" s="415" t="s">
        <v>1425</v>
      </c>
      <c r="H680" s="417" t="s">
        <v>2501</v>
      </c>
      <c r="I680" s="418" t="s">
        <v>2500</v>
      </c>
      <c r="J680" s="417" t="s">
        <v>2501</v>
      </c>
      <c r="K680" s="419" t="str">
        <f t="shared" si="55"/>
        <v>700 Cedar Street  Lewistown,  PA  17044</v>
      </c>
      <c r="L680" s="418" t="s">
        <v>5804</v>
      </c>
      <c r="M680" s="395"/>
      <c r="N680" s="418" t="s">
        <v>3910</v>
      </c>
      <c r="O680" s="395"/>
      <c r="P680" s="418" t="s">
        <v>4441</v>
      </c>
      <c r="Q680" s="417" t="s">
        <v>4017</v>
      </c>
      <c r="R680" s="417" t="s">
        <v>4442</v>
      </c>
    </row>
    <row r="681" spans="1:18" ht="15" customHeight="1" thickBot="1" x14ac:dyDescent="0.3">
      <c r="A681" s="417" t="s">
        <v>747</v>
      </c>
      <c r="B681" s="413">
        <f t="shared" si="53"/>
        <v>3</v>
      </c>
      <c r="C681" s="413" t="str">
        <f t="shared" si="50"/>
        <v>1114446023</v>
      </c>
      <c r="D681" s="395" t="str">
        <f t="shared" si="51"/>
        <v>111444602Mifflin Co MS</v>
      </c>
      <c r="E681" s="418" t="s">
        <v>748</v>
      </c>
      <c r="F681" s="418" t="s">
        <v>23</v>
      </c>
      <c r="G681" s="415" t="s">
        <v>1425</v>
      </c>
      <c r="H681" s="417" t="s">
        <v>2503</v>
      </c>
      <c r="I681" s="418" t="s">
        <v>2502</v>
      </c>
      <c r="J681" s="417" t="s">
        <v>2503</v>
      </c>
      <c r="K681" s="419" t="str">
        <f t="shared" si="55"/>
        <v>2 Manor Drive  Lewistown,  PA  17044</v>
      </c>
      <c r="L681" s="418" t="s">
        <v>5802</v>
      </c>
      <c r="M681" s="395"/>
      <c r="N681" s="418" t="s">
        <v>3910</v>
      </c>
      <c r="O681" s="395"/>
      <c r="P681" s="418" t="s">
        <v>4441</v>
      </c>
      <c r="Q681" s="417" t="s">
        <v>4017</v>
      </c>
      <c r="R681" s="417" t="s">
        <v>4442</v>
      </c>
    </row>
    <row r="682" spans="1:18" ht="15" customHeight="1" thickBot="1" x14ac:dyDescent="0.3">
      <c r="A682" s="417" t="s">
        <v>749</v>
      </c>
      <c r="B682" s="413">
        <f t="shared" si="53"/>
        <v>1</v>
      </c>
      <c r="C682" s="413" t="str">
        <f t="shared" si="50"/>
        <v>1166050031</v>
      </c>
      <c r="D682" s="395" t="str">
        <f t="shared" si="51"/>
        <v>116605003Mifflinburg Area MS</v>
      </c>
      <c r="E682" s="418" t="s">
        <v>750</v>
      </c>
      <c r="F682" s="418" t="s">
        <v>23</v>
      </c>
      <c r="G682" s="415" t="s">
        <v>1425</v>
      </c>
      <c r="H682" s="417" t="s">
        <v>2505</v>
      </c>
      <c r="I682" s="418" t="s">
        <v>2504</v>
      </c>
      <c r="J682" s="417" t="s">
        <v>2505</v>
      </c>
      <c r="K682" s="419" t="str">
        <f t="shared" si="55"/>
        <v>100 Mabel St  Mifflinburg,  PA  17844</v>
      </c>
      <c r="L682" s="418" t="s">
        <v>5805</v>
      </c>
      <c r="M682" s="395"/>
      <c r="N682" s="418" t="s">
        <v>3910</v>
      </c>
      <c r="O682" s="395"/>
      <c r="P682" s="418" t="s">
        <v>4654</v>
      </c>
      <c r="Q682" s="417" t="s">
        <v>4017</v>
      </c>
      <c r="R682" s="417" t="s">
        <v>4655</v>
      </c>
    </row>
    <row r="683" spans="1:18" ht="15" customHeight="1" thickBot="1" x14ac:dyDescent="0.3">
      <c r="A683" s="417" t="s">
        <v>749</v>
      </c>
      <c r="B683" s="413">
        <f t="shared" si="53"/>
        <v>2</v>
      </c>
      <c r="C683" s="413" t="str">
        <f t="shared" si="50"/>
        <v>1166050032</v>
      </c>
      <c r="D683" s="395" t="str">
        <f t="shared" si="51"/>
        <v>116605003Mifflinburg Area SHS</v>
      </c>
      <c r="E683" s="418" t="s">
        <v>750</v>
      </c>
      <c r="F683" s="418" t="s">
        <v>23</v>
      </c>
      <c r="G683" s="415" t="s">
        <v>1425</v>
      </c>
      <c r="H683" s="417" t="s">
        <v>2507</v>
      </c>
      <c r="I683" s="418" t="s">
        <v>2506</v>
      </c>
      <c r="J683" s="417" t="s">
        <v>2507</v>
      </c>
      <c r="K683" s="419" t="str">
        <f t="shared" si="55"/>
        <v>75 Market St  Mifflinburg,  PA  17844</v>
      </c>
      <c r="L683" s="418" t="s">
        <v>5806</v>
      </c>
      <c r="M683" s="395"/>
      <c r="N683" s="418" t="s">
        <v>3910</v>
      </c>
      <c r="O683" s="395"/>
      <c r="P683" s="418" t="s">
        <v>4654</v>
      </c>
      <c r="Q683" s="417" t="s">
        <v>4017</v>
      </c>
      <c r="R683" s="417" t="s">
        <v>4655</v>
      </c>
    </row>
    <row r="684" spans="1:18" ht="15" customHeight="1" thickBot="1" x14ac:dyDescent="0.3">
      <c r="A684" s="417" t="s">
        <v>751</v>
      </c>
      <c r="B684" s="413">
        <f t="shared" si="53"/>
        <v>1</v>
      </c>
      <c r="C684" s="413" t="str">
        <f t="shared" si="50"/>
        <v>1114442071</v>
      </c>
      <c r="D684" s="395" t="str">
        <f t="shared" si="51"/>
        <v>111444207Mifflin-Juniata CTC</v>
      </c>
      <c r="E684" s="418" t="s">
        <v>752</v>
      </c>
      <c r="F684" s="418" t="s">
        <v>34</v>
      </c>
      <c r="G684" s="415" t="s">
        <v>1425</v>
      </c>
      <c r="H684" s="417" t="s">
        <v>5808</v>
      </c>
      <c r="I684" s="418" t="s">
        <v>752</v>
      </c>
      <c r="J684" s="417" t="s">
        <v>5808</v>
      </c>
      <c r="K684" s="419" t="str">
        <f t="shared" si="55"/>
        <v>700 Pitt Street  Lewistown,  PA  17044</v>
      </c>
      <c r="L684" s="418" t="s">
        <v>5807</v>
      </c>
      <c r="M684" s="395"/>
      <c r="N684" s="418" t="s">
        <v>3910</v>
      </c>
      <c r="O684" s="395"/>
      <c r="P684" s="418" t="s">
        <v>4441</v>
      </c>
      <c r="Q684" s="417" t="s">
        <v>4017</v>
      </c>
      <c r="R684" s="417" t="s">
        <v>4442</v>
      </c>
    </row>
    <row r="685" spans="1:18" ht="15" customHeight="1" thickBot="1" x14ac:dyDescent="0.3">
      <c r="A685" s="417" t="s">
        <v>753</v>
      </c>
      <c r="B685" s="413">
        <f t="shared" si="53"/>
        <v>1</v>
      </c>
      <c r="C685" s="413" t="str">
        <f t="shared" si="50"/>
        <v>1052576021</v>
      </c>
      <c r="D685" s="395" t="str">
        <f t="shared" si="51"/>
        <v>105257602James S Wilson MS</v>
      </c>
      <c r="E685" s="418" t="s">
        <v>754</v>
      </c>
      <c r="F685" s="418" t="s">
        <v>23</v>
      </c>
      <c r="G685" s="415" t="s">
        <v>1425</v>
      </c>
      <c r="H685" s="417" t="s">
        <v>2509</v>
      </c>
      <c r="I685" s="418" t="s">
        <v>2508</v>
      </c>
      <c r="J685" s="417" t="s">
        <v>2509</v>
      </c>
      <c r="K685" s="419" t="str">
        <f t="shared" si="55"/>
        <v>901 W 54 ST  Erie,  PA  16509</v>
      </c>
      <c r="L685" s="418" t="s">
        <v>5809</v>
      </c>
      <c r="M685" s="395"/>
      <c r="N685" s="418" t="s">
        <v>3910</v>
      </c>
      <c r="O685" s="395"/>
      <c r="P685" s="418" t="s">
        <v>4198</v>
      </c>
      <c r="Q685" s="417" t="s">
        <v>4017</v>
      </c>
      <c r="R685" s="417" t="s">
        <v>4205</v>
      </c>
    </row>
    <row r="686" spans="1:18" ht="15" customHeight="1" thickBot="1" x14ac:dyDescent="0.3">
      <c r="A686" s="417" t="s">
        <v>753</v>
      </c>
      <c r="B686" s="413">
        <f t="shared" si="53"/>
        <v>2</v>
      </c>
      <c r="C686" s="413" t="str">
        <f t="shared" ref="C686:C748" si="56">A686&amp;B686</f>
        <v>1052576022</v>
      </c>
      <c r="D686" s="395" t="str">
        <f t="shared" ref="D686:D748" si="57">A686&amp;I686</f>
        <v>105257602McDowell HS</v>
      </c>
      <c r="E686" s="418" t="s">
        <v>754</v>
      </c>
      <c r="F686" s="418" t="s">
        <v>23</v>
      </c>
      <c r="G686" s="415" t="s">
        <v>1425</v>
      </c>
      <c r="H686" s="417" t="s">
        <v>2511</v>
      </c>
      <c r="I686" s="418" t="s">
        <v>2510</v>
      </c>
      <c r="J686" s="417" t="s">
        <v>2511</v>
      </c>
      <c r="K686" s="419" t="str">
        <f t="shared" si="55"/>
        <v>3580 West 38th St  Erie,  PA  16506</v>
      </c>
      <c r="L686" s="418" t="s">
        <v>5810</v>
      </c>
      <c r="M686" s="395"/>
      <c r="N686" s="418" t="s">
        <v>3910</v>
      </c>
      <c r="O686" s="395"/>
      <c r="P686" s="418" t="s">
        <v>4198</v>
      </c>
      <c r="Q686" s="417" t="s">
        <v>4017</v>
      </c>
      <c r="R686" s="417" t="s">
        <v>4200</v>
      </c>
    </row>
    <row r="687" spans="1:18" ht="15" customHeight="1" thickBot="1" x14ac:dyDescent="0.3">
      <c r="A687" s="417" t="s">
        <v>753</v>
      </c>
      <c r="B687" s="413">
        <f t="shared" si="53"/>
        <v>3</v>
      </c>
      <c r="C687" s="413" t="str">
        <f t="shared" si="56"/>
        <v>1052576023</v>
      </c>
      <c r="D687" s="395" t="str">
        <f t="shared" si="57"/>
        <v>105257602Walnut Creek MS</v>
      </c>
      <c r="E687" s="418" t="s">
        <v>754</v>
      </c>
      <c r="F687" s="418" t="s">
        <v>23</v>
      </c>
      <c r="G687" s="415" t="s">
        <v>1425</v>
      </c>
      <c r="H687" s="417" t="s">
        <v>2513</v>
      </c>
      <c r="I687" s="418" t="s">
        <v>2512</v>
      </c>
      <c r="J687" s="417" t="s">
        <v>2513</v>
      </c>
      <c r="K687" s="419" t="str">
        <f t="shared" si="55"/>
        <v>5901 Sterrettania Rd  Fairview,  PA  16415</v>
      </c>
      <c r="L687" s="418" t="s">
        <v>5811</v>
      </c>
      <c r="M687" s="395"/>
      <c r="N687" s="418" t="s">
        <v>3910</v>
      </c>
      <c r="O687" s="395"/>
      <c r="P687" s="418" t="s">
        <v>4207</v>
      </c>
      <c r="Q687" s="417" t="s">
        <v>4017</v>
      </c>
      <c r="R687" s="417" t="s">
        <v>4208</v>
      </c>
    </row>
    <row r="688" spans="1:18" ht="15" customHeight="1" thickBot="1" x14ac:dyDescent="0.3">
      <c r="A688" s="417" t="s">
        <v>753</v>
      </c>
      <c r="B688" s="413">
        <f t="shared" si="53"/>
        <v>4</v>
      </c>
      <c r="C688" s="413" t="str">
        <f t="shared" si="56"/>
        <v>1052576024</v>
      </c>
      <c r="D688" s="395" t="str">
        <f t="shared" si="57"/>
        <v>105257602Westlake MS</v>
      </c>
      <c r="E688" s="418" t="s">
        <v>754</v>
      </c>
      <c r="F688" s="418" t="s">
        <v>23</v>
      </c>
      <c r="G688" s="415" t="s">
        <v>1425</v>
      </c>
      <c r="H688" s="417" t="s">
        <v>2515</v>
      </c>
      <c r="I688" s="418" t="s">
        <v>2514</v>
      </c>
      <c r="J688" s="417" t="s">
        <v>2515</v>
      </c>
      <c r="K688" s="419" t="str">
        <f t="shared" si="55"/>
        <v>4330 W Lake Rd  Erie,  PA  16505</v>
      </c>
      <c r="L688" s="418" t="s">
        <v>5812</v>
      </c>
      <c r="M688" s="395"/>
      <c r="N688" s="418" t="s">
        <v>3910</v>
      </c>
      <c r="O688" s="395"/>
      <c r="P688" s="418" t="s">
        <v>4198</v>
      </c>
      <c r="Q688" s="417" t="s">
        <v>4017</v>
      </c>
      <c r="R688" s="417" t="s">
        <v>14769</v>
      </c>
    </row>
    <row r="689" spans="1:18" ht="15" customHeight="1" thickBot="1" x14ac:dyDescent="0.3">
      <c r="A689" s="417" t="s">
        <v>755</v>
      </c>
      <c r="B689" s="413">
        <f t="shared" si="53"/>
        <v>1</v>
      </c>
      <c r="C689" s="413" t="str">
        <f t="shared" si="56"/>
        <v>1152261031</v>
      </c>
      <c r="D689" s="395" t="str">
        <f t="shared" si="57"/>
        <v>115226103Millersburg Area MS</v>
      </c>
      <c r="E689" s="418" t="s">
        <v>756</v>
      </c>
      <c r="F689" s="418" t="s">
        <v>23</v>
      </c>
      <c r="G689" s="415" t="s">
        <v>1425</v>
      </c>
      <c r="H689" s="417" t="s">
        <v>2517</v>
      </c>
      <c r="I689" s="418" t="s">
        <v>2516</v>
      </c>
      <c r="J689" s="417" t="s">
        <v>2517</v>
      </c>
      <c r="K689" s="419" t="str">
        <f t="shared" si="55"/>
        <v>799 Center St  Millersburg,  PA  17061</v>
      </c>
      <c r="L689" s="418" t="s">
        <v>5813</v>
      </c>
      <c r="M689" s="395"/>
      <c r="N689" s="418" t="s">
        <v>3910</v>
      </c>
      <c r="O689" s="395"/>
      <c r="P689" s="418" t="s">
        <v>4606</v>
      </c>
      <c r="Q689" s="417" t="s">
        <v>4017</v>
      </c>
      <c r="R689" s="417" t="s">
        <v>4607</v>
      </c>
    </row>
    <row r="690" spans="1:18" ht="15" customHeight="1" thickBot="1" x14ac:dyDescent="0.3">
      <c r="A690" s="417" t="s">
        <v>755</v>
      </c>
      <c r="B690" s="413">
        <f t="shared" si="53"/>
        <v>2</v>
      </c>
      <c r="C690" s="413" t="str">
        <f t="shared" si="56"/>
        <v>1152261032</v>
      </c>
      <c r="D690" s="395" t="str">
        <f t="shared" si="57"/>
        <v>115226103Millersburg Area SHS</v>
      </c>
      <c r="E690" s="418" t="s">
        <v>756</v>
      </c>
      <c r="F690" s="418" t="s">
        <v>23</v>
      </c>
      <c r="G690" s="415" t="s">
        <v>1425</v>
      </c>
      <c r="H690" s="417" t="s">
        <v>2519</v>
      </c>
      <c r="I690" s="418" t="s">
        <v>2518</v>
      </c>
      <c r="J690" s="417" t="s">
        <v>2519</v>
      </c>
      <c r="K690" s="419" t="str">
        <f t="shared" si="55"/>
        <v>799 Center St  Millersburg,  PA  17061</v>
      </c>
      <c r="L690" s="418" t="s">
        <v>5813</v>
      </c>
      <c r="M690" s="395"/>
      <c r="N690" s="418" t="s">
        <v>3910</v>
      </c>
      <c r="O690" s="395"/>
      <c r="P690" s="418" t="s">
        <v>4606</v>
      </c>
      <c r="Q690" s="417" t="s">
        <v>4017</v>
      </c>
      <c r="R690" s="417" t="s">
        <v>4607</v>
      </c>
    </row>
    <row r="691" spans="1:18" ht="15" customHeight="1" thickBot="1" x14ac:dyDescent="0.3">
      <c r="A691" s="417" t="s">
        <v>757</v>
      </c>
      <c r="B691" s="413">
        <f t="shared" si="53"/>
        <v>1</v>
      </c>
      <c r="C691" s="413" t="str">
        <f t="shared" si="56"/>
        <v>1161950041</v>
      </c>
      <c r="D691" s="395" t="str">
        <f t="shared" si="57"/>
        <v>116195004Millville Area JSHS</v>
      </c>
      <c r="E691" s="418" t="s">
        <v>758</v>
      </c>
      <c r="F691" s="418" t="s">
        <v>23</v>
      </c>
      <c r="G691" s="415" t="s">
        <v>1425</v>
      </c>
      <c r="H691" s="417" t="s">
        <v>2521</v>
      </c>
      <c r="I691" s="418" t="s">
        <v>2520</v>
      </c>
      <c r="J691" s="417" t="s">
        <v>2521</v>
      </c>
      <c r="K691" s="419" t="str">
        <f t="shared" si="55"/>
        <v>PO Box 260  Millville,  PA  17846</v>
      </c>
      <c r="L691" s="418" t="s">
        <v>14469</v>
      </c>
      <c r="M691" s="395"/>
      <c r="N691" s="418" t="s">
        <v>3910</v>
      </c>
      <c r="O691" s="395"/>
      <c r="P691" s="418" t="s">
        <v>4631</v>
      </c>
      <c r="Q691" s="417" t="s">
        <v>4017</v>
      </c>
      <c r="R691" s="417" t="s">
        <v>4632</v>
      </c>
    </row>
    <row r="692" spans="1:18" ht="15" customHeight="1" thickBot="1" x14ac:dyDescent="0.3">
      <c r="A692" s="417" t="s">
        <v>759</v>
      </c>
      <c r="B692" s="413">
        <f t="shared" si="53"/>
        <v>1</v>
      </c>
      <c r="C692" s="413" t="str">
        <f t="shared" si="56"/>
        <v>1164950031</v>
      </c>
      <c r="D692" s="395" t="str">
        <f t="shared" si="57"/>
        <v>116495003Milton Area MS</v>
      </c>
      <c r="E692" s="418" t="s">
        <v>760</v>
      </c>
      <c r="F692" s="418" t="s">
        <v>23</v>
      </c>
      <c r="G692" s="415" t="s">
        <v>1425</v>
      </c>
      <c r="H692" s="417" t="s">
        <v>2523</v>
      </c>
      <c r="I692" s="418" t="s">
        <v>2522</v>
      </c>
      <c r="J692" s="417" t="s">
        <v>2523</v>
      </c>
      <c r="K692" s="419" t="str">
        <f t="shared" si="55"/>
        <v>700 Mahoning St  Milton,  PA  17847</v>
      </c>
      <c r="L692" s="418" t="s">
        <v>5814</v>
      </c>
      <c r="M692" s="395"/>
      <c r="N692" s="418" t="s">
        <v>3910</v>
      </c>
      <c r="O692" s="395"/>
      <c r="P692" s="418" t="s">
        <v>4623</v>
      </c>
      <c r="Q692" s="417" t="s">
        <v>4017</v>
      </c>
      <c r="R692" s="417" t="s">
        <v>4624</v>
      </c>
    </row>
    <row r="693" spans="1:18" ht="15" customHeight="1" thickBot="1" x14ac:dyDescent="0.3">
      <c r="A693" s="417" t="s">
        <v>759</v>
      </c>
      <c r="B693" s="413">
        <f t="shared" si="53"/>
        <v>2</v>
      </c>
      <c r="C693" s="413" t="str">
        <f t="shared" si="56"/>
        <v>1164950032</v>
      </c>
      <c r="D693" s="395" t="str">
        <f t="shared" si="57"/>
        <v>116495003Milton HS</v>
      </c>
      <c r="E693" s="418" t="s">
        <v>760</v>
      </c>
      <c r="F693" s="418" t="s">
        <v>23</v>
      </c>
      <c r="G693" s="415" t="s">
        <v>1425</v>
      </c>
      <c r="H693" s="417" t="s">
        <v>2525</v>
      </c>
      <c r="I693" s="418" t="s">
        <v>2524</v>
      </c>
      <c r="J693" s="417" t="s">
        <v>2525</v>
      </c>
      <c r="K693" s="419" t="str">
        <f t="shared" si="55"/>
        <v>700 Mahoning St  Milton,  PA  17847</v>
      </c>
      <c r="L693" s="418" t="s">
        <v>5814</v>
      </c>
      <c r="M693" s="395"/>
      <c r="N693" s="418" t="s">
        <v>3910</v>
      </c>
      <c r="O693" s="395"/>
      <c r="P693" s="418" t="s">
        <v>4623</v>
      </c>
      <c r="Q693" s="417" t="s">
        <v>4017</v>
      </c>
      <c r="R693" s="417" t="s">
        <v>4624</v>
      </c>
    </row>
    <row r="694" spans="1:18" ht="15" customHeight="1" thickBot="1" x14ac:dyDescent="0.3">
      <c r="A694" s="417" t="s">
        <v>761</v>
      </c>
      <c r="B694" s="413">
        <f t="shared" si="53"/>
        <v>1</v>
      </c>
      <c r="C694" s="413" t="str">
        <f t="shared" si="56"/>
        <v>1295447031</v>
      </c>
      <c r="D694" s="395" t="str">
        <f t="shared" si="57"/>
        <v>129544703Minersville Area JSHS</v>
      </c>
      <c r="E694" s="418" t="s">
        <v>762</v>
      </c>
      <c r="F694" s="418" t="s">
        <v>23</v>
      </c>
      <c r="G694" s="415" t="s">
        <v>1425</v>
      </c>
      <c r="H694" s="417" t="s">
        <v>2527</v>
      </c>
      <c r="I694" s="418" t="s">
        <v>2526</v>
      </c>
      <c r="J694" s="417" t="s">
        <v>2527</v>
      </c>
      <c r="K694" s="419" t="str">
        <f t="shared" si="55"/>
        <v>Battlin Miner Dr &amp; Low Rd  Minersville,  PA  17954</v>
      </c>
      <c r="L694" s="418" t="s">
        <v>5815</v>
      </c>
      <c r="M694" s="395"/>
      <c r="N694" s="418" t="s">
        <v>5048</v>
      </c>
      <c r="O694" s="395"/>
      <c r="P694" s="418" t="s">
        <v>5049</v>
      </c>
      <c r="Q694" s="417" t="s">
        <v>4017</v>
      </c>
      <c r="R694" s="417" t="s">
        <v>5050</v>
      </c>
    </row>
    <row r="695" spans="1:18" ht="15" customHeight="1" thickBot="1" x14ac:dyDescent="0.3">
      <c r="A695" s="417" t="s">
        <v>763</v>
      </c>
      <c r="B695" s="413">
        <f t="shared" si="53"/>
        <v>1</v>
      </c>
      <c r="C695" s="413" t="str">
        <f t="shared" si="56"/>
        <v>1043750031</v>
      </c>
      <c r="D695" s="395" t="str">
        <f t="shared" si="57"/>
        <v>104375003Mohawk JSHS</v>
      </c>
      <c r="E695" s="418" t="s">
        <v>764</v>
      </c>
      <c r="F695" s="418" t="s">
        <v>23</v>
      </c>
      <c r="G695" s="415" t="s">
        <v>1425</v>
      </c>
      <c r="H695" s="417" t="s">
        <v>2529</v>
      </c>
      <c r="I695" s="418" t="s">
        <v>2528</v>
      </c>
      <c r="J695" s="417" t="s">
        <v>2529</v>
      </c>
      <c r="K695" s="419" t="str">
        <f t="shared" si="55"/>
        <v>Mohawk School Road  Bessemer,  PA  16112</v>
      </c>
      <c r="L695" s="418" t="s">
        <v>14282</v>
      </c>
      <c r="M695" s="395"/>
      <c r="N695" s="418" t="s">
        <v>14283</v>
      </c>
      <c r="O695" s="395"/>
      <c r="P695" s="418" t="s">
        <v>4163</v>
      </c>
      <c r="Q695" s="417" t="s">
        <v>4017</v>
      </c>
      <c r="R695" s="417" t="s">
        <v>4164</v>
      </c>
    </row>
    <row r="696" spans="1:18" ht="15" customHeight="1" thickBot="1" x14ac:dyDescent="0.3">
      <c r="A696" s="417" t="s">
        <v>765</v>
      </c>
      <c r="B696" s="413">
        <f t="shared" si="53"/>
        <v>1</v>
      </c>
      <c r="C696" s="413" t="str">
        <f t="shared" si="56"/>
        <v>1016342071</v>
      </c>
      <c r="D696" s="395" t="str">
        <f t="shared" si="57"/>
        <v>101634207Mon Valley CTC</v>
      </c>
      <c r="E696" s="418" t="s">
        <v>766</v>
      </c>
      <c r="F696" s="418" t="s">
        <v>34</v>
      </c>
      <c r="G696" s="415" t="s">
        <v>1425</v>
      </c>
      <c r="H696" s="417" t="s">
        <v>5816</v>
      </c>
      <c r="I696" s="418" t="s">
        <v>766</v>
      </c>
      <c r="J696" s="417" t="s">
        <v>5816</v>
      </c>
      <c r="K696" s="419" t="str">
        <f t="shared" si="55"/>
        <v>Five Guttman Boulevard  Charleroi,  PA  15022</v>
      </c>
      <c r="L696" s="418" t="s">
        <v>5817</v>
      </c>
      <c r="M696" s="395"/>
      <c r="N696" s="418" t="s">
        <v>3910</v>
      </c>
      <c r="O696" s="395"/>
      <c r="P696" s="418" t="s">
        <v>4052</v>
      </c>
      <c r="Q696" s="417" t="s">
        <v>4017</v>
      </c>
      <c r="R696" s="417" t="s">
        <v>4053</v>
      </c>
    </row>
    <row r="697" spans="1:18" ht="15" customHeight="1" thickBot="1" x14ac:dyDescent="0.3">
      <c r="A697" s="417" t="s">
        <v>767</v>
      </c>
      <c r="B697" s="413">
        <f t="shared" si="53"/>
        <v>1</v>
      </c>
      <c r="C697" s="413" t="str">
        <f t="shared" si="56"/>
        <v>1076558031</v>
      </c>
      <c r="D697" s="395" t="str">
        <f t="shared" si="57"/>
        <v>107655803Monessen MS</v>
      </c>
      <c r="E697" s="418" t="s">
        <v>768</v>
      </c>
      <c r="F697" s="418" t="s">
        <v>23</v>
      </c>
      <c r="G697" s="415" t="s">
        <v>1425</v>
      </c>
      <c r="H697" s="417" t="s">
        <v>2531</v>
      </c>
      <c r="I697" s="418" t="s">
        <v>2530</v>
      </c>
      <c r="J697" s="417" t="s">
        <v>2531</v>
      </c>
      <c r="K697" s="419" t="str">
        <f t="shared" si="55"/>
        <v>1245 State Rd  Monessen,  PA  15062</v>
      </c>
      <c r="L697" s="418" t="s">
        <v>5818</v>
      </c>
      <c r="M697" s="395"/>
      <c r="N697" s="418" t="s">
        <v>3910</v>
      </c>
      <c r="O697" s="395"/>
      <c r="P697" s="418" t="s">
        <v>4282</v>
      </c>
      <c r="Q697" s="417" t="s">
        <v>4017</v>
      </c>
      <c r="R697" s="417" t="s">
        <v>4283</v>
      </c>
    </row>
    <row r="698" spans="1:18" ht="15" customHeight="1" thickBot="1" x14ac:dyDescent="0.3">
      <c r="A698" s="417" t="s">
        <v>767</v>
      </c>
      <c r="B698" s="413">
        <f t="shared" si="53"/>
        <v>2</v>
      </c>
      <c r="C698" s="413" t="str">
        <f t="shared" si="56"/>
        <v>1076558032</v>
      </c>
      <c r="D698" s="395" t="str">
        <f t="shared" si="57"/>
        <v>107655803Monessen SHS</v>
      </c>
      <c r="E698" s="418" t="s">
        <v>768</v>
      </c>
      <c r="F698" s="418" t="s">
        <v>23</v>
      </c>
      <c r="G698" s="415" t="s">
        <v>1425</v>
      </c>
      <c r="H698" s="417" t="s">
        <v>2533</v>
      </c>
      <c r="I698" s="418" t="s">
        <v>2532</v>
      </c>
      <c r="J698" s="417" t="s">
        <v>2533</v>
      </c>
      <c r="K698" s="419" t="str">
        <f t="shared" si="55"/>
        <v>1245 State Rd  Monessen,  PA  15062</v>
      </c>
      <c r="L698" s="418" t="s">
        <v>5818</v>
      </c>
      <c r="M698" s="395"/>
      <c r="N698" s="418" t="s">
        <v>3910</v>
      </c>
      <c r="O698" s="395"/>
      <c r="P698" s="418" t="s">
        <v>4282</v>
      </c>
      <c r="Q698" s="417" t="s">
        <v>4017</v>
      </c>
      <c r="R698" s="417" t="s">
        <v>4283</v>
      </c>
    </row>
    <row r="699" spans="1:18" ht="15" customHeight="1" thickBot="1" x14ac:dyDescent="0.3">
      <c r="A699" s="417" t="s">
        <v>769</v>
      </c>
      <c r="B699" s="413">
        <f t="shared" si="53"/>
        <v>1</v>
      </c>
      <c r="C699" s="413" t="str">
        <f t="shared" si="56"/>
        <v>1041053531</v>
      </c>
      <c r="D699" s="395" t="str">
        <f t="shared" si="57"/>
        <v>104105353Moniteau JSHS</v>
      </c>
      <c r="E699" s="418" t="s">
        <v>770</v>
      </c>
      <c r="F699" s="418" t="s">
        <v>23</v>
      </c>
      <c r="G699" s="415" t="s">
        <v>1425</v>
      </c>
      <c r="H699" s="417" t="s">
        <v>2535</v>
      </c>
      <c r="I699" s="418" t="s">
        <v>2534</v>
      </c>
      <c r="J699" s="417" t="s">
        <v>2535</v>
      </c>
      <c r="K699" s="419" t="str">
        <f t="shared" si="55"/>
        <v>1810 W Sunbury Rd  West Sunbury,  PA  16061</v>
      </c>
      <c r="L699" s="418" t="s">
        <v>5819</v>
      </c>
      <c r="M699" s="395"/>
      <c r="N699" s="418" t="s">
        <v>3910</v>
      </c>
      <c r="O699" s="395"/>
      <c r="P699" s="418" t="s">
        <v>4151</v>
      </c>
      <c r="Q699" s="417" t="s">
        <v>4017</v>
      </c>
      <c r="R699" s="417" t="s">
        <v>4152</v>
      </c>
    </row>
    <row r="700" spans="1:18" ht="15" customHeight="1" thickBot="1" x14ac:dyDescent="0.3">
      <c r="A700" s="417" t="s">
        <v>771</v>
      </c>
      <c r="B700" s="413">
        <f t="shared" si="53"/>
        <v>1</v>
      </c>
      <c r="C700" s="413" t="str">
        <f t="shared" si="56"/>
        <v>1204545071</v>
      </c>
      <c r="D700" s="395" t="str">
        <f t="shared" si="57"/>
        <v>120454507Monroe Career &amp; Tech Inst</v>
      </c>
      <c r="E700" s="418" t="s">
        <v>772</v>
      </c>
      <c r="F700" s="418" t="s">
        <v>34</v>
      </c>
      <c r="G700" s="415" t="s">
        <v>1425</v>
      </c>
      <c r="H700" s="417" t="s">
        <v>5820</v>
      </c>
      <c r="I700" s="418" t="s">
        <v>772</v>
      </c>
      <c r="J700" s="417" t="s">
        <v>5820</v>
      </c>
      <c r="K700" s="419" t="str">
        <f t="shared" si="55"/>
        <v>194 Laurel Lake Road  Bartonsville,  PA  18321</v>
      </c>
      <c r="L700" s="418" t="s">
        <v>14523</v>
      </c>
      <c r="M700" s="395"/>
      <c r="N700" s="418" t="s">
        <v>3910</v>
      </c>
      <c r="O700" s="395"/>
      <c r="P700" s="418" t="s">
        <v>4768</v>
      </c>
      <c r="Q700" s="417" t="s">
        <v>4017</v>
      </c>
      <c r="R700" s="417" t="s">
        <v>4769</v>
      </c>
    </row>
    <row r="701" spans="1:18" ht="15" customHeight="1" thickBot="1" x14ac:dyDescent="0.3">
      <c r="A701" s="417" t="s">
        <v>773</v>
      </c>
      <c r="B701" s="413">
        <f t="shared" si="53"/>
        <v>1</v>
      </c>
      <c r="C701" s="413" t="str">
        <f t="shared" si="56"/>
        <v>1174150041</v>
      </c>
      <c r="D701" s="395" t="str">
        <f t="shared" si="57"/>
        <v>117415004Montgomery MS</v>
      </c>
      <c r="E701" s="418" t="s">
        <v>774</v>
      </c>
      <c r="F701" s="418" t="s">
        <v>23</v>
      </c>
      <c r="G701" s="415" t="s">
        <v>1425</v>
      </c>
      <c r="H701" s="417" t="s">
        <v>2537</v>
      </c>
      <c r="I701" s="418" t="s">
        <v>2536</v>
      </c>
      <c r="J701" s="417" t="s">
        <v>2537</v>
      </c>
      <c r="K701" s="419" t="str">
        <f t="shared" si="55"/>
        <v>120 Penn Street  Montgomery,  PA  17752</v>
      </c>
      <c r="L701" s="418" t="s">
        <v>5822</v>
      </c>
      <c r="M701" s="395"/>
      <c r="N701" s="418" t="s">
        <v>3910</v>
      </c>
      <c r="O701" s="395"/>
      <c r="P701" s="418" t="s">
        <v>4681</v>
      </c>
      <c r="Q701" s="417" t="s">
        <v>4017</v>
      </c>
      <c r="R701" s="417" t="s">
        <v>4682</v>
      </c>
    </row>
    <row r="702" spans="1:18" ht="15" customHeight="1" thickBot="1" x14ac:dyDescent="0.3">
      <c r="A702" s="417" t="s">
        <v>773</v>
      </c>
      <c r="B702" s="413">
        <f t="shared" si="53"/>
        <v>2</v>
      </c>
      <c r="C702" s="413" t="str">
        <f t="shared" si="56"/>
        <v>1174150042</v>
      </c>
      <c r="D702" s="395" t="str">
        <f t="shared" si="57"/>
        <v>117415004Montgomery SHS</v>
      </c>
      <c r="E702" s="418" t="s">
        <v>774</v>
      </c>
      <c r="F702" s="418" t="s">
        <v>23</v>
      </c>
      <c r="G702" s="415" t="s">
        <v>1425</v>
      </c>
      <c r="H702" s="417" t="s">
        <v>2539</v>
      </c>
      <c r="I702" s="418" t="s">
        <v>2538</v>
      </c>
      <c r="J702" s="417" t="s">
        <v>2539</v>
      </c>
      <c r="K702" s="419" t="str">
        <f t="shared" si="55"/>
        <v>120 Penn Street  Montgomery,  PA  17752</v>
      </c>
      <c r="L702" s="418" t="s">
        <v>5822</v>
      </c>
      <c r="M702" s="395"/>
      <c r="N702" s="418" t="s">
        <v>3910</v>
      </c>
      <c r="O702" s="395"/>
      <c r="P702" s="418" t="s">
        <v>4681</v>
      </c>
      <c r="Q702" s="417" t="s">
        <v>4017</v>
      </c>
      <c r="R702" s="417" t="s">
        <v>4682</v>
      </c>
    </row>
    <row r="703" spans="1:18" ht="15" customHeight="1" thickBot="1" x14ac:dyDescent="0.3">
      <c r="A703" s="417" t="s">
        <v>775</v>
      </c>
      <c r="B703" s="413">
        <f t="shared" si="53"/>
        <v>1</v>
      </c>
      <c r="C703" s="413" t="str">
        <f t="shared" si="56"/>
        <v>1030263031</v>
      </c>
      <c r="D703" s="395" t="str">
        <f t="shared" si="57"/>
        <v>103026303David E Williams MS</v>
      </c>
      <c r="E703" s="418" t="s">
        <v>776</v>
      </c>
      <c r="F703" s="418" t="s">
        <v>23</v>
      </c>
      <c r="G703" s="415" t="s">
        <v>1425</v>
      </c>
      <c r="H703" s="417" t="s">
        <v>2541</v>
      </c>
      <c r="I703" s="418" t="s">
        <v>2540</v>
      </c>
      <c r="J703" s="417" t="s">
        <v>2541</v>
      </c>
      <c r="K703" s="419" t="str">
        <f t="shared" ref="K703:K734" si="58">L703&amp;"  "&amp;P703&amp;",  "&amp;Q703&amp;"  "&amp;R703</f>
        <v>Porters Hollow Rd  Coraopolis,  PA  15108</v>
      </c>
      <c r="L703" s="418" t="s">
        <v>5823</v>
      </c>
      <c r="M703" s="395"/>
      <c r="N703" s="418" t="s">
        <v>3910</v>
      </c>
      <c r="O703" s="395"/>
      <c r="P703" s="418" t="s">
        <v>4096</v>
      </c>
      <c r="Q703" s="417" t="s">
        <v>4017</v>
      </c>
      <c r="R703" s="417" t="s">
        <v>4097</v>
      </c>
    </row>
    <row r="704" spans="1:18" ht="15" customHeight="1" thickBot="1" x14ac:dyDescent="0.3">
      <c r="A704" s="417" t="s">
        <v>775</v>
      </c>
      <c r="B704" s="413">
        <f t="shared" si="53"/>
        <v>2</v>
      </c>
      <c r="C704" s="413" t="str">
        <f t="shared" si="56"/>
        <v>1030263032</v>
      </c>
      <c r="D704" s="395" t="str">
        <f t="shared" si="57"/>
        <v>103026303Montour HS</v>
      </c>
      <c r="E704" s="418" t="s">
        <v>776</v>
      </c>
      <c r="F704" s="418" t="s">
        <v>23</v>
      </c>
      <c r="G704" s="415" t="s">
        <v>1425</v>
      </c>
      <c r="H704" s="417" t="s">
        <v>2543</v>
      </c>
      <c r="I704" s="418" t="s">
        <v>2542</v>
      </c>
      <c r="J704" s="417" t="s">
        <v>2543</v>
      </c>
      <c r="K704" s="419" t="str">
        <f t="shared" si="58"/>
        <v>223 Clever Rd  Mc Kees Rocks,  PA  15136</v>
      </c>
      <c r="L704" s="418" t="s">
        <v>5824</v>
      </c>
      <c r="M704" s="395"/>
      <c r="N704" s="418" t="s">
        <v>3910</v>
      </c>
      <c r="O704" s="395"/>
      <c r="P704" s="418" t="s">
        <v>4112</v>
      </c>
      <c r="Q704" s="417" t="s">
        <v>4017</v>
      </c>
      <c r="R704" s="417" t="s">
        <v>4113</v>
      </c>
    </row>
    <row r="705" spans="1:18" ht="15" customHeight="1" thickBot="1" x14ac:dyDescent="0.3">
      <c r="A705" s="417" t="s">
        <v>777</v>
      </c>
      <c r="B705" s="413">
        <f t="shared" si="53"/>
        <v>1</v>
      </c>
      <c r="C705" s="413" t="str">
        <f t="shared" si="56"/>
        <v>1174151031</v>
      </c>
      <c r="D705" s="395" t="str">
        <f t="shared" si="57"/>
        <v>117415103C E McCall MS</v>
      </c>
      <c r="E705" s="418" t="s">
        <v>778</v>
      </c>
      <c r="F705" s="418" t="s">
        <v>23</v>
      </c>
      <c r="G705" s="415" t="s">
        <v>1425</v>
      </c>
      <c r="H705" s="417" t="s">
        <v>2545</v>
      </c>
      <c r="I705" s="418" t="s">
        <v>2544</v>
      </c>
      <c r="J705" s="417" t="s">
        <v>2545</v>
      </c>
      <c r="K705" s="419" t="str">
        <f t="shared" si="58"/>
        <v>600 Willow St  Montoursville,  PA  17754</v>
      </c>
      <c r="L705" s="418" t="s">
        <v>5825</v>
      </c>
      <c r="M705" s="395"/>
      <c r="N705" s="418" t="s">
        <v>3910</v>
      </c>
      <c r="O705" s="395"/>
      <c r="P705" s="418" t="s">
        <v>4679</v>
      </c>
      <c r="Q705" s="417" t="s">
        <v>4017</v>
      </c>
      <c r="R705" s="417" t="s">
        <v>4680</v>
      </c>
    </row>
    <row r="706" spans="1:18" ht="15" customHeight="1" thickBot="1" x14ac:dyDescent="0.3">
      <c r="A706" s="417" t="s">
        <v>777</v>
      </c>
      <c r="B706" s="413">
        <f t="shared" si="53"/>
        <v>2</v>
      </c>
      <c r="C706" s="413" t="str">
        <f t="shared" si="56"/>
        <v>1174151032</v>
      </c>
      <c r="D706" s="395" t="str">
        <f t="shared" si="57"/>
        <v>117415103Montoursville Area SHS</v>
      </c>
      <c r="E706" s="418" t="s">
        <v>778</v>
      </c>
      <c r="F706" s="418" t="s">
        <v>23</v>
      </c>
      <c r="G706" s="415" t="s">
        <v>1425</v>
      </c>
      <c r="H706" s="417" t="s">
        <v>2547</v>
      </c>
      <c r="I706" s="418" t="s">
        <v>2546</v>
      </c>
      <c r="J706" s="417" t="s">
        <v>2547</v>
      </c>
      <c r="K706" s="419" t="str">
        <f t="shared" si="58"/>
        <v>100 N Arch St  Montoursville,  PA  17754</v>
      </c>
      <c r="L706" s="418" t="s">
        <v>5826</v>
      </c>
      <c r="M706" s="395"/>
      <c r="N706" s="418" t="s">
        <v>3910</v>
      </c>
      <c r="O706" s="395"/>
      <c r="P706" s="418" t="s">
        <v>4679</v>
      </c>
      <c r="Q706" s="417" t="s">
        <v>4017</v>
      </c>
      <c r="R706" s="417" t="s">
        <v>4680</v>
      </c>
    </row>
    <row r="707" spans="1:18" ht="15" customHeight="1" thickBot="1" x14ac:dyDescent="0.3">
      <c r="A707" s="417" t="s">
        <v>779</v>
      </c>
      <c r="B707" s="413">
        <f t="shared" si="53"/>
        <v>1</v>
      </c>
      <c r="C707" s="413" t="str">
        <f t="shared" si="56"/>
        <v>1195845031</v>
      </c>
      <c r="D707" s="395" t="str">
        <f t="shared" si="57"/>
        <v>119584503Lathrop Street El Sch</v>
      </c>
      <c r="E707" s="418" t="s">
        <v>780</v>
      </c>
      <c r="F707" s="418" t="s">
        <v>23</v>
      </c>
      <c r="G707" s="415" t="s">
        <v>1425</v>
      </c>
      <c r="H707" s="417" t="s">
        <v>2549</v>
      </c>
      <c r="I707" s="418" t="s">
        <v>2548</v>
      </c>
      <c r="J707" s="417" t="s">
        <v>2549</v>
      </c>
      <c r="K707" s="419" t="str">
        <f t="shared" si="58"/>
        <v>130 Lathrop St  Montrose,  PA  18801</v>
      </c>
      <c r="L707" s="418" t="s">
        <v>5827</v>
      </c>
      <c r="M707" s="395"/>
      <c r="N707" s="418" t="s">
        <v>3910</v>
      </c>
      <c r="O707" s="395"/>
      <c r="P707" s="418" t="s">
        <v>4748</v>
      </c>
      <c r="Q707" s="417" t="s">
        <v>4017</v>
      </c>
      <c r="R707" s="417" t="s">
        <v>4749</v>
      </c>
    </row>
    <row r="708" spans="1:18" ht="15" customHeight="1" thickBot="1" x14ac:dyDescent="0.3">
      <c r="A708" s="417" t="s">
        <v>779</v>
      </c>
      <c r="B708" s="413">
        <f t="shared" ref="B708:B771" si="59">IF(A708=A707,B707+1,1)</f>
        <v>2</v>
      </c>
      <c r="C708" s="413" t="str">
        <f t="shared" si="56"/>
        <v>1195845032</v>
      </c>
      <c r="D708" s="395" t="str">
        <f t="shared" si="57"/>
        <v>119584503Montrose Area JSHS</v>
      </c>
      <c r="E708" s="418" t="s">
        <v>780</v>
      </c>
      <c r="F708" s="418" t="s">
        <v>23</v>
      </c>
      <c r="G708" s="415" t="s">
        <v>1425</v>
      </c>
      <c r="H708" s="417" t="s">
        <v>2551</v>
      </c>
      <c r="I708" s="418" t="s">
        <v>2550</v>
      </c>
      <c r="J708" s="417" t="s">
        <v>2551</v>
      </c>
      <c r="K708" s="419" t="str">
        <f t="shared" si="58"/>
        <v>75 Meteor Way  Montrose,  PA  18801</v>
      </c>
      <c r="L708" s="418" t="s">
        <v>5828</v>
      </c>
      <c r="M708" s="395"/>
      <c r="N708" s="418" t="s">
        <v>3910</v>
      </c>
      <c r="O708" s="395"/>
      <c r="P708" s="418" t="s">
        <v>4748</v>
      </c>
      <c r="Q708" s="417" t="s">
        <v>4017</v>
      </c>
      <c r="R708" s="417" t="s">
        <v>4749</v>
      </c>
    </row>
    <row r="709" spans="1:18" ht="15" customHeight="1" thickBot="1" x14ac:dyDescent="0.3">
      <c r="A709" s="417" t="s">
        <v>781</v>
      </c>
      <c r="B709" s="413">
        <f t="shared" si="59"/>
        <v>1</v>
      </c>
      <c r="C709" s="413" t="str">
        <f t="shared" si="56"/>
        <v>1030263431</v>
      </c>
      <c r="D709" s="395" t="str">
        <f t="shared" si="57"/>
        <v>103026343Moon Area Upper MS</v>
      </c>
      <c r="E709" s="418" t="s">
        <v>782</v>
      </c>
      <c r="F709" s="418" t="s">
        <v>23</v>
      </c>
      <c r="G709" s="415" t="s">
        <v>1425</v>
      </c>
      <c r="H709" s="417" t="s">
        <v>3871</v>
      </c>
      <c r="I709" s="418" t="s">
        <v>3870</v>
      </c>
      <c r="J709" s="417" t="s">
        <v>3871</v>
      </c>
      <c r="K709" s="419" t="str">
        <f t="shared" si="58"/>
        <v>8353 University Blvd.  Moon Township,  PA  15108</v>
      </c>
      <c r="L709" s="418" t="s">
        <v>14834</v>
      </c>
      <c r="M709" s="395"/>
      <c r="N709" s="418" t="s">
        <v>3910</v>
      </c>
      <c r="O709" s="395"/>
      <c r="P709" s="418" t="s">
        <v>4114</v>
      </c>
      <c r="Q709" s="417" t="s">
        <v>4017</v>
      </c>
      <c r="R709" s="417" t="s">
        <v>4097</v>
      </c>
    </row>
    <row r="710" spans="1:18" ht="15" customHeight="1" thickBot="1" x14ac:dyDescent="0.3">
      <c r="A710" s="417" t="s">
        <v>781</v>
      </c>
      <c r="B710" s="413">
        <f t="shared" si="59"/>
        <v>2</v>
      </c>
      <c r="C710" s="413" t="str">
        <f t="shared" si="56"/>
        <v>1030263432</v>
      </c>
      <c r="D710" s="395" t="str">
        <f t="shared" si="57"/>
        <v>103026343Moon SHS</v>
      </c>
      <c r="E710" s="418" t="s">
        <v>782</v>
      </c>
      <c r="F710" s="418" t="s">
        <v>23</v>
      </c>
      <c r="G710" s="415" t="s">
        <v>1425</v>
      </c>
      <c r="H710" s="417" t="s">
        <v>2553</v>
      </c>
      <c r="I710" s="418" t="s">
        <v>2552</v>
      </c>
      <c r="J710" s="417" t="s">
        <v>2553</v>
      </c>
      <c r="K710" s="419" t="str">
        <f t="shared" si="58"/>
        <v>8353 University Blvd  Moon Township,  PA  15108</v>
      </c>
      <c r="L710" s="418" t="s">
        <v>5829</v>
      </c>
      <c r="M710" s="395"/>
      <c r="N710" s="418" t="s">
        <v>3910</v>
      </c>
      <c r="O710" s="395"/>
      <c r="P710" s="418" t="s">
        <v>4114</v>
      </c>
      <c r="Q710" s="417" t="s">
        <v>4017</v>
      </c>
      <c r="R710" s="417" t="s">
        <v>4097</v>
      </c>
    </row>
    <row r="711" spans="1:18" ht="15" customHeight="1" thickBot="1" x14ac:dyDescent="0.3">
      <c r="A711" s="417" t="s">
        <v>783</v>
      </c>
      <c r="B711" s="413">
        <f t="shared" si="59"/>
        <v>1</v>
      </c>
      <c r="C711" s="413" t="str">
        <f t="shared" si="56"/>
        <v>1220972031</v>
      </c>
      <c r="D711" s="395" t="str">
        <f t="shared" si="57"/>
        <v>122097203Morrisville HS</v>
      </c>
      <c r="E711" s="418" t="s">
        <v>784</v>
      </c>
      <c r="F711" s="418" t="s">
        <v>23</v>
      </c>
      <c r="G711" s="415" t="s">
        <v>1425</v>
      </c>
      <c r="H711" s="417" t="s">
        <v>2555</v>
      </c>
      <c r="I711" s="418" t="s">
        <v>2554</v>
      </c>
      <c r="J711" s="417" t="s">
        <v>2555</v>
      </c>
      <c r="K711" s="419" t="str">
        <f t="shared" si="58"/>
        <v>550 W Palmer St  Morrisville,  PA  19067</v>
      </c>
      <c r="L711" s="418" t="s">
        <v>5830</v>
      </c>
      <c r="M711" s="395"/>
      <c r="N711" s="418" t="s">
        <v>3910</v>
      </c>
      <c r="O711" s="395"/>
      <c r="P711" s="418" t="s">
        <v>4844</v>
      </c>
      <c r="Q711" s="417" t="s">
        <v>4017</v>
      </c>
      <c r="R711" s="417" t="s">
        <v>4845</v>
      </c>
    </row>
    <row r="712" spans="1:18" ht="15" customHeight="1" thickBot="1" x14ac:dyDescent="0.3">
      <c r="A712" s="417" t="s">
        <v>783</v>
      </c>
      <c r="B712" s="413">
        <f t="shared" si="59"/>
        <v>2</v>
      </c>
      <c r="C712" s="413" t="str">
        <f t="shared" si="56"/>
        <v>1220972032</v>
      </c>
      <c r="D712" s="395" t="str">
        <f t="shared" si="57"/>
        <v>122097203Morrisville Intermediate Sch</v>
      </c>
      <c r="E712" s="418" t="s">
        <v>784</v>
      </c>
      <c r="F712" s="418" t="s">
        <v>23</v>
      </c>
      <c r="G712" s="415" t="s">
        <v>1425</v>
      </c>
      <c r="H712" s="417" t="s">
        <v>2557</v>
      </c>
      <c r="I712" s="418" t="s">
        <v>2556</v>
      </c>
      <c r="J712" s="417" t="s">
        <v>2557</v>
      </c>
      <c r="K712" s="419" t="str">
        <f t="shared" si="58"/>
        <v>550 W Palmer St  Morrisville,  PA  19067</v>
      </c>
      <c r="L712" s="418" t="s">
        <v>5830</v>
      </c>
      <c r="M712" s="395"/>
      <c r="N712" s="418" t="s">
        <v>3910</v>
      </c>
      <c r="O712" s="395"/>
      <c r="P712" s="418" t="s">
        <v>4844</v>
      </c>
      <c r="Q712" s="417" t="s">
        <v>4017</v>
      </c>
      <c r="R712" s="417" t="s">
        <v>4845</v>
      </c>
    </row>
    <row r="713" spans="1:18" ht="15" customHeight="1" thickBot="1" x14ac:dyDescent="0.3">
      <c r="A713" s="417" t="s">
        <v>785</v>
      </c>
      <c r="B713" s="413">
        <f t="shared" si="59"/>
        <v>1</v>
      </c>
      <c r="C713" s="413" t="str">
        <f t="shared" si="56"/>
        <v>1101750031</v>
      </c>
      <c r="D713" s="395" t="str">
        <f t="shared" si="57"/>
        <v>110175003Moshannon Valley JSHS</v>
      </c>
      <c r="E713" s="418" t="s">
        <v>786</v>
      </c>
      <c r="F713" s="418" t="s">
        <v>23</v>
      </c>
      <c r="G713" s="415" t="s">
        <v>1425</v>
      </c>
      <c r="H713" s="417" t="s">
        <v>2559</v>
      </c>
      <c r="I713" s="418" t="s">
        <v>2558</v>
      </c>
      <c r="J713" s="417" t="s">
        <v>2559</v>
      </c>
      <c r="K713" s="419" t="str">
        <f t="shared" si="58"/>
        <v>4934 Green Acre Rd  Houtzdale,  PA  16651</v>
      </c>
      <c r="L713" s="418" t="s">
        <v>5831</v>
      </c>
      <c r="M713" s="395"/>
      <c r="N713" s="418" t="s">
        <v>3910</v>
      </c>
      <c r="O713" s="395"/>
      <c r="P713" s="418" t="s">
        <v>4414</v>
      </c>
      <c r="Q713" s="417" t="s">
        <v>4017</v>
      </c>
      <c r="R713" s="417" t="s">
        <v>4415</v>
      </c>
    </row>
    <row r="714" spans="1:18" ht="15" customHeight="1" thickBot="1" x14ac:dyDescent="0.3">
      <c r="A714" s="417" t="s">
        <v>787</v>
      </c>
      <c r="B714" s="413">
        <f t="shared" si="59"/>
        <v>1</v>
      </c>
      <c r="C714" s="413" t="str">
        <f t="shared" si="56"/>
        <v>1164951031</v>
      </c>
      <c r="D714" s="395" t="str">
        <f t="shared" si="57"/>
        <v>116495103Mount Carmel Area HS</v>
      </c>
      <c r="E714" s="418" t="s">
        <v>788</v>
      </c>
      <c r="F714" s="418" t="s">
        <v>23</v>
      </c>
      <c r="G714" s="415" t="s">
        <v>1425</v>
      </c>
      <c r="H714" s="417" t="s">
        <v>2561</v>
      </c>
      <c r="I714" s="418" t="s">
        <v>2560</v>
      </c>
      <c r="J714" s="417" t="s">
        <v>2561</v>
      </c>
      <c r="K714" s="419" t="str">
        <f t="shared" si="58"/>
        <v>600 W 5th St  Mount Carmel,  PA  17851</v>
      </c>
      <c r="L714" s="418" t="s">
        <v>5832</v>
      </c>
      <c r="M714" s="395"/>
      <c r="N714" s="418" t="s">
        <v>3910</v>
      </c>
      <c r="O714" s="395"/>
      <c r="P714" s="418" t="s">
        <v>4640</v>
      </c>
      <c r="Q714" s="417" t="s">
        <v>4017</v>
      </c>
      <c r="R714" s="417" t="s">
        <v>4641</v>
      </c>
    </row>
    <row r="715" spans="1:18" ht="15" customHeight="1" thickBot="1" x14ac:dyDescent="0.3">
      <c r="A715" s="417" t="s">
        <v>787</v>
      </c>
      <c r="B715" s="413">
        <f t="shared" si="59"/>
        <v>2</v>
      </c>
      <c r="C715" s="413" t="str">
        <f t="shared" si="56"/>
        <v>1164951032</v>
      </c>
      <c r="D715" s="395" t="str">
        <f t="shared" si="57"/>
        <v>116495103Mount Carmel Area JH</v>
      </c>
      <c r="E715" s="418" t="s">
        <v>788</v>
      </c>
      <c r="F715" s="418" t="s">
        <v>23</v>
      </c>
      <c r="G715" s="415" t="s">
        <v>1425</v>
      </c>
      <c r="H715" s="417" t="s">
        <v>2563</v>
      </c>
      <c r="I715" s="418" t="s">
        <v>2562</v>
      </c>
      <c r="J715" s="417" t="s">
        <v>2563</v>
      </c>
      <c r="K715" s="419" t="str">
        <f t="shared" si="58"/>
        <v>600 W 5th St  Mount Carmel,  PA  17851</v>
      </c>
      <c r="L715" s="418" t="s">
        <v>5832</v>
      </c>
      <c r="M715" s="395"/>
      <c r="N715" s="418" t="s">
        <v>3910</v>
      </c>
      <c r="O715" s="395"/>
      <c r="P715" s="418" t="s">
        <v>4640</v>
      </c>
      <c r="Q715" s="417" t="s">
        <v>4017</v>
      </c>
      <c r="R715" s="417" t="s">
        <v>4641</v>
      </c>
    </row>
    <row r="716" spans="1:18" ht="15" customHeight="1" thickBot="1" x14ac:dyDescent="0.3">
      <c r="A716" s="417" t="s">
        <v>789</v>
      </c>
      <c r="B716" s="413">
        <f t="shared" si="59"/>
        <v>1</v>
      </c>
      <c r="C716" s="413" t="str">
        <f t="shared" si="56"/>
        <v>1076559031</v>
      </c>
      <c r="D716" s="395" t="str">
        <f t="shared" si="57"/>
        <v>107655903Mount Pleasant Area HS</v>
      </c>
      <c r="E716" s="418" t="s">
        <v>790</v>
      </c>
      <c r="F716" s="418" t="s">
        <v>23</v>
      </c>
      <c r="G716" s="415" t="s">
        <v>1425</v>
      </c>
      <c r="H716" s="417" t="s">
        <v>2565</v>
      </c>
      <c r="I716" s="418" t="s">
        <v>2564</v>
      </c>
      <c r="J716" s="417" t="s">
        <v>2565</v>
      </c>
      <c r="K716" s="419" t="str">
        <f t="shared" si="58"/>
        <v>265 State Street  Mount Pleasant,  PA  15666</v>
      </c>
      <c r="L716" s="418" t="s">
        <v>5833</v>
      </c>
      <c r="M716" s="395"/>
      <c r="N716" s="418" t="s">
        <v>3910</v>
      </c>
      <c r="O716" s="395"/>
      <c r="P716" s="418" t="s">
        <v>4284</v>
      </c>
      <c r="Q716" s="417" t="s">
        <v>4017</v>
      </c>
      <c r="R716" s="417" t="s">
        <v>4285</v>
      </c>
    </row>
    <row r="717" spans="1:18" ht="15" customHeight="1" thickBot="1" x14ac:dyDescent="0.3">
      <c r="A717" s="417" t="s">
        <v>789</v>
      </c>
      <c r="B717" s="413">
        <f t="shared" si="59"/>
        <v>2</v>
      </c>
      <c r="C717" s="413" t="str">
        <f t="shared" si="56"/>
        <v>1076559032</v>
      </c>
      <c r="D717" s="395" t="str">
        <f t="shared" si="57"/>
        <v>107655903Mount Pleasant Area JHS</v>
      </c>
      <c r="E717" s="418" t="s">
        <v>790</v>
      </c>
      <c r="F717" s="418" t="s">
        <v>23</v>
      </c>
      <c r="G717" s="415" t="s">
        <v>1425</v>
      </c>
      <c r="H717" s="417" t="s">
        <v>2567</v>
      </c>
      <c r="I717" s="418" t="s">
        <v>2566</v>
      </c>
      <c r="J717" s="417" t="s">
        <v>2567</v>
      </c>
      <c r="K717" s="419" t="str">
        <f t="shared" si="58"/>
        <v>265 State Street  Mount Pleasant,  PA  15666</v>
      </c>
      <c r="L717" s="418" t="s">
        <v>5833</v>
      </c>
      <c r="M717" s="395"/>
      <c r="N717" s="418" t="s">
        <v>3910</v>
      </c>
      <c r="O717" s="395"/>
      <c r="P717" s="418" t="s">
        <v>4284</v>
      </c>
      <c r="Q717" s="417" t="s">
        <v>4017</v>
      </c>
      <c r="R717" s="417" t="s">
        <v>4285</v>
      </c>
    </row>
    <row r="718" spans="1:18" ht="15" customHeight="1" thickBot="1" x14ac:dyDescent="0.3">
      <c r="A718" s="417" t="s">
        <v>791</v>
      </c>
      <c r="B718" s="413">
        <f t="shared" si="59"/>
        <v>1</v>
      </c>
      <c r="C718" s="413" t="str">
        <f t="shared" si="56"/>
        <v>1113160031</v>
      </c>
      <c r="D718" s="395" t="str">
        <f t="shared" si="57"/>
        <v>111316003Mount Union Area JHS</v>
      </c>
      <c r="E718" s="418" t="s">
        <v>792</v>
      </c>
      <c r="F718" s="418" t="s">
        <v>23</v>
      </c>
      <c r="G718" s="415" t="s">
        <v>1425</v>
      </c>
      <c r="H718" s="417" t="s">
        <v>2569</v>
      </c>
      <c r="I718" s="418" t="s">
        <v>2568</v>
      </c>
      <c r="J718" s="417" t="s">
        <v>2569</v>
      </c>
      <c r="K718" s="419" t="str">
        <f t="shared" si="58"/>
        <v>706 North Shaver Street  Mount Union,  PA  17066</v>
      </c>
      <c r="L718" s="418" t="s">
        <v>5834</v>
      </c>
      <c r="M718" s="395"/>
      <c r="N718" s="418" t="s">
        <v>3910</v>
      </c>
      <c r="O718" s="395"/>
      <c r="P718" s="418" t="s">
        <v>4435</v>
      </c>
      <c r="Q718" s="417" t="s">
        <v>4017</v>
      </c>
      <c r="R718" s="417" t="s">
        <v>4436</v>
      </c>
    </row>
    <row r="719" spans="1:18" ht="15" customHeight="1" thickBot="1" x14ac:dyDescent="0.3">
      <c r="A719" s="417" t="s">
        <v>791</v>
      </c>
      <c r="B719" s="413">
        <f t="shared" si="59"/>
        <v>2</v>
      </c>
      <c r="C719" s="413" t="str">
        <f t="shared" si="56"/>
        <v>1113160032</v>
      </c>
      <c r="D719" s="395" t="str">
        <f t="shared" si="57"/>
        <v>111316003Mount Union Area SHS</v>
      </c>
      <c r="E719" s="418" t="s">
        <v>792</v>
      </c>
      <c r="F719" s="418" t="s">
        <v>23</v>
      </c>
      <c r="G719" s="415" t="s">
        <v>1425</v>
      </c>
      <c r="H719" s="417" t="s">
        <v>2571</v>
      </c>
      <c r="I719" s="418" t="s">
        <v>2570</v>
      </c>
      <c r="J719" s="417" t="s">
        <v>2571</v>
      </c>
      <c r="K719" s="419" t="str">
        <f t="shared" si="58"/>
        <v>706 North Shaver Street  Mount Union,  PA  17066</v>
      </c>
      <c r="L719" s="418" t="s">
        <v>5834</v>
      </c>
      <c r="M719" s="395"/>
      <c r="N719" s="418" t="s">
        <v>3910</v>
      </c>
      <c r="O719" s="395"/>
      <c r="P719" s="418" t="s">
        <v>4435</v>
      </c>
      <c r="Q719" s="417" t="s">
        <v>4017</v>
      </c>
      <c r="R719" s="417" t="s">
        <v>4436</v>
      </c>
    </row>
    <row r="720" spans="1:18" ht="15" customHeight="1" thickBot="1" x14ac:dyDescent="0.3">
      <c r="A720" s="417" t="s">
        <v>793</v>
      </c>
      <c r="B720" s="413">
        <f t="shared" si="59"/>
        <v>1</v>
      </c>
      <c r="C720" s="413" t="str">
        <f t="shared" si="56"/>
        <v>1195846031</v>
      </c>
      <c r="D720" s="395" t="str">
        <f t="shared" si="57"/>
        <v>119584603Mountain View JSHS</v>
      </c>
      <c r="E720" s="418" t="s">
        <v>794</v>
      </c>
      <c r="F720" s="418" t="s">
        <v>23</v>
      </c>
      <c r="G720" s="415" t="s">
        <v>1425</v>
      </c>
      <c r="H720" s="417" t="s">
        <v>2573</v>
      </c>
      <c r="I720" s="418" t="s">
        <v>2572</v>
      </c>
      <c r="J720" s="417" t="s">
        <v>2573</v>
      </c>
      <c r="K720" s="419" t="str">
        <f t="shared" si="58"/>
        <v>11749 State Route 106  Kingsley,  PA  18826</v>
      </c>
      <c r="L720" s="418" t="s">
        <v>5835</v>
      </c>
      <c r="M720" s="395"/>
      <c r="N720" s="418" t="s">
        <v>3910</v>
      </c>
      <c r="O720" s="395"/>
      <c r="P720" s="418" t="s">
        <v>4750</v>
      </c>
      <c r="Q720" s="417" t="s">
        <v>4017</v>
      </c>
      <c r="R720" s="417" t="s">
        <v>4751</v>
      </c>
    </row>
    <row r="721" spans="1:18" ht="15" customHeight="1" thickBot="1" x14ac:dyDescent="0.3">
      <c r="A721" s="417" t="s">
        <v>795</v>
      </c>
      <c r="B721" s="413">
        <f t="shared" si="59"/>
        <v>1</v>
      </c>
      <c r="C721" s="413" t="str">
        <f t="shared" si="56"/>
        <v>1030264021</v>
      </c>
      <c r="D721" s="395" t="str">
        <f t="shared" si="57"/>
        <v>103026402Jefferson MS</v>
      </c>
      <c r="E721" s="418" t="s">
        <v>796</v>
      </c>
      <c r="F721" s="418" t="s">
        <v>23</v>
      </c>
      <c r="G721" s="415" t="s">
        <v>1425</v>
      </c>
      <c r="H721" s="417" t="s">
        <v>2575</v>
      </c>
      <c r="I721" s="418" t="s">
        <v>2574</v>
      </c>
      <c r="J721" s="417" t="s">
        <v>2575</v>
      </c>
      <c r="K721" s="419" t="str">
        <f t="shared" si="58"/>
        <v>21 Moffett St  Pittsburgh,  PA  15243</v>
      </c>
      <c r="L721" s="418" t="s">
        <v>5836</v>
      </c>
      <c r="M721" s="395"/>
      <c r="N721" s="418" t="s">
        <v>3910</v>
      </c>
      <c r="O721" s="395"/>
      <c r="P721" s="418" t="s">
        <v>4067</v>
      </c>
      <c r="Q721" s="417" t="s">
        <v>4017</v>
      </c>
      <c r="R721" s="417" t="s">
        <v>5837</v>
      </c>
    </row>
    <row r="722" spans="1:18" ht="15" customHeight="1" thickBot="1" x14ac:dyDescent="0.3">
      <c r="A722" s="417" t="s">
        <v>795</v>
      </c>
      <c r="B722" s="413">
        <f t="shared" si="59"/>
        <v>2</v>
      </c>
      <c r="C722" s="413" t="str">
        <f t="shared" si="56"/>
        <v>1030264022</v>
      </c>
      <c r="D722" s="395" t="str">
        <f t="shared" si="57"/>
        <v>103026402Mellon MS</v>
      </c>
      <c r="E722" s="418" t="s">
        <v>796</v>
      </c>
      <c r="F722" s="418" t="s">
        <v>23</v>
      </c>
      <c r="G722" s="415" t="s">
        <v>1425</v>
      </c>
      <c r="H722" s="417" t="s">
        <v>2577</v>
      </c>
      <c r="I722" s="418" t="s">
        <v>2576</v>
      </c>
      <c r="J722" s="417" t="s">
        <v>2577</v>
      </c>
      <c r="K722" s="419" t="str">
        <f t="shared" si="58"/>
        <v>11 Castle Shannon Boulevard  Pittsburgh,  PA  15228</v>
      </c>
      <c r="L722" s="418" t="s">
        <v>5838</v>
      </c>
      <c r="M722" s="395"/>
      <c r="N722" s="418" t="s">
        <v>3910</v>
      </c>
      <c r="O722" s="395"/>
      <c r="P722" s="418" t="s">
        <v>4067</v>
      </c>
      <c r="Q722" s="417" t="s">
        <v>4017</v>
      </c>
      <c r="R722" s="417" t="s">
        <v>4115</v>
      </c>
    </row>
    <row r="723" spans="1:18" ht="15" customHeight="1" thickBot="1" x14ac:dyDescent="0.3">
      <c r="A723" s="417" t="s">
        <v>795</v>
      </c>
      <c r="B723" s="413">
        <f t="shared" si="59"/>
        <v>3</v>
      </c>
      <c r="C723" s="413" t="str">
        <f t="shared" si="56"/>
        <v>1030264023</v>
      </c>
      <c r="D723" s="395" t="str">
        <f t="shared" si="57"/>
        <v>103026402Mt Lebanon SHS</v>
      </c>
      <c r="E723" s="418" t="s">
        <v>796</v>
      </c>
      <c r="F723" s="418" t="s">
        <v>23</v>
      </c>
      <c r="G723" s="415" t="s">
        <v>1425</v>
      </c>
      <c r="H723" s="417" t="s">
        <v>2579</v>
      </c>
      <c r="I723" s="418" t="s">
        <v>2578</v>
      </c>
      <c r="J723" s="417" t="s">
        <v>2579</v>
      </c>
      <c r="K723" s="419" t="str">
        <f t="shared" si="58"/>
        <v>155 Cochran Rd  Pittsburgh,  PA  15228</v>
      </c>
      <c r="L723" s="418" t="s">
        <v>5839</v>
      </c>
      <c r="M723" s="395"/>
      <c r="N723" s="418" t="s">
        <v>3910</v>
      </c>
      <c r="O723" s="395"/>
      <c r="P723" s="418" t="s">
        <v>4067</v>
      </c>
      <c r="Q723" s="417" t="s">
        <v>4017</v>
      </c>
      <c r="R723" s="417" t="s">
        <v>4115</v>
      </c>
    </row>
    <row r="724" spans="1:18" ht="15" customHeight="1" thickBot="1" x14ac:dyDescent="0.3">
      <c r="A724" s="417" t="s">
        <v>797</v>
      </c>
      <c r="B724" s="413">
        <f t="shared" si="59"/>
        <v>1</v>
      </c>
      <c r="C724" s="413" t="str">
        <f t="shared" si="56"/>
        <v>1140655031</v>
      </c>
      <c r="D724" s="395" t="str">
        <f t="shared" si="57"/>
        <v>114065503Muhlenberg HS</v>
      </c>
      <c r="E724" s="418" t="s">
        <v>798</v>
      </c>
      <c r="F724" s="418" t="s">
        <v>23</v>
      </c>
      <c r="G724" s="415" t="s">
        <v>1425</v>
      </c>
      <c r="H724" s="417" t="s">
        <v>2581</v>
      </c>
      <c r="I724" s="418" t="s">
        <v>2580</v>
      </c>
      <c r="J724" s="417" t="s">
        <v>2581</v>
      </c>
      <c r="K724" s="419" t="str">
        <f t="shared" si="58"/>
        <v>400 Sharp Avenue  Laureldale,  PA  19605</v>
      </c>
      <c r="L724" s="418" t="s">
        <v>5840</v>
      </c>
      <c r="M724" s="395"/>
      <c r="N724" s="418" t="s">
        <v>3910</v>
      </c>
      <c r="O724" s="395"/>
      <c r="P724" s="418" t="s">
        <v>4558</v>
      </c>
      <c r="Q724" s="417" t="s">
        <v>4017</v>
      </c>
      <c r="R724" s="417" t="s">
        <v>4535</v>
      </c>
    </row>
    <row r="725" spans="1:18" ht="15" customHeight="1" thickBot="1" x14ac:dyDescent="0.3">
      <c r="A725" s="417" t="s">
        <v>797</v>
      </c>
      <c r="B725" s="413">
        <f t="shared" si="59"/>
        <v>2</v>
      </c>
      <c r="C725" s="413" t="str">
        <f t="shared" si="56"/>
        <v>1140655032</v>
      </c>
      <c r="D725" s="395" t="str">
        <f t="shared" si="57"/>
        <v>114065503Muhlenberg MS</v>
      </c>
      <c r="E725" s="418" t="s">
        <v>798</v>
      </c>
      <c r="F725" s="418" t="s">
        <v>23</v>
      </c>
      <c r="G725" s="415" t="s">
        <v>1425</v>
      </c>
      <c r="H725" s="417" t="s">
        <v>2583</v>
      </c>
      <c r="I725" s="418" t="s">
        <v>2582</v>
      </c>
      <c r="J725" s="417" t="s">
        <v>2583</v>
      </c>
      <c r="K725" s="419" t="str">
        <f t="shared" si="58"/>
        <v>801 E Bellevue Ave  Laureldale,  PA  19605</v>
      </c>
      <c r="L725" s="418" t="s">
        <v>5841</v>
      </c>
      <c r="M725" s="395"/>
      <c r="N725" s="418" t="s">
        <v>3910</v>
      </c>
      <c r="O725" s="395"/>
      <c r="P725" s="418" t="s">
        <v>4558</v>
      </c>
      <c r="Q725" s="417" t="s">
        <v>4017</v>
      </c>
      <c r="R725" s="417" t="s">
        <v>4535</v>
      </c>
    </row>
    <row r="726" spans="1:18" ht="15" customHeight="1" thickBot="1" x14ac:dyDescent="0.3">
      <c r="A726" s="417" t="s">
        <v>799</v>
      </c>
      <c r="B726" s="413">
        <f t="shared" si="59"/>
        <v>1</v>
      </c>
      <c r="C726" s="413" t="str">
        <f t="shared" si="56"/>
        <v>1265130001</v>
      </c>
      <c r="D726" s="395" t="str">
        <f t="shared" si="57"/>
        <v>126513000Multi-Cultural Academy CS</v>
      </c>
      <c r="E726" s="418" t="s">
        <v>800</v>
      </c>
      <c r="F726" s="418" t="s">
        <v>18</v>
      </c>
      <c r="G726" s="415" t="s">
        <v>1425</v>
      </c>
      <c r="H726" s="417" t="s">
        <v>2584</v>
      </c>
      <c r="I726" s="418" t="s">
        <v>800</v>
      </c>
      <c r="J726" s="417" t="s">
        <v>2584</v>
      </c>
      <c r="K726" s="419" t="str">
        <f t="shared" si="58"/>
        <v>3821 N. Broad St.  Philadelphia,  PA  19140</v>
      </c>
      <c r="L726" s="418" t="s">
        <v>5842</v>
      </c>
      <c r="M726" s="395"/>
      <c r="N726" s="418" t="s">
        <v>3910</v>
      </c>
      <c r="O726" s="395"/>
      <c r="P726" s="418" t="s">
        <v>4016</v>
      </c>
      <c r="Q726" s="417" t="s">
        <v>4017</v>
      </c>
      <c r="R726" s="417" t="s">
        <v>4188</v>
      </c>
    </row>
    <row r="727" spans="1:18" ht="15" customHeight="1" thickBot="1" x14ac:dyDescent="0.3">
      <c r="A727" s="417" t="s">
        <v>801</v>
      </c>
      <c r="B727" s="413">
        <f t="shared" si="59"/>
        <v>1</v>
      </c>
      <c r="C727" s="413" t="str">
        <f t="shared" si="56"/>
        <v>1174153031</v>
      </c>
      <c r="D727" s="395" t="str">
        <f t="shared" si="57"/>
        <v>117415303Muncy JSHS</v>
      </c>
      <c r="E727" s="418" t="s">
        <v>802</v>
      </c>
      <c r="F727" s="418" t="s">
        <v>23</v>
      </c>
      <c r="G727" s="415" t="s">
        <v>1425</v>
      </c>
      <c r="H727" s="417" t="s">
        <v>2586</v>
      </c>
      <c r="I727" s="418" t="s">
        <v>2585</v>
      </c>
      <c r="J727" s="417" t="s">
        <v>2586</v>
      </c>
      <c r="K727" s="419" t="str">
        <f t="shared" si="58"/>
        <v>200 W Penn St  Muncy,  PA  17756</v>
      </c>
      <c r="L727" s="418" t="s">
        <v>5843</v>
      </c>
      <c r="M727" s="395"/>
      <c r="N727" s="418" t="s">
        <v>3910</v>
      </c>
      <c r="O727" s="395"/>
      <c r="P727" s="418" t="s">
        <v>4683</v>
      </c>
      <c r="Q727" s="417" t="s">
        <v>4017</v>
      </c>
      <c r="R727" s="417" t="s">
        <v>4684</v>
      </c>
    </row>
    <row r="728" spans="1:18" ht="15" customHeight="1" thickBot="1" x14ac:dyDescent="0.3">
      <c r="A728" s="417" t="s">
        <v>803</v>
      </c>
      <c r="B728" s="413">
        <f t="shared" si="59"/>
        <v>1</v>
      </c>
      <c r="C728" s="413" t="str">
        <f t="shared" si="56"/>
        <v>1204848031</v>
      </c>
      <c r="D728" s="395" t="str">
        <f t="shared" si="57"/>
        <v>120484803Nazareth Area HS</v>
      </c>
      <c r="E728" s="418" t="s">
        <v>804</v>
      </c>
      <c r="F728" s="418" t="s">
        <v>23</v>
      </c>
      <c r="G728" s="415" t="s">
        <v>1425</v>
      </c>
      <c r="H728" s="417" t="s">
        <v>2588</v>
      </c>
      <c r="I728" s="418" t="s">
        <v>2587</v>
      </c>
      <c r="J728" s="417" t="s">
        <v>2588</v>
      </c>
      <c r="K728" s="419" t="str">
        <f t="shared" si="58"/>
        <v>501 East Center Street  Nazareth,  PA  18064</v>
      </c>
      <c r="L728" s="418" t="s">
        <v>5844</v>
      </c>
      <c r="M728" s="395"/>
      <c r="N728" s="418" t="s">
        <v>3910</v>
      </c>
      <c r="O728" s="395"/>
      <c r="P728" s="418" t="s">
        <v>4783</v>
      </c>
      <c r="Q728" s="417" t="s">
        <v>4017</v>
      </c>
      <c r="R728" s="417" t="s">
        <v>4784</v>
      </c>
    </row>
    <row r="729" spans="1:18" ht="15" customHeight="1" thickBot="1" x14ac:dyDescent="0.3">
      <c r="A729" s="417" t="s">
        <v>803</v>
      </c>
      <c r="B729" s="413">
        <f t="shared" si="59"/>
        <v>2</v>
      </c>
      <c r="C729" s="413" t="str">
        <f t="shared" si="56"/>
        <v>1204848032</v>
      </c>
      <c r="D729" s="395" t="str">
        <f t="shared" si="57"/>
        <v>120484803Nazareth Area MS</v>
      </c>
      <c r="E729" s="418" t="s">
        <v>804</v>
      </c>
      <c r="F729" s="418" t="s">
        <v>23</v>
      </c>
      <c r="G729" s="415" t="s">
        <v>1425</v>
      </c>
      <c r="H729" s="417" t="s">
        <v>2590</v>
      </c>
      <c r="I729" s="418" t="s">
        <v>2589</v>
      </c>
      <c r="J729" s="417" t="s">
        <v>2590</v>
      </c>
      <c r="K729" s="419" t="str">
        <f t="shared" si="58"/>
        <v>94 Friedenstahl Ave  Nazareth,  PA  18064</v>
      </c>
      <c r="L729" s="418" t="s">
        <v>5845</v>
      </c>
      <c r="M729" s="395"/>
      <c r="N729" s="418" t="s">
        <v>3910</v>
      </c>
      <c r="O729" s="395"/>
      <c r="P729" s="418" t="s">
        <v>4783</v>
      </c>
      <c r="Q729" s="417" t="s">
        <v>4017</v>
      </c>
      <c r="R729" s="417" t="s">
        <v>4784</v>
      </c>
    </row>
    <row r="730" spans="1:18" ht="15" customHeight="1" thickBot="1" x14ac:dyDescent="0.3">
      <c r="A730" s="417" t="s">
        <v>805</v>
      </c>
      <c r="B730" s="413">
        <f t="shared" si="59"/>
        <v>1</v>
      </c>
      <c r="C730" s="413" t="str">
        <f t="shared" si="56"/>
        <v>1220975021</v>
      </c>
      <c r="D730" s="395" t="str">
        <f t="shared" si="57"/>
        <v>122097502Maple Point MS</v>
      </c>
      <c r="E730" s="418" t="s">
        <v>806</v>
      </c>
      <c r="F730" s="418" t="s">
        <v>23</v>
      </c>
      <c r="G730" s="415" t="s">
        <v>1425</v>
      </c>
      <c r="H730" s="417" t="s">
        <v>2592</v>
      </c>
      <c r="I730" s="418" t="s">
        <v>2591</v>
      </c>
      <c r="J730" s="417" t="s">
        <v>2592</v>
      </c>
      <c r="K730" s="419" t="str">
        <f t="shared" si="58"/>
        <v>2250 Langhorne-Yardley Road  Langhorne,  PA  19047</v>
      </c>
      <c r="L730" s="418" t="s">
        <v>5847</v>
      </c>
      <c r="M730" s="395"/>
      <c r="N730" s="418" t="s">
        <v>3910</v>
      </c>
      <c r="O730" s="395"/>
      <c r="P730" s="418" t="s">
        <v>4846</v>
      </c>
      <c r="Q730" s="417" t="s">
        <v>4017</v>
      </c>
      <c r="R730" s="417" t="s">
        <v>4847</v>
      </c>
    </row>
    <row r="731" spans="1:18" ht="15" customHeight="1" thickBot="1" x14ac:dyDescent="0.3">
      <c r="A731" s="417" t="s">
        <v>805</v>
      </c>
      <c r="B731" s="413">
        <f t="shared" si="59"/>
        <v>2</v>
      </c>
      <c r="C731" s="413" t="str">
        <f t="shared" si="56"/>
        <v>1220975022</v>
      </c>
      <c r="D731" s="395" t="str">
        <f t="shared" si="57"/>
        <v>122097502Neshaminy HS</v>
      </c>
      <c r="E731" s="418" t="s">
        <v>806</v>
      </c>
      <c r="F731" s="418" t="s">
        <v>23</v>
      </c>
      <c r="G731" s="415" t="s">
        <v>1425</v>
      </c>
      <c r="H731" s="417" t="s">
        <v>2594</v>
      </c>
      <c r="I731" s="418" t="s">
        <v>2593</v>
      </c>
      <c r="J731" s="417" t="s">
        <v>2594</v>
      </c>
      <c r="K731" s="419" t="str">
        <f t="shared" si="58"/>
        <v>2001 Old Lincoln Hwy  Langhorne,  PA  19047</v>
      </c>
      <c r="L731" s="418" t="s">
        <v>5848</v>
      </c>
      <c r="M731" s="395"/>
      <c r="N731" s="418" t="s">
        <v>3910</v>
      </c>
      <c r="O731" s="395"/>
      <c r="P731" s="418" t="s">
        <v>4846</v>
      </c>
      <c r="Q731" s="417" t="s">
        <v>4017</v>
      </c>
      <c r="R731" s="417" t="s">
        <v>4847</v>
      </c>
    </row>
    <row r="732" spans="1:18" ht="15" customHeight="1" thickBot="1" x14ac:dyDescent="0.3">
      <c r="A732" s="417" t="s">
        <v>805</v>
      </c>
      <c r="B732" s="413">
        <f t="shared" si="59"/>
        <v>3</v>
      </c>
      <c r="C732" s="413" t="str">
        <f t="shared" si="56"/>
        <v>1220975023</v>
      </c>
      <c r="D732" s="395" t="str">
        <f t="shared" si="57"/>
        <v>122097502Poquessing MS</v>
      </c>
      <c r="E732" s="418" t="s">
        <v>806</v>
      </c>
      <c r="F732" s="418" t="s">
        <v>23</v>
      </c>
      <c r="G732" s="415" t="s">
        <v>1425</v>
      </c>
      <c r="H732" s="417" t="s">
        <v>2596</v>
      </c>
      <c r="I732" s="418" t="s">
        <v>2595</v>
      </c>
      <c r="J732" s="417" t="s">
        <v>2596</v>
      </c>
      <c r="K732" s="419" t="str">
        <f t="shared" si="58"/>
        <v>300 Heights Ln  Feasterville Trevose,  PA  19053</v>
      </c>
      <c r="L732" s="418" t="s">
        <v>5849</v>
      </c>
      <c r="M732" s="395"/>
      <c r="N732" s="418" t="s">
        <v>3910</v>
      </c>
      <c r="O732" s="395"/>
      <c r="P732" s="418" t="s">
        <v>5846</v>
      </c>
      <c r="Q732" s="417" t="s">
        <v>4017</v>
      </c>
      <c r="R732" s="417" t="s">
        <v>14835</v>
      </c>
    </row>
    <row r="733" spans="1:18" ht="15" customHeight="1" thickBot="1" x14ac:dyDescent="0.3">
      <c r="A733" s="417" t="s">
        <v>805</v>
      </c>
      <c r="B733" s="413">
        <f t="shared" si="59"/>
        <v>4</v>
      </c>
      <c r="C733" s="413" t="str">
        <f t="shared" si="56"/>
        <v>1220975024</v>
      </c>
      <c r="D733" s="395" t="str">
        <f t="shared" si="57"/>
        <v>122097502Sandburg MS</v>
      </c>
      <c r="E733" s="418" t="s">
        <v>806</v>
      </c>
      <c r="F733" s="418" t="s">
        <v>23</v>
      </c>
      <c r="G733" s="415" t="s">
        <v>1425</v>
      </c>
      <c r="H733" s="417" t="s">
        <v>2598</v>
      </c>
      <c r="I733" s="418" t="s">
        <v>2597</v>
      </c>
      <c r="J733" s="417" t="s">
        <v>2598</v>
      </c>
      <c r="K733" s="419" t="str">
        <f t="shared" si="58"/>
        <v>30 Harmony Road  Levittown,  PA  19056</v>
      </c>
      <c r="L733" s="418" t="s">
        <v>5850</v>
      </c>
      <c r="M733" s="395"/>
      <c r="N733" s="418" t="s">
        <v>3910</v>
      </c>
      <c r="O733" s="395"/>
      <c r="P733" s="418" t="s">
        <v>4829</v>
      </c>
      <c r="Q733" s="417" t="s">
        <v>4017</v>
      </c>
      <c r="R733" s="417" t="s">
        <v>14836</v>
      </c>
    </row>
    <row r="734" spans="1:18" ht="15" customHeight="1" thickBot="1" x14ac:dyDescent="0.3">
      <c r="A734" s="417" t="s">
        <v>807</v>
      </c>
      <c r="B734" s="413">
        <f t="shared" si="59"/>
        <v>1</v>
      </c>
      <c r="C734" s="413" t="str">
        <f t="shared" si="56"/>
        <v>1043752031</v>
      </c>
      <c r="D734" s="395" t="str">
        <f t="shared" si="57"/>
        <v>104375203Neshannock JSHS</v>
      </c>
      <c r="E734" s="418" t="s">
        <v>808</v>
      </c>
      <c r="F734" s="418" t="s">
        <v>23</v>
      </c>
      <c r="G734" s="415" t="s">
        <v>1425</v>
      </c>
      <c r="H734" s="417" t="s">
        <v>2600</v>
      </c>
      <c r="I734" s="418" t="s">
        <v>2599</v>
      </c>
      <c r="J734" s="417" t="s">
        <v>2600</v>
      </c>
      <c r="K734" s="419" t="str">
        <f t="shared" si="58"/>
        <v>3834 Mitchell Rd  New Castle,  PA  16105</v>
      </c>
      <c r="L734" s="418" t="s">
        <v>5851</v>
      </c>
      <c r="M734" s="395"/>
      <c r="N734" s="418" t="s">
        <v>3910</v>
      </c>
      <c r="O734" s="395"/>
      <c r="P734" s="418" t="s">
        <v>4161</v>
      </c>
      <c r="Q734" s="417" t="s">
        <v>4017</v>
      </c>
      <c r="R734" s="417" t="s">
        <v>4165</v>
      </c>
    </row>
    <row r="735" spans="1:18" ht="15" customHeight="1" thickBot="1" x14ac:dyDescent="0.3">
      <c r="A735" s="417" t="s">
        <v>809</v>
      </c>
      <c r="B735" s="413">
        <f t="shared" si="59"/>
        <v>1</v>
      </c>
      <c r="C735" s="413" t="str">
        <f t="shared" si="56"/>
        <v>1270456531</v>
      </c>
      <c r="D735" s="395" t="str">
        <f t="shared" si="57"/>
        <v>127045653New Brighton Area HS</v>
      </c>
      <c r="E735" s="418" t="s">
        <v>810</v>
      </c>
      <c r="F735" s="418" t="s">
        <v>23</v>
      </c>
      <c r="G735" s="415" t="s">
        <v>1425</v>
      </c>
      <c r="H735" s="417" t="s">
        <v>2602</v>
      </c>
      <c r="I735" s="418" t="s">
        <v>2601</v>
      </c>
      <c r="J735" s="417" t="s">
        <v>2602</v>
      </c>
      <c r="K735" s="419" t="str">
        <f t="shared" ref="K735:K765" si="60">L735&amp;"  "&amp;P735&amp;",  "&amp;Q735&amp;"  "&amp;R735</f>
        <v>3202 43rd St  New Brighton,  PA  15066</v>
      </c>
      <c r="L735" s="418" t="s">
        <v>5852</v>
      </c>
      <c r="M735" s="395"/>
      <c r="N735" s="418" t="s">
        <v>3910</v>
      </c>
      <c r="O735" s="395"/>
      <c r="P735" s="418" t="s">
        <v>5014</v>
      </c>
      <c r="Q735" s="417" t="s">
        <v>4017</v>
      </c>
      <c r="R735" s="417" t="s">
        <v>5015</v>
      </c>
    </row>
    <row r="736" spans="1:18" ht="15" customHeight="1" thickBot="1" x14ac:dyDescent="0.3">
      <c r="A736" s="417" t="s">
        <v>809</v>
      </c>
      <c r="B736" s="413">
        <f t="shared" si="59"/>
        <v>2</v>
      </c>
      <c r="C736" s="413" t="str">
        <f t="shared" si="56"/>
        <v>1270456532</v>
      </c>
      <c r="D736" s="395" t="str">
        <f t="shared" si="57"/>
        <v>127045653New Brighton Area MS</v>
      </c>
      <c r="E736" s="418" t="s">
        <v>810</v>
      </c>
      <c r="F736" s="418" t="s">
        <v>23</v>
      </c>
      <c r="G736" s="415" t="s">
        <v>1425</v>
      </c>
      <c r="H736" s="417" t="s">
        <v>2604</v>
      </c>
      <c r="I736" s="418" t="s">
        <v>2603</v>
      </c>
      <c r="J736" s="417" t="s">
        <v>2604</v>
      </c>
      <c r="K736" s="419" t="str">
        <f t="shared" si="60"/>
        <v>901 Penn Ave  New Brighton,  PA  15066</v>
      </c>
      <c r="L736" s="418" t="s">
        <v>5853</v>
      </c>
      <c r="M736" s="395"/>
      <c r="N736" s="418" t="s">
        <v>3910</v>
      </c>
      <c r="O736" s="395"/>
      <c r="P736" s="418" t="s">
        <v>5014</v>
      </c>
      <c r="Q736" s="417" t="s">
        <v>4017</v>
      </c>
      <c r="R736" s="417" t="s">
        <v>5015</v>
      </c>
    </row>
    <row r="737" spans="1:18" ht="15" customHeight="1" thickBot="1" x14ac:dyDescent="0.3">
      <c r="A737" s="417" t="s">
        <v>811</v>
      </c>
      <c r="B737" s="413">
        <f t="shared" si="59"/>
        <v>1</v>
      </c>
      <c r="C737" s="413" t="str">
        <f t="shared" si="56"/>
        <v>1043753021</v>
      </c>
      <c r="D737" s="395" t="str">
        <f t="shared" si="57"/>
        <v>104375302New Castle JHS</v>
      </c>
      <c r="E737" s="418" t="s">
        <v>812</v>
      </c>
      <c r="F737" s="418" t="s">
        <v>23</v>
      </c>
      <c r="G737" s="415" t="s">
        <v>1425</v>
      </c>
      <c r="H737" s="417" t="s">
        <v>14837</v>
      </c>
      <c r="I737" s="418" t="s">
        <v>14838</v>
      </c>
      <c r="J737" s="417" t="s">
        <v>14837</v>
      </c>
      <c r="K737" s="419" t="str">
        <f t="shared" si="60"/>
        <v>310 E Lincoln Ave  New Castle,  PA  16101</v>
      </c>
      <c r="L737" s="418" t="s">
        <v>14839</v>
      </c>
      <c r="M737" s="395"/>
      <c r="N737" s="418" t="s">
        <v>3910</v>
      </c>
      <c r="O737" s="395"/>
      <c r="P737" s="418" t="s">
        <v>4161</v>
      </c>
      <c r="Q737" s="417" t="s">
        <v>4017</v>
      </c>
      <c r="R737" s="417" t="s">
        <v>4162</v>
      </c>
    </row>
    <row r="738" spans="1:18" ht="15" customHeight="1" thickBot="1" x14ac:dyDescent="0.3">
      <c r="A738" s="417" t="s">
        <v>811</v>
      </c>
      <c r="B738" s="413">
        <f t="shared" si="59"/>
        <v>2</v>
      </c>
      <c r="C738" s="413" t="str">
        <f t="shared" si="56"/>
        <v>1043753022</v>
      </c>
      <c r="D738" s="395" t="str">
        <f t="shared" si="57"/>
        <v>104375302New Castle SHS</v>
      </c>
      <c r="E738" s="418" t="s">
        <v>812</v>
      </c>
      <c r="F738" s="418" t="s">
        <v>23</v>
      </c>
      <c r="G738" s="415" t="s">
        <v>1425</v>
      </c>
      <c r="H738" s="417" t="s">
        <v>2605</v>
      </c>
      <c r="I738" s="418" t="s">
        <v>14840</v>
      </c>
      <c r="J738" s="417" t="s">
        <v>2605</v>
      </c>
      <c r="K738" s="419" t="str">
        <f t="shared" si="60"/>
        <v>300 E Lincoln Ave  New Castle,  PA  16101</v>
      </c>
      <c r="L738" s="418" t="s">
        <v>5854</v>
      </c>
      <c r="M738" s="395"/>
      <c r="N738" s="418" t="s">
        <v>3910</v>
      </c>
      <c r="O738" s="395"/>
      <c r="P738" s="418" t="s">
        <v>4161</v>
      </c>
      <c r="Q738" s="417" t="s">
        <v>4017</v>
      </c>
      <c r="R738" s="417" t="s">
        <v>4162</v>
      </c>
    </row>
    <row r="739" spans="1:18" ht="15" customHeight="1" thickBot="1" x14ac:dyDescent="0.3">
      <c r="A739" s="417" t="s">
        <v>813</v>
      </c>
      <c r="B739" s="413">
        <f t="shared" si="59"/>
        <v>1</v>
      </c>
      <c r="C739" s="413" t="str">
        <f t="shared" si="56"/>
        <v>1114400011</v>
      </c>
      <c r="D739" s="395" t="str">
        <f t="shared" si="57"/>
        <v>111440001New Day Charter School</v>
      </c>
      <c r="E739" s="418" t="s">
        <v>814</v>
      </c>
      <c r="F739" s="418" t="s">
        <v>18</v>
      </c>
      <c r="G739" s="415" t="s">
        <v>1425</v>
      </c>
      <c r="H739" s="417" t="s">
        <v>2606</v>
      </c>
      <c r="I739" s="418" t="s">
        <v>814</v>
      </c>
      <c r="J739" s="417" t="s">
        <v>2606</v>
      </c>
      <c r="K739" s="419" t="str">
        <f t="shared" si="60"/>
        <v>256 South Fifth St  Huntingdon,  PA  16652</v>
      </c>
      <c r="L739" s="418" t="s">
        <v>5855</v>
      </c>
      <c r="M739" s="395"/>
      <c r="N739" s="418" t="s">
        <v>3910</v>
      </c>
      <c r="O739" s="395"/>
      <c r="P739" s="418" t="s">
        <v>4428</v>
      </c>
      <c r="Q739" s="417" t="s">
        <v>4017</v>
      </c>
      <c r="R739" s="417" t="s">
        <v>4429</v>
      </c>
    </row>
    <row r="740" spans="1:18" ht="15" customHeight="1" thickBot="1" x14ac:dyDescent="0.3">
      <c r="A740" s="417" t="s">
        <v>815</v>
      </c>
      <c r="B740" s="413">
        <f t="shared" si="59"/>
        <v>1</v>
      </c>
      <c r="C740" s="413" t="str">
        <f t="shared" si="56"/>
        <v>1265134201</v>
      </c>
      <c r="D740" s="395" t="str">
        <f t="shared" si="57"/>
        <v>126513420New Foundations CS</v>
      </c>
      <c r="E740" s="418" t="s">
        <v>816</v>
      </c>
      <c r="F740" s="418" t="s">
        <v>18</v>
      </c>
      <c r="G740" s="415" t="s">
        <v>1425</v>
      </c>
      <c r="H740" s="417" t="s">
        <v>2607</v>
      </c>
      <c r="I740" s="418" t="s">
        <v>816</v>
      </c>
      <c r="J740" s="417" t="s">
        <v>2607</v>
      </c>
      <c r="K740" s="419" t="str">
        <f t="shared" si="60"/>
        <v>8001 Torresdale Ave  Philadelphia,  PA  19136</v>
      </c>
      <c r="L740" s="418" t="s">
        <v>5856</v>
      </c>
      <c r="M740" s="395"/>
      <c r="N740" s="418" t="s">
        <v>3910</v>
      </c>
      <c r="O740" s="395"/>
      <c r="P740" s="418" t="s">
        <v>4016</v>
      </c>
      <c r="Q740" s="417" t="s">
        <v>4017</v>
      </c>
      <c r="R740" s="417" t="s">
        <v>4986</v>
      </c>
    </row>
    <row r="741" spans="1:18" ht="15" customHeight="1" thickBot="1" x14ac:dyDescent="0.3">
      <c r="A741" s="417" t="s">
        <v>817</v>
      </c>
      <c r="B741" s="413">
        <f t="shared" si="59"/>
        <v>1</v>
      </c>
      <c r="C741" s="413" t="str">
        <f t="shared" si="56"/>
        <v>1816779191</v>
      </c>
      <c r="D741" s="395" t="str">
        <f t="shared" si="57"/>
        <v>181677919New Hope Academy CS</v>
      </c>
      <c r="E741" s="418" t="s">
        <v>818</v>
      </c>
      <c r="F741" s="418" t="s">
        <v>18</v>
      </c>
      <c r="G741" s="415" t="s">
        <v>1425</v>
      </c>
      <c r="H741" s="417" t="s">
        <v>2608</v>
      </c>
      <c r="I741" s="418" t="s">
        <v>818</v>
      </c>
      <c r="J741" s="417" t="s">
        <v>2608</v>
      </c>
      <c r="K741" s="419" t="str">
        <f t="shared" si="60"/>
        <v>459 W. King St.  York,  PA  17401</v>
      </c>
      <c r="L741" s="418" t="s">
        <v>5857</v>
      </c>
      <c r="M741" s="395"/>
      <c r="N741" s="418" t="s">
        <v>3910</v>
      </c>
      <c r="O741" s="395"/>
      <c r="P741" s="418" t="s">
        <v>4467</v>
      </c>
      <c r="Q741" s="417" t="s">
        <v>4017</v>
      </c>
      <c r="R741" s="417" t="s">
        <v>4478</v>
      </c>
    </row>
    <row r="742" spans="1:18" ht="15" customHeight="1" thickBot="1" x14ac:dyDescent="0.3">
      <c r="A742" s="417" t="s">
        <v>819</v>
      </c>
      <c r="B742" s="413">
        <f t="shared" si="59"/>
        <v>1</v>
      </c>
      <c r="C742" s="413" t="str">
        <f t="shared" si="56"/>
        <v>1220976041</v>
      </c>
      <c r="D742" s="395" t="str">
        <f t="shared" si="57"/>
        <v>122097604New Hope-Solebury HS</v>
      </c>
      <c r="E742" s="418" t="s">
        <v>820</v>
      </c>
      <c r="F742" s="418" t="s">
        <v>23</v>
      </c>
      <c r="G742" s="415" t="s">
        <v>1425</v>
      </c>
      <c r="H742" s="417" t="s">
        <v>2610</v>
      </c>
      <c r="I742" s="418" t="s">
        <v>2609</v>
      </c>
      <c r="J742" s="417" t="s">
        <v>2610</v>
      </c>
      <c r="K742" s="419" t="str">
        <f t="shared" si="60"/>
        <v>182 W Bridge St  New Hope,  PA  18938</v>
      </c>
      <c r="L742" s="418" t="s">
        <v>5858</v>
      </c>
      <c r="M742" s="395"/>
      <c r="N742" s="418" t="s">
        <v>3910</v>
      </c>
      <c r="O742" s="395"/>
      <c r="P742" s="418" t="s">
        <v>4848</v>
      </c>
      <c r="Q742" s="417" t="s">
        <v>4017</v>
      </c>
      <c r="R742" s="417" t="s">
        <v>4849</v>
      </c>
    </row>
    <row r="743" spans="1:18" ht="15" customHeight="1" thickBot="1" x14ac:dyDescent="0.3">
      <c r="A743" s="417" t="s">
        <v>819</v>
      </c>
      <c r="B743" s="413">
        <f t="shared" si="59"/>
        <v>2</v>
      </c>
      <c r="C743" s="413" t="str">
        <f t="shared" si="56"/>
        <v>1220976042</v>
      </c>
      <c r="D743" s="395" t="str">
        <f t="shared" si="57"/>
        <v>122097604New Hope-Solebury MS</v>
      </c>
      <c r="E743" s="418" t="s">
        <v>820</v>
      </c>
      <c r="F743" s="418" t="s">
        <v>23</v>
      </c>
      <c r="G743" s="415" t="s">
        <v>1425</v>
      </c>
      <c r="H743" s="417" t="s">
        <v>2612</v>
      </c>
      <c r="I743" s="418" t="s">
        <v>2611</v>
      </c>
      <c r="J743" s="417" t="s">
        <v>2612</v>
      </c>
      <c r="K743" s="419" t="str">
        <f t="shared" si="60"/>
        <v>184 W Bridge St  New Hope,  PA  18938</v>
      </c>
      <c r="L743" s="418" t="s">
        <v>5859</v>
      </c>
      <c r="M743" s="395"/>
      <c r="N743" s="418" t="s">
        <v>3910</v>
      </c>
      <c r="O743" s="395"/>
      <c r="P743" s="418" t="s">
        <v>4848</v>
      </c>
      <c r="Q743" s="417" t="s">
        <v>4017</v>
      </c>
      <c r="R743" s="417" t="s">
        <v>4849</v>
      </c>
    </row>
    <row r="744" spans="1:18" ht="15" customHeight="1" thickBot="1" x14ac:dyDescent="0.3">
      <c r="A744" s="417" t="s">
        <v>821</v>
      </c>
      <c r="B744" s="413">
        <f t="shared" si="59"/>
        <v>1</v>
      </c>
      <c r="C744" s="413" t="str">
        <f t="shared" si="56"/>
        <v>1076563031</v>
      </c>
      <c r="D744" s="395" t="str">
        <f t="shared" si="57"/>
        <v>107656303Valley MS</v>
      </c>
      <c r="E744" s="418" t="s">
        <v>822</v>
      </c>
      <c r="F744" s="418" t="s">
        <v>23</v>
      </c>
      <c r="G744" s="415" t="s">
        <v>1425</v>
      </c>
      <c r="H744" s="417" t="s">
        <v>2614</v>
      </c>
      <c r="I744" s="418" t="s">
        <v>2613</v>
      </c>
      <c r="J744" s="417" t="s">
        <v>2614</v>
      </c>
      <c r="K744" s="419" t="str">
        <f t="shared" si="60"/>
        <v>1701 Alcoa Dr  Arnold,  PA  15068</v>
      </c>
      <c r="L744" s="418" t="s">
        <v>5861</v>
      </c>
      <c r="M744" s="395"/>
      <c r="N744" s="418" t="s">
        <v>3910</v>
      </c>
      <c r="O744" s="395"/>
      <c r="P744" s="418" t="s">
        <v>5860</v>
      </c>
      <c r="Q744" s="417" t="s">
        <v>4017</v>
      </c>
      <c r="R744" s="417" t="s">
        <v>4267</v>
      </c>
    </row>
    <row r="745" spans="1:18" ht="15" customHeight="1" thickBot="1" x14ac:dyDescent="0.3">
      <c r="A745" s="417" t="s">
        <v>821</v>
      </c>
      <c r="B745" s="413">
        <f t="shared" si="59"/>
        <v>2</v>
      </c>
      <c r="C745" s="413" t="str">
        <f t="shared" si="56"/>
        <v>1076563032</v>
      </c>
      <c r="D745" s="395" t="str">
        <f t="shared" si="57"/>
        <v>107656303Valley SHS</v>
      </c>
      <c r="E745" s="418" t="s">
        <v>822</v>
      </c>
      <c r="F745" s="418" t="s">
        <v>23</v>
      </c>
      <c r="G745" s="415" t="s">
        <v>1425</v>
      </c>
      <c r="H745" s="417" t="s">
        <v>2616</v>
      </c>
      <c r="I745" s="418" t="s">
        <v>2615</v>
      </c>
      <c r="J745" s="417" t="s">
        <v>2616</v>
      </c>
      <c r="K745" s="419" t="str">
        <f t="shared" si="60"/>
        <v>703 Stevenson Blvd  New Kensington,  PA  15068</v>
      </c>
      <c r="L745" s="418" t="s">
        <v>5862</v>
      </c>
      <c r="M745" s="395"/>
      <c r="N745" s="418" t="s">
        <v>3910</v>
      </c>
      <c r="O745" s="395"/>
      <c r="P745" s="418" t="s">
        <v>4286</v>
      </c>
      <c r="Q745" s="417" t="s">
        <v>4017</v>
      </c>
      <c r="R745" s="417" t="s">
        <v>4267</v>
      </c>
    </row>
    <row r="746" spans="1:18" ht="15" customHeight="1" thickBot="1" x14ac:dyDescent="0.3">
      <c r="A746" s="417" t="s">
        <v>823</v>
      </c>
      <c r="B746" s="413">
        <f t="shared" si="59"/>
        <v>1</v>
      </c>
      <c r="C746" s="413" t="str">
        <f t="shared" si="56"/>
        <v>1265100181</v>
      </c>
      <c r="D746" s="395" t="str">
        <f t="shared" si="57"/>
        <v>126510018New Media Technology CS</v>
      </c>
      <c r="E746" s="418" t="s">
        <v>824</v>
      </c>
      <c r="F746" s="418" t="s">
        <v>18</v>
      </c>
      <c r="G746" s="415" t="s">
        <v>1425</v>
      </c>
      <c r="H746" s="417" t="s">
        <v>2617</v>
      </c>
      <c r="I746" s="418" t="s">
        <v>824</v>
      </c>
      <c r="J746" s="417" t="s">
        <v>2617</v>
      </c>
      <c r="K746" s="419" t="str">
        <f t="shared" si="60"/>
        <v>8034 Thouron Ave  Philadelphia,  PA  19150</v>
      </c>
      <c r="L746" s="418" t="s">
        <v>5863</v>
      </c>
      <c r="M746" s="395"/>
      <c r="N746" s="418" t="s">
        <v>3910</v>
      </c>
      <c r="O746" s="395"/>
      <c r="P746" s="418" t="s">
        <v>4016</v>
      </c>
      <c r="Q746" s="417" t="s">
        <v>4017</v>
      </c>
      <c r="R746" s="417" t="s">
        <v>4967</v>
      </c>
    </row>
    <row r="747" spans="1:18" ht="15" customHeight="1" thickBot="1" x14ac:dyDescent="0.3">
      <c r="A747" s="417" t="s">
        <v>825</v>
      </c>
      <c r="B747" s="413">
        <f t="shared" si="59"/>
        <v>1</v>
      </c>
      <c r="C747" s="413" t="str">
        <f t="shared" si="56"/>
        <v>1155040031</v>
      </c>
      <c r="D747" s="395" t="str">
        <f t="shared" si="57"/>
        <v>115504003Newport HS</v>
      </c>
      <c r="E747" s="418" t="s">
        <v>826</v>
      </c>
      <c r="F747" s="418" t="s">
        <v>23</v>
      </c>
      <c r="G747" s="415" t="s">
        <v>1425</v>
      </c>
      <c r="H747" s="417" t="s">
        <v>2619</v>
      </c>
      <c r="I747" s="418" t="s">
        <v>2618</v>
      </c>
      <c r="J747" s="417" t="s">
        <v>2619</v>
      </c>
      <c r="K747" s="419" t="str">
        <f t="shared" si="60"/>
        <v>500 Caroline Street  Newport,  PA  17074</v>
      </c>
      <c r="L747" s="418" t="s">
        <v>5864</v>
      </c>
      <c r="M747" s="395"/>
      <c r="N747" s="418" t="s">
        <v>4614</v>
      </c>
      <c r="O747" s="395"/>
      <c r="P747" s="418" t="s">
        <v>4615</v>
      </c>
      <c r="Q747" s="417" t="s">
        <v>4017</v>
      </c>
      <c r="R747" s="417" t="s">
        <v>4616</v>
      </c>
    </row>
    <row r="748" spans="1:18" ht="15" customHeight="1" thickBot="1" x14ac:dyDescent="0.3">
      <c r="A748" s="417" t="s">
        <v>825</v>
      </c>
      <c r="B748" s="413">
        <f t="shared" si="59"/>
        <v>2</v>
      </c>
      <c r="C748" s="413" t="str">
        <f t="shared" si="56"/>
        <v>1155040032</v>
      </c>
      <c r="D748" s="395" t="str">
        <f t="shared" si="57"/>
        <v>115504003Newport MS</v>
      </c>
      <c r="E748" s="418" t="s">
        <v>826</v>
      </c>
      <c r="F748" s="418" t="s">
        <v>23</v>
      </c>
      <c r="G748" s="415" t="s">
        <v>1425</v>
      </c>
      <c r="H748" s="417" t="s">
        <v>2621</v>
      </c>
      <c r="I748" s="418" t="s">
        <v>2620</v>
      </c>
      <c r="J748" s="417" t="s">
        <v>2621</v>
      </c>
      <c r="K748" s="419" t="str">
        <f t="shared" si="60"/>
        <v>500 Caroline Street  Newport,  PA  17074</v>
      </c>
      <c r="L748" s="418" t="s">
        <v>5864</v>
      </c>
      <c r="M748" s="395"/>
      <c r="N748" s="418" t="s">
        <v>4614</v>
      </c>
      <c r="O748" s="395"/>
      <c r="P748" s="418" t="s">
        <v>4615</v>
      </c>
      <c r="Q748" s="417" t="s">
        <v>4017</v>
      </c>
      <c r="R748" s="417" t="s">
        <v>4616</v>
      </c>
    </row>
    <row r="749" spans="1:18" ht="15" customHeight="1" thickBot="1" x14ac:dyDescent="0.3">
      <c r="A749" s="417" t="s">
        <v>827</v>
      </c>
      <c r="B749" s="413">
        <f t="shared" si="59"/>
        <v>1</v>
      </c>
      <c r="C749" s="413" t="str">
        <f t="shared" ref="C749:C809" si="61">A749&amp;B749</f>
        <v>1101431201</v>
      </c>
      <c r="D749" s="395" t="str">
        <f t="shared" ref="D749:D809" si="62">A749&amp;I749</f>
        <v>110143120Nittany Valley CS</v>
      </c>
      <c r="E749" s="418" t="s">
        <v>828</v>
      </c>
      <c r="F749" s="418" t="s">
        <v>18</v>
      </c>
      <c r="G749" s="415" t="s">
        <v>1425</v>
      </c>
      <c r="H749" s="417" t="s">
        <v>2622</v>
      </c>
      <c r="I749" s="418" t="s">
        <v>828</v>
      </c>
      <c r="J749" s="417" t="s">
        <v>2622</v>
      </c>
      <c r="K749" s="419" t="str">
        <f t="shared" si="60"/>
        <v>1612 Norma St  State College,  PA  16801</v>
      </c>
      <c r="L749" s="418" t="s">
        <v>5865</v>
      </c>
      <c r="M749" s="395"/>
      <c r="N749" s="418" t="s">
        <v>3910</v>
      </c>
      <c r="O749" s="395"/>
      <c r="P749" s="418" t="s">
        <v>4397</v>
      </c>
      <c r="Q749" s="417" t="s">
        <v>4017</v>
      </c>
      <c r="R749" s="417" t="s">
        <v>4398</v>
      </c>
    </row>
    <row r="750" spans="1:18" ht="15" customHeight="1" thickBot="1" x14ac:dyDescent="0.3">
      <c r="A750" s="417" t="s">
        <v>829</v>
      </c>
      <c r="B750" s="413">
        <f t="shared" si="59"/>
        <v>1</v>
      </c>
      <c r="C750" s="413" t="str">
        <f t="shared" si="61"/>
        <v>1234656021</v>
      </c>
      <c r="D750" s="395" t="str">
        <f t="shared" si="62"/>
        <v>123465602East Norriton MS</v>
      </c>
      <c r="E750" s="418" t="s">
        <v>830</v>
      </c>
      <c r="F750" s="418" t="s">
        <v>23</v>
      </c>
      <c r="G750" s="415" t="s">
        <v>1425</v>
      </c>
      <c r="H750" s="417" t="s">
        <v>2624</v>
      </c>
      <c r="I750" s="418" t="s">
        <v>2623</v>
      </c>
      <c r="J750" s="417" t="s">
        <v>2624</v>
      </c>
      <c r="K750" s="419" t="str">
        <f t="shared" si="60"/>
        <v>330 Roland Dr  Norristown,  PA  19401</v>
      </c>
      <c r="L750" s="418" t="s">
        <v>5866</v>
      </c>
      <c r="M750" s="395"/>
      <c r="N750" s="418" t="s">
        <v>3910</v>
      </c>
      <c r="O750" s="395"/>
      <c r="P750" s="418" t="s">
        <v>4858</v>
      </c>
      <c r="Q750" s="417" t="s">
        <v>4017</v>
      </c>
      <c r="R750" s="417" t="s">
        <v>4860</v>
      </c>
    </row>
    <row r="751" spans="1:18" ht="15" customHeight="1" thickBot="1" x14ac:dyDescent="0.3">
      <c r="A751" s="417" t="s">
        <v>829</v>
      </c>
      <c r="B751" s="413">
        <f t="shared" si="59"/>
        <v>2</v>
      </c>
      <c r="C751" s="413" t="str">
        <f t="shared" si="61"/>
        <v>1234656022</v>
      </c>
      <c r="D751" s="395" t="str">
        <f t="shared" si="62"/>
        <v>123465602Eisenhower MS</v>
      </c>
      <c r="E751" s="418" t="s">
        <v>830</v>
      </c>
      <c r="F751" s="418" t="s">
        <v>23</v>
      </c>
      <c r="G751" s="415" t="s">
        <v>1425</v>
      </c>
      <c r="H751" s="417" t="s">
        <v>2626</v>
      </c>
      <c r="I751" s="418" t="s">
        <v>2625</v>
      </c>
      <c r="J751" s="417" t="s">
        <v>2626</v>
      </c>
      <c r="K751" s="419" t="str">
        <f t="shared" si="60"/>
        <v>1601 Markley St  Norristown,  PA  19401</v>
      </c>
      <c r="L751" s="418" t="s">
        <v>5867</v>
      </c>
      <c r="M751" s="395"/>
      <c r="N751" s="418" t="s">
        <v>3910</v>
      </c>
      <c r="O751" s="395"/>
      <c r="P751" s="418" t="s">
        <v>4858</v>
      </c>
      <c r="Q751" s="417" t="s">
        <v>4017</v>
      </c>
      <c r="R751" s="417" t="s">
        <v>4860</v>
      </c>
    </row>
    <row r="752" spans="1:18" ht="15" customHeight="1" thickBot="1" x14ac:dyDescent="0.3">
      <c r="A752" s="417" t="s">
        <v>829</v>
      </c>
      <c r="B752" s="413">
        <f t="shared" si="59"/>
        <v>3</v>
      </c>
      <c r="C752" s="413" t="str">
        <f t="shared" si="61"/>
        <v>1234656023</v>
      </c>
      <c r="D752" s="395" t="str">
        <f t="shared" si="62"/>
        <v>123465602Norristown Area HS</v>
      </c>
      <c r="E752" s="418" t="s">
        <v>830</v>
      </c>
      <c r="F752" s="418" t="s">
        <v>23</v>
      </c>
      <c r="G752" s="415" t="s">
        <v>1425</v>
      </c>
      <c r="H752" s="417" t="s">
        <v>2628</v>
      </c>
      <c r="I752" s="418" t="s">
        <v>2627</v>
      </c>
      <c r="J752" s="417" t="s">
        <v>2628</v>
      </c>
      <c r="K752" s="419" t="str">
        <f t="shared" si="60"/>
        <v>1900 Eagle Dr  Norristown,  PA  19403</v>
      </c>
      <c r="L752" s="418" t="s">
        <v>5868</v>
      </c>
      <c r="M752" s="395"/>
      <c r="N752" s="418" t="s">
        <v>3910</v>
      </c>
      <c r="O752" s="395"/>
      <c r="P752" s="418" t="s">
        <v>4858</v>
      </c>
      <c r="Q752" s="417" t="s">
        <v>4017</v>
      </c>
      <c r="R752" s="417" t="s">
        <v>4859</v>
      </c>
    </row>
    <row r="753" spans="1:18" ht="15" customHeight="1" thickBot="1" x14ac:dyDescent="0.3">
      <c r="A753" s="417" t="s">
        <v>829</v>
      </c>
      <c r="B753" s="413">
        <f t="shared" si="59"/>
        <v>4</v>
      </c>
      <c r="C753" s="413" t="str">
        <f t="shared" si="61"/>
        <v>1234656024</v>
      </c>
      <c r="D753" s="395" t="str">
        <f t="shared" si="62"/>
        <v>123465602Roosevelt Altern Sch</v>
      </c>
      <c r="E753" s="418" t="s">
        <v>830</v>
      </c>
      <c r="F753" s="418" t="s">
        <v>23</v>
      </c>
      <c r="G753" s="415" t="s">
        <v>1425</v>
      </c>
      <c r="H753" s="417" t="s">
        <v>2630</v>
      </c>
      <c r="I753" s="418" t="s">
        <v>2629</v>
      </c>
      <c r="J753" s="417" t="s">
        <v>2630</v>
      </c>
      <c r="K753" s="419" t="str">
        <f t="shared" si="60"/>
        <v>1161 Markley St  Norristown,  PA  19401</v>
      </c>
      <c r="L753" s="418" t="s">
        <v>5869</v>
      </c>
      <c r="M753" s="395"/>
      <c r="N753" s="418" t="s">
        <v>3910</v>
      </c>
      <c r="O753" s="395"/>
      <c r="P753" s="418" t="s">
        <v>4858</v>
      </c>
      <c r="Q753" s="417" t="s">
        <v>4017</v>
      </c>
      <c r="R753" s="417" t="s">
        <v>4860</v>
      </c>
    </row>
    <row r="754" spans="1:18" ht="15" customHeight="1" thickBot="1" x14ac:dyDescent="0.3">
      <c r="A754" s="417" t="s">
        <v>829</v>
      </c>
      <c r="B754" s="413">
        <f t="shared" si="59"/>
        <v>5</v>
      </c>
      <c r="C754" s="413" t="str">
        <f t="shared" si="61"/>
        <v>1234656025</v>
      </c>
      <c r="D754" s="395" t="str">
        <f t="shared" si="62"/>
        <v>123465602Stewart MS</v>
      </c>
      <c r="E754" s="418" t="s">
        <v>830</v>
      </c>
      <c r="F754" s="418" t="s">
        <v>23</v>
      </c>
      <c r="G754" s="415" t="s">
        <v>1425</v>
      </c>
      <c r="H754" s="417" t="s">
        <v>2632</v>
      </c>
      <c r="I754" s="418" t="s">
        <v>2631</v>
      </c>
      <c r="J754" s="417" t="s">
        <v>2632</v>
      </c>
      <c r="K754" s="419" t="str">
        <f t="shared" si="60"/>
        <v>1315 W Marshall St  Norristown,  PA  19401</v>
      </c>
      <c r="L754" s="418" t="s">
        <v>5870</v>
      </c>
      <c r="M754" s="395"/>
      <c r="N754" s="418" t="s">
        <v>3910</v>
      </c>
      <c r="O754" s="395"/>
      <c r="P754" s="418" t="s">
        <v>4858</v>
      </c>
      <c r="Q754" s="417" t="s">
        <v>4017</v>
      </c>
      <c r="R754" s="417" t="s">
        <v>4860</v>
      </c>
    </row>
    <row r="755" spans="1:18" ht="15" customHeight="1" thickBot="1" x14ac:dyDescent="0.3">
      <c r="A755" s="417" t="s">
        <v>831</v>
      </c>
      <c r="B755" s="413">
        <f t="shared" si="59"/>
        <v>1</v>
      </c>
      <c r="C755" s="413" t="str">
        <f t="shared" si="61"/>
        <v>1030268521</v>
      </c>
      <c r="D755" s="395" t="str">
        <f t="shared" si="62"/>
        <v>103026852Carson MS</v>
      </c>
      <c r="E755" s="418" t="s">
        <v>832</v>
      </c>
      <c r="F755" s="418" t="s">
        <v>23</v>
      </c>
      <c r="G755" s="415" t="s">
        <v>1425</v>
      </c>
      <c r="H755" s="417" t="s">
        <v>2634</v>
      </c>
      <c r="I755" s="418" t="s">
        <v>2633</v>
      </c>
      <c r="J755" s="417" t="s">
        <v>2634</v>
      </c>
      <c r="K755" s="419" t="str">
        <f t="shared" si="60"/>
        <v>200 Hillvue Lane  Pittsburgh,  PA  15237</v>
      </c>
      <c r="L755" s="418" t="s">
        <v>5871</v>
      </c>
      <c r="M755" s="395"/>
      <c r="N755" s="418" t="s">
        <v>3910</v>
      </c>
      <c r="O755" s="395"/>
      <c r="P755" s="418" t="s">
        <v>4067</v>
      </c>
      <c r="Q755" s="417" t="s">
        <v>4017</v>
      </c>
      <c r="R755" s="417" t="s">
        <v>4085</v>
      </c>
    </row>
    <row r="756" spans="1:18" ht="15" customHeight="1" thickBot="1" x14ac:dyDescent="0.3">
      <c r="A756" s="417" t="s">
        <v>831</v>
      </c>
      <c r="B756" s="413">
        <f t="shared" si="59"/>
        <v>2</v>
      </c>
      <c r="C756" s="413" t="str">
        <f t="shared" si="61"/>
        <v>1030268522</v>
      </c>
      <c r="D756" s="395" t="str">
        <f t="shared" si="62"/>
        <v>103026852Ingomar MS</v>
      </c>
      <c r="E756" s="418" t="s">
        <v>832</v>
      </c>
      <c r="F756" s="418" t="s">
        <v>23</v>
      </c>
      <c r="G756" s="415" t="s">
        <v>1425</v>
      </c>
      <c r="H756" s="417" t="s">
        <v>2636</v>
      </c>
      <c r="I756" s="418" t="s">
        <v>2635</v>
      </c>
      <c r="J756" s="417" t="s">
        <v>2636</v>
      </c>
      <c r="K756" s="419" t="str">
        <f t="shared" si="60"/>
        <v>1521 Ingomar Heights Rd  Pittsburgh,  PA  15237</v>
      </c>
      <c r="L756" s="418" t="s">
        <v>5873</v>
      </c>
      <c r="M756" s="395"/>
      <c r="N756" s="418" t="s">
        <v>3910</v>
      </c>
      <c r="O756" s="395"/>
      <c r="P756" s="418" t="s">
        <v>4067</v>
      </c>
      <c r="Q756" s="417" t="s">
        <v>4017</v>
      </c>
      <c r="R756" s="417" t="s">
        <v>4085</v>
      </c>
    </row>
    <row r="757" spans="1:18" ht="15" customHeight="1" thickBot="1" x14ac:dyDescent="0.3">
      <c r="A757" s="417" t="s">
        <v>831</v>
      </c>
      <c r="B757" s="413">
        <f t="shared" si="59"/>
        <v>3</v>
      </c>
      <c r="C757" s="413" t="str">
        <f t="shared" si="61"/>
        <v>1030268523</v>
      </c>
      <c r="D757" s="395" t="str">
        <f t="shared" si="62"/>
        <v>103026852Marshall MS</v>
      </c>
      <c r="E757" s="418" t="s">
        <v>832</v>
      </c>
      <c r="F757" s="418" t="s">
        <v>23</v>
      </c>
      <c r="G757" s="415" t="s">
        <v>1425</v>
      </c>
      <c r="H757" s="417" t="s">
        <v>2638</v>
      </c>
      <c r="I757" s="418" t="s">
        <v>2637</v>
      </c>
      <c r="J757" s="417" t="s">
        <v>2638</v>
      </c>
      <c r="K757" s="419" t="str">
        <f t="shared" si="60"/>
        <v>5145 Wexford Run Rd  Wexford,  PA  15090</v>
      </c>
      <c r="L757" s="418" t="s">
        <v>5874</v>
      </c>
      <c r="M757" s="395"/>
      <c r="N757" s="418" t="s">
        <v>3910</v>
      </c>
      <c r="O757" s="395"/>
      <c r="P757" s="418" t="s">
        <v>4592</v>
      </c>
      <c r="Q757" s="417" t="s">
        <v>4017</v>
      </c>
      <c r="R757" s="417" t="s">
        <v>4593</v>
      </c>
    </row>
    <row r="758" spans="1:18" ht="15" customHeight="1" thickBot="1" x14ac:dyDescent="0.3">
      <c r="A758" s="417" t="s">
        <v>831</v>
      </c>
      <c r="B758" s="413">
        <f t="shared" si="59"/>
        <v>4</v>
      </c>
      <c r="C758" s="413" t="str">
        <f t="shared" si="61"/>
        <v>1030268524</v>
      </c>
      <c r="D758" s="395" t="str">
        <f t="shared" si="62"/>
        <v>103026852North Allegheny HS</v>
      </c>
      <c r="E758" s="418" t="s">
        <v>832</v>
      </c>
      <c r="F758" s="418" t="s">
        <v>23</v>
      </c>
      <c r="G758" s="415" t="s">
        <v>1425</v>
      </c>
      <c r="H758" s="417" t="s">
        <v>14841</v>
      </c>
      <c r="I758" s="418" t="s">
        <v>14842</v>
      </c>
      <c r="J758" s="417" t="s">
        <v>14841</v>
      </c>
      <c r="K758" s="419" t="str">
        <f t="shared" si="60"/>
        <v>10375 Perry Hwy  Wexford,  PA  15090</v>
      </c>
      <c r="L758" s="418" t="s">
        <v>5875</v>
      </c>
      <c r="M758" s="395"/>
      <c r="N758" s="418" t="s">
        <v>3910</v>
      </c>
      <c r="O758" s="395"/>
      <c r="P758" s="418" t="s">
        <v>4592</v>
      </c>
      <c r="Q758" s="417" t="s">
        <v>4017</v>
      </c>
      <c r="R758" s="417" t="s">
        <v>4593</v>
      </c>
    </row>
    <row r="759" spans="1:18" ht="15" customHeight="1" thickBot="1" x14ac:dyDescent="0.3">
      <c r="A759" s="417" t="s">
        <v>833</v>
      </c>
      <c r="B759" s="413">
        <f t="shared" si="59"/>
        <v>1</v>
      </c>
      <c r="C759" s="413" t="str">
        <f t="shared" si="61"/>
        <v>1061675041</v>
      </c>
      <c r="D759" s="395" t="str">
        <f t="shared" si="62"/>
        <v>106167504North Clarion Co JSHS</v>
      </c>
      <c r="E759" s="418" t="s">
        <v>834</v>
      </c>
      <c r="F759" s="418" t="s">
        <v>23</v>
      </c>
      <c r="G759" s="415" t="s">
        <v>1425</v>
      </c>
      <c r="H759" s="417" t="s">
        <v>2640</v>
      </c>
      <c r="I759" s="418" t="s">
        <v>2639</v>
      </c>
      <c r="J759" s="417" t="s">
        <v>2640</v>
      </c>
      <c r="K759" s="419" t="str">
        <f t="shared" si="60"/>
        <v>10439 Route 36  Tionesta,  PA  16353</v>
      </c>
      <c r="L759" s="418" t="s">
        <v>5876</v>
      </c>
      <c r="M759" s="395"/>
      <c r="N759" s="418" t="s">
        <v>3910</v>
      </c>
      <c r="O759" s="395"/>
      <c r="P759" s="418" t="s">
        <v>4236</v>
      </c>
      <c r="Q759" s="417" t="s">
        <v>4017</v>
      </c>
      <c r="R759" s="417" t="s">
        <v>4237</v>
      </c>
    </row>
    <row r="760" spans="1:18" ht="15" customHeight="1" thickBot="1" x14ac:dyDescent="0.3">
      <c r="A760" s="417" t="s">
        <v>835</v>
      </c>
      <c r="B760" s="413">
        <f t="shared" si="59"/>
        <v>1</v>
      </c>
      <c r="C760" s="413" t="str">
        <f t="shared" si="61"/>
        <v>1052583031</v>
      </c>
      <c r="D760" s="395" t="str">
        <f t="shared" si="62"/>
        <v>105258303North East HS</v>
      </c>
      <c r="E760" s="418" t="s">
        <v>836</v>
      </c>
      <c r="F760" s="418" t="s">
        <v>23</v>
      </c>
      <c r="G760" s="415" t="s">
        <v>1425</v>
      </c>
      <c r="H760" s="417" t="s">
        <v>2642</v>
      </c>
      <c r="I760" s="418" t="s">
        <v>2641</v>
      </c>
      <c r="J760" s="417" t="s">
        <v>2642</v>
      </c>
      <c r="K760" s="419" t="str">
        <f t="shared" si="60"/>
        <v>1901 Freeport Rd  North East,  PA  16428</v>
      </c>
      <c r="L760" s="418" t="s">
        <v>5877</v>
      </c>
      <c r="M760" s="395"/>
      <c r="N760" s="418" t="s">
        <v>3910</v>
      </c>
      <c r="O760" s="395"/>
      <c r="P760" s="418" t="s">
        <v>4216</v>
      </c>
      <c r="Q760" s="417" t="s">
        <v>4017</v>
      </c>
      <c r="R760" s="417" t="s">
        <v>4217</v>
      </c>
    </row>
    <row r="761" spans="1:18" ht="15" customHeight="1" thickBot="1" x14ac:dyDescent="0.3">
      <c r="A761" s="417" t="s">
        <v>835</v>
      </c>
      <c r="B761" s="413">
        <f t="shared" si="59"/>
        <v>2</v>
      </c>
      <c r="C761" s="413" t="str">
        <f t="shared" si="61"/>
        <v>1052583032</v>
      </c>
      <c r="D761" s="395" t="str">
        <f t="shared" si="62"/>
        <v>105258303North East MS</v>
      </c>
      <c r="E761" s="418" t="s">
        <v>836</v>
      </c>
      <c r="F761" s="418" t="s">
        <v>23</v>
      </c>
      <c r="G761" s="415" t="s">
        <v>1425</v>
      </c>
      <c r="H761" s="417" t="s">
        <v>2644</v>
      </c>
      <c r="I761" s="418" t="s">
        <v>2643</v>
      </c>
      <c r="J761" s="417" t="s">
        <v>2644</v>
      </c>
      <c r="K761" s="419" t="str">
        <f t="shared" si="60"/>
        <v>1903 Freeport Rd  North East,  PA  16428</v>
      </c>
      <c r="L761" s="418" t="s">
        <v>5878</v>
      </c>
      <c r="M761" s="395"/>
      <c r="N761" s="418" t="s">
        <v>3910</v>
      </c>
      <c r="O761" s="395"/>
      <c r="P761" s="418" t="s">
        <v>4216</v>
      </c>
      <c r="Q761" s="417" t="s">
        <v>4017</v>
      </c>
      <c r="R761" s="417" t="s">
        <v>4217</v>
      </c>
    </row>
    <row r="762" spans="1:18" ht="15" customHeight="1" thickBot="1" x14ac:dyDescent="0.3">
      <c r="A762" s="417" t="s">
        <v>837</v>
      </c>
      <c r="B762" s="413">
        <f t="shared" si="59"/>
        <v>1</v>
      </c>
      <c r="C762" s="413" t="str">
        <f t="shared" si="61"/>
        <v>1030269021</v>
      </c>
      <c r="D762" s="395" t="str">
        <f t="shared" si="62"/>
        <v>103026902North Hills MS</v>
      </c>
      <c r="E762" s="418" t="s">
        <v>838</v>
      </c>
      <c r="F762" s="418" t="s">
        <v>23</v>
      </c>
      <c r="G762" s="415" t="s">
        <v>1425</v>
      </c>
      <c r="H762" s="417" t="s">
        <v>2645</v>
      </c>
      <c r="I762" s="418" t="s">
        <v>14843</v>
      </c>
      <c r="J762" s="417" t="s">
        <v>2645</v>
      </c>
      <c r="K762" s="419" t="str">
        <f t="shared" si="60"/>
        <v>55 Rochester Rd  Pittsburgh,  PA  15229</v>
      </c>
      <c r="L762" s="418" t="s">
        <v>5879</v>
      </c>
      <c r="M762" s="395"/>
      <c r="N762" s="418" t="s">
        <v>3910</v>
      </c>
      <c r="O762" s="395"/>
      <c r="P762" s="418" t="s">
        <v>4067</v>
      </c>
      <c r="Q762" s="417" t="s">
        <v>4017</v>
      </c>
      <c r="R762" s="417" t="s">
        <v>4117</v>
      </c>
    </row>
    <row r="763" spans="1:18" ht="15" customHeight="1" thickBot="1" x14ac:dyDescent="0.3">
      <c r="A763" s="417" t="s">
        <v>837</v>
      </c>
      <c r="B763" s="413">
        <f t="shared" si="59"/>
        <v>2</v>
      </c>
      <c r="C763" s="413" t="str">
        <f t="shared" si="61"/>
        <v>1030269022</v>
      </c>
      <c r="D763" s="395" t="str">
        <f t="shared" si="62"/>
        <v>103026902North Hills SHS</v>
      </c>
      <c r="E763" s="418" t="s">
        <v>838</v>
      </c>
      <c r="F763" s="418" t="s">
        <v>23</v>
      </c>
      <c r="G763" s="415" t="s">
        <v>1425</v>
      </c>
      <c r="H763" s="417" t="s">
        <v>2647</v>
      </c>
      <c r="I763" s="418" t="s">
        <v>2646</v>
      </c>
      <c r="J763" s="417" t="s">
        <v>2647</v>
      </c>
      <c r="K763" s="419" t="str">
        <f t="shared" si="60"/>
        <v>53 Rochester Rd  Pittsburgh,  PA  15229</v>
      </c>
      <c r="L763" s="418" t="s">
        <v>5880</v>
      </c>
      <c r="M763" s="395"/>
      <c r="N763" s="418" t="s">
        <v>3910</v>
      </c>
      <c r="O763" s="395"/>
      <c r="P763" s="418" t="s">
        <v>4067</v>
      </c>
      <c r="Q763" s="417" t="s">
        <v>4017</v>
      </c>
      <c r="R763" s="417" t="s">
        <v>4117</v>
      </c>
    </row>
    <row r="764" spans="1:18" ht="15" customHeight="1" thickBot="1" x14ac:dyDescent="0.3">
      <c r="A764" s="417" t="s">
        <v>839</v>
      </c>
      <c r="B764" s="413">
        <f t="shared" si="59"/>
        <v>1</v>
      </c>
      <c r="C764" s="413" t="str">
        <f t="shared" si="61"/>
        <v>1234655071</v>
      </c>
      <c r="D764" s="395" t="str">
        <f t="shared" si="62"/>
        <v>123465507North Montco Tech Career Center</v>
      </c>
      <c r="E764" s="418" t="s">
        <v>840</v>
      </c>
      <c r="F764" s="418" t="s">
        <v>167</v>
      </c>
      <c r="G764" s="415" t="s">
        <v>1425</v>
      </c>
      <c r="H764" s="417" t="s">
        <v>5881</v>
      </c>
      <c r="I764" s="418" t="s">
        <v>840</v>
      </c>
      <c r="J764" s="417" t="s">
        <v>5881</v>
      </c>
      <c r="K764" s="419" t="str">
        <f t="shared" si="60"/>
        <v>1265 Sumneytown Pike  Lansdale,  PA  19446</v>
      </c>
      <c r="L764" s="418" t="s">
        <v>5882</v>
      </c>
      <c r="M764" s="395"/>
      <c r="N764" s="418" t="s">
        <v>3910</v>
      </c>
      <c r="O764" s="395"/>
      <c r="P764" s="418" t="s">
        <v>4880</v>
      </c>
      <c r="Q764" s="417" t="s">
        <v>4017</v>
      </c>
      <c r="R764" s="417" t="s">
        <v>4881</v>
      </c>
    </row>
    <row r="765" spans="1:18" ht="15" customHeight="1" thickBot="1" x14ac:dyDescent="0.3">
      <c r="A765" s="417" t="s">
        <v>841</v>
      </c>
      <c r="B765" s="413">
        <f t="shared" si="59"/>
        <v>1</v>
      </c>
      <c r="C765" s="413" t="str">
        <f t="shared" si="61"/>
        <v>1234657021</v>
      </c>
      <c r="D765" s="395" t="str">
        <f t="shared" si="62"/>
        <v>123465702North Penn SHS</v>
      </c>
      <c r="E765" s="418" t="s">
        <v>842</v>
      </c>
      <c r="F765" s="418" t="s">
        <v>23</v>
      </c>
      <c r="G765" s="415" t="s">
        <v>1425</v>
      </c>
      <c r="H765" s="417" t="s">
        <v>2649</v>
      </c>
      <c r="I765" s="418" t="s">
        <v>2648</v>
      </c>
      <c r="J765" s="417" t="s">
        <v>2649</v>
      </c>
      <c r="K765" s="419" t="str">
        <f t="shared" si="60"/>
        <v>1340 S Valley Forge Rd  Lansdale,  PA  19446</v>
      </c>
      <c r="L765" s="418" t="s">
        <v>5886</v>
      </c>
      <c r="M765" s="395"/>
      <c r="N765" s="418" t="s">
        <v>3910</v>
      </c>
      <c r="O765" s="395"/>
      <c r="P765" s="418" t="s">
        <v>4880</v>
      </c>
      <c r="Q765" s="417" t="s">
        <v>4017</v>
      </c>
      <c r="R765" s="417" t="s">
        <v>4881</v>
      </c>
    </row>
    <row r="766" spans="1:18" ht="15" customHeight="1" thickBot="1" x14ac:dyDescent="0.3">
      <c r="A766" s="417" t="s">
        <v>841</v>
      </c>
      <c r="B766" s="413">
        <f t="shared" si="59"/>
        <v>2</v>
      </c>
      <c r="C766" s="413" t="str">
        <f t="shared" si="61"/>
        <v>1234657022</v>
      </c>
      <c r="D766" s="395" t="str">
        <f t="shared" si="62"/>
        <v>123465702Pennbrook MS</v>
      </c>
      <c r="E766" s="418" t="s">
        <v>842</v>
      </c>
      <c r="F766" s="418" t="s">
        <v>23</v>
      </c>
      <c r="G766" s="415" t="s">
        <v>1425</v>
      </c>
      <c r="H766" s="417" t="s">
        <v>2651</v>
      </c>
      <c r="I766" s="418" t="s">
        <v>2650</v>
      </c>
      <c r="J766" s="417" t="s">
        <v>2651</v>
      </c>
      <c r="K766" s="419" t="str">
        <f t="shared" ref="K766:K778" si="63">L766&amp;"  "&amp;P766&amp;",  "&amp;Q766&amp;"  "&amp;R766</f>
        <v>1201 East Walnut Street  North Wales,  PA  19454</v>
      </c>
      <c r="L766" s="418" t="s">
        <v>5887</v>
      </c>
      <c r="M766" s="395"/>
      <c r="N766" s="418" t="s">
        <v>3910</v>
      </c>
      <c r="O766" s="395"/>
      <c r="P766" s="418" t="s">
        <v>5884</v>
      </c>
      <c r="Q766" s="417" t="s">
        <v>4017</v>
      </c>
      <c r="R766" s="417" t="s">
        <v>14844</v>
      </c>
    </row>
    <row r="767" spans="1:18" ht="15" customHeight="1" thickBot="1" x14ac:dyDescent="0.3">
      <c r="A767" s="417" t="s">
        <v>841</v>
      </c>
      <c r="B767" s="413">
        <f t="shared" si="59"/>
        <v>3</v>
      </c>
      <c r="C767" s="413" t="str">
        <f t="shared" si="61"/>
        <v>1234657023</v>
      </c>
      <c r="D767" s="395" t="str">
        <f t="shared" si="62"/>
        <v>123465702Penndale MS</v>
      </c>
      <c r="E767" s="418" t="s">
        <v>842</v>
      </c>
      <c r="F767" s="418" t="s">
        <v>23</v>
      </c>
      <c r="G767" s="415" t="s">
        <v>1425</v>
      </c>
      <c r="H767" s="417" t="s">
        <v>2653</v>
      </c>
      <c r="I767" s="418" t="s">
        <v>2652</v>
      </c>
      <c r="J767" s="417" t="s">
        <v>2653</v>
      </c>
      <c r="K767" s="419" t="str">
        <f t="shared" si="63"/>
        <v>400 Penn St  Lansdale,  PA  19446</v>
      </c>
      <c r="L767" s="418" t="s">
        <v>5888</v>
      </c>
      <c r="M767" s="395"/>
      <c r="N767" s="418" t="s">
        <v>3910</v>
      </c>
      <c r="O767" s="395"/>
      <c r="P767" s="418" t="s">
        <v>4880</v>
      </c>
      <c r="Q767" s="417" t="s">
        <v>4017</v>
      </c>
      <c r="R767" s="417" t="s">
        <v>4881</v>
      </c>
    </row>
    <row r="768" spans="1:18" ht="15" customHeight="1" thickBot="1" x14ac:dyDescent="0.3">
      <c r="A768" s="417" t="s">
        <v>841</v>
      </c>
      <c r="B768" s="413">
        <f t="shared" si="59"/>
        <v>4</v>
      </c>
      <c r="C768" s="413" t="str">
        <f t="shared" si="61"/>
        <v>1234657024</v>
      </c>
      <c r="D768" s="395" t="str">
        <f t="shared" si="62"/>
        <v>123465702Pennfield MS</v>
      </c>
      <c r="E768" s="418" t="s">
        <v>842</v>
      </c>
      <c r="F768" s="418" t="s">
        <v>23</v>
      </c>
      <c r="G768" s="415" t="s">
        <v>1425</v>
      </c>
      <c r="H768" s="417" t="s">
        <v>2655</v>
      </c>
      <c r="I768" s="418" t="s">
        <v>2654</v>
      </c>
      <c r="J768" s="417" t="s">
        <v>2655</v>
      </c>
      <c r="K768" s="419" t="str">
        <f t="shared" si="63"/>
        <v>726 Forty Foot Rd  Hatfield,  PA  19440</v>
      </c>
      <c r="L768" s="418" t="s">
        <v>5889</v>
      </c>
      <c r="M768" s="395"/>
      <c r="N768" s="418" t="s">
        <v>3910</v>
      </c>
      <c r="O768" s="395"/>
      <c r="P768" s="418" t="s">
        <v>5885</v>
      </c>
      <c r="Q768" s="417" t="s">
        <v>4017</v>
      </c>
      <c r="R768" s="417" t="s">
        <v>14845</v>
      </c>
    </row>
    <row r="769" spans="1:18" ht="15" customHeight="1" thickBot="1" x14ac:dyDescent="0.3">
      <c r="A769" s="417" t="s">
        <v>841</v>
      </c>
      <c r="B769" s="413">
        <f t="shared" si="59"/>
        <v>5</v>
      </c>
      <c r="C769" s="413" t="str">
        <f t="shared" si="61"/>
        <v>1234657025</v>
      </c>
      <c r="D769" s="395" t="str">
        <f t="shared" si="62"/>
        <v>123465702Walton Farm El Sch</v>
      </c>
      <c r="E769" s="418" t="s">
        <v>842</v>
      </c>
      <c r="F769" s="418" t="s">
        <v>23</v>
      </c>
      <c r="G769" s="415" t="s">
        <v>1425</v>
      </c>
      <c r="H769" s="417" t="s">
        <v>14846</v>
      </c>
      <c r="I769" s="418" t="s">
        <v>14847</v>
      </c>
      <c r="J769" s="417" t="s">
        <v>14846</v>
      </c>
      <c r="K769" s="419" t="str">
        <f t="shared" si="63"/>
        <v>1610 Allentown Rd  Lansdale,  PA  19446</v>
      </c>
      <c r="L769" s="418" t="s">
        <v>14848</v>
      </c>
      <c r="M769" s="395"/>
      <c r="N769" s="418" t="s">
        <v>3910</v>
      </c>
      <c r="O769" s="395"/>
      <c r="P769" s="418" t="s">
        <v>4880</v>
      </c>
      <c r="Q769" s="417" t="s">
        <v>4017</v>
      </c>
      <c r="R769" s="417" t="s">
        <v>4881</v>
      </c>
    </row>
    <row r="770" spans="1:18" ht="15" customHeight="1" thickBot="1" x14ac:dyDescent="0.3">
      <c r="A770" s="417" t="s">
        <v>843</v>
      </c>
      <c r="B770" s="413">
        <f t="shared" si="59"/>
        <v>1</v>
      </c>
      <c r="C770" s="413" t="str">
        <f t="shared" si="61"/>
        <v>1193565031</v>
      </c>
      <c r="D770" s="395" t="str">
        <f t="shared" si="62"/>
        <v>119356503North Pocono HS</v>
      </c>
      <c r="E770" s="418" t="s">
        <v>844</v>
      </c>
      <c r="F770" s="418" t="s">
        <v>23</v>
      </c>
      <c r="G770" s="415" t="s">
        <v>1425</v>
      </c>
      <c r="H770" s="417" t="s">
        <v>2657</v>
      </c>
      <c r="I770" s="418" t="s">
        <v>2656</v>
      </c>
      <c r="J770" s="417" t="s">
        <v>2657</v>
      </c>
      <c r="K770" s="419" t="str">
        <f t="shared" si="63"/>
        <v>97 Bochicchio Blvd  Covington Twp,  PA  18444</v>
      </c>
      <c r="L770" s="418" t="s">
        <v>5890</v>
      </c>
      <c r="M770" s="395"/>
      <c r="N770" s="418" t="s">
        <v>3910</v>
      </c>
      <c r="O770" s="395"/>
      <c r="P770" s="418" t="s">
        <v>5891</v>
      </c>
      <c r="Q770" s="417" t="s">
        <v>4017</v>
      </c>
      <c r="R770" s="417" t="s">
        <v>4738</v>
      </c>
    </row>
    <row r="771" spans="1:18" ht="15" customHeight="1" thickBot="1" x14ac:dyDescent="0.3">
      <c r="A771" s="417" t="s">
        <v>843</v>
      </c>
      <c r="B771" s="413">
        <f t="shared" si="59"/>
        <v>2</v>
      </c>
      <c r="C771" s="413" t="str">
        <f t="shared" si="61"/>
        <v>1193565032</v>
      </c>
      <c r="D771" s="395" t="str">
        <f t="shared" si="62"/>
        <v>119356503North Pocono Intmd Sch</v>
      </c>
      <c r="E771" s="418" t="s">
        <v>844</v>
      </c>
      <c r="F771" s="418" t="s">
        <v>23</v>
      </c>
      <c r="G771" s="415" t="s">
        <v>1425</v>
      </c>
      <c r="H771" s="417" t="s">
        <v>2659</v>
      </c>
      <c r="I771" s="418" t="s">
        <v>2658</v>
      </c>
      <c r="J771" s="417" t="s">
        <v>2659</v>
      </c>
      <c r="K771" s="419" t="str">
        <f t="shared" si="63"/>
        <v>701 Church St  Moscow,  PA  18444</v>
      </c>
      <c r="L771" s="418" t="s">
        <v>5892</v>
      </c>
      <c r="M771" s="395"/>
      <c r="N771" s="418" t="s">
        <v>3910</v>
      </c>
      <c r="O771" s="395"/>
      <c r="P771" s="418" t="s">
        <v>4737</v>
      </c>
      <c r="Q771" s="417" t="s">
        <v>4017</v>
      </c>
      <c r="R771" s="417" t="s">
        <v>4738</v>
      </c>
    </row>
    <row r="772" spans="1:18" ht="15" customHeight="1" thickBot="1" x14ac:dyDescent="0.3">
      <c r="A772" s="417" t="s">
        <v>843</v>
      </c>
      <c r="B772" s="413">
        <f t="shared" ref="B772:B835" si="64">IF(A772=A771,B771+1,1)</f>
        <v>3</v>
      </c>
      <c r="C772" s="413" t="str">
        <f t="shared" si="61"/>
        <v>1193565033</v>
      </c>
      <c r="D772" s="395" t="str">
        <f t="shared" si="62"/>
        <v>119356503North Pocono MS</v>
      </c>
      <c r="E772" s="418" t="s">
        <v>844</v>
      </c>
      <c r="F772" s="418" t="s">
        <v>23</v>
      </c>
      <c r="G772" s="415" t="s">
        <v>1425</v>
      </c>
      <c r="H772" s="417" t="s">
        <v>2661</v>
      </c>
      <c r="I772" s="418" t="s">
        <v>2660</v>
      </c>
      <c r="J772" s="417" t="s">
        <v>2661</v>
      </c>
      <c r="K772" s="419" t="str">
        <f t="shared" si="63"/>
        <v>701 Church St  Moscow,  PA  18444</v>
      </c>
      <c r="L772" s="418" t="s">
        <v>5892</v>
      </c>
      <c r="M772" s="395"/>
      <c r="N772" s="418" t="s">
        <v>3910</v>
      </c>
      <c r="O772" s="395"/>
      <c r="P772" s="418" t="s">
        <v>4737</v>
      </c>
      <c r="Q772" s="417" t="s">
        <v>4017</v>
      </c>
      <c r="R772" s="417" t="s">
        <v>4738</v>
      </c>
    </row>
    <row r="773" spans="1:18" ht="15" customHeight="1" thickBot="1" x14ac:dyDescent="0.3">
      <c r="A773" s="417" t="s">
        <v>845</v>
      </c>
      <c r="B773" s="413">
        <f t="shared" si="64"/>
        <v>1</v>
      </c>
      <c r="C773" s="413" t="str">
        <f t="shared" si="61"/>
        <v>1295450031</v>
      </c>
      <c r="D773" s="395" t="str">
        <f t="shared" si="62"/>
        <v>129545003North Schuylkill JSHS</v>
      </c>
      <c r="E773" s="418" t="s">
        <v>846</v>
      </c>
      <c r="F773" s="418" t="s">
        <v>23</v>
      </c>
      <c r="G773" s="415" t="s">
        <v>1425</v>
      </c>
      <c r="H773" s="417" t="s">
        <v>2663</v>
      </c>
      <c r="I773" s="418" t="s">
        <v>2662</v>
      </c>
      <c r="J773" s="417" t="s">
        <v>2663</v>
      </c>
      <c r="K773" s="419" t="str">
        <f t="shared" si="63"/>
        <v>15 Academy Lane Route 61  Ashland,  PA  17921</v>
      </c>
      <c r="L773" s="418" t="s">
        <v>5894</v>
      </c>
      <c r="M773" s="395"/>
      <c r="N773" s="418" t="s">
        <v>3910</v>
      </c>
      <c r="O773" s="395"/>
      <c r="P773" s="418" t="s">
        <v>5053</v>
      </c>
      <c r="Q773" s="417" t="s">
        <v>4017</v>
      </c>
      <c r="R773" s="417" t="s">
        <v>5054</v>
      </c>
    </row>
    <row r="774" spans="1:18" ht="15" customHeight="1" thickBot="1" x14ac:dyDescent="0.3">
      <c r="A774" s="417" t="s">
        <v>847</v>
      </c>
      <c r="B774" s="413">
        <f t="shared" si="64"/>
        <v>1</v>
      </c>
      <c r="C774" s="413" t="str">
        <f t="shared" si="61"/>
        <v>1085655031</v>
      </c>
      <c r="D774" s="395" t="str">
        <f t="shared" si="62"/>
        <v>108565503North Star East MS</v>
      </c>
      <c r="E774" s="418" t="s">
        <v>848</v>
      </c>
      <c r="F774" s="418" t="s">
        <v>23</v>
      </c>
      <c r="G774" s="415" t="s">
        <v>1425</v>
      </c>
      <c r="H774" s="417" t="s">
        <v>2665</v>
      </c>
      <c r="I774" s="418" t="s">
        <v>2664</v>
      </c>
      <c r="J774" s="417" t="s">
        <v>2665</v>
      </c>
      <c r="K774" s="419" t="str">
        <f t="shared" si="63"/>
        <v>3598 Whistler Rd  Stoystown,  PA  15563</v>
      </c>
      <c r="L774" s="418" t="s">
        <v>5897</v>
      </c>
      <c r="M774" s="395"/>
      <c r="N774" s="418" t="s">
        <v>3910</v>
      </c>
      <c r="O774" s="395"/>
      <c r="P774" s="418" t="s">
        <v>5895</v>
      </c>
      <c r="Q774" s="417" t="s">
        <v>4017</v>
      </c>
      <c r="R774" s="417" t="s">
        <v>5896</v>
      </c>
    </row>
    <row r="775" spans="1:18" ht="15" customHeight="1" thickBot="1" x14ac:dyDescent="0.3">
      <c r="A775" s="417" t="s">
        <v>847</v>
      </c>
      <c r="B775" s="413">
        <f t="shared" si="64"/>
        <v>2</v>
      </c>
      <c r="C775" s="413" t="str">
        <f t="shared" si="61"/>
        <v>1085655032</v>
      </c>
      <c r="D775" s="395" t="str">
        <f t="shared" si="62"/>
        <v>108565503North Star HS</v>
      </c>
      <c r="E775" s="418" t="s">
        <v>848</v>
      </c>
      <c r="F775" s="418" t="s">
        <v>23</v>
      </c>
      <c r="G775" s="415" t="s">
        <v>1425</v>
      </c>
      <c r="H775" s="417" t="s">
        <v>2667</v>
      </c>
      <c r="I775" s="418" t="s">
        <v>2666</v>
      </c>
      <c r="J775" s="417" t="s">
        <v>2667</v>
      </c>
      <c r="K775" s="419" t="str">
        <f t="shared" si="63"/>
        <v>400 Ohio St  Boswell,  PA  15531</v>
      </c>
      <c r="L775" s="418" t="s">
        <v>5898</v>
      </c>
      <c r="M775" s="395"/>
      <c r="N775" s="418" t="s">
        <v>3910</v>
      </c>
      <c r="O775" s="395"/>
      <c r="P775" s="418" t="s">
        <v>4351</v>
      </c>
      <c r="Q775" s="417" t="s">
        <v>4017</v>
      </c>
      <c r="R775" s="417" t="s">
        <v>4352</v>
      </c>
    </row>
    <row r="776" spans="1:18" ht="15" customHeight="1" thickBot="1" x14ac:dyDescent="0.3">
      <c r="A776" s="417" t="s">
        <v>849</v>
      </c>
      <c r="B776" s="413">
        <f t="shared" si="64"/>
        <v>1</v>
      </c>
      <c r="C776" s="413" t="str">
        <f t="shared" si="61"/>
        <v>1204849031</v>
      </c>
      <c r="D776" s="395" t="str">
        <f t="shared" si="62"/>
        <v>120484903Northampton Area HS</v>
      </c>
      <c r="E776" s="418" t="s">
        <v>850</v>
      </c>
      <c r="F776" s="418" t="s">
        <v>23</v>
      </c>
      <c r="G776" s="415" t="s">
        <v>1425</v>
      </c>
      <c r="H776" s="417" t="s">
        <v>2669</v>
      </c>
      <c r="I776" s="418" t="s">
        <v>2668</v>
      </c>
      <c r="J776" s="417" t="s">
        <v>2669</v>
      </c>
      <c r="K776" s="419" t="str">
        <f t="shared" si="63"/>
        <v>1619 Laubach Ave  Northampton,  PA  18067</v>
      </c>
      <c r="L776" s="418" t="s">
        <v>5899</v>
      </c>
      <c r="M776" s="395"/>
      <c r="N776" s="418" t="s">
        <v>3910</v>
      </c>
      <c r="O776" s="395"/>
      <c r="P776" s="418" t="s">
        <v>4785</v>
      </c>
      <c r="Q776" s="417" t="s">
        <v>4017</v>
      </c>
      <c r="R776" s="417" t="s">
        <v>4786</v>
      </c>
    </row>
    <row r="777" spans="1:18" ht="15" customHeight="1" thickBot="1" x14ac:dyDescent="0.3">
      <c r="A777" s="417" t="s">
        <v>849</v>
      </c>
      <c r="B777" s="413">
        <f t="shared" si="64"/>
        <v>2</v>
      </c>
      <c r="C777" s="413" t="str">
        <f t="shared" si="61"/>
        <v>1204849032</v>
      </c>
      <c r="D777" s="395" t="str">
        <f t="shared" si="62"/>
        <v>120484903Northampton MS</v>
      </c>
      <c r="E777" s="418" t="s">
        <v>850</v>
      </c>
      <c r="F777" s="418" t="s">
        <v>23</v>
      </c>
      <c r="G777" s="415" t="s">
        <v>1425</v>
      </c>
      <c r="H777" s="417" t="s">
        <v>2671</v>
      </c>
      <c r="I777" s="418" t="s">
        <v>2670</v>
      </c>
      <c r="J777" s="417" t="s">
        <v>2671</v>
      </c>
      <c r="K777" s="419" t="str">
        <f t="shared" si="63"/>
        <v>1617 Laubach Ave  Northampton,  PA  18067</v>
      </c>
      <c r="L777" s="418" t="s">
        <v>5900</v>
      </c>
      <c r="M777" s="395"/>
      <c r="N777" s="418" t="s">
        <v>3910</v>
      </c>
      <c r="O777" s="395"/>
      <c r="P777" s="418" t="s">
        <v>4785</v>
      </c>
      <c r="Q777" s="417" t="s">
        <v>4017</v>
      </c>
      <c r="R777" s="417" t="s">
        <v>4786</v>
      </c>
    </row>
    <row r="778" spans="1:18" ht="15" customHeight="1" thickBot="1" x14ac:dyDescent="0.3">
      <c r="A778" s="417" t="s">
        <v>851</v>
      </c>
      <c r="B778" s="413">
        <f t="shared" si="64"/>
        <v>1</v>
      </c>
      <c r="C778" s="413" t="str">
        <f t="shared" si="61"/>
        <v>1170830041</v>
      </c>
      <c r="D778" s="395" t="str">
        <f t="shared" si="62"/>
        <v>117083004Northeast Bradford JSHS</v>
      </c>
      <c r="E778" s="418" t="s">
        <v>852</v>
      </c>
      <c r="F778" s="418" t="s">
        <v>23</v>
      </c>
      <c r="G778" s="415" t="s">
        <v>1425</v>
      </c>
      <c r="H778" s="417" t="s">
        <v>2673</v>
      </c>
      <c r="I778" s="418" t="s">
        <v>2672</v>
      </c>
      <c r="J778" s="417" t="s">
        <v>2673</v>
      </c>
      <c r="K778" s="419" t="str">
        <f t="shared" si="63"/>
        <v>526 Panther Lane  Rome,  PA  18837</v>
      </c>
      <c r="L778" s="418" t="s">
        <v>5901</v>
      </c>
      <c r="M778" s="395"/>
      <c r="N778" s="418" t="s">
        <v>3910</v>
      </c>
      <c r="O778" s="395"/>
      <c r="P778" s="418" t="s">
        <v>4666</v>
      </c>
      <c r="Q778" s="417" t="s">
        <v>4017</v>
      </c>
      <c r="R778" s="417" t="s">
        <v>4667</v>
      </c>
    </row>
    <row r="779" spans="1:18" ht="15" customHeight="1" thickBot="1" x14ac:dyDescent="0.3">
      <c r="A779" s="417" t="s">
        <v>853</v>
      </c>
      <c r="B779" s="413">
        <f t="shared" si="64"/>
        <v>1</v>
      </c>
      <c r="C779" s="413" t="str">
        <f t="shared" si="61"/>
        <v>1126744031</v>
      </c>
      <c r="D779" s="395" t="str">
        <f t="shared" si="62"/>
        <v>112674403Northeastern MS</v>
      </c>
      <c r="E779" s="418" t="s">
        <v>854</v>
      </c>
      <c r="F779" s="418" t="s">
        <v>23</v>
      </c>
      <c r="G779" s="415" t="s">
        <v>1425</v>
      </c>
      <c r="H779" s="417" t="s">
        <v>2675</v>
      </c>
      <c r="I779" s="418" t="s">
        <v>2674</v>
      </c>
      <c r="J779" s="417" t="s">
        <v>2675</v>
      </c>
      <c r="K779" s="419" t="str">
        <f t="shared" ref="K779:K798" si="65">L779&amp;"  "&amp;P779&amp;",  "&amp;Q779&amp;"  "&amp;R779</f>
        <v>4855 Board Road  Mount Wolf,  PA  17347</v>
      </c>
      <c r="L779" s="418" t="s">
        <v>14849</v>
      </c>
      <c r="M779" s="395"/>
      <c r="N779" s="418" t="s">
        <v>3910</v>
      </c>
      <c r="O779" s="395"/>
      <c r="P779" s="418" t="s">
        <v>14850</v>
      </c>
      <c r="Q779" s="417" t="s">
        <v>4017</v>
      </c>
      <c r="R779" s="417" t="s">
        <v>14851</v>
      </c>
    </row>
    <row r="780" spans="1:18" ht="15" customHeight="1" thickBot="1" x14ac:dyDescent="0.3">
      <c r="A780" s="417" t="s">
        <v>853</v>
      </c>
      <c r="B780" s="413">
        <f t="shared" si="64"/>
        <v>2</v>
      </c>
      <c r="C780" s="413" t="str">
        <f t="shared" si="61"/>
        <v>1126744032</v>
      </c>
      <c r="D780" s="395" t="str">
        <f t="shared" si="62"/>
        <v>112674403Northeastern SHS</v>
      </c>
      <c r="E780" s="418" t="s">
        <v>854</v>
      </c>
      <c r="F780" s="418" t="s">
        <v>23</v>
      </c>
      <c r="G780" s="415" t="s">
        <v>1425</v>
      </c>
      <c r="H780" s="417" t="s">
        <v>2677</v>
      </c>
      <c r="I780" s="418" t="s">
        <v>2676</v>
      </c>
      <c r="J780" s="417" t="s">
        <v>2677</v>
      </c>
      <c r="K780" s="419" t="str">
        <f t="shared" si="65"/>
        <v>300 High St  Manchester,  PA  17345</v>
      </c>
      <c r="L780" s="418" t="s">
        <v>5902</v>
      </c>
      <c r="M780" s="395"/>
      <c r="N780" s="418" t="s">
        <v>3910</v>
      </c>
      <c r="O780" s="395"/>
      <c r="P780" s="418" t="s">
        <v>4479</v>
      </c>
      <c r="Q780" s="417" t="s">
        <v>4017</v>
      </c>
      <c r="R780" s="417" t="s">
        <v>4480</v>
      </c>
    </row>
    <row r="781" spans="1:18" ht="15" customHeight="1" thickBot="1" x14ac:dyDescent="0.3">
      <c r="A781" s="417" t="s">
        <v>855</v>
      </c>
      <c r="B781" s="413">
        <f t="shared" si="64"/>
        <v>1</v>
      </c>
      <c r="C781" s="413" t="str">
        <f t="shared" si="61"/>
        <v>1080560041</v>
      </c>
      <c r="D781" s="395" t="str">
        <f t="shared" si="62"/>
        <v>108056004Northern Bedford Co El Sch</v>
      </c>
      <c r="E781" s="418" t="s">
        <v>856</v>
      </c>
      <c r="F781" s="418" t="s">
        <v>23</v>
      </c>
      <c r="G781" s="415" t="s">
        <v>1425</v>
      </c>
      <c r="H781" s="417" t="s">
        <v>14852</v>
      </c>
      <c r="I781" s="418" t="s">
        <v>14853</v>
      </c>
      <c r="J781" s="417" t="s">
        <v>14852</v>
      </c>
      <c r="K781" s="419" t="str">
        <f t="shared" si="65"/>
        <v>217 NBC Dr  Loysburg,  PA  16659</v>
      </c>
      <c r="L781" s="418" t="s">
        <v>14854</v>
      </c>
      <c r="M781" s="395"/>
      <c r="N781" s="418" t="s">
        <v>3910</v>
      </c>
      <c r="O781" s="395"/>
      <c r="P781" s="418" t="s">
        <v>4304</v>
      </c>
      <c r="Q781" s="417" t="s">
        <v>4017</v>
      </c>
      <c r="R781" s="417" t="s">
        <v>4305</v>
      </c>
    </row>
    <row r="782" spans="1:18" ht="15" customHeight="1" thickBot="1" x14ac:dyDescent="0.3">
      <c r="A782" s="417" t="s">
        <v>855</v>
      </c>
      <c r="B782" s="413">
        <f t="shared" si="64"/>
        <v>2</v>
      </c>
      <c r="C782" s="413" t="str">
        <f t="shared" si="61"/>
        <v>1080560042</v>
      </c>
      <c r="D782" s="395" t="str">
        <f t="shared" si="62"/>
        <v>108056004Northern Bedford Co MS/SHS</v>
      </c>
      <c r="E782" s="418" t="s">
        <v>856</v>
      </c>
      <c r="F782" s="418" t="s">
        <v>23</v>
      </c>
      <c r="G782" s="415" t="s">
        <v>1425</v>
      </c>
      <c r="H782" s="417" t="s">
        <v>2679</v>
      </c>
      <c r="I782" s="418" t="s">
        <v>2678</v>
      </c>
      <c r="J782" s="417" t="s">
        <v>2679</v>
      </c>
      <c r="K782" s="419" t="str">
        <f t="shared" si="65"/>
        <v>152 NBC Dr  Loysburg,  PA  16659</v>
      </c>
      <c r="L782" s="418" t="s">
        <v>5903</v>
      </c>
      <c r="M782" s="395"/>
      <c r="N782" s="418" t="s">
        <v>3910</v>
      </c>
      <c r="O782" s="395"/>
      <c r="P782" s="418" t="s">
        <v>4304</v>
      </c>
      <c r="Q782" s="417" t="s">
        <v>4017</v>
      </c>
      <c r="R782" s="417" t="s">
        <v>4305</v>
      </c>
    </row>
    <row r="783" spans="1:18" ht="15" customHeight="1" thickBot="1" x14ac:dyDescent="0.3">
      <c r="A783" s="417" t="s">
        <v>857</v>
      </c>
      <c r="B783" s="413">
        <f t="shared" si="64"/>
        <v>1</v>
      </c>
      <c r="C783" s="413" t="str">
        <f t="shared" si="61"/>
        <v>1081145031</v>
      </c>
      <c r="D783" s="395" t="str">
        <f t="shared" si="62"/>
        <v>108114503Northern Cambria HS</v>
      </c>
      <c r="E783" s="418" t="s">
        <v>858</v>
      </c>
      <c r="F783" s="418" t="s">
        <v>23</v>
      </c>
      <c r="G783" s="415" t="s">
        <v>1425</v>
      </c>
      <c r="H783" s="417" t="s">
        <v>14855</v>
      </c>
      <c r="I783" s="418" t="s">
        <v>14856</v>
      </c>
      <c r="J783" s="417" t="s">
        <v>14855</v>
      </c>
      <c r="K783" s="419" t="str">
        <f t="shared" si="65"/>
        <v>813 35th St  Northern Cambria,  PA  15714</v>
      </c>
      <c r="L783" s="418" t="s">
        <v>14857</v>
      </c>
      <c r="M783" s="395"/>
      <c r="N783" s="418" t="s">
        <v>3910</v>
      </c>
      <c r="O783" s="395"/>
      <c r="P783" s="418" t="s">
        <v>4337</v>
      </c>
      <c r="Q783" s="417" t="s">
        <v>4017</v>
      </c>
      <c r="R783" s="417" t="s">
        <v>4338</v>
      </c>
    </row>
    <row r="784" spans="1:18" ht="15" customHeight="1" thickBot="1" x14ac:dyDescent="0.3">
      <c r="A784" s="417" t="s">
        <v>857</v>
      </c>
      <c r="B784" s="413">
        <f t="shared" si="64"/>
        <v>2</v>
      </c>
      <c r="C784" s="413" t="str">
        <f t="shared" si="61"/>
        <v>1081145032</v>
      </c>
      <c r="D784" s="395" t="str">
        <f t="shared" si="62"/>
        <v>108114503Northern Cambria MS</v>
      </c>
      <c r="E784" s="418" t="s">
        <v>858</v>
      </c>
      <c r="F784" s="418" t="s">
        <v>23</v>
      </c>
      <c r="G784" s="415" t="s">
        <v>1425</v>
      </c>
      <c r="H784" s="417" t="s">
        <v>2681</v>
      </c>
      <c r="I784" s="418" t="s">
        <v>2680</v>
      </c>
      <c r="J784" s="417" t="s">
        <v>2681</v>
      </c>
      <c r="K784" s="419" t="str">
        <f t="shared" si="65"/>
        <v>601 Joseph St  Northern Cambria,  PA  15714</v>
      </c>
      <c r="L784" s="418" t="s">
        <v>5904</v>
      </c>
      <c r="M784" s="395"/>
      <c r="N784" s="418" t="s">
        <v>3910</v>
      </c>
      <c r="O784" s="395"/>
      <c r="P784" s="418" t="s">
        <v>4337</v>
      </c>
      <c r="Q784" s="417" t="s">
        <v>4017</v>
      </c>
      <c r="R784" s="417" t="s">
        <v>4338</v>
      </c>
    </row>
    <row r="785" spans="1:18" ht="15" customHeight="1" thickBot="1" x14ac:dyDescent="0.3">
      <c r="A785" s="417" t="s">
        <v>859</v>
      </c>
      <c r="B785" s="413">
        <f t="shared" si="64"/>
        <v>1</v>
      </c>
      <c r="C785" s="413" t="str">
        <f t="shared" si="61"/>
        <v>1133850031</v>
      </c>
      <c r="D785" s="395" t="str">
        <f t="shared" si="62"/>
        <v>113385003Northern Lebanon MS</v>
      </c>
      <c r="E785" s="418" t="s">
        <v>860</v>
      </c>
      <c r="F785" s="418" t="s">
        <v>23</v>
      </c>
      <c r="G785" s="415" t="s">
        <v>1425</v>
      </c>
      <c r="H785" s="417" t="s">
        <v>2683</v>
      </c>
      <c r="I785" s="418" t="s">
        <v>2682</v>
      </c>
      <c r="J785" s="417" t="s">
        <v>2683</v>
      </c>
      <c r="K785" s="419" t="str">
        <f t="shared" si="65"/>
        <v>345 School Dr  Fredericksburg,  PA  17026</v>
      </c>
      <c r="L785" s="418" t="s">
        <v>5905</v>
      </c>
      <c r="M785" s="395"/>
      <c r="N785" s="418" t="s">
        <v>4529</v>
      </c>
      <c r="O785" s="395"/>
      <c r="P785" s="418" t="s">
        <v>4530</v>
      </c>
      <c r="Q785" s="417" t="s">
        <v>4017</v>
      </c>
      <c r="R785" s="417" t="s">
        <v>4531</v>
      </c>
    </row>
    <row r="786" spans="1:18" ht="15" customHeight="1" thickBot="1" x14ac:dyDescent="0.3">
      <c r="A786" s="417" t="s">
        <v>859</v>
      </c>
      <c r="B786" s="413">
        <f t="shared" si="64"/>
        <v>2</v>
      </c>
      <c r="C786" s="413" t="str">
        <f t="shared" si="61"/>
        <v>1133850032</v>
      </c>
      <c r="D786" s="395" t="str">
        <f t="shared" si="62"/>
        <v>113385003Northern Lebanon SHS</v>
      </c>
      <c r="E786" s="418" t="s">
        <v>860</v>
      </c>
      <c r="F786" s="418" t="s">
        <v>23</v>
      </c>
      <c r="G786" s="415" t="s">
        <v>1425</v>
      </c>
      <c r="H786" s="417" t="s">
        <v>2685</v>
      </c>
      <c r="I786" s="418" t="s">
        <v>2684</v>
      </c>
      <c r="J786" s="417" t="s">
        <v>2685</v>
      </c>
      <c r="K786" s="419" t="str">
        <f t="shared" si="65"/>
        <v>345 School Dr  Fredericksburg,  PA  17026</v>
      </c>
      <c r="L786" s="418" t="s">
        <v>5905</v>
      </c>
      <c r="M786" s="395"/>
      <c r="N786" s="418" t="s">
        <v>4529</v>
      </c>
      <c r="O786" s="395"/>
      <c r="P786" s="418" t="s">
        <v>4530</v>
      </c>
      <c r="Q786" s="417" t="s">
        <v>4017</v>
      </c>
      <c r="R786" s="417" t="s">
        <v>4531</v>
      </c>
    </row>
    <row r="787" spans="1:18" ht="15" customHeight="1" thickBot="1" x14ac:dyDescent="0.3">
      <c r="A787" s="417" t="s">
        <v>861</v>
      </c>
      <c r="B787" s="413">
        <f t="shared" si="64"/>
        <v>1</v>
      </c>
      <c r="C787" s="413" t="str">
        <f t="shared" si="61"/>
        <v>1213945031</v>
      </c>
      <c r="D787" s="395" t="str">
        <f t="shared" si="62"/>
        <v>121394503Northern Lehigh MS</v>
      </c>
      <c r="E787" s="418" t="s">
        <v>862</v>
      </c>
      <c r="F787" s="418" t="s">
        <v>23</v>
      </c>
      <c r="G787" s="415" t="s">
        <v>1425</v>
      </c>
      <c r="H787" s="417" t="s">
        <v>2687</v>
      </c>
      <c r="I787" s="418" t="s">
        <v>2686</v>
      </c>
      <c r="J787" s="417" t="s">
        <v>2687</v>
      </c>
      <c r="K787" s="419" t="str">
        <f t="shared" si="65"/>
        <v>600 Diamond St  Slatington,  PA  18080</v>
      </c>
      <c r="L787" s="418" t="s">
        <v>5906</v>
      </c>
      <c r="M787" s="395"/>
      <c r="N787" s="418" t="s">
        <v>3910</v>
      </c>
      <c r="O787" s="395"/>
      <c r="P787" s="418" t="s">
        <v>4815</v>
      </c>
      <c r="Q787" s="417" t="s">
        <v>4017</v>
      </c>
      <c r="R787" s="417" t="s">
        <v>4816</v>
      </c>
    </row>
    <row r="788" spans="1:18" ht="15" customHeight="1" thickBot="1" x14ac:dyDescent="0.3">
      <c r="A788" s="417" t="s">
        <v>861</v>
      </c>
      <c r="B788" s="413">
        <f t="shared" si="64"/>
        <v>2</v>
      </c>
      <c r="C788" s="413" t="str">
        <f t="shared" si="61"/>
        <v>1213945032</v>
      </c>
      <c r="D788" s="395" t="str">
        <f t="shared" si="62"/>
        <v>121394503Northern Lehigh SHS</v>
      </c>
      <c r="E788" s="418" t="s">
        <v>862</v>
      </c>
      <c r="F788" s="418" t="s">
        <v>23</v>
      </c>
      <c r="G788" s="415" t="s">
        <v>1425</v>
      </c>
      <c r="H788" s="417" t="s">
        <v>2689</v>
      </c>
      <c r="I788" s="418" t="s">
        <v>2688</v>
      </c>
      <c r="J788" s="417" t="s">
        <v>2689</v>
      </c>
      <c r="K788" s="419" t="str">
        <f t="shared" si="65"/>
        <v>1 Bulldog Ln  Slatington,  PA  18080</v>
      </c>
      <c r="L788" s="418" t="s">
        <v>5907</v>
      </c>
      <c r="M788" s="395"/>
      <c r="N788" s="418" t="s">
        <v>3910</v>
      </c>
      <c r="O788" s="395"/>
      <c r="P788" s="418" t="s">
        <v>4815</v>
      </c>
      <c r="Q788" s="417" t="s">
        <v>4017</v>
      </c>
      <c r="R788" s="417" t="s">
        <v>4816</v>
      </c>
    </row>
    <row r="789" spans="1:18" ht="15" customHeight="1" thickBot="1" x14ac:dyDescent="0.3">
      <c r="A789" s="417" t="s">
        <v>863</v>
      </c>
      <c r="B789" s="413">
        <f t="shared" si="64"/>
        <v>1</v>
      </c>
      <c r="C789" s="413" t="str">
        <f t="shared" si="61"/>
        <v>1095355041</v>
      </c>
      <c r="D789" s="395" t="str">
        <f t="shared" si="62"/>
        <v>109535504Northern Potter JSHS</v>
      </c>
      <c r="E789" s="418" t="s">
        <v>864</v>
      </c>
      <c r="F789" s="418" t="s">
        <v>23</v>
      </c>
      <c r="G789" s="415" t="s">
        <v>1425</v>
      </c>
      <c r="H789" s="417" t="s">
        <v>2691</v>
      </c>
      <c r="I789" s="418" t="s">
        <v>2690</v>
      </c>
      <c r="J789" s="417" t="s">
        <v>2691</v>
      </c>
      <c r="K789" s="419" t="str">
        <f t="shared" si="65"/>
        <v>763 Northern Potter Road  Ulysses,  PA  16948</v>
      </c>
      <c r="L789" s="418" t="s">
        <v>5908</v>
      </c>
      <c r="M789" s="395"/>
      <c r="N789" s="418" t="s">
        <v>3910</v>
      </c>
      <c r="O789" s="395"/>
      <c r="P789" s="418" t="s">
        <v>4393</v>
      </c>
      <c r="Q789" s="417" t="s">
        <v>4017</v>
      </c>
      <c r="R789" s="417" t="s">
        <v>4394</v>
      </c>
    </row>
    <row r="790" spans="1:18" ht="15" customHeight="1" thickBot="1" x14ac:dyDescent="0.3">
      <c r="A790" s="417" t="s">
        <v>865</v>
      </c>
      <c r="B790" s="413">
        <f t="shared" si="64"/>
        <v>1</v>
      </c>
      <c r="C790" s="413" t="str">
        <f t="shared" si="61"/>
        <v>1170806071</v>
      </c>
      <c r="D790" s="395" t="str">
        <f t="shared" si="62"/>
        <v>117080607Northern Tier Career Center</v>
      </c>
      <c r="E790" s="418" t="s">
        <v>866</v>
      </c>
      <c r="F790" s="418" t="s">
        <v>34</v>
      </c>
      <c r="G790" s="415" t="s">
        <v>1425</v>
      </c>
      <c r="H790" s="417" t="s">
        <v>5910</v>
      </c>
      <c r="I790" s="418" t="s">
        <v>866</v>
      </c>
      <c r="J790" s="417" t="s">
        <v>5910</v>
      </c>
      <c r="K790" s="419" t="str">
        <f t="shared" si="65"/>
        <v>120 Career Center  Towanda,  PA  18848</v>
      </c>
      <c r="L790" s="418" t="s">
        <v>5909</v>
      </c>
      <c r="M790" s="395"/>
      <c r="N790" s="418" t="s">
        <v>3910</v>
      </c>
      <c r="O790" s="395"/>
      <c r="P790" s="418" t="s">
        <v>4662</v>
      </c>
      <c r="Q790" s="417" t="s">
        <v>4017</v>
      </c>
      <c r="R790" s="417" t="s">
        <v>4663</v>
      </c>
    </row>
    <row r="791" spans="1:18" ht="15" customHeight="1" thickBot="1" x14ac:dyDescent="0.3">
      <c r="A791" s="417" t="s">
        <v>867</v>
      </c>
      <c r="B791" s="413">
        <f t="shared" si="64"/>
        <v>1</v>
      </c>
      <c r="C791" s="413" t="str">
        <f t="shared" si="61"/>
        <v>1175960031</v>
      </c>
      <c r="D791" s="395" t="str">
        <f t="shared" si="62"/>
        <v>117596003Cowanesque Valley JSHS</v>
      </c>
      <c r="E791" s="418" t="s">
        <v>868</v>
      </c>
      <c r="F791" s="418" t="s">
        <v>23</v>
      </c>
      <c r="G791" s="415" t="s">
        <v>1425</v>
      </c>
      <c r="H791" s="417" t="s">
        <v>2693</v>
      </c>
      <c r="I791" s="418" t="s">
        <v>2692</v>
      </c>
      <c r="J791" s="417" t="s">
        <v>2693</v>
      </c>
      <c r="K791" s="419" t="str">
        <f t="shared" si="65"/>
        <v>51 North Fork Road  Westfield,  PA  16950</v>
      </c>
      <c r="L791" s="418" t="s">
        <v>5911</v>
      </c>
      <c r="M791" s="395"/>
      <c r="N791" s="418" t="s">
        <v>3910</v>
      </c>
      <c r="O791" s="395"/>
      <c r="P791" s="418" t="s">
        <v>5912</v>
      </c>
      <c r="Q791" s="417" t="s">
        <v>4017</v>
      </c>
      <c r="R791" s="417" t="s">
        <v>5915</v>
      </c>
    </row>
    <row r="792" spans="1:18" ht="15" customHeight="1" thickBot="1" x14ac:dyDescent="0.3">
      <c r="A792" s="417" t="s">
        <v>867</v>
      </c>
      <c r="B792" s="413">
        <f t="shared" si="64"/>
        <v>2</v>
      </c>
      <c r="C792" s="413" t="str">
        <f t="shared" si="61"/>
        <v>1175960032</v>
      </c>
      <c r="D792" s="395" t="str">
        <f t="shared" si="62"/>
        <v>117596003Williamson SHS</v>
      </c>
      <c r="E792" s="418" t="s">
        <v>868</v>
      </c>
      <c r="F792" s="418" t="s">
        <v>23</v>
      </c>
      <c r="G792" s="415" t="s">
        <v>1425</v>
      </c>
      <c r="H792" s="417" t="s">
        <v>2695</v>
      </c>
      <c r="I792" s="418" t="s">
        <v>2694</v>
      </c>
      <c r="J792" s="417" t="s">
        <v>2695</v>
      </c>
      <c r="K792" s="419" t="str">
        <f t="shared" si="65"/>
        <v>33 Jct Cross Road  Tioga,  PA  16946</v>
      </c>
      <c r="L792" s="418" t="s">
        <v>5916</v>
      </c>
      <c r="M792" s="395"/>
      <c r="N792" s="418" t="s">
        <v>3910</v>
      </c>
      <c r="O792" s="395"/>
      <c r="P792" s="418" t="s">
        <v>5913</v>
      </c>
      <c r="Q792" s="417" t="s">
        <v>4017</v>
      </c>
      <c r="R792" s="417" t="s">
        <v>5914</v>
      </c>
    </row>
    <row r="793" spans="1:18" ht="15" customHeight="1" thickBot="1" x14ac:dyDescent="0.3">
      <c r="A793" s="417" t="s">
        <v>869</v>
      </c>
      <c r="B793" s="413">
        <f t="shared" si="64"/>
        <v>1</v>
      </c>
      <c r="C793" s="413" t="str">
        <f t="shared" si="61"/>
        <v>1076564071</v>
      </c>
      <c r="D793" s="395" t="str">
        <f t="shared" si="62"/>
        <v>107656407Northern Westmoreland CTC</v>
      </c>
      <c r="E793" s="418" t="s">
        <v>870</v>
      </c>
      <c r="F793" s="418" t="s">
        <v>34</v>
      </c>
      <c r="G793" s="415" t="s">
        <v>1425</v>
      </c>
      <c r="H793" s="417" t="s">
        <v>5918</v>
      </c>
      <c r="I793" s="418" t="s">
        <v>870</v>
      </c>
      <c r="J793" s="417" t="s">
        <v>5918</v>
      </c>
      <c r="K793" s="419" t="str">
        <f t="shared" si="65"/>
        <v>705 Stevenson Boulevard  New Kensington,  PA  15068</v>
      </c>
      <c r="L793" s="418" t="s">
        <v>5917</v>
      </c>
      <c r="M793" s="395"/>
      <c r="N793" s="418" t="s">
        <v>3910</v>
      </c>
      <c r="O793" s="395"/>
      <c r="P793" s="418" t="s">
        <v>4286</v>
      </c>
      <c r="Q793" s="417" t="s">
        <v>4017</v>
      </c>
      <c r="R793" s="417" t="s">
        <v>4267</v>
      </c>
    </row>
    <row r="794" spans="1:18" ht="15" customHeight="1" thickBot="1" x14ac:dyDescent="0.3">
      <c r="A794" s="417" t="s">
        <v>871</v>
      </c>
      <c r="B794" s="413">
        <f t="shared" si="64"/>
        <v>1</v>
      </c>
      <c r="C794" s="413" t="str">
        <f t="shared" si="61"/>
        <v>1156746031</v>
      </c>
      <c r="D794" s="395" t="str">
        <f t="shared" si="62"/>
        <v>115674603Northern HS</v>
      </c>
      <c r="E794" s="418" t="s">
        <v>872</v>
      </c>
      <c r="F794" s="418" t="s">
        <v>23</v>
      </c>
      <c r="G794" s="415" t="s">
        <v>1425</v>
      </c>
      <c r="H794" s="417" t="s">
        <v>2697</v>
      </c>
      <c r="I794" s="418" t="s">
        <v>2696</v>
      </c>
      <c r="J794" s="417" t="s">
        <v>2697</v>
      </c>
      <c r="K794" s="419" t="str">
        <f t="shared" si="65"/>
        <v>653 S Baltimore St  Dillsburg,  PA  17019</v>
      </c>
      <c r="L794" s="418" t="s">
        <v>5919</v>
      </c>
      <c r="M794" s="395"/>
      <c r="N794" s="418" t="s">
        <v>3910</v>
      </c>
      <c r="O794" s="395"/>
      <c r="P794" s="418" t="s">
        <v>4621</v>
      </c>
      <c r="Q794" s="417" t="s">
        <v>4017</v>
      </c>
      <c r="R794" s="417" t="s">
        <v>4622</v>
      </c>
    </row>
    <row r="795" spans="1:18" ht="15" customHeight="1" thickBot="1" x14ac:dyDescent="0.3">
      <c r="A795" s="417" t="s">
        <v>871</v>
      </c>
      <c r="B795" s="413">
        <f t="shared" si="64"/>
        <v>2</v>
      </c>
      <c r="C795" s="413" t="str">
        <f t="shared" si="61"/>
        <v>1156746032</v>
      </c>
      <c r="D795" s="395" t="str">
        <f t="shared" si="62"/>
        <v>115674603Northern MS</v>
      </c>
      <c r="E795" s="418" t="s">
        <v>872</v>
      </c>
      <c r="F795" s="418" t="s">
        <v>23</v>
      </c>
      <c r="G795" s="415" t="s">
        <v>1425</v>
      </c>
      <c r="H795" s="417" t="s">
        <v>2699</v>
      </c>
      <c r="I795" s="418" t="s">
        <v>2698</v>
      </c>
      <c r="J795" s="417" t="s">
        <v>2699</v>
      </c>
      <c r="K795" s="419" t="str">
        <f t="shared" si="65"/>
        <v>655 S Baltimore St  Dillsburg,  PA  17019</v>
      </c>
      <c r="L795" s="418" t="s">
        <v>5920</v>
      </c>
      <c r="M795" s="395"/>
      <c r="N795" s="418" t="s">
        <v>3910</v>
      </c>
      <c r="O795" s="395"/>
      <c r="P795" s="418" t="s">
        <v>4621</v>
      </c>
      <c r="Q795" s="417" t="s">
        <v>4017</v>
      </c>
      <c r="R795" s="417" t="s">
        <v>4622</v>
      </c>
    </row>
    <row r="796" spans="1:18" ht="15" customHeight="1" thickBot="1" x14ac:dyDescent="0.3">
      <c r="A796" s="417" t="s">
        <v>873</v>
      </c>
      <c r="B796" s="413">
        <f t="shared" si="64"/>
        <v>1</v>
      </c>
      <c r="C796" s="413" t="str">
        <f t="shared" si="61"/>
        <v>1030268731</v>
      </c>
      <c r="D796" s="395" t="str">
        <f t="shared" si="62"/>
        <v>103026873Northgate MSHS</v>
      </c>
      <c r="E796" s="418" t="s">
        <v>874</v>
      </c>
      <c r="F796" s="418" t="s">
        <v>23</v>
      </c>
      <c r="G796" s="415" t="s">
        <v>1425</v>
      </c>
      <c r="H796" s="417" t="s">
        <v>2701</v>
      </c>
      <c r="I796" s="418" t="s">
        <v>2700</v>
      </c>
      <c r="J796" s="417" t="s">
        <v>2701</v>
      </c>
      <c r="K796" s="419" t="str">
        <f t="shared" si="65"/>
        <v>589 Union Ave  Pittsburgh,  PA  15202</v>
      </c>
      <c r="L796" s="418" t="s">
        <v>5921</v>
      </c>
      <c r="M796" s="395"/>
      <c r="N796" s="418" t="s">
        <v>3910</v>
      </c>
      <c r="O796" s="395"/>
      <c r="P796" s="418" t="s">
        <v>4067</v>
      </c>
      <c r="Q796" s="417" t="s">
        <v>4017</v>
      </c>
      <c r="R796" s="417" t="s">
        <v>4116</v>
      </c>
    </row>
    <row r="797" spans="1:18" ht="15" customHeight="1" thickBot="1" x14ac:dyDescent="0.3">
      <c r="A797" s="417" t="s">
        <v>876</v>
      </c>
      <c r="B797" s="413">
        <f t="shared" si="64"/>
        <v>1</v>
      </c>
      <c r="C797" s="413" t="str">
        <f t="shared" si="61"/>
        <v>1164952071</v>
      </c>
      <c r="D797" s="395" t="str">
        <f t="shared" si="62"/>
        <v>116495207Northumberland County CTC</v>
      </c>
      <c r="E797" s="418" t="s">
        <v>877</v>
      </c>
      <c r="F797" s="418" t="s">
        <v>34</v>
      </c>
      <c r="G797" s="415" t="s">
        <v>1425</v>
      </c>
      <c r="H797" s="417" t="s">
        <v>14858</v>
      </c>
      <c r="I797" s="418" t="s">
        <v>877</v>
      </c>
      <c r="J797" s="417" t="s">
        <v>14858</v>
      </c>
      <c r="K797" s="419" t="str">
        <f t="shared" si="65"/>
        <v>1700-2000 West Montgomery Street  Coal Township,  PA  17866</v>
      </c>
      <c r="L797" s="418" t="s">
        <v>14472</v>
      </c>
      <c r="M797" s="395"/>
      <c r="N797" s="418" t="s">
        <v>3910</v>
      </c>
      <c r="O797" s="395"/>
      <c r="P797" s="418" t="s">
        <v>4642</v>
      </c>
      <c r="Q797" s="417" t="s">
        <v>4017</v>
      </c>
      <c r="R797" s="417" t="s">
        <v>4643</v>
      </c>
    </row>
    <row r="798" spans="1:18" ht="15" customHeight="1" thickBot="1" x14ac:dyDescent="0.3">
      <c r="A798" s="417" t="s">
        <v>878</v>
      </c>
      <c r="B798" s="413">
        <f t="shared" si="64"/>
        <v>1</v>
      </c>
      <c r="C798" s="413" t="str">
        <f t="shared" si="61"/>
        <v>1184060031</v>
      </c>
      <c r="D798" s="395" t="str">
        <f t="shared" si="62"/>
        <v>118406003Northwest Area HS</v>
      </c>
      <c r="E798" s="418" t="s">
        <v>879</v>
      </c>
      <c r="F798" s="418" t="s">
        <v>23</v>
      </c>
      <c r="G798" s="415" t="s">
        <v>1425</v>
      </c>
      <c r="H798" s="417" t="s">
        <v>2704</v>
      </c>
      <c r="I798" s="418" t="s">
        <v>2703</v>
      </c>
      <c r="J798" s="417" t="s">
        <v>2704</v>
      </c>
      <c r="K798" s="419" t="str">
        <f t="shared" si="65"/>
        <v>243 Thorne Hill Rd  Shickshinny,  PA  18655</v>
      </c>
      <c r="L798" s="418" t="s">
        <v>5923</v>
      </c>
      <c r="M798" s="395"/>
      <c r="N798" s="418" t="s">
        <v>3910</v>
      </c>
      <c r="O798" s="395"/>
      <c r="P798" s="418" t="s">
        <v>4710</v>
      </c>
      <c r="Q798" s="417" t="s">
        <v>4017</v>
      </c>
      <c r="R798" s="417" t="s">
        <v>4711</v>
      </c>
    </row>
    <row r="799" spans="1:18" ht="15" customHeight="1" thickBot="1" x14ac:dyDescent="0.3">
      <c r="A799" s="417" t="s">
        <v>880</v>
      </c>
      <c r="B799" s="413">
        <f t="shared" si="64"/>
        <v>1</v>
      </c>
      <c r="C799" s="413" t="str">
        <f t="shared" si="61"/>
        <v>1052585031</v>
      </c>
      <c r="D799" s="395" t="str">
        <f t="shared" si="62"/>
        <v>105258503Northwestern MS</v>
      </c>
      <c r="E799" s="418" t="s">
        <v>881</v>
      </c>
      <c r="F799" s="418" t="s">
        <v>23</v>
      </c>
      <c r="G799" s="415" t="s">
        <v>1425</v>
      </c>
      <c r="H799" s="417" t="s">
        <v>2706</v>
      </c>
      <c r="I799" s="418" t="s">
        <v>2705</v>
      </c>
      <c r="J799" s="417" t="s">
        <v>2706</v>
      </c>
      <c r="K799" s="419" t="str">
        <f t="shared" ref="K799:K862" si="66">L799&amp;"  "&amp;P799&amp;",  "&amp;Q799&amp;"  "&amp;R799</f>
        <v>150 Harthan Way  Albion,  PA  16401</v>
      </c>
      <c r="L799" s="418" t="s">
        <v>5924</v>
      </c>
      <c r="M799" s="395"/>
      <c r="N799" s="418" t="s">
        <v>3910</v>
      </c>
      <c r="O799" s="395"/>
      <c r="P799" s="418" t="s">
        <v>4218</v>
      </c>
      <c r="Q799" s="417" t="s">
        <v>4017</v>
      </c>
      <c r="R799" s="417" t="s">
        <v>4219</v>
      </c>
    </row>
    <row r="800" spans="1:18" ht="15" customHeight="1" thickBot="1" x14ac:dyDescent="0.3">
      <c r="A800" s="417" t="s">
        <v>880</v>
      </c>
      <c r="B800" s="413">
        <f t="shared" si="64"/>
        <v>2</v>
      </c>
      <c r="C800" s="413" t="str">
        <f t="shared" si="61"/>
        <v>1052585032</v>
      </c>
      <c r="D800" s="395" t="str">
        <f t="shared" si="62"/>
        <v>105258503Northwestern SHS</v>
      </c>
      <c r="E800" s="418" t="s">
        <v>881</v>
      </c>
      <c r="F800" s="418" t="s">
        <v>23</v>
      </c>
      <c r="G800" s="415" t="s">
        <v>1425</v>
      </c>
      <c r="H800" s="417" t="s">
        <v>2708</v>
      </c>
      <c r="I800" s="418" t="s">
        <v>2707</v>
      </c>
      <c r="J800" s="417" t="s">
        <v>2708</v>
      </c>
      <c r="K800" s="419" t="str">
        <f t="shared" si="66"/>
        <v>200 Harthan Way  Albion,  PA  16401</v>
      </c>
      <c r="L800" s="418" t="s">
        <v>5925</v>
      </c>
      <c r="M800" s="395"/>
      <c r="N800" s="418" t="s">
        <v>3910</v>
      </c>
      <c r="O800" s="395"/>
      <c r="P800" s="418" t="s">
        <v>4218</v>
      </c>
      <c r="Q800" s="417" t="s">
        <v>4017</v>
      </c>
      <c r="R800" s="417" t="s">
        <v>4219</v>
      </c>
    </row>
    <row r="801" spans="1:18" ht="15" customHeight="1" thickBot="1" x14ac:dyDescent="0.3">
      <c r="A801" s="417" t="s">
        <v>882</v>
      </c>
      <c r="B801" s="413">
        <f t="shared" si="64"/>
        <v>1</v>
      </c>
      <c r="C801" s="413" t="str">
        <f t="shared" si="61"/>
        <v>1213946031</v>
      </c>
      <c r="D801" s="395" t="str">
        <f t="shared" si="62"/>
        <v>121394603Northwestern Lehigh HS</v>
      </c>
      <c r="E801" s="418" t="s">
        <v>883</v>
      </c>
      <c r="F801" s="418" t="s">
        <v>23</v>
      </c>
      <c r="G801" s="415" t="s">
        <v>1425</v>
      </c>
      <c r="H801" s="417" t="s">
        <v>2710</v>
      </c>
      <c r="I801" s="418" t="s">
        <v>2709</v>
      </c>
      <c r="J801" s="417" t="s">
        <v>2710</v>
      </c>
      <c r="K801" s="419" t="str">
        <f t="shared" si="66"/>
        <v>6493 Route 309  New Tripoli,  PA  18066</v>
      </c>
      <c r="L801" s="418" t="s">
        <v>5926</v>
      </c>
      <c r="M801" s="395"/>
      <c r="N801" s="418" t="s">
        <v>3910</v>
      </c>
      <c r="O801" s="395"/>
      <c r="P801" s="418" t="s">
        <v>4817</v>
      </c>
      <c r="Q801" s="417" t="s">
        <v>4017</v>
      </c>
      <c r="R801" s="417" t="s">
        <v>4818</v>
      </c>
    </row>
    <row r="802" spans="1:18" ht="15" customHeight="1" thickBot="1" x14ac:dyDescent="0.3">
      <c r="A802" s="417" t="s">
        <v>882</v>
      </c>
      <c r="B802" s="413">
        <f t="shared" si="64"/>
        <v>2</v>
      </c>
      <c r="C802" s="413" t="str">
        <f t="shared" si="61"/>
        <v>1213946032</v>
      </c>
      <c r="D802" s="395" t="str">
        <f t="shared" si="62"/>
        <v>121394603Northwestern Lehigh MS</v>
      </c>
      <c r="E802" s="418" t="s">
        <v>883</v>
      </c>
      <c r="F802" s="418" t="s">
        <v>23</v>
      </c>
      <c r="G802" s="415" t="s">
        <v>1425</v>
      </c>
      <c r="H802" s="417" t="s">
        <v>2712</v>
      </c>
      <c r="I802" s="418" t="s">
        <v>2711</v>
      </c>
      <c r="J802" s="417" t="s">
        <v>2712</v>
      </c>
      <c r="K802" s="419" t="str">
        <f t="shared" si="66"/>
        <v>6636 Northwest Rd  New Tripoli,  PA  18066</v>
      </c>
      <c r="L802" s="418" t="s">
        <v>5927</v>
      </c>
      <c r="M802" s="395"/>
      <c r="N802" s="418" t="s">
        <v>3910</v>
      </c>
      <c r="O802" s="395"/>
      <c r="P802" s="418" t="s">
        <v>4817</v>
      </c>
      <c r="Q802" s="417" t="s">
        <v>4017</v>
      </c>
      <c r="R802" s="417" t="s">
        <v>4818</v>
      </c>
    </row>
    <row r="803" spans="1:18" ht="15" customHeight="1" thickBot="1" x14ac:dyDescent="0.3">
      <c r="A803" s="417" t="s">
        <v>884</v>
      </c>
      <c r="B803" s="413">
        <f t="shared" si="64"/>
        <v>1</v>
      </c>
      <c r="C803" s="413" t="str">
        <f t="shared" si="61"/>
        <v>1265100191</v>
      </c>
      <c r="D803" s="395" t="str">
        <f t="shared" si="62"/>
        <v>126510019Northwood Academy CS</v>
      </c>
      <c r="E803" s="418" t="s">
        <v>885</v>
      </c>
      <c r="F803" s="418" t="s">
        <v>18</v>
      </c>
      <c r="G803" s="415" t="s">
        <v>1425</v>
      </c>
      <c r="H803" s="417" t="s">
        <v>2713</v>
      </c>
      <c r="I803" s="418" t="s">
        <v>885</v>
      </c>
      <c r="J803" s="417" t="s">
        <v>2713</v>
      </c>
      <c r="K803" s="419" t="str">
        <f t="shared" si="66"/>
        <v>4621 Castor Ave  Philadelphia,  PA  19124</v>
      </c>
      <c r="L803" s="418" t="s">
        <v>5928</v>
      </c>
      <c r="M803" s="395"/>
      <c r="N803" s="418" t="s">
        <v>3910</v>
      </c>
      <c r="O803" s="395"/>
      <c r="P803" s="418" t="s">
        <v>4016</v>
      </c>
      <c r="Q803" s="417" t="s">
        <v>4017</v>
      </c>
      <c r="R803" s="417" t="s">
        <v>4018</v>
      </c>
    </row>
    <row r="804" spans="1:18" ht="15" customHeight="1" thickBot="1" x14ac:dyDescent="0.3">
      <c r="A804" s="417" t="s">
        <v>886</v>
      </c>
      <c r="B804" s="413">
        <f t="shared" si="64"/>
        <v>1</v>
      </c>
      <c r="C804" s="413" t="str">
        <f t="shared" si="61"/>
        <v>1076565021</v>
      </c>
      <c r="D804" s="395" t="str">
        <f t="shared" si="62"/>
        <v>107656502Norwin MS</v>
      </c>
      <c r="E804" s="418" t="s">
        <v>887</v>
      </c>
      <c r="F804" s="418" t="s">
        <v>23</v>
      </c>
      <c r="G804" s="415" t="s">
        <v>1425</v>
      </c>
      <c r="H804" s="417" t="s">
        <v>2715</v>
      </c>
      <c r="I804" s="418" t="s">
        <v>2714</v>
      </c>
      <c r="J804" s="417" t="s">
        <v>2715</v>
      </c>
      <c r="K804" s="419" t="str">
        <f t="shared" si="66"/>
        <v>10870 Mockingbird Dr  North Huntingdon,  PA  15642</v>
      </c>
      <c r="L804" s="418" t="s">
        <v>5929</v>
      </c>
      <c r="M804" s="395"/>
      <c r="N804" s="418" t="s">
        <v>3910</v>
      </c>
      <c r="O804" s="395"/>
      <c r="P804" s="418" t="s">
        <v>4287</v>
      </c>
      <c r="Q804" s="417" t="s">
        <v>4017</v>
      </c>
      <c r="R804" s="417" t="s">
        <v>4288</v>
      </c>
    </row>
    <row r="805" spans="1:18" ht="15" customHeight="1" thickBot="1" x14ac:dyDescent="0.3">
      <c r="A805" s="417" t="s">
        <v>886</v>
      </c>
      <c r="B805" s="413">
        <f t="shared" si="64"/>
        <v>2</v>
      </c>
      <c r="C805" s="413" t="str">
        <f t="shared" si="61"/>
        <v>1076565022</v>
      </c>
      <c r="D805" s="395" t="str">
        <f t="shared" si="62"/>
        <v>107656502Norwin SHS</v>
      </c>
      <c r="E805" s="418" t="s">
        <v>887</v>
      </c>
      <c r="F805" s="418" t="s">
        <v>23</v>
      </c>
      <c r="G805" s="415" t="s">
        <v>1425</v>
      </c>
      <c r="H805" s="417" t="s">
        <v>2717</v>
      </c>
      <c r="I805" s="418" t="s">
        <v>2716</v>
      </c>
      <c r="J805" s="417" t="s">
        <v>2717</v>
      </c>
      <c r="K805" s="419" t="str">
        <f t="shared" si="66"/>
        <v>251 McMahon Dr  North Huntingdon,  PA  15642</v>
      </c>
      <c r="L805" s="418" t="s">
        <v>5930</v>
      </c>
      <c r="M805" s="395"/>
      <c r="N805" s="418" t="s">
        <v>3910</v>
      </c>
      <c r="O805" s="395"/>
      <c r="P805" s="418" t="s">
        <v>4287</v>
      </c>
      <c r="Q805" s="417" t="s">
        <v>4017</v>
      </c>
      <c r="R805" s="417" t="s">
        <v>4288</v>
      </c>
    </row>
    <row r="806" spans="1:18" ht="15" customHeight="1" thickBot="1" x14ac:dyDescent="0.3">
      <c r="A806" s="417" t="s">
        <v>888</v>
      </c>
      <c r="B806" s="413">
        <f t="shared" si="64"/>
        <v>1</v>
      </c>
      <c r="C806" s="413" t="str">
        <f t="shared" si="61"/>
        <v>1241565031</v>
      </c>
      <c r="D806" s="395" t="str">
        <f t="shared" si="62"/>
        <v>124156503Octorara Area JSHS</v>
      </c>
      <c r="E806" s="418" t="s">
        <v>889</v>
      </c>
      <c r="F806" s="418" t="s">
        <v>23</v>
      </c>
      <c r="G806" s="415" t="s">
        <v>1425</v>
      </c>
      <c r="H806" s="417" t="s">
        <v>2719</v>
      </c>
      <c r="I806" s="418" t="s">
        <v>2718</v>
      </c>
      <c r="J806" s="417" t="s">
        <v>2719</v>
      </c>
      <c r="K806" s="419" t="str">
        <f t="shared" si="66"/>
        <v>226 Highland Rd  Atglen,  PA  19310</v>
      </c>
      <c r="L806" s="418" t="s">
        <v>5931</v>
      </c>
      <c r="M806" s="395"/>
      <c r="N806" s="418" t="s">
        <v>3910</v>
      </c>
      <c r="O806" s="395"/>
      <c r="P806" s="418" t="s">
        <v>4915</v>
      </c>
      <c r="Q806" s="417" t="s">
        <v>4017</v>
      </c>
      <c r="R806" s="417" t="s">
        <v>4916</v>
      </c>
    </row>
    <row r="807" spans="1:18" ht="15" customHeight="1" thickBot="1" x14ac:dyDescent="0.3">
      <c r="A807" s="417" t="s">
        <v>890</v>
      </c>
      <c r="B807" s="413">
        <f t="shared" si="64"/>
        <v>1</v>
      </c>
      <c r="C807" s="413" t="str">
        <f t="shared" si="61"/>
        <v>1066162031</v>
      </c>
      <c r="D807" s="395" t="str">
        <f t="shared" si="62"/>
        <v>106616203Oil City Area MS</v>
      </c>
      <c r="E807" s="418" t="s">
        <v>891</v>
      </c>
      <c r="F807" s="418" t="s">
        <v>23</v>
      </c>
      <c r="G807" s="415" t="s">
        <v>1425</v>
      </c>
      <c r="H807" s="417" t="s">
        <v>2721</v>
      </c>
      <c r="I807" s="418" t="s">
        <v>2720</v>
      </c>
      <c r="J807" s="417" t="s">
        <v>2721</v>
      </c>
      <c r="K807" s="419" t="str">
        <f t="shared" si="66"/>
        <v>8 Lynch Blvd  Oil City,  PA  16301</v>
      </c>
      <c r="L807" s="418" t="s">
        <v>5932</v>
      </c>
      <c r="M807" s="395"/>
      <c r="N807" s="418" t="s">
        <v>3910</v>
      </c>
      <c r="O807" s="395"/>
      <c r="P807" s="418" t="s">
        <v>4257</v>
      </c>
      <c r="Q807" s="417" t="s">
        <v>4017</v>
      </c>
      <c r="R807" s="417" t="s">
        <v>4258</v>
      </c>
    </row>
    <row r="808" spans="1:18" ht="15" customHeight="1" thickBot="1" x14ac:dyDescent="0.3">
      <c r="A808" s="417" t="s">
        <v>890</v>
      </c>
      <c r="B808" s="413">
        <f t="shared" si="64"/>
        <v>2</v>
      </c>
      <c r="C808" s="413" t="str">
        <f t="shared" si="61"/>
        <v>1066162032</v>
      </c>
      <c r="D808" s="395" t="str">
        <f t="shared" si="62"/>
        <v>106616203Oil City SHS</v>
      </c>
      <c r="E808" s="418" t="s">
        <v>891</v>
      </c>
      <c r="F808" s="418" t="s">
        <v>23</v>
      </c>
      <c r="G808" s="415" t="s">
        <v>1425</v>
      </c>
      <c r="H808" s="417" t="s">
        <v>2723</v>
      </c>
      <c r="I808" s="418" t="s">
        <v>2722</v>
      </c>
      <c r="J808" s="417" t="s">
        <v>2723</v>
      </c>
      <c r="K808" s="419" t="str">
        <f t="shared" si="66"/>
        <v>10 Lynch Blvd  Oil City,  PA  16301</v>
      </c>
      <c r="L808" s="418" t="s">
        <v>5933</v>
      </c>
      <c r="M808" s="395"/>
      <c r="N808" s="418" t="s">
        <v>3910</v>
      </c>
      <c r="O808" s="395"/>
      <c r="P808" s="418" t="s">
        <v>4257</v>
      </c>
      <c r="Q808" s="417" t="s">
        <v>4017</v>
      </c>
      <c r="R808" s="417" t="s">
        <v>4258</v>
      </c>
    </row>
    <row r="809" spans="1:18" ht="15" customHeight="1" thickBot="1" x14ac:dyDescent="0.3">
      <c r="A809" s="417" t="s">
        <v>892</v>
      </c>
      <c r="B809" s="413">
        <f t="shared" si="64"/>
        <v>1</v>
      </c>
      <c r="C809" s="413" t="str">
        <f t="shared" si="61"/>
        <v>1193566031</v>
      </c>
      <c r="D809" s="395" t="str">
        <f t="shared" si="62"/>
        <v>119356603Old Forge JSHS</v>
      </c>
      <c r="E809" s="418" t="s">
        <v>893</v>
      </c>
      <c r="F809" s="418" t="s">
        <v>23</v>
      </c>
      <c r="G809" s="415" t="s">
        <v>1425</v>
      </c>
      <c r="H809" s="417" t="s">
        <v>2725</v>
      </c>
      <c r="I809" s="418" t="s">
        <v>2724</v>
      </c>
      <c r="J809" s="417" t="s">
        <v>2725</v>
      </c>
      <c r="K809" s="419" t="str">
        <f t="shared" si="66"/>
        <v>300 Marion St  Old Forge,  PA  18518</v>
      </c>
      <c r="L809" s="418" t="s">
        <v>5934</v>
      </c>
      <c r="M809" s="395"/>
      <c r="N809" s="418" t="s">
        <v>3910</v>
      </c>
      <c r="O809" s="395"/>
      <c r="P809" s="418" t="s">
        <v>4739</v>
      </c>
      <c r="Q809" s="417" t="s">
        <v>4017</v>
      </c>
      <c r="R809" s="417" t="s">
        <v>4740</v>
      </c>
    </row>
    <row r="810" spans="1:18" ht="15" customHeight="1" thickBot="1" x14ac:dyDescent="0.3">
      <c r="A810" s="417" t="s">
        <v>894</v>
      </c>
      <c r="B810" s="413">
        <f t="shared" si="64"/>
        <v>1</v>
      </c>
      <c r="C810" s="413" t="str">
        <f t="shared" ref="C810:C873" si="67">A810&amp;B810</f>
        <v>1140665031</v>
      </c>
      <c r="D810" s="395" t="str">
        <f t="shared" ref="D810:D873" si="68">A810&amp;I810</f>
        <v>114066503Oley Valley MS</v>
      </c>
      <c r="E810" s="418" t="s">
        <v>895</v>
      </c>
      <c r="F810" s="418" t="s">
        <v>23</v>
      </c>
      <c r="G810" s="415" t="s">
        <v>1425</v>
      </c>
      <c r="H810" s="417" t="s">
        <v>2727</v>
      </c>
      <c r="I810" s="418" t="s">
        <v>2726</v>
      </c>
      <c r="J810" s="417" t="s">
        <v>2727</v>
      </c>
      <c r="K810" s="419" t="str">
        <f t="shared" si="66"/>
        <v>3247 Friedensburg RD  Oley,  PA  19547</v>
      </c>
      <c r="L810" s="418" t="s">
        <v>5935</v>
      </c>
      <c r="M810" s="395"/>
      <c r="N810" s="418" t="s">
        <v>3910</v>
      </c>
      <c r="O810" s="395"/>
      <c r="P810" s="418" t="s">
        <v>4559</v>
      </c>
      <c r="Q810" s="417" t="s">
        <v>4017</v>
      </c>
      <c r="R810" s="417" t="s">
        <v>4560</v>
      </c>
    </row>
    <row r="811" spans="1:18" ht="15" customHeight="1" thickBot="1" x14ac:dyDescent="0.3">
      <c r="A811" s="417" t="s">
        <v>894</v>
      </c>
      <c r="B811" s="413">
        <f t="shared" si="64"/>
        <v>2</v>
      </c>
      <c r="C811" s="413" t="str">
        <f t="shared" si="67"/>
        <v>1140665032</v>
      </c>
      <c r="D811" s="395" t="str">
        <f t="shared" si="68"/>
        <v>114066503Oley Valley SHS</v>
      </c>
      <c r="E811" s="418" t="s">
        <v>895</v>
      </c>
      <c r="F811" s="418" t="s">
        <v>23</v>
      </c>
      <c r="G811" s="415" t="s">
        <v>1425</v>
      </c>
      <c r="H811" s="417" t="s">
        <v>2729</v>
      </c>
      <c r="I811" s="418" t="s">
        <v>2728</v>
      </c>
      <c r="J811" s="417" t="s">
        <v>2729</v>
      </c>
      <c r="K811" s="419" t="str">
        <f t="shared" si="66"/>
        <v>17 Jefferson St  Oley,  PA  19547</v>
      </c>
      <c r="L811" s="418" t="s">
        <v>5936</v>
      </c>
      <c r="M811" s="395"/>
      <c r="N811" s="418" t="s">
        <v>3910</v>
      </c>
      <c r="O811" s="395"/>
      <c r="P811" s="418" t="s">
        <v>4559</v>
      </c>
      <c r="Q811" s="417" t="s">
        <v>4017</v>
      </c>
      <c r="R811" s="417" t="s">
        <v>4560</v>
      </c>
    </row>
    <row r="812" spans="1:18" ht="15" customHeight="1" thickBot="1" x14ac:dyDescent="0.3">
      <c r="A812" s="417" t="s">
        <v>896</v>
      </c>
      <c r="B812" s="413">
        <f t="shared" si="64"/>
        <v>1</v>
      </c>
      <c r="C812" s="413" t="str">
        <f t="shared" si="67"/>
        <v>1265134521</v>
      </c>
      <c r="D812" s="395" t="str">
        <f t="shared" si="68"/>
        <v>126513452Olney Charter High School</v>
      </c>
      <c r="E812" s="418" t="s">
        <v>897</v>
      </c>
      <c r="F812" s="418" t="s">
        <v>18</v>
      </c>
      <c r="G812" s="415" t="s">
        <v>1425</v>
      </c>
      <c r="H812" s="417" t="s">
        <v>2730</v>
      </c>
      <c r="I812" s="418" t="s">
        <v>897</v>
      </c>
      <c r="J812" s="417" t="s">
        <v>2730</v>
      </c>
      <c r="K812" s="419" t="str">
        <f t="shared" si="66"/>
        <v>4322 N 5th St, 3rd Floor  Philadelphia,  PA  19140</v>
      </c>
      <c r="L812" s="418" t="s">
        <v>14859</v>
      </c>
      <c r="M812" s="395"/>
      <c r="N812" s="418" t="s">
        <v>3910</v>
      </c>
      <c r="O812" s="395"/>
      <c r="P812" s="418" t="s">
        <v>4016</v>
      </c>
      <c r="Q812" s="417" t="s">
        <v>4017</v>
      </c>
      <c r="R812" s="417" t="s">
        <v>4188</v>
      </c>
    </row>
    <row r="813" spans="1:18" ht="15" customHeight="1" thickBot="1" x14ac:dyDescent="0.3">
      <c r="A813" s="417" t="s">
        <v>898</v>
      </c>
      <c r="B813" s="413">
        <f t="shared" si="64"/>
        <v>1</v>
      </c>
      <c r="C813" s="413" t="str">
        <f t="shared" si="67"/>
        <v>1095375041</v>
      </c>
      <c r="D813" s="395" t="str">
        <f t="shared" si="68"/>
        <v>109537504Oswayo Valley HS</v>
      </c>
      <c r="E813" s="418" t="s">
        <v>899</v>
      </c>
      <c r="F813" s="418" t="s">
        <v>23</v>
      </c>
      <c r="G813" s="415" t="s">
        <v>1425</v>
      </c>
      <c r="H813" s="417" t="s">
        <v>2732</v>
      </c>
      <c r="I813" s="418" t="s">
        <v>2731</v>
      </c>
      <c r="J813" s="417" t="s">
        <v>2732</v>
      </c>
      <c r="K813" s="419" t="str">
        <f t="shared" si="66"/>
        <v>318 S. Oswayo St, PO Box 610  Shinglehouse,  PA  16748</v>
      </c>
      <c r="L813" s="418" t="s">
        <v>14860</v>
      </c>
      <c r="M813" s="395"/>
      <c r="N813" s="418" t="s">
        <v>3910</v>
      </c>
      <c r="O813" s="395"/>
      <c r="P813" s="418" t="s">
        <v>4395</v>
      </c>
      <c r="Q813" s="417" t="s">
        <v>4017</v>
      </c>
      <c r="R813" s="417" t="s">
        <v>4396</v>
      </c>
    </row>
    <row r="814" spans="1:18" ht="15" customHeight="1" thickBot="1" x14ac:dyDescent="0.3">
      <c r="A814" s="417" t="s">
        <v>898</v>
      </c>
      <c r="B814" s="413">
        <f t="shared" si="64"/>
        <v>2</v>
      </c>
      <c r="C814" s="413" t="str">
        <f t="shared" si="67"/>
        <v>1095375042</v>
      </c>
      <c r="D814" s="395" t="str">
        <f t="shared" si="68"/>
        <v>109537504Oswayo Valley MS</v>
      </c>
      <c r="E814" s="418" t="s">
        <v>899</v>
      </c>
      <c r="F814" s="418" t="s">
        <v>23</v>
      </c>
      <c r="G814" s="415" t="s">
        <v>1425</v>
      </c>
      <c r="H814" s="417" t="s">
        <v>2734</v>
      </c>
      <c r="I814" s="418" t="s">
        <v>2733</v>
      </c>
      <c r="J814" s="417" t="s">
        <v>2734</v>
      </c>
      <c r="K814" s="419" t="str">
        <f t="shared" si="66"/>
        <v>318 South Oswayo St PO Box 610  Shinglehouse,  PA  16748</v>
      </c>
      <c r="L814" s="418" t="s">
        <v>14861</v>
      </c>
      <c r="M814" s="395"/>
      <c r="N814" s="418" t="s">
        <v>3910</v>
      </c>
      <c r="O814" s="395"/>
      <c r="P814" s="418" t="s">
        <v>4395</v>
      </c>
      <c r="Q814" s="417" t="s">
        <v>4017</v>
      </c>
      <c r="R814" s="417" t="s">
        <v>4396</v>
      </c>
    </row>
    <row r="815" spans="1:18" ht="15" customHeight="1" thickBot="1" x14ac:dyDescent="0.3">
      <c r="A815" s="417" t="s">
        <v>900</v>
      </c>
      <c r="B815" s="413">
        <f t="shared" si="64"/>
        <v>1</v>
      </c>
      <c r="C815" s="413" t="str">
        <f t="shared" si="67"/>
        <v>1094260031</v>
      </c>
      <c r="D815" s="395" t="str">
        <f t="shared" si="68"/>
        <v>109426003Otto-Eldred JSHS</v>
      </c>
      <c r="E815" s="418" t="s">
        <v>901</v>
      </c>
      <c r="F815" s="418" t="s">
        <v>23</v>
      </c>
      <c r="G815" s="415" t="s">
        <v>1425</v>
      </c>
      <c r="H815" s="417" t="s">
        <v>2736</v>
      </c>
      <c r="I815" s="418" t="s">
        <v>2735</v>
      </c>
      <c r="J815" s="417" t="s">
        <v>2736</v>
      </c>
      <c r="K815" s="419" t="str">
        <f t="shared" si="66"/>
        <v>143 R L Sweitzer Dr  Duke Center,  PA  16729</v>
      </c>
      <c r="L815" s="418" t="s">
        <v>5937</v>
      </c>
      <c r="M815" s="395"/>
      <c r="N815" s="418" t="s">
        <v>3910</v>
      </c>
      <c r="O815" s="395"/>
      <c r="P815" s="418" t="s">
        <v>4385</v>
      </c>
      <c r="Q815" s="417" t="s">
        <v>4017</v>
      </c>
      <c r="R815" s="417" t="s">
        <v>4386</v>
      </c>
    </row>
    <row r="816" spans="1:18" ht="15" customHeight="1" thickBot="1" x14ac:dyDescent="0.3">
      <c r="A816" s="417" t="s">
        <v>902</v>
      </c>
      <c r="B816" s="413">
        <f t="shared" si="64"/>
        <v>1</v>
      </c>
      <c r="C816" s="413" t="str">
        <f t="shared" si="67"/>
        <v>1241566031</v>
      </c>
      <c r="D816" s="395" t="str">
        <f t="shared" si="68"/>
        <v>124156603Owen J Roberts HS</v>
      </c>
      <c r="E816" s="418" t="s">
        <v>903</v>
      </c>
      <c r="F816" s="418" t="s">
        <v>23</v>
      </c>
      <c r="G816" s="415" t="s">
        <v>1425</v>
      </c>
      <c r="H816" s="417" t="s">
        <v>2738</v>
      </c>
      <c r="I816" s="418" t="s">
        <v>2737</v>
      </c>
      <c r="J816" s="417" t="s">
        <v>2738</v>
      </c>
      <c r="K816" s="419" t="str">
        <f t="shared" si="66"/>
        <v>981 Ridge Rd  Pottstown,  PA  19465</v>
      </c>
      <c r="L816" s="418" t="s">
        <v>5938</v>
      </c>
      <c r="M816" s="395"/>
      <c r="N816" s="418" t="s">
        <v>3910</v>
      </c>
      <c r="O816" s="395"/>
      <c r="P816" s="418" t="s">
        <v>4884</v>
      </c>
      <c r="Q816" s="417" t="s">
        <v>4017</v>
      </c>
      <c r="R816" s="417" t="s">
        <v>4917</v>
      </c>
    </row>
    <row r="817" spans="1:18" ht="15" customHeight="1" thickBot="1" x14ac:dyDescent="0.3">
      <c r="A817" s="417" t="s">
        <v>902</v>
      </c>
      <c r="B817" s="413">
        <f t="shared" si="64"/>
        <v>2</v>
      </c>
      <c r="C817" s="413" t="str">
        <f t="shared" si="67"/>
        <v>1241566032</v>
      </c>
      <c r="D817" s="395" t="str">
        <f t="shared" si="68"/>
        <v>124156603Owen J Roberts MS</v>
      </c>
      <c r="E817" s="418" t="s">
        <v>903</v>
      </c>
      <c r="F817" s="418" t="s">
        <v>23</v>
      </c>
      <c r="G817" s="415" t="s">
        <v>1425</v>
      </c>
      <c r="H817" s="417" t="s">
        <v>2740</v>
      </c>
      <c r="I817" s="418" t="s">
        <v>2739</v>
      </c>
      <c r="J817" s="417" t="s">
        <v>2740</v>
      </c>
      <c r="K817" s="419" t="str">
        <f t="shared" si="66"/>
        <v>881 Ridge Rd  Pottstown,  PA  19465</v>
      </c>
      <c r="L817" s="418" t="s">
        <v>5939</v>
      </c>
      <c r="M817" s="395"/>
      <c r="N817" s="418" t="s">
        <v>3910</v>
      </c>
      <c r="O817" s="395"/>
      <c r="P817" s="418" t="s">
        <v>4884</v>
      </c>
      <c r="Q817" s="417" t="s">
        <v>4017</v>
      </c>
      <c r="R817" s="417" t="s">
        <v>4917</v>
      </c>
    </row>
    <row r="818" spans="1:18" ht="15" customHeight="1" thickBot="1" x14ac:dyDescent="0.3">
      <c r="A818" s="417" t="s">
        <v>904</v>
      </c>
      <c r="B818" s="413">
        <f t="shared" si="64"/>
        <v>1</v>
      </c>
      <c r="C818" s="413" t="str">
        <f t="shared" si="67"/>
        <v>1241567031</v>
      </c>
      <c r="D818" s="395" t="str">
        <f t="shared" si="68"/>
        <v>124156703Hopewell El Sch</v>
      </c>
      <c r="E818" s="418" t="s">
        <v>905</v>
      </c>
      <c r="F818" s="418" t="s">
        <v>23</v>
      </c>
      <c r="G818" s="415" t="s">
        <v>1425</v>
      </c>
      <c r="H818" s="417" t="s">
        <v>14862</v>
      </c>
      <c r="I818" s="418" t="s">
        <v>14863</v>
      </c>
      <c r="J818" s="417" t="s">
        <v>14862</v>
      </c>
      <c r="K818" s="419" t="str">
        <f t="shared" si="66"/>
        <v>602 Garfield Ave  Oxford,  PA  19363</v>
      </c>
      <c r="L818" s="418" t="s">
        <v>14864</v>
      </c>
      <c r="M818" s="395"/>
      <c r="N818" s="418" t="s">
        <v>3910</v>
      </c>
      <c r="O818" s="395"/>
      <c r="P818" s="418" t="s">
        <v>4918</v>
      </c>
      <c r="Q818" s="417" t="s">
        <v>4017</v>
      </c>
      <c r="R818" s="417" t="s">
        <v>4919</v>
      </c>
    </row>
    <row r="819" spans="1:18" ht="15" customHeight="1" thickBot="1" x14ac:dyDescent="0.3">
      <c r="A819" s="417" t="s">
        <v>904</v>
      </c>
      <c r="B819" s="413">
        <f t="shared" si="64"/>
        <v>2</v>
      </c>
      <c r="C819" s="413" t="str">
        <f t="shared" si="67"/>
        <v>1241567032</v>
      </c>
      <c r="D819" s="395" t="str">
        <f t="shared" si="68"/>
        <v>124156703Oxford Area HS</v>
      </c>
      <c r="E819" s="418" t="s">
        <v>905</v>
      </c>
      <c r="F819" s="418" t="s">
        <v>23</v>
      </c>
      <c r="G819" s="415" t="s">
        <v>1425</v>
      </c>
      <c r="H819" s="417" t="s">
        <v>2742</v>
      </c>
      <c r="I819" s="418" t="s">
        <v>2741</v>
      </c>
      <c r="J819" s="417" t="s">
        <v>2742</v>
      </c>
      <c r="K819" s="419" t="str">
        <f t="shared" si="66"/>
        <v>705 Waterway Rd  Oxford,  PA  19363</v>
      </c>
      <c r="L819" s="418" t="s">
        <v>5940</v>
      </c>
      <c r="M819" s="395"/>
      <c r="N819" s="418" t="s">
        <v>3910</v>
      </c>
      <c r="O819" s="395"/>
      <c r="P819" s="418" t="s">
        <v>4918</v>
      </c>
      <c r="Q819" s="417" t="s">
        <v>4017</v>
      </c>
      <c r="R819" s="417" t="s">
        <v>4919</v>
      </c>
    </row>
    <row r="820" spans="1:18" ht="15" customHeight="1" thickBot="1" x14ac:dyDescent="0.3">
      <c r="A820" s="417" t="s">
        <v>904</v>
      </c>
      <c r="B820" s="413">
        <f t="shared" si="64"/>
        <v>3</v>
      </c>
      <c r="C820" s="413" t="str">
        <f t="shared" si="67"/>
        <v>1241567033</v>
      </c>
      <c r="D820" s="395" t="str">
        <f t="shared" si="68"/>
        <v>124156703Penn's Grove Sch</v>
      </c>
      <c r="E820" s="418" t="s">
        <v>905</v>
      </c>
      <c r="F820" s="418" t="s">
        <v>23</v>
      </c>
      <c r="G820" s="415" t="s">
        <v>1425</v>
      </c>
      <c r="H820" s="417" t="s">
        <v>2744</v>
      </c>
      <c r="I820" s="418" t="s">
        <v>2743</v>
      </c>
      <c r="J820" s="417" t="s">
        <v>2744</v>
      </c>
      <c r="K820" s="419" t="str">
        <f t="shared" si="66"/>
        <v>602 Garfield St  Oxford,  PA  19363</v>
      </c>
      <c r="L820" s="418" t="s">
        <v>5941</v>
      </c>
      <c r="M820" s="395"/>
      <c r="N820" s="418" t="s">
        <v>3910</v>
      </c>
      <c r="O820" s="395"/>
      <c r="P820" s="418" t="s">
        <v>4918</v>
      </c>
      <c r="Q820" s="417" t="s">
        <v>4017</v>
      </c>
      <c r="R820" s="417" t="s">
        <v>4919</v>
      </c>
    </row>
    <row r="821" spans="1:18" ht="15" customHeight="1" thickBot="1" x14ac:dyDescent="0.3">
      <c r="A821" s="417" t="s">
        <v>906</v>
      </c>
      <c r="B821" s="413">
        <f t="shared" si="64"/>
        <v>1</v>
      </c>
      <c r="C821" s="413" t="str">
        <f t="shared" si="67"/>
        <v>1220980031</v>
      </c>
      <c r="D821" s="395" t="str">
        <f t="shared" si="68"/>
        <v>122098003Palisades HS</v>
      </c>
      <c r="E821" s="418" t="s">
        <v>907</v>
      </c>
      <c r="F821" s="418" t="s">
        <v>23</v>
      </c>
      <c r="G821" s="415" t="s">
        <v>1425</v>
      </c>
      <c r="H821" s="417" t="s">
        <v>2746</v>
      </c>
      <c r="I821" s="418" t="s">
        <v>2745</v>
      </c>
      <c r="J821" s="417" t="s">
        <v>2746</v>
      </c>
      <c r="K821" s="419" t="str">
        <f t="shared" si="66"/>
        <v>35 Church Hill Rd  Kintnersville,  PA  18930</v>
      </c>
      <c r="L821" s="418" t="s">
        <v>5942</v>
      </c>
      <c r="M821" s="395"/>
      <c r="N821" s="418" t="s">
        <v>3910</v>
      </c>
      <c r="O821" s="395"/>
      <c r="P821" s="418" t="s">
        <v>4850</v>
      </c>
      <c r="Q821" s="417" t="s">
        <v>4017</v>
      </c>
      <c r="R821" s="417" t="s">
        <v>4851</v>
      </c>
    </row>
    <row r="822" spans="1:18" ht="15" customHeight="1" thickBot="1" x14ac:dyDescent="0.3">
      <c r="A822" s="417" t="s">
        <v>906</v>
      </c>
      <c r="B822" s="413">
        <f t="shared" si="64"/>
        <v>2</v>
      </c>
      <c r="C822" s="413" t="str">
        <f t="shared" si="67"/>
        <v>1220980032</v>
      </c>
      <c r="D822" s="395" t="str">
        <f t="shared" si="68"/>
        <v>122098003Palisades MS</v>
      </c>
      <c r="E822" s="418" t="s">
        <v>907</v>
      </c>
      <c r="F822" s="418" t="s">
        <v>23</v>
      </c>
      <c r="G822" s="415" t="s">
        <v>1425</v>
      </c>
      <c r="H822" s="417" t="s">
        <v>2748</v>
      </c>
      <c r="I822" s="418" t="s">
        <v>2747</v>
      </c>
      <c r="J822" s="417" t="s">
        <v>2748</v>
      </c>
      <c r="K822" s="419" t="str">
        <f t="shared" si="66"/>
        <v>4710 Durham Rd  Kintnersville,  PA  18930</v>
      </c>
      <c r="L822" s="418" t="s">
        <v>5943</v>
      </c>
      <c r="M822" s="395"/>
      <c r="N822" s="418" t="s">
        <v>3910</v>
      </c>
      <c r="O822" s="395"/>
      <c r="P822" s="418" t="s">
        <v>4850</v>
      </c>
      <c r="Q822" s="417" t="s">
        <v>4017</v>
      </c>
      <c r="R822" s="417" t="s">
        <v>4851</v>
      </c>
    </row>
    <row r="823" spans="1:18" ht="15" customHeight="1" thickBot="1" x14ac:dyDescent="0.3">
      <c r="A823" s="417" t="s">
        <v>908</v>
      </c>
      <c r="B823" s="413">
        <f t="shared" si="64"/>
        <v>1</v>
      </c>
      <c r="C823" s="413" t="str">
        <f t="shared" si="67"/>
        <v>1211365031</v>
      </c>
      <c r="D823" s="395" t="str">
        <f t="shared" si="68"/>
        <v>121136503Palmerton Area HS</v>
      </c>
      <c r="E823" s="418" t="s">
        <v>909</v>
      </c>
      <c r="F823" s="418" t="s">
        <v>23</v>
      </c>
      <c r="G823" s="415" t="s">
        <v>1425</v>
      </c>
      <c r="H823" s="417" t="s">
        <v>2750</v>
      </c>
      <c r="I823" s="418" t="s">
        <v>2749</v>
      </c>
      <c r="J823" s="417" t="s">
        <v>2750</v>
      </c>
      <c r="K823" s="419" t="str">
        <f t="shared" si="66"/>
        <v>3525 Fireline Rd  Palmerton,  PA  18071</v>
      </c>
      <c r="L823" s="418" t="s">
        <v>5944</v>
      </c>
      <c r="M823" s="395"/>
      <c r="N823" s="418" t="s">
        <v>3910</v>
      </c>
      <c r="O823" s="395"/>
      <c r="P823" s="418" t="s">
        <v>4800</v>
      </c>
      <c r="Q823" s="417" t="s">
        <v>4017</v>
      </c>
      <c r="R823" s="417" t="s">
        <v>4801</v>
      </c>
    </row>
    <row r="824" spans="1:18" ht="15" customHeight="1" thickBot="1" x14ac:dyDescent="0.3">
      <c r="A824" s="417" t="s">
        <v>908</v>
      </c>
      <c r="B824" s="413">
        <f t="shared" si="64"/>
        <v>2</v>
      </c>
      <c r="C824" s="413" t="str">
        <f t="shared" si="67"/>
        <v>1211365032</v>
      </c>
      <c r="D824" s="395" t="str">
        <f t="shared" si="68"/>
        <v>121136503Palmerton Area JHS</v>
      </c>
      <c r="E824" s="418" t="s">
        <v>909</v>
      </c>
      <c r="F824" s="418" t="s">
        <v>23</v>
      </c>
      <c r="G824" s="415" t="s">
        <v>1425</v>
      </c>
      <c r="H824" s="417" t="s">
        <v>2752</v>
      </c>
      <c r="I824" s="418" t="s">
        <v>2751</v>
      </c>
      <c r="J824" s="417" t="s">
        <v>2752</v>
      </c>
      <c r="K824" s="419" t="str">
        <f t="shared" si="66"/>
        <v>3529 Fireline Rd  Palmerton,  PA  18071</v>
      </c>
      <c r="L824" s="418" t="s">
        <v>5945</v>
      </c>
      <c r="M824" s="395"/>
      <c r="N824" s="418" t="s">
        <v>3910</v>
      </c>
      <c r="O824" s="395"/>
      <c r="P824" s="418" t="s">
        <v>4800</v>
      </c>
      <c r="Q824" s="417" t="s">
        <v>4017</v>
      </c>
      <c r="R824" s="417" t="s">
        <v>4801</v>
      </c>
    </row>
    <row r="825" spans="1:18" ht="15" customHeight="1" thickBot="1" x14ac:dyDescent="0.3">
      <c r="A825" s="417" t="s">
        <v>910</v>
      </c>
      <c r="B825" s="413">
        <f t="shared" si="64"/>
        <v>1</v>
      </c>
      <c r="C825" s="413" t="str">
        <f t="shared" si="67"/>
        <v>1133853031</v>
      </c>
      <c r="D825" s="395" t="str">
        <f t="shared" si="68"/>
        <v>113385303Palmyra Area MS</v>
      </c>
      <c r="E825" s="418" t="s">
        <v>911</v>
      </c>
      <c r="F825" s="418" t="s">
        <v>23</v>
      </c>
      <c r="G825" s="415" t="s">
        <v>1425</v>
      </c>
      <c r="H825" s="417" t="s">
        <v>2754</v>
      </c>
      <c r="I825" s="418" t="s">
        <v>2753</v>
      </c>
      <c r="J825" s="417" t="s">
        <v>2754</v>
      </c>
      <c r="K825" s="419" t="str">
        <f t="shared" si="66"/>
        <v>50 W Cherry St  Palmyra,  PA  17078</v>
      </c>
      <c r="L825" s="418" t="s">
        <v>5946</v>
      </c>
      <c r="M825" s="395"/>
      <c r="N825" s="418" t="s">
        <v>3910</v>
      </c>
      <c r="O825" s="395"/>
      <c r="P825" s="418" t="s">
        <v>4532</v>
      </c>
      <c r="Q825" s="417" t="s">
        <v>4017</v>
      </c>
      <c r="R825" s="417" t="s">
        <v>4533</v>
      </c>
    </row>
    <row r="826" spans="1:18" ht="15" customHeight="1" thickBot="1" x14ac:dyDescent="0.3">
      <c r="A826" s="417" t="s">
        <v>910</v>
      </c>
      <c r="B826" s="413">
        <f t="shared" si="64"/>
        <v>2</v>
      </c>
      <c r="C826" s="413" t="str">
        <f t="shared" si="67"/>
        <v>1133853032</v>
      </c>
      <c r="D826" s="395" t="str">
        <f t="shared" si="68"/>
        <v>113385303Palmyra Area SHS</v>
      </c>
      <c r="E826" s="418" t="s">
        <v>911</v>
      </c>
      <c r="F826" s="418" t="s">
        <v>23</v>
      </c>
      <c r="G826" s="415" t="s">
        <v>1425</v>
      </c>
      <c r="H826" s="417" t="s">
        <v>2756</v>
      </c>
      <c r="I826" s="418" t="s">
        <v>2755</v>
      </c>
      <c r="J826" s="417" t="s">
        <v>2756</v>
      </c>
      <c r="K826" s="419" t="str">
        <f t="shared" si="66"/>
        <v>1125 Park Dr  Palmyra,  PA  17078</v>
      </c>
      <c r="L826" s="418" t="s">
        <v>5947</v>
      </c>
      <c r="M826" s="395"/>
      <c r="N826" s="418" t="s">
        <v>3910</v>
      </c>
      <c r="O826" s="395"/>
      <c r="P826" s="418" t="s">
        <v>4532</v>
      </c>
      <c r="Q826" s="417" t="s">
        <v>4017</v>
      </c>
      <c r="R826" s="417" t="s">
        <v>4533</v>
      </c>
    </row>
    <row r="827" spans="1:18" ht="15" customHeight="1" thickBot="1" x14ac:dyDescent="0.3">
      <c r="A827" s="417" t="s">
        <v>912</v>
      </c>
      <c r="B827" s="413">
        <f t="shared" si="64"/>
        <v>1</v>
      </c>
      <c r="C827" s="413" t="str">
        <f t="shared" si="67"/>
        <v>1735153681</v>
      </c>
      <c r="D827" s="395" t="str">
        <f t="shared" si="68"/>
        <v>173515368Pan American Academy CS</v>
      </c>
      <c r="E827" s="418" t="s">
        <v>913</v>
      </c>
      <c r="F827" s="418" t="s">
        <v>18</v>
      </c>
      <c r="G827" s="415" t="s">
        <v>1425</v>
      </c>
      <c r="H827" s="417" t="s">
        <v>2757</v>
      </c>
      <c r="I827" s="418" t="s">
        <v>913</v>
      </c>
      <c r="J827" s="417" t="s">
        <v>2757</v>
      </c>
      <c r="K827" s="419" t="str">
        <f t="shared" si="66"/>
        <v>2830 North American Street  Philadelphia,  PA  19133</v>
      </c>
      <c r="L827" s="418" t="s">
        <v>14705</v>
      </c>
      <c r="M827" s="395"/>
      <c r="N827" s="418" t="s">
        <v>3910</v>
      </c>
      <c r="O827" s="395"/>
      <c r="P827" s="418" t="s">
        <v>4016</v>
      </c>
      <c r="Q827" s="417" t="s">
        <v>4017</v>
      </c>
      <c r="R827" s="417" t="s">
        <v>4971</v>
      </c>
    </row>
    <row r="828" spans="1:18" ht="15" customHeight="1" thickBot="1" x14ac:dyDescent="0.3">
      <c r="A828" s="417" t="s">
        <v>914</v>
      </c>
      <c r="B828" s="413">
        <f t="shared" si="64"/>
        <v>1</v>
      </c>
      <c r="C828" s="413" t="str">
        <f t="shared" si="67"/>
        <v>1211366031</v>
      </c>
      <c r="D828" s="395" t="str">
        <f t="shared" si="68"/>
        <v>121136603Panther Valley MS</v>
      </c>
      <c r="E828" s="418" t="s">
        <v>915</v>
      </c>
      <c r="F828" s="418" t="s">
        <v>23</v>
      </c>
      <c r="G828" s="415" t="s">
        <v>1425</v>
      </c>
      <c r="H828" s="417" t="s">
        <v>2759</v>
      </c>
      <c r="I828" s="418" t="s">
        <v>2758</v>
      </c>
      <c r="J828" s="417" t="s">
        <v>2759</v>
      </c>
      <c r="K828" s="419" t="str">
        <f t="shared" si="66"/>
        <v>678 Panther Pride Drive  Lansford,  PA  18232</v>
      </c>
      <c r="L828" s="418" t="s">
        <v>5948</v>
      </c>
      <c r="M828" s="395"/>
      <c r="N828" s="418" t="s">
        <v>3910</v>
      </c>
      <c r="O828" s="395"/>
      <c r="P828" s="418" t="s">
        <v>4802</v>
      </c>
      <c r="Q828" s="417" t="s">
        <v>4017</v>
      </c>
      <c r="R828" s="417" t="s">
        <v>4803</v>
      </c>
    </row>
    <row r="829" spans="1:18" ht="15" customHeight="1" thickBot="1" x14ac:dyDescent="0.3">
      <c r="A829" s="417" t="s">
        <v>914</v>
      </c>
      <c r="B829" s="413">
        <f t="shared" si="64"/>
        <v>2</v>
      </c>
      <c r="C829" s="413" t="str">
        <f t="shared" si="67"/>
        <v>1211366032</v>
      </c>
      <c r="D829" s="395" t="str">
        <f t="shared" si="68"/>
        <v>121136603Panther Valley SHS</v>
      </c>
      <c r="E829" s="418" t="s">
        <v>915</v>
      </c>
      <c r="F829" s="418" t="s">
        <v>23</v>
      </c>
      <c r="G829" s="415" t="s">
        <v>1425</v>
      </c>
      <c r="H829" s="417" t="s">
        <v>2761</v>
      </c>
      <c r="I829" s="418" t="s">
        <v>2760</v>
      </c>
      <c r="J829" s="417" t="s">
        <v>2761</v>
      </c>
      <c r="K829" s="419" t="str">
        <f t="shared" si="66"/>
        <v>912 Coal Region Way  Lansford,  PA  18232</v>
      </c>
      <c r="L829" s="418" t="s">
        <v>5949</v>
      </c>
      <c r="M829" s="395"/>
      <c r="N829" s="418" t="s">
        <v>3910</v>
      </c>
      <c r="O829" s="395"/>
      <c r="P829" s="418" t="s">
        <v>4802</v>
      </c>
      <c r="Q829" s="417" t="s">
        <v>4017</v>
      </c>
      <c r="R829" s="417" t="s">
        <v>4803</v>
      </c>
    </row>
    <row r="830" spans="1:18" ht="15" customHeight="1" thickBot="1" x14ac:dyDescent="0.3">
      <c r="A830" s="417" t="s">
        <v>916</v>
      </c>
      <c r="B830" s="413">
        <f t="shared" si="64"/>
        <v>1</v>
      </c>
      <c r="C830" s="413" t="str">
        <f t="shared" si="67"/>
        <v>1213951031</v>
      </c>
      <c r="D830" s="395" t="str">
        <f t="shared" si="68"/>
        <v>121395103Orefield MS</v>
      </c>
      <c r="E830" s="418" t="s">
        <v>917</v>
      </c>
      <c r="F830" s="418" t="s">
        <v>23</v>
      </c>
      <c r="G830" s="415" t="s">
        <v>1425</v>
      </c>
      <c r="H830" s="417" t="s">
        <v>2763</v>
      </c>
      <c r="I830" s="418" t="s">
        <v>2762</v>
      </c>
      <c r="J830" s="417" t="s">
        <v>2763</v>
      </c>
      <c r="K830" s="419" t="str">
        <f t="shared" si="66"/>
        <v>2675 PA Route 309  Orefield,  PA  18069</v>
      </c>
      <c r="L830" s="418" t="s">
        <v>5951</v>
      </c>
      <c r="M830" s="395"/>
      <c r="N830" s="418" t="s">
        <v>3910</v>
      </c>
      <c r="O830" s="395"/>
      <c r="P830" s="418" t="s">
        <v>5950</v>
      </c>
      <c r="Q830" s="417" t="s">
        <v>4017</v>
      </c>
      <c r="R830" s="417" t="s">
        <v>14865</v>
      </c>
    </row>
    <row r="831" spans="1:18" ht="15" customHeight="1" thickBot="1" x14ac:dyDescent="0.3">
      <c r="A831" s="417" t="s">
        <v>916</v>
      </c>
      <c r="B831" s="413">
        <f t="shared" si="64"/>
        <v>2</v>
      </c>
      <c r="C831" s="413" t="str">
        <f t="shared" si="67"/>
        <v>1213951032</v>
      </c>
      <c r="D831" s="395" t="str">
        <f t="shared" si="68"/>
        <v>121395103Parkland HS</v>
      </c>
      <c r="E831" s="418" t="s">
        <v>917</v>
      </c>
      <c r="F831" s="418" t="s">
        <v>23</v>
      </c>
      <c r="G831" s="415" t="s">
        <v>1425</v>
      </c>
      <c r="H831" s="417" t="s">
        <v>2764</v>
      </c>
      <c r="I831" s="418" t="s">
        <v>14866</v>
      </c>
      <c r="J831" s="417" t="s">
        <v>2764</v>
      </c>
      <c r="K831" s="419" t="str">
        <f t="shared" si="66"/>
        <v>2700 N Cedar Crest Blvd  Allentown,  PA  18104</v>
      </c>
      <c r="L831" s="418" t="s">
        <v>5952</v>
      </c>
      <c r="M831" s="395"/>
      <c r="N831" s="418" t="s">
        <v>3910</v>
      </c>
      <c r="O831" s="395"/>
      <c r="P831" s="418" t="s">
        <v>4807</v>
      </c>
      <c r="Q831" s="417" t="s">
        <v>4017</v>
      </c>
      <c r="R831" s="417" t="s">
        <v>4819</v>
      </c>
    </row>
    <row r="832" spans="1:18" ht="15" customHeight="1" thickBot="1" x14ac:dyDescent="0.3">
      <c r="A832" s="417" t="s">
        <v>916</v>
      </c>
      <c r="B832" s="413">
        <f t="shared" si="64"/>
        <v>3</v>
      </c>
      <c r="C832" s="413" t="str">
        <f t="shared" si="67"/>
        <v>1213951033</v>
      </c>
      <c r="D832" s="395" t="str">
        <f t="shared" si="68"/>
        <v>121395103Springhouse MS</v>
      </c>
      <c r="E832" s="418" t="s">
        <v>917</v>
      </c>
      <c r="F832" s="418" t="s">
        <v>23</v>
      </c>
      <c r="G832" s="415" t="s">
        <v>1425</v>
      </c>
      <c r="H832" s="417" t="s">
        <v>2766</v>
      </c>
      <c r="I832" s="418" t="s">
        <v>2765</v>
      </c>
      <c r="J832" s="417" t="s">
        <v>2766</v>
      </c>
      <c r="K832" s="419" t="str">
        <f t="shared" si="66"/>
        <v>1200 Springhouse Rd  Allentown,  PA  18104</v>
      </c>
      <c r="L832" s="418" t="s">
        <v>5953</v>
      </c>
      <c r="M832" s="395"/>
      <c r="N832" s="418" t="s">
        <v>3910</v>
      </c>
      <c r="O832" s="395"/>
      <c r="P832" s="418" t="s">
        <v>4807</v>
      </c>
      <c r="Q832" s="417" t="s">
        <v>4017</v>
      </c>
      <c r="R832" s="417" t="s">
        <v>4819</v>
      </c>
    </row>
    <row r="833" spans="1:18" ht="15" customHeight="1" thickBot="1" x14ac:dyDescent="0.3">
      <c r="A833" s="417" t="s">
        <v>918</v>
      </c>
      <c r="B833" s="413">
        <f t="shared" si="64"/>
        <v>1</v>
      </c>
      <c r="C833" s="413" t="str">
        <f t="shared" si="67"/>
        <v>1030273071</v>
      </c>
      <c r="D833" s="395" t="str">
        <f t="shared" si="68"/>
        <v>103027307Parkway West CTC</v>
      </c>
      <c r="E833" s="418" t="s">
        <v>919</v>
      </c>
      <c r="F833" s="418" t="s">
        <v>34</v>
      </c>
      <c r="G833" s="415" t="s">
        <v>1425</v>
      </c>
      <c r="H833" s="417" t="s">
        <v>5955</v>
      </c>
      <c r="I833" s="418" t="s">
        <v>919</v>
      </c>
      <c r="J833" s="417" t="s">
        <v>5955</v>
      </c>
      <c r="K833" s="419" t="str">
        <f t="shared" si="66"/>
        <v>7101 Steubenville Pike  Oakdale,  PA  15071</v>
      </c>
      <c r="L833" s="418" t="s">
        <v>5954</v>
      </c>
      <c r="M833" s="395"/>
      <c r="N833" s="418" t="s">
        <v>3910</v>
      </c>
      <c r="O833" s="395"/>
      <c r="P833" s="418" t="s">
        <v>4118</v>
      </c>
      <c r="Q833" s="417" t="s">
        <v>4017</v>
      </c>
      <c r="R833" s="417" t="s">
        <v>4119</v>
      </c>
    </row>
    <row r="834" spans="1:18" ht="15" customHeight="1" thickBot="1" x14ac:dyDescent="0.3">
      <c r="A834" s="417" t="s">
        <v>920</v>
      </c>
      <c r="B834" s="413">
        <f t="shared" si="64"/>
        <v>1</v>
      </c>
      <c r="C834" s="413" t="str">
        <f t="shared" si="67"/>
        <v>1204856031</v>
      </c>
      <c r="D834" s="395" t="str">
        <f t="shared" si="68"/>
        <v>120485603Pen Argyl Area HS</v>
      </c>
      <c r="E834" s="418" t="s">
        <v>921</v>
      </c>
      <c r="F834" s="418" t="s">
        <v>23</v>
      </c>
      <c r="G834" s="415" t="s">
        <v>1425</v>
      </c>
      <c r="H834" s="417" t="s">
        <v>2768</v>
      </c>
      <c r="I834" s="418" t="s">
        <v>2767</v>
      </c>
      <c r="J834" s="417" t="s">
        <v>2768</v>
      </c>
      <c r="K834" s="419" t="str">
        <f t="shared" si="66"/>
        <v>501 W Laurel Ave  Pen Argyl,  PA  18072</v>
      </c>
      <c r="L834" s="418" t="s">
        <v>5956</v>
      </c>
      <c r="M834" s="395"/>
      <c r="N834" s="418" t="s">
        <v>3910</v>
      </c>
      <c r="O834" s="395"/>
      <c r="P834" s="418" t="s">
        <v>4787</v>
      </c>
      <c r="Q834" s="417" t="s">
        <v>4017</v>
      </c>
      <c r="R834" s="417" t="s">
        <v>4788</v>
      </c>
    </row>
    <row r="835" spans="1:18" ht="15" customHeight="1" thickBot="1" x14ac:dyDescent="0.3">
      <c r="A835" s="417" t="s">
        <v>920</v>
      </c>
      <c r="B835" s="413">
        <f t="shared" si="64"/>
        <v>2</v>
      </c>
      <c r="C835" s="413" t="str">
        <f t="shared" si="67"/>
        <v>1204856032</v>
      </c>
      <c r="D835" s="395" t="str">
        <f t="shared" si="68"/>
        <v>120485603Wind Gap MS</v>
      </c>
      <c r="E835" s="418" t="s">
        <v>921</v>
      </c>
      <c r="F835" s="418" t="s">
        <v>23</v>
      </c>
      <c r="G835" s="415" t="s">
        <v>1425</v>
      </c>
      <c r="H835" s="417" t="s">
        <v>2770</v>
      </c>
      <c r="I835" s="418" t="s">
        <v>2769</v>
      </c>
      <c r="J835" s="417" t="s">
        <v>2770</v>
      </c>
      <c r="K835" s="419" t="str">
        <f t="shared" si="66"/>
        <v>1620 Teels Rd  Pen Argyl,  PA  18072</v>
      </c>
      <c r="L835" s="418" t="s">
        <v>5957</v>
      </c>
      <c r="M835" s="395"/>
      <c r="N835" s="418" t="s">
        <v>3910</v>
      </c>
      <c r="O835" s="395"/>
      <c r="P835" s="418" t="s">
        <v>4787</v>
      </c>
      <c r="Q835" s="417" t="s">
        <v>4017</v>
      </c>
      <c r="R835" s="417" t="s">
        <v>4788</v>
      </c>
    </row>
    <row r="836" spans="1:18" ht="15" customHeight="1" thickBot="1" x14ac:dyDescent="0.3">
      <c r="A836" s="417" t="s">
        <v>922</v>
      </c>
      <c r="B836" s="413">
        <f t="shared" ref="B836:B899" si="69">IF(A836=A835,B835+1,1)</f>
        <v>1</v>
      </c>
      <c r="C836" s="413" t="str">
        <f t="shared" si="67"/>
        <v>1081160031</v>
      </c>
      <c r="D836" s="395" t="str">
        <f t="shared" si="68"/>
        <v>108116003Penn Cambria HS</v>
      </c>
      <c r="E836" s="418" t="s">
        <v>923</v>
      </c>
      <c r="F836" s="418" t="s">
        <v>23</v>
      </c>
      <c r="G836" s="415" t="s">
        <v>1425</v>
      </c>
      <c r="H836" s="417" t="s">
        <v>2772</v>
      </c>
      <c r="I836" s="418" t="s">
        <v>2771</v>
      </c>
      <c r="J836" s="417" t="s">
        <v>2772</v>
      </c>
      <c r="K836" s="419" t="str">
        <f t="shared" si="66"/>
        <v>401 Linden Ave  Cresson,  PA  16630</v>
      </c>
      <c r="L836" s="418" t="s">
        <v>5958</v>
      </c>
      <c r="M836" s="395"/>
      <c r="N836" s="418" t="s">
        <v>3910</v>
      </c>
      <c r="O836" s="395"/>
      <c r="P836" s="418" t="s">
        <v>4339</v>
      </c>
      <c r="Q836" s="417" t="s">
        <v>4017</v>
      </c>
      <c r="R836" s="417" t="s">
        <v>4340</v>
      </c>
    </row>
    <row r="837" spans="1:18" ht="15" customHeight="1" thickBot="1" x14ac:dyDescent="0.3">
      <c r="A837" s="417" t="s">
        <v>922</v>
      </c>
      <c r="B837" s="413">
        <f t="shared" si="69"/>
        <v>2</v>
      </c>
      <c r="C837" s="413" t="str">
        <f t="shared" si="67"/>
        <v>1081160032</v>
      </c>
      <c r="D837" s="395" t="str">
        <f t="shared" si="68"/>
        <v>108116003Penn Cambria MS</v>
      </c>
      <c r="E837" s="418" t="s">
        <v>923</v>
      </c>
      <c r="F837" s="418" t="s">
        <v>23</v>
      </c>
      <c r="G837" s="415" t="s">
        <v>1425</v>
      </c>
      <c r="H837" s="417" t="s">
        <v>2774</v>
      </c>
      <c r="I837" s="418" t="s">
        <v>2773</v>
      </c>
      <c r="J837" s="417" t="s">
        <v>2774</v>
      </c>
      <c r="K837" s="419" t="str">
        <f t="shared" si="66"/>
        <v>401 Division St  Gallitzin,  PA  16641</v>
      </c>
      <c r="L837" s="418" t="s">
        <v>5959</v>
      </c>
      <c r="M837" s="395"/>
      <c r="N837" s="418" t="s">
        <v>3910</v>
      </c>
      <c r="O837" s="395"/>
      <c r="P837" s="418" t="s">
        <v>5960</v>
      </c>
      <c r="Q837" s="417" t="s">
        <v>4017</v>
      </c>
      <c r="R837" s="417" t="s">
        <v>14867</v>
      </c>
    </row>
    <row r="838" spans="1:18" ht="15" customHeight="1" thickBot="1" x14ac:dyDescent="0.3">
      <c r="A838" s="417" t="s">
        <v>924</v>
      </c>
      <c r="B838" s="413">
        <f t="shared" si="69"/>
        <v>1</v>
      </c>
      <c r="C838" s="413" t="str">
        <f t="shared" si="67"/>
        <v>1030273521</v>
      </c>
      <c r="D838" s="395" t="str">
        <f t="shared" si="68"/>
        <v>103027352Linton MS</v>
      </c>
      <c r="E838" s="418" t="s">
        <v>925</v>
      </c>
      <c r="F838" s="418" t="s">
        <v>23</v>
      </c>
      <c r="G838" s="415" t="s">
        <v>1425</v>
      </c>
      <c r="H838" s="417" t="s">
        <v>2776</v>
      </c>
      <c r="I838" s="418" t="s">
        <v>2775</v>
      </c>
      <c r="J838" s="417" t="s">
        <v>2776</v>
      </c>
      <c r="K838" s="419" t="str">
        <f t="shared" si="66"/>
        <v>250 Aster St  Pittsburgh,  PA  15235</v>
      </c>
      <c r="L838" s="418" t="s">
        <v>5961</v>
      </c>
      <c r="M838" s="395"/>
      <c r="N838" s="418" t="s">
        <v>3910</v>
      </c>
      <c r="O838" s="395"/>
      <c r="P838" s="418" t="s">
        <v>4067</v>
      </c>
      <c r="Q838" s="417" t="s">
        <v>4017</v>
      </c>
      <c r="R838" s="417" t="s">
        <v>4120</v>
      </c>
    </row>
    <row r="839" spans="1:18" ht="15" customHeight="1" thickBot="1" x14ac:dyDescent="0.3">
      <c r="A839" s="417" t="s">
        <v>924</v>
      </c>
      <c r="B839" s="413">
        <f t="shared" si="69"/>
        <v>2</v>
      </c>
      <c r="C839" s="413" t="str">
        <f t="shared" si="67"/>
        <v>1030273522</v>
      </c>
      <c r="D839" s="395" t="str">
        <f t="shared" si="68"/>
        <v>103027352Penn Hills SHS</v>
      </c>
      <c r="E839" s="418" t="s">
        <v>925</v>
      </c>
      <c r="F839" s="418" t="s">
        <v>23</v>
      </c>
      <c r="G839" s="415" t="s">
        <v>1425</v>
      </c>
      <c r="H839" s="417" t="s">
        <v>2778</v>
      </c>
      <c r="I839" s="418" t="s">
        <v>2777</v>
      </c>
      <c r="J839" s="417" t="s">
        <v>2778</v>
      </c>
      <c r="K839" s="419" t="str">
        <f t="shared" si="66"/>
        <v>309 Collins Drive  Pittsburgh,  PA  15235</v>
      </c>
      <c r="L839" s="418" t="s">
        <v>14868</v>
      </c>
      <c r="M839" s="395"/>
      <c r="N839" s="418" t="s">
        <v>3910</v>
      </c>
      <c r="O839" s="395"/>
      <c r="P839" s="418" t="s">
        <v>4067</v>
      </c>
      <c r="Q839" s="417" t="s">
        <v>4017</v>
      </c>
      <c r="R839" s="417" t="s">
        <v>4120</v>
      </c>
    </row>
    <row r="840" spans="1:18" ht="15" customHeight="1" thickBot="1" x14ac:dyDescent="0.3">
      <c r="A840" s="417" t="s">
        <v>926</v>
      </c>
      <c r="B840" s="413">
        <f t="shared" si="69"/>
        <v>1</v>
      </c>
      <c r="C840" s="413" t="str">
        <f t="shared" si="67"/>
        <v>1133652031</v>
      </c>
      <c r="D840" s="395" t="str">
        <f t="shared" si="68"/>
        <v>113365203Manor Middle School</v>
      </c>
      <c r="E840" s="418" t="s">
        <v>927</v>
      </c>
      <c r="F840" s="418" t="s">
        <v>23</v>
      </c>
      <c r="G840" s="415" t="s">
        <v>1425</v>
      </c>
      <c r="H840" s="417" t="s">
        <v>2780</v>
      </c>
      <c r="I840" s="418" t="s">
        <v>2779</v>
      </c>
      <c r="J840" s="417" t="s">
        <v>2780</v>
      </c>
      <c r="K840" s="419" t="str">
        <f t="shared" si="66"/>
        <v>2950 Charlestown Rd  Lancaster,  PA  17603</v>
      </c>
      <c r="L840" s="418" t="s">
        <v>5963</v>
      </c>
      <c r="M840" s="395"/>
      <c r="N840" s="418" t="s">
        <v>3910</v>
      </c>
      <c r="O840" s="395"/>
      <c r="P840" s="418" t="s">
        <v>4493</v>
      </c>
      <c r="Q840" s="417" t="s">
        <v>4017</v>
      </c>
      <c r="R840" s="417" t="s">
        <v>14812</v>
      </c>
    </row>
    <row r="841" spans="1:18" ht="15" customHeight="1" thickBot="1" x14ac:dyDescent="0.3">
      <c r="A841" s="417" t="s">
        <v>926</v>
      </c>
      <c r="B841" s="413">
        <f t="shared" si="69"/>
        <v>2</v>
      </c>
      <c r="C841" s="413" t="str">
        <f t="shared" si="67"/>
        <v>1133652032</v>
      </c>
      <c r="D841" s="395" t="str">
        <f t="shared" si="68"/>
        <v>113365203Marticville MS</v>
      </c>
      <c r="E841" s="418" t="s">
        <v>927</v>
      </c>
      <c r="F841" s="418" t="s">
        <v>23</v>
      </c>
      <c r="G841" s="415" t="s">
        <v>1425</v>
      </c>
      <c r="H841" s="417" t="s">
        <v>2782</v>
      </c>
      <c r="I841" s="418" t="s">
        <v>2781</v>
      </c>
      <c r="J841" s="417" t="s">
        <v>2782</v>
      </c>
      <c r="K841" s="419" t="str">
        <f t="shared" si="66"/>
        <v>356 Frogtown Rd  Pequea,  PA  17565</v>
      </c>
      <c r="L841" s="418" t="s">
        <v>5964</v>
      </c>
      <c r="M841" s="395"/>
      <c r="N841" s="418" t="s">
        <v>3910</v>
      </c>
      <c r="O841" s="395"/>
      <c r="P841" s="418" t="s">
        <v>5965</v>
      </c>
      <c r="Q841" s="417" t="s">
        <v>4017</v>
      </c>
      <c r="R841" s="417" t="s">
        <v>14869</v>
      </c>
    </row>
    <row r="842" spans="1:18" ht="15" customHeight="1" thickBot="1" x14ac:dyDescent="0.3">
      <c r="A842" s="417" t="s">
        <v>926</v>
      </c>
      <c r="B842" s="413">
        <f t="shared" si="69"/>
        <v>3</v>
      </c>
      <c r="C842" s="413" t="str">
        <f t="shared" si="67"/>
        <v>1133652033</v>
      </c>
      <c r="D842" s="395" t="str">
        <f t="shared" si="68"/>
        <v>113365203Penn Manor HS</v>
      </c>
      <c r="E842" s="418" t="s">
        <v>927</v>
      </c>
      <c r="F842" s="418" t="s">
        <v>23</v>
      </c>
      <c r="G842" s="415" t="s">
        <v>1425</v>
      </c>
      <c r="H842" s="417" t="s">
        <v>2784</v>
      </c>
      <c r="I842" s="418" t="s">
        <v>2783</v>
      </c>
      <c r="J842" s="417" t="s">
        <v>2784</v>
      </c>
      <c r="K842" s="419" t="str">
        <f t="shared" si="66"/>
        <v>PO Box 1001  Millersville,  PA  17551</v>
      </c>
      <c r="L842" s="418" t="s">
        <v>14421</v>
      </c>
      <c r="M842" s="395"/>
      <c r="N842" s="418" t="s">
        <v>3910</v>
      </c>
      <c r="O842" s="395"/>
      <c r="P842" s="418" t="s">
        <v>5962</v>
      </c>
      <c r="Q842" s="417" t="s">
        <v>4017</v>
      </c>
      <c r="R842" s="417" t="s">
        <v>14422</v>
      </c>
    </row>
    <row r="843" spans="1:18" ht="15" customHeight="1" thickBot="1" x14ac:dyDescent="0.3">
      <c r="A843" s="417" t="s">
        <v>928</v>
      </c>
      <c r="B843" s="413">
        <f t="shared" si="69"/>
        <v>1</v>
      </c>
      <c r="C843" s="413" t="str">
        <f t="shared" si="67"/>
        <v>1052047031</v>
      </c>
      <c r="D843" s="395" t="str">
        <f t="shared" si="68"/>
        <v>105204703Cambridge Springs JSHS</v>
      </c>
      <c r="E843" s="418" t="s">
        <v>929</v>
      </c>
      <c r="F843" s="418" t="s">
        <v>23</v>
      </c>
      <c r="G843" s="415" t="s">
        <v>1425</v>
      </c>
      <c r="H843" s="417" t="s">
        <v>2786</v>
      </c>
      <c r="I843" s="418" t="s">
        <v>2785</v>
      </c>
      <c r="J843" s="417" t="s">
        <v>2786</v>
      </c>
      <c r="K843" s="419" t="str">
        <f t="shared" si="66"/>
        <v>641 Venango Avenue  Cambridge Springs,  PA  16403</v>
      </c>
      <c r="L843" s="418" t="s">
        <v>5967</v>
      </c>
      <c r="M843" s="395"/>
      <c r="N843" s="418" t="s">
        <v>3910</v>
      </c>
      <c r="O843" s="395"/>
      <c r="P843" s="418" t="s">
        <v>5966</v>
      </c>
      <c r="Q843" s="417" t="s">
        <v>4017</v>
      </c>
      <c r="R843" s="417" t="s">
        <v>5968</v>
      </c>
    </row>
    <row r="844" spans="1:18" ht="15" customHeight="1" thickBot="1" x14ac:dyDescent="0.3">
      <c r="A844" s="417" t="s">
        <v>928</v>
      </c>
      <c r="B844" s="413">
        <f t="shared" si="69"/>
        <v>2</v>
      </c>
      <c r="C844" s="413" t="str">
        <f t="shared" si="67"/>
        <v>1052047032</v>
      </c>
      <c r="D844" s="395" t="str">
        <f t="shared" si="68"/>
        <v>105204703Maplewood JSHS</v>
      </c>
      <c r="E844" s="418" t="s">
        <v>929</v>
      </c>
      <c r="F844" s="418" t="s">
        <v>23</v>
      </c>
      <c r="G844" s="415" t="s">
        <v>1425</v>
      </c>
      <c r="H844" s="417" t="s">
        <v>2788</v>
      </c>
      <c r="I844" s="418" t="s">
        <v>2787</v>
      </c>
      <c r="J844" s="417" t="s">
        <v>2788</v>
      </c>
      <c r="K844" s="419" t="str">
        <f t="shared" si="66"/>
        <v>30383 Guys Mills Rd  Guys Mills,  PA  16327</v>
      </c>
      <c r="L844" s="418" t="s">
        <v>5969</v>
      </c>
      <c r="M844" s="395"/>
      <c r="N844" s="418" t="s">
        <v>3910</v>
      </c>
      <c r="O844" s="395"/>
      <c r="P844" s="418" t="s">
        <v>5970</v>
      </c>
      <c r="Q844" s="417" t="s">
        <v>4017</v>
      </c>
      <c r="R844" s="417" t="s">
        <v>14870</v>
      </c>
    </row>
    <row r="845" spans="1:18" ht="15" customHeight="1" thickBot="1" x14ac:dyDescent="0.3">
      <c r="A845" s="417" t="s">
        <v>928</v>
      </c>
      <c r="B845" s="413">
        <f t="shared" si="69"/>
        <v>3</v>
      </c>
      <c r="C845" s="413" t="str">
        <f t="shared" si="67"/>
        <v>1052047033</v>
      </c>
      <c r="D845" s="395" t="str">
        <f t="shared" si="68"/>
        <v>105204703Saegertown JSHS</v>
      </c>
      <c r="E845" s="418" t="s">
        <v>929</v>
      </c>
      <c r="F845" s="418" t="s">
        <v>23</v>
      </c>
      <c r="G845" s="415" t="s">
        <v>1425</v>
      </c>
      <c r="H845" s="417" t="s">
        <v>2790</v>
      </c>
      <c r="I845" s="418" t="s">
        <v>2789</v>
      </c>
      <c r="J845" s="417" t="s">
        <v>2790</v>
      </c>
      <c r="K845" s="419" t="str">
        <f t="shared" si="66"/>
        <v>18079 Mook Road  Saegertown,  PA  16433</v>
      </c>
      <c r="L845" s="418" t="s">
        <v>5971</v>
      </c>
      <c r="M845" s="395"/>
      <c r="N845" s="418" t="s">
        <v>3910</v>
      </c>
      <c r="O845" s="395"/>
      <c r="P845" s="418" t="s">
        <v>4196</v>
      </c>
      <c r="Q845" s="417" t="s">
        <v>4017</v>
      </c>
      <c r="R845" s="417" t="s">
        <v>4197</v>
      </c>
    </row>
    <row r="846" spans="1:18" ht="15" customHeight="1" thickBot="1" x14ac:dyDescent="0.3">
      <c r="A846" s="417" t="s">
        <v>930</v>
      </c>
      <c r="B846" s="413">
        <f t="shared" si="69"/>
        <v>1</v>
      </c>
      <c r="C846" s="413" t="str">
        <f t="shared" si="67"/>
        <v>1252369031</v>
      </c>
      <c r="D846" s="395" t="str">
        <f t="shared" si="68"/>
        <v>125236903Northley MS</v>
      </c>
      <c r="E846" s="418" t="s">
        <v>931</v>
      </c>
      <c r="F846" s="418" t="s">
        <v>23</v>
      </c>
      <c r="G846" s="415" t="s">
        <v>1425</v>
      </c>
      <c r="H846" s="417" t="s">
        <v>2792</v>
      </c>
      <c r="I846" s="418" t="s">
        <v>2791</v>
      </c>
      <c r="J846" s="417" t="s">
        <v>2792</v>
      </c>
      <c r="K846" s="419" t="str">
        <f t="shared" si="66"/>
        <v>2801 Concord Road  Aston,  PA  19014</v>
      </c>
      <c r="L846" s="418" t="s">
        <v>5972</v>
      </c>
      <c r="M846" s="395"/>
      <c r="N846" s="418" t="s">
        <v>3910</v>
      </c>
      <c r="O846" s="395"/>
      <c r="P846" s="418" t="s">
        <v>4925</v>
      </c>
      <c r="Q846" s="417" t="s">
        <v>4017</v>
      </c>
      <c r="R846" s="417" t="s">
        <v>4926</v>
      </c>
    </row>
    <row r="847" spans="1:18" ht="15" customHeight="1" thickBot="1" x14ac:dyDescent="0.3">
      <c r="A847" s="417" t="s">
        <v>930</v>
      </c>
      <c r="B847" s="413">
        <f t="shared" si="69"/>
        <v>2</v>
      </c>
      <c r="C847" s="413" t="str">
        <f t="shared" si="67"/>
        <v>1252369032</v>
      </c>
      <c r="D847" s="395" t="str">
        <f t="shared" si="68"/>
        <v>125236903Sun Valley HS</v>
      </c>
      <c r="E847" s="418" t="s">
        <v>931</v>
      </c>
      <c r="F847" s="418" t="s">
        <v>23</v>
      </c>
      <c r="G847" s="415" t="s">
        <v>1425</v>
      </c>
      <c r="H847" s="417" t="s">
        <v>2794</v>
      </c>
      <c r="I847" s="418" t="s">
        <v>2793</v>
      </c>
      <c r="J847" s="417" t="s">
        <v>2794</v>
      </c>
      <c r="K847" s="419" t="str">
        <f t="shared" si="66"/>
        <v>2881 Pancoast Ave  Aston,  PA  19014</v>
      </c>
      <c r="L847" s="418" t="s">
        <v>5973</v>
      </c>
      <c r="M847" s="395"/>
      <c r="N847" s="418" t="s">
        <v>3910</v>
      </c>
      <c r="O847" s="395"/>
      <c r="P847" s="418" t="s">
        <v>4925</v>
      </c>
      <c r="Q847" s="417" t="s">
        <v>4017</v>
      </c>
      <c r="R847" s="417" t="s">
        <v>4926</v>
      </c>
    </row>
    <row r="848" spans="1:18" ht="15" customHeight="1" thickBot="1" x14ac:dyDescent="0.3">
      <c r="A848" s="417" t="s">
        <v>932</v>
      </c>
      <c r="B848" s="413">
        <f t="shared" si="69"/>
        <v>1</v>
      </c>
      <c r="C848" s="413" t="str">
        <f t="shared" si="67"/>
        <v>1220981031</v>
      </c>
      <c r="D848" s="395" t="str">
        <f t="shared" si="68"/>
        <v>122098103Pennridge Central MS</v>
      </c>
      <c r="E848" s="418" t="s">
        <v>933</v>
      </c>
      <c r="F848" s="418" t="s">
        <v>23</v>
      </c>
      <c r="G848" s="415" t="s">
        <v>1425</v>
      </c>
      <c r="H848" s="417" t="s">
        <v>2796</v>
      </c>
      <c r="I848" s="418" t="s">
        <v>2795</v>
      </c>
      <c r="J848" s="417" t="s">
        <v>2796</v>
      </c>
      <c r="K848" s="419" t="str">
        <f t="shared" si="66"/>
        <v>144 Walnut Street  Perkasie,  PA  18944</v>
      </c>
      <c r="L848" s="418" t="s">
        <v>5974</v>
      </c>
      <c r="M848" s="395"/>
      <c r="N848" s="418" t="s">
        <v>3910</v>
      </c>
      <c r="O848" s="395"/>
      <c r="P848" s="418" t="s">
        <v>4852</v>
      </c>
      <c r="Q848" s="417" t="s">
        <v>4017</v>
      </c>
      <c r="R848" s="417" t="s">
        <v>4853</v>
      </c>
    </row>
    <row r="849" spans="1:18" ht="15" customHeight="1" thickBot="1" x14ac:dyDescent="0.3">
      <c r="A849" s="417" t="s">
        <v>932</v>
      </c>
      <c r="B849" s="413">
        <f t="shared" si="69"/>
        <v>2</v>
      </c>
      <c r="C849" s="413" t="str">
        <f t="shared" si="67"/>
        <v>1220981032</v>
      </c>
      <c r="D849" s="395" t="str">
        <f t="shared" si="68"/>
        <v>122098103Pennridge HS</v>
      </c>
      <c r="E849" s="418" t="s">
        <v>933</v>
      </c>
      <c r="F849" s="418" t="s">
        <v>23</v>
      </c>
      <c r="G849" s="415" t="s">
        <v>1425</v>
      </c>
      <c r="H849" s="417" t="s">
        <v>2798</v>
      </c>
      <c r="I849" s="418" t="s">
        <v>2797</v>
      </c>
      <c r="J849" s="417" t="s">
        <v>2798</v>
      </c>
      <c r="K849" s="419" t="str">
        <f t="shared" si="66"/>
        <v>1228 North Fifth Street  Perkasie,  PA  18944</v>
      </c>
      <c r="L849" s="418" t="s">
        <v>5975</v>
      </c>
      <c r="M849" s="395"/>
      <c r="N849" s="418" t="s">
        <v>3910</v>
      </c>
      <c r="O849" s="395"/>
      <c r="P849" s="418" t="s">
        <v>4852</v>
      </c>
      <c r="Q849" s="417" t="s">
        <v>4017</v>
      </c>
      <c r="R849" s="417" t="s">
        <v>4853</v>
      </c>
    </row>
    <row r="850" spans="1:18" ht="15" customHeight="1" thickBot="1" x14ac:dyDescent="0.3">
      <c r="A850" s="417" t="s">
        <v>932</v>
      </c>
      <c r="B850" s="413">
        <f t="shared" si="69"/>
        <v>3</v>
      </c>
      <c r="C850" s="413" t="str">
        <f t="shared" si="67"/>
        <v>1220981033</v>
      </c>
      <c r="D850" s="395" t="str">
        <f t="shared" si="68"/>
        <v>122098103Pennridge North MS</v>
      </c>
      <c r="E850" s="418" t="s">
        <v>933</v>
      </c>
      <c r="F850" s="418" t="s">
        <v>23</v>
      </c>
      <c r="G850" s="415" t="s">
        <v>1425</v>
      </c>
      <c r="H850" s="417" t="s">
        <v>2800</v>
      </c>
      <c r="I850" s="418" t="s">
        <v>2799</v>
      </c>
      <c r="J850" s="417" t="s">
        <v>2800</v>
      </c>
      <c r="K850" s="419" t="str">
        <f t="shared" si="66"/>
        <v>1500 North Fifth St  Perkasie,  PA  18944</v>
      </c>
      <c r="L850" s="418" t="s">
        <v>5976</v>
      </c>
      <c r="M850" s="395"/>
      <c r="N850" s="418" t="s">
        <v>3910</v>
      </c>
      <c r="O850" s="395"/>
      <c r="P850" s="418" t="s">
        <v>4852</v>
      </c>
      <c r="Q850" s="417" t="s">
        <v>4017</v>
      </c>
      <c r="R850" s="417" t="s">
        <v>4853</v>
      </c>
    </row>
    <row r="851" spans="1:18" ht="15" customHeight="1" thickBot="1" x14ac:dyDescent="0.3">
      <c r="A851" s="417" t="s">
        <v>932</v>
      </c>
      <c r="B851" s="413">
        <f t="shared" si="69"/>
        <v>4</v>
      </c>
      <c r="C851" s="413" t="str">
        <f t="shared" si="67"/>
        <v>1220981034</v>
      </c>
      <c r="D851" s="395" t="str">
        <f t="shared" si="68"/>
        <v>122098103Pennridge South MS</v>
      </c>
      <c r="E851" s="418" t="s">
        <v>933</v>
      </c>
      <c r="F851" s="418" t="s">
        <v>23</v>
      </c>
      <c r="G851" s="415" t="s">
        <v>1425</v>
      </c>
      <c r="H851" s="417" t="s">
        <v>2802</v>
      </c>
      <c r="I851" s="418" t="s">
        <v>2801</v>
      </c>
      <c r="J851" s="417" t="s">
        <v>2802</v>
      </c>
      <c r="K851" s="419" t="str">
        <f t="shared" si="66"/>
        <v>Fifth &amp; Cedar Streets  Perkasie,  PA  18944</v>
      </c>
      <c r="L851" s="418" t="s">
        <v>5977</v>
      </c>
      <c r="M851" s="395"/>
      <c r="N851" s="418" t="s">
        <v>3910</v>
      </c>
      <c r="O851" s="395"/>
      <c r="P851" s="418" t="s">
        <v>4852</v>
      </c>
      <c r="Q851" s="417" t="s">
        <v>4017</v>
      </c>
      <c r="R851" s="417" t="s">
        <v>4853</v>
      </c>
    </row>
    <row r="852" spans="1:18" ht="15" customHeight="1" thickBot="1" x14ac:dyDescent="0.3">
      <c r="A852" s="417" t="s">
        <v>934</v>
      </c>
      <c r="B852" s="413">
        <f t="shared" si="69"/>
        <v>1</v>
      </c>
      <c r="C852" s="413" t="str">
        <f t="shared" si="67"/>
        <v>1283263031</v>
      </c>
      <c r="D852" s="395" t="str">
        <f t="shared" si="68"/>
        <v>128326303Penns Manor Area JSHS</v>
      </c>
      <c r="E852" s="418" t="s">
        <v>935</v>
      </c>
      <c r="F852" s="418" t="s">
        <v>23</v>
      </c>
      <c r="G852" s="415" t="s">
        <v>1425</v>
      </c>
      <c r="H852" s="417" t="s">
        <v>2804</v>
      </c>
      <c r="I852" s="418" t="s">
        <v>2803</v>
      </c>
      <c r="J852" s="417" t="s">
        <v>2804</v>
      </c>
      <c r="K852" s="419" t="str">
        <f t="shared" si="66"/>
        <v>6003 Route 553 Highway  Clymer,  PA  15728</v>
      </c>
      <c r="L852" s="418" t="s">
        <v>5979</v>
      </c>
      <c r="M852" s="395"/>
      <c r="N852" s="418" t="s">
        <v>3910</v>
      </c>
      <c r="O852" s="395"/>
      <c r="P852" s="418" t="s">
        <v>5035</v>
      </c>
      <c r="Q852" s="417" t="s">
        <v>4017</v>
      </c>
      <c r="R852" s="417" t="s">
        <v>5036</v>
      </c>
    </row>
    <row r="853" spans="1:18" ht="15" customHeight="1" thickBot="1" x14ac:dyDescent="0.3">
      <c r="A853" s="417" t="s">
        <v>936</v>
      </c>
      <c r="B853" s="413">
        <f t="shared" si="69"/>
        <v>1</v>
      </c>
      <c r="C853" s="413" t="str">
        <f t="shared" si="67"/>
        <v>1101470031</v>
      </c>
      <c r="D853" s="395" t="str">
        <f t="shared" si="68"/>
        <v>110147003Penns Valley Area JSHS</v>
      </c>
      <c r="E853" s="418" t="s">
        <v>937</v>
      </c>
      <c r="F853" s="418" t="s">
        <v>23</v>
      </c>
      <c r="G853" s="415" t="s">
        <v>1425</v>
      </c>
      <c r="H853" s="417" t="s">
        <v>2806</v>
      </c>
      <c r="I853" s="418" t="s">
        <v>2805</v>
      </c>
      <c r="J853" s="417" t="s">
        <v>2806</v>
      </c>
      <c r="K853" s="419" t="str">
        <f t="shared" si="66"/>
        <v>4545 Penns Valley Road  Spring Mills,  PA  16875</v>
      </c>
      <c r="L853" s="418" t="s">
        <v>5981</v>
      </c>
      <c r="M853" s="395"/>
      <c r="N853" s="418" t="s">
        <v>3910</v>
      </c>
      <c r="O853" s="395"/>
      <c r="P853" s="418" t="s">
        <v>4404</v>
      </c>
      <c r="Q853" s="417" t="s">
        <v>4017</v>
      </c>
      <c r="R853" s="417" t="s">
        <v>4405</v>
      </c>
    </row>
    <row r="854" spans="1:18" ht="15" customHeight="1" thickBot="1" x14ac:dyDescent="0.3">
      <c r="A854" s="417" t="s">
        <v>938</v>
      </c>
      <c r="B854" s="413">
        <f t="shared" si="69"/>
        <v>1</v>
      </c>
      <c r="C854" s="413" t="str">
        <f t="shared" si="67"/>
        <v>1220982021</v>
      </c>
      <c r="D854" s="395" t="str">
        <f t="shared" si="68"/>
        <v>122098202Charles H Boehm MS</v>
      </c>
      <c r="E854" s="418" t="s">
        <v>939</v>
      </c>
      <c r="F854" s="418" t="s">
        <v>23</v>
      </c>
      <c r="G854" s="415" t="s">
        <v>1425</v>
      </c>
      <c r="H854" s="417" t="s">
        <v>2808</v>
      </c>
      <c r="I854" s="418" t="s">
        <v>2807</v>
      </c>
      <c r="J854" s="417" t="s">
        <v>2808</v>
      </c>
      <c r="K854" s="419" t="str">
        <f t="shared" si="66"/>
        <v>866 Big Oak Rd  Yardley,  PA  19067</v>
      </c>
      <c r="L854" s="418" t="s">
        <v>5983</v>
      </c>
      <c r="M854" s="395"/>
      <c r="N854" s="418" t="s">
        <v>3910</v>
      </c>
      <c r="O854" s="395"/>
      <c r="P854" s="418" t="s">
        <v>5982</v>
      </c>
      <c r="Q854" s="417" t="s">
        <v>4017</v>
      </c>
      <c r="R854" s="417" t="s">
        <v>4845</v>
      </c>
    </row>
    <row r="855" spans="1:18" ht="15" customHeight="1" thickBot="1" x14ac:dyDescent="0.3">
      <c r="A855" s="417" t="s">
        <v>938</v>
      </c>
      <c r="B855" s="413">
        <f t="shared" si="69"/>
        <v>2</v>
      </c>
      <c r="C855" s="413" t="str">
        <f t="shared" si="67"/>
        <v>1220982022</v>
      </c>
      <c r="D855" s="395" t="str">
        <f t="shared" si="68"/>
        <v>122098202Pennsbury HS</v>
      </c>
      <c r="E855" s="418" t="s">
        <v>939</v>
      </c>
      <c r="F855" s="418" t="s">
        <v>23</v>
      </c>
      <c r="G855" s="415" t="s">
        <v>1425</v>
      </c>
      <c r="H855" s="417" t="s">
        <v>2810</v>
      </c>
      <c r="I855" s="418" t="s">
        <v>2809</v>
      </c>
      <c r="J855" s="417" t="s">
        <v>2810</v>
      </c>
      <c r="K855" s="419" t="str">
        <f t="shared" si="66"/>
        <v>705 Hood Blvd  Fairless Hills,  PA  19030</v>
      </c>
      <c r="L855" s="418" t="s">
        <v>5984</v>
      </c>
      <c r="M855" s="395"/>
      <c r="N855" s="418" t="s">
        <v>3910</v>
      </c>
      <c r="O855" s="395"/>
      <c r="P855" s="418" t="s">
        <v>4836</v>
      </c>
      <c r="Q855" s="417" t="s">
        <v>4017</v>
      </c>
      <c r="R855" s="417" t="s">
        <v>4837</v>
      </c>
    </row>
    <row r="856" spans="1:18" ht="15" customHeight="1" thickBot="1" x14ac:dyDescent="0.3">
      <c r="A856" s="417" t="s">
        <v>938</v>
      </c>
      <c r="B856" s="413">
        <f t="shared" si="69"/>
        <v>3</v>
      </c>
      <c r="C856" s="413" t="str">
        <f t="shared" si="67"/>
        <v>1220982023</v>
      </c>
      <c r="D856" s="395" t="str">
        <f t="shared" si="68"/>
        <v>122098202Pennwood MS</v>
      </c>
      <c r="E856" s="418" t="s">
        <v>939</v>
      </c>
      <c r="F856" s="418" t="s">
        <v>23</v>
      </c>
      <c r="G856" s="415" t="s">
        <v>1425</v>
      </c>
      <c r="H856" s="417" t="s">
        <v>2812</v>
      </c>
      <c r="I856" s="418" t="s">
        <v>2811</v>
      </c>
      <c r="J856" s="417" t="s">
        <v>2812</v>
      </c>
      <c r="K856" s="419" t="str">
        <f t="shared" si="66"/>
        <v>1523 Makefield Rd  Yardley,  PA  19067</v>
      </c>
      <c r="L856" s="418" t="s">
        <v>5985</v>
      </c>
      <c r="M856" s="395"/>
      <c r="N856" s="418" t="s">
        <v>3910</v>
      </c>
      <c r="O856" s="395"/>
      <c r="P856" s="418" t="s">
        <v>5982</v>
      </c>
      <c r="Q856" s="417" t="s">
        <v>4017</v>
      </c>
      <c r="R856" s="417" t="s">
        <v>4845</v>
      </c>
    </row>
    <row r="857" spans="1:18" ht="15" customHeight="1" thickBot="1" x14ac:dyDescent="0.3">
      <c r="A857" s="417" t="s">
        <v>938</v>
      </c>
      <c r="B857" s="413">
        <f t="shared" si="69"/>
        <v>4</v>
      </c>
      <c r="C857" s="413" t="str">
        <f t="shared" si="67"/>
        <v>1220982024</v>
      </c>
      <c r="D857" s="395" t="str">
        <f t="shared" si="68"/>
        <v>122098202William Penn MS</v>
      </c>
      <c r="E857" s="418" t="s">
        <v>939</v>
      </c>
      <c r="F857" s="418" t="s">
        <v>23</v>
      </c>
      <c r="G857" s="415" t="s">
        <v>1425</v>
      </c>
      <c r="H857" s="417" t="s">
        <v>2814</v>
      </c>
      <c r="I857" s="418" t="s">
        <v>2813</v>
      </c>
      <c r="J857" s="417" t="s">
        <v>2814</v>
      </c>
      <c r="K857" s="419" t="str">
        <f t="shared" si="66"/>
        <v>1524 Derbyshire Rd  Yardley,  PA  19067</v>
      </c>
      <c r="L857" s="418" t="s">
        <v>5986</v>
      </c>
      <c r="M857" s="395"/>
      <c r="N857" s="418" t="s">
        <v>3910</v>
      </c>
      <c r="O857" s="395"/>
      <c r="P857" s="418" t="s">
        <v>5982</v>
      </c>
      <c r="Q857" s="417" t="s">
        <v>4017</v>
      </c>
      <c r="R857" s="417" t="s">
        <v>4845</v>
      </c>
    </row>
    <row r="858" spans="1:18" ht="15" customHeight="1" thickBot="1" x14ac:dyDescent="0.3">
      <c r="A858" s="417" t="s">
        <v>940</v>
      </c>
      <c r="B858" s="413">
        <f t="shared" si="69"/>
        <v>1</v>
      </c>
      <c r="C858" s="413" t="str">
        <f t="shared" si="67"/>
        <v>1270434301</v>
      </c>
      <c r="D858" s="395" t="str">
        <f t="shared" si="68"/>
        <v>127043430Pennsylvania Cyber CS</v>
      </c>
      <c r="E858" s="418" t="s">
        <v>941</v>
      </c>
      <c r="F858" s="418" t="s">
        <v>18</v>
      </c>
      <c r="G858" s="415" t="s">
        <v>1425</v>
      </c>
      <c r="H858" s="417" t="s">
        <v>2815</v>
      </c>
      <c r="I858" s="418" t="s">
        <v>941</v>
      </c>
      <c r="J858" s="417" t="s">
        <v>2815</v>
      </c>
      <c r="K858" s="419" t="str">
        <f t="shared" si="66"/>
        <v>652 Midland Ave  Midland,  PA  15059</v>
      </c>
      <c r="L858" s="418" t="s">
        <v>5987</v>
      </c>
      <c r="M858" s="395"/>
      <c r="N858" s="418" t="s">
        <v>3910</v>
      </c>
      <c r="O858" s="395"/>
      <c r="P858" s="418" t="s">
        <v>5004</v>
      </c>
      <c r="Q858" s="417" t="s">
        <v>4017</v>
      </c>
      <c r="R858" s="417" t="s">
        <v>5005</v>
      </c>
    </row>
    <row r="859" spans="1:18" ht="15" customHeight="1" thickBot="1" x14ac:dyDescent="0.3">
      <c r="A859" s="417" t="s">
        <v>942</v>
      </c>
      <c r="B859" s="413">
        <f t="shared" si="69"/>
        <v>1</v>
      </c>
      <c r="C859" s="413" t="str">
        <f t="shared" si="67"/>
        <v>1152200031</v>
      </c>
      <c r="D859" s="395" t="str">
        <f t="shared" si="68"/>
        <v>115220003Pennsylvania Distance Learning CS</v>
      </c>
      <c r="E859" s="418" t="s">
        <v>943</v>
      </c>
      <c r="F859" s="418" t="s">
        <v>18</v>
      </c>
      <c r="G859" s="415" t="s">
        <v>1425</v>
      </c>
      <c r="H859" s="417" t="s">
        <v>2816</v>
      </c>
      <c r="I859" s="418" t="s">
        <v>943</v>
      </c>
      <c r="J859" s="417" t="s">
        <v>2816</v>
      </c>
      <c r="K859" s="419" t="str">
        <f t="shared" si="66"/>
        <v>2100 Corporate Drive  Wexford,  PA  15090</v>
      </c>
      <c r="L859" s="418" t="s">
        <v>5988</v>
      </c>
      <c r="M859" s="395"/>
      <c r="N859" s="418" t="s">
        <v>4591</v>
      </c>
      <c r="O859" s="395"/>
      <c r="P859" s="418" t="s">
        <v>4592</v>
      </c>
      <c r="Q859" s="417" t="s">
        <v>4017</v>
      </c>
      <c r="R859" s="417" t="s">
        <v>4593</v>
      </c>
    </row>
    <row r="860" spans="1:18" ht="15" customHeight="1" thickBot="1" x14ac:dyDescent="0.3">
      <c r="A860" s="417" t="s">
        <v>944</v>
      </c>
      <c r="B860" s="413">
        <f t="shared" si="69"/>
        <v>1</v>
      </c>
      <c r="C860" s="413" t="str">
        <f t="shared" si="67"/>
        <v>1241500041</v>
      </c>
      <c r="D860" s="395" t="str">
        <f t="shared" si="68"/>
        <v>124150004Pennsylvania Leadership CS</v>
      </c>
      <c r="E860" s="418" t="s">
        <v>945</v>
      </c>
      <c r="F860" s="418" t="s">
        <v>18</v>
      </c>
      <c r="G860" s="415" t="s">
        <v>1425</v>
      </c>
      <c r="H860" s="417" t="s">
        <v>2818</v>
      </c>
      <c r="I860" s="418" t="s">
        <v>2817</v>
      </c>
      <c r="J860" s="417" t="s">
        <v>2818</v>
      </c>
      <c r="K860" s="419" t="str">
        <f t="shared" si="66"/>
        <v>1332 Enterprise Dr  West Chester,  PA  19380</v>
      </c>
      <c r="L860" s="418" t="s">
        <v>5989</v>
      </c>
      <c r="M860" s="395"/>
      <c r="N860" s="418" t="s">
        <v>3910</v>
      </c>
      <c r="O860" s="395"/>
      <c r="P860" s="418" t="s">
        <v>4904</v>
      </c>
      <c r="Q860" s="417" t="s">
        <v>4017</v>
      </c>
      <c r="R860" s="417" t="s">
        <v>4905</v>
      </c>
    </row>
    <row r="861" spans="1:18" ht="15" customHeight="1" thickBot="1" x14ac:dyDescent="0.3">
      <c r="A861" s="417" t="s">
        <v>946</v>
      </c>
      <c r="B861" s="413">
        <f t="shared" si="69"/>
        <v>1</v>
      </c>
      <c r="C861" s="413" t="str">
        <f t="shared" si="67"/>
        <v>1234600011</v>
      </c>
      <c r="D861" s="395" t="str">
        <f t="shared" si="68"/>
        <v>123460001Pennsylvania Virtual CS</v>
      </c>
      <c r="E861" s="418" t="s">
        <v>947</v>
      </c>
      <c r="F861" s="418" t="s">
        <v>18</v>
      </c>
      <c r="G861" s="415" t="s">
        <v>1425</v>
      </c>
      <c r="H861" s="417" t="s">
        <v>2819</v>
      </c>
      <c r="I861" s="418" t="s">
        <v>947</v>
      </c>
      <c r="J861" s="417" t="s">
        <v>2819</v>
      </c>
      <c r="K861" s="419" t="str">
        <f t="shared" si="66"/>
        <v>630 Park Avenue  King of Prussia,  PA  19406</v>
      </c>
      <c r="L861" s="418" t="s">
        <v>14562</v>
      </c>
      <c r="M861" s="395"/>
      <c r="N861" s="418" t="s">
        <v>3910</v>
      </c>
      <c r="O861" s="395"/>
      <c r="P861" s="418" t="s">
        <v>4892</v>
      </c>
      <c r="Q861" s="417" t="s">
        <v>4017</v>
      </c>
      <c r="R861" s="417" t="s">
        <v>4893</v>
      </c>
    </row>
    <row r="862" spans="1:18" ht="15" customHeight="1" thickBot="1" x14ac:dyDescent="0.3">
      <c r="A862" s="417" t="s">
        <v>948</v>
      </c>
      <c r="B862" s="413">
        <f t="shared" si="69"/>
        <v>1</v>
      </c>
      <c r="C862" s="413" t="str">
        <f t="shared" si="67"/>
        <v>1076571031</v>
      </c>
      <c r="D862" s="395" t="str">
        <f t="shared" si="68"/>
        <v>107657103Penn MS</v>
      </c>
      <c r="E862" s="418" t="s">
        <v>949</v>
      </c>
      <c r="F862" s="418" t="s">
        <v>23</v>
      </c>
      <c r="G862" s="415" t="s">
        <v>1425</v>
      </c>
      <c r="H862" s="417" t="s">
        <v>2821</v>
      </c>
      <c r="I862" s="418" t="s">
        <v>2820</v>
      </c>
      <c r="J862" s="417" t="s">
        <v>2821</v>
      </c>
      <c r="K862" s="419" t="str">
        <f t="shared" si="66"/>
        <v>11 Penn Middle Way  Jeannette,  PA  15644</v>
      </c>
      <c r="L862" s="418" t="s">
        <v>5991</v>
      </c>
      <c r="M862" s="395"/>
      <c r="N862" s="418" t="s">
        <v>3910</v>
      </c>
      <c r="O862" s="395"/>
      <c r="P862" s="418" t="s">
        <v>4276</v>
      </c>
      <c r="Q862" s="417" t="s">
        <v>4017</v>
      </c>
      <c r="R862" s="417" t="s">
        <v>4277</v>
      </c>
    </row>
    <row r="863" spans="1:18" ht="15" customHeight="1" thickBot="1" x14ac:dyDescent="0.3">
      <c r="A863" s="417" t="s">
        <v>948</v>
      </c>
      <c r="B863" s="413">
        <f t="shared" si="69"/>
        <v>2</v>
      </c>
      <c r="C863" s="413" t="str">
        <f t="shared" si="67"/>
        <v>1076571032</v>
      </c>
      <c r="D863" s="395" t="str">
        <f t="shared" si="68"/>
        <v>107657103Penn Trafford HS</v>
      </c>
      <c r="E863" s="418" t="s">
        <v>949</v>
      </c>
      <c r="F863" s="418" t="s">
        <v>23</v>
      </c>
      <c r="G863" s="415" t="s">
        <v>1425</v>
      </c>
      <c r="H863" s="417" t="s">
        <v>2823</v>
      </c>
      <c r="I863" s="418" t="s">
        <v>2822</v>
      </c>
      <c r="J863" s="417" t="s">
        <v>2823</v>
      </c>
      <c r="K863" s="419" t="str">
        <f t="shared" ref="K863:K926" si="70">L863&amp;"  "&amp;P863&amp;",  "&amp;Q863&amp;"  "&amp;R863</f>
        <v>3381 Route 130  Harrison City,  PA  15636</v>
      </c>
      <c r="L863" s="418" t="s">
        <v>5992</v>
      </c>
      <c r="M863" s="395"/>
      <c r="N863" s="418" t="s">
        <v>3910</v>
      </c>
      <c r="O863" s="395"/>
      <c r="P863" s="418" t="s">
        <v>4290</v>
      </c>
      <c r="Q863" s="417" t="s">
        <v>4017</v>
      </c>
      <c r="R863" s="417" t="s">
        <v>4291</v>
      </c>
    </row>
    <row r="864" spans="1:18" ht="15" customHeight="1" thickBot="1" x14ac:dyDescent="0.3">
      <c r="A864" s="417" t="s">
        <v>948</v>
      </c>
      <c r="B864" s="413">
        <f t="shared" si="69"/>
        <v>3</v>
      </c>
      <c r="C864" s="413" t="str">
        <f t="shared" si="67"/>
        <v>1076571033</v>
      </c>
      <c r="D864" s="395" t="str">
        <f t="shared" si="68"/>
        <v>107657103Trafford MS</v>
      </c>
      <c r="E864" s="418" t="s">
        <v>949</v>
      </c>
      <c r="F864" s="418" t="s">
        <v>23</v>
      </c>
      <c r="G864" s="415" t="s">
        <v>1425</v>
      </c>
      <c r="H864" s="417" t="s">
        <v>2825</v>
      </c>
      <c r="I864" s="418" t="s">
        <v>2824</v>
      </c>
      <c r="J864" s="417" t="s">
        <v>2825</v>
      </c>
      <c r="K864" s="419" t="str">
        <f t="shared" si="70"/>
        <v>100 E Brinton Ave  Trafford,  PA  15085</v>
      </c>
      <c r="L864" s="418" t="s">
        <v>5993</v>
      </c>
      <c r="M864" s="395"/>
      <c r="N864" s="418" t="s">
        <v>3910</v>
      </c>
      <c r="O864" s="395"/>
      <c r="P864" s="418" t="s">
        <v>5990</v>
      </c>
      <c r="Q864" s="417" t="s">
        <v>4017</v>
      </c>
      <c r="R864" s="417" t="s">
        <v>14871</v>
      </c>
    </row>
    <row r="865" spans="1:18" ht="15" customHeight="1" thickBot="1" x14ac:dyDescent="0.3">
      <c r="A865" s="417" t="s">
        <v>950</v>
      </c>
      <c r="B865" s="413">
        <f t="shared" si="69"/>
        <v>1</v>
      </c>
      <c r="C865" s="413" t="str">
        <f t="shared" si="67"/>
        <v>1265100041</v>
      </c>
      <c r="D865" s="395" t="str">
        <f t="shared" si="68"/>
        <v>126510004People for People CS</v>
      </c>
      <c r="E865" s="418" t="s">
        <v>951</v>
      </c>
      <c r="F865" s="418" t="s">
        <v>18</v>
      </c>
      <c r="G865" s="415" t="s">
        <v>1425</v>
      </c>
      <c r="H865" s="417" t="s">
        <v>2826</v>
      </c>
      <c r="I865" s="418" t="s">
        <v>951</v>
      </c>
      <c r="J865" s="417" t="s">
        <v>2826</v>
      </c>
      <c r="K865" s="419" t="str">
        <f t="shared" si="70"/>
        <v>800 North Broad Street  Philadelphia,  PA  19130</v>
      </c>
      <c r="L865" s="418" t="s">
        <v>5994</v>
      </c>
      <c r="M865" s="395"/>
      <c r="N865" s="418" t="s">
        <v>3910</v>
      </c>
      <c r="O865" s="395"/>
      <c r="P865" s="418" t="s">
        <v>4016</v>
      </c>
      <c r="Q865" s="417" t="s">
        <v>4017</v>
      </c>
      <c r="R865" s="417" t="s">
        <v>4951</v>
      </c>
    </row>
    <row r="866" spans="1:18" ht="15" customHeight="1" thickBot="1" x14ac:dyDescent="0.3">
      <c r="A866" s="417" t="s">
        <v>952</v>
      </c>
      <c r="B866" s="413">
        <f t="shared" si="69"/>
        <v>1</v>
      </c>
      <c r="C866" s="413" t="str">
        <f t="shared" si="67"/>
        <v>1133653031</v>
      </c>
      <c r="D866" s="395" t="str">
        <f t="shared" si="68"/>
        <v>113365303Pequea Valley HS</v>
      </c>
      <c r="E866" s="418" t="s">
        <v>953</v>
      </c>
      <c r="F866" s="418" t="s">
        <v>23</v>
      </c>
      <c r="G866" s="415" t="s">
        <v>1425</v>
      </c>
      <c r="H866" s="417" t="s">
        <v>2828</v>
      </c>
      <c r="I866" s="418" t="s">
        <v>2827</v>
      </c>
      <c r="J866" s="417" t="s">
        <v>2828</v>
      </c>
      <c r="K866" s="419" t="str">
        <f t="shared" si="70"/>
        <v>4033 E Newport Rd  Kinzers,  PA  17535</v>
      </c>
      <c r="L866" s="418" t="s">
        <v>5995</v>
      </c>
      <c r="M866" s="395"/>
      <c r="N866" s="418" t="s">
        <v>5996</v>
      </c>
      <c r="O866" s="395"/>
      <c r="P866" s="418" t="s">
        <v>4517</v>
      </c>
      <c r="Q866" s="417" t="s">
        <v>4017</v>
      </c>
      <c r="R866" s="417" t="s">
        <v>4518</v>
      </c>
    </row>
    <row r="867" spans="1:18" ht="15" customHeight="1" thickBot="1" x14ac:dyDescent="0.3">
      <c r="A867" s="417" t="s">
        <v>952</v>
      </c>
      <c r="B867" s="413">
        <f t="shared" si="69"/>
        <v>2</v>
      </c>
      <c r="C867" s="413" t="str">
        <f t="shared" si="67"/>
        <v>1133653032</v>
      </c>
      <c r="D867" s="395" t="str">
        <f t="shared" si="68"/>
        <v>113365303Pequea Valley Intrmd Sch</v>
      </c>
      <c r="E867" s="418" t="s">
        <v>953</v>
      </c>
      <c r="F867" s="418" t="s">
        <v>23</v>
      </c>
      <c r="G867" s="415" t="s">
        <v>1425</v>
      </c>
      <c r="H867" s="417" t="s">
        <v>2830</v>
      </c>
      <c r="I867" s="418" t="s">
        <v>2829</v>
      </c>
      <c r="J867" s="417" t="s">
        <v>2830</v>
      </c>
      <c r="K867" s="419" t="str">
        <f t="shared" si="70"/>
        <v>166 S New Holland Rd  Kinzers,  PA  17535</v>
      </c>
      <c r="L867" s="418" t="s">
        <v>5997</v>
      </c>
      <c r="M867" s="395"/>
      <c r="N867" s="418" t="s">
        <v>5998</v>
      </c>
      <c r="O867" s="395"/>
      <c r="P867" s="418" t="s">
        <v>4517</v>
      </c>
      <c r="Q867" s="417" t="s">
        <v>4017</v>
      </c>
      <c r="R867" s="417" t="s">
        <v>4518</v>
      </c>
    </row>
    <row r="868" spans="1:18" ht="15" customHeight="1" thickBot="1" x14ac:dyDescent="0.3">
      <c r="A868" s="417" t="s">
        <v>954</v>
      </c>
      <c r="B868" s="413">
        <f t="shared" si="69"/>
        <v>1</v>
      </c>
      <c r="C868" s="413" t="str">
        <f t="shared" si="67"/>
        <v>1234661031</v>
      </c>
      <c r="D868" s="395" t="str">
        <f t="shared" si="68"/>
        <v>123466103Perkiomen Valley HS</v>
      </c>
      <c r="E868" s="418" t="s">
        <v>955</v>
      </c>
      <c r="F868" s="418" t="s">
        <v>23</v>
      </c>
      <c r="G868" s="415" t="s">
        <v>1425</v>
      </c>
      <c r="H868" s="417" t="s">
        <v>2832</v>
      </c>
      <c r="I868" s="418" t="s">
        <v>2831</v>
      </c>
      <c r="J868" s="417" t="s">
        <v>2832</v>
      </c>
      <c r="K868" s="419" t="str">
        <f t="shared" si="70"/>
        <v>509 Gravel Rd  Collegeville,  PA  19426</v>
      </c>
      <c r="L868" s="418" t="s">
        <v>5999</v>
      </c>
      <c r="M868" s="395"/>
      <c r="N868" s="418" t="s">
        <v>3910</v>
      </c>
      <c r="O868" s="395"/>
      <c r="P868" s="418" t="s">
        <v>4882</v>
      </c>
      <c r="Q868" s="417" t="s">
        <v>4017</v>
      </c>
      <c r="R868" s="417" t="s">
        <v>4883</v>
      </c>
    </row>
    <row r="869" spans="1:18" ht="15" customHeight="1" thickBot="1" x14ac:dyDescent="0.3">
      <c r="A869" s="417" t="s">
        <v>954</v>
      </c>
      <c r="B869" s="413">
        <f t="shared" si="69"/>
        <v>2</v>
      </c>
      <c r="C869" s="413" t="str">
        <f t="shared" si="67"/>
        <v>1234661032</v>
      </c>
      <c r="D869" s="395" t="str">
        <f t="shared" si="68"/>
        <v>123466103Perkiomen Valley MS-East</v>
      </c>
      <c r="E869" s="418" t="s">
        <v>955</v>
      </c>
      <c r="F869" s="418" t="s">
        <v>23</v>
      </c>
      <c r="G869" s="415" t="s">
        <v>1425</v>
      </c>
      <c r="H869" s="417" t="s">
        <v>2834</v>
      </c>
      <c r="I869" s="418" t="s">
        <v>2833</v>
      </c>
      <c r="J869" s="417" t="s">
        <v>2834</v>
      </c>
      <c r="K869" s="419" t="str">
        <f t="shared" si="70"/>
        <v>100 Kagey Rd  Collegeville,  PA  19426</v>
      </c>
      <c r="L869" s="418" t="s">
        <v>6000</v>
      </c>
      <c r="M869" s="395"/>
      <c r="N869" s="418" t="s">
        <v>3910</v>
      </c>
      <c r="O869" s="395"/>
      <c r="P869" s="418" t="s">
        <v>4882</v>
      </c>
      <c r="Q869" s="417" t="s">
        <v>4017</v>
      </c>
      <c r="R869" s="417" t="s">
        <v>4883</v>
      </c>
    </row>
    <row r="870" spans="1:18" ht="15" customHeight="1" thickBot="1" x14ac:dyDescent="0.3">
      <c r="A870" s="417" t="s">
        <v>954</v>
      </c>
      <c r="B870" s="413">
        <f t="shared" si="69"/>
        <v>3</v>
      </c>
      <c r="C870" s="413" t="str">
        <f t="shared" si="67"/>
        <v>1234661033</v>
      </c>
      <c r="D870" s="395" t="str">
        <f t="shared" si="68"/>
        <v>123466103Perkiomen Valley MS-West</v>
      </c>
      <c r="E870" s="418" t="s">
        <v>955</v>
      </c>
      <c r="F870" s="418" t="s">
        <v>23</v>
      </c>
      <c r="G870" s="415" t="s">
        <v>1425</v>
      </c>
      <c r="H870" s="417" t="s">
        <v>2836</v>
      </c>
      <c r="I870" s="418" t="s">
        <v>2835</v>
      </c>
      <c r="J870" s="417" t="s">
        <v>2836</v>
      </c>
      <c r="K870" s="419" t="str">
        <f t="shared" si="70"/>
        <v>200 Big Road  Zieglerville,  PA  19492</v>
      </c>
      <c r="L870" s="418" t="s">
        <v>6001</v>
      </c>
      <c r="M870" s="395"/>
      <c r="N870" s="418" t="s">
        <v>3910</v>
      </c>
      <c r="O870" s="395"/>
      <c r="P870" s="418" t="s">
        <v>6002</v>
      </c>
      <c r="Q870" s="417" t="s">
        <v>4017</v>
      </c>
      <c r="R870" s="417" t="s">
        <v>6003</v>
      </c>
    </row>
    <row r="871" spans="1:18" ht="15" customHeight="1" thickBot="1" x14ac:dyDescent="0.3">
      <c r="A871" s="417" t="s">
        <v>956</v>
      </c>
      <c r="B871" s="413">
        <f t="shared" si="69"/>
        <v>1</v>
      </c>
      <c r="C871" s="413" t="str">
        <f t="shared" si="67"/>
        <v>1052500011</v>
      </c>
      <c r="D871" s="395" t="str">
        <f t="shared" si="68"/>
        <v>105250001Perseus House CS of Excellence</v>
      </c>
      <c r="E871" s="418" t="s">
        <v>957</v>
      </c>
      <c r="F871" s="418" t="s">
        <v>18</v>
      </c>
      <c r="G871" s="415" t="s">
        <v>1425</v>
      </c>
      <c r="H871" s="417" t="s">
        <v>2837</v>
      </c>
      <c r="I871" s="418" t="s">
        <v>957</v>
      </c>
      <c r="J871" s="417" t="s">
        <v>2837</v>
      </c>
      <c r="K871" s="419" t="str">
        <f t="shared" si="70"/>
        <v>1511 Peach Street  Erie,  PA  16501</v>
      </c>
      <c r="L871" s="418" t="s">
        <v>6004</v>
      </c>
      <c r="M871" s="395"/>
      <c r="N871" s="418" t="s">
        <v>3910</v>
      </c>
      <c r="O871" s="395"/>
      <c r="P871" s="418" t="s">
        <v>4198</v>
      </c>
      <c r="Q871" s="417" t="s">
        <v>4017</v>
      </c>
      <c r="R871" s="417" t="s">
        <v>4199</v>
      </c>
    </row>
    <row r="872" spans="1:18" ht="15" customHeight="1" thickBot="1" x14ac:dyDescent="0.3">
      <c r="A872" s="417" t="s">
        <v>958</v>
      </c>
      <c r="B872" s="413">
        <f t="shared" si="69"/>
        <v>1</v>
      </c>
      <c r="C872" s="413" t="str">
        <f t="shared" si="67"/>
        <v>1016365031</v>
      </c>
      <c r="D872" s="395" t="str">
        <f t="shared" si="68"/>
        <v>101636503Peters Twp HS</v>
      </c>
      <c r="E872" s="418" t="s">
        <v>959</v>
      </c>
      <c r="F872" s="418" t="s">
        <v>23</v>
      </c>
      <c r="G872" s="415" t="s">
        <v>1425</v>
      </c>
      <c r="H872" s="417" t="s">
        <v>2839</v>
      </c>
      <c r="I872" s="418" t="s">
        <v>2838</v>
      </c>
      <c r="J872" s="417" t="s">
        <v>2839</v>
      </c>
      <c r="K872" s="419" t="str">
        <f t="shared" si="70"/>
        <v>264 E McMurray Rd  McMurray,  PA  15317</v>
      </c>
      <c r="L872" s="418" t="s">
        <v>6005</v>
      </c>
      <c r="M872" s="395"/>
      <c r="N872" s="418" t="s">
        <v>3910</v>
      </c>
      <c r="O872" s="395"/>
      <c r="P872" s="418" t="s">
        <v>4060</v>
      </c>
      <c r="Q872" s="417" t="s">
        <v>4017</v>
      </c>
      <c r="R872" s="417" t="s">
        <v>4051</v>
      </c>
    </row>
    <row r="873" spans="1:18" ht="15" customHeight="1" thickBot="1" x14ac:dyDescent="0.3">
      <c r="A873" s="417" t="s">
        <v>958</v>
      </c>
      <c r="B873" s="413">
        <f t="shared" si="69"/>
        <v>2</v>
      </c>
      <c r="C873" s="413" t="str">
        <f t="shared" si="67"/>
        <v>1016365032</v>
      </c>
      <c r="D873" s="395" t="str">
        <f t="shared" si="68"/>
        <v>101636503Peters Twp MS</v>
      </c>
      <c r="E873" s="418" t="s">
        <v>959</v>
      </c>
      <c r="F873" s="418" t="s">
        <v>23</v>
      </c>
      <c r="G873" s="415" t="s">
        <v>1425</v>
      </c>
      <c r="H873" s="417" t="s">
        <v>2841</v>
      </c>
      <c r="I873" s="418" t="s">
        <v>2840</v>
      </c>
      <c r="J873" s="417" t="s">
        <v>2841</v>
      </c>
      <c r="K873" s="419" t="str">
        <f t="shared" si="70"/>
        <v>625 E McMurray Rd  McMurray,  PA  15317</v>
      </c>
      <c r="L873" s="418" t="s">
        <v>6006</v>
      </c>
      <c r="M873" s="395"/>
      <c r="N873" s="418" t="s">
        <v>3910</v>
      </c>
      <c r="O873" s="395"/>
      <c r="P873" s="418" t="s">
        <v>4060</v>
      </c>
      <c r="Q873" s="417" t="s">
        <v>4017</v>
      </c>
      <c r="R873" s="417" t="s">
        <v>4051</v>
      </c>
    </row>
    <row r="874" spans="1:18" ht="15" customHeight="1" thickBot="1" x14ac:dyDescent="0.3">
      <c r="A874" s="417" t="s">
        <v>960</v>
      </c>
      <c r="B874" s="413">
        <f t="shared" si="69"/>
        <v>1</v>
      </c>
      <c r="C874" s="413" t="str">
        <f t="shared" ref="C874:C937" si="71">A874&amp;B874</f>
        <v>1265132801</v>
      </c>
      <c r="D874" s="395" t="str">
        <f t="shared" ref="D874:D937" si="72">A874&amp;I874</f>
        <v>126513280Philadelphia Academy CS</v>
      </c>
      <c r="E874" s="418" t="s">
        <v>961</v>
      </c>
      <c r="F874" s="418" t="s">
        <v>18</v>
      </c>
      <c r="G874" s="415" t="s">
        <v>1425</v>
      </c>
      <c r="H874" s="417" t="s">
        <v>2842</v>
      </c>
      <c r="I874" s="418" t="s">
        <v>961</v>
      </c>
      <c r="J874" s="417" t="s">
        <v>2842</v>
      </c>
      <c r="K874" s="419" t="str">
        <f t="shared" si="70"/>
        <v>11000 Roosevelt Blvd  Philadelphia,  PA  19116</v>
      </c>
      <c r="L874" s="418" t="s">
        <v>6007</v>
      </c>
      <c r="M874" s="395"/>
      <c r="N874" s="418" t="s">
        <v>3910</v>
      </c>
      <c r="O874" s="395"/>
      <c r="P874" s="418" t="s">
        <v>4016</v>
      </c>
      <c r="Q874" s="417" t="s">
        <v>4017</v>
      </c>
      <c r="R874" s="417" t="s">
        <v>4980</v>
      </c>
    </row>
    <row r="875" spans="1:18" ht="15" customHeight="1" thickBot="1" x14ac:dyDescent="0.3">
      <c r="A875" s="417" t="s">
        <v>962</v>
      </c>
      <c r="B875" s="413">
        <f t="shared" si="69"/>
        <v>1</v>
      </c>
      <c r="C875" s="413" t="str">
        <f t="shared" si="71"/>
        <v>1265150011</v>
      </c>
      <c r="D875" s="395" t="str">
        <f t="shared" si="72"/>
        <v>126515001Academy at Palumbo</v>
      </c>
      <c r="E875" s="418" t="s">
        <v>963</v>
      </c>
      <c r="F875" s="418" t="s">
        <v>23</v>
      </c>
      <c r="G875" s="415" t="s">
        <v>1425</v>
      </c>
      <c r="H875" s="417" t="s">
        <v>3530</v>
      </c>
      <c r="I875" s="418" t="s">
        <v>3529</v>
      </c>
      <c r="J875" s="417" t="s">
        <v>3530</v>
      </c>
      <c r="K875" s="419" t="str">
        <f t="shared" si="70"/>
        <v>1100 Catharine St  Philadelphia,  PA  19147</v>
      </c>
      <c r="L875" s="418" t="s">
        <v>14872</v>
      </c>
      <c r="M875" s="395"/>
      <c r="N875" s="418" t="s">
        <v>3910</v>
      </c>
      <c r="O875" s="395"/>
      <c r="P875" s="418" t="s">
        <v>4016</v>
      </c>
      <c r="Q875" s="417" t="s">
        <v>4017</v>
      </c>
      <c r="R875" s="417" t="s">
        <v>4982</v>
      </c>
    </row>
    <row r="876" spans="1:18" ht="15" customHeight="1" thickBot="1" x14ac:dyDescent="0.3">
      <c r="A876" s="417" t="s">
        <v>962</v>
      </c>
      <c r="B876" s="413">
        <f t="shared" si="69"/>
        <v>2</v>
      </c>
      <c r="C876" s="413" t="str">
        <f t="shared" si="71"/>
        <v>1265150012</v>
      </c>
      <c r="D876" s="395" t="str">
        <f t="shared" si="72"/>
        <v>126515001Adaire Alexander Sch</v>
      </c>
      <c r="E876" s="418" t="s">
        <v>963</v>
      </c>
      <c r="F876" s="418" t="s">
        <v>23</v>
      </c>
      <c r="G876" s="415" t="s">
        <v>1425</v>
      </c>
      <c r="H876" s="417" t="s">
        <v>3532</v>
      </c>
      <c r="I876" s="418" t="s">
        <v>3531</v>
      </c>
      <c r="J876" s="417" t="s">
        <v>3532</v>
      </c>
      <c r="K876" s="419" t="str">
        <f t="shared" si="70"/>
        <v>1300 E Palmer St  Philadelphia,  PA  19125</v>
      </c>
      <c r="L876" s="418" t="s">
        <v>6009</v>
      </c>
      <c r="M876" s="395"/>
      <c r="N876" s="418" t="s">
        <v>3910</v>
      </c>
      <c r="O876" s="395"/>
      <c r="P876" s="418" t="s">
        <v>4016</v>
      </c>
      <c r="Q876" s="417" t="s">
        <v>4017</v>
      </c>
      <c r="R876" s="417" t="s">
        <v>4990</v>
      </c>
    </row>
    <row r="877" spans="1:18" ht="15" customHeight="1" thickBot="1" x14ac:dyDescent="0.3">
      <c r="A877" s="417" t="s">
        <v>962</v>
      </c>
      <c r="B877" s="413">
        <f t="shared" si="69"/>
        <v>3</v>
      </c>
      <c r="C877" s="413" t="str">
        <f t="shared" si="71"/>
        <v>1265150013</v>
      </c>
      <c r="D877" s="395" t="str">
        <f t="shared" si="72"/>
        <v>126515001Allen Dr Ethel Sch</v>
      </c>
      <c r="E877" s="418" t="s">
        <v>963</v>
      </c>
      <c r="F877" s="418" t="s">
        <v>23</v>
      </c>
      <c r="G877" s="415" t="s">
        <v>1425</v>
      </c>
      <c r="H877" s="417" t="s">
        <v>3534</v>
      </c>
      <c r="I877" s="418" t="s">
        <v>3533</v>
      </c>
      <c r="J877" s="417" t="s">
        <v>3534</v>
      </c>
      <c r="K877" s="419" t="str">
        <f t="shared" si="70"/>
        <v>3200 W Lehigh Ave  Philadelphia,  PA  19132</v>
      </c>
      <c r="L877" s="418" t="s">
        <v>6010</v>
      </c>
      <c r="M877" s="395"/>
      <c r="N877" s="418" t="s">
        <v>3910</v>
      </c>
      <c r="O877" s="395"/>
      <c r="P877" s="418" t="s">
        <v>4016</v>
      </c>
      <c r="Q877" s="417" t="s">
        <v>4017</v>
      </c>
      <c r="R877" s="417" t="s">
        <v>4963</v>
      </c>
    </row>
    <row r="878" spans="1:18" ht="15" customHeight="1" thickBot="1" x14ac:dyDescent="0.3">
      <c r="A878" s="417" t="s">
        <v>962</v>
      </c>
      <c r="B878" s="413">
        <f t="shared" si="69"/>
        <v>4</v>
      </c>
      <c r="C878" s="413" t="str">
        <f t="shared" si="71"/>
        <v>1265150014</v>
      </c>
      <c r="D878" s="395" t="str">
        <f t="shared" si="72"/>
        <v>126515001Allen Ethan Sch</v>
      </c>
      <c r="E878" s="418" t="s">
        <v>963</v>
      </c>
      <c r="F878" s="418" t="s">
        <v>23</v>
      </c>
      <c r="G878" s="415" t="s">
        <v>1425</v>
      </c>
      <c r="H878" s="417" t="s">
        <v>3536</v>
      </c>
      <c r="I878" s="418" t="s">
        <v>3535</v>
      </c>
      <c r="J878" s="417" t="s">
        <v>3536</v>
      </c>
      <c r="K878" s="419" t="str">
        <f t="shared" si="70"/>
        <v>6329 Battersby St  Philadelphia,  PA  19149</v>
      </c>
      <c r="L878" s="418" t="s">
        <v>6011</v>
      </c>
      <c r="M878" s="395"/>
      <c r="N878" s="418" t="s">
        <v>3910</v>
      </c>
      <c r="O878" s="395"/>
      <c r="P878" s="418" t="s">
        <v>4016</v>
      </c>
      <c r="Q878" s="417" t="s">
        <v>4017</v>
      </c>
      <c r="R878" s="417" t="s">
        <v>14873</v>
      </c>
    </row>
    <row r="879" spans="1:18" ht="15" customHeight="1" thickBot="1" x14ac:dyDescent="0.3">
      <c r="A879" s="417" t="s">
        <v>962</v>
      </c>
      <c r="B879" s="413">
        <f t="shared" si="69"/>
        <v>5</v>
      </c>
      <c r="C879" s="413" t="str">
        <f t="shared" si="71"/>
        <v>1265150015</v>
      </c>
      <c r="D879" s="395" t="str">
        <f t="shared" si="72"/>
        <v>126515001Amy At Martin</v>
      </c>
      <c r="E879" s="418" t="s">
        <v>963</v>
      </c>
      <c r="F879" s="418" t="s">
        <v>23</v>
      </c>
      <c r="G879" s="415" t="s">
        <v>1425</v>
      </c>
      <c r="H879" s="417" t="s">
        <v>3538</v>
      </c>
      <c r="I879" s="418" t="s">
        <v>3537</v>
      </c>
      <c r="J879" s="417" t="s">
        <v>3538</v>
      </c>
      <c r="K879" s="419" t="str">
        <f t="shared" si="70"/>
        <v>3380 Richmond St  Philadelphia,  PA  19134</v>
      </c>
      <c r="L879" s="418" t="s">
        <v>6012</v>
      </c>
      <c r="M879" s="395"/>
      <c r="N879" s="418" t="s">
        <v>3910</v>
      </c>
      <c r="O879" s="395"/>
      <c r="P879" s="418" t="s">
        <v>4016</v>
      </c>
      <c r="Q879" s="417" t="s">
        <v>4017</v>
      </c>
      <c r="R879" s="417" t="s">
        <v>4999</v>
      </c>
    </row>
    <row r="880" spans="1:18" ht="15" customHeight="1" thickBot="1" x14ac:dyDescent="0.3">
      <c r="A880" s="417" t="s">
        <v>962</v>
      </c>
      <c r="B880" s="413">
        <f t="shared" si="69"/>
        <v>6</v>
      </c>
      <c r="C880" s="413" t="str">
        <f t="shared" si="71"/>
        <v>1265150016</v>
      </c>
      <c r="D880" s="395" t="str">
        <f t="shared" si="72"/>
        <v>126515001Amy NW</v>
      </c>
      <c r="E880" s="418" t="s">
        <v>963</v>
      </c>
      <c r="F880" s="418" t="s">
        <v>23</v>
      </c>
      <c r="G880" s="415" t="s">
        <v>1425</v>
      </c>
      <c r="H880" s="417" t="s">
        <v>3540</v>
      </c>
      <c r="I880" s="418" t="s">
        <v>3539</v>
      </c>
      <c r="J880" s="417" t="s">
        <v>3540</v>
      </c>
      <c r="K880" s="419" t="str">
        <f t="shared" si="70"/>
        <v>6000 Ridge Ave  Philadelphia,  PA  19128</v>
      </c>
      <c r="L880" s="418" t="s">
        <v>14874</v>
      </c>
      <c r="M880" s="395"/>
      <c r="N880" s="418" t="s">
        <v>3910</v>
      </c>
      <c r="O880" s="395"/>
      <c r="P880" s="418" t="s">
        <v>4016</v>
      </c>
      <c r="Q880" s="417" t="s">
        <v>4017</v>
      </c>
      <c r="R880" s="417" t="s">
        <v>14875</v>
      </c>
    </row>
    <row r="881" spans="1:18" ht="15" customHeight="1" thickBot="1" x14ac:dyDescent="0.3">
      <c r="A881" s="417" t="s">
        <v>962</v>
      </c>
      <c r="B881" s="413">
        <f t="shared" si="69"/>
        <v>7</v>
      </c>
      <c r="C881" s="413" t="str">
        <f t="shared" si="71"/>
        <v>1265150017</v>
      </c>
      <c r="D881" s="395" t="str">
        <f t="shared" si="72"/>
        <v>126515001Anderson Add B Sch</v>
      </c>
      <c r="E881" s="418" t="s">
        <v>963</v>
      </c>
      <c r="F881" s="418" t="s">
        <v>23</v>
      </c>
      <c r="G881" s="415" t="s">
        <v>1425</v>
      </c>
      <c r="H881" s="417" t="s">
        <v>3542</v>
      </c>
      <c r="I881" s="418" t="s">
        <v>3541</v>
      </c>
      <c r="J881" s="417" t="s">
        <v>3542</v>
      </c>
      <c r="K881" s="419" t="str">
        <f t="shared" si="70"/>
        <v>1034 S 60th St  Philadelphia,  PA  19143</v>
      </c>
      <c r="L881" s="418" t="s">
        <v>6013</v>
      </c>
      <c r="M881" s="395"/>
      <c r="N881" s="418" t="s">
        <v>3910</v>
      </c>
      <c r="O881" s="395"/>
      <c r="P881" s="418" t="s">
        <v>4016</v>
      </c>
      <c r="Q881" s="417" t="s">
        <v>4017</v>
      </c>
      <c r="R881" s="417" t="s">
        <v>4958</v>
      </c>
    </row>
    <row r="882" spans="1:18" ht="15" customHeight="1" thickBot="1" x14ac:dyDescent="0.3">
      <c r="A882" s="417" t="s">
        <v>962</v>
      </c>
      <c r="B882" s="413">
        <f t="shared" si="69"/>
        <v>8</v>
      </c>
      <c r="C882" s="413" t="str">
        <f t="shared" si="71"/>
        <v>1265150018</v>
      </c>
      <c r="D882" s="395" t="str">
        <f t="shared" si="72"/>
        <v>126515001Arthur Chester A Sch</v>
      </c>
      <c r="E882" s="418" t="s">
        <v>963</v>
      </c>
      <c r="F882" s="418" t="s">
        <v>23</v>
      </c>
      <c r="G882" s="415" t="s">
        <v>1425</v>
      </c>
      <c r="H882" s="417" t="s">
        <v>3544</v>
      </c>
      <c r="I882" s="418" t="s">
        <v>3543</v>
      </c>
      <c r="J882" s="417" t="s">
        <v>3544</v>
      </c>
      <c r="K882" s="419" t="str">
        <f t="shared" si="70"/>
        <v>2000 Catharine St  Philadelphia,  PA  19146</v>
      </c>
      <c r="L882" s="418" t="s">
        <v>6014</v>
      </c>
      <c r="M882" s="395"/>
      <c r="N882" s="418" t="s">
        <v>3910</v>
      </c>
      <c r="O882" s="395"/>
      <c r="P882" s="418" t="s">
        <v>4016</v>
      </c>
      <c r="Q882" s="417" t="s">
        <v>4017</v>
      </c>
      <c r="R882" s="417" t="s">
        <v>4972</v>
      </c>
    </row>
    <row r="883" spans="1:18" ht="15" customHeight="1" thickBot="1" x14ac:dyDescent="0.3">
      <c r="A883" s="417" t="s">
        <v>962</v>
      </c>
      <c r="B883" s="413">
        <f t="shared" si="69"/>
        <v>9</v>
      </c>
      <c r="C883" s="413" t="str">
        <f t="shared" si="71"/>
        <v>1265150019</v>
      </c>
      <c r="D883" s="395" t="str">
        <f t="shared" si="72"/>
        <v>126515001Arts Academy at Benjamin Rush</v>
      </c>
      <c r="E883" s="418" t="s">
        <v>963</v>
      </c>
      <c r="F883" s="418" t="s">
        <v>23</v>
      </c>
      <c r="G883" s="415" t="s">
        <v>1425</v>
      </c>
      <c r="H883" s="417" t="s">
        <v>3546</v>
      </c>
      <c r="I883" s="418" t="s">
        <v>3545</v>
      </c>
      <c r="J883" s="417" t="s">
        <v>3546</v>
      </c>
      <c r="K883" s="419" t="str">
        <f t="shared" si="70"/>
        <v>11081 Knights Rd  Philadelphia,  PA  19154</v>
      </c>
      <c r="L883" s="418" t="s">
        <v>6015</v>
      </c>
      <c r="M883" s="395"/>
      <c r="N883" s="418" t="s">
        <v>3910</v>
      </c>
      <c r="O883" s="395"/>
      <c r="P883" s="418" t="s">
        <v>4016</v>
      </c>
      <c r="Q883" s="417" t="s">
        <v>4017</v>
      </c>
      <c r="R883" s="417" t="s">
        <v>6016</v>
      </c>
    </row>
    <row r="884" spans="1:18" ht="15" customHeight="1" thickBot="1" x14ac:dyDescent="0.3">
      <c r="A884" s="417" t="s">
        <v>962</v>
      </c>
      <c r="B884" s="413">
        <f t="shared" si="69"/>
        <v>10</v>
      </c>
      <c r="C884" s="413" t="str">
        <f t="shared" si="71"/>
        <v>12651500110</v>
      </c>
      <c r="D884" s="395" t="str">
        <f t="shared" si="72"/>
        <v>126515001Bache-Martin Sch</v>
      </c>
      <c r="E884" s="418" t="s">
        <v>963</v>
      </c>
      <c r="F884" s="418" t="s">
        <v>23</v>
      </c>
      <c r="G884" s="415" t="s">
        <v>1425</v>
      </c>
      <c r="H884" s="417" t="s">
        <v>3548</v>
      </c>
      <c r="I884" s="418" t="s">
        <v>3547</v>
      </c>
      <c r="J884" s="417" t="s">
        <v>3548</v>
      </c>
      <c r="K884" s="419" t="str">
        <f t="shared" si="70"/>
        <v>2201 Brown St  Philadelphia,  PA  19130</v>
      </c>
      <c r="L884" s="418" t="s">
        <v>6017</v>
      </c>
      <c r="M884" s="395"/>
      <c r="N884" s="418" t="s">
        <v>3910</v>
      </c>
      <c r="O884" s="395"/>
      <c r="P884" s="418" t="s">
        <v>4016</v>
      </c>
      <c r="Q884" s="417" t="s">
        <v>4017</v>
      </c>
      <c r="R884" s="417" t="s">
        <v>4951</v>
      </c>
    </row>
    <row r="885" spans="1:18" ht="15" customHeight="1" thickBot="1" x14ac:dyDescent="0.3">
      <c r="A885" s="417" t="s">
        <v>962</v>
      </c>
      <c r="B885" s="413">
        <f t="shared" si="69"/>
        <v>11</v>
      </c>
      <c r="C885" s="413" t="str">
        <f t="shared" si="71"/>
        <v>12651500111</v>
      </c>
      <c r="D885" s="395" t="str">
        <f t="shared" si="72"/>
        <v>126515001Baldi C C A MS</v>
      </c>
      <c r="E885" s="418" t="s">
        <v>963</v>
      </c>
      <c r="F885" s="418" t="s">
        <v>23</v>
      </c>
      <c r="G885" s="415" t="s">
        <v>1425</v>
      </c>
      <c r="H885" s="417" t="s">
        <v>3550</v>
      </c>
      <c r="I885" s="418" t="s">
        <v>3549</v>
      </c>
      <c r="J885" s="417" t="s">
        <v>3550</v>
      </c>
      <c r="K885" s="419" t="str">
        <f t="shared" si="70"/>
        <v>8801 Verree Rd  Philadelphia,  PA  19115</v>
      </c>
      <c r="L885" s="418" t="s">
        <v>6018</v>
      </c>
      <c r="M885" s="395"/>
      <c r="N885" s="418" t="s">
        <v>3910</v>
      </c>
      <c r="O885" s="395"/>
      <c r="P885" s="418" t="s">
        <v>4016</v>
      </c>
      <c r="Q885" s="417" t="s">
        <v>4017</v>
      </c>
      <c r="R885" s="417" t="s">
        <v>14876</v>
      </c>
    </row>
    <row r="886" spans="1:18" ht="15" customHeight="1" thickBot="1" x14ac:dyDescent="0.3">
      <c r="A886" s="417" t="s">
        <v>962</v>
      </c>
      <c r="B886" s="413">
        <f t="shared" si="69"/>
        <v>12</v>
      </c>
      <c r="C886" s="413" t="str">
        <f t="shared" si="71"/>
        <v>12651500112</v>
      </c>
      <c r="D886" s="395" t="str">
        <f t="shared" si="72"/>
        <v>126515001Barry Comm John Sch</v>
      </c>
      <c r="E886" s="418" t="s">
        <v>963</v>
      </c>
      <c r="F886" s="418" t="s">
        <v>23</v>
      </c>
      <c r="G886" s="415" t="s">
        <v>1425</v>
      </c>
      <c r="H886" s="417" t="s">
        <v>3552</v>
      </c>
      <c r="I886" s="418" t="s">
        <v>3551</v>
      </c>
      <c r="J886" s="417" t="s">
        <v>3552</v>
      </c>
      <c r="K886" s="419" t="str">
        <f t="shared" si="70"/>
        <v>5900 Race St.  Philadelphia,  PA  19132</v>
      </c>
      <c r="L886" s="418" t="s">
        <v>14877</v>
      </c>
      <c r="M886" s="395"/>
      <c r="N886" s="418" t="s">
        <v>3910</v>
      </c>
      <c r="O886" s="395"/>
      <c r="P886" s="418" t="s">
        <v>4016</v>
      </c>
      <c r="Q886" s="417" t="s">
        <v>4017</v>
      </c>
      <c r="R886" s="417" t="s">
        <v>4963</v>
      </c>
    </row>
    <row r="887" spans="1:18" ht="15" customHeight="1" thickBot="1" x14ac:dyDescent="0.3">
      <c r="A887" s="417" t="s">
        <v>962</v>
      </c>
      <c r="B887" s="413">
        <f t="shared" si="69"/>
        <v>13</v>
      </c>
      <c r="C887" s="413" t="str">
        <f t="shared" si="71"/>
        <v>12651500113</v>
      </c>
      <c r="D887" s="395" t="str">
        <f t="shared" si="72"/>
        <v>126515001Bartram John - Main</v>
      </c>
      <c r="E887" s="418" t="s">
        <v>963</v>
      </c>
      <c r="F887" s="418" t="s">
        <v>23</v>
      </c>
      <c r="G887" s="415" t="s">
        <v>1425</v>
      </c>
      <c r="H887" s="417" t="s">
        <v>3554</v>
      </c>
      <c r="I887" s="418" t="s">
        <v>3553</v>
      </c>
      <c r="J887" s="417" t="s">
        <v>3554</v>
      </c>
      <c r="K887" s="419" t="str">
        <f t="shared" si="70"/>
        <v>2401 S 67th St  Philadelphia,  PA  19142</v>
      </c>
      <c r="L887" s="418" t="s">
        <v>14878</v>
      </c>
      <c r="M887" s="395"/>
      <c r="N887" s="418" t="s">
        <v>3910</v>
      </c>
      <c r="O887" s="395"/>
      <c r="P887" s="418" t="s">
        <v>4016</v>
      </c>
      <c r="Q887" s="417" t="s">
        <v>4017</v>
      </c>
      <c r="R887" s="417" t="s">
        <v>4343</v>
      </c>
    </row>
    <row r="888" spans="1:18" ht="15" customHeight="1" thickBot="1" x14ac:dyDescent="0.3">
      <c r="A888" s="417" t="s">
        <v>962</v>
      </c>
      <c r="B888" s="413">
        <f t="shared" si="69"/>
        <v>14</v>
      </c>
      <c r="C888" s="413" t="str">
        <f t="shared" si="71"/>
        <v>12651500114</v>
      </c>
      <c r="D888" s="395" t="str">
        <f t="shared" si="72"/>
        <v>126515001Beeber Dimner MS</v>
      </c>
      <c r="E888" s="418" t="s">
        <v>963</v>
      </c>
      <c r="F888" s="418" t="s">
        <v>23</v>
      </c>
      <c r="G888" s="415" t="s">
        <v>1425</v>
      </c>
      <c r="H888" s="417" t="s">
        <v>3556</v>
      </c>
      <c r="I888" s="418" t="s">
        <v>3555</v>
      </c>
      <c r="J888" s="417" t="s">
        <v>3556</v>
      </c>
      <c r="K888" s="419" t="str">
        <f t="shared" si="70"/>
        <v>5925 Malvern Ave  Philadelphia,  PA  19131</v>
      </c>
      <c r="L888" s="418" t="s">
        <v>6020</v>
      </c>
      <c r="M888" s="395"/>
      <c r="N888" s="418" t="s">
        <v>3910</v>
      </c>
      <c r="O888" s="395"/>
      <c r="P888" s="418" t="s">
        <v>4016</v>
      </c>
      <c r="Q888" s="417" t="s">
        <v>4017</v>
      </c>
      <c r="R888" s="417" t="s">
        <v>4961</v>
      </c>
    </row>
    <row r="889" spans="1:18" ht="15" customHeight="1" thickBot="1" x14ac:dyDescent="0.3">
      <c r="A889" s="417" t="s">
        <v>962</v>
      </c>
      <c r="B889" s="413">
        <f t="shared" si="69"/>
        <v>15</v>
      </c>
      <c r="C889" s="413" t="str">
        <f t="shared" si="71"/>
        <v>12651500115</v>
      </c>
      <c r="D889" s="395" t="str">
        <f t="shared" si="72"/>
        <v>126515001Bethune Mary McLeod Sch</v>
      </c>
      <c r="E889" s="418" t="s">
        <v>963</v>
      </c>
      <c r="F889" s="418" t="s">
        <v>23</v>
      </c>
      <c r="G889" s="415" t="s">
        <v>1425</v>
      </c>
      <c r="H889" s="417" t="s">
        <v>3558</v>
      </c>
      <c r="I889" s="418" t="s">
        <v>3557</v>
      </c>
      <c r="J889" s="417" t="s">
        <v>3558</v>
      </c>
      <c r="K889" s="419" t="str">
        <f t="shared" si="70"/>
        <v>3301 Old York Rd  Philadelphia,  PA  19140</v>
      </c>
      <c r="L889" s="418" t="s">
        <v>6021</v>
      </c>
      <c r="M889" s="395"/>
      <c r="N889" s="418" t="s">
        <v>3910</v>
      </c>
      <c r="O889" s="395"/>
      <c r="P889" s="418" t="s">
        <v>4016</v>
      </c>
      <c r="Q889" s="417" t="s">
        <v>4017</v>
      </c>
      <c r="R889" s="417" t="s">
        <v>4188</v>
      </c>
    </row>
    <row r="890" spans="1:18" ht="15" customHeight="1" thickBot="1" x14ac:dyDescent="0.3">
      <c r="A890" s="417" t="s">
        <v>962</v>
      </c>
      <c r="B890" s="413">
        <f t="shared" si="69"/>
        <v>16</v>
      </c>
      <c r="C890" s="413" t="str">
        <f t="shared" si="71"/>
        <v>12651500116</v>
      </c>
      <c r="D890" s="395" t="str">
        <f t="shared" si="72"/>
        <v>126515001Blaine James G Sch</v>
      </c>
      <c r="E890" s="418" t="s">
        <v>963</v>
      </c>
      <c r="F890" s="418" t="s">
        <v>23</v>
      </c>
      <c r="G890" s="415" t="s">
        <v>1425</v>
      </c>
      <c r="H890" s="417" t="s">
        <v>3560</v>
      </c>
      <c r="I890" s="418" t="s">
        <v>3559</v>
      </c>
      <c r="J890" s="417" t="s">
        <v>3560</v>
      </c>
      <c r="K890" s="419" t="str">
        <f t="shared" si="70"/>
        <v>3001 W Berks St  Philadelphia,  PA  19121</v>
      </c>
      <c r="L890" s="418" t="s">
        <v>6022</v>
      </c>
      <c r="M890" s="395"/>
      <c r="N890" s="418" t="s">
        <v>3910</v>
      </c>
      <c r="O890" s="395"/>
      <c r="P890" s="418" t="s">
        <v>4016</v>
      </c>
      <c r="Q890" s="417" t="s">
        <v>4017</v>
      </c>
      <c r="R890" s="417" t="s">
        <v>4976</v>
      </c>
    </row>
    <row r="891" spans="1:18" ht="15" customHeight="1" thickBot="1" x14ac:dyDescent="0.3">
      <c r="A891" s="417" t="s">
        <v>962</v>
      </c>
      <c r="B891" s="413">
        <f t="shared" si="69"/>
        <v>17</v>
      </c>
      <c r="C891" s="413" t="str">
        <f t="shared" si="71"/>
        <v>12651500117</v>
      </c>
      <c r="D891" s="395" t="str">
        <f t="shared" si="72"/>
        <v>126515001Blankenburg Rudolph Sch</v>
      </c>
      <c r="E891" s="418" t="s">
        <v>963</v>
      </c>
      <c r="F891" s="418" t="s">
        <v>23</v>
      </c>
      <c r="G891" s="415" t="s">
        <v>1425</v>
      </c>
      <c r="H891" s="417" t="s">
        <v>3562</v>
      </c>
      <c r="I891" s="418" t="s">
        <v>3561</v>
      </c>
      <c r="J891" s="417" t="s">
        <v>3562</v>
      </c>
      <c r="K891" s="419" t="str">
        <f t="shared" si="70"/>
        <v>4600 W Girard Ave  Philadelphia,  PA  19131</v>
      </c>
      <c r="L891" s="418" t="s">
        <v>6023</v>
      </c>
      <c r="M891" s="395"/>
      <c r="N891" s="418" t="s">
        <v>3910</v>
      </c>
      <c r="O891" s="395"/>
      <c r="P891" s="418" t="s">
        <v>4016</v>
      </c>
      <c r="Q891" s="417" t="s">
        <v>4017</v>
      </c>
      <c r="R891" s="417" t="s">
        <v>4961</v>
      </c>
    </row>
    <row r="892" spans="1:18" ht="15" customHeight="1" thickBot="1" x14ac:dyDescent="0.3">
      <c r="A892" s="417" t="s">
        <v>962</v>
      </c>
      <c r="B892" s="413">
        <f t="shared" si="69"/>
        <v>18</v>
      </c>
      <c r="C892" s="413" t="str">
        <f t="shared" si="71"/>
        <v>12651500118</v>
      </c>
      <c r="D892" s="395" t="str">
        <f t="shared" si="72"/>
        <v>126515001Bodine William W HS</v>
      </c>
      <c r="E892" s="418" t="s">
        <v>963</v>
      </c>
      <c r="F892" s="418" t="s">
        <v>23</v>
      </c>
      <c r="G892" s="415" t="s">
        <v>1425</v>
      </c>
      <c r="H892" s="417" t="s">
        <v>3564</v>
      </c>
      <c r="I892" s="418" t="s">
        <v>3563</v>
      </c>
      <c r="J892" s="417" t="s">
        <v>3564</v>
      </c>
      <c r="K892" s="419" t="str">
        <f t="shared" si="70"/>
        <v>1101 N 4th St  Philadelphia,  PA  19123</v>
      </c>
      <c r="L892" s="418" t="s">
        <v>6024</v>
      </c>
      <c r="M892" s="395"/>
      <c r="N892" s="418" t="s">
        <v>3910</v>
      </c>
      <c r="O892" s="395"/>
      <c r="P892" s="418" t="s">
        <v>4016</v>
      </c>
      <c r="Q892" s="417" t="s">
        <v>4017</v>
      </c>
      <c r="R892" s="417" t="s">
        <v>4968</v>
      </c>
    </row>
    <row r="893" spans="1:18" ht="15" customHeight="1" thickBot="1" x14ac:dyDescent="0.3">
      <c r="A893" s="417" t="s">
        <v>962</v>
      </c>
      <c r="B893" s="413">
        <f t="shared" si="69"/>
        <v>19</v>
      </c>
      <c r="C893" s="413" t="str">
        <f t="shared" si="71"/>
        <v>12651500119</v>
      </c>
      <c r="D893" s="395" t="str">
        <f t="shared" si="72"/>
        <v>126515001Bregy F Amedee Sch</v>
      </c>
      <c r="E893" s="418" t="s">
        <v>963</v>
      </c>
      <c r="F893" s="418" t="s">
        <v>23</v>
      </c>
      <c r="G893" s="415" t="s">
        <v>1425</v>
      </c>
      <c r="H893" s="417" t="s">
        <v>3566</v>
      </c>
      <c r="I893" s="418" t="s">
        <v>3565</v>
      </c>
      <c r="J893" s="417" t="s">
        <v>3566</v>
      </c>
      <c r="K893" s="419" t="str">
        <f t="shared" si="70"/>
        <v>1700 Bigler St  Philadelphia,  PA  19145</v>
      </c>
      <c r="L893" s="418" t="s">
        <v>6025</v>
      </c>
      <c r="M893" s="395"/>
      <c r="N893" s="418" t="s">
        <v>3910</v>
      </c>
      <c r="O893" s="395"/>
      <c r="P893" s="418" t="s">
        <v>4016</v>
      </c>
      <c r="Q893" s="417" t="s">
        <v>4017</v>
      </c>
      <c r="R893" s="417" t="s">
        <v>4975</v>
      </c>
    </row>
    <row r="894" spans="1:18" ht="15" customHeight="1" thickBot="1" x14ac:dyDescent="0.3">
      <c r="A894" s="417" t="s">
        <v>962</v>
      </c>
      <c r="B894" s="413">
        <f t="shared" si="69"/>
        <v>20</v>
      </c>
      <c r="C894" s="413" t="str">
        <f t="shared" si="71"/>
        <v>12651500120</v>
      </c>
      <c r="D894" s="395" t="str">
        <f t="shared" si="72"/>
        <v>126515001Brown Henry A Sch</v>
      </c>
      <c r="E894" s="418" t="s">
        <v>963</v>
      </c>
      <c r="F894" s="418" t="s">
        <v>23</v>
      </c>
      <c r="G894" s="415" t="s">
        <v>1425</v>
      </c>
      <c r="H894" s="417" t="s">
        <v>3568</v>
      </c>
      <c r="I894" s="418" t="s">
        <v>3567</v>
      </c>
      <c r="J894" s="417" t="s">
        <v>3568</v>
      </c>
      <c r="K894" s="419" t="str">
        <f t="shared" si="70"/>
        <v>1946 E Sergeant St  Philadelphia,  PA  19125</v>
      </c>
      <c r="L894" s="418" t="s">
        <v>6026</v>
      </c>
      <c r="M894" s="395"/>
      <c r="N894" s="418" t="s">
        <v>3910</v>
      </c>
      <c r="O894" s="395"/>
      <c r="P894" s="418" t="s">
        <v>4016</v>
      </c>
      <c r="Q894" s="417" t="s">
        <v>4017</v>
      </c>
      <c r="R894" s="417" t="s">
        <v>4990</v>
      </c>
    </row>
    <row r="895" spans="1:18" ht="15" customHeight="1" thickBot="1" x14ac:dyDescent="0.3">
      <c r="A895" s="417" t="s">
        <v>962</v>
      </c>
      <c r="B895" s="413">
        <f t="shared" si="69"/>
        <v>21</v>
      </c>
      <c r="C895" s="413" t="str">
        <f t="shared" si="71"/>
        <v>12651500121</v>
      </c>
      <c r="D895" s="395" t="str">
        <f t="shared" si="72"/>
        <v>126515001Bryant William C Sch</v>
      </c>
      <c r="E895" s="418" t="s">
        <v>963</v>
      </c>
      <c r="F895" s="418" t="s">
        <v>23</v>
      </c>
      <c r="G895" s="415" t="s">
        <v>1425</v>
      </c>
      <c r="H895" s="417" t="s">
        <v>3570</v>
      </c>
      <c r="I895" s="418" t="s">
        <v>3569</v>
      </c>
      <c r="J895" s="417" t="s">
        <v>3570</v>
      </c>
      <c r="K895" s="419" t="str">
        <f t="shared" si="70"/>
        <v>6001 Cedar Ave  Philadelphia,  PA  19143</v>
      </c>
      <c r="L895" s="418" t="s">
        <v>6027</v>
      </c>
      <c r="M895" s="395"/>
      <c r="N895" s="418" t="s">
        <v>3910</v>
      </c>
      <c r="O895" s="395"/>
      <c r="P895" s="418" t="s">
        <v>4016</v>
      </c>
      <c r="Q895" s="417" t="s">
        <v>4017</v>
      </c>
      <c r="R895" s="417" t="s">
        <v>4958</v>
      </c>
    </row>
    <row r="896" spans="1:18" ht="15" customHeight="1" thickBot="1" x14ac:dyDescent="0.3">
      <c r="A896" s="417" t="s">
        <v>962</v>
      </c>
      <c r="B896" s="413">
        <f t="shared" si="69"/>
        <v>22</v>
      </c>
      <c r="C896" s="413" t="str">
        <f t="shared" si="71"/>
        <v>12651500122</v>
      </c>
      <c r="D896" s="395" t="str">
        <f t="shared" si="72"/>
        <v>126515001Carver HS</v>
      </c>
      <c r="E896" s="418" t="s">
        <v>963</v>
      </c>
      <c r="F896" s="418" t="s">
        <v>23</v>
      </c>
      <c r="G896" s="415" t="s">
        <v>1425</v>
      </c>
      <c r="H896" s="417" t="s">
        <v>3572</v>
      </c>
      <c r="I896" s="418" t="s">
        <v>3571</v>
      </c>
      <c r="J896" s="417" t="s">
        <v>3572</v>
      </c>
      <c r="K896" s="419" t="str">
        <f t="shared" si="70"/>
        <v>1600 W Norris St  Philadelphia,  PA  19121</v>
      </c>
      <c r="L896" s="418" t="s">
        <v>6028</v>
      </c>
      <c r="M896" s="395"/>
      <c r="N896" s="418" t="s">
        <v>3910</v>
      </c>
      <c r="O896" s="395"/>
      <c r="P896" s="418" t="s">
        <v>4016</v>
      </c>
      <c r="Q896" s="417" t="s">
        <v>4017</v>
      </c>
      <c r="R896" s="417" t="s">
        <v>4976</v>
      </c>
    </row>
    <row r="897" spans="1:18" ht="15" customHeight="1" thickBot="1" x14ac:dyDescent="0.3">
      <c r="A897" s="417" t="s">
        <v>962</v>
      </c>
      <c r="B897" s="413">
        <f t="shared" si="69"/>
        <v>23</v>
      </c>
      <c r="C897" s="413" t="str">
        <f t="shared" si="71"/>
        <v>12651500123</v>
      </c>
      <c r="D897" s="395" t="str">
        <f t="shared" si="72"/>
        <v>126515001Central HS</v>
      </c>
      <c r="E897" s="418" t="s">
        <v>963</v>
      </c>
      <c r="F897" s="418" t="s">
        <v>23</v>
      </c>
      <c r="G897" s="415" t="s">
        <v>1425</v>
      </c>
      <c r="H897" s="417" t="s">
        <v>3573</v>
      </c>
      <c r="I897" s="418" t="s">
        <v>1999</v>
      </c>
      <c r="J897" s="417" t="s">
        <v>3573</v>
      </c>
      <c r="K897" s="419" t="str">
        <f t="shared" si="70"/>
        <v>1700 W Olney Ave  Philadelphia,  PA  19141</v>
      </c>
      <c r="L897" s="418" t="s">
        <v>6029</v>
      </c>
      <c r="M897" s="395"/>
      <c r="N897" s="418" t="s">
        <v>3910</v>
      </c>
      <c r="O897" s="395"/>
      <c r="P897" s="418" t="s">
        <v>4016</v>
      </c>
      <c r="Q897" s="417" t="s">
        <v>4017</v>
      </c>
      <c r="R897" s="417" t="s">
        <v>4989</v>
      </c>
    </row>
    <row r="898" spans="1:18" ht="15" customHeight="1" thickBot="1" x14ac:dyDescent="0.3">
      <c r="A898" s="417" t="s">
        <v>962</v>
      </c>
      <c r="B898" s="413">
        <f t="shared" si="69"/>
        <v>24</v>
      </c>
      <c r="C898" s="413" t="str">
        <f t="shared" si="71"/>
        <v>12651500124</v>
      </c>
      <c r="D898" s="395" t="str">
        <f t="shared" si="72"/>
        <v>126515001Childs George W Sch</v>
      </c>
      <c r="E898" s="418" t="s">
        <v>963</v>
      </c>
      <c r="F898" s="418" t="s">
        <v>23</v>
      </c>
      <c r="G898" s="415" t="s">
        <v>1425</v>
      </c>
      <c r="H898" s="417" t="s">
        <v>3575</v>
      </c>
      <c r="I898" s="418" t="s">
        <v>3574</v>
      </c>
      <c r="J898" s="417" t="s">
        <v>3575</v>
      </c>
      <c r="K898" s="419" t="str">
        <f t="shared" si="70"/>
        <v>1599 Wharton St  Philadelphia,  PA  19146</v>
      </c>
      <c r="L898" s="418" t="s">
        <v>6019</v>
      </c>
      <c r="M898" s="395"/>
      <c r="N898" s="418" t="s">
        <v>3910</v>
      </c>
      <c r="O898" s="395"/>
      <c r="P898" s="418" t="s">
        <v>4016</v>
      </c>
      <c r="Q898" s="417" t="s">
        <v>4017</v>
      </c>
      <c r="R898" s="417" t="s">
        <v>4972</v>
      </c>
    </row>
    <row r="899" spans="1:18" ht="15" customHeight="1" thickBot="1" x14ac:dyDescent="0.3">
      <c r="A899" s="417" t="s">
        <v>962</v>
      </c>
      <c r="B899" s="413">
        <f t="shared" si="69"/>
        <v>25</v>
      </c>
      <c r="C899" s="413" t="str">
        <f t="shared" si="71"/>
        <v>12651500125</v>
      </c>
      <c r="D899" s="395" t="str">
        <f t="shared" si="72"/>
        <v>126515001Clemente Roberto MS</v>
      </c>
      <c r="E899" s="418" t="s">
        <v>963</v>
      </c>
      <c r="F899" s="418" t="s">
        <v>23</v>
      </c>
      <c r="G899" s="415" t="s">
        <v>1425</v>
      </c>
      <c r="H899" s="417" t="s">
        <v>3577</v>
      </c>
      <c r="I899" s="418" t="s">
        <v>3576</v>
      </c>
      <c r="J899" s="417" t="s">
        <v>3577</v>
      </c>
      <c r="K899" s="419" t="str">
        <f t="shared" si="70"/>
        <v>122 W Erie Ave  Philadelphia,  PA  19140</v>
      </c>
      <c r="L899" s="418" t="s">
        <v>6030</v>
      </c>
      <c r="M899" s="395"/>
      <c r="N899" s="418" t="s">
        <v>3910</v>
      </c>
      <c r="O899" s="395"/>
      <c r="P899" s="418" t="s">
        <v>4016</v>
      </c>
      <c r="Q899" s="417" t="s">
        <v>4017</v>
      </c>
      <c r="R899" s="417" t="s">
        <v>4188</v>
      </c>
    </row>
    <row r="900" spans="1:18" ht="15" customHeight="1" thickBot="1" x14ac:dyDescent="0.3">
      <c r="A900" s="417" t="s">
        <v>962</v>
      </c>
      <c r="B900" s="413">
        <f t="shared" ref="B900:B963" si="73">IF(A900=A899,B899+1,1)</f>
        <v>26</v>
      </c>
      <c r="C900" s="413" t="str">
        <f t="shared" si="71"/>
        <v>12651500126</v>
      </c>
      <c r="D900" s="395" t="str">
        <f t="shared" si="72"/>
        <v>126515001Comegys Benjamin B Sch</v>
      </c>
      <c r="E900" s="418" t="s">
        <v>963</v>
      </c>
      <c r="F900" s="418" t="s">
        <v>23</v>
      </c>
      <c r="G900" s="415" t="s">
        <v>1425</v>
      </c>
      <c r="H900" s="417" t="s">
        <v>14879</v>
      </c>
      <c r="I900" s="418" t="s">
        <v>14880</v>
      </c>
      <c r="J900" s="417" t="s">
        <v>14879</v>
      </c>
      <c r="K900" s="419" t="str">
        <f t="shared" si="70"/>
        <v>5100 Greenway Ave  Philadelphia,  PA  19143</v>
      </c>
      <c r="L900" s="418" t="s">
        <v>14881</v>
      </c>
      <c r="M900" s="395"/>
      <c r="N900" s="418" t="s">
        <v>3910</v>
      </c>
      <c r="O900" s="395"/>
      <c r="P900" s="418" t="s">
        <v>4016</v>
      </c>
      <c r="Q900" s="417" t="s">
        <v>4017</v>
      </c>
      <c r="R900" s="417" t="s">
        <v>4958</v>
      </c>
    </row>
    <row r="901" spans="1:18" ht="15" customHeight="1" thickBot="1" x14ac:dyDescent="0.3">
      <c r="A901" s="417" t="s">
        <v>962</v>
      </c>
      <c r="B901" s="413">
        <f t="shared" si="73"/>
        <v>27</v>
      </c>
      <c r="C901" s="413" t="str">
        <f t="shared" si="71"/>
        <v>12651500127</v>
      </c>
      <c r="D901" s="395" t="str">
        <f t="shared" si="72"/>
        <v>126515001Constitution HS</v>
      </c>
      <c r="E901" s="418" t="s">
        <v>963</v>
      </c>
      <c r="F901" s="418" t="s">
        <v>23</v>
      </c>
      <c r="G901" s="415" t="s">
        <v>1425</v>
      </c>
      <c r="H901" s="417" t="s">
        <v>3579</v>
      </c>
      <c r="I901" s="418" t="s">
        <v>3578</v>
      </c>
      <c r="J901" s="417" t="s">
        <v>3579</v>
      </c>
      <c r="K901" s="419" t="str">
        <f t="shared" si="70"/>
        <v>18 S 7th St  Philadelphia,  PA  19106</v>
      </c>
      <c r="L901" s="418" t="s">
        <v>6031</v>
      </c>
      <c r="M901" s="395"/>
      <c r="N901" s="418" t="s">
        <v>3910</v>
      </c>
      <c r="O901" s="395"/>
      <c r="P901" s="418" t="s">
        <v>4016</v>
      </c>
      <c r="Q901" s="417" t="s">
        <v>4017</v>
      </c>
      <c r="R901" s="417" t="s">
        <v>4953</v>
      </c>
    </row>
    <row r="902" spans="1:18" ht="15" customHeight="1" thickBot="1" x14ac:dyDescent="0.3">
      <c r="A902" s="417" t="s">
        <v>962</v>
      </c>
      <c r="B902" s="413">
        <f t="shared" si="73"/>
        <v>28</v>
      </c>
      <c r="C902" s="413" t="str">
        <f t="shared" si="71"/>
        <v>12651500128</v>
      </c>
      <c r="D902" s="395" t="str">
        <f t="shared" si="72"/>
        <v>126515001Conwell Russell MS</v>
      </c>
      <c r="E902" s="418" t="s">
        <v>963</v>
      </c>
      <c r="F902" s="418" t="s">
        <v>23</v>
      </c>
      <c r="G902" s="415" t="s">
        <v>1425</v>
      </c>
      <c r="H902" s="417" t="s">
        <v>3581</v>
      </c>
      <c r="I902" s="418" t="s">
        <v>3580</v>
      </c>
      <c r="J902" s="417" t="s">
        <v>3581</v>
      </c>
      <c r="K902" s="419" t="str">
        <f t="shared" si="70"/>
        <v>1849 E Clearfield St  Philadelphia,  PA  19134</v>
      </c>
      <c r="L902" s="418" t="s">
        <v>6032</v>
      </c>
      <c r="M902" s="395"/>
      <c r="N902" s="418" t="s">
        <v>3910</v>
      </c>
      <c r="O902" s="395"/>
      <c r="P902" s="418" t="s">
        <v>4016</v>
      </c>
      <c r="Q902" s="417" t="s">
        <v>4017</v>
      </c>
      <c r="R902" s="417" t="s">
        <v>4999</v>
      </c>
    </row>
    <row r="903" spans="1:18" ht="15" customHeight="1" thickBot="1" x14ac:dyDescent="0.3">
      <c r="A903" s="417" t="s">
        <v>962</v>
      </c>
      <c r="B903" s="413">
        <f t="shared" si="73"/>
        <v>29</v>
      </c>
      <c r="C903" s="413" t="str">
        <f t="shared" si="71"/>
        <v>12651500129</v>
      </c>
      <c r="D903" s="395" t="str">
        <f t="shared" si="72"/>
        <v>126515001Cooke Jay MS</v>
      </c>
      <c r="E903" s="418" t="s">
        <v>963</v>
      </c>
      <c r="F903" s="418" t="s">
        <v>23</v>
      </c>
      <c r="G903" s="415" t="s">
        <v>1425</v>
      </c>
      <c r="H903" s="417" t="s">
        <v>3583</v>
      </c>
      <c r="I903" s="418" t="s">
        <v>3582</v>
      </c>
      <c r="J903" s="417" t="s">
        <v>3583</v>
      </c>
      <c r="K903" s="419" t="str">
        <f t="shared" si="70"/>
        <v>1300 W Louden St  Philadelphia,  PA  19141</v>
      </c>
      <c r="L903" s="418" t="s">
        <v>6033</v>
      </c>
      <c r="M903" s="395"/>
      <c r="N903" s="418" t="s">
        <v>3910</v>
      </c>
      <c r="O903" s="395"/>
      <c r="P903" s="418" t="s">
        <v>4016</v>
      </c>
      <c r="Q903" s="417" t="s">
        <v>4017</v>
      </c>
      <c r="R903" s="417" t="s">
        <v>4989</v>
      </c>
    </row>
    <row r="904" spans="1:18" ht="15" customHeight="1" thickBot="1" x14ac:dyDescent="0.3">
      <c r="A904" s="417" t="s">
        <v>962</v>
      </c>
      <c r="B904" s="413">
        <f t="shared" si="73"/>
        <v>30</v>
      </c>
      <c r="C904" s="413" t="str">
        <f t="shared" si="71"/>
        <v>12651500130</v>
      </c>
      <c r="D904" s="395" t="str">
        <f t="shared" si="72"/>
        <v>126515001Cook-Wissahickon Sch</v>
      </c>
      <c r="E904" s="418" t="s">
        <v>963</v>
      </c>
      <c r="F904" s="418" t="s">
        <v>23</v>
      </c>
      <c r="G904" s="415" t="s">
        <v>1425</v>
      </c>
      <c r="H904" s="417" t="s">
        <v>3585</v>
      </c>
      <c r="I904" s="418" t="s">
        <v>3584</v>
      </c>
      <c r="J904" s="417" t="s">
        <v>3585</v>
      </c>
      <c r="K904" s="419" t="str">
        <f t="shared" si="70"/>
        <v>201 E Salaignac St  Philadelphia,  PA  19128</v>
      </c>
      <c r="L904" s="418" t="s">
        <v>6034</v>
      </c>
      <c r="M904" s="395"/>
      <c r="N904" s="418" t="s">
        <v>3910</v>
      </c>
      <c r="O904" s="395"/>
      <c r="P904" s="418" t="s">
        <v>4016</v>
      </c>
      <c r="Q904" s="417" t="s">
        <v>4017</v>
      </c>
      <c r="R904" s="417" t="s">
        <v>14875</v>
      </c>
    </row>
    <row r="905" spans="1:18" ht="15" customHeight="1" thickBot="1" x14ac:dyDescent="0.3">
      <c r="A905" s="417" t="s">
        <v>962</v>
      </c>
      <c r="B905" s="413">
        <f t="shared" si="73"/>
        <v>31</v>
      </c>
      <c r="C905" s="413" t="str">
        <f t="shared" si="71"/>
        <v>12651500131</v>
      </c>
      <c r="D905" s="395" t="str">
        <f t="shared" si="72"/>
        <v>126515001Creative and Performing Arts</v>
      </c>
      <c r="E905" s="418" t="s">
        <v>963</v>
      </c>
      <c r="F905" s="418" t="s">
        <v>23</v>
      </c>
      <c r="G905" s="415" t="s">
        <v>1425</v>
      </c>
      <c r="H905" s="417" t="s">
        <v>3587</v>
      </c>
      <c r="I905" s="418" t="s">
        <v>3586</v>
      </c>
      <c r="J905" s="417" t="s">
        <v>3587</v>
      </c>
      <c r="K905" s="419" t="str">
        <f t="shared" si="70"/>
        <v>901 S Broad St  Philadelphia,  PA  19147</v>
      </c>
      <c r="L905" s="418" t="s">
        <v>6035</v>
      </c>
      <c r="M905" s="395"/>
      <c r="N905" s="418" t="s">
        <v>3910</v>
      </c>
      <c r="O905" s="395"/>
      <c r="P905" s="418" t="s">
        <v>4016</v>
      </c>
      <c r="Q905" s="417" t="s">
        <v>4017</v>
      </c>
      <c r="R905" s="417" t="s">
        <v>4982</v>
      </c>
    </row>
    <row r="906" spans="1:18" ht="15" customHeight="1" thickBot="1" x14ac:dyDescent="0.3">
      <c r="A906" s="417" t="s">
        <v>962</v>
      </c>
      <c r="B906" s="413">
        <f t="shared" si="73"/>
        <v>32</v>
      </c>
      <c r="C906" s="413" t="str">
        <f t="shared" si="71"/>
        <v>12651500132</v>
      </c>
      <c r="D906" s="395" t="str">
        <f t="shared" si="72"/>
        <v>126515001Day Anna B Sch</v>
      </c>
      <c r="E906" s="418" t="s">
        <v>963</v>
      </c>
      <c r="F906" s="418" t="s">
        <v>23</v>
      </c>
      <c r="G906" s="415" t="s">
        <v>1425</v>
      </c>
      <c r="H906" s="417" t="s">
        <v>3589</v>
      </c>
      <c r="I906" s="418" t="s">
        <v>3588</v>
      </c>
      <c r="J906" s="417" t="s">
        <v>3589</v>
      </c>
      <c r="K906" s="419" t="str">
        <f t="shared" si="70"/>
        <v>6324-42 Crittenden St.  Philadelphia,  PA  19138</v>
      </c>
      <c r="L906" s="418" t="s">
        <v>14882</v>
      </c>
      <c r="M906" s="395"/>
      <c r="N906" s="418" t="s">
        <v>3910</v>
      </c>
      <c r="O906" s="395"/>
      <c r="P906" s="418" t="s">
        <v>4016</v>
      </c>
      <c r="Q906" s="417" t="s">
        <v>4017</v>
      </c>
      <c r="R906" s="417" t="s">
        <v>4954</v>
      </c>
    </row>
    <row r="907" spans="1:18" ht="15" customHeight="1" thickBot="1" x14ac:dyDescent="0.3">
      <c r="A907" s="417" t="s">
        <v>962</v>
      </c>
      <c r="B907" s="413">
        <f t="shared" si="73"/>
        <v>33</v>
      </c>
      <c r="C907" s="413" t="str">
        <f t="shared" si="71"/>
        <v>12651500133</v>
      </c>
      <c r="D907" s="395" t="str">
        <f t="shared" si="72"/>
        <v>126515001DeBurgos Bilingual Magnet MS</v>
      </c>
      <c r="E907" s="418" t="s">
        <v>963</v>
      </c>
      <c r="F907" s="418" t="s">
        <v>23</v>
      </c>
      <c r="G907" s="415" t="s">
        <v>1425</v>
      </c>
      <c r="H907" s="417" t="s">
        <v>3591</v>
      </c>
      <c r="I907" s="418" t="s">
        <v>3590</v>
      </c>
      <c r="J907" s="417" t="s">
        <v>3591</v>
      </c>
      <c r="K907" s="419" t="str">
        <f t="shared" si="70"/>
        <v>401 W Lehigh Ave  Philadelphia,  PA  19133</v>
      </c>
      <c r="L907" s="418" t="s">
        <v>6036</v>
      </c>
      <c r="M907" s="395"/>
      <c r="N907" s="418" t="s">
        <v>3910</v>
      </c>
      <c r="O907" s="395"/>
      <c r="P907" s="418" t="s">
        <v>4016</v>
      </c>
      <c r="Q907" s="417" t="s">
        <v>4017</v>
      </c>
      <c r="R907" s="417" t="s">
        <v>4971</v>
      </c>
    </row>
    <row r="908" spans="1:18" ht="15" customHeight="1" thickBot="1" x14ac:dyDescent="0.3">
      <c r="A908" s="417" t="s">
        <v>962</v>
      </c>
      <c r="B908" s="413">
        <f t="shared" si="73"/>
        <v>34</v>
      </c>
      <c r="C908" s="413" t="str">
        <f t="shared" si="71"/>
        <v>12651500134</v>
      </c>
      <c r="D908" s="395" t="str">
        <f t="shared" si="72"/>
        <v>126515001Decatur Stephen Sch</v>
      </c>
      <c r="E908" s="418" t="s">
        <v>963</v>
      </c>
      <c r="F908" s="418" t="s">
        <v>23</v>
      </c>
      <c r="G908" s="415" t="s">
        <v>1425</v>
      </c>
      <c r="H908" s="417" t="s">
        <v>3593</v>
      </c>
      <c r="I908" s="418" t="s">
        <v>3592</v>
      </c>
      <c r="J908" s="417" t="s">
        <v>3593</v>
      </c>
      <c r="K908" s="419" t="str">
        <f t="shared" si="70"/>
        <v>3500 Academy Rd  Philadelphia,  PA  19154</v>
      </c>
      <c r="L908" s="418" t="s">
        <v>6037</v>
      </c>
      <c r="M908" s="395"/>
      <c r="N908" s="418" t="s">
        <v>3910</v>
      </c>
      <c r="O908" s="395"/>
      <c r="P908" s="418" t="s">
        <v>4016</v>
      </c>
      <c r="Q908" s="417" t="s">
        <v>4017</v>
      </c>
      <c r="R908" s="417" t="s">
        <v>6016</v>
      </c>
    </row>
    <row r="909" spans="1:18" ht="15" customHeight="1" thickBot="1" x14ac:dyDescent="0.3">
      <c r="A909" s="417" t="s">
        <v>962</v>
      </c>
      <c r="B909" s="413">
        <f t="shared" si="73"/>
        <v>35</v>
      </c>
      <c r="C909" s="413" t="str">
        <f t="shared" si="71"/>
        <v>12651500135</v>
      </c>
      <c r="D909" s="395" t="str">
        <f t="shared" si="72"/>
        <v>126515001Dick William Sch</v>
      </c>
      <c r="E909" s="418" t="s">
        <v>963</v>
      </c>
      <c r="F909" s="418" t="s">
        <v>23</v>
      </c>
      <c r="G909" s="415" t="s">
        <v>1425</v>
      </c>
      <c r="H909" s="417" t="s">
        <v>3595</v>
      </c>
      <c r="I909" s="418" t="s">
        <v>3594</v>
      </c>
      <c r="J909" s="417" t="s">
        <v>3595</v>
      </c>
      <c r="K909" s="419" t="str">
        <f t="shared" si="70"/>
        <v>2498 W Diamond St  Philadelphia,  PA  19121</v>
      </c>
      <c r="L909" s="418" t="s">
        <v>6038</v>
      </c>
      <c r="M909" s="395"/>
      <c r="N909" s="418" t="s">
        <v>3910</v>
      </c>
      <c r="O909" s="395"/>
      <c r="P909" s="418" t="s">
        <v>4016</v>
      </c>
      <c r="Q909" s="417" t="s">
        <v>4017</v>
      </c>
      <c r="R909" s="417" t="s">
        <v>4976</v>
      </c>
    </row>
    <row r="910" spans="1:18" ht="15" customHeight="1" thickBot="1" x14ac:dyDescent="0.3">
      <c r="A910" s="417" t="s">
        <v>962</v>
      </c>
      <c r="B910" s="413">
        <f t="shared" si="73"/>
        <v>36</v>
      </c>
      <c r="C910" s="413" t="str">
        <f t="shared" si="71"/>
        <v>12651500136</v>
      </c>
      <c r="D910" s="395" t="str">
        <f t="shared" si="72"/>
        <v>126515001Disston Hamilton Sch</v>
      </c>
      <c r="E910" s="418" t="s">
        <v>963</v>
      </c>
      <c r="F910" s="418" t="s">
        <v>23</v>
      </c>
      <c r="G910" s="415" t="s">
        <v>1425</v>
      </c>
      <c r="H910" s="417" t="s">
        <v>3597</v>
      </c>
      <c r="I910" s="418" t="s">
        <v>3596</v>
      </c>
      <c r="J910" s="417" t="s">
        <v>3597</v>
      </c>
      <c r="K910" s="419" t="str">
        <f t="shared" si="70"/>
        <v>6801 Cottage St  Philadelphia,  PA  19135</v>
      </c>
      <c r="L910" s="418" t="s">
        <v>6039</v>
      </c>
      <c r="M910" s="395"/>
      <c r="N910" s="418" t="s">
        <v>3910</v>
      </c>
      <c r="O910" s="395"/>
      <c r="P910" s="418" t="s">
        <v>4016</v>
      </c>
      <c r="Q910" s="417" t="s">
        <v>4017</v>
      </c>
      <c r="R910" s="417" t="s">
        <v>4965</v>
      </c>
    </row>
    <row r="911" spans="1:18" ht="15" customHeight="1" thickBot="1" x14ac:dyDescent="0.3">
      <c r="A911" s="417" t="s">
        <v>962</v>
      </c>
      <c r="B911" s="413">
        <f t="shared" si="73"/>
        <v>37</v>
      </c>
      <c r="C911" s="413" t="str">
        <f t="shared" si="71"/>
        <v>12651500137</v>
      </c>
      <c r="D911" s="395" t="str">
        <f t="shared" si="72"/>
        <v>126515001Dobbins AVT HS</v>
      </c>
      <c r="E911" s="418" t="s">
        <v>963</v>
      </c>
      <c r="F911" s="418" t="s">
        <v>23</v>
      </c>
      <c r="G911" s="415" t="s">
        <v>1425</v>
      </c>
      <c r="H911" s="417" t="s">
        <v>6040</v>
      </c>
      <c r="I911" s="418" t="s">
        <v>6041</v>
      </c>
      <c r="J911" s="417" t="s">
        <v>6040</v>
      </c>
      <c r="K911" s="419" t="str">
        <f t="shared" si="70"/>
        <v>2150 West Lehigh Avenue  Philadelphia,  PA  19132</v>
      </c>
      <c r="L911" s="418" t="s">
        <v>6042</v>
      </c>
      <c r="M911" s="395"/>
      <c r="N911" s="418" t="s">
        <v>3910</v>
      </c>
      <c r="O911" s="395"/>
      <c r="P911" s="418" t="s">
        <v>4016</v>
      </c>
      <c r="Q911" s="417" t="s">
        <v>4017</v>
      </c>
      <c r="R911" s="417" t="s">
        <v>4963</v>
      </c>
    </row>
    <row r="912" spans="1:18" ht="15" customHeight="1" thickBot="1" x14ac:dyDescent="0.3">
      <c r="A912" s="417" t="s">
        <v>962</v>
      </c>
      <c r="B912" s="413">
        <f t="shared" si="73"/>
        <v>38</v>
      </c>
      <c r="C912" s="413" t="str">
        <f t="shared" si="71"/>
        <v>12651500138</v>
      </c>
      <c r="D912" s="395" t="str">
        <f t="shared" si="72"/>
        <v>126515001Dobson James Sch</v>
      </c>
      <c r="E912" s="418" t="s">
        <v>963</v>
      </c>
      <c r="F912" s="418" t="s">
        <v>23</v>
      </c>
      <c r="G912" s="415" t="s">
        <v>1425</v>
      </c>
      <c r="H912" s="417" t="s">
        <v>3599</v>
      </c>
      <c r="I912" s="418" t="s">
        <v>3598</v>
      </c>
      <c r="J912" s="417" t="s">
        <v>3599</v>
      </c>
      <c r="K912" s="419" t="str">
        <f t="shared" si="70"/>
        <v>4667 Umbria St  Philadelphia,  PA  19127</v>
      </c>
      <c r="L912" s="418" t="s">
        <v>6043</v>
      </c>
      <c r="M912" s="395"/>
      <c r="N912" s="418" t="s">
        <v>3910</v>
      </c>
      <c r="O912" s="395"/>
      <c r="P912" s="418" t="s">
        <v>4016</v>
      </c>
      <c r="Q912" s="417" t="s">
        <v>4017</v>
      </c>
      <c r="R912" s="417" t="s">
        <v>4955</v>
      </c>
    </row>
    <row r="913" spans="1:18" ht="15" customHeight="1" thickBot="1" x14ac:dyDescent="0.3">
      <c r="A913" s="417" t="s">
        <v>962</v>
      </c>
      <c r="B913" s="413">
        <f t="shared" si="73"/>
        <v>39</v>
      </c>
      <c r="C913" s="413" t="str">
        <f t="shared" si="71"/>
        <v>12651500139</v>
      </c>
      <c r="D913" s="395" t="str">
        <f t="shared" si="72"/>
        <v>126515001Duckrey Tanner Sch</v>
      </c>
      <c r="E913" s="418" t="s">
        <v>963</v>
      </c>
      <c r="F913" s="418" t="s">
        <v>23</v>
      </c>
      <c r="G913" s="415" t="s">
        <v>1425</v>
      </c>
      <c r="H913" s="417" t="s">
        <v>3601</v>
      </c>
      <c r="I913" s="418" t="s">
        <v>3600</v>
      </c>
      <c r="J913" s="417" t="s">
        <v>3601</v>
      </c>
      <c r="K913" s="419" t="str">
        <f t="shared" si="70"/>
        <v>1501 W Diamond St  Philadelphia,  PA  19121</v>
      </c>
      <c r="L913" s="418" t="s">
        <v>6044</v>
      </c>
      <c r="M913" s="395"/>
      <c r="N913" s="418" t="s">
        <v>3910</v>
      </c>
      <c r="O913" s="395"/>
      <c r="P913" s="418" t="s">
        <v>4016</v>
      </c>
      <c r="Q913" s="417" t="s">
        <v>4017</v>
      </c>
      <c r="R913" s="417" t="s">
        <v>4976</v>
      </c>
    </row>
    <row r="914" spans="1:18" ht="15" customHeight="1" thickBot="1" x14ac:dyDescent="0.3">
      <c r="A914" s="417" t="s">
        <v>962</v>
      </c>
      <c r="B914" s="413">
        <f t="shared" si="73"/>
        <v>40</v>
      </c>
      <c r="C914" s="413" t="str">
        <f t="shared" si="71"/>
        <v>12651500140</v>
      </c>
      <c r="D914" s="395" t="str">
        <f t="shared" si="72"/>
        <v>126515001Dunbar Paul L Sch</v>
      </c>
      <c r="E914" s="418" t="s">
        <v>963</v>
      </c>
      <c r="F914" s="418" t="s">
        <v>23</v>
      </c>
      <c r="G914" s="415" t="s">
        <v>1425</v>
      </c>
      <c r="H914" s="417" t="s">
        <v>3603</v>
      </c>
      <c r="I914" s="418" t="s">
        <v>3602</v>
      </c>
      <c r="J914" s="417" t="s">
        <v>3603</v>
      </c>
      <c r="K914" s="419" t="str">
        <f t="shared" si="70"/>
        <v>1750 N 12th St  Philadelphia,  PA  19122</v>
      </c>
      <c r="L914" s="418" t="s">
        <v>6045</v>
      </c>
      <c r="M914" s="395"/>
      <c r="N914" s="418" t="s">
        <v>3910</v>
      </c>
      <c r="O914" s="395"/>
      <c r="P914" s="418" t="s">
        <v>4016</v>
      </c>
      <c r="Q914" s="417" t="s">
        <v>4017</v>
      </c>
      <c r="R914" s="417" t="s">
        <v>4974</v>
      </c>
    </row>
    <row r="915" spans="1:18" ht="15" customHeight="1" thickBot="1" x14ac:dyDescent="0.3">
      <c r="A915" s="417" t="s">
        <v>962</v>
      </c>
      <c r="B915" s="413">
        <f t="shared" si="73"/>
        <v>41</v>
      </c>
      <c r="C915" s="413" t="str">
        <f t="shared" si="71"/>
        <v>12651500141</v>
      </c>
      <c r="D915" s="395" t="str">
        <f t="shared" si="72"/>
        <v>126515001Edison HS/Fareira Skills</v>
      </c>
      <c r="E915" s="418" t="s">
        <v>963</v>
      </c>
      <c r="F915" s="418" t="s">
        <v>23</v>
      </c>
      <c r="G915" s="415" t="s">
        <v>1425</v>
      </c>
      <c r="H915" s="417" t="s">
        <v>6046</v>
      </c>
      <c r="I915" s="418" t="s">
        <v>6047</v>
      </c>
      <c r="J915" s="417" t="s">
        <v>6046</v>
      </c>
      <c r="K915" s="419" t="str">
        <f t="shared" si="70"/>
        <v>151 West Luzerne Street  Philadelphia,  PA  19140</v>
      </c>
      <c r="L915" s="418" t="s">
        <v>6048</v>
      </c>
      <c r="M915" s="395"/>
      <c r="N915" s="418" t="s">
        <v>3910</v>
      </c>
      <c r="O915" s="395"/>
      <c r="P915" s="418" t="s">
        <v>4016</v>
      </c>
      <c r="Q915" s="417" t="s">
        <v>4017</v>
      </c>
      <c r="R915" s="417" t="s">
        <v>4188</v>
      </c>
    </row>
    <row r="916" spans="1:18" ht="15" customHeight="1" thickBot="1" x14ac:dyDescent="0.3">
      <c r="A916" s="417" t="s">
        <v>962</v>
      </c>
      <c r="B916" s="413">
        <f t="shared" si="73"/>
        <v>42</v>
      </c>
      <c r="C916" s="413" t="str">
        <f t="shared" si="71"/>
        <v>12651500142</v>
      </c>
      <c r="D916" s="395" t="str">
        <f t="shared" si="72"/>
        <v>126515001Farrell Louis H Sch</v>
      </c>
      <c r="E916" s="418" t="s">
        <v>963</v>
      </c>
      <c r="F916" s="418" t="s">
        <v>23</v>
      </c>
      <c r="G916" s="415" t="s">
        <v>1425</v>
      </c>
      <c r="H916" s="417" t="s">
        <v>3605</v>
      </c>
      <c r="I916" s="418" t="s">
        <v>3604</v>
      </c>
      <c r="J916" s="417" t="s">
        <v>3605</v>
      </c>
      <c r="K916" s="419" t="str">
        <f t="shared" si="70"/>
        <v>8300 Castor Ave  Philadelphia,  PA  19152</v>
      </c>
      <c r="L916" s="418" t="s">
        <v>6049</v>
      </c>
      <c r="M916" s="395"/>
      <c r="N916" s="418" t="s">
        <v>3910</v>
      </c>
      <c r="O916" s="395"/>
      <c r="P916" s="418" t="s">
        <v>4016</v>
      </c>
      <c r="Q916" s="417" t="s">
        <v>4017</v>
      </c>
      <c r="R916" s="417" t="s">
        <v>14883</v>
      </c>
    </row>
    <row r="917" spans="1:18" ht="15" customHeight="1" thickBot="1" x14ac:dyDescent="0.3">
      <c r="A917" s="417" t="s">
        <v>962</v>
      </c>
      <c r="B917" s="413">
        <f t="shared" si="73"/>
        <v>43</v>
      </c>
      <c r="C917" s="413" t="str">
        <f t="shared" si="71"/>
        <v>12651500143</v>
      </c>
      <c r="D917" s="395" t="str">
        <f t="shared" si="72"/>
        <v>126515001Fell D Newlin Sch</v>
      </c>
      <c r="E917" s="418" t="s">
        <v>963</v>
      </c>
      <c r="F917" s="418" t="s">
        <v>23</v>
      </c>
      <c r="G917" s="415" t="s">
        <v>1425</v>
      </c>
      <c r="H917" s="417" t="s">
        <v>3607</v>
      </c>
      <c r="I917" s="418" t="s">
        <v>3606</v>
      </c>
      <c r="J917" s="417" t="s">
        <v>3607</v>
      </c>
      <c r="K917" s="419" t="str">
        <f t="shared" si="70"/>
        <v>900 W Oregon Ave  Philadelphia,  PA  19148</v>
      </c>
      <c r="L917" s="418" t="s">
        <v>6050</v>
      </c>
      <c r="M917" s="395"/>
      <c r="N917" s="418" t="s">
        <v>3910</v>
      </c>
      <c r="O917" s="395"/>
      <c r="P917" s="418" t="s">
        <v>4016</v>
      </c>
      <c r="Q917" s="417" t="s">
        <v>4017</v>
      </c>
      <c r="R917" s="417" t="s">
        <v>4969</v>
      </c>
    </row>
    <row r="918" spans="1:18" ht="15" customHeight="1" thickBot="1" x14ac:dyDescent="0.3">
      <c r="A918" s="417" t="s">
        <v>962</v>
      </c>
      <c r="B918" s="413">
        <f t="shared" si="73"/>
        <v>44</v>
      </c>
      <c r="C918" s="413" t="str">
        <f t="shared" si="71"/>
        <v>12651500144</v>
      </c>
      <c r="D918" s="395" t="str">
        <f t="shared" si="72"/>
        <v>126515001Fels Samuel HS</v>
      </c>
      <c r="E918" s="418" t="s">
        <v>963</v>
      </c>
      <c r="F918" s="418" t="s">
        <v>23</v>
      </c>
      <c r="G918" s="415" t="s">
        <v>1425</v>
      </c>
      <c r="H918" s="417" t="s">
        <v>3609</v>
      </c>
      <c r="I918" s="418" t="s">
        <v>3608</v>
      </c>
      <c r="J918" s="417" t="s">
        <v>3609</v>
      </c>
      <c r="K918" s="419" t="str">
        <f t="shared" si="70"/>
        <v>5500 Langdon Street  Philadelphia,  PA  19111</v>
      </c>
      <c r="L918" s="418" t="s">
        <v>14884</v>
      </c>
      <c r="M918" s="395"/>
      <c r="N918" s="418" t="s">
        <v>3910</v>
      </c>
      <c r="O918" s="395"/>
      <c r="P918" s="418" t="s">
        <v>4016</v>
      </c>
      <c r="Q918" s="417" t="s">
        <v>4017</v>
      </c>
      <c r="R918" s="417" t="s">
        <v>5078</v>
      </c>
    </row>
    <row r="919" spans="1:18" ht="15" customHeight="1" thickBot="1" x14ac:dyDescent="0.3">
      <c r="A919" s="417" t="s">
        <v>962</v>
      </c>
      <c r="B919" s="413">
        <f t="shared" si="73"/>
        <v>45</v>
      </c>
      <c r="C919" s="413" t="str">
        <f t="shared" si="71"/>
        <v>12651500145</v>
      </c>
      <c r="D919" s="395" t="str">
        <f t="shared" si="72"/>
        <v>126515001Feltonville Sch of Arts &amp; Sciences</v>
      </c>
      <c r="E919" s="418" t="s">
        <v>963</v>
      </c>
      <c r="F919" s="418" t="s">
        <v>23</v>
      </c>
      <c r="G919" s="415" t="s">
        <v>1425</v>
      </c>
      <c r="H919" s="417" t="s">
        <v>3611</v>
      </c>
      <c r="I919" s="418" t="s">
        <v>3610</v>
      </c>
      <c r="J919" s="417" t="s">
        <v>3611</v>
      </c>
      <c r="K919" s="419" t="str">
        <f t="shared" si="70"/>
        <v>210 E. Courtland St.  Philadelphia,  PA  19120</v>
      </c>
      <c r="L919" s="418" t="s">
        <v>14885</v>
      </c>
      <c r="M919" s="395"/>
      <c r="N919" s="418" t="s">
        <v>3910</v>
      </c>
      <c r="O919" s="395"/>
      <c r="P919" s="418" t="s">
        <v>4016</v>
      </c>
      <c r="Q919" s="417" t="s">
        <v>4017</v>
      </c>
      <c r="R919" s="417" t="s">
        <v>4977</v>
      </c>
    </row>
    <row r="920" spans="1:18" ht="15" customHeight="1" thickBot="1" x14ac:dyDescent="0.3">
      <c r="A920" s="417" t="s">
        <v>962</v>
      </c>
      <c r="B920" s="413">
        <f t="shared" si="73"/>
        <v>46</v>
      </c>
      <c r="C920" s="413" t="str">
        <f t="shared" si="71"/>
        <v>12651500146</v>
      </c>
      <c r="D920" s="395" t="str">
        <f t="shared" si="72"/>
        <v>126515001Finletter Thomas K Sch</v>
      </c>
      <c r="E920" s="418" t="s">
        <v>963</v>
      </c>
      <c r="F920" s="418" t="s">
        <v>23</v>
      </c>
      <c r="G920" s="415" t="s">
        <v>1425</v>
      </c>
      <c r="H920" s="417" t="s">
        <v>3613</v>
      </c>
      <c r="I920" s="418" t="s">
        <v>3612</v>
      </c>
      <c r="J920" s="417" t="s">
        <v>3613</v>
      </c>
      <c r="K920" s="419" t="str">
        <f t="shared" si="70"/>
        <v>6100 N Front St  Philadelphia,  PA  19120</v>
      </c>
      <c r="L920" s="418" t="s">
        <v>6051</v>
      </c>
      <c r="M920" s="395"/>
      <c r="N920" s="418" t="s">
        <v>3910</v>
      </c>
      <c r="O920" s="395"/>
      <c r="P920" s="418" t="s">
        <v>4016</v>
      </c>
      <c r="Q920" s="417" t="s">
        <v>4017</v>
      </c>
      <c r="R920" s="417" t="s">
        <v>4977</v>
      </c>
    </row>
    <row r="921" spans="1:18" ht="15" customHeight="1" thickBot="1" x14ac:dyDescent="0.3">
      <c r="A921" s="417" t="s">
        <v>962</v>
      </c>
      <c r="B921" s="413">
        <f t="shared" si="73"/>
        <v>47</v>
      </c>
      <c r="C921" s="413" t="str">
        <f t="shared" si="71"/>
        <v>12651500147</v>
      </c>
      <c r="D921" s="395" t="str">
        <f t="shared" si="72"/>
        <v>126515001Fitler Academics Plus</v>
      </c>
      <c r="E921" s="418" t="s">
        <v>963</v>
      </c>
      <c r="F921" s="418" t="s">
        <v>23</v>
      </c>
      <c r="G921" s="415" t="s">
        <v>1425</v>
      </c>
      <c r="H921" s="417" t="s">
        <v>3615</v>
      </c>
      <c r="I921" s="418" t="s">
        <v>3614</v>
      </c>
      <c r="J921" s="417" t="s">
        <v>3615</v>
      </c>
      <c r="K921" s="419" t="str">
        <f t="shared" si="70"/>
        <v>140 W Seymour St  Philadelphia,  PA  19144</v>
      </c>
      <c r="L921" s="418" t="s">
        <v>6052</v>
      </c>
      <c r="M921" s="395"/>
      <c r="N921" s="418" t="s">
        <v>3910</v>
      </c>
      <c r="O921" s="395"/>
      <c r="P921" s="418" t="s">
        <v>4016</v>
      </c>
      <c r="Q921" s="417" t="s">
        <v>4017</v>
      </c>
      <c r="R921" s="417" t="s">
        <v>4957</v>
      </c>
    </row>
    <row r="922" spans="1:18" ht="15" customHeight="1" thickBot="1" x14ac:dyDescent="0.3">
      <c r="A922" s="417" t="s">
        <v>962</v>
      </c>
      <c r="B922" s="413">
        <f t="shared" si="73"/>
        <v>48</v>
      </c>
      <c r="C922" s="413" t="str">
        <f t="shared" si="71"/>
        <v>12651500148</v>
      </c>
      <c r="D922" s="395" t="str">
        <f t="shared" si="72"/>
        <v>126515001Fitzpatrick Aloysius L Sch</v>
      </c>
      <c r="E922" s="418" t="s">
        <v>963</v>
      </c>
      <c r="F922" s="418" t="s">
        <v>23</v>
      </c>
      <c r="G922" s="415" t="s">
        <v>1425</v>
      </c>
      <c r="H922" s="417" t="s">
        <v>3617</v>
      </c>
      <c r="I922" s="418" t="s">
        <v>3616</v>
      </c>
      <c r="J922" s="417" t="s">
        <v>3617</v>
      </c>
      <c r="K922" s="419" t="str">
        <f t="shared" si="70"/>
        <v>11061 Knights Rd  Philadelphia,  PA  19154</v>
      </c>
      <c r="L922" s="418" t="s">
        <v>6053</v>
      </c>
      <c r="M922" s="395"/>
      <c r="N922" s="418" t="s">
        <v>3910</v>
      </c>
      <c r="O922" s="395"/>
      <c r="P922" s="418" t="s">
        <v>4016</v>
      </c>
      <c r="Q922" s="417" t="s">
        <v>4017</v>
      </c>
      <c r="R922" s="417" t="s">
        <v>6016</v>
      </c>
    </row>
    <row r="923" spans="1:18" ht="15" customHeight="1" thickBot="1" x14ac:dyDescent="0.3">
      <c r="A923" s="417" t="s">
        <v>962</v>
      </c>
      <c r="B923" s="413">
        <f t="shared" si="73"/>
        <v>49</v>
      </c>
      <c r="C923" s="413" t="str">
        <f t="shared" si="71"/>
        <v>12651500149</v>
      </c>
      <c r="D923" s="395" t="str">
        <f t="shared" si="72"/>
        <v>126515001Frankford HS</v>
      </c>
      <c r="E923" s="418" t="s">
        <v>963</v>
      </c>
      <c r="F923" s="418" t="s">
        <v>23</v>
      </c>
      <c r="G923" s="415" t="s">
        <v>1425</v>
      </c>
      <c r="H923" s="417" t="s">
        <v>3619</v>
      </c>
      <c r="I923" s="418" t="s">
        <v>3618</v>
      </c>
      <c r="J923" s="417" t="s">
        <v>3619</v>
      </c>
      <c r="K923" s="419" t="str">
        <f t="shared" si="70"/>
        <v>5000 Oxford Ave  Philadelphia,  PA  19124</v>
      </c>
      <c r="L923" s="418" t="s">
        <v>6054</v>
      </c>
      <c r="M923" s="395"/>
      <c r="N923" s="418" t="s">
        <v>3910</v>
      </c>
      <c r="O923" s="395"/>
      <c r="P923" s="418" t="s">
        <v>4016</v>
      </c>
      <c r="Q923" s="417" t="s">
        <v>4017</v>
      </c>
      <c r="R923" s="417" t="s">
        <v>4018</v>
      </c>
    </row>
    <row r="924" spans="1:18" ht="15" customHeight="1" thickBot="1" x14ac:dyDescent="0.3">
      <c r="A924" s="417" t="s">
        <v>962</v>
      </c>
      <c r="B924" s="413">
        <f t="shared" si="73"/>
        <v>50</v>
      </c>
      <c r="C924" s="413" t="str">
        <f t="shared" si="71"/>
        <v>12651500150</v>
      </c>
      <c r="D924" s="395" t="str">
        <f t="shared" si="72"/>
        <v>126515001Franklin Benjamin HS</v>
      </c>
      <c r="E924" s="418" t="s">
        <v>963</v>
      </c>
      <c r="F924" s="418" t="s">
        <v>23</v>
      </c>
      <c r="G924" s="415" t="s">
        <v>1425</v>
      </c>
      <c r="H924" s="417" t="s">
        <v>3621</v>
      </c>
      <c r="I924" s="418" t="s">
        <v>3620</v>
      </c>
      <c r="J924" s="417" t="s">
        <v>3621</v>
      </c>
      <c r="K924" s="419" t="str">
        <f t="shared" si="70"/>
        <v>550 N Broad St  Philadelphia,  PA  19130</v>
      </c>
      <c r="L924" s="418" t="s">
        <v>6055</v>
      </c>
      <c r="M924" s="395"/>
      <c r="N924" s="418" t="s">
        <v>3910</v>
      </c>
      <c r="O924" s="395"/>
      <c r="P924" s="418" t="s">
        <v>4016</v>
      </c>
      <c r="Q924" s="417" t="s">
        <v>4017</v>
      </c>
      <c r="R924" s="417" t="s">
        <v>4951</v>
      </c>
    </row>
    <row r="925" spans="1:18" ht="15" customHeight="1" thickBot="1" x14ac:dyDescent="0.3">
      <c r="A925" s="417" t="s">
        <v>962</v>
      </c>
      <c r="B925" s="413">
        <f t="shared" si="73"/>
        <v>51</v>
      </c>
      <c r="C925" s="413" t="str">
        <f t="shared" si="71"/>
        <v>12651500151</v>
      </c>
      <c r="D925" s="395" t="str">
        <f t="shared" si="72"/>
        <v>126515001Franklin Benjamin Sch</v>
      </c>
      <c r="E925" s="418" t="s">
        <v>963</v>
      </c>
      <c r="F925" s="418" t="s">
        <v>23</v>
      </c>
      <c r="G925" s="415" t="s">
        <v>1425</v>
      </c>
      <c r="H925" s="417" t="s">
        <v>3623</v>
      </c>
      <c r="I925" s="418" t="s">
        <v>3622</v>
      </c>
      <c r="J925" s="417" t="s">
        <v>3623</v>
      </c>
      <c r="K925" s="419" t="str">
        <f t="shared" si="70"/>
        <v>5735 Rising Sun Ave  Philadelphia,  PA  19120</v>
      </c>
      <c r="L925" s="418" t="s">
        <v>6056</v>
      </c>
      <c r="M925" s="395"/>
      <c r="N925" s="418" t="s">
        <v>3910</v>
      </c>
      <c r="O925" s="395"/>
      <c r="P925" s="418" t="s">
        <v>4016</v>
      </c>
      <c r="Q925" s="417" t="s">
        <v>4017</v>
      </c>
      <c r="R925" s="417" t="s">
        <v>4977</v>
      </c>
    </row>
    <row r="926" spans="1:18" ht="15" customHeight="1" thickBot="1" x14ac:dyDescent="0.3">
      <c r="A926" s="417" t="s">
        <v>962</v>
      </c>
      <c r="B926" s="413">
        <f t="shared" si="73"/>
        <v>52</v>
      </c>
      <c r="C926" s="413" t="str">
        <f t="shared" si="71"/>
        <v>12651500152</v>
      </c>
      <c r="D926" s="395" t="str">
        <f t="shared" si="72"/>
        <v>126515001Franklin LC</v>
      </c>
      <c r="E926" s="418" t="s">
        <v>963</v>
      </c>
      <c r="F926" s="418" t="s">
        <v>23</v>
      </c>
      <c r="G926" s="415" t="s">
        <v>1425</v>
      </c>
      <c r="H926" s="417" t="s">
        <v>14886</v>
      </c>
      <c r="I926" s="418" t="s">
        <v>14887</v>
      </c>
      <c r="J926" s="417" t="s">
        <v>14886</v>
      </c>
      <c r="K926" s="419" t="str">
        <f t="shared" si="70"/>
        <v>616 N 15th St  Philadelphia,  PA  19130</v>
      </c>
      <c r="L926" s="418" t="s">
        <v>14888</v>
      </c>
      <c r="M926" s="395"/>
      <c r="N926" s="418" t="s">
        <v>3910</v>
      </c>
      <c r="O926" s="395"/>
      <c r="P926" s="418" t="s">
        <v>4016</v>
      </c>
      <c r="Q926" s="417" t="s">
        <v>4017</v>
      </c>
      <c r="R926" s="417" t="s">
        <v>4951</v>
      </c>
    </row>
    <row r="927" spans="1:18" ht="15" customHeight="1" thickBot="1" x14ac:dyDescent="0.3">
      <c r="A927" s="417" t="s">
        <v>962</v>
      </c>
      <c r="B927" s="413">
        <f t="shared" si="73"/>
        <v>53</v>
      </c>
      <c r="C927" s="413" t="str">
        <f t="shared" si="71"/>
        <v>12651500153</v>
      </c>
      <c r="D927" s="395" t="str">
        <f t="shared" si="72"/>
        <v>126515001Furness Horace HS</v>
      </c>
      <c r="E927" s="418" t="s">
        <v>963</v>
      </c>
      <c r="F927" s="418" t="s">
        <v>23</v>
      </c>
      <c r="G927" s="415" t="s">
        <v>1425</v>
      </c>
      <c r="H927" s="417" t="s">
        <v>3625</v>
      </c>
      <c r="I927" s="418" t="s">
        <v>3624</v>
      </c>
      <c r="J927" s="417" t="s">
        <v>3625</v>
      </c>
      <c r="K927" s="419" t="str">
        <f t="shared" ref="K927:K990" si="74">L927&amp;"  "&amp;P927&amp;",  "&amp;Q927&amp;"  "&amp;R927</f>
        <v>1900 S 3rd St  Philadelphia,  PA  19148</v>
      </c>
      <c r="L927" s="418" t="s">
        <v>6057</v>
      </c>
      <c r="M927" s="395"/>
      <c r="N927" s="418" t="s">
        <v>3910</v>
      </c>
      <c r="O927" s="395"/>
      <c r="P927" s="418" t="s">
        <v>4016</v>
      </c>
      <c r="Q927" s="417" t="s">
        <v>4017</v>
      </c>
      <c r="R927" s="417" t="s">
        <v>4969</v>
      </c>
    </row>
    <row r="928" spans="1:18" ht="15" customHeight="1" thickBot="1" x14ac:dyDescent="0.3">
      <c r="A928" s="417" t="s">
        <v>962</v>
      </c>
      <c r="B928" s="413">
        <f t="shared" si="73"/>
        <v>54</v>
      </c>
      <c r="C928" s="413" t="str">
        <f t="shared" si="71"/>
        <v>12651500154</v>
      </c>
      <c r="D928" s="395" t="str">
        <f t="shared" si="72"/>
        <v>126515001Gamp</v>
      </c>
      <c r="E928" s="418" t="s">
        <v>963</v>
      </c>
      <c r="F928" s="418" t="s">
        <v>23</v>
      </c>
      <c r="G928" s="415" t="s">
        <v>1425</v>
      </c>
      <c r="H928" s="417" t="s">
        <v>3628</v>
      </c>
      <c r="I928" s="418" t="s">
        <v>3627</v>
      </c>
      <c r="J928" s="417" t="s">
        <v>3628</v>
      </c>
      <c r="K928" s="419" t="str">
        <f t="shared" si="74"/>
        <v>23rd and Ritner Sts  Philadelphia,  PA  19145</v>
      </c>
      <c r="L928" s="418" t="s">
        <v>6058</v>
      </c>
      <c r="M928" s="395"/>
      <c r="N928" s="418" t="s">
        <v>3910</v>
      </c>
      <c r="O928" s="395"/>
      <c r="P928" s="418" t="s">
        <v>4016</v>
      </c>
      <c r="Q928" s="417" t="s">
        <v>4017</v>
      </c>
      <c r="R928" s="417" t="s">
        <v>4975</v>
      </c>
    </row>
    <row r="929" spans="1:18" ht="15" customHeight="1" thickBot="1" x14ac:dyDescent="0.3">
      <c r="A929" s="417" t="s">
        <v>962</v>
      </c>
      <c r="B929" s="413">
        <f t="shared" si="73"/>
        <v>55</v>
      </c>
      <c r="C929" s="413" t="str">
        <f t="shared" si="71"/>
        <v>12651500155</v>
      </c>
      <c r="D929" s="395" t="str">
        <f t="shared" si="72"/>
        <v>126515001Gideon Edward Sch</v>
      </c>
      <c r="E929" s="418" t="s">
        <v>963</v>
      </c>
      <c r="F929" s="418" t="s">
        <v>23</v>
      </c>
      <c r="G929" s="415" t="s">
        <v>1425</v>
      </c>
      <c r="H929" s="417" t="s">
        <v>3630</v>
      </c>
      <c r="I929" s="418" t="s">
        <v>3629</v>
      </c>
      <c r="J929" s="417" t="s">
        <v>3630</v>
      </c>
      <c r="K929" s="419" t="str">
        <f t="shared" si="74"/>
        <v>2817 W Glenwood Ave  Philadelphia,  PA  19121</v>
      </c>
      <c r="L929" s="418" t="s">
        <v>6059</v>
      </c>
      <c r="M929" s="395"/>
      <c r="N929" s="418" t="s">
        <v>3910</v>
      </c>
      <c r="O929" s="395"/>
      <c r="P929" s="418" t="s">
        <v>4016</v>
      </c>
      <c r="Q929" s="417" t="s">
        <v>4017</v>
      </c>
      <c r="R929" s="417" t="s">
        <v>4976</v>
      </c>
    </row>
    <row r="930" spans="1:18" ht="15" customHeight="1" thickBot="1" x14ac:dyDescent="0.3">
      <c r="A930" s="417" t="s">
        <v>962</v>
      </c>
      <c r="B930" s="413">
        <f t="shared" si="73"/>
        <v>56</v>
      </c>
      <c r="C930" s="413" t="str">
        <f t="shared" si="71"/>
        <v>12651500156</v>
      </c>
      <c r="D930" s="395" t="str">
        <f t="shared" si="72"/>
        <v>126515001Girls HS</v>
      </c>
      <c r="E930" s="418" t="s">
        <v>963</v>
      </c>
      <c r="F930" s="418" t="s">
        <v>23</v>
      </c>
      <c r="G930" s="415" t="s">
        <v>1425</v>
      </c>
      <c r="H930" s="417" t="s">
        <v>3632</v>
      </c>
      <c r="I930" s="418" t="s">
        <v>3631</v>
      </c>
      <c r="J930" s="417" t="s">
        <v>3632</v>
      </c>
      <c r="K930" s="419" t="str">
        <f t="shared" si="74"/>
        <v>1400 W Olney Ave  Philadelphia,  PA  19141</v>
      </c>
      <c r="L930" s="418" t="s">
        <v>6060</v>
      </c>
      <c r="M930" s="395"/>
      <c r="N930" s="418" t="s">
        <v>3910</v>
      </c>
      <c r="O930" s="395"/>
      <c r="P930" s="418" t="s">
        <v>4016</v>
      </c>
      <c r="Q930" s="417" t="s">
        <v>4017</v>
      </c>
      <c r="R930" s="417" t="s">
        <v>4989</v>
      </c>
    </row>
    <row r="931" spans="1:18" ht="15" customHeight="1" thickBot="1" x14ac:dyDescent="0.3">
      <c r="A931" s="417" t="s">
        <v>962</v>
      </c>
      <c r="B931" s="413">
        <f t="shared" si="73"/>
        <v>57</v>
      </c>
      <c r="C931" s="413" t="str">
        <f t="shared" si="71"/>
        <v>12651500157</v>
      </c>
      <c r="D931" s="395" t="str">
        <f t="shared" si="72"/>
        <v>126515001Greenberg Joseph Sch</v>
      </c>
      <c r="E931" s="418" t="s">
        <v>963</v>
      </c>
      <c r="F931" s="418" t="s">
        <v>23</v>
      </c>
      <c r="G931" s="415" t="s">
        <v>1425</v>
      </c>
      <c r="H931" s="417" t="s">
        <v>3634</v>
      </c>
      <c r="I931" s="418" t="s">
        <v>3633</v>
      </c>
      <c r="J931" s="417" t="s">
        <v>3634</v>
      </c>
      <c r="K931" s="419" t="str">
        <f t="shared" si="74"/>
        <v>600 Sharon Ln  Philadelphia,  PA  19115</v>
      </c>
      <c r="L931" s="418" t="s">
        <v>6061</v>
      </c>
      <c r="M931" s="395"/>
      <c r="N931" s="418" t="s">
        <v>3910</v>
      </c>
      <c r="O931" s="395"/>
      <c r="P931" s="418" t="s">
        <v>4016</v>
      </c>
      <c r="Q931" s="417" t="s">
        <v>4017</v>
      </c>
      <c r="R931" s="417" t="s">
        <v>14876</v>
      </c>
    </row>
    <row r="932" spans="1:18" ht="15" customHeight="1" thickBot="1" x14ac:dyDescent="0.3">
      <c r="A932" s="417" t="s">
        <v>962</v>
      </c>
      <c r="B932" s="413">
        <f t="shared" si="73"/>
        <v>58</v>
      </c>
      <c r="C932" s="413" t="str">
        <f t="shared" si="71"/>
        <v>12651500158</v>
      </c>
      <c r="D932" s="395" t="str">
        <f t="shared" si="72"/>
        <v>126515001Greenfield Albert M Sch</v>
      </c>
      <c r="E932" s="418" t="s">
        <v>963</v>
      </c>
      <c r="F932" s="418" t="s">
        <v>23</v>
      </c>
      <c r="G932" s="415" t="s">
        <v>1425</v>
      </c>
      <c r="H932" s="417" t="s">
        <v>3636</v>
      </c>
      <c r="I932" s="418" t="s">
        <v>3635</v>
      </c>
      <c r="J932" s="417" t="s">
        <v>3636</v>
      </c>
      <c r="K932" s="419" t="str">
        <f t="shared" si="74"/>
        <v>2200 Chestnut St  Philadelphia,  PA  19103</v>
      </c>
      <c r="L932" s="418" t="s">
        <v>6062</v>
      </c>
      <c r="M932" s="395"/>
      <c r="N932" s="418" t="s">
        <v>3910</v>
      </c>
      <c r="O932" s="395"/>
      <c r="P932" s="418" t="s">
        <v>4016</v>
      </c>
      <c r="Q932" s="417" t="s">
        <v>4017</v>
      </c>
      <c r="R932" s="417" t="s">
        <v>4952</v>
      </c>
    </row>
    <row r="933" spans="1:18" ht="15" customHeight="1" thickBot="1" x14ac:dyDescent="0.3">
      <c r="A933" s="417" t="s">
        <v>962</v>
      </c>
      <c r="B933" s="413">
        <f t="shared" si="73"/>
        <v>59</v>
      </c>
      <c r="C933" s="413" t="str">
        <f t="shared" si="71"/>
        <v>12651500159</v>
      </c>
      <c r="D933" s="395" t="str">
        <f t="shared" si="72"/>
        <v>126515001Hamilton Andrew Sch</v>
      </c>
      <c r="E933" s="418" t="s">
        <v>963</v>
      </c>
      <c r="F933" s="418" t="s">
        <v>23</v>
      </c>
      <c r="G933" s="415" t="s">
        <v>1425</v>
      </c>
      <c r="H933" s="417" t="s">
        <v>3638</v>
      </c>
      <c r="I933" s="418" t="s">
        <v>3637</v>
      </c>
      <c r="J933" s="417" t="s">
        <v>3638</v>
      </c>
      <c r="K933" s="419" t="str">
        <f t="shared" si="74"/>
        <v>5640 Spruce St  Philadelphia,  PA  19139</v>
      </c>
      <c r="L933" s="418" t="s">
        <v>6063</v>
      </c>
      <c r="M933" s="395"/>
      <c r="N933" s="418" t="s">
        <v>3910</v>
      </c>
      <c r="O933" s="395"/>
      <c r="P933" s="418" t="s">
        <v>4016</v>
      </c>
      <c r="Q933" s="417" t="s">
        <v>4017</v>
      </c>
      <c r="R933" s="417" t="s">
        <v>4142</v>
      </c>
    </row>
    <row r="934" spans="1:18" ht="15" customHeight="1" thickBot="1" x14ac:dyDescent="0.3">
      <c r="A934" s="417" t="s">
        <v>962</v>
      </c>
      <c r="B934" s="413">
        <f t="shared" si="73"/>
        <v>60</v>
      </c>
      <c r="C934" s="413" t="str">
        <f t="shared" si="71"/>
        <v>12651500160</v>
      </c>
      <c r="D934" s="395" t="str">
        <f t="shared" si="72"/>
        <v>126515001Harding Warren G MS</v>
      </c>
      <c r="E934" s="418" t="s">
        <v>963</v>
      </c>
      <c r="F934" s="418" t="s">
        <v>23</v>
      </c>
      <c r="G934" s="415" t="s">
        <v>1425</v>
      </c>
      <c r="H934" s="417" t="s">
        <v>3640</v>
      </c>
      <c r="I934" s="418" t="s">
        <v>3639</v>
      </c>
      <c r="J934" s="417" t="s">
        <v>3640</v>
      </c>
      <c r="K934" s="419" t="str">
        <f t="shared" si="74"/>
        <v>2000 Wakeling St  Philadelphia,  PA  19124</v>
      </c>
      <c r="L934" s="418" t="s">
        <v>6064</v>
      </c>
      <c r="M934" s="395"/>
      <c r="N934" s="418" t="s">
        <v>3910</v>
      </c>
      <c r="O934" s="395"/>
      <c r="P934" s="418" t="s">
        <v>4016</v>
      </c>
      <c r="Q934" s="417" t="s">
        <v>4017</v>
      </c>
      <c r="R934" s="417" t="s">
        <v>4018</v>
      </c>
    </row>
    <row r="935" spans="1:18" ht="15" customHeight="1" thickBot="1" x14ac:dyDescent="0.3">
      <c r="A935" s="417" t="s">
        <v>962</v>
      </c>
      <c r="B935" s="413">
        <f t="shared" si="73"/>
        <v>61</v>
      </c>
      <c r="C935" s="413" t="str">
        <f t="shared" si="71"/>
        <v>12651500161</v>
      </c>
      <c r="D935" s="395" t="str">
        <f t="shared" si="72"/>
        <v>126515001Harrington Avery D Sch</v>
      </c>
      <c r="E935" s="418" t="s">
        <v>963</v>
      </c>
      <c r="F935" s="418" t="s">
        <v>23</v>
      </c>
      <c r="G935" s="415" t="s">
        <v>1425</v>
      </c>
      <c r="H935" s="417" t="s">
        <v>14889</v>
      </c>
      <c r="I935" s="418" t="s">
        <v>14890</v>
      </c>
      <c r="J935" s="417" t="s">
        <v>14889</v>
      </c>
      <c r="K935" s="419" t="str">
        <f t="shared" si="74"/>
        <v>5300-34 Baltimore Ave  Philadelphia,  PA  19143</v>
      </c>
      <c r="L935" s="418" t="s">
        <v>14891</v>
      </c>
      <c r="M935" s="395"/>
      <c r="N935" s="418" t="s">
        <v>3910</v>
      </c>
      <c r="O935" s="395"/>
      <c r="P935" s="418" t="s">
        <v>4016</v>
      </c>
      <c r="Q935" s="417" t="s">
        <v>4017</v>
      </c>
      <c r="R935" s="417" t="s">
        <v>4958</v>
      </c>
    </row>
    <row r="936" spans="1:18" ht="15" customHeight="1" thickBot="1" x14ac:dyDescent="0.3">
      <c r="A936" s="417" t="s">
        <v>962</v>
      </c>
      <c r="B936" s="413">
        <f t="shared" si="73"/>
        <v>62</v>
      </c>
      <c r="C936" s="413" t="str">
        <f t="shared" si="71"/>
        <v>12651500162</v>
      </c>
      <c r="D936" s="395" t="str">
        <f t="shared" si="72"/>
        <v>126515001Hartranft John F Sch</v>
      </c>
      <c r="E936" s="418" t="s">
        <v>963</v>
      </c>
      <c r="F936" s="418" t="s">
        <v>23</v>
      </c>
      <c r="G936" s="415" t="s">
        <v>1425</v>
      </c>
      <c r="H936" s="417" t="s">
        <v>3642</v>
      </c>
      <c r="I936" s="418" t="s">
        <v>3641</v>
      </c>
      <c r="J936" s="417" t="s">
        <v>3642</v>
      </c>
      <c r="K936" s="419" t="str">
        <f t="shared" si="74"/>
        <v>720 W Cumberland St  Philadelphia,  PA  19133</v>
      </c>
      <c r="L936" s="418" t="s">
        <v>6065</v>
      </c>
      <c r="M936" s="395"/>
      <c r="N936" s="418" t="s">
        <v>3910</v>
      </c>
      <c r="O936" s="395"/>
      <c r="P936" s="418" t="s">
        <v>4016</v>
      </c>
      <c r="Q936" s="417" t="s">
        <v>4017</v>
      </c>
      <c r="R936" s="417" t="s">
        <v>4971</v>
      </c>
    </row>
    <row r="937" spans="1:18" ht="15" customHeight="1" thickBot="1" x14ac:dyDescent="0.3">
      <c r="A937" s="417" t="s">
        <v>962</v>
      </c>
      <c r="B937" s="413">
        <f t="shared" si="73"/>
        <v>63</v>
      </c>
      <c r="C937" s="413" t="str">
        <f t="shared" si="71"/>
        <v>12651500163</v>
      </c>
      <c r="D937" s="395" t="str">
        <f t="shared" si="72"/>
        <v>126515001Henry Charles W Sch</v>
      </c>
      <c r="E937" s="418" t="s">
        <v>963</v>
      </c>
      <c r="F937" s="418" t="s">
        <v>23</v>
      </c>
      <c r="G937" s="415" t="s">
        <v>1425</v>
      </c>
      <c r="H937" s="417" t="s">
        <v>3644</v>
      </c>
      <c r="I937" s="418" t="s">
        <v>3643</v>
      </c>
      <c r="J937" s="417" t="s">
        <v>3644</v>
      </c>
      <c r="K937" s="419" t="str">
        <f t="shared" si="74"/>
        <v>601 Carpenter Ln  Philadelphia,  PA  19119</v>
      </c>
      <c r="L937" s="418" t="s">
        <v>6066</v>
      </c>
      <c r="M937" s="395"/>
      <c r="N937" s="418" t="s">
        <v>3910</v>
      </c>
      <c r="O937" s="395"/>
      <c r="P937" s="418" t="s">
        <v>4016</v>
      </c>
      <c r="Q937" s="417" t="s">
        <v>4017</v>
      </c>
      <c r="R937" s="417" t="s">
        <v>4966</v>
      </c>
    </row>
    <row r="938" spans="1:18" ht="15" customHeight="1" thickBot="1" x14ac:dyDescent="0.3">
      <c r="A938" s="417" t="s">
        <v>962</v>
      </c>
      <c r="B938" s="413">
        <f t="shared" si="73"/>
        <v>64</v>
      </c>
      <c r="C938" s="413" t="str">
        <f t="shared" ref="C938:C1001" si="75">A938&amp;B938</f>
        <v>12651500164</v>
      </c>
      <c r="D938" s="395" t="str">
        <f t="shared" ref="D938:D1001" si="76">A938&amp;I938</f>
        <v>126515001Heston Edward Sch</v>
      </c>
      <c r="E938" s="418" t="s">
        <v>963</v>
      </c>
      <c r="F938" s="418" t="s">
        <v>23</v>
      </c>
      <c r="G938" s="415" t="s">
        <v>1425</v>
      </c>
      <c r="H938" s="417" t="s">
        <v>3646</v>
      </c>
      <c r="I938" s="418" t="s">
        <v>3645</v>
      </c>
      <c r="J938" s="417" t="s">
        <v>3646</v>
      </c>
      <c r="K938" s="419" t="str">
        <f t="shared" si="74"/>
        <v>1621 N 54th St  Philadelphia,  PA  19131</v>
      </c>
      <c r="L938" s="418" t="s">
        <v>6067</v>
      </c>
      <c r="M938" s="395"/>
      <c r="N938" s="418" t="s">
        <v>3910</v>
      </c>
      <c r="O938" s="395"/>
      <c r="P938" s="418" t="s">
        <v>4016</v>
      </c>
      <c r="Q938" s="417" t="s">
        <v>4017</v>
      </c>
      <c r="R938" s="417" t="s">
        <v>4961</v>
      </c>
    </row>
    <row r="939" spans="1:18" ht="15" customHeight="1" thickBot="1" x14ac:dyDescent="0.3">
      <c r="A939" s="417" t="s">
        <v>962</v>
      </c>
      <c r="B939" s="413">
        <f t="shared" si="73"/>
        <v>65</v>
      </c>
      <c r="C939" s="413" t="str">
        <f t="shared" si="75"/>
        <v>12651500165</v>
      </c>
      <c r="D939" s="395" t="str">
        <f t="shared" si="76"/>
        <v>126515001Hill J E/Freedman Samson</v>
      </c>
      <c r="E939" s="418" t="s">
        <v>963</v>
      </c>
      <c r="F939" s="418" t="s">
        <v>23</v>
      </c>
      <c r="G939" s="415" t="s">
        <v>1425</v>
      </c>
      <c r="H939" s="417" t="s">
        <v>3648</v>
      </c>
      <c r="I939" s="418" t="s">
        <v>3647</v>
      </c>
      <c r="J939" s="417" t="s">
        <v>3648</v>
      </c>
      <c r="K939" s="419" t="str">
        <f t="shared" si="74"/>
        <v>6200 Crittenden St  Philadelphia,  PA  19138</v>
      </c>
      <c r="L939" s="418" t="s">
        <v>6068</v>
      </c>
      <c r="M939" s="395"/>
      <c r="N939" s="418" t="s">
        <v>3910</v>
      </c>
      <c r="O939" s="395"/>
      <c r="P939" s="418" t="s">
        <v>4016</v>
      </c>
      <c r="Q939" s="417" t="s">
        <v>4017</v>
      </c>
      <c r="R939" s="417" t="s">
        <v>4954</v>
      </c>
    </row>
    <row r="940" spans="1:18" ht="15" customHeight="1" thickBot="1" x14ac:dyDescent="0.3">
      <c r="A940" s="417" t="s">
        <v>962</v>
      </c>
      <c r="B940" s="413">
        <f t="shared" si="73"/>
        <v>66</v>
      </c>
      <c r="C940" s="413" t="str">
        <f t="shared" si="75"/>
        <v>12651500166</v>
      </c>
      <c r="D940" s="395" t="str">
        <f t="shared" si="76"/>
        <v>126515001Hopkinson Francis Sch</v>
      </c>
      <c r="E940" s="418" t="s">
        <v>963</v>
      </c>
      <c r="F940" s="418" t="s">
        <v>23</v>
      </c>
      <c r="G940" s="415" t="s">
        <v>1425</v>
      </c>
      <c r="H940" s="417" t="s">
        <v>3650</v>
      </c>
      <c r="I940" s="418" t="s">
        <v>3649</v>
      </c>
      <c r="J940" s="417" t="s">
        <v>3650</v>
      </c>
      <c r="K940" s="419" t="str">
        <f t="shared" si="74"/>
        <v>4001 L St  Philadelphia,  PA  19124</v>
      </c>
      <c r="L940" s="418" t="s">
        <v>6070</v>
      </c>
      <c r="M940" s="395"/>
      <c r="N940" s="418" t="s">
        <v>3910</v>
      </c>
      <c r="O940" s="395"/>
      <c r="P940" s="418" t="s">
        <v>4016</v>
      </c>
      <c r="Q940" s="417" t="s">
        <v>4017</v>
      </c>
      <c r="R940" s="417" t="s">
        <v>4018</v>
      </c>
    </row>
    <row r="941" spans="1:18" ht="15" customHeight="1" thickBot="1" x14ac:dyDescent="0.3">
      <c r="A941" s="417" t="s">
        <v>962</v>
      </c>
      <c r="B941" s="413">
        <f t="shared" si="73"/>
        <v>67</v>
      </c>
      <c r="C941" s="413" t="str">
        <f t="shared" si="75"/>
        <v>12651500167</v>
      </c>
      <c r="D941" s="395" t="str">
        <f t="shared" si="76"/>
        <v>126515001Houston Henry E Sch</v>
      </c>
      <c r="E941" s="418" t="s">
        <v>963</v>
      </c>
      <c r="F941" s="418" t="s">
        <v>23</v>
      </c>
      <c r="G941" s="415" t="s">
        <v>1425</v>
      </c>
      <c r="H941" s="417" t="s">
        <v>3652</v>
      </c>
      <c r="I941" s="418" t="s">
        <v>3651</v>
      </c>
      <c r="J941" s="417" t="s">
        <v>3652</v>
      </c>
      <c r="K941" s="419" t="str">
        <f t="shared" si="74"/>
        <v>7300 Rural Lane  Philadelphia,  PA  19119</v>
      </c>
      <c r="L941" s="418" t="s">
        <v>6071</v>
      </c>
      <c r="M941" s="395"/>
      <c r="N941" s="418" t="s">
        <v>3910</v>
      </c>
      <c r="O941" s="395"/>
      <c r="P941" s="418" t="s">
        <v>4016</v>
      </c>
      <c r="Q941" s="417" t="s">
        <v>4017</v>
      </c>
      <c r="R941" s="417" t="s">
        <v>4966</v>
      </c>
    </row>
    <row r="942" spans="1:18" ht="15" customHeight="1" thickBot="1" x14ac:dyDescent="0.3">
      <c r="A942" s="417" t="s">
        <v>962</v>
      </c>
      <c r="B942" s="413">
        <f t="shared" si="73"/>
        <v>68</v>
      </c>
      <c r="C942" s="413" t="str">
        <f t="shared" si="75"/>
        <v>12651500168</v>
      </c>
      <c r="D942" s="395" t="str">
        <f t="shared" si="76"/>
        <v>126515001Huey Samuel B Sch</v>
      </c>
      <c r="E942" s="418" t="s">
        <v>963</v>
      </c>
      <c r="F942" s="418" t="s">
        <v>23</v>
      </c>
      <c r="G942" s="415" t="s">
        <v>1425</v>
      </c>
      <c r="H942" s="417" t="s">
        <v>3654</v>
      </c>
      <c r="I942" s="418" t="s">
        <v>3653</v>
      </c>
      <c r="J942" s="417" t="s">
        <v>3654</v>
      </c>
      <c r="K942" s="419" t="str">
        <f t="shared" si="74"/>
        <v>5200 Pine St  Philadelphia,  PA  19143</v>
      </c>
      <c r="L942" s="418" t="s">
        <v>6072</v>
      </c>
      <c r="M942" s="395"/>
      <c r="N942" s="418" t="s">
        <v>3910</v>
      </c>
      <c r="O942" s="395"/>
      <c r="P942" s="418" t="s">
        <v>4016</v>
      </c>
      <c r="Q942" s="417" t="s">
        <v>4017</v>
      </c>
      <c r="R942" s="417" t="s">
        <v>4958</v>
      </c>
    </row>
    <row r="943" spans="1:18" ht="15" customHeight="1" thickBot="1" x14ac:dyDescent="0.3">
      <c r="A943" s="417" t="s">
        <v>962</v>
      </c>
      <c r="B943" s="413">
        <f t="shared" si="73"/>
        <v>69</v>
      </c>
      <c r="C943" s="413" t="str">
        <f t="shared" si="75"/>
        <v>12651500169</v>
      </c>
      <c r="D943" s="395" t="str">
        <f t="shared" si="76"/>
        <v>126515001Hunter William H Sch</v>
      </c>
      <c r="E943" s="418" t="s">
        <v>963</v>
      </c>
      <c r="F943" s="418" t="s">
        <v>23</v>
      </c>
      <c r="G943" s="415" t="s">
        <v>1425</v>
      </c>
      <c r="H943" s="417" t="s">
        <v>3656</v>
      </c>
      <c r="I943" s="418" t="s">
        <v>3655</v>
      </c>
      <c r="J943" s="417" t="s">
        <v>3656</v>
      </c>
      <c r="K943" s="419" t="str">
        <f t="shared" si="74"/>
        <v>2400 N Front St  Philadelphia,  PA  19133</v>
      </c>
      <c r="L943" s="418" t="s">
        <v>14892</v>
      </c>
      <c r="M943" s="395"/>
      <c r="N943" s="418" t="s">
        <v>3910</v>
      </c>
      <c r="O943" s="395"/>
      <c r="P943" s="418" t="s">
        <v>4016</v>
      </c>
      <c r="Q943" s="417" t="s">
        <v>4017</v>
      </c>
      <c r="R943" s="417" t="s">
        <v>4971</v>
      </c>
    </row>
    <row r="944" spans="1:18" ht="15" customHeight="1" thickBot="1" x14ac:dyDescent="0.3">
      <c r="A944" s="417" t="s">
        <v>962</v>
      </c>
      <c r="B944" s="413">
        <f t="shared" si="73"/>
        <v>70</v>
      </c>
      <c r="C944" s="413" t="str">
        <f t="shared" si="75"/>
        <v>12651500170</v>
      </c>
      <c r="D944" s="395" t="str">
        <f t="shared" si="76"/>
        <v>126515001Jackson Andrew Sch</v>
      </c>
      <c r="E944" s="418" t="s">
        <v>963</v>
      </c>
      <c r="F944" s="418" t="s">
        <v>23</v>
      </c>
      <c r="G944" s="415" t="s">
        <v>1425</v>
      </c>
      <c r="H944" s="417" t="s">
        <v>3658</v>
      </c>
      <c r="I944" s="418" t="s">
        <v>3657</v>
      </c>
      <c r="J944" s="417" t="s">
        <v>3658</v>
      </c>
      <c r="K944" s="419" t="str">
        <f t="shared" si="74"/>
        <v>1213 S 12th St  Philadelphia,  PA  19147</v>
      </c>
      <c r="L944" s="418" t="s">
        <v>6073</v>
      </c>
      <c r="M944" s="395"/>
      <c r="N944" s="418" t="s">
        <v>3910</v>
      </c>
      <c r="O944" s="395"/>
      <c r="P944" s="418" t="s">
        <v>4016</v>
      </c>
      <c r="Q944" s="417" t="s">
        <v>4017</v>
      </c>
      <c r="R944" s="417" t="s">
        <v>4982</v>
      </c>
    </row>
    <row r="945" spans="1:18" ht="15" customHeight="1" thickBot="1" x14ac:dyDescent="0.3">
      <c r="A945" s="417" t="s">
        <v>962</v>
      </c>
      <c r="B945" s="413">
        <f t="shared" si="73"/>
        <v>71</v>
      </c>
      <c r="C945" s="413" t="str">
        <f t="shared" si="75"/>
        <v>12651500171</v>
      </c>
      <c r="D945" s="395" t="str">
        <f t="shared" si="76"/>
        <v>126515001Jenks John S Sch</v>
      </c>
      <c r="E945" s="418" t="s">
        <v>963</v>
      </c>
      <c r="F945" s="418" t="s">
        <v>23</v>
      </c>
      <c r="G945" s="415" t="s">
        <v>1425</v>
      </c>
      <c r="H945" s="417" t="s">
        <v>3660</v>
      </c>
      <c r="I945" s="418" t="s">
        <v>3659</v>
      </c>
      <c r="J945" s="417" t="s">
        <v>3660</v>
      </c>
      <c r="K945" s="419" t="str">
        <f t="shared" si="74"/>
        <v>8301 Germantown Ave  Philadelphia,  PA  19118</v>
      </c>
      <c r="L945" s="418" t="s">
        <v>6074</v>
      </c>
      <c r="M945" s="395"/>
      <c r="N945" s="418" t="s">
        <v>3910</v>
      </c>
      <c r="O945" s="395"/>
      <c r="P945" s="418" t="s">
        <v>4016</v>
      </c>
      <c r="Q945" s="417" t="s">
        <v>4017</v>
      </c>
      <c r="R945" s="417" t="s">
        <v>14893</v>
      </c>
    </row>
    <row r="946" spans="1:18" ht="15" customHeight="1" thickBot="1" x14ac:dyDescent="0.3">
      <c r="A946" s="417" t="s">
        <v>962</v>
      </c>
      <c r="B946" s="413">
        <f t="shared" si="73"/>
        <v>72</v>
      </c>
      <c r="C946" s="413" t="str">
        <f t="shared" si="75"/>
        <v>12651500172</v>
      </c>
      <c r="D946" s="395" t="str">
        <f t="shared" si="76"/>
        <v>126515001Juniata Park Academy</v>
      </c>
      <c r="E946" s="418" t="s">
        <v>963</v>
      </c>
      <c r="F946" s="418" t="s">
        <v>23</v>
      </c>
      <c r="G946" s="415" t="s">
        <v>1425</v>
      </c>
      <c r="H946" s="417" t="s">
        <v>3626</v>
      </c>
      <c r="I946" s="418" t="s">
        <v>3905</v>
      </c>
      <c r="J946" s="417" t="s">
        <v>3626</v>
      </c>
      <c r="K946" s="419" t="str">
        <f t="shared" si="74"/>
        <v>801 E Hunting Park Ave  Philadelphia,  PA  19124</v>
      </c>
      <c r="L946" s="418" t="s">
        <v>14894</v>
      </c>
      <c r="M946" s="395"/>
      <c r="N946" s="418" t="s">
        <v>3910</v>
      </c>
      <c r="O946" s="395"/>
      <c r="P946" s="418" t="s">
        <v>4016</v>
      </c>
      <c r="Q946" s="417" t="s">
        <v>4017</v>
      </c>
      <c r="R946" s="417" t="s">
        <v>4018</v>
      </c>
    </row>
    <row r="947" spans="1:18" ht="15" customHeight="1" thickBot="1" x14ac:dyDescent="0.3">
      <c r="A947" s="417" t="s">
        <v>962</v>
      </c>
      <c r="B947" s="413">
        <f t="shared" si="73"/>
        <v>73</v>
      </c>
      <c r="C947" s="413" t="str">
        <f t="shared" si="75"/>
        <v>12651500173</v>
      </c>
      <c r="D947" s="395" t="str">
        <f t="shared" si="76"/>
        <v>126515001Kearny Gen Philip Sch</v>
      </c>
      <c r="E947" s="418" t="s">
        <v>963</v>
      </c>
      <c r="F947" s="418" t="s">
        <v>23</v>
      </c>
      <c r="G947" s="415" t="s">
        <v>1425</v>
      </c>
      <c r="H947" s="417" t="s">
        <v>3662</v>
      </c>
      <c r="I947" s="418" t="s">
        <v>3661</v>
      </c>
      <c r="J947" s="417" t="s">
        <v>3662</v>
      </c>
      <c r="K947" s="419" t="str">
        <f t="shared" si="74"/>
        <v>601 Fairmount Ave  Philadelphia,  PA  19123</v>
      </c>
      <c r="L947" s="418" t="s">
        <v>6075</v>
      </c>
      <c r="M947" s="395"/>
      <c r="N947" s="418" t="s">
        <v>3910</v>
      </c>
      <c r="O947" s="395"/>
      <c r="P947" s="418" t="s">
        <v>4016</v>
      </c>
      <c r="Q947" s="417" t="s">
        <v>4017</v>
      </c>
      <c r="R947" s="417" t="s">
        <v>4968</v>
      </c>
    </row>
    <row r="948" spans="1:18" ht="15" customHeight="1" thickBot="1" x14ac:dyDescent="0.3">
      <c r="A948" s="417" t="s">
        <v>962</v>
      </c>
      <c r="B948" s="413">
        <f t="shared" si="73"/>
        <v>74</v>
      </c>
      <c r="C948" s="413" t="str">
        <f t="shared" si="75"/>
        <v>12651500174</v>
      </c>
      <c r="D948" s="395" t="str">
        <f t="shared" si="76"/>
        <v>126515001Kelley William D Sch</v>
      </c>
      <c r="E948" s="418" t="s">
        <v>963</v>
      </c>
      <c r="F948" s="418" t="s">
        <v>23</v>
      </c>
      <c r="G948" s="415" t="s">
        <v>1425</v>
      </c>
      <c r="H948" s="417" t="s">
        <v>3664</v>
      </c>
      <c r="I948" s="418" t="s">
        <v>3663</v>
      </c>
      <c r="J948" s="417" t="s">
        <v>3664</v>
      </c>
      <c r="K948" s="419" t="str">
        <f t="shared" si="74"/>
        <v>1601 N 28th St  Philadelphia,  PA  19121</v>
      </c>
      <c r="L948" s="418" t="s">
        <v>6076</v>
      </c>
      <c r="M948" s="395"/>
      <c r="N948" s="418" t="s">
        <v>3910</v>
      </c>
      <c r="O948" s="395"/>
      <c r="P948" s="418" t="s">
        <v>4016</v>
      </c>
      <c r="Q948" s="417" t="s">
        <v>4017</v>
      </c>
      <c r="R948" s="417" t="s">
        <v>4976</v>
      </c>
    </row>
    <row r="949" spans="1:18" ht="15" customHeight="1" thickBot="1" x14ac:dyDescent="0.3">
      <c r="A949" s="417" t="s">
        <v>962</v>
      </c>
      <c r="B949" s="413">
        <f t="shared" si="73"/>
        <v>75</v>
      </c>
      <c r="C949" s="413" t="str">
        <f t="shared" si="75"/>
        <v>12651500175</v>
      </c>
      <c r="D949" s="395" t="str">
        <f t="shared" si="76"/>
        <v>126515001Kensington Creative &amp; Performing Arts HS</v>
      </c>
      <c r="E949" s="418" t="s">
        <v>963</v>
      </c>
      <c r="F949" s="418" t="s">
        <v>23</v>
      </c>
      <c r="G949" s="415" t="s">
        <v>1425</v>
      </c>
      <c r="H949" s="417" t="s">
        <v>3666</v>
      </c>
      <c r="I949" s="418" t="s">
        <v>3665</v>
      </c>
      <c r="J949" s="417" t="s">
        <v>3666</v>
      </c>
      <c r="K949" s="419" t="str">
        <f t="shared" si="74"/>
        <v>1901 N. Front St  Philadelphia,  PA  19122</v>
      </c>
      <c r="L949" s="418" t="s">
        <v>6077</v>
      </c>
      <c r="M949" s="395"/>
      <c r="N949" s="418" t="s">
        <v>3910</v>
      </c>
      <c r="O949" s="395"/>
      <c r="P949" s="418" t="s">
        <v>4016</v>
      </c>
      <c r="Q949" s="417" t="s">
        <v>4017</v>
      </c>
      <c r="R949" s="417" t="s">
        <v>4974</v>
      </c>
    </row>
    <row r="950" spans="1:18" ht="15" customHeight="1" thickBot="1" x14ac:dyDescent="0.3">
      <c r="A950" s="417" t="s">
        <v>962</v>
      </c>
      <c r="B950" s="413">
        <f t="shared" si="73"/>
        <v>76</v>
      </c>
      <c r="C950" s="413" t="str">
        <f t="shared" si="75"/>
        <v>12651500176</v>
      </c>
      <c r="D950" s="395" t="str">
        <f t="shared" si="76"/>
        <v>126515001Kensington Culinary Arts</v>
      </c>
      <c r="E950" s="418" t="s">
        <v>963</v>
      </c>
      <c r="F950" s="418" t="s">
        <v>23</v>
      </c>
      <c r="G950" s="415" t="s">
        <v>1425</v>
      </c>
      <c r="H950" s="417" t="s">
        <v>3668</v>
      </c>
      <c r="I950" s="418" t="s">
        <v>3667</v>
      </c>
      <c r="J950" s="417" t="s">
        <v>3668</v>
      </c>
      <c r="K950" s="419" t="str">
        <f t="shared" si="74"/>
        <v>2463 Emerald St  Philadelphia,  PA  19125</v>
      </c>
      <c r="L950" s="418" t="s">
        <v>6078</v>
      </c>
      <c r="M950" s="395"/>
      <c r="N950" s="418" t="s">
        <v>3910</v>
      </c>
      <c r="O950" s="395"/>
      <c r="P950" s="418" t="s">
        <v>4016</v>
      </c>
      <c r="Q950" s="417" t="s">
        <v>4017</v>
      </c>
      <c r="R950" s="417" t="s">
        <v>4990</v>
      </c>
    </row>
    <row r="951" spans="1:18" ht="15" customHeight="1" thickBot="1" x14ac:dyDescent="0.3">
      <c r="A951" s="417" t="s">
        <v>962</v>
      </c>
      <c r="B951" s="413">
        <f t="shared" si="73"/>
        <v>77</v>
      </c>
      <c r="C951" s="413" t="str">
        <f t="shared" si="75"/>
        <v>12651500177</v>
      </c>
      <c r="D951" s="395" t="str">
        <f t="shared" si="76"/>
        <v>126515001Kensington Intern Business Finance &amp; En</v>
      </c>
      <c r="E951" s="418" t="s">
        <v>963</v>
      </c>
      <c r="F951" s="418" t="s">
        <v>23</v>
      </c>
      <c r="G951" s="415" t="s">
        <v>1425</v>
      </c>
      <c r="H951" s="417" t="s">
        <v>3669</v>
      </c>
      <c r="I951" s="418" t="s">
        <v>14895</v>
      </c>
      <c r="J951" s="417" t="s">
        <v>3669</v>
      </c>
      <c r="K951" s="419" t="str">
        <f t="shared" si="74"/>
        <v>2051 E Cumbeerland Street  Philadelphia,  PA  19125</v>
      </c>
      <c r="L951" s="418" t="s">
        <v>6079</v>
      </c>
      <c r="M951" s="395"/>
      <c r="N951" s="418" t="s">
        <v>3910</v>
      </c>
      <c r="O951" s="395"/>
      <c r="P951" s="418" t="s">
        <v>4016</v>
      </c>
      <c r="Q951" s="417" t="s">
        <v>4017</v>
      </c>
      <c r="R951" s="417" t="s">
        <v>4990</v>
      </c>
    </row>
    <row r="952" spans="1:18" ht="15" customHeight="1" thickBot="1" x14ac:dyDescent="0.3">
      <c r="A952" s="417" t="s">
        <v>962</v>
      </c>
      <c r="B952" s="413">
        <f t="shared" si="73"/>
        <v>78</v>
      </c>
      <c r="C952" s="413" t="str">
        <f t="shared" si="75"/>
        <v>12651500178</v>
      </c>
      <c r="D952" s="395" t="str">
        <f t="shared" si="76"/>
        <v>126515001Kensington Urban Education Academy</v>
      </c>
      <c r="E952" s="418" t="s">
        <v>963</v>
      </c>
      <c r="F952" s="418" t="s">
        <v>23</v>
      </c>
      <c r="G952" s="415" t="s">
        <v>1425</v>
      </c>
      <c r="H952" s="417" t="s">
        <v>3671</v>
      </c>
      <c r="I952" s="418" t="s">
        <v>3670</v>
      </c>
      <c r="J952" s="417" t="s">
        <v>3671</v>
      </c>
      <c r="K952" s="419" t="str">
        <f t="shared" si="74"/>
        <v>2051 E Cumberland St  Philadelphia,  PA  19125</v>
      </c>
      <c r="L952" s="418" t="s">
        <v>6080</v>
      </c>
      <c r="M952" s="395"/>
      <c r="N952" s="418" t="s">
        <v>3910</v>
      </c>
      <c r="O952" s="395"/>
      <c r="P952" s="418" t="s">
        <v>4016</v>
      </c>
      <c r="Q952" s="417" t="s">
        <v>4017</v>
      </c>
      <c r="R952" s="417" t="s">
        <v>4990</v>
      </c>
    </row>
    <row r="953" spans="1:18" ht="15" customHeight="1" thickBot="1" x14ac:dyDescent="0.3">
      <c r="A953" s="417" t="s">
        <v>962</v>
      </c>
      <c r="B953" s="413">
        <f t="shared" si="73"/>
        <v>79</v>
      </c>
      <c r="C953" s="413" t="str">
        <f t="shared" si="75"/>
        <v>12651500179</v>
      </c>
      <c r="D953" s="395" t="str">
        <f t="shared" si="76"/>
        <v>126515001King Martin Luther HS</v>
      </c>
      <c r="E953" s="418" t="s">
        <v>963</v>
      </c>
      <c r="F953" s="418" t="s">
        <v>23</v>
      </c>
      <c r="G953" s="415" t="s">
        <v>1425</v>
      </c>
      <c r="H953" s="417" t="s">
        <v>3673</v>
      </c>
      <c r="I953" s="418" t="s">
        <v>3672</v>
      </c>
      <c r="J953" s="417" t="s">
        <v>3673</v>
      </c>
      <c r="K953" s="419" t="str">
        <f t="shared" si="74"/>
        <v>6100 Stenton Ave  Philadelphia,  PA  19138</v>
      </c>
      <c r="L953" s="418" t="s">
        <v>6081</v>
      </c>
      <c r="M953" s="395"/>
      <c r="N953" s="418" t="s">
        <v>3910</v>
      </c>
      <c r="O953" s="395"/>
      <c r="P953" s="418" t="s">
        <v>4016</v>
      </c>
      <c r="Q953" s="417" t="s">
        <v>4017</v>
      </c>
      <c r="R953" s="417" t="s">
        <v>4954</v>
      </c>
    </row>
    <row r="954" spans="1:18" ht="15" customHeight="1" thickBot="1" x14ac:dyDescent="0.3">
      <c r="A954" s="417" t="s">
        <v>962</v>
      </c>
      <c r="B954" s="413">
        <f t="shared" si="73"/>
        <v>80</v>
      </c>
      <c r="C954" s="413" t="str">
        <f t="shared" si="75"/>
        <v>12651500180</v>
      </c>
      <c r="D954" s="395" t="str">
        <f t="shared" si="76"/>
        <v>126515001Kirkbride Eliza B Sch</v>
      </c>
      <c r="E954" s="418" t="s">
        <v>963</v>
      </c>
      <c r="F954" s="418" t="s">
        <v>23</v>
      </c>
      <c r="G954" s="415" t="s">
        <v>1425</v>
      </c>
      <c r="H954" s="417" t="s">
        <v>3675</v>
      </c>
      <c r="I954" s="418" t="s">
        <v>3674</v>
      </c>
      <c r="J954" s="417" t="s">
        <v>3675</v>
      </c>
      <c r="K954" s="419" t="str">
        <f t="shared" si="74"/>
        <v>1501 S 7th St  Philadelphia,  PA  19147</v>
      </c>
      <c r="L954" s="418" t="s">
        <v>6082</v>
      </c>
      <c r="M954" s="395"/>
      <c r="N954" s="418" t="s">
        <v>3910</v>
      </c>
      <c r="O954" s="395"/>
      <c r="P954" s="418" t="s">
        <v>4016</v>
      </c>
      <c r="Q954" s="417" t="s">
        <v>4017</v>
      </c>
      <c r="R954" s="417" t="s">
        <v>4982</v>
      </c>
    </row>
    <row r="955" spans="1:18" ht="15" customHeight="1" thickBot="1" x14ac:dyDescent="0.3">
      <c r="A955" s="417" t="s">
        <v>962</v>
      </c>
      <c r="B955" s="413">
        <f t="shared" si="73"/>
        <v>81</v>
      </c>
      <c r="C955" s="413" t="str">
        <f t="shared" si="75"/>
        <v>12651500181</v>
      </c>
      <c r="D955" s="395" t="str">
        <f t="shared" si="76"/>
        <v>126515001La Brum Gen J Harry MS</v>
      </c>
      <c r="E955" s="418" t="s">
        <v>963</v>
      </c>
      <c r="F955" s="418" t="s">
        <v>23</v>
      </c>
      <c r="G955" s="415" t="s">
        <v>1425</v>
      </c>
      <c r="H955" s="417" t="s">
        <v>3677</v>
      </c>
      <c r="I955" s="418" t="s">
        <v>3676</v>
      </c>
      <c r="J955" s="417" t="s">
        <v>3677</v>
      </c>
      <c r="K955" s="419" t="str">
        <f t="shared" si="74"/>
        <v>10800 Hawley St  Philadelphia,  PA  19154</v>
      </c>
      <c r="L955" s="418" t="s">
        <v>6083</v>
      </c>
      <c r="M955" s="395"/>
      <c r="N955" s="418" t="s">
        <v>3910</v>
      </c>
      <c r="O955" s="395"/>
      <c r="P955" s="418" t="s">
        <v>4016</v>
      </c>
      <c r="Q955" s="417" t="s">
        <v>4017</v>
      </c>
      <c r="R955" s="417" t="s">
        <v>6016</v>
      </c>
    </row>
    <row r="956" spans="1:18" ht="15" customHeight="1" thickBot="1" x14ac:dyDescent="0.3">
      <c r="A956" s="417" t="s">
        <v>962</v>
      </c>
      <c r="B956" s="413">
        <f t="shared" si="73"/>
        <v>82</v>
      </c>
      <c r="C956" s="413" t="str">
        <f t="shared" si="75"/>
        <v>12651500182</v>
      </c>
      <c r="D956" s="395" t="str">
        <f t="shared" si="76"/>
        <v>126515001Lamberton Robert E Sch</v>
      </c>
      <c r="E956" s="418" t="s">
        <v>963</v>
      </c>
      <c r="F956" s="418" t="s">
        <v>23</v>
      </c>
      <c r="G956" s="415" t="s">
        <v>1425</v>
      </c>
      <c r="H956" s="417" t="s">
        <v>3679</v>
      </c>
      <c r="I956" s="418" t="s">
        <v>3678</v>
      </c>
      <c r="J956" s="417" t="s">
        <v>3679</v>
      </c>
      <c r="K956" s="419" t="str">
        <f t="shared" si="74"/>
        <v>7501 Woodbine Ave  Philadelphia,  PA  19151</v>
      </c>
      <c r="L956" s="418" t="s">
        <v>6084</v>
      </c>
      <c r="M956" s="395"/>
      <c r="N956" s="418" t="s">
        <v>3910</v>
      </c>
      <c r="O956" s="395"/>
      <c r="P956" s="418" t="s">
        <v>4016</v>
      </c>
      <c r="Q956" s="417" t="s">
        <v>4017</v>
      </c>
      <c r="R956" s="417" t="s">
        <v>4956</v>
      </c>
    </row>
    <row r="957" spans="1:18" ht="15" customHeight="1" thickBot="1" x14ac:dyDescent="0.3">
      <c r="A957" s="417" t="s">
        <v>962</v>
      </c>
      <c r="B957" s="413">
        <f t="shared" si="73"/>
        <v>83</v>
      </c>
      <c r="C957" s="413" t="str">
        <f t="shared" si="75"/>
        <v>12651500183</v>
      </c>
      <c r="D957" s="395" t="str">
        <f t="shared" si="76"/>
        <v>126515001Lankenau HS</v>
      </c>
      <c r="E957" s="418" t="s">
        <v>963</v>
      </c>
      <c r="F957" s="418" t="s">
        <v>23</v>
      </c>
      <c r="G957" s="415" t="s">
        <v>1425</v>
      </c>
      <c r="H957" s="417" t="s">
        <v>3681</v>
      </c>
      <c r="I957" s="418" t="s">
        <v>3680</v>
      </c>
      <c r="J957" s="417" t="s">
        <v>3681</v>
      </c>
      <c r="K957" s="419" t="str">
        <f t="shared" si="74"/>
        <v>201 Spring Lane  Philadelphia,  PA  19128</v>
      </c>
      <c r="L957" s="418" t="s">
        <v>6085</v>
      </c>
      <c r="M957" s="395"/>
      <c r="N957" s="418" t="s">
        <v>3910</v>
      </c>
      <c r="O957" s="395"/>
      <c r="P957" s="418" t="s">
        <v>4016</v>
      </c>
      <c r="Q957" s="417" t="s">
        <v>4017</v>
      </c>
      <c r="R957" s="417" t="s">
        <v>14875</v>
      </c>
    </row>
    <row r="958" spans="1:18" ht="15" customHeight="1" thickBot="1" x14ac:dyDescent="0.3">
      <c r="A958" s="417" t="s">
        <v>962</v>
      </c>
      <c r="B958" s="413">
        <f t="shared" si="73"/>
        <v>84</v>
      </c>
      <c r="C958" s="413" t="str">
        <f t="shared" si="75"/>
        <v>12651500184</v>
      </c>
      <c r="D958" s="395" t="str">
        <f t="shared" si="76"/>
        <v>126515001Lea Henry C Sch</v>
      </c>
      <c r="E958" s="418" t="s">
        <v>963</v>
      </c>
      <c r="F958" s="418" t="s">
        <v>23</v>
      </c>
      <c r="G958" s="415" t="s">
        <v>1425</v>
      </c>
      <c r="H958" s="417" t="s">
        <v>3683</v>
      </c>
      <c r="I958" s="418" t="s">
        <v>3682</v>
      </c>
      <c r="J958" s="417" t="s">
        <v>3683</v>
      </c>
      <c r="K958" s="419" t="str">
        <f t="shared" si="74"/>
        <v>4700 Locust St  Philadelphia,  PA  19139</v>
      </c>
      <c r="L958" s="418" t="s">
        <v>6086</v>
      </c>
      <c r="M958" s="395"/>
      <c r="N958" s="418" t="s">
        <v>3910</v>
      </c>
      <c r="O958" s="395"/>
      <c r="P958" s="418" t="s">
        <v>4016</v>
      </c>
      <c r="Q958" s="417" t="s">
        <v>4017</v>
      </c>
      <c r="R958" s="417" t="s">
        <v>4142</v>
      </c>
    </row>
    <row r="959" spans="1:18" ht="15" customHeight="1" thickBot="1" x14ac:dyDescent="0.3">
      <c r="A959" s="417" t="s">
        <v>962</v>
      </c>
      <c r="B959" s="413">
        <f t="shared" si="73"/>
        <v>85</v>
      </c>
      <c r="C959" s="413" t="str">
        <f t="shared" si="75"/>
        <v>12651500185</v>
      </c>
      <c r="D959" s="395" t="str">
        <f t="shared" si="76"/>
        <v>126515001Leeds Morris E MS</v>
      </c>
      <c r="E959" s="418" t="s">
        <v>963</v>
      </c>
      <c r="F959" s="418" t="s">
        <v>23</v>
      </c>
      <c r="G959" s="415" t="s">
        <v>1425</v>
      </c>
      <c r="H959" s="417" t="s">
        <v>14896</v>
      </c>
      <c r="I959" s="418" t="s">
        <v>3684</v>
      </c>
      <c r="J959" s="417" t="s">
        <v>14896</v>
      </c>
      <c r="K959" s="419" t="str">
        <f t="shared" si="74"/>
        <v>1100 E Mount Pleasant Ave  Philadelphia,  PA  19150</v>
      </c>
      <c r="L959" s="418" t="s">
        <v>6087</v>
      </c>
      <c r="M959" s="395"/>
      <c r="N959" s="418" t="s">
        <v>3910</v>
      </c>
      <c r="O959" s="395"/>
      <c r="P959" s="418" t="s">
        <v>4016</v>
      </c>
      <c r="Q959" s="417" t="s">
        <v>4017</v>
      </c>
      <c r="R959" s="417" t="s">
        <v>4967</v>
      </c>
    </row>
    <row r="960" spans="1:18" ht="15" customHeight="1" thickBot="1" x14ac:dyDescent="0.3">
      <c r="A960" s="417" t="s">
        <v>962</v>
      </c>
      <c r="B960" s="413">
        <f t="shared" si="73"/>
        <v>86</v>
      </c>
      <c r="C960" s="413" t="str">
        <f t="shared" si="75"/>
        <v>12651500186</v>
      </c>
      <c r="D960" s="395" t="str">
        <f t="shared" si="76"/>
        <v>126515001Lincoln HS</v>
      </c>
      <c r="E960" s="418" t="s">
        <v>963</v>
      </c>
      <c r="F960" s="418" t="s">
        <v>23</v>
      </c>
      <c r="G960" s="415" t="s">
        <v>1425</v>
      </c>
      <c r="H960" s="417" t="s">
        <v>3686</v>
      </c>
      <c r="I960" s="418" t="s">
        <v>3685</v>
      </c>
      <c r="J960" s="417" t="s">
        <v>3686</v>
      </c>
      <c r="K960" s="419" t="str">
        <f t="shared" si="74"/>
        <v>3201 Ryan Ave  Philadelphia,  PA  19136</v>
      </c>
      <c r="L960" s="418" t="s">
        <v>6088</v>
      </c>
      <c r="M960" s="395"/>
      <c r="N960" s="418" t="s">
        <v>3910</v>
      </c>
      <c r="O960" s="395"/>
      <c r="P960" s="418" t="s">
        <v>4016</v>
      </c>
      <c r="Q960" s="417" t="s">
        <v>4017</v>
      </c>
      <c r="R960" s="417" t="s">
        <v>4986</v>
      </c>
    </row>
    <row r="961" spans="1:18" ht="15" customHeight="1" thickBot="1" x14ac:dyDescent="0.3">
      <c r="A961" s="417" t="s">
        <v>962</v>
      </c>
      <c r="B961" s="413">
        <f t="shared" si="73"/>
        <v>87</v>
      </c>
      <c r="C961" s="413" t="str">
        <f t="shared" si="75"/>
        <v>12651500187</v>
      </c>
      <c r="D961" s="395" t="str">
        <f t="shared" si="76"/>
        <v>126515001Lingelbach Anna L Sch</v>
      </c>
      <c r="E961" s="418" t="s">
        <v>963</v>
      </c>
      <c r="F961" s="418" t="s">
        <v>23</v>
      </c>
      <c r="G961" s="415" t="s">
        <v>1425</v>
      </c>
      <c r="H961" s="417" t="s">
        <v>3688</v>
      </c>
      <c r="I961" s="418" t="s">
        <v>3687</v>
      </c>
      <c r="J961" s="417" t="s">
        <v>3688</v>
      </c>
      <c r="K961" s="419" t="str">
        <f t="shared" si="74"/>
        <v>6340 Wayne Ave  Philadelphia,  PA  19144</v>
      </c>
      <c r="L961" s="418" t="s">
        <v>6089</v>
      </c>
      <c r="M961" s="395"/>
      <c r="N961" s="418" t="s">
        <v>3910</v>
      </c>
      <c r="O961" s="395"/>
      <c r="P961" s="418" t="s">
        <v>4016</v>
      </c>
      <c r="Q961" s="417" t="s">
        <v>4017</v>
      </c>
      <c r="R961" s="417" t="s">
        <v>4957</v>
      </c>
    </row>
    <row r="962" spans="1:18" ht="15" customHeight="1" thickBot="1" x14ac:dyDescent="0.3">
      <c r="A962" s="417" t="s">
        <v>962</v>
      </c>
      <c r="B962" s="413">
        <f t="shared" si="73"/>
        <v>88</v>
      </c>
      <c r="C962" s="413" t="str">
        <f t="shared" si="75"/>
        <v>12651500188</v>
      </c>
      <c r="D962" s="395" t="str">
        <f t="shared" si="76"/>
        <v>126515001Locke Alain Sch</v>
      </c>
      <c r="E962" s="418" t="s">
        <v>963</v>
      </c>
      <c r="F962" s="418" t="s">
        <v>23</v>
      </c>
      <c r="G962" s="415" t="s">
        <v>1425</v>
      </c>
      <c r="H962" s="417" t="s">
        <v>3690</v>
      </c>
      <c r="I962" s="418" t="s">
        <v>3689</v>
      </c>
      <c r="J962" s="417" t="s">
        <v>3690</v>
      </c>
      <c r="K962" s="419" t="str">
        <f t="shared" si="74"/>
        <v>4550 Haverford Ave  Philadelphia,  PA  19139</v>
      </c>
      <c r="L962" s="418" t="s">
        <v>6090</v>
      </c>
      <c r="M962" s="395"/>
      <c r="N962" s="418" t="s">
        <v>3910</v>
      </c>
      <c r="O962" s="395"/>
      <c r="P962" s="418" t="s">
        <v>4016</v>
      </c>
      <c r="Q962" s="417" t="s">
        <v>4017</v>
      </c>
      <c r="R962" s="417" t="s">
        <v>4142</v>
      </c>
    </row>
    <row r="963" spans="1:18" ht="15" customHeight="1" thickBot="1" x14ac:dyDescent="0.3">
      <c r="A963" s="417" t="s">
        <v>962</v>
      </c>
      <c r="B963" s="413">
        <f t="shared" si="73"/>
        <v>89</v>
      </c>
      <c r="C963" s="413" t="str">
        <f t="shared" si="75"/>
        <v>12651500189</v>
      </c>
      <c r="D963" s="395" t="str">
        <f t="shared" si="76"/>
        <v>126515001Longstreth William C Sch</v>
      </c>
      <c r="E963" s="418" t="s">
        <v>963</v>
      </c>
      <c r="F963" s="418" t="s">
        <v>23</v>
      </c>
      <c r="G963" s="415" t="s">
        <v>1425</v>
      </c>
      <c r="H963" s="417" t="s">
        <v>3692</v>
      </c>
      <c r="I963" s="418" t="s">
        <v>3691</v>
      </c>
      <c r="J963" s="417" t="s">
        <v>3692</v>
      </c>
      <c r="K963" s="419" t="str">
        <f t="shared" si="74"/>
        <v>5700 Willows Ave  Philadelphia,  PA  19143</v>
      </c>
      <c r="L963" s="418" t="s">
        <v>6091</v>
      </c>
      <c r="M963" s="395"/>
      <c r="N963" s="418" t="s">
        <v>3910</v>
      </c>
      <c r="O963" s="395"/>
      <c r="P963" s="418" t="s">
        <v>4016</v>
      </c>
      <c r="Q963" s="417" t="s">
        <v>4017</v>
      </c>
      <c r="R963" s="417" t="s">
        <v>4958</v>
      </c>
    </row>
    <row r="964" spans="1:18" ht="15" customHeight="1" thickBot="1" x14ac:dyDescent="0.3">
      <c r="A964" s="417" t="s">
        <v>962</v>
      </c>
      <c r="B964" s="413">
        <f t="shared" ref="B964:B1027" si="77">IF(A964=A963,B963+1,1)</f>
        <v>90</v>
      </c>
      <c r="C964" s="413" t="str">
        <f t="shared" si="75"/>
        <v>12651500190</v>
      </c>
      <c r="D964" s="395" t="str">
        <f t="shared" si="76"/>
        <v>126515001Ludlow James R Sch</v>
      </c>
      <c r="E964" s="418" t="s">
        <v>963</v>
      </c>
      <c r="F964" s="418" t="s">
        <v>23</v>
      </c>
      <c r="G964" s="415" t="s">
        <v>1425</v>
      </c>
      <c r="H964" s="417" t="s">
        <v>3694</v>
      </c>
      <c r="I964" s="418" t="s">
        <v>3693</v>
      </c>
      <c r="J964" s="417" t="s">
        <v>3694</v>
      </c>
      <c r="K964" s="419" t="str">
        <f t="shared" si="74"/>
        <v>550 W Master St  Philadelphia,  PA  19122</v>
      </c>
      <c r="L964" s="418" t="s">
        <v>6092</v>
      </c>
      <c r="M964" s="395"/>
      <c r="N964" s="418" t="s">
        <v>3910</v>
      </c>
      <c r="O964" s="395"/>
      <c r="P964" s="418" t="s">
        <v>4016</v>
      </c>
      <c r="Q964" s="417" t="s">
        <v>4017</v>
      </c>
      <c r="R964" s="417" t="s">
        <v>4974</v>
      </c>
    </row>
    <row r="965" spans="1:18" ht="15" customHeight="1" thickBot="1" x14ac:dyDescent="0.3">
      <c r="A965" s="417" t="s">
        <v>962</v>
      </c>
      <c r="B965" s="413">
        <f t="shared" si="77"/>
        <v>91</v>
      </c>
      <c r="C965" s="413" t="str">
        <f t="shared" si="75"/>
        <v>12651500191</v>
      </c>
      <c r="D965" s="395" t="str">
        <f t="shared" si="76"/>
        <v>126515001Marshall Thurgood</v>
      </c>
      <c r="E965" s="418" t="s">
        <v>963</v>
      </c>
      <c r="F965" s="418" t="s">
        <v>23</v>
      </c>
      <c r="G965" s="415" t="s">
        <v>1425</v>
      </c>
      <c r="H965" s="417" t="s">
        <v>3696</v>
      </c>
      <c r="I965" s="418" t="s">
        <v>3695</v>
      </c>
      <c r="J965" s="417" t="s">
        <v>3696</v>
      </c>
      <c r="K965" s="419" t="str">
        <f t="shared" si="74"/>
        <v>5120 N 6th St  Philadelphia,  PA  19120</v>
      </c>
      <c r="L965" s="418" t="s">
        <v>6093</v>
      </c>
      <c r="M965" s="395"/>
      <c r="N965" s="418" t="s">
        <v>3910</v>
      </c>
      <c r="O965" s="395"/>
      <c r="P965" s="418" t="s">
        <v>4016</v>
      </c>
      <c r="Q965" s="417" t="s">
        <v>4017</v>
      </c>
      <c r="R965" s="417" t="s">
        <v>4977</v>
      </c>
    </row>
    <row r="966" spans="1:18" ht="15" customHeight="1" thickBot="1" x14ac:dyDescent="0.3">
      <c r="A966" s="417" t="s">
        <v>962</v>
      </c>
      <c r="B966" s="413">
        <f t="shared" si="77"/>
        <v>92</v>
      </c>
      <c r="C966" s="413" t="str">
        <f t="shared" si="75"/>
        <v>12651500192</v>
      </c>
      <c r="D966" s="395" t="str">
        <f t="shared" si="76"/>
        <v>126515001Mastbaum Jules E AVTS</v>
      </c>
      <c r="E966" s="418" t="s">
        <v>963</v>
      </c>
      <c r="F966" s="418" t="s">
        <v>23</v>
      </c>
      <c r="G966" s="415" t="s">
        <v>1425</v>
      </c>
      <c r="H966" s="417" t="s">
        <v>6094</v>
      </c>
      <c r="I966" s="418" t="s">
        <v>6095</v>
      </c>
      <c r="J966" s="417" t="s">
        <v>6094</v>
      </c>
      <c r="K966" s="419" t="str">
        <f t="shared" si="74"/>
        <v>3116 Frankford Avenue  Philadelphia,  PA  19134</v>
      </c>
      <c r="L966" s="418" t="s">
        <v>6096</v>
      </c>
      <c r="M966" s="395"/>
      <c r="N966" s="418" t="s">
        <v>3910</v>
      </c>
      <c r="O966" s="395"/>
      <c r="P966" s="418" t="s">
        <v>4016</v>
      </c>
      <c r="Q966" s="417" t="s">
        <v>4017</v>
      </c>
      <c r="R966" s="417" t="s">
        <v>4999</v>
      </c>
    </row>
    <row r="967" spans="1:18" ht="15" customHeight="1" thickBot="1" x14ac:dyDescent="0.3">
      <c r="A967" s="417" t="s">
        <v>962</v>
      </c>
      <c r="B967" s="413">
        <f t="shared" si="77"/>
        <v>93</v>
      </c>
      <c r="C967" s="413" t="str">
        <f t="shared" si="75"/>
        <v>12651500193</v>
      </c>
      <c r="D967" s="395" t="str">
        <f t="shared" si="76"/>
        <v>126515001Masterman Julia R Sec Sch</v>
      </c>
      <c r="E967" s="418" t="s">
        <v>963</v>
      </c>
      <c r="F967" s="418" t="s">
        <v>23</v>
      </c>
      <c r="G967" s="415" t="s">
        <v>1425</v>
      </c>
      <c r="H967" s="417" t="s">
        <v>3698</v>
      </c>
      <c r="I967" s="418" t="s">
        <v>3697</v>
      </c>
      <c r="J967" s="417" t="s">
        <v>3698</v>
      </c>
      <c r="K967" s="419" t="str">
        <f t="shared" si="74"/>
        <v>1699 Spring Garden St  Philadelphia,  PA  19130</v>
      </c>
      <c r="L967" s="418" t="s">
        <v>6097</v>
      </c>
      <c r="M967" s="395"/>
      <c r="N967" s="418" t="s">
        <v>3910</v>
      </c>
      <c r="O967" s="395"/>
      <c r="P967" s="418" t="s">
        <v>4016</v>
      </c>
      <c r="Q967" s="417" t="s">
        <v>4017</v>
      </c>
      <c r="R967" s="417" t="s">
        <v>4951</v>
      </c>
    </row>
    <row r="968" spans="1:18" ht="15" customHeight="1" thickBot="1" x14ac:dyDescent="0.3">
      <c r="A968" s="417" t="s">
        <v>962</v>
      </c>
      <c r="B968" s="413">
        <f t="shared" si="77"/>
        <v>94</v>
      </c>
      <c r="C968" s="413" t="str">
        <f t="shared" si="75"/>
        <v>12651500194</v>
      </c>
      <c r="D968" s="395" t="str">
        <f t="shared" si="76"/>
        <v>126515001Mayfair Sch</v>
      </c>
      <c r="E968" s="418" t="s">
        <v>963</v>
      </c>
      <c r="F968" s="418" t="s">
        <v>23</v>
      </c>
      <c r="G968" s="415" t="s">
        <v>1425</v>
      </c>
      <c r="H968" s="417" t="s">
        <v>3700</v>
      </c>
      <c r="I968" s="418" t="s">
        <v>3699</v>
      </c>
      <c r="J968" s="417" t="s">
        <v>3700</v>
      </c>
      <c r="K968" s="419" t="str">
        <f t="shared" si="74"/>
        <v>3001 Princeton Ave  Philadelphia,  PA  19149</v>
      </c>
      <c r="L968" s="418" t="s">
        <v>6098</v>
      </c>
      <c r="M968" s="395"/>
      <c r="N968" s="418" t="s">
        <v>3910</v>
      </c>
      <c r="O968" s="395"/>
      <c r="P968" s="418" t="s">
        <v>4016</v>
      </c>
      <c r="Q968" s="417" t="s">
        <v>4017</v>
      </c>
      <c r="R968" s="417" t="s">
        <v>14873</v>
      </c>
    </row>
    <row r="969" spans="1:18" ht="15" customHeight="1" thickBot="1" x14ac:dyDescent="0.3">
      <c r="A969" s="417" t="s">
        <v>962</v>
      </c>
      <c r="B969" s="413">
        <f t="shared" si="77"/>
        <v>95</v>
      </c>
      <c r="C969" s="413" t="str">
        <f t="shared" si="75"/>
        <v>12651500195</v>
      </c>
      <c r="D969" s="395" t="str">
        <f t="shared" si="76"/>
        <v>126515001McCall Gen George A Sch</v>
      </c>
      <c r="E969" s="418" t="s">
        <v>963</v>
      </c>
      <c r="F969" s="418" t="s">
        <v>23</v>
      </c>
      <c r="G969" s="415" t="s">
        <v>1425</v>
      </c>
      <c r="H969" s="417" t="s">
        <v>3702</v>
      </c>
      <c r="I969" s="418" t="s">
        <v>3701</v>
      </c>
      <c r="J969" s="417" t="s">
        <v>3702</v>
      </c>
      <c r="K969" s="419" t="str">
        <f t="shared" si="74"/>
        <v>325 S 7th St  Philadelphia,  PA  19106</v>
      </c>
      <c r="L969" s="418" t="s">
        <v>6099</v>
      </c>
      <c r="M969" s="395"/>
      <c r="N969" s="418" t="s">
        <v>3910</v>
      </c>
      <c r="O969" s="395"/>
      <c r="P969" s="418" t="s">
        <v>4016</v>
      </c>
      <c r="Q969" s="417" t="s">
        <v>4017</v>
      </c>
      <c r="R969" s="417" t="s">
        <v>4953</v>
      </c>
    </row>
    <row r="970" spans="1:18" ht="15" customHeight="1" thickBot="1" x14ac:dyDescent="0.3">
      <c r="A970" s="417" t="s">
        <v>962</v>
      </c>
      <c r="B970" s="413">
        <f t="shared" si="77"/>
        <v>96</v>
      </c>
      <c r="C970" s="413" t="str">
        <f t="shared" si="75"/>
        <v>12651500196</v>
      </c>
      <c r="D970" s="395" t="str">
        <f t="shared" si="76"/>
        <v>126515001McCloskey John F Sch</v>
      </c>
      <c r="E970" s="418" t="s">
        <v>963</v>
      </c>
      <c r="F970" s="418" t="s">
        <v>23</v>
      </c>
      <c r="G970" s="415" t="s">
        <v>1425</v>
      </c>
      <c r="H970" s="417" t="s">
        <v>14897</v>
      </c>
      <c r="I970" s="418" t="s">
        <v>14898</v>
      </c>
      <c r="J970" s="417" t="s">
        <v>14897</v>
      </c>
      <c r="K970" s="419" t="str">
        <f t="shared" si="74"/>
        <v>8500 Pickering St  Philadelphia,  PA  19150</v>
      </c>
      <c r="L970" s="418" t="s">
        <v>14899</v>
      </c>
      <c r="M970" s="395"/>
      <c r="N970" s="418" t="s">
        <v>3910</v>
      </c>
      <c r="O970" s="395"/>
      <c r="P970" s="418" t="s">
        <v>4016</v>
      </c>
      <c r="Q970" s="417" t="s">
        <v>4017</v>
      </c>
      <c r="R970" s="417" t="s">
        <v>4967</v>
      </c>
    </row>
    <row r="971" spans="1:18" ht="15" customHeight="1" thickBot="1" x14ac:dyDescent="0.3">
      <c r="A971" s="417" t="s">
        <v>962</v>
      </c>
      <c r="B971" s="413">
        <f t="shared" si="77"/>
        <v>97</v>
      </c>
      <c r="C971" s="413" t="str">
        <f t="shared" si="75"/>
        <v>12651500197</v>
      </c>
      <c r="D971" s="395" t="str">
        <f t="shared" si="76"/>
        <v>126515001McDaniel Delaplaine Sch</v>
      </c>
      <c r="E971" s="418" t="s">
        <v>963</v>
      </c>
      <c r="F971" s="418" t="s">
        <v>23</v>
      </c>
      <c r="G971" s="415" t="s">
        <v>1425</v>
      </c>
      <c r="H971" s="417" t="s">
        <v>3704</v>
      </c>
      <c r="I971" s="418" t="s">
        <v>3703</v>
      </c>
      <c r="J971" s="417" t="s">
        <v>3704</v>
      </c>
      <c r="K971" s="419" t="str">
        <f t="shared" si="74"/>
        <v>1801 S 22nd Street  Philadelphia,  PA  19145</v>
      </c>
      <c r="L971" s="418" t="s">
        <v>14900</v>
      </c>
      <c r="M971" s="395"/>
      <c r="N971" s="418" t="s">
        <v>3910</v>
      </c>
      <c r="O971" s="395"/>
      <c r="P971" s="418" t="s">
        <v>4016</v>
      </c>
      <c r="Q971" s="417" t="s">
        <v>4017</v>
      </c>
      <c r="R971" s="417" t="s">
        <v>4975</v>
      </c>
    </row>
    <row r="972" spans="1:18" ht="15" customHeight="1" thickBot="1" x14ac:dyDescent="0.3">
      <c r="A972" s="417" t="s">
        <v>962</v>
      </c>
      <c r="B972" s="413">
        <f t="shared" si="77"/>
        <v>98</v>
      </c>
      <c r="C972" s="413" t="str">
        <f t="shared" si="75"/>
        <v>12651500198</v>
      </c>
      <c r="D972" s="395" t="str">
        <f t="shared" si="76"/>
        <v>126515001McKinley William Sch</v>
      </c>
      <c r="E972" s="418" t="s">
        <v>963</v>
      </c>
      <c r="F972" s="418" t="s">
        <v>23</v>
      </c>
      <c r="G972" s="415" t="s">
        <v>1425</v>
      </c>
      <c r="H972" s="417" t="s">
        <v>3706</v>
      </c>
      <c r="I972" s="418" t="s">
        <v>3705</v>
      </c>
      <c r="J972" s="417" t="s">
        <v>3706</v>
      </c>
      <c r="K972" s="419" t="str">
        <f t="shared" si="74"/>
        <v>2101 N Orkney St  Philadelphia,  PA  19122</v>
      </c>
      <c r="L972" s="418" t="s">
        <v>6100</v>
      </c>
      <c r="M972" s="395"/>
      <c r="N972" s="418" t="s">
        <v>3910</v>
      </c>
      <c r="O972" s="395"/>
      <c r="P972" s="418" t="s">
        <v>4016</v>
      </c>
      <c r="Q972" s="417" t="s">
        <v>4017</v>
      </c>
      <c r="R972" s="417" t="s">
        <v>4974</v>
      </c>
    </row>
    <row r="973" spans="1:18" ht="15" customHeight="1" thickBot="1" x14ac:dyDescent="0.3">
      <c r="A973" s="417" t="s">
        <v>962</v>
      </c>
      <c r="B973" s="413">
        <f t="shared" si="77"/>
        <v>99</v>
      </c>
      <c r="C973" s="413" t="str">
        <f t="shared" si="75"/>
        <v>12651500199</v>
      </c>
      <c r="D973" s="395" t="str">
        <f t="shared" si="76"/>
        <v>126515001McMichael Morton Sch</v>
      </c>
      <c r="E973" s="418" t="s">
        <v>963</v>
      </c>
      <c r="F973" s="418" t="s">
        <v>23</v>
      </c>
      <c r="G973" s="415" t="s">
        <v>1425</v>
      </c>
      <c r="H973" s="417" t="s">
        <v>3708</v>
      </c>
      <c r="I973" s="418" t="s">
        <v>3707</v>
      </c>
      <c r="J973" s="417" t="s">
        <v>3708</v>
      </c>
      <c r="K973" s="419" t="str">
        <f t="shared" si="74"/>
        <v>3543 Fairmount Ave  Philadelphia,  PA  19104</v>
      </c>
      <c r="L973" s="418" t="s">
        <v>6101</v>
      </c>
      <c r="M973" s="395"/>
      <c r="N973" s="418" t="s">
        <v>3910</v>
      </c>
      <c r="O973" s="395"/>
      <c r="P973" s="418" t="s">
        <v>4016</v>
      </c>
      <c r="Q973" s="417" t="s">
        <v>4017</v>
      </c>
      <c r="R973" s="417" t="s">
        <v>4960</v>
      </c>
    </row>
    <row r="974" spans="1:18" ht="15" customHeight="1" thickBot="1" x14ac:dyDescent="0.3">
      <c r="A974" s="417" t="s">
        <v>962</v>
      </c>
      <c r="B974" s="413">
        <f t="shared" si="77"/>
        <v>100</v>
      </c>
      <c r="C974" s="413" t="str">
        <f t="shared" si="75"/>
        <v>126515001100</v>
      </c>
      <c r="D974" s="395" t="str">
        <f t="shared" si="76"/>
        <v>126515001Meade Gen George C Sch</v>
      </c>
      <c r="E974" s="418" t="s">
        <v>963</v>
      </c>
      <c r="F974" s="418" t="s">
        <v>23</v>
      </c>
      <c r="G974" s="415" t="s">
        <v>1425</v>
      </c>
      <c r="H974" s="417" t="s">
        <v>3710</v>
      </c>
      <c r="I974" s="418" t="s">
        <v>3709</v>
      </c>
      <c r="J974" s="417" t="s">
        <v>3710</v>
      </c>
      <c r="K974" s="419" t="str">
        <f t="shared" si="74"/>
        <v>1600 N 18th St  Philadelphia,  PA  19121</v>
      </c>
      <c r="L974" s="418" t="s">
        <v>6102</v>
      </c>
      <c r="M974" s="395"/>
      <c r="N974" s="418" t="s">
        <v>3910</v>
      </c>
      <c r="O974" s="395"/>
      <c r="P974" s="418" t="s">
        <v>4016</v>
      </c>
      <c r="Q974" s="417" t="s">
        <v>4017</v>
      </c>
      <c r="R974" s="417" t="s">
        <v>4976</v>
      </c>
    </row>
    <row r="975" spans="1:18" ht="15" customHeight="1" thickBot="1" x14ac:dyDescent="0.3">
      <c r="A975" s="417" t="s">
        <v>962</v>
      </c>
      <c r="B975" s="413">
        <f t="shared" si="77"/>
        <v>101</v>
      </c>
      <c r="C975" s="413" t="str">
        <f t="shared" si="75"/>
        <v>126515001101</v>
      </c>
      <c r="D975" s="395" t="str">
        <f t="shared" si="76"/>
        <v>126515001Meehan Austin MS</v>
      </c>
      <c r="E975" s="418" t="s">
        <v>963</v>
      </c>
      <c r="F975" s="418" t="s">
        <v>23</v>
      </c>
      <c r="G975" s="415" t="s">
        <v>1425</v>
      </c>
      <c r="H975" s="417" t="s">
        <v>3712</v>
      </c>
      <c r="I975" s="418" t="s">
        <v>3711</v>
      </c>
      <c r="J975" s="417" t="s">
        <v>3712</v>
      </c>
      <c r="K975" s="419" t="str">
        <f t="shared" si="74"/>
        <v>3001 Ryan Ave  Philadelphia,  PA  19152</v>
      </c>
      <c r="L975" s="418" t="s">
        <v>6103</v>
      </c>
      <c r="M975" s="395"/>
      <c r="N975" s="418" t="s">
        <v>3910</v>
      </c>
      <c r="O975" s="395"/>
      <c r="P975" s="418" t="s">
        <v>4016</v>
      </c>
      <c r="Q975" s="417" t="s">
        <v>4017</v>
      </c>
      <c r="R975" s="417" t="s">
        <v>14883</v>
      </c>
    </row>
    <row r="976" spans="1:18" ht="15" customHeight="1" thickBot="1" x14ac:dyDescent="0.3">
      <c r="A976" s="417" t="s">
        <v>962</v>
      </c>
      <c r="B976" s="413">
        <f t="shared" si="77"/>
        <v>102</v>
      </c>
      <c r="C976" s="413" t="str">
        <f t="shared" si="75"/>
        <v>126515001102</v>
      </c>
      <c r="D976" s="395" t="str">
        <f t="shared" si="76"/>
        <v>126515001Meredith William M Sch</v>
      </c>
      <c r="E976" s="418" t="s">
        <v>963</v>
      </c>
      <c r="F976" s="418" t="s">
        <v>23</v>
      </c>
      <c r="G976" s="415" t="s">
        <v>1425</v>
      </c>
      <c r="H976" s="417" t="s">
        <v>3714</v>
      </c>
      <c r="I976" s="418" t="s">
        <v>3713</v>
      </c>
      <c r="J976" s="417" t="s">
        <v>3714</v>
      </c>
      <c r="K976" s="419" t="str">
        <f t="shared" si="74"/>
        <v>725 S 5th St  Philadelphia,  PA  19147</v>
      </c>
      <c r="L976" s="418" t="s">
        <v>6104</v>
      </c>
      <c r="M976" s="395"/>
      <c r="N976" s="418" t="s">
        <v>3910</v>
      </c>
      <c r="O976" s="395"/>
      <c r="P976" s="418" t="s">
        <v>4016</v>
      </c>
      <c r="Q976" s="417" t="s">
        <v>4017</v>
      </c>
      <c r="R976" s="417" t="s">
        <v>4982</v>
      </c>
    </row>
    <row r="977" spans="1:18" ht="15" customHeight="1" thickBot="1" x14ac:dyDescent="0.3">
      <c r="A977" s="417" t="s">
        <v>962</v>
      </c>
      <c r="B977" s="413">
        <f t="shared" si="77"/>
        <v>103</v>
      </c>
      <c r="C977" s="413" t="str">
        <f t="shared" si="75"/>
        <v>126515001103</v>
      </c>
      <c r="D977" s="395" t="str">
        <f t="shared" si="76"/>
        <v>126515001Middle Years Alternative</v>
      </c>
      <c r="E977" s="418" t="s">
        <v>963</v>
      </c>
      <c r="F977" s="418" t="s">
        <v>23</v>
      </c>
      <c r="G977" s="415" t="s">
        <v>1425</v>
      </c>
      <c r="H977" s="417" t="s">
        <v>3716</v>
      </c>
      <c r="I977" s="418" t="s">
        <v>3715</v>
      </c>
      <c r="J977" s="417" t="s">
        <v>3716</v>
      </c>
      <c r="K977" s="419" t="str">
        <f t="shared" si="74"/>
        <v>4725 Fairmont Ave  Philadelphia,  PA  19139</v>
      </c>
      <c r="L977" s="418" t="s">
        <v>6105</v>
      </c>
      <c r="M977" s="395"/>
      <c r="N977" s="418" t="s">
        <v>3910</v>
      </c>
      <c r="O977" s="395"/>
      <c r="P977" s="418" t="s">
        <v>4016</v>
      </c>
      <c r="Q977" s="417" t="s">
        <v>4017</v>
      </c>
      <c r="R977" s="417" t="s">
        <v>4142</v>
      </c>
    </row>
    <row r="978" spans="1:18" ht="15" customHeight="1" thickBot="1" x14ac:dyDescent="0.3">
      <c r="A978" s="417" t="s">
        <v>962</v>
      </c>
      <c r="B978" s="413">
        <f t="shared" si="77"/>
        <v>104</v>
      </c>
      <c r="C978" s="413" t="str">
        <f t="shared" si="75"/>
        <v>126515001104</v>
      </c>
      <c r="D978" s="395" t="str">
        <f t="shared" si="76"/>
        <v>126515001Mifflin Thomas Sch</v>
      </c>
      <c r="E978" s="418" t="s">
        <v>963</v>
      </c>
      <c r="F978" s="418" t="s">
        <v>23</v>
      </c>
      <c r="G978" s="415" t="s">
        <v>1425</v>
      </c>
      <c r="H978" s="417" t="s">
        <v>3718</v>
      </c>
      <c r="I978" s="418" t="s">
        <v>3717</v>
      </c>
      <c r="J978" s="417" t="s">
        <v>3718</v>
      </c>
      <c r="K978" s="419" t="str">
        <f t="shared" si="74"/>
        <v>3624 Conrad St  Philadelphia,  PA  19129</v>
      </c>
      <c r="L978" s="418" t="s">
        <v>6106</v>
      </c>
      <c r="M978" s="395"/>
      <c r="N978" s="418" t="s">
        <v>3910</v>
      </c>
      <c r="O978" s="395"/>
      <c r="P978" s="418" t="s">
        <v>4016</v>
      </c>
      <c r="Q978" s="417" t="s">
        <v>4017</v>
      </c>
      <c r="R978" s="417" t="s">
        <v>5076</v>
      </c>
    </row>
    <row r="979" spans="1:18" ht="15" customHeight="1" thickBot="1" x14ac:dyDescent="0.3">
      <c r="A979" s="417" t="s">
        <v>962</v>
      </c>
      <c r="B979" s="413">
        <f t="shared" si="77"/>
        <v>105</v>
      </c>
      <c r="C979" s="413" t="str">
        <f t="shared" si="75"/>
        <v>126515001105</v>
      </c>
      <c r="D979" s="395" t="str">
        <f t="shared" si="76"/>
        <v>126515001Morris Robert Sch</v>
      </c>
      <c r="E979" s="418" t="s">
        <v>963</v>
      </c>
      <c r="F979" s="418" t="s">
        <v>23</v>
      </c>
      <c r="G979" s="415" t="s">
        <v>1425</v>
      </c>
      <c r="H979" s="417" t="s">
        <v>3720</v>
      </c>
      <c r="I979" s="418" t="s">
        <v>3719</v>
      </c>
      <c r="J979" s="417" t="s">
        <v>3720</v>
      </c>
      <c r="K979" s="419" t="str">
        <f t="shared" si="74"/>
        <v>2600 W Thompson St  Philadelphia,  PA  19121</v>
      </c>
      <c r="L979" s="418" t="s">
        <v>6107</v>
      </c>
      <c r="M979" s="395"/>
      <c r="N979" s="418" t="s">
        <v>3910</v>
      </c>
      <c r="O979" s="395"/>
      <c r="P979" s="418" t="s">
        <v>4016</v>
      </c>
      <c r="Q979" s="417" t="s">
        <v>4017</v>
      </c>
      <c r="R979" s="417" t="s">
        <v>4976</v>
      </c>
    </row>
    <row r="980" spans="1:18" ht="15" customHeight="1" thickBot="1" x14ac:dyDescent="0.3">
      <c r="A980" s="417" t="s">
        <v>962</v>
      </c>
      <c r="B980" s="413">
        <f t="shared" si="77"/>
        <v>106</v>
      </c>
      <c r="C980" s="413" t="str">
        <f t="shared" si="75"/>
        <v>126515001106</v>
      </c>
      <c r="D980" s="395" t="str">
        <f t="shared" si="76"/>
        <v>126515001Morrison Andrew J Sch</v>
      </c>
      <c r="E980" s="418" t="s">
        <v>963</v>
      </c>
      <c r="F980" s="418" t="s">
        <v>23</v>
      </c>
      <c r="G980" s="415" t="s">
        <v>1425</v>
      </c>
      <c r="H980" s="417" t="s">
        <v>3722</v>
      </c>
      <c r="I980" s="418" t="s">
        <v>3721</v>
      </c>
      <c r="J980" s="417" t="s">
        <v>3722</v>
      </c>
      <c r="K980" s="419" t="str">
        <f t="shared" si="74"/>
        <v>5100 N 3rd St  Philadelphia,  PA  19120</v>
      </c>
      <c r="L980" s="418" t="s">
        <v>6108</v>
      </c>
      <c r="M980" s="395"/>
      <c r="N980" s="418" t="s">
        <v>3910</v>
      </c>
      <c r="O980" s="395"/>
      <c r="P980" s="418" t="s">
        <v>4016</v>
      </c>
      <c r="Q980" s="417" t="s">
        <v>4017</v>
      </c>
      <c r="R980" s="417" t="s">
        <v>4977</v>
      </c>
    </row>
    <row r="981" spans="1:18" ht="15" customHeight="1" thickBot="1" x14ac:dyDescent="0.3">
      <c r="A981" s="417" t="s">
        <v>962</v>
      </c>
      <c r="B981" s="413">
        <f t="shared" si="77"/>
        <v>107</v>
      </c>
      <c r="C981" s="413" t="str">
        <f t="shared" si="75"/>
        <v>126515001107</v>
      </c>
      <c r="D981" s="395" t="str">
        <f t="shared" si="76"/>
        <v>126515001Motivation HS</v>
      </c>
      <c r="E981" s="418" t="s">
        <v>963</v>
      </c>
      <c r="F981" s="418" t="s">
        <v>23</v>
      </c>
      <c r="G981" s="415" t="s">
        <v>1425</v>
      </c>
      <c r="H981" s="417" t="s">
        <v>3724</v>
      </c>
      <c r="I981" s="418" t="s">
        <v>3723</v>
      </c>
      <c r="J981" s="417" t="s">
        <v>3724</v>
      </c>
      <c r="K981" s="419" t="str">
        <f t="shared" si="74"/>
        <v>5900 Baltimore Ave  Philadelphia,  PA  19143</v>
      </c>
      <c r="L981" s="418" t="s">
        <v>5692</v>
      </c>
      <c r="M981" s="395"/>
      <c r="N981" s="418" t="s">
        <v>3910</v>
      </c>
      <c r="O981" s="395"/>
      <c r="P981" s="418" t="s">
        <v>4016</v>
      </c>
      <c r="Q981" s="417" t="s">
        <v>4017</v>
      </c>
      <c r="R981" s="417" t="s">
        <v>4958</v>
      </c>
    </row>
    <row r="982" spans="1:18" ht="15" customHeight="1" thickBot="1" x14ac:dyDescent="0.3">
      <c r="A982" s="417" t="s">
        <v>962</v>
      </c>
      <c r="B982" s="413">
        <f t="shared" si="77"/>
        <v>108</v>
      </c>
      <c r="C982" s="413" t="str">
        <f t="shared" si="75"/>
        <v>126515001108</v>
      </c>
      <c r="D982" s="395" t="str">
        <f t="shared" si="76"/>
        <v>126515001Munoz-Marin Luis</v>
      </c>
      <c r="E982" s="418" t="s">
        <v>963</v>
      </c>
      <c r="F982" s="418" t="s">
        <v>23</v>
      </c>
      <c r="G982" s="415" t="s">
        <v>1425</v>
      </c>
      <c r="H982" s="417" t="s">
        <v>3726</v>
      </c>
      <c r="I982" s="418" t="s">
        <v>3725</v>
      </c>
      <c r="J982" s="417" t="s">
        <v>3726</v>
      </c>
      <c r="K982" s="419" t="str">
        <f t="shared" si="74"/>
        <v>3300 N 3rd St  Philadelphia,  PA  19140</v>
      </c>
      <c r="L982" s="418" t="s">
        <v>6110</v>
      </c>
      <c r="M982" s="395"/>
      <c r="N982" s="418" t="s">
        <v>3910</v>
      </c>
      <c r="O982" s="395"/>
      <c r="P982" s="418" t="s">
        <v>4016</v>
      </c>
      <c r="Q982" s="417" t="s">
        <v>4017</v>
      </c>
      <c r="R982" s="417" t="s">
        <v>4188</v>
      </c>
    </row>
    <row r="983" spans="1:18" ht="15" customHeight="1" thickBot="1" x14ac:dyDescent="0.3">
      <c r="A983" s="417" t="s">
        <v>962</v>
      </c>
      <c r="B983" s="413">
        <f t="shared" si="77"/>
        <v>109</v>
      </c>
      <c r="C983" s="413" t="str">
        <f t="shared" si="75"/>
        <v>126515001109</v>
      </c>
      <c r="D983" s="395" t="str">
        <f t="shared" si="76"/>
        <v>126515001Nebinger George W Sch</v>
      </c>
      <c r="E983" s="418" t="s">
        <v>963</v>
      </c>
      <c r="F983" s="418" t="s">
        <v>23</v>
      </c>
      <c r="G983" s="415" t="s">
        <v>1425</v>
      </c>
      <c r="H983" s="417" t="s">
        <v>3728</v>
      </c>
      <c r="I983" s="418" t="s">
        <v>3727</v>
      </c>
      <c r="J983" s="417" t="s">
        <v>3728</v>
      </c>
      <c r="K983" s="419" t="str">
        <f t="shared" si="74"/>
        <v>601 Carpenter St  Philadelphia,  PA  19147</v>
      </c>
      <c r="L983" s="418" t="s">
        <v>6111</v>
      </c>
      <c r="M983" s="395"/>
      <c r="N983" s="418" t="s">
        <v>3910</v>
      </c>
      <c r="O983" s="395"/>
      <c r="P983" s="418" t="s">
        <v>4016</v>
      </c>
      <c r="Q983" s="417" t="s">
        <v>4017</v>
      </c>
      <c r="R983" s="417" t="s">
        <v>4982</v>
      </c>
    </row>
    <row r="984" spans="1:18" ht="15" customHeight="1" thickBot="1" x14ac:dyDescent="0.3">
      <c r="A984" s="417" t="s">
        <v>962</v>
      </c>
      <c r="B984" s="413">
        <f t="shared" si="77"/>
        <v>110</v>
      </c>
      <c r="C984" s="413" t="str">
        <f t="shared" si="75"/>
        <v>126515001110</v>
      </c>
      <c r="D984" s="395" t="str">
        <f t="shared" si="76"/>
        <v>126515001Northeast HS</v>
      </c>
      <c r="E984" s="418" t="s">
        <v>963</v>
      </c>
      <c r="F984" s="418" t="s">
        <v>23</v>
      </c>
      <c r="G984" s="415" t="s">
        <v>1425</v>
      </c>
      <c r="H984" s="417" t="s">
        <v>3730</v>
      </c>
      <c r="I984" s="418" t="s">
        <v>3729</v>
      </c>
      <c r="J984" s="417" t="s">
        <v>3730</v>
      </c>
      <c r="K984" s="419" t="str">
        <f t="shared" si="74"/>
        <v>1601 Cottman Ave  Philadelphia,  PA  19111</v>
      </c>
      <c r="L984" s="418" t="s">
        <v>6112</v>
      </c>
      <c r="M984" s="395"/>
      <c r="N984" s="418" t="s">
        <v>3910</v>
      </c>
      <c r="O984" s="395"/>
      <c r="P984" s="418" t="s">
        <v>4016</v>
      </c>
      <c r="Q984" s="417" t="s">
        <v>4017</v>
      </c>
      <c r="R984" s="417" t="s">
        <v>5078</v>
      </c>
    </row>
    <row r="985" spans="1:18" ht="15" customHeight="1" thickBot="1" x14ac:dyDescent="0.3">
      <c r="A985" s="417" t="s">
        <v>962</v>
      </c>
      <c r="B985" s="413">
        <f t="shared" si="77"/>
        <v>111</v>
      </c>
      <c r="C985" s="413" t="str">
        <f t="shared" si="75"/>
        <v>126515001111</v>
      </c>
      <c r="D985" s="395" t="str">
        <f t="shared" si="76"/>
        <v>126515001Olney El Sch</v>
      </c>
      <c r="E985" s="418" t="s">
        <v>963</v>
      </c>
      <c r="F985" s="418" t="s">
        <v>23</v>
      </c>
      <c r="G985" s="415" t="s">
        <v>1425</v>
      </c>
      <c r="H985" s="417" t="s">
        <v>3732</v>
      </c>
      <c r="I985" s="418" t="s">
        <v>3731</v>
      </c>
      <c r="J985" s="417" t="s">
        <v>3732</v>
      </c>
      <c r="K985" s="419" t="str">
        <f t="shared" si="74"/>
        <v>5301 N Water St  Philadelphia,  PA  19120</v>
      </c>
      <c r="L985" s="418" t="s">
        <v>6113</v>
      </c>
      <c r="M985" s="395"/>
      <c r="N985" s="418" t="s">
        <v>3910</v>
      </c>
      <c r="O985" s="395"/>
      <c r="P985" s="418" t="s">
        <v>4016</v>
      </c>
      <c r="Q985" s="417" t="s">
        <v>4017</v>
      </c>
      <c r="R985" s="417" t="s">
        <v>4977</v>
      </c>
    </row>
    <row r="986" spans="1:18" ht="15" customHeight="1" thickBot="1" x14ac:dyDescent="0.3">
      <c r="A986" s="417" t="s">
        <v>962</v>
      </c>
      <c r="B986" s="413">
        <f t="shared" si="77"/>
        <v>112</v>
      </c>
      <c r="C986" s="413" t="str">
        <f t="shared" si="75"/>
        <v>126515001112</v>
      </c>
      <c r="D986" s="395" t="str">
        <f t="shared" si="76"/>
        <v>126515001Overbrook Edu Ctr</v>
      </c>
      <c r="E986" s="418" t="s">
        <v>963</v>
      </c>
      <c r="F986" s="418" t="s">
        <v>23</v>
      </c>
      <c r="G986" s="415" t="s">
        <v>1425</v>
      </c>
      <c r="H986" s="417" t="s">
        <v>3734</v>
      </c>
      <c r="I986" s="418" t="s">
        <v>3733</v>
      </c>
      <c r="J986" s="417" t="s">
        <v>3734</v>
      </c>
      <c r="K986" s="419" t="str">
        <f t="shared" si="74"/>
        <v>6722 Lansdowne Ave  Philadelphia,  PA  19151</v>
      </c>
      <c r="L986" s="418" t="s">
        <v>6114</v>
      </c>
      <c r="M986" s="395"/>
      <c r="N986" s="418" t="s">
        <v>3910</v>
      </c>
      <c r="O986" s="395"/>
      <c r="P986" s="418" t="s">
        <v>4016</v>
      </c>
      <c r="Q986" s="417" t="s">
        <v>4017</v>
      </c>
      <c r="R986" s="417" t="s">
        <v>4956</v>
      </c>
    </row>
    <row r="987" spans="1:18" ht="15" customHeight="1" thickBot="1" x14ac:dyDescent="0.3">
      <c r="A987" s="417" t="s">
        <v>962</v>
      </c>
      <c r="B987" s="413">
        <f t="shared" si="77"/>
        <v>113</v>
      </c>
      <c r="C987" s="413" t="str">
        <f t="shared" si="75"/>
        <v>126515001113</v>
      </c>
      <c r="D987" s="395" t="str">
        <f t="shared" si="76"/>
        <v>126515001Overbrook HS</v>
      </c>
      <c r="E987" s="418" t="s">
        <v>963</v>
      </c>
      <c r="F987" s="418" t="s">
        <v>23</v>
      </c>
      <c r="G987" s="415" t="s">
        <v>1425</v>
      </c>
      <c r="H987" s="417" t="s">
        <v>3736</v>
      </c>
      <c r="I987" s="418" t="s">
        <v>3735</v>
      </c>
      <c r="J987" s="417" t="s">
        <v>3736</v>
      </c>
      <c r="K987" s="419" t="str">
        <f t="shared" si="74"/>
        <v>5898 Lancaster Ave  Philadelphia,  PA  19131</v>
      </c>
      <c r="L987" s="418" t="s">
        <v>6115</v>
      </c>
      <c r="M987" s="395"/>
      <c r="N987" s="418" t="s">
        <v>3910</v>
      </c>
      <c r="O987" s="395"/>
      <c r="P987" s="418" t="s">
        <v>4016</v>
      </c>
      <c r="Q987" s="417" t="s">
        <v>4017</v>
      </c>
      <c r="R987" s="417" t="s">
        <v>4961</v>
      </c>
    </row>
    <row r="988" spans="1:18" ht="15" customHeight="1" thickBot="1" x14ac:dyDescent="0.3">
      <c r="A988" s="417" t="s">
        <v>962</v>
      </c>
      <c r="B988" s="413">
        <f t="shared" si="77"/>
        <v>114</v>
      </c>
      <c r="C988" s="413" t="str">
        <f t="shared" si="75"/>
        <v>126515001114</v>
      </c>
      <c r="D988" s="395" t="str">
        <f t="shared" si="76"/>
        <v>126515001Parkway Northwest</v>
      </c>
      <c r="E988" s="418" t="s">
        <v>963</v>
      </c>
      <c r="F988" s="418" t="s">
        <v>23</v>
      </c>
      <c r="G988" s="415" t="s">
        <v>1425</v>
      </c>
      <c r="H988" s="417" t="s">
        <v>3738</v>
      </c>
      <c r="I988" s="418" t="s">
        <v>3737</v>
      </c>
      <c r="J988" s="417" t="s">
        <v>3738</v>
      </c>
      <c r="K988" s="419" t="str">
        <f t="shared" si="74"/>
        <v>1100 E. Mt. Pleasant Ave  Philadelphia,  PA  19150</v>
      </c>
      <c r="L988" s="418" t="s">
        <v>14901</v>
      </c>
      <c r="M988" s="395"/>
      <c r="N988" s="418" t="s">
        <v>3910</v>
      </c>
      <c r="O988" s="395"/>
      <c r="P988" s="418" t="s">
        <v>4016</v>
      </c>
      <c r="Q988" s="417" t="s">
        <v>4017</v>
      </c>
      <c r="R988" s="417" t="s">
        <v>4967</v>
      </c>
    </row>
    <row r="989" spans="1:18" ht="15" customHeight="1" thickBot="1" x14ac:dyDescent="0.3">
      <c r="A989" s="417" t="s">
        <v>962</v>
      </c>
      <c r="B989" s="413">
        <f t="shared" si="77"/>
        <v>115</v>
      </c>
      <c r="C989" s="413" t="str">
        <f t="shared" si="75"/>
        <v>126515001115</v>
      </c>
      <c r="D989" s="395" t="str">
        <f t="shared" si="76"/>
        <v>126515001Parkway West</v>
      </c>
      <c r="E989" s="418" t="s">
        <v>963</v>
      </c>
      <c r="F989" s="418" t="s">
        <v>23</v>
      </c>
      <c r="G989" s="415" t="s">
        <v>1425</v>
      </c>
      <c r="H989" s="417" t="s">
        <v>3740</v>
      </c>
      <c r="I989" s="418" t="s">
        <v>3739</v>
      </c>
      <c r="J989" s="417" t="s">
        <v>3740</v>
      </c>
      <c r="K989" s="419" t="str">
        <f t="shared" si="74"/>
        <v>4725 Fairmont Ave  Philadelphia,  PA  19139</v>
      </c>
      <c r="L989" s="418" t="s">
        <v>6105</v>
      </c>
      <c r="M989" s="395"/>
      <c r="N989" s="418" t="s">
        <v>3910</v>
      </c>
      <c r="O989" s="395"/>
      <c r="P989" s="418" t="s">
        <v>4016</v>
      </c>
      <c r="Q989" s="417" t="s">
        <v>4017</v>
      </c>
      <c r="R989" s="417" t="s">
        <v>4142</v>
      </c>
    </row>
    <row r="990" spans="1:18" ht="15" customHeight="1" thickBot="1" x14ac:dyDescent="0.3">
      <c r="A990" s="417" t="s">
        <v>962</v>
      </c>
      <c r="B990" s="413">
        <f t="shared" si="77"/>
        <v>116</v>
      </c>
      <c r="C990" s="413" t="str">
        <f t="shared" si="75"/>
        <v>126515001116</v>
      </c>
      <c r="D990" s="395" t="str">
        <f t="shared" si="76"/>
        <v>126515001Parkway-Center City</v>
      </c>
      <c r="E990" s="418" t="s">
        <v>963</v>
      </c>
      <c r="F990" s="418" t="s">
        <v>23</v>
      </c>
      <c r="G990" s="415" t="s">
        <v>1425</v>
      </c>
      <c r="H990" s="417" t="s">
        <v>3742</v>
      </c>
      <c r="I990" s="418" t="s">
        <v>3741</v>
      </c>
      <c r="J990" s="417" t="s">
        <v>3742</v>
      </c>
      <c r="K990" s="419" t="str">
        <f t="shared" si="74"/>
        <v>540 N 13th Street  Philadelphia,  PA  19123</v>
      </c>
      <c r="L990" s="418" t="s">
        <v>6116</v>
      </c>
      <c r="M990" s="395"/>
      <c r="N990" s="418" t="s">
        <v>3910</v>
      </c>
      <c r="O990" s="395"/>
      <c r="P990" s="418" t="s">
        <v>4016</v>
      </c>
      <c r="Q990" s="417" t="s">
        <v>4017</v>
      </c>
      <c r="R990" s="417" t="s">
        <v>4968</v>
      </c>
    </row>
    <row r="991" spans="1:18" ht="15" customHeight="1" thickBot="1" x14ac:dyDescent="0.3">
      <c r="A991" s="417" t="s">
        <v>962</v>
      </c>
      <c r="B991" s="413">
        <f t="shared" si="77"/>
        <v>117</v>
      </c>
      <c r="C991" s="413" t="str">
        <f t="shared" si="75"/>
        <v>126515001117</v>
      </c>
      <c r="D991" s="395" t="str">
        <f t="shared" si="76"/>
        <v>126515001Paul Robeson HS for Human Services</v>
      </c>
      <c r="E991" s="418" t="s">
        <v>963</v>
      </c>
      <c r="F991" s="418" t="s">
        <v>23</v>
      </c>
      <c r="G991" s="415" t="s">
        <v>1425</v>
      </c>
      <c r="H991" s="417" t="s">
        <v>3744</v>
      </c>
      <c r="I991" s="418" t="s">
        <v>3743</v>
      </c>
      <c r="J991" s="417" t="s">
        <v>3744</v>
      </c>
      <c r="K991" s="419" t="str">
        <f t="shared" ref="K991:K1054" si="78">L991&amp;"  "&amp;P991&amp;",  "&amp;Q991&amp;"  "&amp;R991</f>
        <v>4125 Ludlow St  Philadelphia,  PA  19104</v>
      </c>
      <c r="L991" s="418" t="s">
        <v>14902</v>
      </c>
      <c r="M991" s="395"/>
      <c r="N991" s="418" t="s">
        <v>3910</v>
      </c>
      <c r="O991" s="395"/>
      <c r="P991" s="418" t="s">
        <v>4016</v>
      </c>
      <c r="Q991" s="417" t="s">
        <v>4017</v>
      </c>
      <c r="R991" s="417" t="s">
        <v>4960</v>
      </c>
    </row>
    <row r="992" spans="1:18" ht="15" customHeight="1" thickBot="1" x14ac:dyDescent="0.3">
      <c r="A992" s="417" t="s">
        <v>962</v>
      </c>
      <c r="B992" s="413">
        <f t="shared" si="77"/>
        <v>118</v>
      </c>
      <c r="C992" s="413" t="str">
        <f t="shared" si="75"/>
        <v>126515001118</v>
      </c>
      <c r="D992" s="395" t="str">
        <f t="shared" si="76"/>
        <v>126515001Penn Alexander Sch</v>
      </c>
      <c r="E992" s="418" t="s">
        <v>963</v>
      </c>
      <c r="F992" s="418" t="s">
        <v>23</v>
      </c>
      <c r="G992" s="415" t="s">
        <v>1425</v>
      </c>
      <c r="H992" s="417" t="s">
        <v>3746</v>
      </c>
      <c r="I992" s="418" t="s">
        <v>3745</v>
      </c>
      <c r="J992" s="417" t="s">
        <v>3746</v>
      </c>
      <c r="K992" s="419" t="str">
        <f t="shared" si="78"/>
        <v>4209 Spruce St  Philadelphia,  PA  19104</v>
      </c>
      <c r="L992" s="418" t="s">
        <v>6117</v>
      </c>
      <c r="M992" s="395"/>
      <c r="N992" s="418" t="s">
        <v>3910</v>
      </c>
      <c r="O992" s="395"/>
      <c r="P992" s="418" t="s">
        <v>4016</v>
      </c>
      <c r="Q992" s="417" t="s">
        <v>4017</v>
      </c>
      <c r="R992" s="417" t="s">
        <v>4960</v>
      </c>
    </row>
    <row r="993" spans="1:18" ht="15" customHeight="1" thickBot="1" x14ac:dyDescent="0.3">
      <c r="A993" s="417" t="s">
        <v>962</v>
      </c>
      <c r="B993" s="413">
        <f t="shared" si="77"/>
        <v>119</v>
      </c>
      <c r="C993" s="413" t="str">
        <f t="shared" si="75"/>
        <v>126515001119</v>
      </c>
      <c r="D993" s="395" t="str">
        <f t="shared" si="76"/>
        <v>126515001Penn Treaty Sch</v>
      </c>
      <c r="E993" s="418" t="s">
        <v>963</v>
      </c>
      <c r="F993" s="418" t="s">
        <v>23</v>
      </c>
      <c r="G993" s="415" t="s">
        <v>1425</v>
      </c>
      <c r="H993" s="417" t="s">
        <v>14903</v>
      </c>
      <c r="I993" s="418" t="s">
        <v>14904</v>
      </c>
      <c r="J993" s="417" t="s">
        <v>14903</v>
      </c>
      <c r="K993" s="419" t="str">
        <f t="shared" si="78"/>
        <v>600 E Thompson St  Philadelphia,  PA  19125</v>
      </c>
      <c r="L993" s="418" t="s">
        <v>6118</v>
      </c>
      <c r="M993" s="395"/>
      <c r="N993" s="418" t="s">
        <v>3910</v>
      </c>
      <c r="O993" s="395"/>
      <c r="P993" s="418" t="s">
        <v>4016</v>
      </c>
      <c r="Q993" s="417" t="s">
        <v>4017</v>
      </c>
      <c r="R993" s="417" t="s">
        <v>4990</v>
      </c>
    </row>
    <row r="994" spans="1:18" ht="15" customHeight="1" thickBot="1" x14ac:dyDescent="0.3">
      <c r="A994" s="417" t="s">
        <v>962</v>
      </c>
      <c r="B994" s="413">
        <f t="shared" si="77"/>
        <v>120</v>
      </c>
      <c r="C994" s="413" t="str">
        <f t="shared" si="75"/>
        <v>126515001120</v>
      </c>
      <c r="D994" s="395" t="str">
        <f t="shared" si="76"/>
        <v>126515001Penrose Sch</v>
      </c>
      <c r="E994" s="418" t="s">
        <v>963</v>
      </c>
      <c r="F994" s="418" t="s">
        <v>23</v>
      </c>
      <c r="G994" s="415" t="s">
        <v>1425</v>
      </c>
      <c r="H994" s="417" t="s">
        <v>3748</v>
      </c>
      <c r="I994" s="418" t="s">
        <v>3747</v>
      </c>
      <c r="J994" s="417" t="s">
        <v>3748</v>
      </c>
      <c r="K994" s="419" t="str">
        <f t="shared" si="78"/>
        <v>2515 S 78th St  Philadelphia,  PA  19153</v>
      </c>
      <c r="L994" s="418" t="s">
        <v>6119</v>
      </c>
      <c r="M994" s="395"/>
      <c r="N994" s="418" t="s">
        <v>3910</v>
      </c>
      <c r="O994" s="395"/>
      <c r="P994" s="418" t="s">
        <v>4016</v>
      </c>
      <c r="Q994" s="417" t="s">
        <v>4017</v>
      </c>
      <c r="R994" s="417" t="s">
        <v>6109</v>
      </c>
    </row>
    <row r="995" spans="1:18" ht="15" customHeight="1" thickBot="1" x14ac:dyDescent="0.3">
      <c r="A995" s="417" t="s">
        <v>962</v>
      </c>
      <c r="B995" s="413">
        <f t="shared" si="77"/>
        <v>121</v>
      </c>
      <c r="C995" s="413" t="str">
        <f t="shared" si="75"/>
        <v>126515001121</v>
      </c>
      <c r="D995" s="395" t="str">
        <f t="shared" si="76"/>
        <v>126515001Philadelphia Military Acad at Elverson</v>
      </c>
      <c r="E995" s="418" t="s">
        <v>963</v>
      </c>
      <c r="F995" s="418" t="s">
        <v>23</v>
      </c>
      <c r="G995" s="415" t="s">
        <v>1425</v>
      </c>
      <c r="H995" s="417" t="s">
        <v>3750</v>
      </c>
      <c r="I995" s="418" t="s">
        <v>3749</v>
      </c>
      <c r="J995" s="417" t="s">
        <v>3750</v>
      </c>
      <c r="K995" s="419" t="str">
        <f t="shared" si="78"/>
        <v>2118-2160 N 13th Street  Philadelphia,  PA  19122</v>
      </c>
      <c r="L995" s="418" t="s">
        <v>6120</v>
      </c>
      <c r="M995" s="395"/>
      <c r="N995" s="418" t="s">
        <v>3910</v>
      </c>
      <c r="O995" s="395"/>
      <c r="P995" s="418" t="s">
        <v>4016</v>
      </c>
      <c r="Q995" s="417" t="s">
        <v>4017</v>
      </c>
      <c r="R995" s="417" t="s">
        <v>4974</v>
      </c>
    </row>
    <row r="996" spans="1:18" ht="15" customHeight="1" thickBot="1" x14ac:dyDescent="0.3">
      <c r="A996" s="417" t="s">
        <v>962</v>
      </c>
      <c r="B996" s="413">
        <f t="shared" si="77"/>
        <v>122</v>
      </c>
      <c r="C996" s="413" t="str">
        <f t="shared" si="75"/>
        <v>126515001122</v>
      </c>
      <c r="D996" s="395" t="str">
        <f t="shared" si="76"/>
        <v>126515001Potter-Thomas Sch</v>
      </c>
      <c r="E996" s="418" t="s">
        <v>963</v>
      </c>
      <c r="F996" s="418" t="s">
        <v>23</v>
      </c>
      <c r="G996" s="415" t="s">
        <v>1425</v>
      </c>
      <c r="H996" s="417" t="s">
        <v>3752</v>
      </c>
      <c r="I996" s="418" t="s">
        <v>3751</v>
      </c>
      <c r="J996" s="417" t="s">
        <v>3752</v>
      </c>
      <c r="K996" s="419" t="str">
        <f t="shared" si="78"/>
        <v>3001 N 6th St  Philadelphia,  PA  19133</v>
      </c>
      <c r="L996" s="418" t="s">
        <v>6121</v>
      </c>
      <c r="M996" s="395"/>
      <c r="N996" s="418" t="s">
        <v>3910</v>
      </c>
      <c r="O996" s="395"/>
      <c r="P996" s="418" t="s">
        <v>4016</v>
      </c>
      <c r="Q996" s="417" t="s">
        <v>4017</v>
      </c>
      <c r="R996" s="417" t="s">
        <v>4971</v>
      </c>
    </row>
    <row r="997" spans="1:18" ht="15" customHeight="1" thickBot="1" x14ac:dyDescent="0.3">
      <c r="A997" s="417" t="s">
        <v>962</v>
      </c>
      <c r="B997" s="413">
        <f t="shared" si="77"/>
        <v>123</v>
      </c>
      <c r="C997" s="413" t="str">
        <f t="shared" si="75"/>
        <v>126515001123</v>
      </c>
      <c r="D997" s="395" t="str">
        <f t="shared" si="76"/>
        <v>126515001Randolph A. Philip AVT HS</v>
      </c>
      <c r="E997" s="418" t="s">
        <v>963</v>
      </c>
      <c r="F997" s="418" t="s">
        <v>23</v>
      </c>
      <c r="G997" s="415" t="s">
        <v>1425</v>
      </c>
      <c r="H997" s="417" t="s">
        <v>6122</v>
      </c>
      <c r="I997" s="418" t="s">
        <v>6123</v>
      </c>
      <c r="J997" s="417" t="s">
        <v>6122</v>
      </c>
      <c r="K997" s="419" t="str">
        <f t="shared" si="78"/>
        <v>3101 Henry Avenue  Philadelphia,  PA  19129</v>
      </c>
      <c r="L997" s="418" t="s">
        <v>6124</v>
      </c>
      <c r="M997" s="395"/>
      <c r="N997" s="418" t="s">
        <v>3910</v>
      </c>
      <c r="O997" s="395"/>
      <c r="P997" s="418" t="s">
        <v>4016</v>
      </c>
      <c r="Q997" s="417" t="s">
        <v>4017</v>
      </c>
      <c r="R997" s="417" t="s">
        <v>5076</v>
      </c>
    </row>
    <row r="998" spans="1:18" ht="15" customHeight="1" thickBot="1" x14ac:dyDescent="0.3">
      <c r="A998" s="417" t="s">
        <v>962</v>
      </c>
      <c r="B998" s="413">
        <f t="shared" si="77"/>
        <v>124</v>
      </c>
      <c r="C998" s="413" t="str">
        <f t="shared" si="75"/>
        <v>126515001124</v>
      </c>
      <c r="D998" s="395" t="str">
        <f t="shared" si="76"/>
        <v>126515001Rhoads James Sch</v>
      </c>
      <c r="E998" s="418" t="s">
        <v>963</v>
      </c>
      <c r="F998" s="418" t="s">
        <v>23</v>
      </c>
      <c r="G998" s="415" t="s">
        <v>1425</v>
      </c>
      <c r="H998" s="417" t="s">
        <v>3754</v>
      </c>
      <c r="I998" s="418" t="s">
        <v>3753</v>
      </c>
      <c r="J998" s="417" t="s">
        <v>3754</v>
      </c>
      <c r="K998" s="419" t="str">
        <f t="shared" si="78"/>
        <v>4901 Parrish St  Philadelphia,  PA  19139</v>
      </c>
      <c r="L998" s="418" t="s">
        <v>6125</v>
      </c>
      <c r="M998" s="395"/>
      <c r="N998" s="418" t="s">
        <v>3910</v>
      </c>
      <c r="O998" s="395"/>
      <c r="P998" s="418" t="s">
        <v>4016</v>
      </c>
      <c r="Q998" s="417" t="s">
        <v>4017</v>
      </c>
      <c r="R998" s="417" t="s">
        <v>4142</v>
      </c>
    </row>
    <row r="999" spans="1:18" ht="15" customHeight="1" thickBot="1" x14ac:dyDescent="0.3">
      <c r="A999" s="417" t="s">
        <v>962</v>
      </c>
      <c r="B999" s="413">
        <f t="shared" si="77"/>
        <v>125</v>
      </c>
      <c r="C999" s="413" t="str">
        <f t="shared" si="75"/>
        <v>126515001125</v>
      </c>
      <c r="D999" s="395" t="str">
        <f t="shared" si="76"/>
        <v>126515001Rhodes E Washington Sch</v>
      </c>
      <c r="E999" s="418" t="s">
        <v>963</v>
      </c>
      <c r="F999" s="418" t="s">
        <v>23</v>
      </c>
      <c r="G999" s="415" t="s">
        <v>1425</v>
      </c>
      <c r="H999" s="417" t="s">
        <v>14905</v>
      </c>
      <c r="I999" s="418" t="s">
        <v>14906</v>
      </c>
      <c r="J999" s="417" t="s">
        <v>14905</v>
      </c>
      <c r="K999" s="419" t="str">
        <f t="shared" si="78"/>
        <v>2900 W. Clearfield Street  Philadelphia,  PA  19132</v>
      </c>
      <c r="L999" s="418" t="s">
        <v>6126</v>
      </c>
      <c r="M999" s="395"/>
      <c r="N999" s="418" t="s">
        <v>3910</v>
      </c>
      <c r="O999" s="395"/>
      <c r="P999" s="418" t="s">
        <v>4016</v>
      </c>
      <c r="Q999" s="417" t="s">
        <v>4017</v>
      </c>
      <c r="R999" s="417" t="s">
        <v>4963</v>
      </c>
    </row>
    <row r="1000" spans="1:18" ht="15" customHeight="1" thickBot="1" x14ac:dyDescent="0.3">
      <c r="A1000" s="417" t="s">
        <v>962</v>
      </c>
      <c r="B1000" s="413">
        <f t="shared" si="77"/>
        <v>126</v>
      </c>
      <c r="C1000" s="413" t="str">
        <f t="shared" si="75"/>
        <v>126515001126</v>
      </c>
      <c r="D1000" s="395" t="str">
        <f t="shared" si="76"/>
        <v>126515001Roosevelt Theodore MS</v>
      </c>
      <c r="E1000" s="418" t="s">
        <v>963</v>
      </c>
      <c r="F1000" s="418" t="s">
        <v>23</v>
      </c>
      <c r="G1000" s="415" t="s">
        <v>1425</v>
      </c>
      <c r="H1000" s="417" t="s">
        <v>14907</v>
      </c>
      <c r="I1000" s="418" t="s">
        <v>3755</v>
      </c>
      <c r="J1000" s="417" t="s">
        <v>14907</v>
      </c>
      <c r="K1000" s="419" t="str">
        <f t="shared" si="78"/>
        <v>430 E Washington Ln  Philadelphia,  PA  19144</v>
      </c>
      <c r="L1000" s="418" t="s">
        <v>6127</v>
      </c>
      <c r="M1000" s="395"/>
      <c r="N1000" s="418" t="s">
        <v>3910</v>
      </c>
      <c r="O1000" s="395"/>
      <c r="P1000" s="418" t="s">
        <v>4016</v>
      </c>
      <c r="Q1000" s="417" t="s">
        <v>4017</v>
      </c>
      <c r="R1000" s="417" t="s">
        <v>4957</v>
      </c>
    </row>
    <row r="1001" spans="1:18" ht="15" customHeight="1" thickBot="1" x14ac:dyDescent="0.3">
      <c r="A1001" s="417" t="s">
        <v>962</v>
      </c>
      <c r="B1001" s="413">
        <f t="shared" si="77"/>
        <v>127</v>
      </c>
      <c r="C1001" s="413" t="str">
        <f t="shared" si="75"/>
        <v>126515001127</v>
      </c>
      <c r="D1001" s="395" t="str">
        <f t="shared" si="76"/>
        <v>126515001Roxborough HS</v>
      </c>
      <c r="E1001" s="418" t="s">
        <v>963</v>
      </c>
      <c r="F1001" s="418" t="s">
        <v>23</v>
      </c>
      <c r="G1001" s="415" t="s">
        <v>1425</v>
      </c>
      <c r="H1001" s="417" t="s">
        <v>3757</v>
      </c>
      <c r="I1001" s="418" t="s">
        <v>3756</v>
      </c>
      <c r="J1001" s="417" t="s">
        <v>3757</v>
      </c>
      <c r="K1001" s="419" t="str">
        <f t="shared" si="78"/>
        <v>6498 Ridge Ave  Philadelphia,  PA  19128</v>
      </c>
      <c r="L1001" s="418" t="s">
        <v>6128</v>
      </c>
      <c r="M1001" s="395"/>
      <c r="N1001" s="418" t="s">
        <v>3910</v>
      </c>
      <c r="O1001" s="395"/>
      <c r="P1001" s="418" t="s">
        <v>4016</v>
      </c>
      <c r="Q1001" s="417" t="s">
        <v>4017</v>
      </c>
      <c r="R1001" s="417" t="s">
        <v>14875</v>
      </c>
    </row>
    <row r="1002" spans="1:18" ht="15" customHeight="1" thickBot="1" x14ac:dyDescent="0.3">
      <c r="A1002" s="417" t="s">
        <v>962</v>
      </c>
      <c r="B1002" s="413">
        <f t="shared" si="77"/>
        <v>128</v>
      </c>
      <c r="C1002" s="413" t="str">
        <f t="shared" ref="C1002:C1065" si="79">A1002&amp;B1002</f>
        <v>126515001128</v>
      </c>
      <c r="D1002" s="395" t="str">
        <f t="shared" ref="D1002:D1065" si="80">A1002&amp;I1002</f>
        <v>126515001Saul W B Agricultural School</v>
      </c>
      <c r="E1002" s="418" t="s">
        <v>963</v>
      </c>
      <c r="F1002" s="418" t="s">
        <v>23</v>
      </c>
      <c r="G1002" s="415" t="s">
        <v>1425</v>
      </c>
      <c r="H1002" s="417" t="s">
        <v>6129</v>
      </c>
      <c r="I1002" s="418" t="s">
        <v>6130</v>
      </c>
      <c r="J1002" s="417" t="s">
        <v>6129</v>
      </c>
      <c r="K1002" s="419" t="str">
        <f t="shared" si="78"/>
        <v>7100 Henry Avenue  Philadelphia,  PA  19128</v>
      </c>
      <c r="L1002" s="418" t="s">
        <v>6131</v>
      </c>
      <c r="M1002" s="395"/>
      <c r="N1002" s="418" t="s">
        <v>3910</v>
      </c>
      <c r="O1002" s="395"/>
      <c r="P1002" s="418" t="s">
        <v>4016</v>
      </c>
      <c r="Q1002" s="417" t="s">
        <v>4017</v>
      </c>
      <c r="R1002" s="417" t="s">
        <v>14875</v>
      </c>
    </row>
    <row r="1003" spans="1:18" ht="15" customHeight="1" thickBot="1" x14ac:dyDescent="0.3">
      <c r="A1003" s="417" t="s">
        <v>962</v>
      </c>
      <c r="B1003" s="413">
        <f t="shared" si="77"/>
        <v>129</v>
      </c>
      <c r="C1003" s="413" t="str">
        <f t="shared" si="79"/>
        <v>126515001129</v>
      </c>
      <c r="D1003" s="395" t="str">
        <f t="shared" si="80"/>
        <v>126515001Sayre William L MS</v>
      </c>
      <c r="E1003" s="418" t="s">
        <v>963</v>
      </c>
      <c r="F1003" s="418" t="s">
        <v>23</v>
      </c>
      <c r="G1003" s="415" t="s">
        <v>1425</v>
      </c>
      <c r="H1003" s="417" t="s">
        <v>3759</v>
      </c>
      <c r="I1003" s="418" t="s">
        <v>3758</v>
      </c>
      <c r="J1003" s="417" t="s">
        <v>3759</v>
      </c>
      <c r="K1003" s="419" t="str">
        <f t="shared" si="78"/>
        <v>5800 Walnut St  Philadelphia,  PA  19139</v>
      </c>
      <c r="L1003" s="418" t="s">
        <v>6132</v>
      </c>
      <c r="M1003" s="395"/>
      <c r="N1003" s="418" t="s">
        <v>3910</v>
      </c>
      <c r="O1003" s="395"/>
      <c r="P1003" s="418" t="s">
        <v>4016</v>
      </c>
      <c r="Q1003" s="417" t="s">
        <v>4017</v>
      </c>
      <c r="R1003" s="417" t="s">
        <v>4142</v>
      </c>
    </row>
    <row r="1004" spans="1:18" ht="15" customHeight="1" thickBot="1" x14ac:dyDescent="0.3">
      <c r="A1004" s="417" t="s">
        <v>962</v>
      </c>
      <c r="B1004" s="413">
        <f t="shared" si="77"/>
        <v>130</v>
      </c>
      <c r="C1004" s="413" t="str">
        <f t="shared" si="79"/>
        <v>126515001130</v>
      </c>
      <c r="D1004" s="395" t="str">
        <f t="shared" si="80"/>
        <v>126515001School of the Future</v>
      </c>
      <c r="E1004" s="418" t="s">
        <v>963</v>
      </c>
      <c r="F1004" s="418" t="s">
        <v>23</v>
      </c>
      <c r="G1004" s="415" t="s">
        <v>1425</v>
      </c>
      <c r="H1004" s="417" t="s">
        <v>3761</v>
      </c>
      <c r="I1004" s="418" t="s">
        <v>3760</v>
      </c>
      <c r="J1004" s="417" t="s">
        <v>3761</v>
      </c>
      <c r="K1004" s="419" t="str">
        <f t="shared" si="78"/>
        <v>4021 Parkside Ave  Philadelphia,  PA  19104</v>
      </c>
      <c r="L1004" s="418" t="s">
        <v>6133</v>
      </c>
      <c r="M1004" s="395"/>
      <c r="N1004" s="418" t="s">
        <v>3910</v>
      </c>
      <c r="O1004" s="395"/>
      <c r="P1004" s="418" t="s">
        <v>4016</v>
      </c>
      <c r="Q1004" s="417" t="s">
        <v>4017</v>
      </c>
      <c r="R1004" s="417" t="s">
        <v>4960</v>
      </c>
    </row>
    <row r="1005" spans="1:18" ht="15" customHeight="1" thickBot="1" x14ac:dyDescent="0.3">
      <c r="A1005" s="417" t="s">
        <v>962</v>
      </c>
      <c r="B1005" s="413">
        <f t="shared" si="77"/>
        <v>131</v>
      </c>
      <c r="C1005" s="413" t="str">
        <f t="shared" si="79"/>
        <v>126515001131</v>
      </c>
      <c r="D1005" s="395" t="str">
        <f t="shared" si="80"/>
        <v>126515001Science Leadership Academy</v>
      </c>
      <c r="E1005" s="418" t="s">
        <v>963</v>
      </c>
      <c r="F1005" s="418" t="s">
        <v>23</v>
      </c>
      <c r="G1005" s="415" t="s">
        <v>1425</v>
      </c>
      <c r="H1005" s="417" t="s">
        <v>3763</v>
      </c>
      <c r="I1005" s="418" t="s">
        <v>3762</v>
      </c>
      <c r="J1005" s="417" t="s">
        <v>3763</v>
      </c>
      <c r="K1005" s="419" t="str">
        <f t="shared" si="78"/>
        <v>2130 Arch St.  Philadelphia,  PA  19103</v>
      </c>
      <c r="L1005" s="418" t="s">
        <v>6134</v>
      </c>
      <c r="M1005" s="395"/>
      <c r="N1005" s="418" t="s">
        <v>3910</v>
      </c>
      <c r="O1005" s="395"/>
      <c r="P1005" s="418" t="s">
        <v>4016</v>
      </c>
      <c r="Q1005" s="417" t="s">
        <v>4017</v>
      </c>
      <c r="R1005" s="417" t="s">
        <v>4952</v>
      </c>
    </row>
    <row r="1006" spans="1:18" ht="15" customHeight="1" thickBot="1" x14ac:dyDescent="0.3">
      <c r="A1006" s="417" t="s">
        <v>962</v>
      </c>
      <c r="B1006" s="413">
        <f t="shared" si="77"/>
        <v>132</v>
      </c>
      <c r="C1006" s="413" t="str">
        <f t="shared" si="79"/>
        <v>126515001132</v>
      </c>
      <c r="D1006" s="395" t="str">
        <f t="shared" si="80"/>
        <v>126515001Sharswood George Sch</v>
      </c>
      <c r="E1006" s="418" t="s">
        <v>963</v>
      </c>
      <c r="F1006" s="418" t="s">
        <v>23</v>
      </c>
      <c r="G1006" s="415" t="s">
        <v>1425</v>
      </c>
      <c r="H1006" s="417" t="s">
        <v>3765</v>
      </c>
      <c r="I1006" s="418" t="s">
        <v>3764</v>
      </c>
      <c r="J1006" s="417" t="s">
        <v>3765</v>
      </c>
      <c r="K1006" s="419" t="str">
        <f t="shared" si="78"/>
        <v>2300 S 2nd St  Philadelphia,  PA  19148</v>
      </c>
      <c r="L1006" s="418" t="s">
        <v>6135</v>
      </c>
      <c r="M1006" s="395"/>
      <c r="N1006" s="418" t="s">
        <v>3910</v>
      </c>
      <c r="O1006" s="395"/>
      <c r="P1006" s="418" t="s">
        <v>4016</v>
      </c>
      <c r="Q1006" s="417" t="s">
        <v>4017</v>
      </c>
      <c r="R1006" s="417" t="s">
        <v>4969</v>
      </c>
    </row>
    <row r="1007" spans="1:18" ht="15" customHeight="1" thickBot="1" x14ac:dyDescent="0.3">
      <c r="A1007" s="417" t="s">
        <v>962</v>
      </c>
      <c r="B1007" s="413">
        <f t="shared" si="77"/>
        <v>133</v>
      </c>
      <c r="C1007" s="413" t="str">
        <f t="shared" si="79"/>
        <v>126515001133</v>
      </c>
      <c r="D1007" s="395" t="str">
        <f t="shared" si="80"/>
        <v>126515001Shawmont Sch</v>
      </c>
      <c r="E1007" s="418" t="s">
        <v>963</v>
      </c>
      <c r="F1007" s="418" t="s">
        <v>23</v>
      </c>
      <c r="G1007" s="415" t="s">
        <v>1425</v>
      </c>
      <c r="H1007" s="417" t="s">
        <v>3767</v>
      </c>
      <c r="I1007" s="418" t="s">
        <v>3766</v>
      </c>
      <c r="J1007" s="417" t="s">
        <v>3767</v>
      </c>
      <c r="K1007" s="419" t="str">
        <f t="shared" si="78"/>
        <v>535 Shawmont Ave  Philadelphia,  PA  19128</v>
      </c>
      <c r="L1007" s="418" t="s">
        <v>6136</v>
      </c>
      <c r="M1007" s="395"/>
      <c r="N1007" s="418" t="s">
        <v>3910</v>
      </c>
      <c r="O1007" s="395"/>
      <c r="P1007" s="418" t="s">
        <v>4016</v>
      </c>
      <c r="Q1007" s="417" t="s">
        <v>4017</v>
      </c>
      <c r="R1007" s="417" t="s">
        <v>14875</v>
      </c>
    </row>
    <row r="1008" spans="1:18" ht="15" customHeight="1" thickBot="1" x14ac:dyDescent="0.3">
      <c r="A1008" s="417" t="s">
        <v>962</v>
      </c>
      <c r="B1008" s="413">
        <f t="shared" si="77"/>
        <v>134</v>
      </c>
      <c r="C1008" s="413" t="str">
        <f t="shared" si="79"/>
        <v>126515001134</v>
      </c>
      <c r="D1008" s="395" t="str">
        <f t="shared" si="80"/>
        <v>126515001South Philadelphia HS</v>
      </c>
      <c r="E1008" s="418" t="s">
        <v>963</v>
      </c>
      <c r="F1008" s="418" t="s">
        <v>23</v>
      </c>
      <c r="G1008" s="415" t="s">
        <v>1425</v>
      </c>
      <c r="H1008" s="417" t="s">
        <v>3769</v>
      </c>
      <c r="I1008" s="418" t="s">
        <v>3768</v>
      </c>
      <c r="J1008" s="417" t="s">
        <v>3769</v>
      </c>
      <c r="K1008" s="419" t="str">
        <f t="shared" si="78"/>
        <v>2101 S Broad St  Philadelphia,  PA  19148</v>
      </c>
      <c r="L1008" s="418" t="s">
        <v>6137</v>
      </c>
      <c r="M1008" s="395"/>
      <c r="N1008" s="418" t="s">
        <v>3910</v>
      </c>
      <c r="O1008" s="395"/>
      <c r="P1008" s="418" t="s">
        <v>4016</v>
      </c>
      <c r="Q1008" s="417" t="s">
        <v>4017</v>
      </c>
      <c r="R1008" s="417" t="s">
        <v>4969</v>
      </c>
    </row>
    <row r="1009" spans="1:18" ht="15" customHeight="1" thickBot="1" x14ac:dyDescent="0.3">
      <c r="A1009" s="417" t="s">
        <v>962</v>
      </c>
      <c r="B1009" s="413">
        <f t="shared" si="77"/>
        <v>135</v>
      </c>
      <c r="C1009" s="413" t="str">
        <f t="shared" si="79"/>
        <v>126515001135</v>
      </c>
      <c r="D1009" s="395" t="str">
        <f t="shared" si="80"/>
        <v>126515001Southwark Sch</v>
      </c>
      <c r="E1009" s="418" t="s">
        <v>963</v>
      </c>
      <c r="F1009" s="418" t="s">
        <v>23</v>
      </c>
      <c r="G1009" s="415" t="s">
        <v>1425</v>
      </c>
      <c r="H1009" s="417" t="s">
        <v>3771</v>
      </c>
      <c r="I1009" s="418" t="s">
        <v>3770</v>
      </c>
      <c r="J1009" s="417" t="s">
        <v>3771</v>
      </c>
      <c r="K1009" s="419" t="str">
        <f t="shared" si="78"/>
        <v>1835 S 9th St  Philadelphia,  PA  19148</v>
      </c>
      <c r="L1009" s="418" t="s">
        <v>6138</v>
      </c>
      <c r="M1009" s="395"/>
      <c r="N1009" s="418" t="s">
        <v>3910</v>
      </c>
      <c r="O1009" s="395"/>
      <c r="P1009" s="418" t="s">
        <v>4016</v>
      </c>
      <c r="Q1009" s="417" t="s">
        <v>4017</v>
      </c>
      <c r="R1009" s="417" t="s">
        <v>4969</v>
      </c>
    </row>
    <row r="1010" spans="1:18" ht="15" customHeight="1" thickBot="1" x14ac:dyDescent="0.3">
      <c r="A1010" s="417" t="s">
        <v>962</v>
      </c>
      <c r="B1010" s="413">
        <f t="shared" si="77"/>
        <v>136</v>
      </c>
      <c r="C1010" s="413" t="str">
        <f t="shared" si="79"/>
        <v>126515001136</v>
      </c>
      <c r="D1010" s="395" t="str">
        <f t="shared" si="80"/>
        <v>126515001Spring Garden Sch</v>
      </c>
      <c r="E1010" s="418" t="s">
        <v>963</v>
      </c>
      <c r="F1010" s="418" t="s">
        <v>23</v>
      </c>
      <c r="G1010" s="415" t="s">
        <v>1425</v>
      </c>
      <c r="H1010" s="417" t="s">
        <v>3773</v>
      </c>
      <c r="I1010" s="418" t="s">
        <v>3772</v>
      </c>
      <c r="J1010" s="417" t="s">
        <v>3773</v>
      </c>
      <c r="K1010" s="419" t="str">
        <f t="shared" si="78"/>
        <v>685 N 12th St  Philadelphia,  PA  19123</v>
      </c>
      <c r="L1010" s="418" t="s">
        <v>6139</v>
      </c>
      <c r="M1010" s="395"/>
      <c r="N1010" s="418" t="s">
        <v>3910</v>
      </c>
      <c r="O1010" s="395"/>
      <c r="P1010" s="418" t="s">
        <v>4016</v>
      </c>
      <c r="Q1010" s="417" t="s">
        <v>4017</v>
      </c>
      <c r="R1010" s="417" t="s">
        <v>4968</v>
      </c>
    </row>
    <row r="1011" spans="1:18" ht="15" customHeight="1" thickBot="1" x14ac:dyDescent="0.3">
      <c r="A1011" s="417" t="s">
        <v>962</v>
      </c>
      <c r="B1011" s="413">
        <f t="shared" si="77"/>
        <v>137</v>
      </c>
      <c r="C1011" s="413" t="str">
        <f t="shared" si="79"/>
        <v>126515001137</v>
      </c>
      <c r="D1011" s="395" t="str">
        <f t="shared" si="80"/>
        <v>126515001Spruance Gilbert Sch</v>
      </c>
      <c r="E1011" s="418" t="s">
        <v>963</v>
      </c>
      <c r="F1011" s="418" t="s">
        <v>23</v>
      </c>
      <c r="G1011" s="415" t="s">
        <v>1425</v>
      </c>
      <c r="H1011" s="417" t="s">
        <v>3775</v>
      </c>
      <c r="I1011" s="418" t="s">
        <v>3774</v>
      </c>
      <c r="J1011" s="417" t="s">
        <v>3775</v>
      </c>
      <c r="K1011" s="419" t="str">
        <f t="shared" si="78"/>
        <v>6401 Horrocks St  Philadelphia,  PA  19149</v>
      </c>
      <c r="L1011" s="418" t="s">
        <v>6140</v>
      </c>
      <c r="M1011" s="395"/>
      <c r="N1011" s="418" t="s">
        <v>3910</v>
      </c>
      <c r="O1011" s="395"/>
      <c r="P1011" s="418" t="s">
        <v>4016</v>
      </c>
      <c r="Q1011" s="417" t="s">
        <v>4017</v>
      </c>
      <c r="R1011" s="417" t="s">
        <v>14873</v>
      </c>
    </row>
    <row r="1012" spans="1:18" ht="15" customHeight="1" thickBot="1" x14ac:dyDescent="0.3">
      <c r="A1012" s="417" t="s">
        <v>962</v>
      </c>
      <c r="B1012" s="413">
        <f t="shared" si="77"/>
        <v>138</v>
      </c>
      <c r="C1012" s="413" t="str">
        <f t="shared" si="79"/>
        <v>126515001138</v>
      </c>
      <c r="D1012" s="395" t="str">
        <f t="shared" si="80"/>
        <v>126515001Stanton Edwin M Sch</v>
      </c>
      <c r="E1012" s="418" t="s">
        <v>963</v>
      </c>
      <c r="F1012" s="418" t="s">
        <v>23</v>
      </c>
      <c r="G1012" s="415" t="s">
        <v>1425</v>
      </c>
      <c r="H1012" s="417" t="s">
        <v>3777</v>
      </c>
      <c r="I1012" s="418" t="s">
        <v>3776</v>
      </c>
      <c r="J1012" s="417" t="s">
        <v>3777</v>
      </c>
      <c r="K1012" s="419" t="str">
        <f t="shared" si="78"/>
        <v>1700 Christian St  Philadelphia,  PA  19146</v>
      </c>
      <c r="L1012" s="418" t="s">
        <v>6141</v>
      </c>
      <c r="M1012" s="395"/>
      <c r="N1012" s="418" t="s">
        <v>3910</v>
      </c>
      <c r="O1012" s="395"/>
      <c r="P1012" s="418" t="s">
        <v>4016</v>
      </c>
      <c r="Q1012" s="417" t="s">
        <v>4017</v>
      </c>
      <c r="R1012" s="417" t="s">
        <v>4972</v>
      </c>
    </row>
    <row r="1013" spans="1:18" ht="15" customHeight="1" thickBot="1" x14ac:dyDescent="0.3">
      <c r="A1013" s="417" t="s">
        <v>962</v>
      </c>
      <c r="B1013" s="413">
        <f t="shared" si="77"/>
        <v>139</v>
      </c>
      <c r="C1013" s="413" t="str">
        <f t="shared" si="79"/>
        <v>126515001139</v>
      </c>
      <c r="D1013" s="395" t="str">
        <f t="shared" si="80"/>
        <v>126515001Stearne Allen M Sch</v>
      </c>
      <c r="E1013" s="418" t="s">
        <v>963</v>
      </c>
      <c r="F1013" s="418" t="s">
        <v>23</v>
      </c>
      <c r="G1013" s="415" t="s">
        <v>1425</v>
      </c>
      <c r="H1013" s="417" t="s">
        <v>14908</v>
      </c>
      <c r="I1013" s="418" t="s">
        <v>14909</v>
      </c>
      <c r="J1013" s="417" t="s">
        <v>14908</v>
      </c>
      <c r="K1013" s="419" t="str">
        <f t="shared" si="78"/>
        <v>1655 Unity St  Philadelphia,  PA  19124</v>
      </c>
      <c r="L1013" s="418" t="s">
        <v>14910</v>
      </c>
      <c r="M1013" s="395"/>
      <c r="N1013" s="418" t="s">
        <v>3910</v>
      </c>
      <c r="O1013" s="395"/>
      <c r="P1013" s="418" t="s">
        <v>4016</v>
      </c>
      <c r="Q1013" s="417" t="s">
        <v>4017</v>
      </c>
      <c r="R1013" s="417" t="s">
        <v>4018</v>
      </c>
    </row>
    <row r="1014" spans="1:18" ht="15" customHeight="1" thickBot="1" x14ac:dyDescent="0.3">
      <c r="A1014" s="417" t="s">
        <v>962</v>
      </c>
      <c r="B1014" s="413">
        <f t="shared" si="77"/>
        <v>140</v>
      </c>
      <c r="C1014" s="413" t="str">
        <f t="shared" si="79"/>
        <v>126515001140</v>
      </c>
      <c r="D1014" s="395" t="str">
        <f t="shared" si="80"/>
        <v>126515001Steel Edward Sch</v>
      </c>
      <c r="E1014" s="418" t="s">
        <v>963</v>
      </c>
      <c r="F1014" s="418" t="s">
        <v>23</v>
      </c>
      <c r="G1014" s="415" t="s">
        <v>1425</v>
      </c>
      <c r="H1014" s="417" t="s">
        <v>3779</v>
      </c>
      <c r="I1014" s="418" t="s">
        <v>3778</v>
      </c>
      <c r="J1014" s="417" t="s">
        <v>3779</v>
      </c>
      <c r="K1014" s="419" t="str">
        <f t="shared" si="78"/>
        <v>4301 Wayne Ave  Philadelphia,  PA  19140</v>
      </c>
      <c r="L1014" s="418" t="s">
        <v>6142</v>
      </c>
      <c r="M1014" s="395"/>
      <c r="N1014" s="418" t="s">
        <v>3910</v>
      </c>
      <c r="O1014" s="395"/>
      <c r="P1014" s="418" t="s">
        <v>4016</v>
      </c>
      <c r="Q1014" s="417" t="s">
        <v>4017</v>
      </c>
      <c r="R1014" s="417" t="s">
        <v>4188</v>
      </c>
    </row>
    <row r="1015" spans="1:18" ht="15" customHeight="1" thickBot="1" x14ac:dyDescent="0.3">
      <c r="A1015" s="417" t="s">
        <v>962</v>
      </c>
      <c r="B1015" s="413">
        <f t="shared" si="77"/>
        <v>141</v>
      </c>
      <c r="C1015" s="413" t="str">
        <f t="shared" si="79"/>
        <v>126515001141</v>
      </c>
      <c r="D1015" s="395" t="str">
        <f t="shared" si="80"/>
        <v>126515001Strawberry Mansion HS</v>
      </c>
      <c r="E1015" s="418" t="s">
        <v>963</v>
      </c>
      <c r="F1015" s="418" t="s">
        <v>23</v>
      </c>
      <c r="G1015" s="415" t="s">
        <v>1425</v>
      </c>
      <c r="H1015" s="417" t="s">
        <v>3781</v>
      </c>
      <c r="I1015" s="418" t="s">
        <v>3780</v>
      </c>
      <c r="J1015" s="417" t="s">
        <v>3781</v>
      </c>
      <c r="K1015" s="419" t="str">
        <f t="shared" si="78"/>
        <v>3133 Ridge Ave  Philadelphia,  PA  19132</v>
      </c>
      <c r="L1015" s="418" t="s">
        <v>6069</v>
      </c>
      <c r="M1015" s="395"/>
      <c r="N1015" s="418" t="s">
        <v>3910</v>
      </c>
      <c r="O1015" s="395"/>
      <c r="P1015" s="418" t="s">
        <v>4016</v>
      </c>
      <c r="Q1015" s="417" t="s">
        <v>4017</v>
      </c>
      <c r="R1015" s="417" t="s">
        <v>4963</v>
      </c>
    </row>
    <row r="1016" spans="1:18" ht="15" customHeight="1" thickBot="1" x14ac:dyDescent="0.3">
      <c r="A1016" s="417" t="s">
        <v>962</v>
      </c>
      <c r="B1016" s="413">
        <f t="shared" si="77"/>
        <v>142</v>
      </c>
      <c r="C1016" s="413" t="str">
        <f t="shared" si="79"/>
        <v>126515001142</v>
      </c>
      <c r="D1016" s="395" t="str">
        <f t="shared" si="80"/>
        <v>126515001Swenson Arts &amp; Technology HS</v>
      </c>
      <c r="E1016" s="418" t="s">
        <v>963</v>
      </c>
      <c r="F1016" s="418" t="s">
        <v>23</v>
      </c>
      <c r="G1016" s="415" t="s">
        <v>1425</v>
      </c>
      <c r="H1016" s="417" t="s">
        <v>6143</v>
      </c>
      <c r="I1016" s="418" t="s">
        <v>6144</v>
      </c>
      <c r="J1016" s="417" t="s">
        <v>6143</v>
      </c>
      <c r="K1016" s="419" t="str">
        <f t="shared" si="78"/>
        <v>2750 Red Lion Road  Philadelphia,  PA  19114</v>
      </c>
      <c r="L1016" s="418" t="s">
        <v>6145</v>
      </c>
      <c r="M1016" s="395"/>
      <c r="N1016" s="418" t="s">
        <v>3910</v>
      </c>
      <c r="O1016" s="395"/>
      <c r="P1016" s="418" t="s">
        <v>4016</v>
      </c>
      <c r="Q1016" s="417" t="s">
        <v>4017</v>
      </c>
      <c r="R1016" s="417" t="s">
        <v>14911</v>
      </c>
    </row>
    <row r="1017" spans="1:18" ht="15" customHeight="1" thickBot="1" x14ac:dyDescent="0.3">
      <c r="A1017" s="417" t="s">
        <v>962</v>
      </c>
      <c r="B1017" s="413">
        <f t="shared" si="77"/>
        <v>143</v>
      </c>
      <c r="C1017" s="413" t="str">
        <f t="shared" si="79"/>
        <v>126515001143</v>
      </c>
      <c r="D1017" s="395" t="str">
        <f t="shared" si="80"/>
        <v>126515001Swenson Arts &amp; Technology HS</v>
      </c>
      <c r="E1017" s="418" t="s">
        <v>963</v>
      </c>
      <c r="F1017" s="418" t="s">
        <v>23</v>
      </c>
      <c r="G1017" s="415" t="s">
        <v>1425</v>
      </c>
      <c r="H1017" s="417" t="s">
        <v>6143</v>
      </c>
      <c r="I1017" s="418" t="s">
        <v>6144</v>
      </c>
      <c r="J1017" s="417" t="s">
        <v>6143</v>
      </c>
      <c r="K1017" s="419" t="str">
        <f t="shared" si="78"/>
        <v>2750 Red Lion Road  Philadelphia,  PA  19114</v>
      </c>
      <c r="L1017" s="418" t="s">
        <v>6145</v>
      </c>
      <c r="M1017" s="395"/>
      <c r="N1017" s="418" t="s">
        <v>3910</v>
      </c>
      <c r="O1017" s="395"/>
      <c r="P1017" s="418" t="s">
        <v>4016</v>
      </c>
      <c r="Q1017" s="417" t="s">
        <v>4017</v>
      </c>
      <c r="R1017" s="417" t="s">
        <v>14911</v>
      </c>
    </row>
    <row r="1018" spans="1:18" ht="15" customHeight="1" thickBot="1" x14ac:dyDescent="0.3">
      <c r="A1018" s="417" t="s">
        <v>962</v>
      </c>
      <c r="B1018" s="413">
        <f t="shared" si="77"/>
        <v>144</v>
      </c>
      <c r="C1018" s="413" t="str">
        <f t="shared" si="79"/>
        <v>126515001144</v>
      </c>
      <c r="D1018" s="395" t="str">
        <f t="shared" si="80"/>
        <v>126515001Taggart John H Sch</v>
      </c>
      <c r="E1018" s="418" t="s">
        <v>963</v>
      </c>
      <c r="F1018" s="418" t="s">
        <v>23</v>
      </c>
      <c r="G1018" s="415" t="s">
        <v>1425</v>
      </c>
      <c r="H1018" s="417" t="s">
        <v>3783</v>
      </c>
      <c r="I1018" s="418" t="s">
        <v>3782</v>
      </c>
      <c r="J1018" s="417" t="s">
        <v>3783</v>
      </c>
      <c r="K1018" s="419" t="str">
        <f t="shared" si="78"/>
        <v>400 W Porter St  Philadelphia,  PA  19148</v>
      </c>
      <c r="L1018" s="418" t="s">
        <v>6146</v>
      </c>
      <c r="M1018" s="395"/>
      <c r="N1018" s="418" t="s">
        <v>3910</v>
      </c>
      <c r="O1018" s="395"/>
      <c r="P1018" s="418" t="s">
        <v>4016</v>
      </c>
      <c r="Q1018" s="417" t="s">
        <v>4017</v>
      </c>
      <c r="R1018" s="417" t="s">
        <v>4969</v>
      </c>
    </row>
    <row r="1019" spans="1:18" ht="15" customHeight="1" thickBot="1" x14ac:dyDescent="0.3">
      <c r="A1019" s="417" t="s">
        <v>962</v>
      </c>
      <c r="B1019" s="413">
        <f t="shared" si="77"/>
        <v>145</v>
      </c>
      <c r="C1019" s="413" t="str">
        <f t="shared" si="79"/>
        <v>126515001145</v>
      </c>
      <c r="D1019" s="395" t="str">
        <f t="shared" si="80"/>
        <v>126515001The SD of Philadelphia Virtual Academy</v>
      </c>
      <c r="E1019" s="418" t="s">
        <v>963</v>
      </c>
      <c r="F1019" s="418" t="s">
        <v>23</v>
      </c>
      <c r="G1019" s="415" t="s">
        <v>1425</v>
      </c>
      <c r="H1019" s="417" t="s">
        <v>14912</v>
      </c>
      <c r="I1019" s="418" t="s">
        <v>14913</v>
      </c>
      <c r="J1019" s="417" t="s">
        <v>14912</v>
      </c>
      <c r="K1019" s="419" t="str">
        <f t="shared" si="78"/>
        <v>440 North Broad St  Philadelphia,  PA  19130</v>
      </c>
      <c r="L1019" s="418" t="s">
        <v>14914</v>
      </c>
      <c r="M1019" s="395"/>
      <c r="N1019" s="418" t="s">
        <v>3910</v>
      </c>
      <c r="O1019" s="395"/>
      <c r="P1019" s="418" t="s">
        <v>4016</v>
      </c>
      <c r="Q1019" s="417" t="s">
        <v>4017</v>
      </c>
      <c r="R1019" s="417" t="s">
        <v>4951</v>
      </c>
    </row>
    <row r="1020" spans="1:18" ht="15" customHeight="1" thickBot="1" x14ac:dyDescent="0.3">
      <c r="A1020" s="417" t="s">
        <v>962</v>
      </c>
      <c r="B1020" s="413">
        <f t="shared" si="77"/>
        <v>146</v>
      </c>
      <c r="C1020" s="413" t="str">
        <f t="shared" si="79"/>
        <v>126515001146</v>
      </c>
      <c r="D1020" s="395" t="str">
        <f t="shared" si="80"/>
        <v>126515001The Workshop School</v>
      </c>
      <c r="E1020" s="418" t="s">
        <v>963</v>
      </c>
      <c r="F1020" s="418" t="s">
        <v>23</v>
      </c>
      <c r="G1020" s="415" t="s">
        <v>1425</v>
      </c>
      <c r="H1020" s="417" t="s">
        <v>14915</v>
      </c>
      <c r="I1020" s="418" t="s">
        <v>14916</v>
      </c>
      <c r="J1020" s="417" t="s">
        <v>14915</v>
      </c>
      <c r="K1020" s="419" t="str">
        <f t="shared" si="78"/>
        <v>221 S Hanson St  Philadelphia,  PA  19139</v>
      </c>
      <c r="L1020" s="418" t="s">
        <v>14917</v>
      </c>
      <c r="M1020" s="395"/>
      <c r="N1020" s="418" t="s">
        <v>3910</v>
      </c>
      <c r="O1020" s="395"/>
      <c r="P1020" s="418" t="s">
        <v>4016</v>
      </c>
      <c r="Q1020" s="417" t="s">
        <v>4017</v>
      </c>
      <c r="R1020" s="417" t="s">
        <v>4142</v>
      </c>
    </row>
    <row r="1021" spans="1:18" ht="15" customHeight="1" thickBot="1" x14ac:dyDescent="0.3">
      <c r="A1021" s="417" t="s">
        <v>962</v>
      </c>
      <c r="B1021" s="413">
        <f t="shared" si="77"/>
        <v>147</v>
      </c>
      <c r="C1021" s="413" t="str">
        <f t="shared" si="79"/>
        <v>126515001147</v>
      </c>
      <c r="D1021" s="395" t="str">
        <f t="shared" si="80"/>
        <v>126515001Tilden William T MS</v>
      </c>
      <c r="E1021" s="418" t="s">
        <v>963</v>
      </c>
      <c r="F1021" s="418" t="s">
        <v>23</v>
      </c>
      <c r="G1021" s="415" t="s">
        <v>1425</v>
      </c>
      <c r="H1021" s="417" t="s">
        <v>14918</v>
      </c>
      <c r="I1021" s="418" t="s">
        <v>3784</v>
      </c>
      <c r="J1021" s="417" t="s">
        <v>14918</v>
      </c>
      <c r="K1021" s="419" t="str">
        <f t="shared" si="78"/>
        <v>6601 Elmwood Ave  Philadelphia,  PA  19142</v>
      </c>
      <c r="L1021" s="418" t="s">
        <v>6147</v>
      </c>
      <c r="M1021" s="395"/>
      <c r="N1021" s="418" t="s">
        <v>3910</v>
      </c>
      <c r="O1021" s="395"/>
      <c r="P1021" s="418" t="s">
        <v>4016</v>
      </c>
      <c r="Q1021" s="417" t="s">
        <v>4017</v>
      </c>
      <c r="R1021" s="417" t="s">
        <v>4343</v>
      </c>
    </row>
    <row r="1022" spans="1:18" ht="15" customHeight="1" thickBot="1" x14ac:dyDescent="0.3">
      <c r="A1022" s="417" t="s">
        <v>962</v>
      </c>
      <c r="B1022" s="413">
        <f t="shared" si="77"/>
        <v>148</v>
      </c>
      <c r="C1022" s="413" t="str">
        <f t="shared" si="79"/>
        <v>126515001148</v>
      </c>
      <c r="D1022" s="395" t="str">
        <f t="shared" si="80"/>
        <v>126515001Vare-Washington El Sch</v>
      </c>
      <c r="E1022" s="418" t="s">
        <v>963</v>
      </c>
      <c r="F1022" s="418" t="s">
        <v>23</v>
      </c>
      <c r="G1022" s="415" t="s">
        <v>1425</v>
      </c>
      <c r="H1022" s="417" t="s">
        <v>14919</v>
      </c>
      <c r="I1022" s="418" t="s">
        <v>14920</v>
      </c>
      <c r="J1022" s="417" t="s">
        <v>14919</v>
      </c>
      <c r="K1022" s="419" t="str">
        <f t="shared" si="78"/>
        <v>1198 S 5th St  Philadelphia,  PA  19147</v>
      </c>
      <c r="L1022" s="418" t="s">
        <v>6151</v>
      </c>
      <c r="M1022" s="395"/>
      <c r="N1022" s="418" t="s">
        <v>3910</v>
      </c>
      <c r="O1022" s="395"/>
      <c r="P1022" s="418" t="s">
        <v>4016</v>
      </c>
      <c r="Q1022" s="417" t="s">
        <v>4017</v>
      </c>
      <c r="R1022" s="417" t="s">
        <v>4982</v>
      </c>
    </row>
    <row r="1023" spans="1:18" ht="15" customHeight="1" thickBot="1" x14ac:dyDescent="0.3">
      <c r="A1023" s="417" t="s">
        <v>962</v>
      </c>
      <c r="B1023" s="413">
        <f t="shared" si="77"/>
        <v>149</v>
      </c>
      <c r="C1023" s="413" t="str">
        <f t="shared" si="79"/>
        <v>126515001149</v>
      </c>
      <c r="D1023" s="395" t="str">
        <f t="shared" si="80"/>
        <v>126515001Wagner Gen Louis MS</v>
      </c>
      <c r="E1023" s="418" t="s">
        <v>963</v>
      </c>
      <c r="F1023" s="418" t="s">
        <v>23</v>
      </c>
      <c r="G1023" s="415" t="s">
        <v>1425</v>
      </c>
      <c r="H1023" s="417" t="s">
        <v>3786</v>
      </c>
      <c r="I1023" s="418" t="s">
        <v>3785</v>
      </c>
      <c r="J1023" s="417" t="s">
        <v>3786</v>
      </c>
      <c r="K1023" s="419" t="str">
        <f t="shared" si="78"/>
        <v>1701 W Chelten Ave  Philadelphia,  PA  19126</v>
      </c>
      <c r="L1023" s="418" t="s">
        <v>6148</v>
      </c>
      <c r="M1023" s="395"/>
      <c r="N1023" s="418" t="s">
        <v>3910</v>
      </c>
      <c r="O1023" s="395"/>
      <c r="P1023" s="418" t="s">
        <v>4016</v>
      </c>
      <c r="Q1023" s="417" t="s">
        <v>4017</v>
      </c>
      <c r="R1023" s="417" t="s">
        <v>14921</v>
      </c>
    </row>
    <row r="1024" spans="1:18" ht="15" customHeight="1" thickBot="1" x14ac:dyDescent="0.3">
      <c r="A1024" s="417" t="s">
        <v>962</v>
      </c>
      <c r="B1024" s="413">
        <f t="shared" si="77"/>
        <v>150</v>
      </c>
      <c r="C1024" s="413" t="str">
        <f t="shared" si="79"/>
        <v>126515001150</v>
      </c>
      <c r="D1024" s="395" t="str">
        <f t="shared" si="80"/>
        <v>126515001Waring Laura W Sch</v>
      </c>
      <c r="E1024" s="418" t="s">
        <v>963</v>
      </c>
      <c r="F1024" s="418" t="s">
        <v>23</v>
      </c>
      <c r="G1024" s="415" t="s">
        <v>1425</v>
      </c>
      <c r="H1024" s="417" t="s">
        <v>3788</v>
      </c>
      <c r="I1024" s="418" t="s">
        <v>3787</v>
      </c>
      <c r="J1024" s="417" t="s">
        <v>3788</v>
      </c>
      <c r="K1024" s="419" t="str">
        <f t="shared" si="78"/>
        <v>1801 Green St  Philadelphia,  PA  19130</v>
      </c>
      <c r="L1024" s="418" t="s">
        <v>6149</v>
      </c>
      <c r="M1024" s="395"/>
      <c r="N1024" s="418" t="s">
        <v>3910</v>
      </c>
      <c r="O1024" s="395"/>
      <c r="P1024" s="418" t="s">
        <v>4016</v>
      </c>
      <c r="Q1024" s="417" t="s">
        <v>4017</v>
      </c>
      <c r="R1024" s="417" t="s">
        <v>4951</v>
      </c>
    </row>
    <row r="1025" spans="1:18" ht="15" customHeight="1" thickBot="1" x14ac:dyDescent="0.3">
      <c r="A1025" s="417" t="s">
        <v>962</v>
      </c>
      <c r="B1025" s="413">
        <f t="shared" si="77"/>
        <v>151</v>
      </c>
      <c r="C1025" s="413" t="str">
        <f t="shared" si="79"/>
        <v>126515001151</v>
      </c>
      <c r="D1025" s="395" t="str">
        <f t="shared" si="80"/>
        <v>126515001Washington George HS</v>
      </c>
      <c r="E1025" s="418" t="s">
        <v>963</v>
      </c>
      <c r="F1025" s="418" t="s">
        <v>23</v>
      </c>
      <c r="G1025" s="415" t="s">
        <v>1425</v>
      </c>
      <c r="H1025" s="417" t="s">
        <v>3790</v>
      </c>
      <c r="I1025" s="418" t="s">
        <v>3789</v>
      </c>
      <c r="J1025" s="417" t="s">
        <v>3790</v>
      </c>
      <c r="K1025" s="419" t="str">
        <f t="shared" si="78"/>
        <v>10175 Bustleon Avenue  Philadelphia,  PA  19116</v>
      </c>
      <c r="L1025" s="418" t="s">
        <v>6150</v>
      </c>
      <c r="M1025" s="395"/>
      <c r="N1025" s="418" t="s">
        <v>3910</v>
      </c>
      <c r="O1025" s="395"/>
      <c r="P1025" s="418" t="s">
        <v>4016</v>
      </c>
      <c r="Q1025" s="417" t="s">
        <v>4017</v>
      </c>
      <c r="R1025" s="417" t="s">
        <v>4980</v>
      </c>
    </row>
    <row r="1026" spans="1:18" ht="15" customHeight="1" thickBot="1" x14ac:dyDescent="0.3">
      <c r="A1026" s="417" t="s">
        <v>962</v>
      </c>
      <c r="B1026" s="413">
        <f t="shared" si="77"/>
        <v>152</v>
      </c>
      <c r="C1026" s="413" t="str">
        <f t="shared" si="79"/>
        <v>126515001152</v>
      </c>
      <c r="D1026" s="395" t="str">
        <f t="shared" si="80"/>
        <v>126515001Washington Grover Jr Sch</v>
      </c>
      <c r="E1026" s="418" t="s">
        <v>963</v>
      </c>
      <c r="F1026" s="418" t="s">
        <v>23</v>
      </c>
      <c r="G1026" s="415" t="s">
        <v>1425</v>
      </c>
      <c r="H1026" s="417" t="s">
        <v>3792</v>
      </c>
      <c r="I1026" s="418" t="s">
        <v>3791</v>
      </c>
      <c r="J1026" s="417" t="s">
        <v>3792</v>
      </c>
      <c r="K1026" s="419" t="str">
        <f t="shared" si="78"/>
        <v>201 E Olney Avenue  Philadelphia,  PA  19120</v>
      </c>
      <c r="L1026" s="418" t="s">
        <v>6152</v>
      </c>
      <c r="M1026" s="395"/>
      <c r="N1026" s="418" t="s">
        <v>3910</v>
      </c>
      <c r="O1026" s="395"/>
      <c r="P1026" s="418" t="s">
        <v>4016</v>
      </c>
      <c r="Q1026" s="417" t="s">
        <v>4017</v>
      </c>
      <c r="R1026" s="417" t="s">
        <v>4977</v>
      </c>
    </row>
    <row r="1027" spans="1:18" ht="15" customHeight="1" thickBot="1" x14ac:dyDescent="0.3">
      <c r="A1027" s="417" t="s">
        <v>962</v>
      </c>
      <c r="B1027" s="413">
        <f t="shared" si="77"/>
        <v>153</v>
      </c>
      <c r="C1027" s="413" t="str">
        <f t="shared" si="79"/>
        <v>126515001153</v>
      </c>
      <c r="D1027" s="395" t="str">
        <f t="shared" si="80"/>
        <v>126515001Washington Martha Sch</v>
      </c>
      <c r="E1027" s="418" t="s">
        <v>963</v>
      </c>
      <c r="F1027" s="418" t="s">
        <v>23</v>
      </c>
      <c r="G1027" s="415" t="s">
        <v>1425</v>
      </c>
      <c r="H1027" s="417" t="s">
        <v>3794</v>
      </c>
      <c r="I1027" s="418" t="s">
        <v>3793</v>
      </c>
      <c r="J1027" s="417" t="s">
        <v>3794</v>
      </c>
      <c r="K1027" s="419" t="str">
        <f t="shared" si="78"/>
        <v>766 N 44th St  Philadelphia,  PA  19104</v>
      </c>
      <c r="L1027" s="418" t="s">
        <v>6153</v>
      </c>
      <c r="M1027" s="395"/>
      <c r="N1027" s="418" t="s">
        <v>3910</v>
      </c>
      <c r="O1027" s="395"/>
      <c r="P1027" s="418" t="s">
        <v>4016</v>
      </c>
      <c r="Q1027" s="417" t="s">
        <v>4017</v>
      </c>
      <c r="R1027" s="417" t="s">
        <v>4960</v>
      </c>
    </row>
    <row r="1028" spans="1:18" ht="15" customHeight="1" thickBot="1" x14ac:dyDescent="0.3">
      <c r="A1028" s="417" t="s">
        <v>962</v>
      </c>
      <c r="B1028" s="413">
        <f t="shared" ref="B1028:B1091" si="81">IF(A1028=A1027,B1027+1,1)</f>
        <v>154</v>
      </c>
      <c r="C1028" s="413" t="str">
        <f t="shared" si="79"/>
        <v>126515001154</v>
      </c>
      <c r="D1028" s="395" t="str">
        <f t="shared" si="80"/>
        <v>126515001Welsh John Sch</v>
      </c>
      <c r="E1028" s="418" t="s">
        <v>963</v>
      </c>
      <c r="F1028" s="418" t="s">
        <v>23</v>
      </c>
      <c r="G1028" s="415" t="s">
        <v>1425</v>
      </c>
      <c r="H1028" s="417" t="s">
        <v>3796</v>
      </c>
      <c r="I1028" s="418" t="s">
        <v>3795</v>
      </c>
      <c r="J1028" s="417" t="s">
        <v>3796</v>
      </c>
      <c r="K1028" s="419" t="str">
        <f t="shared" si="78"/>
        <v>2331 N 4th St  Philadelphia,  PA  19133</v>
      </c>
      <c r="L1028" s="418" t="s">
        <v>6154</v>
      </c>
      <c r="M1028" s="395"/>
      <c r="N1028" s="418" t="s">
        <v>3910</v>
      </c>
      <c r="O1028" s="395"/>
      <c r="P1028" s="418" t="s">
        <v>4016</v>
      </c>
      <c r="Q1028" s="417" t="s">
        <v>4017</v>
      </c>
      <c r="R1028" s="417" t="s">
        <v>4971</v>
      </c>
    </row>
    <row r="1029" spans="1:18" ht="15" customHeight="1" thickBot="1" x14ac:dyDescent="0.3">
      <c r="A1029" s="417" t="s">
        <v>962</v>
      </c>
      <c r="B1029" s="413">
        <f t="shared" si="81"/>
        <v>155</v>
      </c>
      <c r="C1029" s="413" t="str">
        <f t="shared" si="79"/>
        <v>126515001155</v>
      </c>
      <c r="D1029" s="395" t="str">
        <f t="shared" si="80"/>
        <v>126515001West Philadelphia HS</v>
      </c>
      <c r="E1029" s="418" t="s">
        <v>963</v>
      </c>
      <c r="F1029" s="418" t="s">
        <v>23</v>
      </c>
      <c r="G1029" s="415" t="s">
        <v>1425</v>
      </c>
      <c r="H1029" s="417" t="s">
        <v>3798</v>
      </c>
      <c r="I1029" s="418" t="s">
        <v>3797</v>
      </c>
      <c r="J1029" s="417" t="s">
        <v>3798</v>
      </c>
      <c r="K1029" s="419" t="str">
        <f t="shared" si="78"/>
        <v>4901 Chestnut St  Philadelphia,  PA  19139</v>
      </c>
      <c r="L1029" s="418" t="s">
        <v>14922</v>
      </c>
      <c r="M1029" s="395"/>
      <c r="N1029" s="418" t="s">
        <v>3910</v>
      </c>
      <c r="O1029" s="395"/>
      <c r="P1029" s="418" t="s">
        <v>4016</v>
      </c>
      <c r="Q1029" s="417" t="s">
        <v>4017</v>
      </c>
      <c r="R1029" s="417" t="s">
        <v>4142</v>
      </c>
    </row>
    <row r="1030" spans="1:18" ht="15" customHeight="1" thickBot="1" x14ac:dyDescent="0.3">
      <c r="A1030" s="417" t="s">
        <v>962</v>
      </c>
      <c r="B1030" s="413">
        <f t="shared" si="81"/>
        <v>156</v>
      </c>
      <c r="C1030" s="413" t="str">
        <f t="shared" si="79"/>
        <v>126515001156</v>
      </c>
      <c r="D1030" s="395" t="str">
        <f t="shared" si="80"/>
        <v>126515001Widener Memorial Sch</v>
      </c>
      <c r="E1030" s="418" t="s">
        <v>963</v>
      </c>
      <c r="F1030" s="418" t="s">
        <v>23</v>
      </c>
      <c r="G1030" s="415" t="s">
        <v>1425</v>
      </c>
      <c r="H1030" s="417" t="s">
        <v>14923</v>
      </c>
      <c r="I1030" s="418" t="s">
        <v>14924</v>
      </c>
      <c r="J1030" s="417" t="s">
        <v>14923</v>
      </c>
      <c r="K1030" s="419" t="str">
        <f t="shared" si="78"/>
        <v>1450 W Olney Ave  Philadelphia,  PA  19141</v>
      </c>
      <c r="L1030" s="418" t="s">
        <v>14925</v>
      </c>
      <c r="M1030" s="395"/>
      <c r="N1030" s="418" t="s">
        <v>3910</v>
      </c>
      <c r="O1030" s="395"/>
      <c r="P1030" s="418" t="s">
        <v>4016</v>
      </c>
      <c r="Q1030" s="417" t="s">
        <v>4017</v>
      </c>
      <c r="R1030" s="417" t="s">
        <v>4989</v>
      </c>
    </row>
    <row r="1031" spans="1:18" ht="15" customHeight="1" thickBot="1" x14ac:dyDescent="0.3">
      <c r="A1031" s="417" t="s">
        <v>962</v>
      </c>
      <c r="B1031" s="413">
        <f t="shared" si="81"/>
        <v>157</v>
      </c>
      <c r="C1031" s="413" t="str">
        <f t="shared" si="79"/>
        <v>126515001157</v>
      </c>
      <c r="D1031" s="395" t="str">
        <f t="shared" si="80"/>
        <v>126515001Wilson Woodrow MS</v>
      </c>
      <c r="E1031" s="418" t="s">
        <v>963</v>
      </c>
      <c r="F1031" s="418" t="s">
        <v>23</v>
      </c>
      <c r="G1031" s="415" t="s">
        <v>1425</v>
      </c>
      <c r="H1031" s="417" t="s">
        <v>3800</v>
      </c>
      <c r="I1031" s="418" t="s">
        <v>3799</v>
      </c>
      <c r="J1031" s="417" t="s">
        <v>3800</v>
      </c>
      <c r="K1031" s="419" t="str">
        <f t="shared" si="78"/>
        <v>1800 Cottman Ave  Philadelphia,  PA  19111</v>
      </c>
      <c r="L1031" s="418" t="s">
        <v>6155</v>
      </c>
      <c r="M1031" s="395"/>
      <c r="N1031" s="418" t="s">
        <v>3910</v>
      </c>
      <c r="O1031" s="395"/>
      <c r="P1031" s="418" t="s">
        <v>4016</v>
      </c>
      <c r="Q1031" s="417" t="s">
        <v>4017</v>
      </c>
      <c r="R1031" s="417" t="s">
        <v>5078</v>
      </c>
    </row>
    <row r="1032" spans="1:18" ht="15" customHeight="1" thickBot="1" x14ac:dyDescent="0.3">
      <c r="A1032" s="417" t="s">
        <v>962</v>
      </c>
      <c r="B1032" s="413">
        <f t="shared" si="81"/>
        <v>158</v>
      </c>
      <c r="C1032" s="413" t="str">
        <f t="shared" si="79"/>
        <v>126515001158</v>
      </c>
      <c r="D1032" s="395" t="str">
        <f t="shared" si="80"/>
        <v>126515001Ziegler William H Sch</v>
      </c>
      <c r="E1032" s="418" t="s">
        <v>963</v>
      </c>
      <c r="F1032" s="418" t="s">
        <v>23</v>
      </c>
      <c r="G1032" s="415" t="s">
        <v>1425</v>
      </c>
      <c r="H1032" s="417" t="s">
        <v>3802</v>
      </c>
      <c r="I1032" s="418" t="s">
        <v>3801</v>
      </c>
      <c r="J1032" s="417" t="s">
        <v>3802</v>
      </c>
      <c r="K1032" s="419" t="str">
        <f t="shared" si="78"/>
        <v>5935 Saul St  Philadelphia,  PA  19149</v>
      </c>
      <c r="L1032" s="418" t="s">
        <v>6156</v>
      </c>
      <c r="M1032" s="395"/>
      <c r="N1032" s="418" t="s">
        <v>3910</v>
      </c>
      <c r="O1032" s="395"/>
      <c r="P1032" s="418" t="s">
        <v>4016</v>
      </c>
      <c r="Q1032" s="417" t="s">
        <v>4017</v>
      </c>
      <c r="R1032" s="417" t="s">
        <v>14873</v>
      </c>
    </row>
    <row r="1033" spans="1:18" ht="15" customHeight="1" thickBot="1" x14ac:dyDescent="0.3">
      <c r="A1033" s="417" t="s">
        <v>964</v>
      </c>
      <c r="B1033" s="413">
        <f t="shared" si="81"/>
        <v>1</v>
      </c>
      <c r="C1033" s="413" t="str">
        <f t="shared" si="79"/>
        <v>1265100091</v>
      </c>
      <c r="D1033" s="395" t="str">
        <f t="shared" si="80"/>
        <v>126510009Philadelphia Electrical &amp; Tech CHS</v>
      </c>
      <c r="E1033" s="418" t="s">
        <v>965</v>
      </c>
      <c r="F1033" s="418" t="s">
        <v>18</v>
      </c>
      <c r="G1033" s="415" t="s">
        <v>1425</v>
      </c>
      <c r="H1033" s="417" t="s">
        <v>2843</v>
      </c>
      <c r="I1033" s="418" t="s">
        <v>965</v>
      </c>
      <c r="J1033" s="417" t="s">
        <v>2843</v>
      </c>
      <c r="K1033" s="419" t="str">
        <f t="shared" si="78"/>
        <v>1420-22 Chestnut Street  Philadelphia,  PA  19102</v>
      </c>
      <c r="L1033" s="418" t="s">
        <v>6157</v>
      </c>
      <c r="M1033" s="395"/>
      <c r="N1033" s="418" t="s">
        <v>3910</v>
      </c>
      <c r="O1033" s="395"/>
      <c r="P1033" s="418" t="s">
        <v>4016</v>
      </c>
      <c r="Q1033" s="417" t="s">
        <v>4017</v>
      </c>
      <c r="R1033" s="417" t="s">
        <v>4959</v>
      </c>
    </row>
    <row r="1034" spans="1:18" ht="15" customHeight="1" thickBot="1" x14ac:dyDescent="0.3">
      <c r="A1034" s="417" t="s">
        <v>966</v>
      </c>
      <c r="B1034" s="413">
        <f t="shared" si="81"/>
        <v>1</v>
      </c>
      <c r="C1034" s="413" t="str">
        <f t="shared" si="79"/>
        <v>1265128501</v>
      </c>
      <c r="D1034" s="395" t="str">
        <f t="shared" si="80"/>
        <v>126512850Philadelphia Harambee Inst CS</v>
      </c>
      <c r="E1034" s="418" t="s">
        <v>967</v>
      </c>
      <c r="F1034" s="418" t="s">
        <v>18</v>
      </c>
      <c r="G1034" s="415" t="s">
        <v>1425</v>
      </c>
      <c r="H1034" s="417" t="s">
        <v>2844</v>
      </c>
      <c r="I1034" s="418" t="s">
        <v>967</v>
      </c>
      <c r="J1034" s="417" t="s">
        <v>2844</v>
      </c>
      <c r="K1034" s="419" t="str">
        <f t="shared" si="78"/>
        <v>640 N 66th St  Philadelphia,  PA  19151</v>
      </c>
      <c r="L1034" s="418" t="s">
        <v>6158</v>
      </c>
      <c r="M1034" s="395"/>
      <c r="N1034" s="418" t="s">
        <v>3910</v>
      </c>
      <c r="O1034" s="395"/>
      <c r="P1034" s="418" t="s">
        <v>4016</v>
      </c>
      <c r="Q1034" s="417" t="s">
        <v>4017</v>
      </c>
      <c r="R1034" s="417" t="s">
        <v>4956</v>
      </c>
    </row>
    <row r="1035" spans="1:18" ht="15" customHeight="1" thickBot="1" x14ac:dyDescent="0.3">
      <c r="A1035" s="417" t="s">
        <v>968</v>
      </c>
      <c r="B1035" s="413">
        <f t="shared" si="81"/>
        <v>1</v>
      </c>
      <c r="C1035" s="413" t="str">
        <f t="shared" si="79"/>
        <v>1265134001</v>
      </c>
      <c r="D1035" s="395" t="str">
        <f t="shared" si="80"/>
        <v>126513400Philadelphia Performing Arts CS</v>
      </c>
      <c r="E1035" s="418" t="s">
        <v>969</v>
      </c>
      <c r="F1035" s="418" t="s">
        <v>18</v>
      </c>
      <c r="G1035" s="415" t="s">
        <v>1425</v>
      </c>
      <c r="H1035" s="417" t="s">
        <v>2845</v>
      </c>
      <c r="I1035" s="418" t="s">
        <v>969</v>
      </c>
      <c r="J1035" s="417" t="s">
        <v>2845</v>
      </c>
      <c r="K1035" s="419" t="str">
        <f t="shared" si="78"/>
        <v>2600 S Broad Street  Philadelphia,  PA  19145</v>
      </c>
      <c r="L1035" s="418" t="s">
        <v>6159</v>
      </c>
      <c r="M1035" s="395"/>
      <c r="N1035" s="418" t="s">
        <v>3910</v>
      </c>
      <c r="O1035" s="395"/>
      <c r="P1035" s="418" t="s">
        <v>4016</v>
      </c>
      <c r="Q1035" s="417" t="s">
        <v>4017</v>
      </c>
      <c r="R1035" s="417" t="s">
        <v>4975</v>
      </c>
    </row>
    <row r="1036" spans="1:18" ht="15" customHeight="1" thickBot="1" x14ac:dyDescent="0.3">
      <c r="A1036" s="417" t="s">
        <v>970</v>
      </c>
      <c r="B1036" s="413">
        <f t="shared" si="81"/>
        <v>1</v>
      </c>
      <c r="C1036" s="413" t="str">
        <f t="shared" si="79"/>
        <v>1101770031</v>
      </c>
      <c r="D1036" s="395" t="str">
        <f t="shared" si="80"/>
        <v>110177003Philipsburg-Osceola Area HS</v>
      </c>
      <c r="E1036" s="418" t="s">
        <v>971</v>
      </c>
      <c r="F1036" s="418" t="s">
        <v>23</v>
      </c>
      <c r="G1036" s="415" t="s">
        <v>1425</v>
      </c>
      <c r="H1036" s="417" t="s">
        <v>2847</v>
      </c>
      <c r="I1036" s="418" t="s">
        <v>2846</v>
      </c>
      <c r="J1036" s="417" t="s">
        <v>2847</v>
      </c>
      <c r="K1036" s="419" t="str">
        <f t="shared" si="78"/>
        <v>502 Philips St  Philipsburg,  PA  16866</v>
      </c>
      <c r="L1036" s="418" t="s">
        <v>6161</v>
      </c>
      <c r="M1036" s="395"/>
      <c r="N1036" s="418" t="s">
        <v>3910</v>
      </c>
      <c r="O1036" s="395"/>
      <c r="P1036" s="418" t="s">
        <v>4416</v>
      </c>
      <c r="Q1036" s="417" t="s">
        <v>4017</v>
      </c>
      <c r="R1036" s="417" t="s">
        <v>4417</v>
      </c>
    </row>
    <row r="1037" spans="1:18" ht="15" customHeight="1" thickBot="1" x14ac:dyDescent="0.3">
      <c r="A1037" s="417" t="s">
        <v>970</v>
      </c>
      <c r="B1037" s="413">
        <f t="shared" si="81"/>
        <v>2</v>
      </c>
      <c r="C1037" s="413" t="str">
        <f t="shared" si="79"/>
        <v>1101770032</v>
      </c>
      <c r="D1037" s="395" t="str">
        <f t="shared" si="80"/>
        <v>110177003Philipsburg-Osceola Area MS</v>
      </c>
      <c r="E1037" s="418" t="s">
        <v>971</v>
      </c>
      <c r="F1037" s="418" t="s">
        <v>23</v>
      </c>
      <c r="G1037" s="415" t="s">
        <v>1425</v>
      </c>
      <c r="H1037" s="417" t="s">
        <v>14926</v>
      </c>
      <c r="I1037" s="418" t="s">
        <v>14927</v>
      </c>
      <c r="J1037" s="417" t="s">
        <v>14926</v>
      </c>
      <c r="K1037" s="419" t="str">
        <f t="shared" si="78"/>
        <v>200 Short St, Suite A  Philipsburg,  PA  16866</v>
      </c>
      <c r="L1037" s="418" t="s">
        <v>14928</v>
      </c>
      <c r="M1037" s="395"/>
      <c r="N1037" s="418" t="s">
        <v>3910</v>
      </c>
      <c r="O1037" s="395"/>
      <c r="P1037" s="418" t="s">
        <v>4416</v>
      </c>
      <c r="Q1037" s="417" t="s">
        <v>4017</v>
      </c>
      <c r="R1037" s="417" t="s">
        <v>4417</v>
      </c>
    </row>
    <row r="1038" spans="1:18" ht="15" customHeight="1" thickBot="1" x14ac:dyDescent="0.3">
      <c r="A1038" s="417" t="s">
        <v>972</v>
      </c>
      <c r="B1038" s="413">
        <f t="shared" si="81"/>
        <v>1</v>
      </c>
      <c r="C1038" s="413" t="str">
        <f t="shared" si="79"/>
        <v>1241572031</v>
      </c>
      <c r="D1038" s="395" t="str">
        <f t="shared" si="80"/>
        <v>124157203Phoenixville Area HS</v>
      </c>
      <c r="E1038" s="418" t="s">
        <v>973</v>
      </c>
      <c r="F1038" s="418" t="s">
        <v>23</v>
      </c>
      <c r="G1038" s="415" t="s">
        <v>1425</v>
      </c>
      <c r="H1038" s="417" t="s">
        <v>2849</v>
      </c>
      <c r="I1038" s="418" t="s">
        <v>2848</v>
      </c>
      <c r="J1038" s="417" t="s">
        <v>2849</v>
      </c>
      <c r="K1038" s="419" t="str">
        <f t="shared" si="78"/>
        <v>1200 Gay St  Phoenixville,  PA  19460</v>
      </c>
      <c r="L1038" s="418" t="s">
        <v>6162</v>
      </c>
      <c r="M1038" s="395"/>
      <c r="N1038" s="418" t="s">
        <v>3910</v>
      </c>
      <c r="O1038" s="395"/>
      <c r="P1038" s="418" t="s">
        <v>4909</v>
      </c>
      <c r="Q1038" s="417" t="s">
        <v>4017</v>
      </c>
      <c r="R1038" s="417" t="s">
        <v>4910</v>
      </c>
    </row>
    <row r="1039" spans="1:18" ht="15" customHeight="1" thickBot="1" x14ac:dyDescent="0.3">
      <c r="A1039" s="417" t="s">
        <v>972</v>
      </c>
      <c r="B1039" s="413">
        <f t="shared" si="81"/>
        <v>2</v>
      </c>
      <c r="C1039" s="413" t="str">
        <f t="shared" si="79"/>
        <v>1241572032</v>
      </c>
      <c r="D1039" s="395" t="str">
        <f t="shared" si="80"/>
        <v>124157203Phoenixville Area MS</v>
      </c>
      <c r="E1039" s="418" t="s">
        <v>973</v>
      </c>
      <c r="F1039" s="418" t="s">
        <v>23</v>
      </c>
      <c r="G1039" s="415" t="s">
        <v>1425</v>
      </c>
      <c r="H1039" s="417" t="s">
        <v>2851</v>
      </c>
      <c r="I1039" s="418" t="s">
        <v>2850</v>
      </c>
      <c r="J1039" s="417" t="s">
        <v>2851</v>
      </c>
      <c r="K1039" s="419" t="str">
        <f t="shared" si="78"/>
        <v>1000 Purple Pride Parkway  Phoenixville,  PA  19460</v>
      </c>
      <c r="L1039" s="418" t="s">
        <v>14929</v>
      </c>
      <c r="M1039" s="395"/>
      <c r="N1039" s="418" t="s">
        <v>3910</v>
      </c>
      <c r="O1039" s="395"/>
      <c r="P1039" s="418" t="s">
        <v>4909</v>
      </c>
      <c r="Q1039" s="417" t="s">
        <v>4017</v>
      </c>
      <c r="R1039" s="417" t="s">
        <v>4910</v>
      </c>
    </row>
    <row r="1040" spans="1:18" ht="15" customHeight="1" thickBot="1" x14ac:dyDescent="0.3">
      <c r="A1040" s="417" t="s">
        <v>974</v>
      </c>
      <c r="B1040" s="413">
        <f t="shared" si="81"/>
        <v>1</v>
      </c>
      <c r="C1040" s="413" t="str">
        <f t="shared" si="79"/>
        <v>1295460031</v>
      </c>
      <c r="D1040" s="395" t="str">
        <f t="shared" si="80"/>
        <v>129546003Pine Grove Area HS</v>
      </c>
      <c r="E1040" s="418" t="s">
        <v>975</v>
      </c>
      <c r="F1040" s="418" t="s">
        <v>23</v>
      </c>
      <c r="G1040" s="415" t="s">
        <v>1425</v>
      </c>
      <c r="H1040" s="417" t="s">
        <v>2853</v>
      </c>
      <c r="I1040" s="418" t="s">
        <v>2852</v>
      </c>
      <c r="J1040" s="417" t="s">
        <v>2853</v>
      </c>
      <c r="K1040" s="419" t="str">
        <f t="shared" si="78"/>
        <v>101 School Street  Pine Grove,  PA  17963</v>
      </c>
      <c r="L1040" s="418" t="s">
        <v>6163</v>
      </c>
      <c r="M1040" s="395"/>
      <c r="N1040" s="418" t="s">
        <v>3910</v>
      </c>
      <c r="O1040" s="395"/>
      <c r="P1040" s="418" t="s">
        <v>5055</v>
      </c>
      <c r="Q1040" s="417" t="s">
        <v>4017</v>
      </c>
      <c r="R1040" s="417" t="s">
        <v>5056</v>
      </c>
    </row>
    <row r="1041" spans="1:18" ht="15" customHeight="1" thickBot="1" x14ac:dyDescent="0.3">
      <c r="A1041" s="417" t="s">
        <v>974</v>
      </c>
      <c r="B1041" s="413">
        <f t="shared" si="81"/>
        <v>2</v>
      </c>
      <c r="C1041" s="413" t="str">
        <f t="shared" si="79"/>
        <v>1295460032</v>
      </c>
      <c r="D1041" s="395" t="str">
        <f t="shared" si="80"/>
        <v>129546003Pine Grove Area MS</v>
      </c>
      <c r="E1041" s="418" t="s">
        <v>975</v>
      </c>
      <c r="F1041" s="418" t="s">
        <v>23</v>
      </c>
      <c r="G1041" s="415" t="s">
        <v>1425</v>
      </c>
      <c r="H1041" s="417" t="s">
        <v>2855</v>
      </c>
      <c r="I1041" s="418" t="s">
        <v>2854</v>
      </c>
      <c r="J1041" s="417" t="s">
        <v>2855</v>
      </c>
      <c r="K1041" s="419" t="str">
        <f t="shared" si="78"/>
        <v>105 School Street  Pine Grove,  PA  17963</v>
      </c>
      <c r="L1041" s="418" t="s">
        <v>6164</v>
      </c>
      <c r="M1041" s="395"/>
      <c r="N1041" s="418" t="s">
        <v>3910</v>
      </c>
      <c r="O1041" s="395"/>
      <c r="P1041" s="418" t="s">
        <v>5055</v>
      </c>
      <c r="Q1041" s="417" t="s">
        <v>4017</v>
      </c>
      <c r="R1041" s="417" t="s">
        <v>5056</v>
      </c>
    </row>
    <row r="1042" spans="1:18" ht="15" customHeight="1" thickBot="1" x14ac:dyDescent="0.3">
      <c r="A1042" s="417" t="s">
        <v>976</v>
      </c>
      <c r="B1042" s="413">
        <f t="shared" si="81"/>
        <v>1</v>
      </c>
      <c r="C1042" s="413" t="str">
        <f t="shared" si="79"/>
        <v>1030210031</v>
      </c>
      <c r="D1042" s="395" t="str">
        <f t="shared" si="80"/>
        <v>103021003Eden Hall Upper El Sch</v>
      </c>
      <c r="E1042" s="418" t="s">
        <v>977</v>
      </c>
      <c r="F1042" s="418" t="s">
        <v>23</v>
      </c>
      <c r="G1042" s="415" t="s">
        <v>1425</v>
      </c>
      <c r="H1042" s="417" t="s">
        <v>14930</v>
      </c>
      <c r="I1042" s="418" t="s">
        <v>14931</v>
      </c>
      <c r="J1042" s="417" t="s">
        <v>14930</v>
      </c>
      <c r="K1042" s="419" t="str">
        <f t="shared" si="78"/>
        <v>3900 Bakerstown Road  Gibsonia,  PA  15044</v>
      </c>
      <c r="L1042" s="418" t="s">
        <v>14932</v>
      </c>
      <c r="M1042" s="395"/>
      <c r="N1042" s="418" t="s">
        <v>3910</v>
      </c>
      <c r="O1042" s="395"/>
      <c r="P1042" s="418" t="s">
        <v>4086</v>
      </c>
      <c r="Q1042" s="417" t="s">
        <v>4017</v>
      </c>
      <c r="R1042" s="417" t="s">
        <v>4087</v>
      </c>
    </row>
    <row r="1043" spans="1:18" ht="15" customHeight="1" thickBot="1" x14ac:dyDescent="0.3">
      <c r="A1043" s="417" t="s">
        <v>976</v>
      </c>
      <c r="B1043" s="413">
        <f t="shared" si="81"/>
        <v>2</v>
      </c>
      <c r="C1043" s="413" t="str">
        <f t="shared" si="79"/>
        <v>1030210032</v>
      </c>
      <c r="D1043" s="395" t="str">
        <f t="shared" si="80"/>
        <v>103021003Pine-Richland HS</v>
      </c>
      <c r="E1043" s="418" t="s">
        <v>977</v>
      </c>
      <c r="F1043" s="418" t="s">
        <v>23</v>
      </c>
      <c r="G1043" s="415" t="s">
        <v>1425</v>
      </c>
      <c r="H1043" s="417" t="s">
        <v>2857</v>
      </c>
      <c r="I1043" s="418" t="s">
        <v>2856</v>
      </c>
      <c r="J1043" s="417" t="s">
        <v>2857</v>
      </c>
      <c r="K1043" s="419" t="str">
        <f t="shared" si="78"/>
        <v>700 Warrendale Rd  Gibsonia,  PA  15044</v>
      </c>
      <c r="L1043" s="418" t="s">
        <v>6165</v>
      </c>
      <c r="M1043" s="395"/>
      <c r="N1043" s="418" t="s">
        <v>3910</v>
      </c>
      <c r="O1043" s="395"/>
      <c r="P1043" s="418" t="s">
        <v>4086</v>
      </c>
      <c r="Q1043" s="417" t="s">
        <v>4017</v>
      </c>
      <c r="R1043" s="417" t="s">
        <v>4087</v>
      </c>
    </row>
    <row r="1044" spans="1:18" ht="15" customHeight="1" thickBot="1" x14ac:dyDescent="0.3">
      <c r="A1044" s="417" t="s">
        <v>976</v>
      </c>
      <c r="B1044" s="413">
        <f t="shared" si="81"/>
        <v>3</v>
      </c>
      <c r="C1044" s="413" t="str">
        <f t="shared" si="79"/>
        <v>1030210033</v>
      </c>
      <c r="D1044" s="395" t="str">
        <f t="shared" si="80"/>
        <v>103021003Pine-Richland MS</v>
      </c>
      <c r="E1044" s="418" t="s">
        <v>977</v>
      </c>
      <c r="F1044" s="418" t="s">
        <v>23</v>
      </c>
      <c r="G1044" s="415" t="s">
        <v>1425</v>
      </c>
      <c r="H1044" s="417" t="s">
        <v>2859</v>
      </c>
      <c r="I1044" s="418" t="s">
        <v>2858</v>
      </c>
      <c r="J1044" s="417" t="s">
        <v>2859</v>
      </c>
      <c r="K1044" s="419" t="str">
        <f t="shared" si="78"/>
        <v>100 Logan Rd  Gibsonia,  PA  15044</v>
      </c>
      <c r="L1044" s="418" t="s">
        <v>6166</v>
      </c>
      <c r="M1044" s="395"/>
      <c r="N1044" s="418" t="s">
        <v>3910</v>
      </c>
      <c r="O1044" s="395"/>
      <c r="P1044" s="418" t="s">
        <v>4086</v>
      </c>
      <c r="Q1044" s="417" t="s">
        <v>4017</v>
      </c>
      <c r="R1044" s="417" t="s">
        <v>4087</v>
      </c>
    </row>
    <row r="1045" spans="1:18" ht="15" customHeight="1" thickBot="1" x14ac:dyDescent="0.3">
      <c r="A1045" s="417" t="s">
        <v>978</v>
      </c>
      <c r="B1045" s="413">
        <f t="shared" si="81"/>
        <v>1</v>
      </c>
      <c r="C1045" s="413" t="str">
        <f t="shared" si="79"/>
        <v>1020274511</v>
      </c>
      <c r="D1045" s="395" t="str">
        <f t="shared" si="80"/>
        <v>102027451Acadamy at Westinghouse</v>
      </c>
      <c r="E1045" s="418" t="s">
        <v>979</v>
      </c>
      <c r="F1045" s="418" t="s">
        <v>23</v>
      </c>
      <c r="G1045" s="415" t="s">
        <v>1425</v>
      </c>
      <c r="H1045" s="417" t="s">
        <v>3804</v>
      </c>
      <c r="I1045" s="418" t="s">
        <v>3803</v>
      </c>
      <c r="J1045" s="417" t="s">
        <v>3804</v>
      </c>
      <c r="K1045" s="419" t="str">
        <f t="shared" si="78"/>
        <v>1101 N. Murtland Avenue  Pittsburgh,  PA  15208</v>
      </c>
      <c r="L1045" s="418" t="s">
        <v>6167</v>
      </c>
      <c r="M1045" s="395"/>
      <c r="N1045" s="418" t="s">
        <v>3910</v>
      </c>
      <c r="O1045" s="395"/>
      <c r="P1045" s="418" t="s">
        <v>4067</v>
      </c>
      <c r="Q1045" s="417" t="s">
        <v>4017</v>
      </c>
      <c r="R1045" s="417" t="s">
        <v>6168</v>
      </c>
    </row>
    <row r="1046" spans="1:18" ht="15" customHeight="1" thickBot="1" x14ac:dyDescent="0.3">
      <c r="A1046" s="417" t="s">
        <v>978</v>
      </c>
      <c r="B1046" s="413">
        <f t="shared" si="81"/>
        <v>2</v>
      </c>
      <c r="C1046" s="413" t="str">
        <f t="shared" si="79"/>
        <v>1020274512</v>
      </c>
      <c r="D1046" s="395" t="str">
        <f t="shared" si="80"/>
        <v>102027451Pittsburgh Allderdice HS</v>
      </c>
      <c r="E1046" s="418" t="s">
        <v>979</v>
      </c>
      <c r="F1046" s="418" t="s">
        <v>23</v>
      </c>
      <c r="G1046" s="415" t="s">
        <v>1425</v>
      </c>
      <c r="H1046" s="417" t="s">
        <v>3806</v>
      </c>
      <c r="I1046" s="418" t="s">
        <v>3805</v>
      </c>
      <c r="J1046" s="417" t="s">
        <v>3806</v>
      </c>
      <c r="K1046" s="419" t="str">
        <f t="shared" si="78"/>
        <v>2409 Shady Ave  Pittsburgh,  PA  15217</v>
      </c>
      <c r="L1046" s="418" t="s">
        <v>6173</v>
      </c>
      <c r="M1046" s="395"/>
      <c r="N1046" s="418" t="s">
        <v>3910</v>
      </c>
      <c r="O1046" s="395"/>
      <c r="P1046" s="418" t="s">
        <v>4067</v>
      </c>
      <c r="Q1046" s="417" t="s">
        <v>4017</v>
      </c>
      <c r="R1046" s="417" t="s">
        <v>14933</v>
      </c>
    </row>
    <row r="1047" spans="1:18" ht="15" customHeight="1" thickBot="1" x14ac:dyDescent="0.3">
      <c r="A1047" s="417" t="s">
        <v>978</v>
      </c>
      <c r="B1047" s="413">
        <f t="shared" si="81"/>
        <v>3</v>
      </c>
      <c r="C1047" s="413" t="str">
        <f t="shared" si="79"/>
        <v>1020274513</v>
      </c>
      <c r="D1047" s="395" t="str">
        <f t="shared" si="80"/>
        <v>102027451Pittsburgh Allegheny 6-8</v>
      </c>
      <c r="E1047" s="418" t="s">
        <v>979</v>
      </c>
      <c r="F1047" s="418" t="s">
        <v>23</v>
      </c>
      <c r="G1047" s="415" t="s">
        <v>1425</v>
      </c>
      <c r="H1047" s="417" t="s">
        <v>3808</v>
      </c>
      <c r="I1047" s="418" t="s">
        <v>3807</v>
      </c>
      <c r="J1047" s="417" t="s">
        <v>3808</v>
      </c>
      <c r="K1047" s="419" t="str">
        <f t="shared" si="78"/>
        <v>810 Arch Street  Pittsburgh,  PA  15212</v>
      </c>
      <c r="L1047" s="418" t="s">
        <v>6174</v>
      </c>
      <c r="M1047" s="395"/>
      <c r="N1047" s="418" t="s">
        <v>3910</v>
      </c>
      <c r="O1047" s="395"/>
      <c r="P1047" s="418" t="s">
        <v>4067</v>
      </c>
      <c r="Q1047" s="417" t="s">
        <v>4017</v>
      </c>
      <c r="R1047" s="417" t="s">
        <v>4125</v>
      </c>
    </row>
    <row r="1048" spans="1:18" ht="15" customHeight="1" thickBot="1" x14ac:dyDescent="0.3">
      <c r="A1048" s="417" t="s">
        <v>978</v>
      </c>
      <c r="B1048" s="413">
        <f t="shared" si="81"/>
        <v>4</v>
      </c>
      <c r="C1048" s="413" t="str">
        <f t="shared" si="79"/>
        <v>1020274514</v>
      </c>
      <c r="D1048" s="395" t="str">
        <f t="shared" si="80"/>
        <v>102027451Pittsburgh Arlington K-8</v>
      </c>
      <c r="E1048" s="418" t="s">
        <v>979</v>
      </c>
      <c r="F1048" s="418" t="s">
        <v>23</v>
      </c>
      <c r="G1048" s="415" t="s">
        <v>1425</v>
      </c>
      <c r="H1048" s="417" t="s">
        <v>3810</v>
      </c>
      <c r="I1048" s="418" t="s">
        <v>3809</v>
      </c>
      <c r="J1048" s="417" t="s">
        <v>3810</v>
      </c>
      <c r="K1048" s="419" t="str">
        <f t="shared" si="78"/>
        <v>2500 Jonquil Way  Pittsburgh,  PA  15210</v>
      </c>
      <c r="L1048" s="418" t="s">
        <v>6175</v>
      </c>
      <c r="M1048" s="395"/>
      <c r="N1048" s="418" t="s">
        <v>3910</v>
      </c>
      <c r="O1048" s="395"/>
      <c r="P1048" s="418" t="s">
        <v>4067</v>
      </c>
      <c r="Q1048" s="417" t="s">
        <v>4017</v>
      </c>
      <c r="R1048" s="417" t="s">
        <v>6171</v>
      </c>
    </row>
    <row r="1049" spans="1:18" ht="15" customHeight="1" thickBot="1" x14ac:dyDescent="0.3">
      <c r="A1049" s="417" t="s">
        <v>978</v>
      </c>
      <c r="B1049" s="413">
        <f t="shared" si="81"/>
        <v>5</v>
      </c>
      <c r="C1049" s="413" t="str">
        <f t="shared" si="79"/>
        <v>1020274515</v>
      </c>
      <c r="D1049" s="395" t="str">
        <f t="shared" si="80"/>
        <v>102027451Pittsburgh Arsenal 6-8</v>
      </c>
      <c r="E1049" s="418" t="s">
        <v>979</v>
      </c>
      <c r="F1049" s="418" t="s">
        <v>23</v>
      </c>
      <c r="G1049" s="415" t="s">
        <v>1425</v>
      </c>
      <c r="H1049" s="417" t="s">
        <v>3812</v>
      </c>
      <c r="I1049" s="418" t="s">
        <v>3811</v>
      </c>
      <c r="J1049" s="417" t="s">
        <v>3812</v>
      </c>
      <c r="K1049" s="419" t="str">
        <f t="shared" si="78"/>
        <v>220 40th Street  Pittsburgh,  PA  15201</v>
      </c>
      <c r="L1049" s="418" t="s">
        <v>14934</v>
      </c>
      <c r="M1049" s="395"/>
      <c r="N1049" s="418" t="s">
        <v>3910</v>
      </c>
      <c r="O1049" s="395"/>
      <c r="P1049" s="418" t="s">
        <v>4067</v>
      </c>
      <c r="Q1049" s="417" t="s">
        <v>4017</v>
      </c>
      <c r="R1049" s="417" t="s">
        <v>4074</v>
      </c>
    </row>
    <row r="1050" spans="1:18" ht="15" customHeight="1" thickBot="1" x14ac:dyDescent="0.3">
      <c r="A1050" s="417" t="s">
        <v>978</v>
      </c>
      <c r="B1050" s="413">
        <f t="shared" si="81"/>
        <v>6</v>
      </c>
      <c r="C1050" s="413" t="str">
        <f t="shared" si="79"/>
        <v>1020274516</v>
      </c>
      <c r="D1050" s="395" t="str">
        <f t="shared" si="80"/>
        <v>102027451Pittsburgh Brashear HS</v>
      </c>
      <c r="E1050" s="418" t="s">
        <v>979</v>
      </c>
      <c r="F1050" s="418" t="s">
        <v>23</v>
      </c>
      <c r="G1050" s="415" t="s">
        <v>1425</v>
      </c>
      <c r="H1050" s="417" t="s">
        <v>3814</v>
      </c>
      <c r="I1050" s="418" t="s">
        <v>3813</v>
      </c>
      <c r="J1050" s="417" t="s">
        <v>3814</v>
      </c>
      <c r="K1050" s="419" t="str">
        <f t="shared" si="78"/>
        <v>590 Crane Ave  Pittsburgh,  PA  15216</v>
      </c>
      <c r="L1050" s="418" t="s">
        <v>6176</v>
      </c>
      <c r="M1050" s="395"/>
      <c r="N1050" s="418" t="s">
        <v>3910</v>
      </c>
      <c r="O1050" s="395"/>
      <c r="P1050" s="418" t="s">
        <v>4067</v>
      </c>
      <c r="Q1050" s="417" t="s">
        <v>4017</v>
      </c>
      <c r="R1050" s="417" t="s">
        <v>4109</v>
      </c>
    </row>
    <row r="1051" spans="1:18" ht="15" customHeight="1" thickBot="1" x14ac:dyDescent="0.3">
      <c r="A1051" s="417" t="s">
        <v>978</v>
      </c>
      <c r="B1051" s="413">
        <f t="shared" si="81"/>
        <v>7</v>
      </c>
      <c r="C1051" s="413" t="str">
        <f t="shared" si="79"/>
        <v>1020274517</v>
      </c>
      <c r="D1051" s="395" t="str">
        <f t="shared" si="80"/>
        <v>102027451Pittsburgh Brookline K-8</v>
      </c>
      <c r="E1051" s="418" t="s">
        <v>979</v>
      </c>
      <c r="F1051" s="418" t="s">
        <v>23</v>
      </c>
      <c r="G1051" s="415" t="s">
        <v>1425</v>
      </c>
      <c r="H1051" s="417" t="s">
        <v>3816</v>
      </c>
      <c r="I1051" s="418" t="s">
        <v>3815</v>
      </c>
      <c r="J1051" s="417" t="s">
        <v>3816</v>
      </c>
      <c r="K1051" s="419" t="str">
        <f t="shared" si="78"/>
        <v>500 Woodbourne Ave  Pittsburgh,  PA  15226</v>
      </c>
      <c r="L1051" s="418" t="s">
        <v>6169</v>
      </c>
      <c r="M1051" s="395"/>
      <c r="N1051" s="418" t="s">
        <v>3910</v>
      </c>
      <c r="O1051" s="395"/>
      <c r="P1051" s="418" t="s">
        <v>4067</v>
      </c>
      <c r="Q1051" s="417" t="s">
        <v>4017</v>
      </c>
      <c r="R1051" s="417" t="s">
        <v>14935</v>
      </c>
    </row>
    <row r="1052" spans="1:18" ht="15" customHeight="1" thickBot="1" x14ac:dyDescent="0.3">
      <c r="A1052" s="417" t="s">
        <v>978</v>
      </c>
      <c r="B1052" s="413">
        <f t="shared" si="81"/>
        <v>8</v>
      </c>
      <c r="C1052" s="413" t="str">
        <f t="shared" si="79"/>
        <v>1020274518</v>
      </c>
      <c r="D1052" s="395" t="str">
        <f t="shared" si="80"/>
        <v>102027451Pittsburgh CAPA 6-12</v>
      </c>
      <c r="E1052" s="418" t="s">
        <v>979</v>
      </c>
      <c r="F1052" s="418" t="s">
        <v>23</v>
      </c>
      <c r="G1052" s="415" t="s">
        <v>1425</v>
      </c>
      <c r="H1052" s="417" t="s">
        <v>3818</v>
      </c>
      <c r="I1052" s="418" t="s">
        <v>3817</v>
      </c>
      <c r="J1052" s="417" t="s">
        <v>3818</v>
      </c>
      <c r="K1052" s="419" t="str">
        <f t="shared" si="78"/>
        <v>111 9th St  Pittsburgh,  PA  15222</v>
      </c>
      <c r="L1052" s="418" t="s">
        <v>6177</v>
      </c>
      <c r="M1052" s="395"/>
      <c r="N1052" s="418" t="s">
        <v>3910</v>
      </c>
      <c r="O1052" s="395"/>
      <c r="P1052" s="418" t="s">
        <v>4067</v>
      </c>
      <c r="Q1052" s="417" t="s">
        <v>4017</v>
      </c>
      <c r="R1052" s="417" t="s">
        <v>4070</v>
      </c>
    </row>
    <row r="1053" spans="1:18" ht="15" customHeight="1" thickBot="1" x14ac:dyDescent="0.3">
      <c r="A1053" s="417" t="s">
        <v>978</v>
      </c>
      <c r="B1053" s="413">
        <f t="shared" si="81"/>
        <v>9</v>
      </c>
      <c r="C1053" s="413" t="str">
        <f t="shared" si="79"/>
        <v>1020274519</v>
      </c>
      <c r="D1053" s="395" t="str">
        <f t="shared" si="80"/>
        <v>102027451Pittsburgh Carmalt K-8</v>
      </c>
      <c r="E1053" s="418" t="s">
        <v>979</v>
      </c>
      <c r="F1053" s="418" t="s">
        <v>23</v>
      </c>
      <c r="G1053" s="415" t="s">
        <v>1425</v>
      </c>
      <c r="H1053" s="417" t="s">
        <v>3820</v>
      </c>
      <c r="I1053" s="418" t="s">
        <v>3819</v>
      </c>
      <c r="J1053" s="417" t="s">
        <v>3820</v>
      </c>
      <c r="K1053" s="419" t="str">
        <f t="shared" si="78"/>
        <v>1550 Breining St  Pittsburgh,  PA  15226</v>
      </c>
      <c r="L1053" s="418" t="s">
        <v>6178</v>
      </c>
      <c r="M1053" s="395"/>
      <c r="N1053" s="418" t="s">
        <v>3910</v>
      </c>
      <c r="O1053" s="395"/>
      <c r="P1053" s="418" t="s">
        <v>4067</v>
      </c>
      <c r="Q1053" s="417" t="s">
        <v>4017</v>
      </c>
      <c r="R1053" s="417" t="s">
        <v>14935</v>
      </c>
    </row>
    <row r="1054" spans="1:18" ht="15" customHeight="1" thickBot="1" x14ac:dyDescent="0.3">
      <c r="A1054" s="417" t="s">
        <v>978</v>
      </c>
      <c r="B1054" s="413">
        <f t="shared" si="81"/>
        <v>10</v>
      </c>
      <c r="C1054" s="413" t="str">
        <f t="shared" si="79"/>
        <v>10202745110</v>
      </c>
      <c r="D1054" s="395" t="str">
        <f t="shared" si="80"/>
        <v>102027451Pittsburgh Carrick HS</v>
      </c>
      <c r="E1054" s="418" t="s">
        <v>979</v>
      </c>
      <c r="F1054" s="418" t="s">
        <v>23</v>
      </c>
      <c r="G1054" s="415" t="s">
        <v>1425</v>
      </c>
      <c r="H1054" s="417" t="s">
        <v>3822</v>
      </c>
      <c r="I1054" s="418" t="s">
        <v>3821</v>
      </c>
      <c r="J1054" s="417" t="s">
        <v>3822</v>
      </c>
      <c r="K1054" s="419" t="str">
        <f t="shared" si="78"/>
        <v>125 Parkfield St  Pittsburgh,  PA  15210</v>
      </c>
      <c r="L1054" s="418" t="s">
        <v>6179</v>
      </c>
      <c r="M1054" s="395"/>
      <c r="N1054" s="418" t="s">
        <v>3910</v>
      </c>
      <c r="O1054" s="395"/>
      <c r="P1054" s="418" t="s">
        <v>4067</v>
      </c>
      <c r="Q1054" s="417" t="s">
        <v>4017</v>
      </c>
      <c r="R1054" s="417" t="s">
        <v>6171</v>
      </c>
    </row>
    <row r="1055" spans="1:18" ht="15" customHeight="1" thickBot="1" x14ac:dyDescent="0.3">
      <c r="A1055" s="417" t="s">
        <v>978</v>
      </c>
      <c r="B1055" s="413">
        <f t="shared" si="81"/>
        <v>11</v>
      </c>
      <c r="C1055" s="413" t="str">
        <f t="shared" si="79"/>
        <v>10202745111</v>
      </c>
      <c r="D1055" s="395" t="str">
        <f t="shared" si="80"/>
        <v>102027451Pittsburgh Classical 6-8</v>
      </c>
      <c r="E1055" s="418" t="s">
        <v>979</v>
      </c>
      <c r="F1055" s="418" t="s">
        <v>23</v>
      </c>
      <c r="G1055" s="415" t="s">
        <v>1425</v>
      </c>
      <c r="H1055" s="417" t="s">
        <v>3824</v>
      </c>
      <c r="I1055" s="418" t="s">
        <v>3823</v>
      </c>
      <c r="J1055" s="417" t="s">
        <v>3824</v>
      </c>
      <c r="K1055" s="419" t="str">
        <f t="shared" ref="K1055:K1118" si="82">L1055&amp;"  "&amp;P1055&amp;",  "&amp;Q1055&amp;"  "&amp;R1055</f>
        <v>1463 Chartiers Ave  Pittsburgh,  PA  15220</v>
      </c>
      <c r="L1055" s="418" t="s">
        <v>6181</v>
      </c>
      <c r="M1055" s="395"/>
      <c r="N1055" s="418" t="s">
        <v>3910</v>
      </c>
      <c r="O1055" s="395"/>
      <c r="P1055" s="418" t="s">
        <v>4067</v>
      </c>
      <c r="Q1055" s="417" t="s">
        <v>4017</v>
      </c>
      <c r="R1055" s="417" t="s">
        <v>4093</v>
      </c>
    </row>
    <row r="1056" spans="1:18" ht="15" customHeight="1" thickBot="1" x14ac:dyDescent="0.3">
      <c r="A1056" s="417" t="s">
        <v>978</v>
      </c>
      <c r="B1056" s="413">
        <f t="shared" si="81"/>
        <v>12</v>
      </c>
      <c r="C1056" s="413" t="str">
        <f t="shared" si="79"/>
        <v>10202745112</v>
      </c>
      <c r="D1056" s="395" t="str">
        <f t="shared" si="80"/>
        <v>102027451Pittsburgh Colfax K-8</v>
      </c>
      <c r="E1056" s="418" t="s">
        <v>979</v>
      </c>
      <c r="F1056" s="418" t="s">
        <v>23</v>
      </c>
      <c r="G1056" s="415" t="s">
        <v>1425</v>
      </c>
      <c r="H1056" s="417" t="s">
        <v>3826</v>
      </c>
      <c r="I1056" s="418" t="s">
        <v>3825</v>
      </c>
      <c r="J1056" s="417" t="s">
        <v>3826</v>
      </c>
      <c r="K1056" s="419" t="str">
        <f t="shared" si="82"/>
        <v>2332 Beechwood Blvd  Pittsburgh,  PA  15217</v>
      </c>
      <c r="L1056" s="418" t="s">
        <v>6182</v>
      </c>
      <c r="M1056" s="395"/>
      <c r="N1056" s="418" t="s">
        <v>3910</v>
      </c>
      <c r="O1056" s="395"/>
      <c r="P1056" s="418" t="s">
        <v>4067</v>
      </c>
      <c r="Q1056" s="417" t="s">
        <v>4017</v>
      </c>
      <c r="R1056" s="417" t="s">
        <v>14933</v>
      </c>
    </row>
    <row r="1057" spans="1:18" ht="15" customHeight="1" thickBot="1" x14ac:dyDescent="0.3">
      <c r="A1057" s="417" t="s">
        <v>978</v>
      </c>
      <c r="B1057" s="413">
        <f t="shared" si="81"/>
        <v>13</v>
      </c>
      <c r="C1057" s="413" t="str">
        <f t="shared" si="79"/>
        <v>10202745113</v>
      </c>
      <c r="D1057" s="395" t="str">
        <f t="shared" si="80"/>
        <v>102027451Pittsburgh Conroy</v>
      </c>
      <c r="E1057" s="418" t="s">
        <v>979</v>
      </c>
      <c r="F1057" s="418" t="s">
        <v>23</v>
      </c>
      <c r="G1057" s="415" t="s">
        <v>1425</v>
      </c>
      <c r="H1057" s="417" t="s">
        <v>6183</v>
      </c>
      <c r="I1057" s="418" t="s">
        <v>6184</v>
      </c>
      <c r="J1057" s="417" t="s">
        <v>6183</v>
      </c>
      <c r="K1057" s="419" t="str">
        <f t="shared" si="82"/>
        <v>1398 Page St  Pittsburgh,  PA  15233</v>
      </c>
      <c r="L1057" s="418" t="s">
        <v>6185</v>
      </c>
      <c r="M1057" s="395"/>
      <c r="N1057" s="418" t="s">
        <v>3910</v>
      </c>
      <c r="O1057" s="395"/>
      <c r="P1057" s="418" t="s">
        <v>4067</v>
      </c>
      <c r="Q1057" s="417" t="s">
        <v>4017</v>
      </c>
      <c r="R1057" s="417" t="s">
        <v>4073</v>
      </c>
    </row>
    <row r="1058" spans="1:18" ht="15" customHeight="1" thickBot="1" x14ac:dyDescent="0.3">
      <c r="A1058" s="417" t="s">
        <v>978</v>
      </c>
      <c r="B1058" s="413">
        <f t="shared" si="81"/>
        <v>14</v>
      </c>
      <c r="C1058" s="413" t="str">
        <f t="shared" si="79"/>
        <v>10202745114</v>
      </c>
      <c r="D1058" s="395" t="str">
        <f t="shared" si="80"/>
        <v>102027451Pittsburgh Greenfield K-8</v>
      </c>
      <c r="E1058" s="418" t="s">
        <v>979</v>
      </c>
      <c r="F1058" s="418" t="s">
        <v>23</v>
      </c>
      <c r="G1058" s="415" t="s">
        <v>1425</v>
      </c>
      <c r="H1058" s="417" t="s">
        <v>3828</v>
      </c>
      <c r="I1058" s="418" t="s">
        <v>3827</v>
      </c>
      <c r="J1058" s="417" t="s">
        <v>3828</v>
      </c>
      <c r="K1058" s="419" t="str">
        <f t="shared" si="82"/>
        <v>1 Alger St  Pittsburgh,  PA  15207</v>
      </c>
      <c r="L1058" s="418" t="s">
        <v>6186</v>
      </c>
      <c r="M1058" s="395"/>
      <c r="N1058" s="418" t="s">
        <v>3910</v>
      </c>
      <c r="O1058" s="395"/>
      <c r="P1058" s="418" t="s">
        <v>4067</v>
      </c>
      <c r="Q1058" s="417" t="s">
        <v>4017</v>
      </c>
      <c r="R1058" s="417" t="s">
        <v>6191</v>
      </c>
    </row>
    <row r="1059" spans="1:18" ht="15" customHeight="1" thickBot="1" x14ac:dyDescent="0.3">
      <c r="A1059" s="417" t="s">
        <v>978</v>
      </c>
      <c r="B1059" s="413">
        <f t="shared" si="81"/>
        <v>15</v>
      </c>
      <c r="C1059" s="413" t="str">
        <f t="shared" si="79"/>
        <v>10202745115</v>
      </c>
      <c r="D1059" s="395" t="str">
        <f t="shared" si="80"/>
        <v>102027451Pittsburgh King K-8</v>
      </c>
      <c r="E1059" s="418" t="s">
        <v>979</v>
      </c>
      <c r="F1059" s="418" t="s">
        <v>23</v>
      </c>
      <c r="G1059" s="415" t="s">
        <v>1425</v>
      </c>
      <c r="H1059" s="417" t="s">
        <v>3830</v>
      </c>
      <c r="I1059" s="418" t="s">
        <v>3829</v>
      </c>
      <c r="J1059" s="417" t="s">
        <v>3830</v>
      </c>
      <c r="K1059" s="419" t="str">
        <f t="shared" si="82"/>
        <v>50 Montgomery Place  Pittsburgh,  PA  15212</v>
      </c>
      <c r="L1059" s="418" t="s">
        <v>6187</v>
      </c>
      <c r="M1059" s="395"/>
      <c r="N1059" s="418" t="s">
        <v>3910</v>
      </c>
      <c r="O1059" s="395"/>
      <c r="P1059" s="418" t="s">
        <v>4067</v>
      </c>
      <c r="Q1059" s="417" t="s">
        <v>4017</v>
      </c>
      <c r="R1059" s="417" t="s">
        <v>4125</v>
      </c>
    </row>
    <row r="1060" spans="1:18" ht="15" customHeight="1" thickBot="1" x14ac:dyDescent="0.3">
      <c r="A1060" s="417" t="s">
        <v>978</v>
      </c>
      <c r="B1060" s="413">
        <f t="shared" si="81"/>
        <v>16</v>
      </c>
      <c r="C1060" s="413" t="str">
        <f t="shared" si="79"/>
        <v>10202745116</v>
      </c>
      <c r="D1060" s="395" t="str">
        <f t="shared" si="80"/>
        <v>102027451Pittsburgh Langley K-8</v>
      </c>
      <c r="E1060" s="418" t="s">
        <v>979</v>
      </c>
      <c r="F1060" s="418" t="s">
        <v>23</v>
      </c>
      <c r="G1060" s="415" t="s">
        <v>1425</v>
      </c>
      <c r="H1060" s="417" t="s">
        <v>3868</v>
      </c>
      <c r="I1060" s="418" t="s">
        <v>3867</v>
      </c>
      <c r="J1060" s="417" t="s">
        <v>3868</v>
      </c>
      <c r="K1060" s="419" t="str">
        <f t="shared" si="82"/>
        <v>2940 Sheraden Boulevard  Pittsburgh,  PA  15204</v>
      </c>
      <c r="L1060" s="418" t="s">
        <v>6188</v>
      </c>
      <c r="M1060" s="395"/>
      <c r="N1060" s="418" t="s">
        <v>3910</v>
      </c>
      <c r="O1060" s="395"/>
      <c r="P1060" s="418" t="s">
        <v>4067</v>
      </c>
      <c r="Q1060" s="417" t="s">
        <v>4017</v>
      </c>
      <c r="R1060" s="417" t="s">
        <v>6180</v>
      </c>
    </row>
    <row r="1061" spans="1:18" ht="15" customHeight="1" thickBot="1" x14ac:dyDescent="0.3">
      <c r="A1061" s="417" t="s">
        <v>978</v>
      </c>
      <c r="B1061" s="413">
        <f t="shared" si="81"/>
        <v>17</v>
      </c>
      <c r="C1061" s="413" t="str">
        <f t="shared" si="79"/>
        <v>10202745117</v>
      </c>
      <c r="D1061" s="395" t="str">
        <f t="shared" si="80"/>
        <v>102027451Pittsburgh Manchester K-8</v>
      </c>
      <c r="E1061" s="418" t="s">
        <v>979</v>
      </c>
      <c r="F1061" s="418" t="s">
        <v>23</v>
      </c>
      <c r="G1061" s="415" t="s">
        <v>1425</v>
      </c>
      <c r="H1061" s="417" t="s">
        <v>3832</v>
      </c>
      <c r="I1061" s="418" t="s">
        <v>3831</v>
      </c>
      <c r="J1061" s="417" t="s">
        <v>3832</v>
      </c>
      <c r="K1061" s="419" t="str">
        <f t="shared" si="82"/>
        <v>1612 Manhattan St  Pittsburgh,  PA  15233</v>
      </c>
      <c r="L1061" s="418" t="s">
        <v>6189</v>
      </c>
      <c r="M1061" s="395"/>
      <c r="N1061" s="418" t="s">
        <v>3910</v>
      </c>
      <c r="O1061" s="395"/>
      <c r="P1061" s="418" t="s">
        <v>4067</v>
      </c>
      <c r="Q1061" s="417" t="s">
        <v>4017</v>
      </c>
      <c r="R1061" s="417" t="s">
        <v>4073</v>
      </c>
    </row>
    <row r="1062" spans="1:18" ht="15" customHeight="1" thickBot="1" x14ac:dyDescent="0.3">
      <c r="A1062" s="417" t="s">
        <v>978</v>
      </c>
      <c r="B1062" s="413">
        <f t="shared" si="81"/>
        <v>18</v>
      </c>
      <c r="C1062" s="413" t="str">
        <f t="shared" si="79"/>
        <v>10202745118</v>
      </c>
      <c r="D1062" s="395" t="str">
        <f t="shared" si="80"/>
        <v>102027451Pittsburgh Mifflin K-8</v>
      </c>
      <c r="E1062" s="418" t="s">
        <v>979</v>
      </c>
      <c r="F1062" s="418" t="s">
        <v>23</v>
      </c>
      <c r="G1062" s="415" t="s">
        <v>1425</v>
      </c>
      <c r="H1062" s="417" t="s">
        <v>3834</v>
      </c>
      <c r="I1062" s="418" t="s">
        <v>3833</v>
      </c>
      <c r="J1062" s="417" t="s">
        <v>3834</v>
      </c>
      <c r="K1062" s="419" t="str">
        <f t="shared" si="82"/>
        <v>1290 Mifflin Road  Pittsburgh,  PA  15207</v>
      </c>
      <c r="L1062" s="418" t="s">
        <v>6190</v>
      </c>
      <c r="M1062" s="395"/>
      <c r="N1062" s="418" t="s">
        <v>3910</v>
      </c>
      <c r="O1062" s="395"/>
      <c r="P1062" s="418" t="s">
        <v>4067</v>
      </c>
      <c r="Q1062" s="417" t="s">
        <v>4017</v>
      </c>
      <c r="R1062" s="417" t="s">
        <v>6191</v>
      </c>
    </row>
    <row r="1063" spans="1:18" ht="15" customHeight="1" thickBot="1" x14ac:dyDescent="0.3">
      <c r="A1063" s="417" t="s">
        <v>978</v>
      </c>
      <c r="B1063" s="413">
        <f t="shared" si="81"/>
        <v>19</v>
      </c>
      <c r="C1063" s="413" t="str">
        <f t="shared" si="79"/>
        <v>10202745119</v>
      </c>
      <c r="D1063" s="395" t="str">
        <f t="shared" si="80"/>
        <v>102027451Pittsburgh Milliones 6-12</v>
      </c>
      <c r="E1063" s="418" t="s">
        <v>979</v>
      </c>
      <c r="F1063" s="418" t="s">
        <v>23</v>
      </c>
      <c r="G1063" s="415" t="s">
        <v>1425</v>
      </c>
      <c r="H1063" s="417" t="s">
        <v>3836</v>
      </c>
      <c r="I1063" s="418" t="s">
        <v>3835</v>
      </c>
      <c r="J1063" s="417" t="s">
        <v>3836</v>
      </c>
      <c r="K1063" s="419" t="str">
        <f t="shared" si="82"/>
        <v>3117 Centre Ave  Pittsburgh,  PA  15219</v>
      </c>
      <c r="L1063" s="418" t="s">
        <v>6172</v>
      </c>
      <c r="M1063" s="395"/>
      <c r="N1063" s="418" t="s">
        <v>3910</v>
      </c>
      <c r="O1063" s="395"/>
      <c r="P1063" s="418" t="s">
        <v>4067</v>
      </c>
      <c r="Q1063" s="417" t="s">
        <v>4017</v>
      </c>
      <c r="R1063" s="417" t="s">
        <v>6192</v>
      </c>
    </row>
    <row r="1064" spans="1:18" ht="15" customHeight="1" thickBot="1" x14ac:dyDescent="0.3">
      <c r="A1064" s="417" t="s">
        <v>978</v>
      </c>
      <c r="B1064" s="413">
        <f t="shared" si="81"/>
        <v>20</v>
      </c>
      <c r="C1064" s="413" t="str">
        <f t="shared" si="79"/>
        <v>10202745120</v>
      </c>
      <c r="D1064" s="395" t="str">
        <f t="shared" si="80"/>
        <v>102027451Pittsburgh Montessori K-8</v>
      </c>
      <c r="E1064" s="418" t="s">
        <v>979</v>
      </c>
      <c r="F1064" s="418" t="s">
        <v>23</v>
      </c>
      <c r="G1064" s="415" t="s">
        <v>1425</v>
      </c>
      <c r="H1064" s="417" t="s">
        <v>3838</v>
      </c>
      <c r="I1064" s="418" t="s">
        <v>3837</v>
      </c>
      <c r="J1064" s="417" t="s">
        <v>3838</v>
      </c>
      <c r="K1064" s="419" t="str">
        <f t="shared" si="82"/>
        <v>201 S Graham St  Pittsburgh,  PA  15206</v>
      </c>
      <c r="L1064" s="418" t="s">
        <v>6193</v>
      </c>
      <c r="M1064" s="395"/>
      <c r="N1064" s="418" t="s">
        <v>3910</v>
      </c>
      <c r="O1064" s="395"/>
      <c r="P1064" s="418" t="s">
        <v>4067</v>
      </c>
      <c r="Q1064" s="417" t="s">
        <v>4017</v>
      </c>
      <c r="R1064" s="417" t="s">
        <v>4071</v>
      </c>
    </row>
    <row r="1065" spans="1:18" ht="15" customHeight="1" thickBot="1" x14ac:dyDescent="0.3">
      <c r="A1065" s="417" t="s">
        <v>978</v>
      </c>
      <c r="B1065" s="413">
        <f t="shared" si="81"/>
        <v>21</v>
      </c>
      <c r="C1065" s="413" t="str">
        <f t="shared" si="79"/>
        <v>10202745121</v>
      </c>
      <c r="D1065" s="395" t="str">
        <f t="shared" si="80"/>
        <v>102027451Pittsburgh Morrow K-8</v>
      </c>
      <c r="E1065" s="418" t="s">
        <v>979</v>
      </c>
      <c r="F1065" s="418" t="s">
        <v>23</v>
      </c>
      <c r="G1065" s="415" t="s">
        <v>1425</v>
      </c>
      <c r="H1065" s="417" t="s">
        <v>14936</v>
      </c>
      <c r="I1065" s="418" t="s">
        <v>14937</v>
      </c>
      <c r="J1065" s="417" t="s">
        <v>14936</v>
      </c>
      <c r="K1065" s="419" t="str">
        <f t="shared" si="82"/>
        <v>1611 Davis Ave  Pittsburgh,  PA  15212</v>
      </c>
      <c r="L1065" s="418" t="s">
        <v>14938</v>
      </c>
      <c r="M1065" s="395"/>
      <c r="N1065" s="418" t="s">
        <v>3910</v>
      </c>
      <c r="O1065" s="395"/>
      <c r="P1065" s="418" t="s">
        <v>4067</v>
      </c>
      <c r="Q1065" s="417" t="s">
        <v>4017</v>
      </c>
      <c r="R1065" s="417" t="s">
        <v>4125</v>
      </c>
    </row>
    <row r="1066" spans="1:18" ht="15" customHeight="1" thickBot="1" x14ac:dyDescent="0.3">
      <c r="A1066" s="417" t="s">
        <v>978</v>
      </c>
      <c r="B1066" s="413">
        <f t="shared" si="81"/>
        <v>22</v>
      </c>
      <c r="C1066" s="413" t="str">
        <f t="shared" ref="C1066:C1129" si="83">A1066&amp;B1066</f>
        <v>10202745122</v>
      </c>
      <c r="D1066" s="395" t="str">
        <f t="shared" ref="D1066:D1129" si="84">A1066&amp;I1066</f>
        <v>102027451Pittsburgh Obama 6-12</v>
      </c>
      <c r="E1066" s="418" t="s">
        <v>979</v>
      </c>
      <c r="F1066" s="418" t="s">
        <v>23</v>
      </c>
      <c r="G1066" s="415" t="s">
        <v>1425</v>
      </c>
      <c r="H1066" s="417" t="s">
        <v>3840</v>
      </c>
      <c r="I1066" s="418" t="s">
        <v>3839</v>
      </c>
      <c r="J1066" s="417" t="s">
        <v>3840</v>
      </c>
      <c r="K1066" s="419" t="str">
        <f t="shared" si="82"/>
        <v>129 Denniston Ave  Pittsburgh,  PA  15206</v>
      </c>
      <c r="L1066" s="418" t="s">
        <v>6194</v>
      </c>
      <c r="M1066" s="395"/>
      <c r="N1066" s="418" t="s">
        <v>3910</v>
      </c>
      <c r="O1066" s="395"/>
      <c r="P1066" s="418" t="s">
        <v>4067</v>
      </c>
      <c r="Q1066" s="417" t="s">
        <v>4017</v>
      </c>
      <c r="R1066" s="417" t="s">
        <v>4071</v>
      </c>
    </row>
    <row r="1067" spans="1:18" ht="15" customHeight="1" thickBot="1" x14ac:dyDescent="0.3">
      <c r="A1067" s="417" t="s">
        <v>978</v>
      </c>
      <c r="B1067" s="413">
        <f t="shared" si="81"/>
        <v>23</v>
      </c>
      <c r="C1067" s="413" t="str">
        <f t="shared" si="83"/>
        <v>10202745123</v>
      </c>
      <c r="D1067" s="395" t="str">
        <f t="shared" si="84"/>
        <v>102027451Pittsburgh Oliver</v>
      </c>
      <c r="E1067" s="418" t="s">
        <v>979</v>
      </c>
      <c r="F1067" s="418" t="s">
        <v>23</v>
      </c>
      <c r="G1067" s="415" t="s">
        <v>1425</v>
      </c>
      <c r="H1067" s="417" t="s">
        <v>6195</v>
      </c>
      <c r="I1067" s="418" t="s">
        <v>6196</v>
      </c>
      <c r="J1067" s="417" t="s">
        <v>6195</v>
      </c>
      <c r="K1067" s="419" t="str">
        <f t="shared" si="82"/>
        <v>2323 Brighton Rd  Pittsburgh,  PA  15212</v>
      </c>
      <c r="L1067" s="418" t="s">
        <v>6197</v>
      </c>
      <c r="M1067" s="395"/>
      <c r="N1067" s="418" t="s">
        <v>3910</v>
      </c>
      <c r="O1067" s="395"/>
      <c r="P1067" s="418" t="s">
        <v>4067</v>
      </c>
      <c r="Q1067" s="417" t="s">
        <v>4017</v>
      </c>
      <c r="R1067" s="417" t="s">
        <v>4125</v>
      </c>
    </row>
    <row r="1068" spans="1:18" ht="15" customHeight="1" thickBot="1" x14ac:dyDescent="0.3">
      <c r="A1068" s="417" t="s">
        <v>978</v>
      </c>
      <c r="B1068" s="413">
        <f t="shared" si="81"/>
        <v>24</v>
      </c>
      <c r="C1068" s="413" t="str">
        <f t="shared" si="83"/>
        <v>10202745124</v>
      </c>
      <c r="D1068" s="395" t="str">
        <f t="shared" si="84"/>
        <v>102027451Pittsburgh Online Academy</v>
      </c>
      <c r="E1068" s="418" t="s">
        <v>979</v>
      </c>
      <c r="F1068" s="418" t="s">
        <v>23</v>
      </c>
      <c r="G1068" s="415" t="s">
        <v>1425</v>
      </c>
      <c r="H1068" s="417" t="s">
        <v>14939</v>
      </c>
      <c r="I1068" s="418" t="s">
        <v>6198</v>
      </c>
      <c r="J1068" s="417" t="s">
        <v>14939</v>
      </c>
      <c r="K1068" s="419" t="str">
        <f t="shared" si="82"/>
        <v>341 S. Bellefield Avenue  Pittsburgh,  PA  15213</v>
      </c>
      <c r="L1068" s="418" t="s">
        <v>6199</v>
      </c>
      <c r="M1068" s="395"/>
      <c r="N1068" s="418" t="s">
        <v>3910</v>
      </c>
      <c r="O1068" s="395"/>
      <c r="P1068" s="418" t="s">
        <v>4067</v>
      </c>
      <c r="Q1068" s="417" t="s">
        <v>4017</v>
      </c>
      <c r="R1068" s="417" t="s">
        <v>4075</v>
      </c>
    </row>
    <row r="1069" spans="1:18" ht="15" customHeight="1" thickBot="1" x14ac:dyDescent="0.3">
      <c r="A1069" s="417" t="s">
        <v>978</v>
      </c>
      <c r="B1069" s="413">
        <f t="shared" si="81"/>
        <v>25</v>
      </c>
      <c r="C1069" s="413" t="str">
        <f t="shared" si="83"/>
        <v>10202745125</v>
      </c>
      <c r="D1069" s="395" t="str">
        <f t="shared" si="84"/>
        <v>102027451Pittsburgh Perry HS</v>
      </c>
      <c r="E1069" s="418" t="s">
        <v>979</v>
      </c>
      <c r="F1069" s="418" t="s">
        <v>23</v>
      </c>
      <c r="G1069" s="415" t="s">
        <v>1425</v>
      </c>
      <c r="H1069" s="417" t="s">
        <v>3842</v>
      </c>
      <c r="I1069" s="418" t="s">
        <v>3841</v>
      </c>
      <c r="J1069" s="417" t="s">
        <v>3842</v>
      </c>
      <c r="K1069" s="419" t="str">
        <f t="shared" si="82"/>
        <v>3875 Perrysville Ave  Pittsburgh,  PA  15214</v>
      </c>
      <c r="L1069" s="418" t="s">
        <v>6200</v>
      </c>
      <c r="M1069" s="395"/>
      <c r="N1069" s="418" t="s">
        <v>3910</v>
      </c>
      <c r="O1069" s="395"/>
      <c r="P1069" s="418" t="s">
        <v>4067</v>
      </c>
      <c r="Q1069" s="417" t="s">
        <v>4017</v>
      </c>
      <c r="R1069" s="417" t="s">
        <v>14940</v>
      </c>
    </row>
    <row r="1070" spans="1:18" ht="15" customHeight="1" thickBot="1" x14ac:dyDescent="0.3">
      <c r="A1070" s="417" t="s">
        <v>978</v>
      </c>
      <c r="B1070" s="413">
        <f t="shared" si="81"/>
        <v>26</v>
      </c>
      <c r="C1070" s="413" t="str">
        <f t="shared" si="83"/>
        <v>10202745126</v>
      </c>
      <c r="D1070" s="395" t="str">
        <f t="shared" si="84"/>
        <v>102027451Pittsburgh Pioneer</v>
      </c>
      <c r="E1070" s="418" t="s">
        <v>979</v>
      </c>
      <c r="F1070" s="418" t="s">
        <v>23</v>
      </c>
      <c r="G1070" s="415" t="s">
        <v>1425</v>
      </c>
      <c r="H1070" s="417" t="s">
        <v>6201</v>
      </c>
      <c r="I1070" s="418" t="s">
        <v>6202</v>
      </c>
      <c r="J1070" s="417" t="s">
        <v>6201</v>
      </c>
      <c r="K1070" s="419" t="str">
        <f t="shared" si="82"/>
        <v>775 Dunster St  Pittsburgh,  PA  15226</v>
      </c>
      <c r="L1070" s="418" t="s">
        <v>6203</v>
      </c>
      <c r="M1070" s="395"/>
      <c r="N1070" s="418" t="s">
        <v>3910</v>
      </c>
      <c r="O1070" s="395"/>
      <c r="P1070" s="418" t="s">
        <v>4067</v>
      </c>
      <c r="Q1070" s="417" t="s">
        <v>4017</v>
      </c>
      <c r="R1070" s="417" t="s">
        <v>14935</v>
      </c>
    </row>
    <row r="1071" spans="1:18" ht="15" customHeight="1" thickBot="1" x14ac:dyDescent="0.3">
      <c r="A1071" s="417" t="s">
        <v>978</v>
      </c>
      <c r="B1071" s="413">
        <f t="shared" si="81"/>
        <v>27</v>
      </c>
      <c r="C1071" s="413" t="str">
        <f t="shared" si="83"/>
        <v>10202745127</v>
      </c>
      <c r="D1071" s="395" t="str">
        <f t="shared" si="84"/>
        <v>102027451Pittsburgh Schiller 6-8</v>
      </c>
      <c r="E1071" s="418" t="s">
        <v>979</v>
      </c>
      <c r="F1071" s="418" t="s">
        <v>23</v>
      </c>
      <c r="G1071" s="415" t="s">
        <v>1425</v>
      </c>
      <c r="H1071" s="417" t="s">
        <v>3844</v>
      </c>
      <c r="I1071" s="418" t="s">
        <v>3843</v>
      </c>
      <c r="J1071" s="417" t="s">
        <v>3844</v>
      </c>
      <c r="K1071" s="419" t="str">
        <f t="shared" si="82"/>
        <v>1018 Peralta St  Pittsburgh,  PA  15212</v>
      </c>
      <c r="L1071" s="418" t="s">
        <v>6204</v>
      </c>
      <c r="M1071" s="395"/>
      <c r="N1071" s="418" t="s">
        <v>3910</v>
      </c>
      <c r="O1071" s="395"/>
      <c r="P1071" s="418" t="s">
        <v>4067</v>
      </c>
      <c r="Q1071" s="417" t="s">
        <v>4017</v>
      </c>
      <c r="R1071" s="417" t="s">
        <v>4125</v>
      </c>
    </row>
    <row r="1072" spans="1:18" ht="15" customHeight="1" thickBot="1" x14ac:dyDescent="0.3">
      <c r="A1072" s="417" t="s">
        <v>978</v>
      </c>
      <c r="B1072" s="413">
        <f t="shared" si="81"/>
        <v>28</v>
      </c>
      <c r="C1072" s="413" t="str">
        <f t="shared" si="83"/>
        <v>10202745128</v>
      </c>
      <c r="D1072" s="395" t="str">
        <f t="shared" si="84"/>
        <v>102027451Pittsburgh Science and Technology Academ</v>
      </c>
      <c r="E1072" s="418" t="s">
        <v>979</v>
      </c>
      <c r="F1072" s="418" t="s">
        <v>23</v>
      </c>
      <c r="G1072" s="415" t="s">
        <v>1425</v>
      </c>
      <c r="H1072" s="417" t="s">
        <v>3845</v>
      </c>
      <c r="I1072" s="418" t="s">
        <v>14941</v>
      </c>
      <c r="J1072" s="417" t="s">
        <v>3845</v>
      </c>
      <c r="K1072" s="419" t="str">
        <f t="shared" si="82"/>
        <v>107 Thackeray St  Pittsburgh,  PA  15213</v>
      </c>
      <c r="L1072" s="418" t="s">
        <v>6170</v>
      </c>
      <c r="M1072" s="395"/>
      <c r="N1072" s="418" t="s">
        <v>3910</v>
      </c>
      <c r="O1072" s="395"/>
      <c r="P1072" s="418" t="s">
        <v>4067</v>
      </c>
      <c r="Q1072" s="417" t="s">
        <v>4017</v>
      </c>
      <c r="R1072" s="417" t="s">
        <v>4075</v>
      </c>
    </row>
    <row r="1073" spans="1:18" ht="15" customHeight="1" thickBot="1" x14ac:dyDescent="0.3">
      <c r="A1073" s="417" t="s">
        <v>978</v>
      </c>
      <c r="B1073" s="413">
        <f t="shared" si="81"/>
        <v>29</v>
      </c>
      <c r="C1073" s="413" t="str">
        <f t="shared" si="83"/>
        <v>10202745129</v>
      </c>
      <c r="D1073" s="395" t="str">
        <f t="shared" si="84"/>
        <v>102027451Pittsburgh South Brook 6-8</v>
      </c>
      <c r="E1073" s="418" t="s">
        <v>979</v>
      </c>
      <c r="F1073" s="418" t="s">
        <v>23</v>
      </c>
      <c r="G1073" s="415" t="s">
        <v>1425</v>
      </c>
      <c r="H1073" s="417" t="s">
        <v>3847</v>
      </c>
      <c r="I1073" s="418" t="s">
        <v>3846</v>
      </c>
      <c r="J1073" s="417" t="s">
        <v>3847</v>
      </c>
      <c r="K1073" s="419" t="str">
        <f t="shared" si="82"/>
        <v>779 Dunster St  Pittsburgh,  PA  15226</v>
      </c>
      <c r="L1073" s="418" t="s">
        <v>6205</v>
      </c>
      <c r="M1073" s="395"/>
      <c r="N1073" s="418" t="s">
        <v>3910</v>
      </c>
      <c r="O1073" s="395"/>
      <c r="P1073" s="418" t="s">
        <v>4067</v>
      </c>
      <c r="Q1073" s="417" t="s">
        <v>4017</v>
      </c>
      <c r="R1073" s="417" t="s">
        <v>14935</v>
      </c>
    </row>
    <row r="1074" spans="1:18" ht="15" customHeight="1" thickBot="1" x14ac:dyDescent="0.3">
      <c r="A1074" s="417" t="s">
        <v>978</v>
      </c>
      <c r="B1074" s="413">
        <f t="shared" si="81"/>
        <v>30</v>
      </c>
      <c r="C1074" s="413" t="str">
        <f t="shared" si="83"/>
        <v>10202745130</v>
      </c>
      <c r="D1074" s="395" t="str">
        <f t="shared" si="84"/>
        <v>102027451Pittsburgh South Hills 6-8</v>
      </c>
      <c r="E1074" s="418" t="s">
        <v>979</v>
      </c>
      <c r="F1074" s="418" t="s">
        <v>23</v>
      </c>
      <c r="G1074" s="415" t="s">
        <v>1425</v>
      </c>
      <c r="H1074" s="417" t="s">
        <v>3849</v>
      </c>
      <c r="I1074" s="418" t="s">
        <v>3848</v>
      </c>
      <c r="J1074" s="417" t="s">
        <v>3849</v>
      </c>
      <c r="K1074" s="419" t="str">
        <f t="shared" si="82"/>
        <v>595 Crane Avenue  Pittsburgh,  PA  15216</v>
      </c>
      <c r="L1074" s="418" t="s">
        <v>6206</v>
      </c>
      <c r="M1074" s="395"/>
      <c r="N1074" s="418" t="s">
        <v>3910</v>
      </c>
      <c r="O1074" s="395"/>
      <c r="P1074" s="418" t="s">
        <v>4067</v>
      </c>
      <c r="Q1074" s="417" t="s">
        <v>4017</v>
      </c>
      <c r="R1074" s="417" t="s">
        <v>4109</v>
      </c>
    </row>
    <row r="1075" spans="1:18" ht="15" customHeight="1" thickBot="1" x14ac:dyDescent="0.3">
      <c r="A1075" s="417" t="s">
        <v>978</v>
      </c>
      <c r="B1075" s="413">
        <f t="shared" si="81"/>
        <v>31</v>
      </c>
      <c r="C1075" s="413" t="str">
        <f t="shared" si="83"/>
        <v>10202745131</v>
      </c>
      <c r="D1075" s="395" t="str">
        <f t="shared" si="84"/>
        <v>102027451Pittsburgh Sterrett 6-8</v>
      </c>
      <c r="E1075" s="418" t="s">
        <v>979</v>
      </c>
      <c r="F1075" s="418" t="s">
        <v>23</v>
      </c>
      <c r="G1075" s="415" t="s">
        <v>1425</v>
      </c>
      <c r="H1075" s="417" t="s">
        <v>3851</v>
      </c>
      <c r="I1075" s="418" t="s">
        <v>3850</v>
      </c>
      <c r="J1075" s="417" t="s">
        <v>3851</v>
      </c>
      <c r="K1075" s="419" t="str">
        <f t="shared" si="82"/>
        <v>7100 Reynolds St  Pittsburgh,  PA  15208</v>
      </c>
      <c r="L1075" s="418" t="s">
        <v>6207</v>
      </c>
      <c r="M1075" s="395"/>
      <c r="N1075" s="418" t="s">
        <v>3910</v>
      </c>
      <c r="O1075" s="395"/>
      <c r="P1075" s="418" t="s">
        <v>4067</v>
      </c>
      <c r="Q1075" s="417" t="s">
        <v>4017</v>
      </c>
      <c r="R1075" s="417" t="s">
        <v>6168</v>
      </c>
    </row>
    <row r="1076" spans="1:18" ht="15" customHeight="1" thickBot="1" x14ac:dyDescent="0.3">
      <c r="A1076" s="417" t="s">
        <v>978</v>
      </c>
      <c r="B1076" s="413">
        <f t="shared" si="81"/>
        <v>32</v>
      </c>
      <c r="C1076" s="413" t="str">
        <f t="shared" si="83"/>
        <v>10202745132</v>
      </c>
      <c r="D1076" s="395" t="str">
        <f t="shared" si="84"/>
        <v>102027451Pittsburgh Sunnyside K-8</v>
      </c>
      <c r="E1076" s="418" t="s">
        <v>979</v>
      </c>
      <c r="F1076" s="418" t="s">
        <v>23</v>
      </c>
      <c r="G1076" s="415" t="s">
        <v>1425</v>
      </c>
      <c r="H1076" s="417" t="s">
        <v>3853</v>
      </c>
      <c r="I1076" s="418" t="s">
        <v>3852</v>
      </c>
      <c r="J1076" s="417" t="s">
        <v>3853</v>
      </c>
      <c r="K1076" s="419" t="str">
        <f t="shared" si="82"/>
        <v>4801 Stanton Avenue  Pittsburgh,  PA  15201</v>
      </c>
      <c r="L1076" s="418" t="s">
        <v>6208</v>
      </c>
      <c r="M1076" s="395"/>
      <c r="N1076" s="418" t="s">
        <v>3910</v>
      </c>
      <c r="O1076" s="395"/>
      <c r="P1076" s="418" t="s">
        <v>4067</v>
      </c>
      <c r="Q1076" s="417" t="s">
        <v>4017</v>
      </c>
      <c r="R1076" s="417" t="s">
        <v>4074</v>
      </c>
    </row>
    <row r="1077" spans="1:18" ht="15" customHeight="1" thickBot="1" x14ac:dyDescent="0.3">
      <c r="A1077" s="417" t="s">
        <v>980</v>
      </c>
      <c r="B1077" s="413">
        <f t="shared" si="81"/>
        <v>1</v>
      </c>
      <c r="C1077" s="413" t="str">
        <f t="shared" si="83"/>
        <v>1184066021</v>
      </c>
      <c r="D1077" s="395" t="str">
        <f t="shared" si="84"/>
        <v>118406602Pittston Area MS</v>
      </c>
      <c r="E1077" s="418" t="s">
        <v>981</v>
      </c>
      <c r="F1077" s="418" t="s">
        <v>23</v>
      </c>
      <c r="G1077" s="415" t="s">
        <v>1425</v>
      </c>
      <c r="H1077" s="417" t="s">
        <v>2861</v>
      </c>
      <c r="I1077" s="418" t="s">
        <v>2860</v>
      </c>
      <c r="J1077" s="417" t="s">
        <v>2861</v>
      </c>
      <c r="K1077" s="419" t="str">
        <f t="shared" si="82"/>
        <v>120 New Street  Pittston,  PA  18640</v>
      </c>
      <c r="L1077" s="418" t="s">
        <v>6209</v>
      </c>
      <c r="M1077" s="395"/>
      <c r="N1077" s="418" t="s">
        <v>3910</v>
      </c>
      <c r="O1077" s="395"/>
      <c r="P1077" s="418" t="s">
        <v>4712</v>
      </c>
      <c r="Q1077" s="417" t="s">
        <v>4017</v>
      </c>
      <c r="R1077" s="417" t="s">
        <v>4713</v>
      </c>
    </row>
    <row r="1078" spans="1:18" ht="15" customHeight="1" thickBot="1" x14ac:dyDescent="0.3">
      <c r="A1078" s="417" t="s">
        <v>980</v>
      </c>
      <c r="B1078" s="413">
        <f t="shared" si="81"/>
        <v>2</v>
      </c>
      <c r="C1078" s="413" t="str">
        <f t="shared" si="83"/>
        <v>1184066022</v>
      </c>
      <c r="D1078" s="395" t="str">
        <f t="shared" si="84"/>
        <v>118406602Pittston Area SHS</v>
      </c>
      <c r="E1078" s="418" t="s">
        <v>981</v>
      </c>
      <c r="F1078" s="418" t="s">
        <v>23</v>
      </c>
      <c r="G1078" s="415" t="s">
        <v>1425</v>
      </c>
      <c r="H1078" s="417" t="s">
        <v>2863</v>
      </c>
      <c r="I1078" s="418" t="s">
        <v>2862</v>
      </c>
      <c r="J1078" s="417" t="s">
        <v>2863</v>
      </c>
      <c r="K1078" s="419" t="str">
        <f t="shared" si="82"/>
        <v>5 Stout Street Yatesville  Pittston,  PA  18640</v>
      </c>
      <c r="L1078" s="418" t="s">
        <v>6210</v>
      </c>
      <c r="M1078" s="395"/>
      <c r="N1078" s="418" t="s">
        <v>3910</v>
      </c>
      <c r="O1078" s="395"/>
      <c r="P1078" s="418" t="s">
        <v>4712</v>
      </c>
      <c r="Q1078" s="417" t="s">
        <v>4017</v>
      </c>
      <c r="R1078" s="417" t="s">
        <v>4713</v>
      </c>
    </row>
    <row r="1079" spans="1:18" ht="15" customHeight="1" thickBot="1" x14ac:dyDescent="0.3">
      <c r="A1079" s="417" t="s">
        <v>982</v>
      </c>
      <c r="B1079" s="413">
        <f t="shared" si="81"/>
        <v>1</v>
      </c>
      <c r="C1079" s="413" t="str">
        <f t="shared" si="83"/>
        <v>1825145681</v>
      </c>
      <c r="D1079" s="395" t="str">
        <f t="shared" si="84"/>
        <v>182514568Planet Abacus CS</v>
      </c>
      <c r="E1079" s="418" t="s">
        <v>983</v>
      </c>
      <c r="F1079" s="418" t="s">
        <v>18</v>
      </c>
      <c r="G1079" s="415" t="s">
        <v>1425</v>
      </c>
      <c r="H1079" s="417" t="s">
        <v>2864</v>
      </c>
      <c r="I1079" s="418" t="s">
        <v>983</v>
      </c>
      <c r="J1079" s="417" t="s">
        <v>2864</v>
      </c>
      <c r="K1079" s="419" t="str">
        <f t="shared" si="82"/>
        <v>6649 Tulip Street  Philadelphia,  PA  19135</v>
      </c>
      <c r="L1079" s="418" t="s">
        <v>6211</v>
      </c>
      <c r="M1079" s="395"/>
      <c r="N1079" s="418" t="s">
        <v>3910</v>
      </c>
      <c r="O1079" s="395"/>
      <c r="P1079" s="418" t="s">
        <v>4016</v>
      </c>
      <c r="Q1079" s="417" t="s">
        <v>4017</v>
      </c>
      <c r="R1079" s="417" t="s">
        <v>4965</v>
      </c>
    </row>
    <row r="1080" spans="1:18" ht="15" customHeight="1" thickBot="1" x14ac:dyDescent="0.3">
      <c r="A1080" s="417" t="s">
        <v>984</v>
      </c>
      <c r="B1080" s="413">
        <f t="shared" si="81"/>
        <v>1</v>
      </c>
      <c r="C1080" s="413" t="str">
        <f t="shared" si="83"/>
        <v>1204552031</v>
      </c>
      <c r="D1080" s="395" t="str">
        <f t="shared" si="84"/>
        <v>120455203Pleasant Valley HS</v>
      </c>
      <c r="E1080" s="418" t="s">
        <v>985</v>
      </c>
      <c r="F1080" s="418" t="s">
        <v>23</v>
      </c>
      <c r="G1080" s="415" t="s">
        <v>1425</v>
      </c>
      <c r="H1080" s="417" t="s">
        <v>2866</v>
      </c>
      <c r="I1080" s="418" t="s">
        <v>2865</v>
      </c>
      <c r="J1080" s="417" t="s">
        <v>2866</v>
      </c>
      <c r="K1080" s="419" t="str">
        <f t="shared" si="82"/>
        <v>1671 Route 209  Brodheadsville,  PA  18322</v>
      </c>
      <c r="L1080" s="418" t="s">
        <v>6212</v>
      </c>
      <c r="M1080" s="395"/>
      <c r="N1080" s="418" t="s">
        <v>3910</v>
      </c>
      <c r="O1080" s="395"/>
      <c r="P1080" s="418" t="s">
        <v>4770</v>
      </c>
      <c r="Q1080" s="417" t="s">
        <v>4017</v>
      </c>
      <c r="R1080" s="417" t="s">
        <v>4771</v>
      </c>
    </row>
    <row r="1081" spans="1:18" ht="15" customHeight="1" thickBot="1" x14ac:dyDescent="0.3">
      <c r="A1081" s="417" t="s">
        <v>984</v>
      </c>
      <c r="B1081" s="413">
        <f t="shared" si="81"/>
        <v>2</v>
      </c>
      <c r="C1081" s="413" t="str">
        <f t="shared" si="83"/>
        <v>1204552032</v>
      </c>
      <c r="D1081" s="395" t="str">
        <f t="shared" si="84"/>
        <v>120455203Pleasant Valley MS</v>
      </c>
      <c r="E1081" s="418" t="s">
        <v>985</v>
      </c>
      <c r="F1081" s="418" t="s">
        <v>23</v>
      </c>
      <c r="G1081" s="415" t="s">
        <v>1425</v>
      </c>
      <c r="H1081" s="417" t="s">
        <v>2868</v>
      </c>
      <c r="I1081" s="418" t="s">
        <v>2867</v>
      </c>
      <c r="J1081" s="417" t="s">
        <v>2868</v>
      </c>
      <c r="K1081" s="419" t="str">
        <f t="shared" si="82"/>
        <v>2233 Route 115  Brodheadsville,  PA  18322</v>
      </c>
      <c r="L1081" s="418" t="s">
        <v>6213</v>
      </c>
      <c r="M1081" s="395"/>
      <c r="N1081" s="418" t="s">
        <v>3910</v>
      </c>
      <c r="O1081" s="395"/>
      <c r="P1081" s="418" t="s">
        <v>4770</v>
      </c>
      <c r="Q1081" s="417" t="s">
        <v>4017</v>
      </c>
      <c r="R1081" s="417" t="s">
        <v>4771</v>
      </c>
    </row>
    <row r="1082" spans="1:18" ht="15" customHeight="1" thickBot="1" x14ac:dyDescent="0.3">
      <c r="A1082" s="417" t="s">
        <v>986</v>
      </c>
      <c r="B1082" s="413">
        <f t="shared" si="81"/>
        <v>1</v>
      </c>
      <c r="C1082" s="413" t="str">
        <f t="shared" si="83"/>
        <v>1030275031</v>
      </c>
      <c r="D1082" s="395" t="str">
        <f t="shared" si="84"/>
        <v>103027503Oblock JHS</v>
      </c>
      <c r="E1082" s="418" t="s">
        <v>987</v>
      </c>
      <c r="F1082" s="418" t="s">
        <v>23</v>
      </c>
      <c r="G1082" s="415" t="s">
        <v>1425</v>
      </c>
      <c r="H1082" s="417" t="s">
        <v>2870</v>
      </c>
      <c r="I1082" s="418" t="s">
        <v>2869</v>
      </c>
      <c r="J1082" s="417" t="s">
        <v>2870</v>
      </c>
      <c r="K1082" s="419" t="str">
        <f t="shared" si="82"/>
        <v>440 Presque Isle Dr  Pittsburgh,  PA  15239</v>
      </c>
      <c r="L1082" s="418" t="s">
        <v>6214</v>
      </c>
      <c r="M1082" s="395"/>
      <c r="N1082" s="418" t="s">
        <v>3910</v>
      </c>
      <c r="O1082" s="395"/>
      <c r="P1082" s="418" t="s">
        <v>4067</v>
      </c>
      <c r="Q1082" s="417" t="s">
        <v>4017</v>
      </c>
      <c r="R1082" s="417" t="s">
        <v>4122</v>
      </c>
    </row>
    <row r="1083" spans="1:18" ht="15" customHeight="1" thickBot="1" x14ac:dyDescent="0.3">
      <c r="A1083" s="417" t="s">
        <v>986</v>
      </c>
      <c r="B1083" s="413">
        <f t="shared" si="81"/>
        <v>2</v>
      </c>
      <c r="C1083" s="413" t="str">
        <f t="shared" si="83"/>
        <v>1030275032</v>
      </c>
      <c r="D1083" s="395" t="str">
        <f t="shared" si="84"/>
        <v>103027503Plum SHS</v>
      </c>
      <c r="E1083" s="418" t="s">
        <v>987</v>
      </c>
      <c r="F1083" s="418" t="s">
        <v>23</v>
      </c>
      <c r="G1083" s="415" t="s">
        <v>1425</v>
      </c>
      <c r="H1083" s="417" t="s">
        <v>2872</v>
      </c>
      <c r="I1083" s="418" t="s">
        <v>2871</v>
      </c>
      <c r="J1083" s="417" t="s">
        <v>2872</v>
      </c>
      <c r="K1083" s="419" t="str">
        <f t="shared" si="82"/>
        <v>900 Elicker Rd  Pittsburgh,  PA  15239</v>
      </c>
      <c r="L1083" s="418" t="s">
        <v>6215</v>
      </c>
      <c r="M1083" s="395"/>
      <c r="N1083" s="418" t="s">
        <v>3910</v>
      </c>
      <c r="O1083" s="395"/>
      <c r="P1083" s="418" t="s">
        <v>4067</v>
      </c>
      <c r="Q1083" s="417" t="s">
        <v>4017</v>
      </c>
      <c r="R1083" s="417" t="s">
        <v>4122</v>
      </c>
    </row>
    <row r="1084" spans="1:18" ht="15" customHeight="1" thickBot="1" x14ac:dyDescent="0.3">
      <c r="A1084" s="417" t="s">
        <v>988</v>
      </c>
      <c r="B1084" s="413">
        <f t="shared" si="81"/>
        <v>1</v>
      </c>
      <c r="C1084" s="413" t="str">
        <f t="shared" si="83"/>
        <v>1204500021</v>
      </c>
      <c r="D1084" s="395" t="str">
        <f t="shared" si="84"/>
        <v>120450002Pocono Mountain Charter School</v>
      </c>
      <c r="E1084" s="418" t="s">
        <v>989</v>
      </c>
      <c r="F1084" s="418" t="s">
        <v>18</v>
      </c>
      <c r="G1084" s="415" t="s">
        <v>1425</v>
      </c>
      <c r="H1084" s="417" t="s">
        <v>2873</v>
      </c>
      <c r="I1084" s="418" t="s">
        <v>989</v>
      </c>
      <c r="J1084" s="417" t="s">
        <v>2873</v>
      </c>
      <c r="K1084" s="419" t="str">
        <f t="shared" si="82"/>
        <v>16 Carriage Square  Tobyhanna,  PA  18466</v>
      </c>
      <c r="L1084" s="418" t="s">
        <v>6216</v>
      </c>
      <c r="M1084" s="395"/>
      <c r="N1084" s="418" t="s">
        <v>3910</v>
      </c>
      <c r="O1084" s="395"/>
      <c r="P1084" s="418" t="s">
        <v>4764</v>
      </c>
      <c r="Q1084" s="417" t="s">
        <v>4017</v>
      </c>
      <c r="R1084" s="417" t="s">
        <v>4765</v>
      </c>
    </row>
    <row r="1085" spans="1:18" ht="15" customHeight="1" thickBot="1" x14ac:dyDescent="0.3">
      <c r="A1085" s="417" t="s">
        <v>990</v>
      </c>
      <c r="B1085" s="413">
        <f t="shared" si="81"/>
        <v>1</v>
      </c>
      <c r="C1085" s="413" t="str">
        <f t="shared" si="83"/>
        <v>1204554031</v>
      </c>
      <c r="D1085" s="395" t="str">
        <f t="shared" si="84"/>
        <v>120455403Pocono Mountain East HS</v>
      </c>
      <c r="E1085" s="418" t="s">
        <v>991</v>
      </c>
      <c r="F1085" s="418" t="s">
        <v>23</v>
      </c>
      <c r="G1085" s="415" t="s">
        <v>1425</v>
      </c>
      <c r="H1085" s="417" t="s">
        <v>2875</v>
      </c>
      <c r="I1085" s="418" t="s">
        <v>2874</v>
      </c>
      <c r="J1085" s="417" t="s">
        <v>2875</v>
      </c>
      <c r="K1085" s="419" t="str">
        <f t="shared" si="82"/>
        <v>PO Box 200  Swiftwater,  PA  18370</v>
      </c>
      <c r="L1085" s="418" t="s">
        <v>14525</v>
      </c>
      <c r="M1085" s="395"/>
      <c r="N1085" s="418" t="s">
        <v>3910</v>
      </c>
      <c r="O1085" s="395"/>
      <c r="P1085" s="418" t="s">
        <v>4772</v>
      </c>
      <c r="Q1085" s="417" t="s">
        <v>4017</v>
      </c>
      <c r="R1085" s="417" t="s">
        <v>4773</v>
      </c>
    </row>
    <row r="1086" spans="1:18" ht="15" customHeight="1" thickBot="1" x14ac:dyDescent="0.3">
      <c r="A1086" s="417" t="s">
        <v>990</v>
      </c>
      <c r="B1086" s="413">
        <f t="shared" si="81"/>
        <v>2</v>
      </c>
      <c r="C1086" s="413" t="str">
        <f t="shared" si="83"/>
        <v>1204554032</v>
      </c>
      <c r="D1086" s="395" t="str">
        <f t="shared" si="84"/>
        <v>120455403Pocono Mountain East JHS</v>
      </c>
      <c r="E1086" s="418" t="s">
        <v>991</v>
      </c>
      <c r="F1086" s="418" t="s">
        <v>23</v>
      </c>
      <c r="G1086" s="415" t="s">
        <v>1425</v>
      </c>
      <c r="H1086" s="417" t="s">
        <v>2877</v>
      </c>
      <c r="I1086" s="418" t="s">
        <v>2876</v>
      </c>
      <c r="J1086" s="417" t="s">
        <v>2877</v>
      </c>
      <c r="K1086" s="419" t="str">
        <f t="shared" si="82"/>
        <v>Po Box 200  Swiftwater,  PA  18370</v>
      </c>
      <c r="L1086" s="418" t="s">
        <v>14942</v>
      </c>
      <c r="M1086" s="395"/>
      <c r="N1086" s="418" t="s">
        <v>3910</v>
      </c>
      <c r="O1086" s="395"/>
      <c r="P1086" s="418" t="s">
        <v>4772</v>
      </c>
      <c r="Q1086" s="417" t="s">
        <v>4017</v>
      </c>
      <c r="R1086" s="417" t="s">
        <v>4773</v>
      </c>
    </row>
    <row r="1087" spans="1:18" ht="15" customHeight="1" thickBot="1" x14ac:dyDescent="0.3">
      <c r="A1087" s="417" t="s">
        <v>990</v>
      </c>
      <c r="B1087" s="413">
        <f t="shared" si="81"/>
        <v>3</v>
      </c>
      <c r="C1087" s="413" t="str">
        <f t="shared" si="83"/>
        <v>1204554033</v>
      </c>
      <c r="D1087" s="395" t="str">
        <f t="shared" si="84"/>
        <v>120455403Pocono Mountain West HS</v>
      </c>
      <c r="E1087" s="418" t="s">
        <v>991</v>
      </c>
      <c r="F1087" s="418" t="s">
        <v>23</v>
      </c>
      <c r="G1087" s="415" t="s">
        <v>1425</v>
      </c>
      <c r="H1087" s="417" t="s">
        <v>2879</v>
      </c>
      <c r="I1087" s="418" t="s">
        <v>2878</v>
      </c>
      <c r="J1087" s="417" t="s">
        <v>2879</v>
      </c>
      <c r="K1087" s="419" t="str">
        <f t="shared" si="82"/>
        <v>181 Panther Lane  Pocono Summit,  PA  18346</v>
      </c>
      <c r="L1087" s="418" t="s">
        <v>6217</v>
      </c>
      <c r="M1087" s="395"/>
      <c r="N1087" s="418" t="s">
        <v>3910</v>
      </c>
      <c r="O1087" s="395"/>
      <c r="P1087" s="418" t="s">
        <v>6218</v>
      </c>
      <c r="Q1087" s="417" t="s">
        <v>4017</v>
      </c>
      <c r="R1087" s="417" t="s">
        <v>14943</v>
      </c>
    </row>
    <row r="1088" spans="1:18" ht="15" customHeight="1" thickBot="1" x14ac:dyDescent="0.3">
      <c r="A1088" s="417" t="s">
        <v>990</v>
      </c>
      <c r="B1088" s="413">
        <f t="shared" si="81"/>
        <v>4</v>
      </c>
      <c r="C1088" s="413" t="str">
        <f t="shared" si="83"/>
        <v>1204554034</v>
      </c>
      <c r="D1088" s="395" t="str">
        <f t="shared" si="84"/>
        <v>120455403Pocono Mountain West JHS</v>
      </c>
      <c r="E1088" s="418" t="s">
        <v>991</v>
      </c>
      <c r="F1088" s="418" t="s">
        <v>23</v>
      </c>
      <c r="G1088" s="415" t="s">
        <v>1425</v>
      </c>
      <c r="H1088" s="417" t="s">
        <v>2881</v>
      </c>
      <c r="I1088" s="418" t="s">
        <v>2880</v>
      </c>
      <c r="J1088" s="417" t="s">
        <v>2881</v>
      </c>
      <c r="K1088" s="419" t="str">
        <f t="shared" si="82"/>
        <v>180 Panther Lane  Pocono Summit,  PA  18346</v>
      </c>
      <c r="L1088" s="418" t="s">
        <v>6219</v>
      </c>
      <c r="M1088" s="395"/>
      <c r="N1088" s="418" t="s">
        <v>3910</v>
      </c>
      <c r="O1088" s="395"/>
      <c r="P1088" s="418" t="s">
        <v>6218</v>
      </c>
      <c r="Q1088" s="417" t="s">
        <v>4017</v>
      </c>
      <c r="R1088" s="417" t="s">
        <v>14943</v>
      </c>
    </row>
    <row r="1089" spans="1:18" ht="15" customHeight="1" thickBot="1" x14ac:dyDescent="0.3">
      <c r="A1089" s="417" t="s">
        <v>992</v>
      </c>
      <c r="B1089" s="413">
        <f t="shared" si="81"/>
        <v>1</v>
      </c>
      <c r="C1089" s="413" t="str">
        <f t="shared" si="83"/>
        <v>1094263031</v>
      </c>
      <c r="D1089" s="395" t="str">
        <f t="shared" si="84"/>
        <v>109426303Port Allegany JSHS</v>
      </c>
      <c r="E1089" s="418" t="s">
        <v>993</v>
      </c>
      <c r="F1089" s="418" t="s">
        <v>23</v>
      </c>
      <c r="G1089" s="415" t="s">
        <v>1425</v>
      </c>
      <c r="H1089" s="417" t="s">
        <v>2883</v>
      </c>
      <c r="I1089" s="418" t="s">
        <v>2882</v>
      </c>
      <c r="J1089" s="417" t="s">
        <v>2883</v>
      </c>
      <c r="K1089" s="419" t="str">
        <f t="shared" si="82"/>
        <v>20 Oak St  Port Allegany,  PA  16743</v>
      </c>
      <c r="L1089" s="418" t="s">
        <v>6220</v>
      </c>
      <c r="M1089" s="395"/>
      <c r="N1089" s="418" t="s">
        <v>3910</v>
      </c>
      <c r="O1089" s="395"/>
      <c r="P1089" s="418" t="s">
        <v>4379</v>
      </c>
      <c r="Q1089" s="417" t="s">
        <v>4017</v>
      </c>
      <c r="R1089" s="417" t="s">
        <v>4380</v>
      </c>
    </row>
    <row r="1090" spans="1:18" ht="15" customHeight="1" thickBot="1" x14ac:dyDescent="0.3">
      <c r="A1090" s="417" t="s">
        <v>994</v>
      </c>
      <c r="B1090" s="413">
        <f t="shared" si="81"/>
        <v>1</v>
      </c>
      <c r="C1090" s="413" t="str">
        <f t="shared" si="83"/>
        <v>1081163031</v>
      </c>
      <c r="D1090" s="395" t="str">
        <f t="shared" si="84"/>
        <v>108116303Portage Area El Sch</v>
      </c>
      <c r="E1090" s="418" t="s">
        <v>995</v>
      </c>
      <c r="F1090" s="418" t="s">
        <v>23</v>
      </c>
      <c r="G1090" s="415" t="s">
        <v>1425</v>
      </c>
      <c r="H1090" s="417" t="s">
        <v>14944</v>
      </c>
      <c r="I1090" s="418" t="s">
        <v>14945</v>
      </c>
      <c r="J1090" s="417" t="s">
        <v>14944</v>
      </c>
      <c r="K1090" s="419" t="str">
        <f t="shared" si="82"/>
        <v>84 Mountain Ave  Portage,  PA  15946</v>
      </c>
      <c r="L1090" s="418" t="s">
        <v>14358</v>
      </c>
      <c r="M1090" s="395"/>
      <c r="N1090" s="418" t="s">
        <v>3910</v>
      </c>
      <c r="O1090" s="395"/>
      <c r="P1090" s="418" t="s">
        <v>4341</v>
      </c>
      <c r="Q1090" s="417" t="s">
        <v>4017</v>
      </c>
      <c r="R1090" s="417" t="s">
        <v>4342</v>
      </c>
    </row>
    <row r="1091" spans="1:18" ht="15" customHeight="1" thickBot="1" x14ac:dyDescent="0.3">
      <c r="A1091" s="417" t="s">
        <v>994</v>
      </c>
      <c r="B1091" s="413">
        <f t="shared" si="81"/>
        <v>2</v>
      </c>
      <c r="C1091" s="413" t="str">
        <f t="shared" si="83"/>
        <v>1081163032</v>
      </c>
      <c r="D1091" s="395" t="str">
        <f t="shared" si="84"/>
        <v>108116303Portage Area JSHS</v>
      </c>
      <c r="E1091" s="418" t="s">
        <v>995</v>
      </c>
      <c r="F1091" s="418" t="s">
        <v>23</v>
      </c>
      <c r="G1091" s="415" t="s">
        <v>1425</v>
      </c>
      <c r="H1091" s="417" t="s">
        <v>2885</v>
      </c>
      <c r="I1091" s="418" t="s">
        <v>2884</v>
      </c>
      <c r="J1091" s="417" t="s">
        <v>2885</v>
      </c>
      <c r="K1091" s="419" t="str">
        <f t="shared" si="82"/>
        <v>85 Mountain Ave  Portage,  PA  15946</v>
      </c>
      <c r="L1091" s="418" t="s">
        <v>6221</v>
      </c>
      <c r="M1091" s="395"/>
      <c r="N1091" s="418" t="s">
        <v>3910</v>
      </c>
      <c r="O1091" s="395"/>
      <c r="P1091" s="418" t="s">
        <v>4341</v>
      </c>
      <c r="Q1091" s="417" t="s">
        <v>4017</v>
      </c>
      <c r="R1091" s="417" t="s">
        <v>4342</v>
      </c>
    </row>
    <row r="1092" spans="1:18" ht="15" customHeight="1" thickBot="1" x14ac:dyDescent="0.3">
      <c r="A1092" s="417" t="s">
        <v>996</v>
      </c>
      <c r="B1092" s="413">
        <f t="shared" ref="B1092:B1155" si="85">IF(A1092=A1091,B1091+1,1)</f>
        <v>1</v>
      </c>
      <c r="C1092" s="413" t="str">
        <f t="shared" si="83"/>
        <v>1234663031</v>
      </c>
      <c r="D1092" s="395" t="str">
        <f t="shared" si="84"/>
        <v>123466303Pottsgrove MS</v>
      </c>
      <c r="E1092" s="418" t="s">
        <v>997</v>
      </c>
      <c r="F1092" s="418" t="s">
        <v>23</v>
      </c>
      <c r="G1092" s="415" t="s">
        <v>1425</v>
      </c>
      <c r="H1092" s="417" t="s">
        <v>2887</v>
      </c>
      <c r="I1092" s="418" t="s">
        <v>2886</v>
      </c>
      <c r="J1092" s="417" t="s">
        <v>2887</v>
      </c>
      <c r="K1092" s="419" t="str">
        <f t="shared" si="82"/>
        <v>1351 North Hanover Street  Pottstown,  PA  19464</v>
      </c>
      <c r="L1092" s="418" t="s">
        <v>6222</v>
      </c>
      <c r="M1092" s="395"/>
      <c r="N1092" s="418" t="s">
        <v>3910</v>
      </c>
      <c r="O1092" s="395"/>
      <c r="P1092" s="418" t="s">
        <v>4884</v>
      </c>
      <c r="Q1092" s="417" t="s">
        <v>4017</v>
      </c>
      <c r="R1092" s="417" t="s">
        <v>4885</v>
      </c>
    </row>
    <row r="1093" spans="1:18" ht="15" customHeight="1" thickBot="1" x14ac:dyDescent="0.3">
      <c r="A1093" s="417" t="s">
        <v>996</v>
      </c>
      <c r="B1093" s="413">
        <f t="shared" si="85"/>
        <v>2</v>
      </c>
      <c r="C1093" s="413" t="str">
        <f t="shared" si="83"/>
        <v>1234663032</v>
      </c>
      <c r="D1093" s="395" t="str">
        <f t="shared" si="84"/>
        <v>123466303Pottsgrove SHS</v>
      </c>
      <c r="E1093" s="418" t="s">
        <v>997</v>
      </c>
      <c r="F1093" s="418" t="s">
        <v>23</v>
      </c>
      <c r="G1093" s="415" t="s">
        <v>1425</v>
      </c>
      <c r="H1093" s="417" t="s">
        <v>2889</v>
      </c>
      <c r="I1093" s="418" t="s">
        <v>2888</v>
      </c>
      <c r="J1093" s="417" t="s">
        <v>2889</v>
      </c>
      <c r="K1093" s="419" t="str">
        <f t="shared" si="82"/>
        <v>1345 Kauffman Rd  Pottstown,  PA  19464</v>
      </c>
      <c r="L1093" s="418" t="s">
        <v>6223</v>
      </c>
      <c r="M1093" s="395"/>
      <c r="N1093" s="418" t="s">
        <v>3910</v>
      </c>
      <c r="O1093" s="395"/>
      <c r="P1093" s="418" t="s">
        <v>4884</v>
      </c>
      <c r="Q1093" s="417" t="s">
        <v>4017</v>
      </c>
      <c r="R1093" s="417" t="s">
        <v>4885</v>
      </c>
    </row>
    <row r="1094" spans="1:18" ht="15" customHeight="1" thickBot="1" x14ac:dyDescent="0.3">
      <c r="A1094" s="417" t="s">
        <v>998</v>
      </c>
      <c r="B1094" s="413">
        <f t="shared" si="85"/>
        <v>1</v>
      </c>
      <c r="C1094" s="413" t="str">
        <f t="shared" si="83"/>
        <v>1234664031</v>
      </c>
      <c r="D1094" s="395" t="str">
        <f t="shared" si="84"/>
        <v>123466403Pottstown MS</v>
      </c>
      <c r="E1094" s="418" t="s">
        <v>999</v>
      </c>
      <c r="F1094" s="418" t="s">
        <v>23</v>
      </c>
      <c r="G1094" s="415" t="s">
        <v>1425</v>
      </c>
      <c r="H1094" s="417" t="s">
        <v>2891</v>
      </c>
      <c r="I1094" s="418" t="s">
        <v>2890</v>
      </c>
      <c r="J1094" s="417" t="s">
        <v>2891</v>
      </c>
      <c r="K1094" s="419" t="str">
        <f t="shared" si="82"/>
        <v>600 N Franklin St  Pottstown,  PA  19464</v>
      </c>
      <c r="L1094" s="418" t="s">
        <v>6224</v>
      </c>
      <c r="M1094" s="395"/>
      <c r="N1094" s="418" t="s">
        <v>3910</v>
      </c>
      <c r="O1094" s="395"/>
      <c r="P1094" s="418" t="s">
        <v>4884</v>
      </c>
      <c r="Q1094" s="417" t="s">
        <v>4017</v>
      </c>
      <c r="R1094" s="417" t="s">
        <v>4885</v>
      </c>
    </row>
    <row r="1095" spans="1:18" ht="15" customHeight="1" thickBot="1" x14ac:dyDescent="0.3">
      <c r="A1095" s="417" t="s">
        <v>998</v>
      </c>
      <c r="B1095" s="413">
        <f t="shared" si="85"/>
        <v>2</v>
      </c>
      <c r="C1095" s="413" t="str">
        <f t="shared" si="83"/>
        <v>1234664032</v>
      </c>
      <c r="D1095" s="395" t="str">
        <f t="shared" si="84"/>
        <v>123466403Pottstown SHS</v>
      </c>
      <c r="E1095" s="418" t="s">
        <v>999</v>
      </c>
      <c r="F1095" s="418" t="s">
        <v>23</v>
      </c>
      <c r="G1095" s="415" t="s">
        <v>1425</v>
      </c>
      <c r="H1095" s="417" t="s">
        <v>2893</v>
      </c>
      <c r="I1095" s="418" t="s">
        <v>2892</v>
      </c>
      <c r="J1095" s="417" t="s">
        <v>2893</v>
      </c>
      <c r="K1095" s="419" t="str">
        <f t="shared" si="82"/>
        <v>750 N Washington St  Pottstown,  PA  19464</v>
      </c>
      <c r="L1095" s="418" t="s">
        <v>6225</v>
      </c>
      <c r="M1095" s="395"/>
      <c r="N1095" s="418" t="s">
        <v>3910</v>
      </c>
      <c r="O1095" s="395"/>
      <c r="P1095" s="418" t="s">
        <v>4884</v>
      </c>
      <c r="Q1095" s="417" t="s">
        <v>4017</v>
      </c>
      <c r="R1095" s="417" t="s">
        <v>4885</v>
      </c>
    </row>
    <row r="1096" spans="1:18" ht="15" customHeight="1" thickBot="1" x14ac:dyDescent="0.3">
      <c r="A1096" s="417" t="s">
        <v>1000</v>
      </c>
      <c r="B1096" s="413">
        <f t="shared" si="85"/>
        <v>1</v>
      </c>
      <c r="C1096" s="413" t="str">
        <f t="shared" si="83"/>
        <v>1295461031</v>
      </c>
      <c r="D1096" s="395" t="str">
        <f t="shared" si="84"/>
        <v>129546103Lengel MS</v>
      </c>
      <c r="E1096" s="418" t="s">
        <v>1001</v>
      </c>
      <c r="F1096" s="418" t="s">
        <v>23</v>
      </c>
      <c r="G1096" s="415" t="s">
        <v>1425</v>
      </c>
      <c r="H1096" s="417" t="s">
        <v>2895</v>
      </c>
      <c r="I1096" s="418" t="s">
        <v>2894</v>
      </c>
      <c r="J1096" s="417" t="s">
        <v>2895</v>
      </c>
      <c r="K1096" s="419" t="str">
        <f t="shared" si="82"/>
        <v>1541 Laurel Blvd  Pottsville,  PA  17901</v>
      </c>
      <c r="L1096" s="418" t="s">
        <v>6226</v>
      </c>
      <c r="M1096" s="395"/>
      <c r="N1096" s="418" t="s">
        <v>3910</v>
      </c>
      <c r="O1096" s="395"/>
      <c r="P1096" s="418" t="s">
        <v>5051</v>
      </c>
      <c r="Q1096" s="417" t="s">
        <v>4017</v>
      </c>
      <c r="R1096" s="417" t="s">
        <v>5052</v>
      </c>
    </row>
    <row r="1097" spans="1:18" ht="15" customHeight="1" thickBot="1" x14ac:dyDescent="0.3">
      <c r="A1097" s="417" t="s">
        <v>1000</v>
      </c>
      <c r="B1097" s="413">
        <f t="shared" si="85"/>
        <v>2</v>
      </c>
      <c r="C1097" s="413" t="str">
        <f t="shared" si="83"/>
        <v>1295461032</v>
      </c>
      <c r="D1097" s="395" t="str">
        <f t="shared" si="84"/>
        <v>129546103Pottsville Area HS</v>
      </c>
      <c r="E1097" s="418" t="s">
        <v>1001</v>
      </c>
      <c r="F1097" s="418" t="s">
        <v>23</v>
      </c>
      <c r="G1097" s="415" t="s">
        <v>1425</v>
      </c>
      <c r="H1097" s="417" t="s">
        <v>2897</v>
      </c>
      <c r="I1097" s="418" t="s">
        <v>2896</v>
      </c>
      <c r="J1097" s="417" t="s">
        <v>2897</v>
      </c>
      <c r="K1097" s="419" t="str">
        <f t="shared" si="82"/>
        <v>16th Street &amp; Elk Avenue  Pottsville,  PA  17901</v>
      </c>
      <c r="L1097" s="418" t="s">
        <v>6227</v>
      </c>
      <c r="M1097" s="395"/>
      <c r="N1097" s="418" t="s">
        <v>3910</v>
      </c>
      <c r="O1097" s="395"/>
      <c r="P1097" s="418" t="s">
        <v>5051</v>
      </c>
      <c r="Q1097" s="417" t="s">
        <v>4017</v>
      </c>
      <c r="R1097" s="417" t="s">
        <v>5052</v>
      </c>
    </row>
    <row r="1098" spans="1:18" ht="15" customHeight="1" thickBot="1" x14ac:dyDescent="0.3">
      <c r="A1098" s="417" t="s">
        <v>1002</v>
      </c>
      <c r="B1098" s="413">
        <f t="shared" si="85"/>
        <v>1</v>
      </c>
      <c r="C1098" s="413" t="str">
        <f t="shared" si="83"/>
        <v>1265129601</v>
      </c>
      <c r="D1098" s="395" t="str">
        <f t="shared" si="84"/>
        <v>126512960Preparatory CS of Mathematics Science</v>
      </c>
      <c r="E1098" s="418" t="s">
        <v>6228</v>
      </c>
      <c r="F1098" s="418" t="s">
        <v>18</v>
      </c>
      <c r="G1098" s="415" t="s">
        <v>1425</v>
      </c>
      <c r="H1098" s="417" t="s">
        <v>2898</v>
      </c>
      <c r="I1098" s="418" t="s">
        <v>6228</v>
      </c>
      <c r="J1098" s="417" t="s">
        <v>2898</v>
      </c>
      <c r="K1098" s="419" t="str">
        <f t="shared" si="82"/>
        <v>1928 Point Breeze Avenue  Philadelphia,  PA  19145</v>
      </c>
      <c r="L1098" s="418" t="s">
        <v>6229</v>
      </c>
      <c r="M1098" s="395"/>
      <c r="N1098" s="418" t="s">
        <v>3910</v>
      </c>
      <c r="O1098" s="395"/>
      <c r="P1098" s="418" t="s">
        <v>4016</v>
      </c>
      <c r="Q1098" s="417" t="s">
        <v>4017</v>
      </c>
      <c r="R1098" s="417" t="s">
        <v>4975</v>
      </c>
    </row>
    <row r="1099" spans="1:18" ht="15" customHeight="1" thickBot="1" x14ac:dyDescent="0.3">
      <c r="A1099" s="417" t="s">
        <v>4105</v>
      </c>
      <c r="B1099" s="413">
        <f t="shared" si="85"/>
        <v>1</v>
      </c>
      <c r="C1099" s="413" t="str">
        <f t="shared" si="83"/>
        <v>1030241621</v>
      </c>
      <c r="D1099" s="395" t="str">
        <f t="shared" si="84"/>
        <v>103024162Propel CS-Pitcairn</v>
      </c>
      <c r="E1099" s="418" t="s">
        <v>3869</v>
      </c>
      <c r="F1099" s="418" t="s">
        <v>18</v>
      </c>
      <c r="G1099" s="415" t="s">
        <v>1425</v>
      </c>
      <c r="H1099" s="417" t="s">
        <v>14946</v>
      </c>
      <c r="I1099" s="418" t="s">
        <v>14947</v>
      </c>
      <c r="J1099" s="417" t="s">
        <v>14946</v>
      </c>
      <c r="K1099" s="419" t="str">
        <f t="shared" si="82"/>
        <v>3447 East Carson Street  Pittsburgh,  PA  15203</v>
      </c>
      <c r="L1099" s="418" t="s">
        <v>14240</v>
      </c>
      <c r="M1099" s="395"/>
      <c r="N1099" s="418" t="s">
        <v>4536</v>
      </c>
      <c r="O1099" s="395"/>
      <c r="P1099" s="418" t="s">
        <v>4067</v>
      </c>
      <c r="Q1099" s="417" t="s">
        <v>4017</v>
      </c>
      <c r="R1099" s="417" t="s">
        <v>4068</v>
      </c>
    </row>
    <row r="1100" spans="1:18" ht="15" customHeight="1" thickBot="1" x14ac:dyDescent="0.3">
      <c r="A1100" s="417" t="s">
        <v>1003</v>
      </c>
      <c r="B1100" s="413">
        <f t="shared" si="85"/>
        <v>1</v>
      </c>
      <c r="C1100" s="413" t="str">
        <f t="shared" si="83"/>
        <v>1600282591</v>
      </c>
      <c r="D1100" s="395" t="str">
        <f t="shared" si="84"/>
        <v>160028259Propel CS-Braddock Hills</v>
      </c>
      <c r="E1100" s="418" t="s">
        <v>1004</v>
      </c>
      <c r="F1100" s="418" t="s">
        <v>18</v>
      </c>
      <c r="G1100" s="415" t="s">
        <v>1425</v>
      </c>
      <c r="H1100" s="417" t="s">
        <v>2899</v>
      </c>
      <c r="I1100" s="418" t="s">
        <v>1004</v>
      </c>
      <c r="J1100" s="417" t="s">
        <v>2899</v>
      </c>
      <c r="K1100" s="419" t="str">
        <f t="shared" si="82"/>
        <v>3447 E. Carson Street  Pittsburgh,  PA  15203</v>
      </c>
      <c r="L1100" s="418" t="s">
        <v>14701</v>
      </c>
      <c r="M1100" s="395"/>
      <c r="N1100" s="418" t="s">
        <v>4536</v>
      </c>
      <c r="O1100" s="395"/>
      <c r="P1100" s="418" t="s">
        <v>4067</v>
      </c>
      <c r="Q1100" s="417" t="s">
        <v>4017</v>
      </c>
      <c r="R1100" s="417" t="s">
        <v>4068</v>
      </c>
    </row>
    <row r="1101" spans="1:18" ht="15" customHeight="1" thickBot="1" x14ac:dyDescent="0.3">
      <c r="A1101" s="417" t="s">
        <v>1005</v>
      </c>
      <c r="B1101" s="413">
        <f t="shared" si="85"/>
        <v>1</v>
      </c>
      <c r="C1101" s="413" t="str">
        <f t="shared" si="83"/>
        <v>1030200051</v>
      </c>
      <c r="D1101" s="395" t="str">
        <f t="shared" si="84"/>
        <v>103020005Propel CS-East</v>
      </c>
      <c r="E1101" s="418" t="s">
        <v>1006</v>
      </c>
      <c r="F1101" s="418" t="s">
        <v>18</v>
      </c>
      <c r="G1101" s="415" t="s">
        <v>1425</v>
      </c>
      <c r="H1101" s="417" t="s">
        <v>2900</v>
      </c>
      <c r="I1101" s="418" t="s">
        <v>1006</v>
      </c>
      <c r="J1101" s="417" t="s">
        <v>2900</v>
      </c>
      <c r="K1101" s="419" t="str">
        <f t="shared" si="82"/>
        <v>3447 East Carson Street  Pittsburgh,  PA  15203</v>
      </c>
      <c r="L1101" s="418" t="s">
        <v>14240</v>
      </c>
      <c r="M1101" s="395"/>
      <c r="N1101" s="418" t="s">
        <v>4536</v>
      </c>
      <c r="O1101" s="395"/>
      <c r="P1101" s="418" t="s">
        <v>4067</v>
      </c>
      <c r="Q1101" s="417" t="s">
        <v>4017</v>
      </c>
      <c r="R1101" s="417" t="s">
        <v>4068</v>
      </c>
    </row>
    <row r="1102" spans="1:18" ht="15" customHeight="1" thickBot="1" x14ac:dyDescent="0.3">
      <c r="A1102" s="417" t="s">
        <v>1007</v>
      </c>
      <c r="B1102" s="413">
        <f t="shared" si="85"/>
        <v>1</v>
      </c>
      <c r="C1102" s="413" t="str">
        <f t="shared" si="83"/>
        <v>1030200021</v>
      </c>
      <c r="D1102" s="395" t="str">
        <f t="shared" si="84"/>
        <v>103020002Propel CS-Homestead</v>
      </c>
      <c r="E1102" s="418" t="s">
        <v>1008</v>
      </c>
      <c r="F1102" s="418" t="s">
        <v>18</v>
      </c>
      <c r="G1102" s="415" t="s">
        <v>1425</v>
      </c>
      <c r="H1102" s="417" t="s">
        <v>2901</v>
      </c>
      <c r="I1102" s="418" t="s">
        <v>1008</v>
      </c>
      <c r="J1102" s="417" t="s">
        <v>2901</v>
      </c>
      <c r="K1102" s="419" t="str">
        <f t="shared" si="82"/>
        <v>3447 East Carson Street  Pittsburgh,  PA  15203</v>
      </c>
      <c r="L1102" s="418" t="s">
        <v>14240</v>
      </c>
      <c r="M1102" s="395"/>
      <c r="N1102" s="418" t="s">
        <v>4536</v>
      </c>
      <c r="O1102" s="395"/>
      <c r="P1102" s="418" t="s">
        <v>4067</v>
      </c>
      <c r="Q1102" s="417" t="s">
        <v>4017</v>
      </c>
      <c r="R1102" s="417" t="s">
        <v>4068</v>
      </c>
    </row>
    <row r="1103" spans="1:18" ht="15" customHeight="1" thickBot="1" x14ac:dyDescent="0.3">
      <c r="A1103" s="417" t="s">
        <v>1009</v>
      </c>
      <c r="B1103" s="413">
        <f t="shared" si="85"/>
        <v>1</v>
      </c>
      <c r="C1103" s="413" t="str">
        <f t="shared" si="83"/>
        <v>1030200031</v>
      </c>
      <c r="D1103" s="395" t="str">
        <f t="shared" si="84"/>
        <v>103020003Propel CS-McKeesport</v>
      </c>
      <c r="E1103" s="418" t="s">
        <v>1010</v>
      </c>
      <c r="F1103" s="418" t="s">
        <v>18</v>
      </c>
      <c r="G1103" s="415" t="s">
        <v>1425</v>
      </c>
      <c r="H1103" s="417" t="s">
        <v>2902</v>
      </c>
      <c r="I1103" s="418" t="s">
        <v>1010</v>
      </c>
      <c r="J1103" s="417" t="s">
        <v>2902</v>
      </c>
      <c r="K1103" s="419" t="str">
        <f t="shared" si="82"/>
        <v>3447 East Carson Street  Pittsburgh,  PA  15203</v>
      </c>
      <c r="L1103" s="418" t="s">
        <v>14240</v>
      </c>
      <c r="M1103" s="395"/>
      <c r="N1103" s="418" t="s">
        <v>4536</v>
      </c>
      <c r="O1103" s="395"/>
      <c r="P1103" s="418" t="s">
        <v>4067</v>
      </c>
      <c r="Q1103" s="417" t="s">
        <v>4017</v>
      </c>
      <c r="R1103" s="417" t="s">
        <v>4068</v>
      </c>
    </row>
    <row r="1104" spans="1:18" ht="15" customHeight="1" thickBot="1" x14ac:dyDescent="0.3">
      <c r="A1104" s="417" t="s">
        <v>1011</v>
      </c>
      <c r="B1104" s="413">
        <f t="shared" si="85"/>
        <v>1</v>
      </c>
      <c r="C1104" s="413" t="str">
        <f t="shared" si="83"/>
        <v>1030200041</v>
      </c>
      <c r="D1104" s="395" t="str">
        <f t="shared" si="84"/>
        <v>103020004Propel CS-Montour</v>
      </c>
      <c r="E1104" s="418" t="s">
        <v>1012</v>
      </c>
      <c r="F1104" s="418" t="s">
        <v>18</v>
      </c>
      <c r="G1104" s="415" t="s">
        <v>1425</v>
      </c>
      <c r="H1104" s="417" t="s">
        <v>2903</v>
      </c>
      <c r="I1104" s="418" t="s">
        <v>1012</v>
      </c>
      <c r="J1104" s="417" t="s">
        <v>2903</v>
      </c>
      <c r="K1104" s="419" t="str">
        <f t="shared" si="82"/>
        <v>3447 East Carson Street  Pittsburgh,  PA  15203</v>
      </c>
      <c r="L1104" s="418" t="s">
        <v>14240</v>
      </c>
      <c r="M1104" s="395"/>
      <c r="N1104" s="418" t="s">
        <v>4536</v>
      </c>
      <c r="O1104" s="395"/>
      <c r="P1104" s="418" t="s">
        <v>4067</v>
      </c>
      <c r="Q1104" s="417" t="s">
        <v>4017</v>
      </c>
      <c r="R1104" s="417" t="s">
        <v>4068</v>
      </c>
    </row>
    <row r="1105" spans="1:18" ht="15" customHeight="1" thickBot="1" x14ac:dyDescent="0.3">
      <c r="A1105" s="417" t="s">
        <v>1013</v>
      </c>
      <c r="B1105" s="413">
        <f t="shared" si="85"/>
        <v>1</v>
      </c>
      <c r="C1105" s="413" t="str">
        <f t="shared" si="83"/>
        <v>1063380031</v>
      </c>
      <c r="D1105" s="395" t="str">
        <f t="shared" si="84"/>
        <v>106338003Punxsutawney Area HS</v>
      </c>
      <c r="E1105" s="418" t="s">
        <v>1014</v>
      </c>
      <c r="F1105" s="418" t="s">
        <v>23</v>
      </c>
      <c r="G1105" s="415" t="s">
        <v>1425</v>
      </c>
      <c r="H1105" s="417" t="s">
        <v>2905</v>
      </c>
      <c r="I1105" s="418" t="s">
        <v>2904</v>
      </c>
      <c r="J1105" s="417" t="s">
        <v>2905</v>
      </c>
      <c r="K1105" s="419" t="str">
        <f t="shared" si="82"/>
        <v>500 N Findley Street  Punxsutawney,  PA  15767</v>
      </c>
      <c r="L1105" s="418" t="s">
        <v>6230</v>
      </c>
      <c r="M1105" s="395"/>
      <c r="N1105" s="418" t="s">
        <v>3910</v>
      </c>
      <c r="O1105" s="395"/>
      <c r="P1105" s="418" t="s">
        <v>4251</v>
      </c>
      <c r="Q1105" s="417" t="s">
        <v>4017</v>
      </c>
      <c r="R1105" s="417" t="s">
        <v>4252</v>
      </c>
    </row>
    <row r="1106" spans="1:18" ht="15" customHeight="1" thickBot="1" x14ac:dyDescent="0.3">
      <c r="A1106" s="417" t="s">
        <v>1013</v>
      </c>
      <c r="B1106" s="413">
        <f t="shared" si="85"/>
        <v>2</v>
      </c>
      <c r="C1106" s="413" t="str">
        <f t="shared" si="83"/>
        <v>1063380032</v>
      </c>
      <c r="D1106" s="395" t="str">
        <f t="shared" si="84"/>
        <v>106338003Punxsutawney Area MS</v>
      </c>
      <c r="E1106" s="418" t="s">
        <v>1014</v>
      </c>
      <c r="F1106" s="418" t="s">
        <v>23</v>
      </c>
      <c r="G1106" s="415" t="s">
        <v>1425</v>
      </c>
      <c r="H1106" s="417" t="s">
        <v>2907</v>
      </c>
      <c r="I1106" s="418" t="s">
        <v>2906</v>
      </c>
      <c r="J1106" s="417" t="s">
        <v>2907</v>
      </c>
      <c r="K1106" s="419" t="str">
        <f t="shared" si="82"/>
        <v>465 Beyer Ave  Punxutawney,  PA  15767</v>
      </c>
      <c r="L1106" s="418" t="s">
        <v>6231</v>
      </c>
      <c r="M1106" s="395"/>
      <c r="N1106" s="418" t="s">
        <v>3910</v>
      </c>
      <c r="O1106" s="395"/>
      <c r="P1106" s="418" t="s">
        <v>6232</v>
      </c>
      <c r="Q1106" s="417" t="s">
        <v>4017</v>
      </c>
      <c r="R1106" s="417" t="s">
        <v>4252</v>
      </c>
    </row>
    <row r="1107" spans="1:18" ht="15" customHeight="1" thickBot="1" x14ac:dyDescent="0.3">
      <c r="A1107" s="417" t="s">
        <v>1015</v>
      </c>
      <c r="B1107" s="413">
        <f t="shared" si="85"/>
        <v>1</v>
      </c>
      <c r="C1107" s="413" t="str">
        <f t="shared" si="83"/>
        <v>1283273031</v>
      </c>
      <c r="D1107" s="395" t="str">
        <f t="shared" si="84"/>
        <v>128327303Purchase Line JSHS</v>
      </c>
      <c r="E1107" s="418" t="s">
        <v>1016</v>
      </c>
      <c r="F1107" s="418" t="s">
        <v>23</v>
      </c>
      <c r="G1107" s="415" t="s">
        <v>1425</v>
      </c>
      <c r="H1107" s="417" t="s">
        <v>2909</v>
      </c>
      <c r="I1107" s="418" t="s">
        <v>2908</v>
      </c>
      <c r="J1107" s="417" t="s">
        <v>2909</v>
      </c>
      <c r="K1107" s="419" t="str">
        <f t="shared" si="82"/>
        <v>16559 Route 286 Hwy E  Commodore,  PA  15729</v>
      </c>
      <c r="L1107" s="418" t="s">
        <v>6233</v>
      </c>
      <c r="M1107" s="395"/>
      <c r="N1107" s="418" t="s">
        <v>3910</v>
      </c>
      <c r="O1107" s="395"/>
      <c r="P1107" s="418" t="s">
        <v>5037</v>
      </c>
      <c r="Q1107" s="417" t="s">
        <v>4017</v>
      </c>
      <c r="R1107" s="417" t="s">
        <v>5038</v>
      </c>
    </row>
    <row r="1108" spans="1:18" ht="15" customHeight="1" thickBot="1" x14ac:dyDescent="0.3">
      <c r="A1108" s="417" t="s">
        <v>1017</v>
      </c>
      <c r="B1108" s="413">
        <f t="shared" si="85"/>
        <v>1</v>
      </c>
      <c r="C1108" s="413" t="str">
        <f t="shared" si="83"/>
        <v>1030277531</v>
      </c>
      <c r="D1108" s="395" t="str">
        <f t="shared" si="84"/>
        <v>103027753Quaker Valley HS</v>
      </c>
      <c r="E1108" s="418" t="s">
        <v>1018</v>
      </c>
      <c r="F1108" s="418" t="s">
        <v>23</v>
      </c>
      <c r="G1108" s="415" t="s">
        <v>1425</v>
      </c>
      <c r="H1108" s="417" t="s">
        <v>2911</v>
      </c>
      <c r="I1108" s="418" t="s">
        <v>2910</v>
      </c>
      <c r="J1108" s="417" t="s">
        <v>2911</v>
      </c>
      <c r="K1108" s="419" t="str">
        <f t="shared" si="82"/>
        <v>625 Beaver St  Leetsdale,  PA  15056</v>
      </c>
      <c r="L1108" s="418" t="s">
        <v>6234</v>
      </c>
      <c r="M1108" s="395"/>
      <c r="N1108" s="418" t="s">
        <v>3910</v>
      </c>
      <c r="O1108" s="395"/>
      <c r="P1108" s="418" t="s">
        <v>4123</v>
      </c>
      <c r="Q1108" s="417" t="s">
        <v>4017</v>
      </c>
      <c r="R1108" s="417" t="s">
        <v>4124</v>
      </c>
    </row>
    <row r="1109" spans="1:18" ht="15" customHeight="1" thickBot="1" x14ac:dyDescent="0.3">
      <c r="A1109" s="417" t="s">
        <v>1017</v>
      </c>
      <c r="B1109" s="413">
        <f t="shared" si="85"/>
        <v>2</v>
      </c>
      <c r="C1109" s="413" t="str">
        <f t="shared" si="83"/>
        <v>1030277532</v>
      </c>
      <c r="D1109" s="395" t="str">
        <f t="shared" si="84"/>
        <v>103027753Quaker Valley MS</v>
      </c>
      <c r="E1109" s="418" t="s">
        <v>1018</v>
      </c>
      <c r="F1109" s="418" t="s">
        <v>23</v>
      </c>
      <c r="G1109" s="415" t="s">
        <v>1425</v>
      </c>
      <c r="H1109" s="417" t="s">
        <v>2913</v>
      </c>
      <c r="I1109" s="418" t="s">
        <v>2912</v>
      </c>
      <c r="J1109" s="417" t="s">
        <v>2913</v>
      </c>
      <c r="K1109" s="419" t="str">
        <f t="shared" si="82"/>
        <v>618 Harbaugh Street  Sewickley,  PA  15143</v>
      </c>
      <c r="L1109" s="418" t="s">
        <v>14948</v>
      </c>
      <c r="M1109" s="395"/>
      <c r="N1109" s="418" t="s">
        <v>3910</v>
      </c>
      <c r="O1109" s="395"/>
      <c r="P1109" s="418" t="s">
        <v>5872</v>
      </c>
      <c r="Q1109" s="417" t="s">
        <v>4017</v>
      </c>
      <c r="R1109" s="417" t="s">
        <v>14949</v>
      </c>
    </row>
    <row r="1110" spans="1:18" ht="15" customHeight="1" thickBot="1" x14ac:dyDescent="0.3">
      <c r="A1110" s="417" t="s">
        <v>1019</v>
      </c>
      <c r="B1110" s="413">
        <f t="shared" si="85"/>
        <v>1</v>
      </c>
      <c r="C1110" s="413" t="str">
        <f t="shared" si="83"/>
        <v>1220984031</v>
      </c>
      <c r="D1110" s="395" t="str">
        <f t="shared" si="84"/>
        <v>122098403Milford MS</v>
      </c>
      <c r="E1110" s="418" t="s">
        <v>1020</v>
      </c>
      <c r="F1110" s="418" t="s">
        <v>23</v>
      </c>
      <c r="G1110" s="415" t="s">
        <v>1425</v>
      </c>
      <c r="H1110" s="417" t="s">
        <v>2915</v>
      </c>
      <c r="I1110" s="418" t="s">
        <v>2914</v>
      </c>
      <c r="J1110" s="417" t="s">
        <v>2915</v>
      </c>
      <c r="K1110" s="419" t="str">
        <f t="shared" si="82"/>
        <v>2255 Allentown Rd  Quakertown,  PA  18951</v>
      </c>
      <c r="L1110" s="418" t="s">
        <v>6235</v>
      </c>
      <c r="M1110" s="395"/>
      <c r="N1110" s="418" t="s">
        <v>3910</v>
      </c>
      <c r="O1110" s="395"/>
      <c r="P1110" s="418" t="s">
        <v>4856</v>
      </c>
      <c r="Q1110" s="417" t="s">
        <v>4017</v>
      </c>
      <c r="R1110" s="417" t="s">
        <v>4857</v>
      </c>
    </row>
    <row r="1111" spans="1:18" ht="15" customHeight="1" thickBot="1" x14ac:dyDescent="0.3">
      <c r="A1111" s="417" t="s">
        <v>1019</v>
      </c>
      <c r="B1111" s="413">
        <f t="shared" si="85"/>
        <v>2</v>
      </c>
      <c r="C1111" s="413" t="str">
        <f t="shared" si="83"/>
        <v>1220984032</v>
      </c>
      <c r="D1111" s="395" t="str">
        <f t="shared" si="84"/>
        <v>122098403Quakertown Community Freshmen Ctr</v>
      </c>
      <c r="E1111" s="418" t="s">
        <v>1020</v>
      </c>
      <c r="F1111" s="418" t="s">
        <v>23</v>
      </c>
      <c r="G1111" s="415" t="s">
        <v>1425</v>
      </c>
      <c r="H1111" s="417" t="s">
        <v>2917</v>
      </c>
      <c r="I1111" s="418" t="s">
        <v>2916</v>
      </c>
      <c r="J1111" s="417" t="s">
        <v>2917</v>
      </c>
      <c r="K1111" s="419" t="str">
        <f t="shared" si="82"/>
        <v>349 South Ninth Street  Quakertown,  PA  18951</v>
      </c>
      <c r="L1111" s="418" t="s">
        <v>6236</v>
      </c>
      <c r="M1111" s="395"/>
      <c r="N1111" s="418" t="s">
        <v>3910</v>
      </c>
      <c r="O1111" s="395"/>
      <c r="P1111" s="418" t="s">
        <v>4856</v>
      </c>
      <c r="Q1111" s="417" t="s">
        <v>4017</v>
      </c>
      <c r="R1111" s="417" t="s">
        <v>4857</v>
      </c>
    </row>
    <row r="1112" spans="1:18" ht="15" customHeight="1" thickBot="1" x14ac:dyDescent="0.3">
      <c r="A1112" s="417" t="s">
        <v>1019</v>
      </c>
      <c r="B1112" s="413">
        <f t="shared" si="85"/>
        <v>3</v>
      </c>
      <c r="C1112" s="413" t="str">
        <f t="shared" si="83"/>
        <v>1220984033</v>
      </c>
      <c r="D1112" s="395" t="str">
        <f t="shared" si="84"/>
        <v>122098403Quakertown Community SHS</v>
      </c>
      <c r="E1112" s="418" t="s">
        <v>1020</v>
      </c>
      <c r="F1112" s="418" t="s">
        <v>23</v>
      </c>
      <c r="G1112" s="415" t="s">
        <v>1425</v>
      </c>
      <c r="H1112" s="417" t="s">
        <v>2919</v>
      </c>
      <c r="I1112" s="418" t="s">
        <v>2918</v>
      </c>
      <c r="J1112" s="417" t="s">
        <v>2919</v>
      </c>
      <c r="K1112" s="419" t="str">
        <f t="shared" si="82"/>
        <v>600 Park Ave  Quakertown,  PA  18951</v>
      </c>
      <c r="L1112" s="418" t="s">
        <v>6237</v>
      </c>
      <c r="M1112" s="395"/>
      <c r="N1112" s="418" t="s">
        <v>3910</v>
      </c>
      <c r="O1112" s="395"/>
      <c r="P1112" s="418" t="s">
        <v>4856</v>
      </c>
      <c r="Q1112" s="417" t="s">
        <v>4017</v>
      </c>
      <c r="R1112" s="417" t="s">
        <v>4857</v>
      </c>
    </row>
    <row r="1113" spans="1:18" ht="15" customHeight="1" thickBot="1" x14ac:dyDescent="0.3">
      <c r="A1113" s="417" t="s">
        <v>1019</v>
      </c>
      <c r="B1113" s="413">
        <f t="shared" si="85"/>
        <v>4</v>
      </c>
      <c r="C1113" s="413" t="str">
        <f t="shared" si="83"/>
        <v>1220984034</v>
      </c>
      <c r="D1113" s="395" t="str">
        <f t="shared" si="84"/>
        <v>122098403Strayer MS</v>
      </c>
      <c r="E1113" s="418" t="s">
        <v>1020</v>
      </c>
      <c r="F1113" s="418" t="s">
        <v>23</v>
      </c>
      <c r="G1113" s="415" t="s">
        <v>1425</v>
      </c>
      <c r="H1113" s="417" t="s">
        <v>2921</v>
      </c>
      <c r="I1113" s="418" t="s">
        <v>2920</v>
      </c>
      <c r="J1113" s="417" t="s">
        <v>2921</v>
      </c>
      <c r="K1113" s="419" t="str">
        <f t="shared" si="82"/>
        <v>1200 Ronald Reagan Dr  Quakertown,  PA  18951</v>
      </c>
      <c r="L1113" s="418" t="s">
        <v>6238</v>
      </c>
      <c r="M1113" s="395"/>
      <c r="N1113" s="418" t="s">
        <v>3910</v>
      </c>
      <c r="O1113" s="395"/>
      <c r="P1113" s="418" t="s">
        <v>4856</v>
      </c>
      <c r="Q1113" s="417" t="s">
        <v>4017</v>
      </c>
      <c r="R1113" s="417" t="s">
        <v>4857</v>
      </c>
    </row>
    <row r="1114" spans="1:18" ht="15" customHeight="1" thickBot="1" x14ac:dyDescent="0.3">
      <c r="A1114" s="417" t="s">
        <v>1021</v>
      </c>
      <c r="B1114" s="413">
        <f t="shared" si="85"/>
        <v>1</v>
      </c>
      <c r="C1114" s="413" t="str">
        <f t="shared" si="83"/>
        <v>1252376031</v>
      </c>
      <c r="D1114" s="395" t="str">
        <f t="shared" si="84"/>
        <v>125237603Radnor MS</v>
      </c>
      <c r="E1114" s="418" t="s">
        <v>1022</v>
      </c>
      <c r="F1114" s="418" t="s">
        <v>23</v>
      </c>
      <c r="G1114" s="415" t="s">
        <v>1425</v>
      </c>
      <c r="H1114" s="417" t="s">
        <v>2923</v>
      </c>
      <c r="I1114" s="418" t="s">
        <v>2922</v>
      </c>
      <c r="J1114" s="417" t="s">
        <v>2923</v>
      </c>
      <c r="K1114" s="419" t="str">
        <f t="shared" si="82"/>
        <v>150 Louella Avenue  Wayne,  PA  19087</v>
      </c>
      <c r="L1114" s="418" t="s">
        <v>6240</v>
      </c>
      <c r="M1114" s="395"/>
      <c r="N1114" s="418" t="s">
        <v>3910</v>
      </c>
      <c r="O1114" s="395"/>
      <c r="P1114" s="418" t="s">
        <v>4920</v>
      </c>
      <c r="Q1114" s="417" t="s">
        <v>4017</v>
      </c>
      <c r="R1114" s="417" t="s">
        <v>4921</v>
      </c>
    </row>
    <row r="1115" spans="1:18" ht="15" customHeight="1" thickBot="1" x14ac:dyDescent="0.3">
      <c r="A1115" s="417" t="s">
        <v>1021</v>
      </c>
      <c r="B1115" s="413">
        <f t="shared" si="85"/>
        <v>2</v>
      </c>
      <c r="C1115" s="413" t="str">
        <f t="shared" si="83"/>
        <v>1252376032</v>
      </c>
      <c r="D1115" s="395" t="str">
        <f t="shared" si="84"/>
        <v>125237603Radnor SHS</v>
      </c>
      <c r="E1115" s="418" t="s">
        <v>1022</v>
      </c>
      <c r="F1115" s="418" t="s">
        <v>23</v>
      </c>
      <c r="G1115" s="415" t="s">
        <v>1425</v>
      </c>
      <c r="H1115" s="417" t="s">
        <v>2925</v>
      </c>
      <c r="I1115" s="418" t="s">
        <v>2924</v>
      </c>
      <c r="J1115" s="417" t="s">
        <v>2925</v>
      </c>
      <c r="K1115" s="419" t="str">
        <f t="shared" si="82"/>
        <v>130 King of Prussia Rd  Radnor,  PA  19087</v>
      </c>
      <c r="L1115" s="418" t="s">
        <v>6241</v>
      </c>
      <c r="M1115" s="395"/>
      <c r="N1115" s="418" t="s">
        <v>3910</v>
      </c>
      <c r="O1115" s="395"/>
      <c r="P1115" s="418" t="s">
        <v>6239</v>
      </c>
      <c r="Q1115" s="417" t="s">
        <v>4017</v>
      </c>
      <c r="R1115" s="417" t="s">
        <v>4921</v>
      </c>
    </row>
    <row r="1116" spans="1:18" ht="15" customHeight="1" thickBot="1" x14ac:dyDescent="0.3">
      <c r="A1116" s="417" t="s">
        <v>1023</v>
      </c>
      <c r="B1116" s="413">
        <f t="shared" si="85"/>
        <v>1</v>
      </c>
      <c r="C1116" s="413" t="str">
        <f t="shared" si="83"/>
        <v>1140671071</v>
      </c>
      <c r="D1116" s="395" t="str">
        <f t="shared" si="84"/>
        <v>114067107Reading Muhlenberg CTC</v>
      </c>
      <c r="E1116" s="418" t="s">
        <v>1024</v>
      </c>
      <c r="F1116" s="418" t="s">
        <v>34</v>
      </c>
      <c r="G1116" s="415" t="s">
        <v>1425</v>
      </c>
      <c r="H1116" s="417" t="s">
        <v>6243</v>
      </c>
      <c r="I1116" s="418" t="s">
        <v>1024</v>
      </c>
      <c r="J1116" s="417" t="s">
        <v>6243</v>
      </c>
      <c r="K1116" s="419" t="str">
        <f t="shared" si="82"/>
        <v>2615 Warren Road  Reading,  PA  19604</v>
      </c>
      <c r="L1116" s="418" t="s">
        <v>6242</v>
      </c>
      <c r="M1116" s="395"/>
      <c r="N1116" s="418" t="s">
        <v>3910</v>
      </c>
      <c r="O1116" s="395"/>
      <c r="P1116" s="418" t="s">
        <v>4534</v>
      </c>
      <c r="Q1116" s="417" t="s">
        <v>4017</v>
      </c>
      <c r="R1116" s="417" t="s">
        <v>4561</v>
      </c>
    </row>
    <row r="1117" spans="1:18" ht="15" customHeight="1" thickBot="1" x14ac:dyDescent="0.3">
      <c r="A1117" s="417" t="s">
        <v>1025</v>
      </c>
      <c r="B1117" s="413">
        <f t="shared" si="85"/>
        <v>1</v>
      </c>
      <c r="C1117" s="413" t="str">
        <f t="shared" si="83"/>
        <v>1140670021</v>
      </c>
      <c r="D1117" s="395" t="str">
        <f t="shared" si="84"/>
        <v>114067002Citadel Intermediate HS</v>
      </c>
      <c r="E1117" s="418" t="s">
        <v>1026</v>
      </c>
      <c r="F1117" s="418" t="s">
        <v>23</v>
      </c>
      <c r="G1117" s="415" t="s">
        <v>1425</v>
      </c>
      <c r="H1117" s="417" t="s">
        <v>2927</v>
      </c>
      <c r="I1117" s="418" t="s">
        <v>2926</v>
      </c>
      <c r="J1117" s="417" t="s">
        <v>2927</v>
      </c>
      <c r="K1117" s="419" t="str">
        <f t="shared" si="82"/>
        <v>215 North 12th St  Reading,  PA  19604</v>
      </c>
      <c r="L1117" s="418" t="s">
        <v>6244</v>
      </c>
      <c r="M1117" s="395"/>
      <c r="N1117" s="418" t="s">
        <v>3910</v>
      </c>
      <c r="O1117" s="395"/>
      <c r="P1117" s="418" t="s">
        <v>4534</v>
      </c>
      <c r="Q1117" s="417" t="s">
        <v>4017</v>
      </c>
      <c r="R1117" s="417" t="s">
        <v>4561</v>
      </c>
    </row>
    <row r="1118" spans="1:18" ht="15" customHeight="1" thickBot="1" x14ac:dyDescent="0.3">
      <c r="A1118" s="417" t="s">
        <v>1025</v>
      </c>
      <c r="B1118" s="413">
        <f t="shared" si="85"/>
        <v>2</v>
      </c>
      <c r="C1118" s="413" t="str">
        <f t="shared" si="83"/>
        <v>1140670022</v>
      </c>
      <c r="D1118" s="395" t="str">
        <f t="shared" si="84"/>
        <v>114067002Northeast MS</v>
      </c>
      <c r="E1118" s="418" t="s">
        <v>1026</v>
      </c>
      <c r="F1118" s="418" t="s">
        <v>23</v>
      </c>
      <c r="G1118" s="415" t="s">
        <v>1425</v>
      </c>
      <c r="H1118" s="417" t="s">
        <v>2928</v>
      </c>
      <c r="I1118" s="418" t="s">
        <v>1557</v>
      </c>
      <c r="J1118" s="417" t="s">
        <v>2928</v>
      </c>
      <c r="K1118" s="419" t="str">
        <f t="shared" si="82"/>
        <v>1216 N 13th St  Reading,  PA  19604</v>
      </c>
      <c r="L1118" s="418" t="s">
        <v>6245</v>
      </c>
      <c r="M1118" s="395"/>
      <c r="N1118" s="418" t="s">
        <v>3910</v>
      </c>
      <c r="O1118" s="395"/>
      <c r="P1118" s="418" t="s">
        <v>4534</v>
      </c>
      <c r="Q1118" s="417" t="s">
        <v>4017</v>
      </c>
      <c r="R1118" s="417" t="s">
        <v>4561</v>
      </c>
    </row>
    <row r="1119" spans="1:18" ht="15" customHeight="1" thickBot="1" x14ac:dyDescent="0.3">
      <c r="A1119" s="417" t="s">
        <v>1025</v>
      </c>
      <c r="B1119" s="413">
        <f t="shared" si="85"/>
        <v>3</v>
      </c>
      <c r="C1119" s="413" t="str">
        <f t="shared" si="83"/>
        <v>1140670023</v>
      </c>
      <c r="D1119" s="395" t="str">
        <f t="shared" si="84"/>
        <v>114067002Northwest MS</v>
      </c>
      <c r="E1119" s="418" t="s">
        <v>1026</v>
      </c>
      <c r="F1119" s="418" t="s">
        <v>23</v>
      </c>
      <c r="G1119" s="415" t="s">
        <v>1425</v>
      </c>
      <c r="H1119" s="417" t="s">
        <v>2930</v>
      </c>
      <c r="I1119" s="418" t="s">
        <v>2929</v>
      </c>
      <c r="J1119" s="417" t="s">
        <v>2930</v>
      </c>
      <c r="K1119" s="419" t="str">
        <f t="shared" ref="K1119:K1138" si="86">L1119&amp;"  "&amp;P1119&amp;",  "&amp;Q1119&amp;"  "&amp;R1119</f>
        <v>1000 N Front St  Reading,  PA  19601</v>
      </c>
      <c r="L1119" s="418" t="s">
        <v>6246</v>
      </c>
      <c r="M1119" s="395"/>
      <c r="N1119" s="418" t="s">
        <v>3910</v>
      </c>
      <c r="O1119" s="395"/>
      <c r="P1119" s="418" t="s">
        <v>4534</v>
      </c>
      <c r="Q1119" s="417" t="s">
        <v>4017</v>
      </c>
      <c r="R1119" s="417" t="s">
        <v>4537</v>
      </c>
    </row>
    <row r="1120" spans="1:18" ht="15" customHeight="1" thickBot="1" x14ac:dyDescent="0.3">
      <c r="A1120" s="417" t="s">
        <v>1025</v>
      </c>
      <c r="B1120" s="413">
        <f t="shared" si="85"/>
        <v>4</v>
      </c>
      <c r="C1120" s="413" t="str">
        <f t="shared" si="83"/>
        <v>1140670024</v>
      </c>
      <c r="D1120" s="395" t="str">
        <f t="shared" si="84"/>
        <v>114067002Reading SHS</v>
      </c>
      <c r="E1120" s="418" t="s">
        <v>1026</v>
      </c>
      <c r="F1120" s="418" t="s">
        <v>23</v>
      </c>
      <c r="G1120" s="415" t="s">
        <v>1425</v>
      </c>
      <c r="H1120" s="417" t="s">
        <v>2932</v>
      </c>
      <c r="I1120" s="418" t="s">
        <v>2931</v>
      </c>
      <c r="J1120" s="417" t="s">
        <v>2932</v>
      </c>
      <c r="K1120" s="419" t="str">
        <f t="shared" si="86"/>
        <v>801 N 13th St  Reading,  PA  19604</v>
      </c>
      <c r="L1120" s="418" t="s">
        <v>6247</v>
      </c>
      <c r="M1120" s="395"/>
      <c r="N1120" s="418" t="s">
        <v>3910</v>
      </c>
      <c r="O1120" s="395"/>
      <c r="P1120" s="418" t="s">
        <v>4534</v>
      </c>
      <c r="Q1120" s="417" t="s">
        <v>4017</v>
      </c>
      <c r="R1120" s="417" t="s">
        <v>4561</v>
      </c>
    </row>
    <row r="1121" spans="1:18" ht="15" customHeight="1" thickBot="1" x14ac:dyDescent="0.3">
      <c r="A1121" s="417" t="s">
        <v>1025</v>
      </c>
      <c r="B1121" s="413">
        <f t="shared" si="85"/>
        <v>5</v>
      </c>
      <c r="C1121" s="413" t="str">
        <f t="shared" si="83"/>
        <v>1140670025</v>
      </c>
      <c r="D1121" s="395" t="str">
        <f t="shared" si="84"/>
        <v>114067002Southern MS</v>
      </c>
      <c r="E1121" s="418" t="s">
        <v>1026</v>
      </c>
      <c r="F1121" s="418" t="s">
        <v>23</v>
      </c>
      <c r="G1121" s="415" t="s">
        <v>1425</v>
      </c>
      <c r="H1121" s="417" t="s">
        <v>2934</v>
      </c>
      <c r="I1121" s="418" t="s">
        <v>2933</v>
      </c>
      <c r="J1121" s="417" t="s">
        <v>2934</v>
      </c>
      <c r="K1121" s="419" t="str">
        <f t="shared" si="86"/>
        <v>931 Chestnut St  Reading,  PA  19602</v>
      </c>
      <c r="L1121" s="418" t="s">
        <v>6248</v>
      </c>
      <c r="M1121" s="395"/>
      <c r="N1121" s="418" t="s">
        <v>3910</v>
      </c>
      <c r="O1121" s="395"/>
      <c r="P1121" s="418" t="s">
        <v>4534</v>
      </c>
      <c r="Q1121" s="417" t="s">
        <v>4017</v>
      </c>
      <c r="R1121" s="417" t="s">
        <v>14950</v>
      </c>
    </row>
    <row r="1122" spans="1:18" ht="15" customHeight="1" thickBot="1" x14ac:dyDescent="0.3">
      <c r="A1122" s="417" t="s">
        <v>1025</v>
      </c>
      <c r="B1122" s="413">
        <f t="shared" si="85"/>
        <v>6</v>
      </c>
      <c r="C1122" s="413" t="str">
        <f t="shared" si="83"/>
        <v>1140670026</v>
      </c>
      <c r="D1122" s="395" t="str">
        <f t="shared" si="84"/>
        <v>114067002Southwest MS</v>
      </c>
      <c r="E1122" s="418" t="s">
        <v>1026</v>
      </c>
      <c r="F1122" s="418" t="s">
        <v>23</v>
      </c>
      <c r="G1122" s="415" t="s">
        <v>1425</v>
      </c>
      <c r="H1122" s="417" t="s">
        <v>2936</v>
      </c>
      <c r="I1122" s="418" t="s">
        <v>2935</v>
      </c>
      <c r="J1122" s="417" t="s">
        <v>2936</v>
      </c>
      <c r="K1122" s="419" t="str">
        <f t="shared" si="86"/>
        <v>300 Chestnut St  Reading,  PA  19602</v>
      </c>
      <c r="L1122" s="418" t="s">
        <v>6249</v>
      </c>
      <c r="M1122" s="395"/>
      <c r="N1122" s="418" t="s">
        <v>3910</v>
      </c>
      <c r="O1122" s="395"/>
      <c r="P1122" s="418" t="s">
        <v>4534</v>
      </c>
      <c r="Q1122" s="417" t="s">
        <v>4017</v>
      </c>
      <c r="R1122" s="417" t="s">
        <v>14950</v>
      </c>
    </row>
    <row r="1123" spans="1:18" ht="15" customHeight="1" thickBot="1" x14ac:dyDescent="0.3">
      <c r="A1123" s="417" t="s">
        <v>1027</v>
      </c>
      <c r="B1123" s="413">
        <f t="shared" si="85"/>
        <v>1</v>
      </c>
      <c r="C1123" s="413" t="str">
        <f t="shared" si="83"/>
        <v>1126755031</v>
      </c>
      <c r="D1123" s="395" t="str">
        <f t="shared" si="84"/>
        <v>112675503Red Lion Area JHS</v>
      </c>
      <c r="E1123" s="418" t="s">
        <v>1028</v>
      </c>
      <c r="F1123" s="418" t="s">
        <v>23</v>
      </c>
      <c r="G1123" s="415" t="s">
        <v>1425</v>
      </c>
      <c r="H1123" s="417" t="s">
        <v>2938</v>
      </c>
      <c r="I1123" s="418" t="s">
        <v>2937</v>
      </c>
      <c r="J1123" s="417" t="s">
        <v>2938</v>
      </c>
      <c r="K1123" s="419" t="str">
        <f t="shared" si="86"/>
        <v>200 Country Club Rd  Red Lion,  PA  17356</v>
      </c>
      <c r="L1123" s="418" t="s">
        <v>6250</v>
      </c>
      <c r="M1123" s="395"/>
      <c r="N1123" s="418" t="s">
        <v>3910</v>
      </c>
      <c r="O1123" s="395"/>
      <c r="P1123" s="418" t="s">
        <v>4482</v>
      </c>
      <c r="Q1123" s="417" t="s">
        <v>4017</v>
      </c>
      <c r="R1123" s="417" t="s">
        <v>4483</v>
      </c>
    </row>
    <row r="1124" spans="1:18" ht="15" customHeight="1" thickBot="1" x14ac:dyDescent="0.3">
      <c r="A1124" s="417" t="s">
        <v>1027</v>
      </c>
      <c r="B1124" s="413">
        <f t="shared" si="85"/>
        <v>2</v>
      </c>
      <c r="C1124" s="413" t="str">
        <f t="shared" si="83"/>
        <v>1126755032</v>
      </c>
      <c r="D1124" s="395" t="str">
        <f t="shared" si="84"/>
        <v>112675503Red Lion Area SHS</v>
      </c>
      <c r="E1124" s="418" t="s">
        <v>1028</v>
      </c>
      <c r="F1124" s="418" t="s">
        <v>23</v>
      </c>
      <c r="G1124" s="415" t="s">
        <v>1425</v>
      </c>
      <c r="H1124" s="417" t="s">
        <v>2940</v>
      </c>
      <c r="I1124" s="418" t="s">
        <v>2939</v>
      </c>
      <c r="J1124" s="417" t="s">
        <v>2940</v>
      </c>
      <c r="K1124" s="419" t="str">
        <f t="shared" si="86"/>
        <v>200 Horace Mann Ave  Red Lion,  PA  17356</v>
      </c>
      <c r="L1124" s="418" t="s">
        <v>6251</v>
      </c>
      <c r="M1124" s="395"/>
      <c r="N1124" s="418" t="s">
        <v>3910</v>
      </c>
      <c r="O1124" s="395"/>
      <c r="P1124" s="418" t="s">
        <v>4482</v>
      </c>
      <c r="Q1124" s="417" t="s">
        <v>4017</v>
      </c>
      <c r="R1124" s="417" t="s">
        <v>4483</v>
      </c>
    </row>
    <row r="1125" spans="1:18" ht="15" customHeight="1" thickBot="1" x14ac:dyDescent="0.3">
      <c r="A1125" s="417" t="s">
        <v>1029</v>
      </c>
      <c r="B1125" s="413">
        <f t="shared" si="85"/>
        <v>1</v>
      </c>
      <c r="C1125" s="413" t="str">
        <f t="shared" si="83"/>
        <v>1061680031</v>
      </c>
      <c r="D1125" s="395" t="str">
        <f t="shared" si="84"/>
        <v>106168003Redbank Valley HS</v>
      </c>
      <c r="E1125" s="418" t="s">
        <v>1030</v>
      </c>
      <c r="F1125" s="418" t="s">
        <v>23</v>
      </c>
      <c r="G1125" s="415" t="s">
        <v>1425</v>
      </c>
      <c r="H1125" s="417" t="s">
        <v>2942</v>
      </c>
      <c r="I1125" s="418" t="s">
        <v>2941</v>
      </c>
      <c r="J1125" s="417" t="s">
        <v>2942</v>
      </c>
      <c r="K1125" s="419" t="str">
        <f t="shared" si="86"/>
        <v>910 Broad St  New Bethlehem,  PA  16242</v>
      </c>
      <c r="L1125" s="418" t="s">
        <v>6252</v>
      </c>
      <c r="M1125" s="395"/>
      <c r="N1125" s="418" t="s">
        <v>3910</v>
      </c>
      <c r="O1125" s="395"/>
      <c r="P1125" s="418" t="s">
        <v>4238</v>
      </c>
      <c r="Q1125" s="417" t="s">
        <v>4017</v>
      </c>
      <c r="R1125" s="417" t="s">
        <v>4239</v>
      </c>
    </row>
    <row r="1126" spans="1:18" ht="15" customHeight="1" thickBot="1" x14ac:dyDescent="0.3">
      <c r="A1126" s="417" t="s">
        <v>1031</v>
      </c>
      <c r="B1126" s="413">
        <f t="shared" si="85"/>
        <v>1</v>
      </c>
      <c r="C1126" s="413" t="str">
        <f t="shared" si="83"/>
        <v>1241533501</v>
      </c>
      <c r="D1126" s="395" t="str">
        <f t="shared" si="84"/>
        <v>124153350Renaissance Academy CS</v>
      </c>
      <c r="E1126" s="418" t="s">
        <v>1032</v>
      </c>
      <c r="F1126" s="418" t="s">
        <v>18</v>
      </c>
      <c r="G1126" s="415" t="s">
        <v>1425</v>
      </c>
      <c r="H1126" s="417" t="s">
        <v>2943</v>
      </c>
      <c r="I1126" s="418" t="s">
        <v>1032</v>
      </c>
      <c r="J1126" s="417" t="s">
        <v>2943</v>
      </c>
      <c r="K1126" s="419" t="str">
        <f t="shared" si="86"/>
        <v>40 Pine Crest Street  Phoenixville,  PA  19460</v>
      </c>
      <c r="L1126" s="418" t="s">
        <v>6253</v>
      </c>
      <c r="M1126" s="395"/>
      <c r="N1126" s="418" t="s">
        <v>3910</v>
      </c>
      <c r="O1126" s="395"/>
      <c r="P1126" s="418" t="s">
        <v>4909</v>
      </c>
      <c r="Q1126" s="417" t="s">
        <v>4017</v>
      </c>
      <c r="R1126" s="417" t="s">
        <v>4910</v>
      </c>
    </row>
    <row r="1127" spans="1:18" ht="15" customHeight="1" thickBot="1" x14ac:dyDescent="0.3">
      <c r="A1127" s="417" t="s">
        <v>1033</v>
      </c>
      <c r="B1127" s="413">
        <f t="shared" si="85"/>
        <v>1</v>
      </c>
      <c r="C1127" s="413" t="str">
        <f t="shared" si="83"/>
        <v>1044353031</v>
      </c>
      <c r="D1127" s="395" t="str">
        <f t="shared" si="84"/>
        <v>104435303Reynolds JSHS</v>
      </c>
      <c r="E1127" s="418" t="s">
        <v>1034</v>
      </c>
      <c r="F1127" s="418" t="s">
        <v>23</v>
      </c>
      <c r="G1127" s="415" t="s">
        <v>1425</v>
      </c>
      <c r="H1127" s="417" t="s">
        <v>2945</v>
      </c>
      <c r="I1127" s="418" t="s">
        <v>2944</v>
      </c>
      <c r="J1127" s="417" t="s">
        <v>2945</v>
      </c>
      <c r="K1127" s="419" t="str">
        <f t="shared" si="86"/>
        <v>531 Reynolds Rd  Greenville,  PA  16125</v>
      </c>
      <c r="L1127" s="418" t="s">
        <v>6254</v>
      </c>
      <c r="M1127" s="395"/>
      <c r="N1127" s="418" t="s">
        <v>3910</v>
      </c>
      <c r="O1127" s="395"/>
      <c r="P1127" s="418" t="s">
        <v>4172</v>
      </c>
      <c r="Q1127" s="417" t="s">
        <v>4017</v>
      </c>
      <c r="R1127" s="417" t="s">
        <v>4173</v>
      </c>
    </row>
    <row r="1128" spans="1:18" ht="15" customHeight="1" thickBot="1" x14ac:dyDescent="0.3">
      <c r="A1128" s="417" t="s">
        <v>1035</v>
      </c>
      <c r="B1128" s="413">
        <f t="shared" si="85"/>
        <v>1</v>
      </c>
      <c r="C1128" s="413" t="str">
        <f t="shared" si="83"/>
        <v>1265100081</v>
      </c>
      <c r="D1128" s="395" t="str">
        <f t="shared" si="84"/>
        <v>126510008Richard Allen Preparatory CS</v>
      </c>
      <c r="E1128" s="418" t="s">
        <v>1036</v>
      </c>
      <c r="F1128" s="418" t="s">
        <v>18</v>
      </c>
      <c r="G1128" s="415" t="s">
        <v>1425</v>
      </c>
      <c r="H1128" s="417" t="s">
        <v>2946</v>
      </c>
      <c r="I1128" s="418" t="s">
        <v>1036</v>
      </c>
      <c r="J1128" s="417" t="s">
        <v>2946</v>
      </c>
      <c r="K1128" s="419" t="str">
        <f t="shared" si="86"/>
        <v>2601 S 58th St  Philadelphia,  PA  19143</v>
      </c>
      <c r="L1128" s="418" t="s">
        <v>6255</v>
      </c>
      <c r="M1128" s="395"/>
      <c r="N1128" s="418" t="s">
        <v>3910</v>
      </c>
      <c r="O1128" s="395"/>
      <c r="P1128" s="418" t="s">
        <v>4016</v>
      </c>
      <c r="Q1128" s="417" t="s">
        <v>4017</v>
      </c>
      <c r="R1128" s="417" t="s">
        <v>4958</v>
      </c>
    </row>
    <row r="1129" spans="1:18" ht="15" customHeight="1" thickBot="1" x14ac:dyDescent="0.3">
      <c r="A1129" s="417" t="s">
        <v>1037</v>
      </c>
      <c r="B1129" s="413">
        <f t="shared" si="85"/>
        <v>1</v>
      </c>
      <c r="C1129" s="413" t="str">
        <f t="shared" si="83"/>
        <v>1081165031</v>
      </c>
      <c r="D1129" s="395" t="str">
        <f t="shared" si="84"/>
        <v>108116503Richland HS</v>
      </c>
      <c r="E1129" s="418" t="s">
        <v>1038</v>
      </c>
      <c r="F1129" s="418" t="s">
        <v>23</v>
      </c>
      <c r="G1129" s="415" t="s">
        <v>1425</v>
      </c>
      <c r="H1129" s="417" t="s">
        <v>14951</v>
      </c>
      <c r="I1129" s="418" t="s">
        <v>14201</v>
      </c>
      <c r="J1129" s="417" t="s">
        <v>14951</v>
      </c>
      <c r="K1129" s="419" t="str">
        <f t="shared" si="86"/>
        <v>One Academic Avenue  Johnstown,  PA  15904</v>
      </c>
      <c r="L1129" s="418" t="s">
        <v>14952</v>
      </c>
      <c r="M1129" s="395"/>
      <c r="N1129" s="418" t="s">
        <v>3910</v>
      </c>
      <c r="O1129" s="395"/>
      <c r="P1129" s="418" t="s">
        <v>4330</v>
      </c>
      <c r="Q1129" s="417" t="s">
        <v>4017</v>
      </c>
      <c r="R1129" s="417" t="s">
        <v>4336</v>
      </c>
    </row>
    <row r="1130" spans="1:18" ht="15" customHeight="1" thickBot="1" x14ac:dyDescent="0.3">
      <c r="A1130" s="417" t="s">
        <v>1039</v>
      </c>
      <c r="B1130" s="413">
        <f t="shared" si="85"/>
        <v>1</v>
      </c>
      <c r="C1130" s="413" t="str">
        <f t="shared" ref="C1130:C1190" si="87">A1130&amp;B1130</f>
        <v>1092460031</v>
      </c>
      <c r="D1130" s="395" t="str">
        <f t="shared" ref="D1130:D1190" si="88">A1130&amp;I1130</f>
        <v>109246003Ridgway Area HS</v>
      </c>
      <c r="E1130" s="418" t="s">
        <v>1040</v>
      </c>
      <c r="F1130" s="418" t="s">
        <v>23</v>
      </c>
      <c r="G1130" s="415" t="s">
        <v>1425</v>
      </c>
      <c r="H1130" s="417" t="s">
        <v>2948</v>
      </c>
      <c r="I1130" s="418" t="s">
        <v>2947</v>
      </c>
      <c r="J1130" s="417" t="s">
        <v>2948</v>
      </c>
      <c r="K1130" s="419" t="str">
        <f t="shared" si="86"/>
        <v>1403 Hill St PO Box 447  Ridgway,  PA  15853</v>
      </c>
      <c r="L1130" s="418" t="s">
        <v>14953</v>
      </c>
      <c r="M1130" s="395"/>
      <c r="N1130" s="418" t="s">
        <v>3910</v>
      </c>
      <c r="O1130" s="395"/>
      <c r="P1130" s="418" t="s">
        <v>4374</v>
      </c>
      <c r="Q1130" s="417" t="s">
        <v>4017</v>
      </c>
      <c r="R1130" s="417" t="s">
        <v>4375</v>
      </c>
    </row>
    <row r="1131" spans="1:18" ht="15" customHeight="1" thickBot="1" x14ac:dyDescent="0.3">
      <c r="A1131" s="417" t="s">
        <v>1039</v>
      </c>
      <c r="B1131" s="413">
        <f t="shared" si="85"/>
        <v>2</v>
      </c>
      <c r="C1131" s="413" t="str">
        <f t="shared" si="87"/>
        <v>1092460032</v>
      </c>
      <c r="D1131" s="395" t="str">
        <f t="shared" si="88"/>
        <v>109246003Ridgway Area MS</v>
      </c>
      <c r="E1131" s="418" t="s">
        <v>1040</v>
      </c>
      <c r="F1131" s="418" t="s">
        <v>23</v>
      </c>
      <c r="G1131" s="415" t="s">
        <v>1425</v>
      </c>
      <c r="H1131" s="417" t="s">
        <v>2950</v>
      </c>
      <c r="I1131" s="418" t="s">
        <v>2949</v>
      </c>
      <c r="J1131" s="417" t="s">
        <v>2950</v>
      </c>
      <c r="K1131" s="419" t="str">
        <f t="shared" si="86"/>
        <v>1403 Hill St PO Box 447  Ridgway,  PA  15853</v>
      </c>
      <c r="L1131" s="418" t="s">
        <v>14953</v>
      </c>
      <c r="M1131" s="395"/>
      <c r="N1131" s="418" t="s">
        <v>3910</v>
      </c>
      <c r="O1131" s="395"/>
      <c r="P1131" s="418" t="s">
        <v>4374</v>
      </c>
      <c r="Q1131" s="417" t="s">
        <v>4017</v>
      </c>
      <c r="R1131" s="417" t="s">
        <v>4375</v>
      </c>
    </row>
    <row r="1132" spans="1:18" ht="15" customHeight="1" thickBot="1" x14ac:dyDescent="0.3">
      <c r="A1132" s="417" t="s">
        <v>1041</v>
      </c>
      <c r="B1132" s="413">
        <f t="shared" si="85"/>
        <v>1</v>
      </c>
      <c r="C1132" s="413" t="str">
        <f t="shared" si="87"/>
        <v>1252377021</v>
      </c>
      <c r="D1132" s="395" t="str">
        <f t="shared" si="88"/>
        <v>125237702Ridley HS</v>
      </c>
      <c r="E1132" s="418" t="s">
        <v>1042</v>
      </c>
      <c r="F1132" s="418" t="s">
        <v>23</v>
      </c>
      <c r="G1132" s="415" t="s">
        <v>1425</v>
      </c>
      <c r="H1132" s="417" t="s">
        <v>2952</v>
      </c>
      <c r="I1132" s="418" t="s">
        <v>2951</v>
      </c>
      <c r="J1132" s="417" t="s">
        <v>2952</v>
      </c>
      <c r="K1132" s="419" t="str">
        <f t="shared" si="86"/>
        <v>901 Morton Avenue  Folsom,  PA  19033</v>
      </c>
      <c r="L1132" s="418" t="s">
        <v>6258</v>
      </c>
      <c r="M1132" s="395"/>
      <c r="N1132" s="418" t="s">
        <v>3910</v>
      </c>
      <c r="O1132" s="395"/>
      <c r="P1132" s="418" t="s">
        <v>4939</v>
      </c>
      <c r="Q1132" s="417" t="s">
        <v>4017</v>
      </c>
      <c r="R1132" s="417" t="s">
        <v>4940</v>
      </c>
    </row>
    <row r="1133" spans="1:18" ht="15" customHeight="1" thickBot="1" x14ac:dyDescent="0.3">
      <c r="A1133" s="417" t="s">
        <v>1041</v>
      </c>
      <c r="B1133" s="413">
        <f t="shared" si="85"/>
        <v>2</v>
      </c>
      <c r="C1133" s="413" t="str">
        <f t="shared" si="87"/>
        <v>1252377022</v>
      </c>
      <c r="D1133" s="395" t="str">
        <f t="shared" si="88"/>
        <v>125237702Ridley MS</v>
      </c>
      <c r="E1133" s="418" t="s">
        <v>1042</v>
      </c>
      <c r="F1133" s="418" t="s">
        <v>23</v>
      </c>
      <c r="G1133" s="415" t="s">
        <v>1425</v>
      </c>
      <c r="H1133" s="417" t="s">
        <v>2954</v>
      </c>
      <c r="I1133" s="418" t="s">
        <v>2953</v>
      </c>
      <c r="J1133" s="417" t="s">
        <v>2954</v>
      </c>
      <c r="K1133" s="419" t="str">
        <f t="shared" si="86"/>
        <v>Free &amp; Dupont Streets  Ridley Park,  PA  19078</v>
      </c>
      <c r="L1133" s="418" t="s">
        <v>6259</v>
      </c>
      <c r="M1133" s="395"/>
      <c r="N1133" s="418" t="s">
        <v>3910</v>
      </c>
      <c r="O1133" s="395"/>
      <c r="P1133" s="418" t="s">
        <v>6256</v>
      </c>
      <c r="Q1133" s="417" t="s">
        <v>4017</v>
      </c>
      <c r="R1133" s="417" t="s">
        <v>6257</v>
      </c>
    </row>
    <row r="1134" spans="1:18" ht="15" customHeight="1" thickBot="1" x14ac:dyDescent="0.3">
      <c r="A1134" s="417" t="s">
        <v>1043</v>
      </c>
      <c r="B1134" s="413">
        <f t="shared" si="85"/>
        <v>1</v>
      </c>
      <c r="C1134" s="413" t="str">
        <f t="shared" si="87"/>
        <v>1016370021</v>
      </c>
      <c r="D1134" s="395" t="str">
        <f t="shared" si="88"/>
        <v>101637002Ringgold MS</v>
      </c>
      <c r="E1134" s="418" t="s">
        <v>1044</v>
      </c>
      <c r="F1134" s="418" t="s">
        <v>23</v>
      </c>
      <c r="G1134" s="415" t="s">
        <v>1425</v>
      </c>
      <c r="H1134" s="417" t="s">
        <v>2956</v>
      </c>
      <c r="I1134" s="418" t="s">
        <v>2955</v>
      </c>
      <c r="J1134" s="417" t="s">
        <v>2956</v>
      </c>
      <c r="K1134" s="419" t="str">
        <f t="shared" si="86"/>
        <v>Route 88  Finleyville,  PA  15332</v>
      </c>
      <c r="L1134" s="418" t="s">
        <v>6261</v>
      </c>
      <c r="M1134" s="395"/>
      <c r="N1134" s="418" t="s">
        <v>3910</v>
      </c>
      <c r="O1134" s="395"/>
      <c r="P1134" s="418" t="s">
        <v>6260</v>
      </c>
      <c r="Q1134" s="417" t="s">
        <v>4017</v>
      </c>
      <c r="R1134" s="417" t="s">
        <v>6262</v>
      </c>
    </row>
    <row r="1135" spans="1:18" ht="15" customHeight="1" thickBot="1" x14ac:dyDescent="0.3">
      <c r="A1135" s="417" t="s">
        <v>1043</v>
      </c>
      <c r="B1135" s="413">
        <f t="shared" si="85"/>
        <v>2</v>
      </c>
      <c r="C1135" s="413" t="str">
        <f t="shared" si="87"/>
        <v>1016370022</v>
      </c>
      <c r="D1135" s="395" t="str">
        <f t="shared" si="88"/>
        <v>101637002Ringgold SHS</v>
      </c>
      <c r="E1135" s="418" t="s">
        <v>1044</v>
      </c>
      <c r="F1135" s="418" t="s">
        <v>23</v>
      </c>
      <c r="G1135" s="415" t="s">
        <v>1425</v>
      </c>
      <c r="H1135" s="417" t="s">
        <v>2958</v>
      </c>
      <c r="I1135" s="418" t="s">
        <v>2957</v>
      </c>
      <c r="J1135" s="417" t="s">
        <v>2958</v>
      </c>
      <c r="K1135" s="419" t="str">
        <f t="shared" si="86"/>
        <v>1 Ram Drive  Monongahela,  PA  15063</v>
      </c>
      <c r="L1135" s="418" t="s">
        <v>6263</v>
      </c>
      <c r="M1135" s="395"/>
      <c r="N1135" s="418" t="s">
        <v>3910</v>
      </c>
      <c r="O1135" s="395"/>
      <c r="P1135" s="418" t="s">
        <v>5479</v>
      </c>
      <c r="Q1135" s="417" t="s">
        <v>4017</v>
      </c>
      <c r="R1135" s="417" t="s">
        <v>14954</v>
      </c>
    </row>
    <row r="1136" spans="1:18" ht="15" customHeight="1" thickBot="1" x14ac:dyDescent="0.3">
      <c r="A1136" s="417" t="s">
        <v>1045</v>
      </c>
      <c r="B1136" s="413">
        <f t="shared" si="85"/>
        <v>1</v>
      </c>
      <c r="C1136" s="413" t="str">
        <f t="shared" si="87"/>
        <v>1270458531</v>
      </c>
      <c r="D1136" s="395" t="str">
        <f t="shared" si="88"/>
        <v>127045853Riverside HS</v>
      </c>
      <c r="E1136" s="418" t="s">
        <v>1046</v>
      </c>
      <c r="F1136" s="418" t="s">
        <v>23</v>
      </c>
      <c r="G1136" s="415" t="s">
        <v>1425</v>
      </c>
      <c r="H1136" s="417" t="s">
        <v>2960</v>
      </c>
      <c r="I1136" s="418" t="s">
        <v>2959</v>
      </c>
      <c r="J1136" s="417" t="s">
        <v>2960</v>
      </c>
      <c r="K1136" s="419" t="str">
        <f t="shared" si="86"/>
        <v>300 Country Club Dr  Ellwood City,  PA  16117</v>
      </c>
      <c r="L1136" s="418" t="s">
        <v>6264</v>
      </c>
      <c r="M1136" s="395"/>
      <c r="N1136" s="418" t="s">
        <v>3910</v>
      </c>
      <c r="O1136" s="395"/>
      <c r="P1136" s="418" t="s">
        <v>4159</v>
      </c>
      <c r="Q1136" s="417" t="s">
        <v>4017</v>
      </c>
      <c r="R1136" s="417" t="s">
        <v>4160</v>
      </c>
    </row>
    <row r="1137" spans="1:18" ht="15" customHeight="1" thickBot="1" x14ac:dyDescent="0.3">
      <c r="A1137" s="417" t="s">
        <v>1045</v>
      </c>
      <c r="B1137" s="413">
        <f t="shared" si="85"/>
        <v>2</v>
      </c>
      <c r="C1137" s="413" t="str">
        <f t="shared" si="87"/>
        <v>1270458532</v>
      </c>
      <c r="D1137" s="395" t="str">
        <f t="shared" si="88"/>
        <v>127045853Riverside MS</v>
      </c>
      <c r="E1137" s="418" t="s">
        <v>1046</v>
      </c>
      <c r="F1137" s="418" t="s">
        <v>23</v>
      </c>
      <c r="G1137" s="415" t="s">
        <v>1425</v>
      </c>
      <c r="H1137" s="417" t="s">
        <v>2962</v>
      </c>
      <c r="I1137" s="418" t="s">
        <v>2961</v>
      </c>
      <c r="J1137" s="417" t="s">
        <v>2962</v>
      </c>
      <c r="K1137" s="419" t="str">
        <f t="shared" si="86"/>
        <v>302 Country Club Dr  Ellwood City,  PA  16117</v>
      </c>
      <c r="L1137" s="418" t="s">
        <v>6265</v>
      </c>
      <c r="M1137" s="395"/>
      <c r="N1137" s="418" t="s">
        <v>3910</v>
      </c>
      <c r="O1137" s="395"/>
      <c r="P1137" s="418" t="s">
        <v>4159</v>
      </c>
      <c r="Q1137" s="417" t="s">
        <v>4017</v>
      </c>
      <c r="R1137" s="417" t="s">
        <v>4160</v>
      </c>
    </row>
    <row r="1138" spans="1:18" ht="15" customHeight="1" thickBot="1" x14ac:dyDescent="0.3">
      <c r="A1138" s="417" t="s">
        <v>1047</v>
      </c>
      <c r="B1138" s="413">
        <f t="shared" si="85"/>
        <v>1</v>
      </c>
      <c r="C1138" s="413" t="str">
        <f t="shared" si="87"/>
        <v>1193570031</v>
      </c>
      <c r="D1138" s="395" t="str">
        <f t="shared" si="88"/>
        <v>119357003Riverside JSHS</v>
      </c>
      <c r="E1138" s="418" t="s">
        <v>1048</v>
      </c>
      <c r="F1138" s="418" t="s">
        <v>23</v>
      </c>
      <c r="G1138" s="415" t="s">
        <v>1425</v>
      </c>
      <c r="H1138" s="417" t="s">
        <v>2964</v>
      </c>
      <c r="I1138" s="418" t="s">
        <v>2963</v>
      </c>
      <c r="J1138" s="417" t="s">
        <v>2964</v>
      </c>
      <c r="K1138" s="419" t="str">
        <f t="shared" si="86"/>
        <v>310 Davis St  Taylor,  PA  18517</v>
      </c>
      <c r="L1138" s="418" t="s">
        <v>6266</v>
      </c>
      <c r="M1138" s="395"/>
      <c r="N1138" s="418" t="s">
        <v>3910</v>
      </c>
      <c r="O1138" s="395"/>
      <c r="P1138" s="418" t="s">
        <v>4741</v>
      </c>
      <c r="Q1138" s="417" t="s">
        <v>4017</v>
      </c>
      <c r="R1138" s="417" t="s">
        <v>4742</v>
      </c>
    </row>
    <row r="1139" spans="1:18" ht="15" customHeight="1" thickBot="1" x14ac:dyDescent="0.3">
      <c r="A1139" s="417" t="s">
        <v>1049</v>
      </c>
      <c r="B1139" s="413">
        <f t="shared" si="85"/>
        <v>1</v>
      </c>
      <c r="C1139" s="413" t="str">
        <f t="shared" si="87"/>
        <v>1030282031</v>
      </c>
      <c r="D1139" s="395" t="str">
        <f t="shared" si="88"/>
        <v>103028203Riverview HS</v>
      </c>
      <c r="E1139" s="418" t="s">
        <v>1050</v>
      </c>
      <c r="F1139" s="418" t="s">
        <v>23</v>
      </c>
      <c r="G1139" s="415" t="s">
        <v>1425</v>
      </c>
      <c r="H1139" s="417" t="s">
        <v>2966</v>
      </c>
      <c r="I1139" s="418" t="s">
        <v>2965</v>
      </c>
      <c r="J1139" s="417" t="s">
        <v>2966</v>
      </c>
      <c r="K1139" s="419" t="str">
        <f t="shared" ref="K1139:K1160" si="89">L1139&amp;"  "&amp;P1139&amp;",  "&amp;Q1139&amp;"  "&amp;R1139</f>
        <v>100 Hulton Rd  Oakmont,  PA  15139</v>
      </c>
      <c r="L1139" s="418" t="s">
        <v>6267</v>
      </c>
      <c r="M1139" s="395"/>
      <c r="N1139" s="418" t="s">
        <v>3910</v>
      </c>
      <c r="O1139" s="395"/>
      <c r="P1139" s="418" t="s">
        <v>4126</v>
      </c>
      <c r="Q1139" s="417" t="s">
        <v>4017</v>
      </c>
      <c r="R1139" s="417" t="s">
        <v>4127</v>
      </c>
    </row>
    <row r="1140" spans="1:18" ht="15" customHeight="1" thickBot="1" x14ac:dyDescent="0.3">
      <c r="A1140" s="417" t="s">
        <v>1051</v>
      </c>
      <c r="B1140" s="413">
        <f t="shared" si="85"/>
        <v>1</v>
      </c>
      <c r="C1140" s="413" t="str">
        <f t="shared" si="87"/>
        <v>1052529201</v>
      </c>
      <c r="D1140" s="395" t="str">
        <f t="shared" si="88"/>
        <v>105252920Robert Benjamin Wiley Community CS</v>
      </c>
      <c r="E1140" s="418" t="s">
        <v>1052</v>
      </c>
      <c r="F1140" s="418" t="s">
        <v>18</v>
      </c>
      <c r="G1140" s="415" t="s">
        <v>1425</v>
      </c>
      <c r="H1140" s="417" t="s">
        <v>2967</v>
      </c>
      <c r="I1140" s="418" t="s">
        <v>1052</v>
      </c>
      <c r="J1140" s="417" t="s">
        <v>2967</v>
      </c>
      <c r="K1140" s="419" t="str">
        <f t="shared" si="89"/>
        <v>1446 East Lake Rd  Erie,  PA  16507</v>
      </c>
      <c r="L1140" s="418" t="s">
        <v>6268</v>
      </c>
      <c r="M1140" s="395"/>
      <c r="N1140" s="418" t="s">
        <v>3910</v>
      </c>
      <c r="O1140" s="395"/>
      <c r="P1140" s="418" t="s">
        <v>4198</v>
      </c>
      <c r="Q1140" s="417" t="s">
        <v>4017</v>
      </c>
      <c r="R1140" s="417" t="s">
        <v>4206</v>
      </c>
    </row>
    <row r="1141" spans="1:18" ht="15" customHeight="1" thickBot="1" x14ac:dyDescent="0.3">
      <c r="A1141" s="417" t="s">
        <v>1053</v>
      </c>
      <c r="B1141" s="413">
        <f t="shared" si="85"/>
        <v>1</v>
      </c>
      <c r="C1141" s="413" t="str">
        <f t="shared" si="87"/>
        <v>1213933301</v>
      </c>
      <c r="D1141" s="395" t="str">
        <f t="shared" si="88"/>
        <v>121393330Roberto Clemente CS</v>
      </c>
      <c r="E1141" s="418" t="s">
        <v>1054</v>
      </c>
      <c r="F1141" s="418" t="s">
        <v>18</v>
      </c>
      <c r="G1141" s="415" t="s">
        <v>1425</v>
      </c>
      <c r="H1141" s="417" t="s">
        <v>2968</v>
      </c>
      <c r="I1141" s="418" t="s">
        <v>1054</v>
      </c>
      <c r="J1141" s="417" t="s">
        <v>2968</v>
      </c>
      <c r="K1141" s="419" t="str">
        <f t="shared" si="89"/>
        <v>136 S 4th Street  Allentown,  PA  18102</v>
      </c>
      <c r="L1141" s="418" t="s">
        <v>6269</v>
      </c>
      <c r="M1141" s="395"/>
      <c r="N1141" s="418" t="s">
        <v>3910</v>
      </c>
      <c r="O1141" s="395"/>
      <c r="P1141" s="418" t="s">
        <v>4807</v>
      </c>
      <c r="Q1141" s="417" t="s">
        <v>4017</v>
      </c>
      <c r="R1141" s="417" t="s">
        <v>4814</v>
      </c>
    </row>
    <row r="1142" spans="1:18" ht="15" customHeight="1" thickBot="1" x14ac:dyDescent="0.3">
      <c r="A1142" s="417" t="s">
        <v>1055</v>
      </c>
      <c r="B1142" s="413">
        <f t="shared" si="85"/>
        <v>1</v>
      </c>
      <c r="C1142" s="413" t="str">
        <f t="shared" si="87"/>
        <v>1270469031</v>
      </c>
      <c r="D1142" s="395" t="str">
        <f t="shared" si="88"/>
        <v>127046903Rochester High School</v>
      </c>
      <c r="E1142" s="418" t="s">
        <v>1056</v>
      </c>
      <c r="F1142" s="418" t="s">
        <v>23</v>
      </c>
      <c r="G1142" s="415" t="s">
        <v>1425</v>
      </c>
      <c r="H1142" s="417" t="s">
        <v>2969</v>
      </c>
      <c r="I1142" s="418" t="s">
        <v>14955</v>
      </c>
      <c r="J1142" s="417" t="s">
        <v>2969</v>
      </c>
      <c r="K1142" s="419" t="str">
        <f t="shared" si="89"/>
        <v>540 Reno Street  Rochester,  PA  15074</v>
      </c>
      <c r="L1142" s="418" t="s">
        <v>6270</v>
      </c>
      <c r="M1142" s="395"/>
      <c r="N1142" s="418" t="s">
        <v>3910</v>
      </c>
      <c r="O1142" s="395"/>
      <c r="P1142" s="418" t="s">
        <v>5016</v>
      </c>
      <c r="Q1142" s="417" t="s">
        <v>4017</v>
      </c>
      <c r="R1142" s="417" t="s">
        <v>5017</v>
      </c>
    </row>
    <row r="1143" spans="1:18" ht="15" customHeight="1" thickBot="1" x14ac:dyDescent="0.3">
      <c r="A1143" s="417" t="s">
        <v>1055</v>
      </c>
      <c r="B1143" s="413">
        <f t="shared" si="85"/>
        <v>2</v>
      </c>
      <c r="C1143" s="413" t="str">
        <f t="shared" si="87"/>
        <v>1270469032</v>
      </c>
      <c r="D1143" s="395" t="str">
        <f t="shared" si="88"/>
        <v>127046903Rochester MS</v>
      </c>
      <c r="E1143" s="418" t="s">
        <v>1056</v>
      </c>
      <c r="F1143" s="418" t="s">
        <v>23</v>
      </c>
      <c r="G1143" s="415" t="s">
        <v>1425</v>
      </c>
      <c r="H1143" s="417" t="s">
        <v>14956</v>
      </c>
      <c r="I1143" s="418" t="s">
        <v>14957</v>
      </c>
      <c r="J1143" s="417" t="s">
        <v>14956</v>
      </c>
      <c r="K1143" s="419" t="str">
        <f t="shared" si="89"/>
        <v>540 Reno Street  Rochester,  PA  15074</v>
      </c>
      <c r="L1143" s="418" t="s">
        <v>6270</v>
      </c>
      <c r="M1143" s="395"/>
      <c r="N1143" s="418" t="s">
        <v>3910</v>
      </c>
      <c r="O1143" s="395"/>
      <c r="P1143" s="418" t="s">
        <v>5016</v>
      </c>
      <c r="Q1143" s="417" t="s">
        <v>4017</v>
      </c>
      <c r="R1143" s="417" t="s">
        <v>5017</v>
      </c>
    </row>
    <row r="1144" spans="1:18" ht="15" customHeight="1" thickBot="1" x14ac:dyDescent="0.3">
      <c r="A1144" s="417" t="s">
        <v>1057</v>
      </c>
      <c r="B1144" s="413">
        <f t="shared" si="85"/>
        <v>1</v>
      </c>
      <c r="C1144" s="413" t="str">
        <f t="shared" si="87"/>
        <v>1085663031</v>
      </c>
      <c r="D1144" s="395" t="str">
        <f t="shared" si="88"/>
        <v>108566303Rockwood Area JSHS</v>
      </c>
      <c r="E1144" s="418" t="s">
        <v>1058</v>
      </c>
      <c r="F1144" s="418" t="s">
        <v>23</v>
      </c>
      <c r="G1144" s="415" t="s">
        <v>1425</v>
      </c>
      <c r="H1144" s="417" t="s">
        <v>2971</v>
      </c>
      <c r="I1144" s="418" t="s">
        <v>2970</v>
      </c>
      <c r="J1144" s="417" t="s">
        <v>2971</v>
      </c>
      <c r="K1144" s="419" t="str">
        <f t="shared" si="89"/>
        <v>437 Somerset Ave  Rockwood,  PA  15557</v>
      </c>
      <c r="L1144" s="418" t="s">
        <v>6271</v>
      </c>
      <c r="M1144" s="395"/>
      <c r="N1144" s="418" t="s">
        <v>3910</v>
      </c>
      <c r="O1144" s="395"/>
      <c r="P1144" s="418" t="s">
        <v>4353</v>
      </c>
      <c r="Q1144" s="417" t="s">
        <v>4017</v>
      </c>
      <c r="R1144" s="417" t="s">
        <v>4354</v>
      </c>
    </row>
    <row r="1145" spans="1:18" ht="15" customHeight="1" thickBot="1" x14ac:dyDescent="0.3">
      <c r="A1145" s="417" t="s">
        <v>1059</v>
      </c>
      <c r="B1145" s="413">
        <f t="shared" si="85"/>
        <v>1</v>
      </c>
      <c r="C1145" s="413" t="str">
        <f t="shared" si="87"/>
        <v>1252379031</v>
      </c>
      <c r="D1145" s="395" t="str">
        <f t="shared" si="88"/>
        <v>125237903Penncrest HS</v>
      </c>
      <c r="E1145" s="418" t="s">
        <v>1060</v>
      </c>
      <c r="F1145" s="418" t="s">
        <v>23</v>
      </c>
      <c r="G1145" s="415" t="s">
        <v>1425</v>
      </c>
      <c r="H1145" s="417" t="s">
        <v>2973</v>
      </c>
      <c r="I1145" s="418" t="s">
        <v>2972</v>
      </c>
      <c r="J1145" s="417" t="s">
        <v>2973</v>
      </c>
      <c r="K1145" s="419" t="str">
        <f t="shared" si="89"/>
        <v>134 Barren Rd  Media,  PA  19063</v>
      </c>
      <c r="L1145" s="418" t="s">
        <v>6272</v>
      </c>
      <c r="M1145" s="395"/>
      <c r="N1145" s="418" t="s">
        <v>3910</v>
      </c>
      <c r="O1145" s="395"/>
      <c r="P1145" s="418" t="s">
        <v>4941</v>
      </c>
      <c r="Q1145" s="417" t="s">
        <v>4017</v>
      </c>
      <c r="R1145" s="417" t="s">
        <v>4942</v>
      </c>
    </row>
    <row r="1146" spans="1:18" ht="15" customHeight="1" thickBot="1" x14ac:dyDescent="0.3">
      <c r="A1146" s="417" t="s">
        <v>1059</v>
      </c>
      <c r="B1146" s="413">
        <f t="shared" si="85"/>
        <v>2</v>
      </c>
      <c r="C1146" s="413" t="str">
        <f t="shared" si="87"/>
        <v>1252379032</v>
      </c>
      <c r="D1146" s="395" t="str">
        <f t="shared" si="88"/>
        <v>125237903Springton Lake MS</v>
      </c>
      <c r="E1146" s="418" t="s">
        <v>1060</v>
      </c>
      <c r="F1146" s="418" t="s">
        <v>23</v>
      </c>
      <c r="G1146" s="415" t="s">
        <v>1425</v>
      </c>
      <c r="H1146" s="417" t="s">
        <v>2975</v>
      </c>
      <c r="I1146" s="418" t="s">
        <v>2974</v>
      </c>
      <c r="J1146" s="417" t="s">
        <v>2975</v>
      </c>
      <c r="K1146" s="419" t="str">
        <f t="shared" si="89"/>
        <v>1900 N Providence Rd  Media,  PA  19063</v>
      </c>
      <c r="L1146" s="418" t="s">
        <v>6273</v>
      </c>
      <c r="M1146" s="395"/>
      <c r="N1146" s="418" t="s">
        <v>3910</v>
      </c>
      <c r="O1146" s="395"/>
      <c r="P1146" s="418" t="s">
        <v>4941</v>
      </c>
      <c r="Q1146" s="417" t="s">
        <v>4017</v>
      </c>
      <c r="R1146" s="417" t="s">
        <v>4942</v>
      </c>
    </row>
    <row r="1147" spans="1:18" ht="15" customHeight="1" thickBot="1" x14ac:dyDescent="0.3">
      <c r="A1147" s="417" t="s">
        <v>1061</v>
      </c>
      <c r="B1147" s="413">
        <f t="shared" si="85"/>
        <v>1</v>
      </c>
      <c r="C1147" s="413" t="str">
        <f t="shared" si="87"/>
        <v>1295468031</v>
      </c>
      <c r="D1147" s="395" t="str">
        <f t="shared" si="88"/>
        <v>129546803Saint Clair Area El/MS</v>
      </c>
      <c r="E1147" s="418" t="s">
        <v>1062</v>
      </c>
      <c r="F1147" s="418" t="s">
        <v>23</v>
      </c>
      <c r="G1147" s="415" t="s">
        <v>1425</v>
      </c>
      <c r="H1147" s="417" t="s">
        <v>2977</v>
      </c>
      <c r="I1147" s="418" t="s">
        <v>2976</v>
      </c>
      <c r="J1147" s="417" t="s">
        <v>2977</v>
      </c>
      <c r="K1147" s="419" t="str">
        <f t="shared" si="89"/>
        <v>227 S Mill St  Saint Clair,  PA  17970</v>
      </c>
      <c r="L1147" s="418" t="s">
        <v>6274</v>
      </c>
      <c r="M1147" s="395"/>
      <c r="N1147" s="418" t="s">
        <v>3910</v>
      </c>
      <c r="O1147" s="395"/>
      <c r="P1147" s="418" t="s">
        <v>5057</v>
      </c>
      <c r="Q1147" s="417" t="s">
        <v>4017</v>
      </c>
      <c r="R1147" s="417" t="s">
        <v>5058</v>
      </c>
    </row>
    <row r="1148" spans="1:18" ht="15" customHeight="1" thickBot="1" x14ac:dyDescent="0.3">
      <c r="A1148" s="417" t="s">
        <v>1063</v>
      </c>
      <c r="B1148" s="413">
        <f t="shared" si="85"/>
        <v>1</v>
      </c>
      <c r="C1148" s="413" t="str">
        <f t="shared" si="87"/>
        <v>1092480031</v>
      </c>
      <c r="D1148" s="395" t="str">
        <f t="shared" si="88"/>
        <v>109248003St Marys Area MS</v>
      </c>
      <c r="E1148" s="418" t="s">
        <v>1064</v>
      </c>
      <c r="F1148" s="418" t="s">
        <v>23</v>
      </c>
      <c r="G1148" s="415" t="s">
        <v>1425</v>
      </c>
      <c r="H1148" s="417" t="s">
        <v>2979</v>
      </c>
      <c r="I1148" s="418" t="s">
        <v>2978</v>
      </c>
      <c r="J1148" s="417" t="s">
        <v>2979</v>
      </c>
      <c r="K1148" s="419" t="str">
        <f t="shared" si="89"/>
        <v>979 S Saint Marys Rd  Saint Marys,  PA  15857</v>
      </c>
      <c r="L1148" s="418" t="s">
        <v>6276</v>
      </c>
      <c r="M1148" s="395"/>
      <c r="N1148" s="418" t="s">
        <v>3910</v>
      </c>
      <c r="O1148" s="395"/>
      <c r="P1148" s="418" t="s">
        <v>4376</v>
      </c>
      <c r="Q1148" s="417" t="s">
        <v>4017</v>
      </c>
      <c r="R1148" s="417" t="s">
        <v>4377</v>
      </c>
    </row>
    <row r="1149" spans="1:18" ht="15" customHeight="1" thickBot="1" x14ac:dyDescent="0.3">
      <c r="A1149" s="417" t="s">
        <v>1063</v>
      </c>
      <c r="B1149" s="413">
        <f t="shared" si="85"/>
        <v>2</v>
      </c>
      <c r="C1149" s="413" t="str">
        <f t="shared" si="87"/>
        <v>1092480032</v>
      </c>
      <c r="D1149" s="395" t="str">
        <f t="shared" si="88"/>
        <v>109248003St Marys Area SHS</v>
      </c>
      <c r="E1149" s="418" t="s">
        <v>1064</v>
      </c>
      <c r="F1149" s="418" t="s">
        <v>23</v>
      </c>
      <c r="G1149" s="415" t="s">
        <v>1425</v>
      </c>
      <c r="H1149" s="417" t="s">
        <v>2981</v>
      </c>
      <c r="I1149" s="418" t="s">
        <v>2980</v>
      </c>
      <c r="J1149" s="417" t="s">
        <v>2981</v>
      </c>
      <c r="K1149" s="419" t="str">
        <f t="shared" si="89"/>
        <v>977 S Saint Marys Rd  Saint Marys,  PA  15857</v>
      </c>
      <c r="L1149" s="418" t="s">
        <v>6275</v>
      </c>
      <c r="M1149" s="395"/>
      <c r="N1149" s="418" t="s">
        <v>3910</v>
      </c>
      <c r="O1149" s="395"/>
      <c r="P1149" s="418" t="s">
        <v>4376</v>
      </c>
      <c r="Q1149" s="417" t="s">
        <v>4017</v>
      </c>
      <c r="R1149" s="417" t="s">
        <v>4377</v>
      </c>
    </row>
    <row r="1150" spans="1:18" ht="15" customHeight="1" thickBot="1" x14ac:dyDescent="0.3">
      <c r="A1150" s="417" t="s">
        <v>1065</v>
      </c>
      <c r="B1150" s="413">
        <f t="shared" si="85"/>
        <v>1</v>
      </c>
      <c r="C1150" s="413" t="str">
        <f t="shared" si="87"/>
        <v>1213956031</v>
      </c>
      <c r="D1150" s="395" t="str">
        <f t="shared" si="88"/>
        <v>121395603Salisbury MS</v>
      </c>
      <c r="E1150" s="418" t="s">
        <v>1066</v>
      </c>
      <c r="F1150" s="418" t="s">
        <v>23</v>
      </c>
      <c r="G1150" s="415" t="s">
        <v>1425</v>
      </c>
      <c r="H1150" s="417" t="s">
        <v>2983</v>
      </c>
      <c r="I1150" s="418" t="s">
        <v>2982</v>
      </c>
      <c r="J1150" s="417" t="s">
        <v>2983</v>
      </c>
      <c r="K1150" s="419" t="str">
        <f t="shared" si="89"/>
        <v>3301 Devonshire Rd  Allentown,  PA  18103</v>
      </c>
      <c r="L1150" s="418" t="s">
        <v>6277</v>
      </c>
      <c r="M1150" s="395"/>
      <c r="N1150" s="418" t="s">
        <v>3910</v>
      </c>
      <c r="O1150" s="395"/>
      <c r="P1150" s="418" t="s">
        <v>4807</v>
      </c>
      <c r="Q1150" s="417" t="s">
        <v>4017</v>
      </c>
      <c r="R1150" s="417" t="s">
        <v>4820</v>
      </c>
    </row>
    <row r="1151" spans="1:18" ht="15" customHeight="1" thickBot="1" x14ac:dyDescent="0.3">
      <c r="A1151" s="417" t="s">
        <v>1065</v>
      </c>
      <c r="B1151" s="413">
        <f t="shared" si="85"/>
        <v>2</v>
      </c>
      <c r="C1151" s="413" t="str">
        <f t="shared" si="87"/>
        <v>1213956032</v>
      </c>
      <c r="D1151" s="395" t="str">
        <f t="shared" si="88"/>
        <v>121395603Salisbury SHS</v>
      </c>
      <c r="E1151" s="418" t="s">
        <v>1066</v>
      </c>
      <c r="F1151" s="418" t="s">
        <v>23</v>
      </c>
      <c r="G1151" s="415" t="s">
        <v>1425</v>
      </c>
      <c r="H1151" s="417" t="s">
        <v>2985</v>
      </c>
      <c r="I1151" s="418" t="s">
        <v>2984</v>
      </c>
      <c r="J1151" s="417" t="s">
        <v>2985</v>
      </c>
      <c r="K1151" s="419" t="str">
        <f t="shared" si="89"/>
        <v>500 E Montgomery St  Allentown,  PA  18103</v>
      </c>
      <c r="L1151" s="418" t="s">
        <v>6278</v>
      </c>
      <c r="M1151" s="395"/>
      <c r="N1151" s="418" t="s">
        <v>3910</v>
      </c>
      <c r="O1151" s="395"/>
      <c r="P1151" s="418" t="s">
        <v>4807</v>
      </c>
      <c r="Q1151" s="417" t="s">
        <v>4017</v>
      </c>
      <c r="R1151" s="417" t="s">
        <v>4820</v>
      </c>
    </row>
    <row r="1152" spans="1:18" ht="15" customHeight="1" thickBot="1" x14ac:dyDescent="0.3">
      <c r="A1152" s="417" t="s">
        <v>1067</v>
      </c>
      <c r="B1152" s="413">
        <f t="shared" si="85"/>
        <v>1</v>
      </c>
      <c r="C1152" s="413" t="str">
        <f t="shared" si="87"/>
        <v>1085670041</v>
      </c>
      <c r="D1152" s="395" t="str">
        <f t="shared" si="88"/>
        <v>108567004Salisbury-Elk Lick JSHS</v>
      </c>
      <c r="E1152" s="418" t="s">
        <v>1068</v>
      </c>
      <c r="F1152" s="418" t="s">
        <v>23</v>
      </c>
      <c r="G1152" s="415" t="s">
        <v>1425</v>
      </c>
      <c r="H1152" s="417" t="s">
        <v>2987</v>
      </c>
      <c r="I1152" s="418" t="s">
        <v>2986</v>
      </c>
      <c r="J1152" s="417" t="s">
        <v>2987</v>
      </c>
      <c r="K1152" s="419" t="str">
        <f t="shared" si="89"/>
        <v>200 Smith Ave  Salisbury,  PA  15558</v>
      </c>
      <c r="L1152" s="418" t="s">
        <v>6279</v>
      </c>
      <c r="M1152" s="395"/>
      <c r="N1152" s="418" t="s">
        <v>4355</v>
      </c>
      <c r="O1152" s="395"/>
      <c r="P1152" s="418" t="s">
        <v>4356</v>
      </c>
      <c r="Q1152" s="417" t="s">
        <v>4017</v>
      </c>
      <c r="R1152" s="417" t="s">
        <v>4357</v>
      </c>
    </row>
    <row r="1153" spans="1:18" ht="15" customHeight="1" thickBot="1" x14ac:dyDescent="0.3">
      <c r="A1153" s="417" t="s">
        <v>1069</v>
      </c>
      <c r="B1153" s="413">
        <f t="shared" si="85"/>
        <v>1</v>
      </c>
      <c r="C1153" s="413" t="str">
        <f t="shared" si="87"/>
        <v>1241500051</v>
      </c>
      <c r="D1153" s="395" t="str">
        <f t="shared" si="88"/>
        <v>124150005Sankofa Academy CS</v>
      </c>
      <c r="E1153" s="418" t="s">
        <v>1070</v>
      </c>
      <c r="F1153" s="418" t="s">
        <v>18</v>
      </c>
      <c r="G1153" s="415" t="s">
        <v>1425</v>
      </c>
      <c r="H1153" s="417" t="s">
        <v>14958</v>
      </c>
      <c r="I1153" s="418" t="s">
        <v>1070</v>
      </c>
      <c r="J1153" s="417" t="s">
        <v>14958</v>
      </c>
      <c r="K1153" s="419" t="str">
        <f t="shared" si="89"/>
        <v>446 West Gay Street  West Chester,  PA  19380</v>
      </c>
      <c r="L1153" s="418" t="s">
        <v>14959</v>
      </c>
      <c r="M1153" s="395"/>
      <c r="N1153" s="418" t="s">
        <v>3910</v>
      </c>
      <c r="O1153" s="395"/>
      <c r="P1153" s="418" t="s">
        <v>4904</v>
      </c>
      <c r="Q1153" s="417" t="s">
        <v>4017</v>
      </c>
      <c r="R1153" s="417" t="s">
        <v>4905</v>
      </c>
    </row>
    <row r="1154" spans="1:18" ht="15" customHeight="1" thickBot="1" x14ac:dyDescent="0.3">
      <c r="A1154" s="417" t="s">
        <v>1071</v>
      </c>
      <c r="B1154" s="413">
        <f t="shared" si="85"/>
        <v>1</v>
      </c>
      <c r="C1154" s="413" t="str">
        <f t="shared" si="87"/>
        <v>1145141351</v>
      </c>
      <c r="D1154" s="395" t="str">
        <f t="shared" si="88"/>
        <v>114514135Sankofa Freedom Academy Charter School</v>
      </c>
      <c r="E1154" s="418" t="s">
        <v>1072</v>
      </c>
      <c r="F1154" s="418" t="s">
        <v>18</v>
      </c>
      <c r="G1154" s="415" t="s">
        <v>1425</v>
      </c>
      <c r="H1154" s="417" t="s">
        <v>2988</v>
      </c>
      <c r="I1154" s="418" t="s">
        <v>1072</v>
      </c>
      <c r="J1154" s="417" t="s">
        <v>2988</v>
      </c>
      <c r="K1154" s="419" t="str">
        <f t="shared" si="89"/>
        <v>4256 Paul Street  Philadelphia,  PA  19124</v>
      </c>
      <c r="L1154" s="418" t="s">
        <v>6280</v>
      </c>
      <c r="M1154" s="395"/>
      <c r="N1154" s="418" t="s">
        <v>3910</v>
      </c>
      <c r="O1154" s="395"/>
      <c r="P1154" s="418" t="s">
        <v>4016</v>
      </c>
      <c r="Q1154" s="417" t="s">
        <v>4017</v>
      </c>
      <c r="R1154" s="417" t="s">
        <v>4018</v>
      </c>
    </row>
    <row r="1155" spans="1:18" ht="15" customHeight="1" thickBot="1" x14ac:dyDescent="0.3">
      <c r="A1155" s="417" t="s">
        <v>1073</v>
      </c>
      <c r="B1155" s="413">
        <f t="shared" si="85"/>
        <v>1</v>
      </c>
      <c r="C1155" s="413" t="str">
        <f t="shared" si="87"/>
        <v>1204860031</v>
      </c>
      <c r="D1155" s="395" t="str">
        <f t="shared" si="88"/>
        <v>120486003Saucon Valley MS</v>
      </c>
      <c r="E1155" s="418" t="s">
        <v>1074</v>
      </c>
      <c r="F1155" s="418" t="s">
        <v>23</v>
      </c>
      <c r="G1155" s="415" t="s">
        <v>1425</v>
      </c>
      <c r="H1155" s="417" t="s">
        <v>2990</v>
      </c>
      <c r="I1155" s="418" t="s">
        <v>2989</v>
      </c>
      <c r="J1155" s="417" t="s">
        <v>2990</v>
      </c>
      <c r="K1155" s="419" t="str">
        <f t="shared" si="89"/>
        <v>2095 Polk Valley Rd  Hellertown,  PA  18055</v>
      </c>
      <c r="L1155" s="418" t="s">
        <v>6281</v>
      </c>
      <c r="M1155" s="395"/>
      <c r="N1155" s="418" t="s">
        <v>3910</v>
      </c>
      <c r="O1155" s="395"/>
      <c r="P1155" s="418" t="s">
        <v>4789</v>
      </c>
      <c r="Q1155" s="417" t="s">
        <v>4017</v>
      </c>
      <c r="R1155" s="417" t="s">
        <v>4790</v>
      </c>
    </row>
    <row r="1156" spans="1:18" ht="15" customHeight="1" thickBot="1" x14ac:dyDescent="0.3">
      <c r="A1156" s="417" t="s">
        <v>1073</v>
      </c>
      <c r="B1156" s="413">
        <f t="shared" ref="B1156:B1219" si="90">IF(A1156=A1155,B1155+1,1)</f>
        <v>2</v>
      </c>
      <c r="C1156" s="413" t="str">
        <f t="shared" si="87"/>
        <v>1204860032</v>
      </c>
      <c r="D1156" s="395" t="str">
        <f t="shared" si="88"/>
        <v>120486003Saucon Valley SHS</v>
      </c>
      <c r="E1156" s="418" t="s">
        <v>1074</v>
      </c>
      <c r="F1156" s="418" t="s">
        <v>23</v>
      </c>
      <c r="G1156" s="415" t="s">
        <v>1425</v>
      </c>
      <c r="H1156" s="417" t="s">
        <v>2992</v>
      </c>
      <c r="I1156" s="418" t="s">
        <v>2991</v>
      </c>
      <c r="J1156" s="417" t="s">
        <v>2992</v>
      </c>
      <c r="K1156" s="419" t="str">
        <f t="shared" si="89"/>
        <v>2100 Polk Valley Rd  Hellertown,  PA  18055</v>
      </c>
      <c r="L1156" s="418" t="s">
        <v>6282</v>
      </c>
      <c r="M1156" s="395"/>
      <c r="N1156" s="418" t="s">
        <v>3910</v>
      </c>
      <c r="O1156" s="395"/>
      <c r="P1156" s="418" t="s">
        <v>4789</v>
      </c>
      <c r="Q1156" s="417" t="s">
        <v>4017</v>
      </c>
      <c r="R1156" s="417" t="s">
        <v>4790</v>
      </c>
    </row>
    <row r="1157" spans="1:18" ht="15" customHeight="1" thickBot="1" x14ac:dyDescent="0.3">
      <c r="A1157" s="417" t="s">
        <v>1075</v>
      </c>
      <c r="B1157" s="413">
        <f t="shared" si="90"/>
        <v>1</v>
      </c>
      <c r="C1157" s="413" t="str">
        <f t="shared" si="87"/>
        <v>1170860031</v>
      </c>
      <c r="D1157" s="395" t="str">
        <f t="shared" si="88"/>
        <v>117086003Sayre Area HS</v>
      </c>
      <c r="E1157" s="418" t="s">
        <v>1076</v>
      </c>
      <c r="F1157" s="418" t="s">
        <v>23</v>
      </c>
      <c r="G1157" s="415" t="s">
        <v>1425</v>
      </c>
      <c r="H1157" s="417" t="s">
        <v>2994</v>
      </c>
      <c r="I1157" s="418" t="s">
        <v>2993</v>
      </c>
      <c r="J1157" s="417" t="s">
        <v>2994</v>
      </c>
      <c r="K1157" s="419" t="str">
        <f t="shared" si="89"/>
        <v>331 W Lockhart St  Sayre,  PA  18840</v>
      </c>
      <c r="L1157" s="418" t="s">
        <v>6283</v>
      </c>
      <c r="M1157" s="395"/>
      <c r="N1157" s="418" t="s">
        <v>3910</v>
      </c>
      <c r="O1157" s="395"/>
      <c r="P1157" s="418" t="s">
        <v>4668</v>
      </c>
      <c r="Q1157" s="417" t="s">
        <v>4017</v>
      </c>
      <c r="R1157" s="417" t="s">
        <v>4669</v>
      </c>
    </row>
    <row r="1158" spans="1:18" ht="15" customHeight="1" thickBot="1" x14ac:dyDescent="0.3">
      <c r="A1158" s="417" t="s">
        <v>1077</v>
      </c>
      <c r="B1158" s="413">
        <f t="shared" si="90"/>
        <v>1</v>
      </c>
      <c r="C1158" s="413" t="str">
        <f t="shared" si="87"/>
        <v>1220931401</v>
      </c>
      <c r="D1158" s="395" t="str">
        <f t="shared" si="88"/>
        <v>122093140School Lane CS</v>
      </c>
      <c r="E1158" s="418" t="s">
        <v>1078</v>
      </c>
      <c r="F1158" s="418" t="s">
        <v>18</v>
      </c>
      <c r="G1158" s="415" t="s">
        <v>1425</v>
      </c>
      <c r="H1158" s="417" t="s">
        <v>2995</v>
      </c>
      <c r="I1158" s="418" t="s">
        <v>1078</v>
      </c>
      <c r="J1158" s="417" t="s">
        <v>2995</v>
      </c>
      <c r="K1158" s="419" t="str">
        <f t="shared" si="89"/>
        <v>2400 Bristol Pike  Bensalem,  PA  19020</v>
      </c>
      <c r="L1158" s="418" t="s">
        <v>6284</v>
      </c>
      <c r="M1158" s="395"/>
      <c r="N1158" s="418" t="s">
        <v>3910</v>
      </c>
      <c r="O1158" s="395"/>
      <c r="P1158" s="418" t="s">
        <v>4831</v>
      </c>
      <c r="Q1158" s="417" t="s">
        <v>4017</v>
      </c>
      <c r="R1158" s="417" t="s">
        <v>4832</v>
      </c>
    </row>
    <row r="1159" spans="1:18" ht="15" customHeight="1" thickBot="1" x14ac:dyDescent="0.3">
      <c r="A1159" s="417" t="s">
        <v>1079</v>
      </c>
      <c r="B1159" s="413">
        <f t="shared" si="90"/>
        <v>1</v>
      </c>
      <c r="C1159" s="413" t="str">
        <f t="shared" si="87"/>
        <v>1295473031</v>
      </c>
      <c r="D1159" s="395" t="str">
        <f t="shared" si="88"/>
        <v>129547303Schuylkill Haven MS</v>
      </c>
      <c r="E1159" s="418" t="s">
        <v>1080</v>
      </c>
      <c r="F1159" s="418" t="s">
        <v>23</v>
      </c>
      <c r="G1159" s="415" t="s">
        <v>1425</v>
      </c>
      <c r="H1159" s="417" t="s">
        <v>2997</v>
      </c>
      <c r="I1159" s="418" t="s">
        <v>2996</v>
      </c>
      <c r="J1159" s="417" t="s">
        <v>2997</v>
      </c>
      <c r="K1159" s="419" t="str">
        <f t="shared" si="89"/>
        <v>120 Haven Street  Schuylkill Haven,  PA  17972</v>
      </c>
      <c r="L1159" s="418" t="s">
        <v>6286</v>
      </c>
      <c r="M1159" s="395"/>
      <c r="N1159" s="418" t="s">
        <v>3910</v>
      </c>
      <c r="O1159" s="395"/>
      <c r="P1159" s="418" t="s">
        <v>5061</v>
      </c>
      <c r="Q1159" s="417" t="s">
        <v>4017</v>
      </c>
      <c r="R1159" s="417" t="s">
        <v>5062</v>
      </c>
    </row>
    <row r="1160" spans="1:18" ht="15" customHeight="1" thickBot="1" x14ac:dyDescent="0.3">
      <c r="A1160" s="417" t="s">
        <v>1079</v>
      </c>
      <c r="B1160" s="413">
        <f t="shared" si="90"/>
        <v>2</v>
      </c>
      <c r="C1160" s="413" t="str">
        <f t="shared" si="87"/>
        <v>1295473032</v>
      </c>
      <c r="D1160" s="395" t="str">
        <f t="shared" si="88"/>
        <v>129547303Schuylkill Haven SHS</v>
      </c>
      <c r="E1160" s="418" t="s">
        <v>1080</v>
      </c>
      <c r="F1160" s="418" t="s">
        <v>23</v>
      </c>
      <c r="G1160" s="415" t="s">
        <v>1425</v>
      </c>
      <c r="H1160" s="417" t="s">
        <v>2999</v>
      </c>
      <c r="I1160" s="418" t="s">
        <v>2998</v>
      </c>
      <c r="J1160" s="417" t="s">
        <v>2999</v>
      </c>
      <c r="K1160" s="419" t="str">
        <f t="shared" si="89"/>
        <v>501 East Main Street  Schuylkill Haven,  PA  17972</v>
      </c>
      <c r="L1160" s="418" t="s">
        <v>6285</v>
      </c>
      <c r="M1160" s="395"/>
      <c r="N1160" s="418" t="s">
        <v>3910</v>
      </c>
      <c r="O1160" s="395"/>
      <c r="P1160" s="418" t="s">
        <v>5061</v>
      </c>
      <c r="Q1160" s="417" t="s">
        <v>4017</v>
      </c>
      <c r="R1160" s="417" t="s">
        <v>5062</v>
      </c>
    </row>
    <row r="1161" spans="1:18" ht="15" customHeight="1" thickBot="1" x14ac:dyDescent="0.3">
      <c r="A1161" s="417" t="s">
        <v>1081</v>
      </c>
      <c r="B1161" s="413">
        <f t="shared" si="90"/>
        <v>1</v>
      </c>
      <c r="C1161" s="413" t="str">
        <f t="shared" si="87"/>
        <v>1295469071</v>
      </c>
      <c r="D1161" s="395" t="str">
        <f t="shared" si="88"/>
        <v>129546907Schuylkill Technology Centers-North Camp</v>
      </c>
      <c r="E1161" s="418" t="s">
        <v>1082</v>
      </c>
      <c r="F1161" s="418" t="s">
        <v>34</v>
      </c>
      <c r="G1161" s="415" t="s">
        <v>1425</v>
      </c>
      <c r="H1161" s="417" t="s">
        <v>6288</v>
      </c>
      <c r="I1161" s="418" t="s">
        <v>6289</v>
      </c>
      <c r="J1161" s="417" t="s">
        <v>6288</v>
      </c>
      <c r="K1161" s="419" t="str">
        <f t="shared" ref="K1161:K1172" si="91">L1161&amp;"  "&amp;P1161&amp;",  "&amp;Q1161&amp;"  "&amp;R1161</f>
        <v>101 Technology Drive  Frackville,  PA  17931</v>
      </c>
      <c r="L1161" s="418" t="s">
        <v>6290</v>
      </c>
      <c r="M1161" s="395"/>
      <c r="N1161" s="418" t="s">
        <v>3910</v>
      </c>
      <c r="O1161" s="395"/>
      <c r="P1161" s="418" t="s">
        <v>5893</v>
      </c>
      <c r="Q1161" s="417" t="s">
        <v>4017</v>
      </c>
      <c r="R1161" s="417" t="s">
        <v>14960</v>
      </c>
    </row>
    <row r="1162" spans="1:18" ht="15" customHeight="1" thickBot="1" x14ac:dyDescent="0.3">
      <c r="A1162" s="417" t="s">
        <v>1081</v>
      </c>
      <c r="B1162" s="413">
        <f t="shared" si="90"/>
        <v>2</v>
      </c>
      <c r="C1162" s="413" t="str">
        <f t="shared" si="87"/>
        <v>1295469072</v>
      </c>
      <c r="D1162" s="395" t="str">
        <f t="shared" si="88"/>
        <v>129546907Schuylkill Technology Centers-South Camp</v>
      </c>
      <c r="E1162" s="418" t="s">
        <v>1082</v>
      </c>
      <c r="F1162" s="418" t="s">
        <v>34</v>
      </c>
      <c r="G1162" s="415" t="s">
        <v>1425</v>
      </c>
      <c r="H1162" s="417" t="s">
        <v>6291</v>
      </c>
      <c r="I1162" s="418" t="s">
        <v>6292</v>
      </c>
      <c r="J1162" s="417" t="s">
        <v>6291</v>
      </c>
      <c r="K1162" s="419" t="str">
        <f t="shared" si="91"/>
        <v>15 Maple Avenue  Mar Lin,  PA  17951</v>
      </c>
      <c r="L1162" s="418" t="s">
        <v>6293</v>
      </c>
      <c r="M1162" s="395"/>
      <c r="N1162" s="418" t="s">
        <v>6294</v>
      </c>
      <c r="O1162" s="395"/>
      <c r="P1162" s="418" t="s">
        <v>5041</v>
      </c>
      <c r="Q1162" s="417" t="s">
        <v>4017</v>
      </c>
      <c r="R1162" s="417" t="s">
        <v>5042</v>
      </c>
    </row>
    <row r="1163" spans="1:18" ht="15" customHeight="1" thickBot="1" x14ac:dyDescent="0.3">
      <c r="A1163" s="417" t="s">
        <v>1083</v>
      </c>
      <c r="B1163" s="413">
        <f t="shared" si="90"/>
        <v>1</v>
      </c>
      <c r="C1163" s="413" t="str">
        <f t="shared" si="87"/>
        <v>1140675031</v>
      </c>
      <c r="D1163" s="395" t="str">
        <f t="shared" si="88"/>
        <v>114067503Schuylkill Valley HS</v>
      </c>
      <c r="E1163" s="418" t="s">
        <v>1084</v>
      </c>
      <c r="F1163" s="418" t="s">
        <v>23</v>
      </c>
      <c r="G1163" s="415" t="s">
        <v>1425</v>
      </c>
      <c r="H1163" s="417" t="s">
        <v>3001</v>
      </c>
      <c r="I1163" s="418" t="s">
        <v>3000</v>
      </c>
      <c r="J1163" s="417" t="s">
        <v>3001</v>
      </c>
      <c r="K1163" s="419" t="str">
        <f t="shared" si="91"/>
        <v>929 Lakeshore Dr  Leesport,  PA  19533</v>
      </c>
      <c r="L1163" s="418" t="s">
        <v>6295</v>
      </c>
      <c r="M1163" s="395"/>
      <c r="N1163" s="418" t="s">
        <v>3910</v>
      </c>
      <c r="O1163" s="395"/>
      <c r="P1163" s="418" t="s">
        <v>4539</v>
      </c>
      <c r="Q1163" s="417" t="s">
        <v>4017</v>
      </c>
      <c r="R1163" s="417" t="s">
        <v>4540</v>
      </c>
    </row>
    <row r="1164" spans="1:18" ht="15" customHeight="1" thickBot="1" x14ac:dyDescent="0.3">
      <c r="A1164" s="417" t="s">
        <v>1083</v>
      </c>
      <c r="B1164" s="413">
        <f t="shared" si="90"/>
        <v>2</v>
      </c>
      <c r="C1164" s="413" t="str">
        <f t="shared" si="87"/>
        <v>1140675032</v>
      </c>
      <c r="D1164" s="395" t="str">
        <f t="shared" si="88"/>
        <v>114067503Schuylkill Valley MS</v>
      </c>
      <c r="E1164" s="418" t="s">
        <v>1084</v>
      </c>
      <c r="F1164" s="418" t="s">
        <v>23</v>
      </c>
      <c r="G1164" s="415" t="s">
        <v>1425</v>
      </c>
      <c r="H1164" s="417" t="s">
        <v>3003</v>
      </c>
      <c r="I1164" s="418" t="s">
        <v>3002</v>
      </c>
      <c r="J1164" s="417" t="s">
        <v>3003</v>
      </c>
      <c r="K1164" s="419" t="str">
        <f t="shared" si="91"/>
        <v>114 Ontelaunee Dr  Leesport,  PA  19533</v>
      </c>
      <c r="L1164" s="418" t="s">
        <v>6296</v>
      </c>
      <c r="M1164" s="395"/>
      <c r="N1164" s="418" t="s">
        <v>3910</v>
      </c>
      <c r="O1164" s="395"/>
      <c r="P1164" s="418" t="s">
        <v>4539</v>
      </c>
      <c r="Q1164" s="417" t="s">
        <v>4017</v>
      </c>
      <c r="R1164" s="417" t="s">
        <v>4540</v>
      </c>
    </row>
    <row r="1165" spans="1:18" ht="15" customHeight="1" thickBot="1" x14ac:dyDescent="0.3">
      <c r="A1165" s="417" t="s">
        <v>1085</v>
      </c>
      <c r="B1165" s="413">
        <f t="shared" si="90"/>
        <v>1</v>
      </c>
      <c r="C1165" s="413" t="str">
        <f t="shared" si="87"/>
        <v>1193574021</v>
      </c>
      <c r="D1165" s="395" t="str">
        <f t="shared" si="88"/>
        <v>119357402Northeast Intrmd Sch</v>
      </c>
      <c r="E1165" s="418" t="s">
        <v>1086</v>
      </c>
      <c r="F1165" s="418" t="s">
        <v>23</v>
      </c>
      <c r="G1165" s="415" t="s">
        <v>1425</v>
      </c>
      <c r="H1165" s="417" t="s">
        <v>3005</v>
      </c>
      <c r="I1165" s="418" t="s">
        <v>3004</v>
      </c>
      <c r="J1165" s="417" t="s">
        <v>3005</v>
      </c>
      <c r="K1165" s="419" t="str">
        <f t="shared" si="91"/>
        <v>721 Adams Ave  Scranton,  PA  18510</v>
      </c>
      <c r="L1165" s="418" t="s">
        <v>6298</v>
      </c>
      <c r="M1165" s="395"/>
      <c r="N1165" s="418" t="s">
        <v>3910</v>
      </c>
      <c r="O1165" s="395"/>
      <c r="P1165" s="418" t="s">
        <v>4732</v>
      </c>
      <c r="Q1165" s="417" t="s">
        <v>4017</v>
      </c>
      <c r="R1165" s="417" t="s">
        <v>6299</v>
      </c>
    </row>
    <row r="1166" spans="1:18" ht="15" customHeight="1" thickBot="1" x14ac:dyDescent="0.3">
      <c r="A1166" s="417" t="s">
        <v>1085</v>
      </c>
      <c r="B1166" s="413">
        <f t="shared" si="90"/>
        <v>2</v>
      </c>
      <c r="C1166" s="413" t="str">
        <f t="shared" si="87"/>
        <v>1193574022</v>
      </c>
      <c r="D1166" s="395" t="str">
        <f t="shared" si="88"/>
        <v>119357402Scranton HS</v>
      </c>
      <c r="E1166" s="418" t="s">
        <v>1086</v>
      </c>
      <c r="F1166" s="418" t="s">
        <v>23</v>
      </c>
      <c r="G1166" s="415" t="s">
        <v>1425</v>
      </c>
      <c r="H1166" s="417" t="s">
        <v>3007</v>
      </c>
      <c r="I1166" s="418" t="s">
        <v>3006</v>
      </c>
      <c r="J1166" s="417" t="s">
        <v>3007</v>
      </c>
      <c r="K1166" s="419" t="str">
        <f t="shared" si="91"/>
        <v>63 Munchak Way  Scranton,  PA  18510</v>
      </c>
      <c r="L1166" s="418" t="s">
        <v>6300</v>
      </c>
      <c r="M1166" s="395"/>
      <c r="N1166" s="418" t="s">
        <v>3910</v>
      </c>
      <c r="O1166" s="395"/>
      <c r="P1166" s="418" t="s">
        <v>4732</v>
      </c>
      <c r="Q1166" s="417" t="s">
        <v>4017</v>
      </c>
      <c r="R1166" s="417" t="s">
        <v>6299</v>
      </c>
    </row>
    <row r="1167" spans="1:18" ht="15" customHeight="1" thickBot="1" x14ac:dyDescent="0.3">
      <c r="A1167" s="417" t="s">
        <v>1085</v>
      </c>
      <c r="B1167" s="413">
        <f t="shared" si="90"/>
        <v>3</v>
      </c>
      <c r="C1167" s="413" t="str">
        <f t="shared" si="87"/>
        <v>1193574023</v>
      </c>
      <c r="D1167" s="395" t="str">
        <f t="shared" si="88"/>
        <v>119357402South Scranton Intrmd Sch</v>
      </c>
      <c r="E1167" s="418" t="s">
        <v>1086</v>
      </c>
      <c r="F1167" s="418" t="s">
        <v>23</v>
      </c>
      <c r="G1167" s="415" t="s">
        <v>1425</v>
      </c>
      <c r="H1167" s="417" t="s">
        <v>3009</v>
      </c>
      <c r="I1167" s="418" t="s">
        <v>3008</v>
      </c>
      <c r="J1167" s="417" t="s">
        <v>3009</v>
      </c>
      <c r="K1167" s="419" t="str">
        <f t="shared" si="91"/>
        <v>355 Maple St  Scranton,  PA  18505</v>
      </c>
      <c r="L1167" s="418" t="s">
        <v>6301</v>
      </c>
      <c r="M1167" s="395"/>
      <c r="N1167" s="418" t="s">
        <v>3910</v>
      </c>
      <c r="O1167" s="395"/>
      <c r="P1167" s="418" t="s">
        <v>4732</v>
      </c>
      <c r="Q1167" s="417" t="s">
        <v>4017</v>
      </c>
      <c r="R1167" s="417" t="s">
        <v>14507</v>
      </c>
    </row>
    <row r="1168" spans="1:18" ht="15" customHeight="1" thickBot="1" x14ac:dyDescent="0.3">
      <c r="A1168" s="417" t="s">
        <v>1085</v>
      </c>
      <c r="B1168" s="413">
        <f t="shared" si="90"/>
        <v>4</v>
      </c>
      <c r="C1168" s="413" t="str">
        <f t="shared" si="87"/>
        <v>1193574024</v>
      </c>
      <c r="D1168" s="395" t="str">
        <f t="shared" si="88"/>
        <v>119357402West Scranton HS</v>
      </c>
      <c r="E1168" s="418" t="s">
        <v>1086</v>
      </c>
      <c r="F1168" s="418" t="s">
        <v>23</v>
      </c>
      <c r="G1168" s="415" t="s">
        <v>1425</v>
      </c>
      <c r="H1168" s="417" t="s">
        <v>3011</v>
      </c>
      <c r="I1168" s="418" t="s">
        <v>3010</v>
      </c>
      <c r="J1168" s="417" t="s">
        <v>3011</v>
      </c>
      <c r="K1168" s="419" t="str">
        <f t="shared" si="91"/>
        <v>1201 Luzerne St  Scranton,  PA  18504</v>
      </c>
      <c r="L1168" s="418" t="s">
        <v>6302</v>
      </c>
      <c r="M1168" s="395"/>
      <c r="N1168" s="418" t="s">
        <v>3910</v>
      </c>
      <c r="O1168" s="395"/>
      <c r="P1168" s="418" t="s">
        <v>4732</v>
      </c>
      <c r="Q1168" s="417" t="s">
        <v>4017</v>
      </c>
      <c r="R1168" s="417" t="s">
        <v>6297</v>
      </c>
    </row>
    <row r="1169" spans="1:18" ht="15" customHeight="1" thickBot="1" x14ac:dyDescent="0.3">
      <c r="A1169" s="417" t="s">
        <v>1085</v>
      </c>
      <c r="B1169" s="413">
        <f t="shared" si="90"/>
        <v>5</v>
      </c>
      <c r="C1169" s="413" t="str">
        <f t="shared" si="87"/>
        <v>1193574025</v>
      </c>
      <c r="D1169" s="395" t="str">
        <f t="shared" si="88"/>
        <v>119357402West Scranton Intrmd Sch</v>
      </c>
      <c r="E1169" s="418" t="s">
        <v>1086</v>
      </c>
      <c r="F1169" s="418" t="s">
        <v>23</v>
      </c>
      <c r="G1169" s="415" t="s">
        <v>1425</v>
      </c>
      <c r="H1169" s="417" t="s">
        <v>3013</v>
      </c>
      <c r="I1169" s="418" t="s">
        <v>3012</v>
      </c>
      <c r="J1169" s="417" t="s">
        <v>3013</v>
      </c>
      <c r="K1169" s="419" t="str">
        <f t="shared" si="91"/>
        <v>1401 Fellows St  Scranton,  PA  18504</v>
      </c>
      <c r="L1169" s="418" t="s">
        <v>6303</v>
      </c>
      <c r="M1169" s="395"/>
      <c r="N1169" s="418" t="s">
        <v>3910</v>
      </c>
      <c r="O1169" s="395"/>
      <c r="P1169" s="418" t="s">
        <v>4732</v>
      </c>
      <c r="Q1169" s="417" t="s">
        <v>4017</v>
      </c>
      <c r="R1169" s="417" t="s">
        <v>6297</v>
      </c>
    </row>
    <row r="1170" spans="1:18" ht="15" customHeight="1" thickBot="1" x14ac:dyDescent="0.3">
      <c r="A1170" s="417" t="s">
        <v>1087</v>
      </c>
      <c r="B1170" s="413">
        <f t="shared" si="90"/>
        <v>1</v>
      </c>
      <c r="C1170" s="413" t="str">
        <f t="shared" si="87"/>
        <v>1165571031</v>
      </c>
      <c r="D1170" s="395" t="str">
        <f t="shared" si="88"/>
        <v>116557103Selinsgrove Area HS</v>
      </c>
      <c r="E1170" s="418" t="s">
        <v>1088</v>
      </c>
      <c r="F1170" s="418" t="s">
        <v>23</v>
      </c>
      <c r="G1170" s="415" t="s">
        <v>1425</v>
      </c>
      <c r="H1170" s="417" t="s">
        <v>3015</v>
      </c>
      <c r="I1170" s="418" t="s">
        <v>3014</v>
      </c>
      <c r="J1170" s="417" t="s">
        <v>3015</v>
      </c>
      <c r="K1170" s="419" t="str">
        <f t="shared" si="91"/>
        <v>500 North Broad St  Selinsgrove,  PA  17870</v>
      </c>
      <c r="L1170" s="418" t="s">
        <v>6304</v>
      </c>
      <c r="M1170" s="395"/>
      <c r="N1170" s="418" t="s">
        <v>3910</v>
      </c>
      <c r="O1170" s="395"/>
      <c r="P1170" s="418" t="s">
        <v>4650</v>
      </c>
      <c r="Q1170" s="417" t="s">
        <v>4017</v>
      </c>
      <c r="R1170" s="417" t="s">
        <v>4651</v>
      </c>
    </row>
    <row r="1171" spans="1:18" ht="15" customHeight="1" thickBot="1" x14ac:dyDescent="0.3">
      <c r="A1171" s="417" t="s">
        <v>1087</v>
      </c>
      <c r="B1171" s="413">
        <f t="shared" si="90"/>
        <v>2</v>
      </c>
      <c r="C1171" s="413" t="str">
        <f t="shared" si="87"/>
        <v>1165571032</v>
      </c>
      <c r="D1171" s="395" t="str">
        <f t="shared" si="88"/>
        <v>116557103Selinsgrove Area MS</v>
      </c>
      <c r="E1171" s="418" t="s">
        <v>1088</v>
      </c>
      <c r="F1171" s="418" t="s">
        <v>23</v>
      </c>
      <c r="G1171" s="415" t="s">
        <v>1425</v>
      </c>
      <c r="H1171" s="417" t="s">
        <v>3017</v>
      </c>
      <c r="I1171" s="418" t="s">
        <v>3016</v>
      </c>
      <c r="J1171" s="417" t="s">
        <v>3017</v>
      </c>
      <c r="K1171" s="419" t="str">
        <f t="shared" si="91"/>
        <v>401 North 18th St  Selinsgrove,  PA  17870</v>
      </c>
      <c r="L1171" s="418" t="s">
        <v>6305</v>
      </c>
      <c r="M1171" s="395"/>
      <c r="N1171" s="418" t="s">
        <v>3910</v>
      </c>
      <c r="O1171" s="395"/>
      <c r="P1171" s="418" t="s">
        <v>4650</v>
      </c>
      <c r="Q1171" s="417" t="s">
        <v>4017</v>
      </c>
      <c r="R1171" s="417" t="s">
        <v>4651</v>
      </c>
    </row>
    <row r="1172" spans="1:18" ht="15" customHeight="1" thickBot="1" x14ac:dyDescent="0.3">
      <c r="A1172" s="417" t="s">
        <v>1089</v>
      </c>
      <c r="B1172" s="413">
        <f t="shared" si="90"/>
        <v>1</v>
      </c>
      <c r="C1172" s="413" t="str">
        <f t="shared" si="87"/>
        <v>1094201071</v>
      </c>
      <c r="D1172" s="395" t="str">
        <f t="shared" si="88"/>
        <v>109420107Seneca Highlands Career and Technical Ce</v>
      </c>
      <c r="E1172" s="418" t="s">
        <v>4378</v>
      </c>
      <c r="F1172" s="418" t="s">
        <v>34</v>
      </c>
      <c r="G1172" s="415" t="s">
        <v>1425</v>
      </c>
      <c r="H1172" s="417" t="s">
        <v>6307</v>
      </c>
      <c r="I1172" s="418" t="s">
        <v>4378</v>
      </c>
      <c r="J1172" s="417" t="s">
        <v>6307</v>
      </c>
      <c r="K1172" s="419" t="str">
        <f t="shared" si="91"/>
        <v>219 Edison Bates Drive  Port Allegany,  PA  16743</v>
      </c>
      <c r="L1172" s="418" t="s">
        <v>6306</v>
      </c>
      <c r="M1172" s="395"/>
      <c r="N1172" s="418" t="s">
        <v>3910</v>
      </c>
      <c r="O1172" s="395"/>
      <c r="P1172" s="418" t="s">
        <v>4379</v>
      </c>
      <c r="Q1172" s="417" t="s">
        <v>4017</v>
      </c>
      <c r="R1172" s="417" t="s">
        <v>4380</v>
      </c>
    </row>
    <row r="1173" spans="1:18" ht="15" customHeight="1" thickBot="1" x14ac:dyDescent="0.3">
      <c r="A1173" s="417" t="s">
        <v>1090</v>
      </c>
      <c r="B1173" s="413">
        <f t="shared" si="90"/>
        <v>1</v>
      </c>
      <c r="C1173" s="413" t="str">
        <f t="shared" si="87"/>
        <v>1041079031</v>
      </c>
      <c r="D1173" s="395" t="str">
        <f t="shared" si="88"/>
        <v>104107903Seneca Valley IHS</v>
      </c>
      <c r="E1173" s="418" t="s">
        <v>1091</v>
      </c>
      <c r="F1173" s="418" t="s">
        <v>23</v>
      </c>
      <c r="G1173" s="415" t="s">
        <v>1425</v>
      </c>
      <c r="H1173" s="417" t="s">
        <v>3019</v>
      </c>
      <c r="I1173" s="418" t="s">
        <v>3018</v>
      </c>
      <c r="J1173" s="417" t="s">
        <v>3019</v>
      </c>
      <c r="K1173" s="419" t="str">
        <f t="shared" ref="K1173:K1235" si="92">L1173&amp;"  "&amp;P1173&amp;",  "&amp;Q1173&amp;"  "&amp;R1173</f>
        <v>126 Seneca School Rd  Harmony,  PA  16037</v>
      </c>
      <c r="L1173" s="418" t="s">
        <v>6308</v>
      </c>
      <c r="M1173" s="395"/>
      <c r="N1173" s="418" t="s">
        <v>3910</v>
      </c>
      <c r="O1173" s="395"/>
      <c r="P1173" s="418" t="s">
        <v>4157</v>
      </c>
      <c r="Q1173" s="417" t="s">
        <v>4017</v>
      </c>
      <c r="R1173" s="417" t="s">
        <v>4158</v>
      </c>
    </row>
    <row r="1174" spans="1:18" ht="15" customHeight="1" thickBot="1" x14ac:dyDescent="0.3">
      <c r="A1174" s="417" t="s">
        <v>1090</v>
      </c>
      <c r="B1174" s="413">
        <f t="shared" si="90"/>
        <v>2</v>
      </c>
      <c r="C1174" s="413" t="str">
        <f t="shared" si="87"/>
        <v>1041079032</v>
      </c>
      <c r="D1174" s="395" t="str">
        <f t="shared" si="88"/>
        <v>104107903Seneca Valley MS</v>
      </c>
      <c r="E1174" s="418" t="s">
        <v>1091</v>
      </c>
      <c r="F1174" s="418" t="s">
        <v>23</v>
      </c>
      <c r="G1174" s="415" t="s">
        <v>1425</v>
      </c>
      <c r="H1174" s="417" t="s">
        <v>3021</v>
      </c>
      <c r="I1174" s="418" t="s">
        <v>3020</v>
      </c>
      <c r="J1174" s="417" t="s">
        <v>3021</v>
      </c>
      <c r="K1174" s="419" t="str">
        <f t="shared" si="92"/>
        <v>122 Seneca School Rd  Harmony,  PA  16037</v>
      </c>
      <c r="L1174" s="418" t="s">
        <v>6309</v>
      </c>
      <c r="M1174" s="395"/>
      <c r="N1174" s="418" t="s">
        <v>3910</v>
      </c>
      <c r="O1174" s="395"/>
      <c r="P1174" s="418" t="s">
        <v>4157</v>
      </c>
      <c r="Q1174" s="417" t="s">
        <v>4017</v>
      </c>
      <c r="R1174" s="417" t="s">
        <v>4158</v>
      </c>
    </row>
    <row r="1175" spans="1:18" ht="15" customHeight="1" thickBot="1" x14ac:dyDescent="0.3">
      <c r="A1175" s="417" t="s">
        <v>1090</v>
      </c>
      <c r="B1175" s="413">
        <f t="shared" si="90"/>
        <v>3</v>
      </c>
      <c r="C1175" s="413" t="str">
        <f t="shared" si="87"/>
        <v>1041079033</v>
      </c>
      <c r="D1175" s="395" t="str">
        <f t="shared" si="88"/>
        <v>104107903Seneca Valley SHS</v>
      </c>
      <c r="E1175" s="418" t="s">
        <v>1091</v>
      </c>
      <c r="F1175" s="418" t="s">
        <v>23</v>
      </c>
      <c r="G1175" s="415" t="s">
        <v>1425</v>
      </c>
      <c r="H1175" s="417" t="s">
        <v>3023</v>
      </c>
      <c r="I1175" s="418" t="s">
        <v>3022</v>
      </c>
      <c r="J1175" s="417" t="s">
        <v>3023</v>
      </c>
      <c r="K1175" s="419" t="str">
        <f t="shared" si="92"/>
        <v>128 Seneca School Rd  Harmony,  PA  16037</v>
      </c>
      <c r="L1175" s="418" t="s">
        <v>6310</v>
      </c>
      <c r="M1175" s="395"/>
      <c r="N1175" s="418" t="s">
        <v>3910</v>
      </c>
      <c r="O1175" s="395"/>
      <c r="P1175" s="418" t="s">
        <v>4157</v>
      </c>
      <c r="Q1175" s="417" t="s">
        <v>4017</v>
      </c>
      <c r="R1175" s="417" t="s">
        <v>4158</v>
      </c>
    </row>
    <row r="1176" spans="1:18" ht="15" customHeight="1" thickBot="1" x14ac:dyDescent="0.3">
      <c r="A1176" s="417" t="s">
        <v>1092</v>
      </c>
      <c r="B1176" s="413">
        <f t="shared" si="90"/>
        <v>1</v>
      </c>
      <c r="C1176" s="413" t="str">
        <f t="shared" si="87"/>
        <v>1883926601</v>
      </c>
      <c r="D1176" s="395" t="str">
        <f t="shared" si="88"/>
        <v>188392660Seven Generations Charter School</v>
      </c>
      <c r="E1176" s="418" t="s">
        <v>1093</v>
      </c>
      <c r="F1176" s="418" t="s">
        <v>18</v>
      </c>
      <c r="G1176" s="415" t="s">
        <v>1425</v>
      </c>
      <c r="H1176" s="417" t="s">
        <v>3024</v>
      </c>
      <c r="I1176" s="418" t="s">
        <v>1093</v>
      </c>
      <c r="J1176" s="417" t="s">
        <v>3024</v>
      </c>
      <c r="K1176" s="419" t="str">
        <f t="shared" si="92"/>
        <v>154 East Minor Street  Emmaus,  PA  18049</v>
      </c>
      <c r="L1176" s="418" t="s">
        <v>6311</v>
      </c>
      <c r="M1176" s="395"/>
      <c r="N1176" s="418" t="s">
        <v>3910</v>
      </c>
      <c r="O1176" s="395"/>
      <c r="P1176" s="418" t="s">
        <v>4811</v>
      </c>
      <c r="Q1176" s="417" t="s">
        <v>4017</v>
      </c>
      <c r="R1176" s="417" t="s">
        <v>4812</v>
      </c>
    </row>
    <row r="1177" spans="1:18" ht="15" customHeight="1" thickBot="1" x14ac:dyDescent="0.3">
      <c r="A1177" s="417" t="s">
        <v>1094</v>
      </c>
      <c r="B1177" s="413">
        <f t="shared" si="90"/>
        <v>1</v>
      </c>
      <c r="C1177" s="413" t="str">
        <f t="shared" si="87"/>
        <v>1085672041</v>
      </c>
      <c r="D1177" s="395" t="str">
        <f t="shared" si="88"/>
        <v>108567204Shade JSHS</v>
      </c>
      <c r="E1177" s="418" t="s">
        <v>1095</v>
      </c>
      <c r="F1177" s="418" t="s">
        <v>23</v>
      </c>
      <c r="G1177" s="415" t="s">
        <v>1425</v>
      </c>
      <c r="H1177" s="417" t="s">
        <v>3026</v>
      </c>
      <c r="I1177" s="418" t="s">
        <v>3025</v>
      </c>
      <c r="J1177" s="417" t="s">
        <v>3026</v>
      </c>
      <c r="K1177" s="419" t="str">
        <f t="shared" si="92"/>
        <v>203 McGregor Ave  Cairnbrook,  PA  15924</v>
      </c>
      <c r="L1177" s="418" t="s">
        <v>6312</v>
      </c>
      <c r="M1177" s="395"/>
      <c r="N1177" s="418" t="s">
        <v>3910</v>
      </c>
      <c r="O1177" s="395"/>
      <c r="P1177" s="418" t="s">
        <v>4358</v>
      </c>
      <c r="Q1177" s="417" t="s">
        <v>4017</v>
      </c>
      <c r="R1177" s="417" t="s">
        <v>4359</v>
      </c>
    </row>
    <row r="1178" spans="1:18" ht="15" customHeight="1" thickBot="1" x14ac:dyDescent="0.3">
      <c r="A1178" s="417" t="s">
        <v>1096</v>
      </c>
      <c r="B1178" s="413">
        <f t="shared" si="90"/>
        <v>1</v>
      </c>
      <c r="C1178" s="413" t="str">
        <f t="shared" si="87"/>
        <v>1030283021</v>
      </c>
      <c r="D1178" s="395" t="str">
        <f t="shared" si="88"/>
        <v>103028302Shaler Area HS</v>
      </c>
      <c r="E1178" s="418" t="s">
        <v>1097</v>
      </c>
      <c r="F1178" s="418" t="s">
        <v>23</v>
      </c>
      <c r="G1178" s="415" t="s">
        <v>1425</v>
      </c>
      <c r="H1178" s="417" t="s">
        <v>3028</v>
      </c>
      <c r="I1178" s="418" t="s">
        <v>3027</v>
      </c>
      <c r="J1178" s="417" t="s">
        <v>3028</v>
      </c>
      <c r="K1178" s="419" t="str">
        <f t="shared" si="92"/>
        <v>381 Wible Run Rd  Pittsburgh,  PA  15209</v>
      </c>
      <c r="L1178" s="418" t="s">
        <v>6313</v>
      </c>
      <c r="M1178" s="395"/>
      <c r="N1178" s="418" t="s">
        <v>3910</v>
      </c>
      <c r="O1178" s="395"/>
      <c r="P1178" s="418" t="s">
        <v>4067</v>
      </c>
      <c r="Q1178" s="417" t="s">
        <v>4017</v>
      </c>
      <c r="R1178" s="417" t="s">
        <v>14961</v>
      </c>
    </row>
    <row r="1179" spans="1:18" ht="15" customHeight="1" thickBot="1" x14ac:dyDescent="0.3">
      <c r="A1179" s="417" t="s">
        <v>1096</v>
      </c>
      <c r="B1179" s="413">
        <f t="shared" si="90"/>
        <v>2</v>
      </c>
      <c r="C1179" s="413" t="str">
        <f t="shared" si="87"/>
        <v>1030283022</v>
      </c>
      <c r="D1179" s="395" t="str">
        <f t="shared" si="88"/>
        <v>103028302Shaler Area MS</v>
      </c>
      <c r="E1179" s="418" t="s">
        <v>1097</v>
      </c>
      <c r="F1179" s="418" t="s">
        <v>23</v>
      </c>
      <c r="G1179" s="415" t="s">
        <v>1425</v>
      </c>
      <c r="H1179" s="417" t="s">
        <v>3030</v>
      </c>
      <c r="I1179" s="418" t="s">
        <v>3029</v>
      </c>
      <c r="J1179" s="417" t="s">
        <v>3030</v>
      </c>
      <c r="K1179" s="419" t="str">
        <f t="shared" si="92"/>
        <v>1810 Mt Royal Blvd  Glenshaw,  PA  15116</v>
      </c>
      <c r="L1179" s="418" t="s">
        <v>6314</v>
      </c>
      <c r="M1179" s="395"/>
      <c r="N1179" s="418" t="s">
        <v>3910</v>
      </c>
      <c r="O1179" s="395"/>
      <c r="P1179" s="418" t="s">
        <v>4128</v>
      </c>
      <c r="Q1179" s="417" t="s">
        <v>4017</v>
      </c>
      <c r="R1179" s="417" t="s">
        <v>4129</v>
      </c>
    </row>
    <row r="1180" spans="1:18" ht="15" customHeight="1" thickBot="1" x14ac:dyDescent="0.3">
      <c r="A1180" s="417" t="s">
        <v>1098</v>
      </c>
      <c r="B1180" s="413">
        <f t="shared" si="90"/>
        <v>1</v>
      </c>
      <c r="C1180" s="413" t="str">
        <f t="shared" si="87"/>
        <v>1164965031</v>
      </c>
      <c r="D1180" s="395" t="str">
        <f t="shared" si="88"/>
        <v>116496503Shamokin Area HS</v>
      </c>
      <c r="E1180" s="418" t="s">
        <v>1099</v>
      </c>
      <c r="F1180" s="418" t="s">
        <v>23</v>
      </c>
      <c r="G1180" s="415" t="s">
        <v>1425</v>
      </c>
      <c r="H1180" s="417" t="s">
        <v>3032</v>
      </c>
      <c r="I1180" s="418" t="s">
        <v>3031</v>
      </c>
      <c r="J1180" s="417" t="s">
        <v>3032</v>
      </c>
      <c r="K1180" s="419" t="str">
        <f t="shared" si="92"/>
        <v>2000 W State St  Shamokin,  PA  17866</v>
      </c>
      <c r="L1180" s="418" t="s">
        <v>6315</v>
      </c>
      <c r="M1180" s="395"/>
      <c r="N1180" s="418" t="s">
        <v>3910</v>
      </c>
      <c r="O1180" s="395"/>
      <c r="P1180" s="418" t="s">
        <v>6316</v>
      </c>
      <c r="Q1180" s="417" t="s">
        <v>4017</v>
      </c>
      <c r="R1180" s="417" t="s">
        <v>4643</v>
      </c>
    </row>
    <row r="1181" spans="1:18" ht="15" customHeight="1" thickBot="1" x14ac:dyDescent="0.3">
      <c r="A1181" s="417" t="s">
        <v>1098</v>
      </c>
      <c r="B1181" s="413">
        <f t="shared" si="90"/>
        <v>2</v>
      </c>
      <c r="C1181" s="413" t="str">
        <f t="shared" si="87"/>
        <v>1164965032</v>
      </c>
      <c r="D1181" s="395" t="str">
        <f t="shared" si="88"/>
        <v>116496503Shamokin Area MS</v>
      </c>
      <c r="E1181" s="418" t="s">
        <v>1099</v>
      </c>
      <c r="F1181" s="418" t="s">
        <v>23</v>
      </c>
      <c r="G1181" s="415" t="s">
        <v>1425</v>
      </c>
      <c r="H1181" s="417" t="s">
        <v>3034</v>
      </c>
      <c r="I1181" s="418" t="s">
        <v>3033</v>
      </c>
      <c r="J1181" s="417" t="s">
        <v>3034</v>
      </c>
      <c r="K1181" s="419" t="str">
        <f t="shared" si="92"/>
        <v>2000 W State St  Shamokin,  PA  17866</v>
      </c>
      <c r="L1181" s="418" t="s">
        <v>6315</v>
      </c>
      <c r="M1181" s="395"/>
      <c r="N1181" s="418" t="s">
        <v>3910</v>
      </c>
      <c r="O1181" s="395"/>
      <c r="P1181" s="418" t="s">
        <v>6316</v>
      </c>
      <c r="Q1181" s="417" t="s">
        <v>4017</v>
      </c>
      <c r="R1181" s="417" t="s">
        <v>4643</v>
      </c>
    </row>
    <row r="1182" spans="1:18" ht="15" customHeight="1" thickBot="1" x14ac:dyDescent="0.3">
      <c r="A1182" s="417" t="s">
        <v>1100</v>
      </c>
      <c r="B1182" s="413">
        <f t="shared" si="90"/>
        <v>1</v>
      </c>
      <c r="C1182" s="413" t="str">
        <f t="shared" si="87"/>
        <v>1085674041</v>
      </c>
      <c r="D1182" s="395" t="str">
        <f t="shared" si="88"/>
        <v>108567404Shanksville-Stonycreek HS</v>
      </c>
      <c r="E1182" s="418" t="s">
        <v>1101</v>
      </c>
      <c r="F1182" s="418" t="s">
        <v>23</v>
      </c>
      <c r="G1182" s="415" t="s">
        <v>1425</v>
      </c>
      <c r="H1182" s="417" t="s">
        <v>14962</v>
      </c>
      <c r="I1182" s="418" t="s">
        <v>14202</v>
      </c>
      <c r="J1182" s="417" t="s">
        <v>14962</v>
      </c>
      <c r="K1182" s="419" t="str">
        <f t="shared" si="92"/>
        <v>PO Box 128  Shanksville,  PA  15560</v>
      </c>
      <c r="L1182" s="418" t="s">
        <v>4486</v>
      </c>
      <c r="M1182" s="395"/>
      <c r="N1182" s="418" t="s">
        <v>3910</v>
      </c>
      <c r="O1182" s="395"/>
      <c r="P1182" s="418" t="s">
        <v>4360</v>
      </c>
      <c r="Q1182" s="417" t="s">
        <v>4017</v>
      </c>
      <c r="R1182" s="417" t="s">
        <v>4361</v>
      </c>
    </row>
    <row r="1183" spans="1:18" ht="15" customHeight="1" thickBot="1" x14ac:dyDescent="0.3">
      <c r="A1183" s="417" t="s">
        <v>1100</v>
      </c>
      <c r="B1183" s="413">
        <f t="shared" si="90"/>
        <v>2</v>
      </c>
      <c r="C1183" s="413" t="str">
        <f t="shared" si="87"/>
        <v>1085674042</v>
      </c>
      <c r="D1183" s="395" t="str">
        <f t="shared" si="88"/>
        <v>108567404Shanksville-Stonycreek MS</v>
      </c>
      <c r="E1183" s="418" t="s">
        <v>1101</v>
      </c>
      <c r="F1183" s="418" t="s">
        <v>23</v>
      </c>
      <c r="G1183" s="415" t="s">
        <v>1425</v>
      </c>
      <c r="H1183" s="417" t="s">
        <v>14963</v>
      </c>
      <c r="I1183" s="418" t="s">
        <v>14203</v>
      </c>
      <c r="J1183" s="417" t="s">
        <v>14963</v>
      </c>
      <c r="K1183" s="419" t="str">
        <f t="shared" si="92"/>
        <v>PO Box 128  Shanksville,  PA  15560</v>
      </c>
      <c r="L1183" s="418" t="s">
        <v>4486</v>
      </c>
      <c r="M1183" s="395"/>
      <c r="N1183" s="418" t="s">
        <v>3910</v>
      </c>
      <c r="O1183" s="395"/>
      <c r="P1183" s="418" t="s">
        <v>4360</v>
      </c>
      <c r="Q1183" s="417" t="s">
        <v>4017</v>
      </c>
      <c r="R1183" s="417" t="s">
        <v>4361</v>
      </c>
    </row>
    <row r="1184" spans="1:18" ht="15" customHeight="1" thickBot="1" x14ac:dyDescent="0.3">
      <c r="A1184" s="417" t="s">
        <v>1102</v>
      </c>
      <c r="B1184" s="413">
        <f t="shared" si="90"/>
        <v>1</v>
      </c>
      <c r="C1184" s="413" t="str">
        <f t="shared" si="87"/>
        <v>1044356031</v>
      </c>
      <c r="D1184" s="395" t="str">
        <f t="shared" si="88"/>
        <v>104435603Sharon HS</v>
      </c>
      <c r="E1184" s="418" t="s">
        <v>1103</v>
      </c>
      <c r="F1184" s="418" t="s">
        <v>23</v>
      </c>
      <c r="G1184" s="415" t="s">
        <v>1425</v>
      </c>
      <c r="H1184" s="417" t="s">
        <v>3036</v>
      </c>
      <c r="I1184" s="418" t="s">
        <v>3035</v>
      </c>
      <c r="J1184" s="417" t="s">
        <v>3036</v>
      </c>
      <c r="K1184" s="419" t="str">
        <f t="shared" si="92"/>
        <v>1129 E State St  Sharon,  PA  16146</v>
      </c>
      <c r="L1184" s="418" t="s">
        <v>6317</v>
      </c>
      <c r="M1184" s="395"/>
      <c r="N1184" s="418" t="s">
        <v>3910</v>
      </c>
      <c r="O1184" s="395"/>
      <c r="P1184" s="418" t="s">
        <v>4182</v>
      </c>
      <c r="Q1184" s="417" t="s">
        <v>4017</v>
      </c>
      <c r="R1184" s="417" t="s">
        <v>4183</v>
      </c>
    </row>
    <row r="1185" spans="1:18" ht="15" customHeight="1" thickBot="1" x14ac:dyDescent="0.3">
      <c r="A1185" s="417" t="s">
        <v>1102</v>
      </c>
      <c r="B1185" s="413">
        <f t="shared" si="90"/>
        <v>2</v>
      </c>
      <c r="C1185" s="413" t="str">
        <f t="shared" si="87"/>
        <v>1044356032</v>
      </c>
      <c r="D1185" s="395" t="str">
        <f t="shared" si="88"/>
        <v>104435603Sharon MS</v>
      </c>
      <c r="E1185" s="418" t="s">
        <v>1103</v>
      </c>
      <c r="F1185" s="418" t="s">
        <v>23</v>
      </c>
      <c r="G1185" s="415" t="s">
        <v>1425</v>
      </c>
      <c r="H1185" s="417" t="s">
        <v>3038</v>
      </c>
      <c r="I1185" s="418" t="s">
        <v>3037</v>
      </c>
      <c r="J1185" s="417" t="s">
        <v>3038</v>
      </c>
      <c r="K1185" s="419" t="str">
        <f t="shared" si="92"/>
        <v>1129 E State St  Sharon,  PA  16146</v>
      </c>
      <c r="L1185" s="418" t="s">
        <v>6317</v>
      </c>
      <c r="M1185" s="395"/>
      <c r="N1185" s="418" t="s">
        <v>3910</v>
      </c>
      <c r="O1185" s="395"/>
      <c r="P1185" s="418" t="s">
        <v>4182</v>
      </c>
      <c r="Q1185" s="417" t="s">
        <v>4017</v>
      </c>
      <c r="R1185" s="417" t="s">
        <v>4183</v>
      </c>
    </row>
    <row r="1186" spans="1:18" ht="15" customHeight="1" thickBot="1" x14ac:dyDescent="0.3">
      <c r="A1186" s="417" t="s">
        <v>1104</v>
      </c>
      <c r="B1186" s="413">
        <f t="shared" si="90"/>
        <v>1</v>
      </c>
      <c r="C1186" s="413" t="str">
        <f t="shared" si="87"/>
        <v>1044357031</v>
      </c>
      <c r="D1186" s="395" t="str">
        <f t="shared" si="88"/>
        <v>104435703Sharpsville Area MS</v>
      </c>
      <c r="E1186" s="418" t="s">
        <v>1105</v>
      </c>
      <c r="F1186" s="418" t="s">
        <v>23</v>
      </c>
      <c r="G1186" s="415" t="s">
        <v>1425</v>
      </c>
      <c r="H1186" s="417" t="s">
        <v>3040</v>
      </c>
      <c r="I1186" s="418" t="s">
        <v>3039</v>
      </c>
      <c r="J1186" s="417" t="s">
        <v>3040</v>
      </c>
      <c r="K1186" s="419" t="str">
        <f t="shared" si="92"/>
        <v>303 Blue Devil Way  Sharpsville,  PA  16150</v>
      </c>
      <c r="L1186" s="418" t="s">
        <v>6318</v>
      </c>
      <c r="M1186" s="395"/>
      <c r="N1186" s="418" t="s">
        <v>3910</v>
      </c>
      <c r="O1186" s="395"/>
      <c r="P1186" s="418" t="s">
        <v>4184</v>
      </c>
      <c r="Q1186" s="417" t="s">
        <v>4017</v>
      </c>
      <c r="R1186" s="417" t="s">
        <v>4185</v>
      </c>
    </row>
    <row r="1187" spans="1:18" ht="15" customHeight="1" thickBot="1" x14ac:dyDescent="0.3">
      <c r="A1187" s="417" t="s">
        <v>1104</v>
      </c>
      <c r="B1187" s="413">
        <f t="shared" si="90"/>
        <v>2</v>
      </c>
      <c r="C1187" s="413" t="str">
        <f t="shared" si="87"/>
        <v>1044357032</v>
      </c>
      <c r="D1187" s="395" t="str">
        <f t="shared" si="88"/>
        <v>104435703Sharpsville Area SHS</v>
      </c>
      <c r="E1187" s="418" t="s">
        <v>1105</v>
      </c>
      <c r="F1187" s="418" t="s">
        <v>23</v>
      </c>
      <c r="G1187" s="415" t="s">
        <v>1425</v>
      </c>
      <c r="H1187" s="417" t="s">
        <v>3042</v>
      </c>
      <c r="I1187" s="418" t="s">
        <v>3041</v>
      </c>
      <c r="J1187" s="417" t="s">
        <v>3042</v>
      </c>
      <c r="K1187" s="419" t="str">
        <f t="shared" si="92"/>
        <v>301 Blue Devil Way  Sharpsville,  PA  16150</v>
      </c>
      <c r="L1187" s="418" t="s">
        <v>6319</v>
      </c>
      <c r="M1187" s="395"/>
      <c r="N1187" s="418" t="s">
        <v>3910</v>
      </c>
      <c r="O1187" s="395"/>
      <c r="P1187" s="418" t="s">
        <v>4184</v>
      </c>
      <c r="Q1187" s="417" t="s">
        <v>4017</v>
      </c>
      <c r="R1187" s="417" t="s">
        <v>4185</v>
      </c>
    </row>
    <row r="1188" spans="1:18" ht="15" customHeight="1" thickBot="1" x14ac:dyDescent="0.3">
      <c r="A1188" s="417" t="s">
        <v>1106</v>
      </c>
      <c r="B1188" s="413">
        <f t="shared" si="90"/>
        <v>1</v>
      </c>
      <c r="C1188" s="413" t="str">
        <f t="shared" si="87"/>
        <v>1295472031</v>
      </c>
      <c r="D1188" s="395" t="str">
        <f t="shared" si="88"/>
        <v>129547203Shenandoah Valley JSHS</v>
      </c>
      <c r="E1188" s="418" t="s">
        <v>1107</v>
      </c>
      <c r="F1188" s="418" t="s">
        <v>23</v>
      </c>
      <c r="G1188" s="415" t="s">
        <v>1425</v>
      </c>
      <c r="H1188" s="417" t="s">
        <v>3044</v>
      </c>
      <c r="I1188" s="418" t="s">
        <v>3043</v>
      </c>
      <c r="J1188" s="417" t="s">
        <v>3044</v>
      </c>
      <c r="K1188" s="419" t="str">
        <f t="shared" si="92"/>
        <v>805 West Centre Street  Shenandoah,  PA  17976</v>
      </c>
      <c r="L1188" s="418" t="s">
        <v>6320</v>
      </c>
      <c r="M1188" s="395"/>
      <c r="N1188" s="418" t="s">
        <v>3910</v>
      </c>
      <c r="O1188" s="395"/>
      <c r="P1188" s="418" t="s">
        <v>5059</v>
      </c>
      <c r="Q1188" s="417" t="s">
        <v>4017</v>
      </c>
      <c r="R1188" s="417" t="s">
        <v>5060</v>
      </c>
    </row>
    <row r="1189" spans="1:18" ht="15" customHeight="1" thickBot="1" x14ac:dyDescent="0.3">
      <c r="A1189" s="417" t="s">
        <v>1108</v>
      </c>
      <c r="B1189" s="413">
        <f t="shared" si="90"/>
        <v>1</v>
      </c>
      <c r="C1189" s="413" t="str">
        <f t="shared" si="87"/>
        <v>1043762031</v>
      </c>
      <c r="D1189" s="395" t="str">
        <f t="shared" si="88"/>
        <v>104376203Shenango HS</v>
      </c>
      <c r="E1189" s="418" t="s">
        <v>1109</v>
      </c>
      <c r="F1189" s="418" t="s">
        <v>23</v>
      </c>
      <c r="G1189" s="415" t="s">
        <v>1425</v>
      </c>
      <c r="H1189" s="417" t="s">
        <v>3046</v>
      </c>
      <c r="I1189" s="418" t="s">
        <v>3045</v>
      </c>
      <c r="J1189" s="417" t="s">
        <v>3046</v>
      </c>
      <c r="K1189" s="419" t="str">
        <f t="shared" si="92"/>
        <v>2550 Ellwood Rd  New Castle,  PA  16101</v>
      </c>
      <c r="L1189" s="418" t="s">
        <v>6321</v>
      </c>
      <c r="M1189" s="395"/>
      <c r="N1189" s="418" t="s">
        <v>3910</v>
      </c>
      <c r="O1189" s="395"/>
      <c r="P1189" s="418" t="s">
        <v>4161</v>
      </c>
      <c r="Q1189" s="417" t="s">
        <v>4017</v>
      </c>
      <c r="R1189" s="417" t="s">
        <v>4162</v>
      </c>
    </row>
    <row r="1190" spans="1:18" ht="15" customHeight="1" thickBot="1" x14ac:dyDescent="0.3">
      <c r="A1190" s="417" t="s">
        <v>1110</v>
      </c>
      <c r="B1190" s="413">
        <f t="shared" si="90"/>
        <v>1</v>
      </c>
      <c r="C1190" s="413" t="str">
        <f t="shared" si="87"/>
        <v>1164966031</v>
      </c>
      <c r="D1190" s="395" t="str">
        <f t="shared" si="88"/>
        <v>116496603Shikellamy HS</v>
      </c>
      <c r="E1190" s="418" t="s">
        <v>1111</v>
      </c>
      <c r="F1190" s="418" t="s">
        <v>23</v>
      </c>
      <c r="G1190" s="415" t="s">
        <v>1425</v>
      </c>
      <c r="H1190" s="417" t="s">
        <v>3048</v>
      </c>
      <c r="I1190" s="418" t="s">
        <v>3047</v>
      </c>
      <c r="J1190" s="417" t="s">
        <v>3048</v>
      </c>
      <c r="K1190" s="419" t="str">
        <f t="shared" si="92"/>
        <v>600 Walnut Street  Sunbury,  PA  17801</v>
      </c>
      <c r="L1190" s="418" t="s">
        <v>6322</v>
      </c>
      <c r="M1190" s="395"/>
      <c r="N1190" s="418" t="s">
        <v>3910</v>
      </c>
      <c r="O1190" s="395"/>
      <c r="P1190" s="418" t="s">
        <v>4644</v>
      </c>
      <c r="Q1190" s="417" t="s">
        <v>4017</v>
      </c>
      <c r="R1190" s="417" t="s">
        <v>4645</v>
      </c>
    </row>
    <row r="1191" spans="1:18" ht="15" customHeight="1" thickBot="1" x14ac:dyDescent="0.3">
      <c r="A1191" s="417" t="s">
        <v>1110</v>
      </c>
      <c r="B1191" s="413">
        <f t="shared" si="90"/>
        <v>2</v>
      </c>
      <c r="C1191" s="413" t="str">
        <f t="shared" ref="C1191:C1253" si="93">A1191&amp;B1191</f>
        <v>1164966032</v>
      </c>
      <c r="D1191" s="395" t="str">
        <f t="shared" ref="D1191:D1253" si="94">A1191&amp;I1191</f>
        <v>116496603Shikellamy MS</v>
      </c>
      <c r="E1191" s="418" t="s">
        <v>1111</v>
      </c>
      <c r="F1191" s="418" t="s">
        <v>23</v>
      </c>
      <c r="G1191" s="415" t="s">
        <v>1425</v>
      </c>
      <c r="H1191" s="417" t="s">
        <v>3050</v>
      </c>
      <c r="I1191" s="418" t="s">
        <v>3049</v>
      </c>
      <c r="J1191" s="417" t="s">
        <v>3050</v>
      </c>
      <c r="K1191" s="419" t="str">
        <f t="shared" si="92"/>
        <v>520 Walnut Street  Sunbury,  PA  17801</v>
      </c>
      <c r="L1191" s="418" t="s">
        <v>6323</v>
      </c>
      <c r="M1191" s="395"/>
      <c r="N1191" s="418" t="s">
        <v>3910</v>
      </c>
      <c r="O1191" s="395"/>
      <c r="P1191" s="418" t="s">
        <v>4644</v>
      </c>
      <c r="Q1191" s="417" t="s">
        <v>4017</v>
      </c>
      <c r="R1191" s="417" t="s">
        <v>4645</v>
      </c>
    </row>
    <row r="1192" spans="1:18" ht="15" customHeight="1" thickBot="1" x14ac:dyDescent="0.3">
      <c r="A1192" s="417" t="s">
        <v>1112</v>
      </c>
      <c r="B1192" s="413">
        <f t="shared" si="90"/>
        <v>1</v>
      </c>
      <c r="C1192" s="413" t="str">
        <f t="shared" si="93"/>
        <v>1152180031</v>
      </c>
      <c r="D1192" s="395" t="str">
        <f t="shared" si="94"/>
        <v>115218003Shippensburg Area MS</v>
      </c>
      <c r="E1192" s="418" t="s">
        <v>1113</v>
      </c>
      <c r="F1192" s="418" t="s">
        <v>23</v>
      </c>
      <c r="G1192" s="415" t="s">
        <v>1425</v>
      </c>
      <c r="H1192" s="417" t="s">
        <v>3052</v>
      </c>
      <c r="I1192" s="418" t="s">
        <v>3051</v>
      </c>
      <c r="J1192" s="417" t="s">
        <v>3052</v>
      </c>
      <c r="K1192" s="419" t="str">
        <f t="shared" si="92"/>
        <v>317 North Morris Street  Shippensburg,  PA  17257</v>
      </c>
      <c r="L1192" s="418" t="s">
        <v>14964</v>
      </c>
      <c r="M1192" s="395"/>
      <c r="N1192" s="418" t="s">
        <v>3910</v>
      </c>
      <c r="O1192" s="395"/>
      <c r="P1192" s="418" t="s">
        <v>4581</v>
      </c>
      <c r="Q1192" s="417" t="s">
        <v>4017</v>
      </c>
      <c r="R1192" s="417" t="s">
        <v>4582</v>
      </c>
    </row>
    <row r="1193" spans="1:18" ht="15" customHeight="1" thickBot="1" x14ac:dyDescent="0.3">
      <c r="A1193" s="417" t="s">
        <v>1112</v>
      </c>
      <c r="B1193" s="413">
        <f t="shared" si="90"/>
        <v>2</v>
      </c>
      <c r="C1193" s="413" t="str">
        <f t="shared" si="93"/>
        <v>1152180032</v>
      </c>
      <c r="D1193" s="395" t="str">
        <f t="shared" si="94"/>
        <v>115218003Shippensburg Area SHS</v>
      </c>
      <c r="E1193" s="418" t="s">
        <v>1113</v>
      </c>
      <c r="F1193" s="418" t="s">
        <v>23</v>
      </c>
      <c r="G1193" s="415" t="s">
        <v>1425</v>
      </c>
      <c r="H1193" s="417" t="s">
        <v>3054</v>
      </c>
      <c r="I1193" s="418" t="s">
        <v>3053</v>
      </c>
      <c r="J1193" s="417" t="s">
        <v>3054</v>
      </c>
      <c r="K1193" s="419" t="str">
        <f t="shared" si="92"/>
        <v>317 North Morris Street  Shippensburg,  PA  17257</v>
      </c>
      <c r="L1193" s="418" t="s">
        <v>14964</v>
      </c>
      <c r="M1193" s="395"/>
      <c r="N1193" s="418" t="s">
        <v>3910</v>
      </c>
      <c r="O1193" s="395"/>
      <c r="P1193" s="418" t="s">
        <v>4581</v>
      </c>
      <c r="Q1193" s="417" t="s">
        <v>4017</v>
      </c>
      <c r="R1193" s="417" t="s">
        <v>4582</v>
      </c>
    </row>
    <row r="1194" spans="1:18" ht="15" customHeight="1" thickBot="1" x14ac:dyDescent="0.3">
      <c r="A1194" s="417" t="s">
        <v>1114</v>
      </c>
      <c r="B1194" s="413">
        <f t="shared" si="90"/>
        <v>1</v>
      </c>
      <c r="C1194" s="413" t="str">
        <f t="shared" si="93"/>
        <v>1041075031</v>
      </c>
      <c r="D1194" s="395" t="str">
        <f t="shared" si="94"/>
        <v>104107503Slippery Rock Area HS</v>
      </c>
      <c r="E1194" s="418" t="s">
        <v>1115</v>
      </c>
      <c r="F1194" s="418" t="s">
        <v>23</v>
      </c>
      <c r="G1194" s="415" t="s">
        <v>1425</v>
      </c>
      <c r="H1194" s="417" t="s">
        <v>3056</v>
      </c>
      <c r="I1194" s="418" t="s">
        <v>3055</v>
      </c>
      <c r="J1194" s="417" t="s">
        <v>3056</v>
      </c>
      <c r="K1194" s="419" t="str">
        <f t="shared" si="92"/>
        <v>201 Kiester Rd  Slippery Rock,  PA  16057</v>
      </c>
      <c r="L1194" s="418" t="s">
        <v>6324</v>
      </c>
      <c r="M1194" s="395"/>
      <c r="N1194" s="418" t="s">
        <v>3910</v>
      </c>
      <c r="O1194" s="395"/>
      <c r="P1194" s="418" t="s">
        <v>4153</v>
      </c>
      <c r="Q1194" s="417" t="s">
        <v>4017</v>
      </c>
      <c r="R1194" s="417" t="s">
        <v>4154</v>
      </c>
    </row>
    <row r="1195" spans="1:18" ht="15" customHeight="1" thickBot="1" x14ac:dyDescent="0.3">
      <c r="A1195" s="417" t="s">
        <v>1114</v>
      </c>
      <c r="B1195" s="413">
        <f t="shared" si="90"/>
        <v>2</v>
      </c>
      <c r="C1195" s="413" t="str">
        <f t="shared" si="93"/>
        <v>1041075032</v>
      </c>
      <c r="D1195" s="395" t="str">
        <f t="shared" si="94"/>
        <v>104107503Slippery Rock Area MS</v>
      </c>
      <c r="E1195" s="418" t="s">
        <v>1115</v>
      </c>
      <c r="F1195" s="418" t="s">
        <v>23</v>
      </c>
      <c r="G1195" s="415" t="s">
        <v>1425</v>
      </c>
      <c r="H1195" s="417" t="s">
        <v>3058</v>
      </c>
      <c r="I1195" s="418" t="s">
        <v>3057</v>
      </c>
      <c r="J1195" s="417" t="s">
        <v>3058</v>
      </c>
      <c r="K1195" s="419" t="str">
        <f t="shared" si="92"/>
        <v>201 Kiester Rd  Slippery Rock,  PA  16057</v>
      </c>
      <c r="L1195" s="418" t="s">
        <v>6324</v>
      </c>
      <c r="M1195" s="395"/>
      <c r="N1195" s="418" t="s">
        <v>3910</v>
      </c>
      <c r="O1195" s="395"/>
      <c r="P1195" s="418" t="s">
        <v>4153</v>
      </c>
      <c r="Q1195" s="417" t="s">
        <v>4017</v>
      </c>
      <c r="R1195" s="417" t="s">
        <v>4154</v>
      </c>
    </row>
    <row r="1196" spans="1:18" ht="15" customHeight="1" thickBot="1" x14ac:dyDescent="0.3">
      <c r="A1196" s="417" t="s">
        <v>1116</v>
      </c>
      <c r="B1196" s="413">
        <f t="shared" si="90"/>
        <v>1</v>
      </c>
      <c r="C1196" s="413" t="str">
        <f t="shared" si="93"/>
        <v>1094275031</v>
      </c>
      <c r="D1196" s="395" t="str">
        <f t="shared" si="94"/>
        <v>109427503Smethport Area JSHS</v>
      </c>
      <c r="E1196" s="418" t="s">
        <v>1117</v>
      </c>
      <c r="F1196" s="418" t="s">
        <v>23</v>
      </c>
      <c r="G1196" s="415" t="s">
        <v>1425</v>
      </c>
      <c r="H1196" s="417" t="s">
        <v>3060</v>
      </c>
      <c r="I1196" s="418" t="s">
        <v>3059</v>
      </c>
      <c r="J1196" s="417" t="s">
        <v>3060</v>
      </c>
      <c r="K1196" s="419" t="str">
        <f t="shared" si="92"/>
        <v>412 S Mechanic St  Smethport,  PA  16749</v>
      </c>
      <c r="L1196" s="418" t="s">
        <v>6325</v>
      </c>
      <c r="M1196" s="395"/>
      <c r="N1196" s="418" t="s">
        <v>3910</v>
      </c>
      <c r="O1196" s="395"/>
      <c r="P1196" s="418" t="s">
        <v>4368</v>
      </c>
      <c r="Q1196" s="417" t="s">
        <v>4017</v>
      </c>
      <c r="R1196" s="417" t="s">
        <v>4369</v>
      </c>
    </row>
    <row r="1197" spans="1:18" ht="15" customHeight="1" thickBot="1" x14ac:dyDescent="0.3">
      <c r="A1197" s="417" t="s">
        <v>1118</v>
      </c>
      <c r="B1197" s="413">
        <f t="shared" si="90"/>
        <v>1</v>
      </c>
      <c r="C1197" s="413" t="str">
        <f t="shared" si="93"/>
        <v>1133670031</v>
      </c>
      <c r="D1197" s="395" t="str">
        <f t="shared" si="94"/>
        <v>113367003Smith MS</v>
      </c>
      <c r="E1197" s="418" t="s">
        <v>1119</v>
      </c>
      <c r="F1197" s="418" t="s">
        <v>23</v>
      </c>
      <c r="G1197" s="415" t="s">
        <v>1425</v>
      </c>
      <c r="H1197" s="417" t="s">
        <v>3062</v>
      </c>
      <c r="I1197" s="418" t="s">
        <v>3061</v>
      </c>
      <c r="J1197" s="417" t="s">
        <v>3062</v>
      </c>
      <c r="K1197" s="419" t="str">
        <f t="shared" si="92"/>
        <v>645 Kirkwood Pike  Quarryville,  PA  17566</v>
      </c>
      <c r="L1197" s="418" t="s">
        <v>6326</v>
      </c>
      <c r="M1197" s="395"/>
      <c r="N1197" s="418" t="s">
        <v>3910</v>
      </c>
      <c r="O1197" s="395"/>
      <c r="P1197" s="418" t="s">
        <v>4519</v>
      </c>
      <c r="Q1197" s="417" t="s">
        <v>4017</v>
      </c>
      <c r="R1197" s="417" t="s">
        <v>4520</v>
      </c>
    </row>
    <row r="1198" spans="1:18" ht="15" customHeight="1" thickBot="1" x14ac:dyDescent="0.3">
      <c r="A1198" s="417" t="s">
        <v>1118</v>
      </c>
      <c r="B1198" s="413">
        <f t="shared" si="90"/>
        <v>2</v>
      </c>
      <c r="C1198" s="413" t="str">
        <f t="shared" si="93"/>
        <v>1133670032</v>
      </c>
      <c r="D1198" s="395" t="str">
        <f t="shared" si="94"/>
        <v>113367003Solanco HS</v>
      </c>
      <c r="E1198" s="418" t="s">
        <v>1119</v>
      </c>
      <c r="F1198" s="418" t="s">
        <v>23</v>
      </c>
      <c r="G1198" s="415" t="s">
        <v>1425</v>
      </c>
      <c r="H1198" s="417" t="s">
        <v>3064</v>
      </c>
      <c r="I1198" s="418" t="s">
        <v>3063</v>
      </c>
      <c r="J1198" s="417" t="s">
        <v>3064</v>
      </c>
      <c r="K1198" s="419" t="str">
        <f t="shared" si="92"/>
        <v>585 Solanco Rd  Quarryville,  PA  17566</v>
      </c>
      <c r="L1198" s="418" t="s">
        <v>6327</v>
      </c>
      <c r="M1198" s="395"/>
      <c r="N1198" s="418" t="s">
        <v>3910</v>
      </c>
      <c r="O1198" s="395"/>
      <c r="P1198" s="418" t="s">
        <v>4519</v>
      </c>
      <c r="Q1198" s="417" t="s">
        <v>4017</v>
      </c>
      <c r="R1198" s="417" t="s">
        <v>4520</v>
      </c>
    </row>
    <row r="1199" spans="1:18" ht="15" customHeight="1" thickBot="1" x14ac:dyDescent="0.3">
      <c r="A1199" s="417" t="s">
        <v>1118</v>
      </c>
      <c r="B1199" s="413">
        <f t="shared" si="90"/>
        <v>3</v>
      </c>
      <c r="C1199" s="413" t="str">
        <f t="shared" si="93"/>
        <v>1133670033</v>
      </c>
      <c r="D1199" s="395" t="str">
        <f t="shared" si="94"/>
        <v>113367003Swift MS</v>
      </c>
      <c r="E1199" s="418" t="s">
        <v>1119</v>
      </c>
      <c r="F1199" s="418" t="s">
        <v>23</v>
      </c>
      <c r="G1199" s="415" t="s">
        <v>1425</v>
      </c>
      <c r="H1199" s="417" t="s">
        <v>3066</v>
      </c>
      <c r="I1199" s="418" t="s">
        <v>3065</v>
      </c>
      <c r="J1199" s="417" t="s">
        <v>3066</v>
      </c>
      <c r="K1199" s="419" t="str">
        <f t="shared" si="92"/>
        <v>1866 Robert Fulton Hwy  Quarryville,  PA  17566</v>
      </c>
      <c r="L1199" s="418" t="s">
        <v>6328</v>
      </c>
      <c r="M1199" s="395"/>
      <c r="N1199" s="418" t="s">
        <v>3910</v>
      </c>
      <c r="O1199" s="395"/>
      <c r="P1199" s="418" t="s">
        <v>4519</v>
      </c>
      <c r="Q1199" s="417" t="s">
        <v>4017</v>
      </c>
      <c r="R1199" s="417" t="s">
        <v>4520</v>
      </c>
    </row>
    <row r="1200" spans="1:18" ht="15" customHeight="1" thickBot="1" x14ac:dyDescent="0.3">
      <c r="A1200" s="417" t="s">
        <v>1120</v>
      </c>
      <c r="B1200" s="413">
        <f t="shared" si="90"/>
        <v>1</v>
      </c>
      <c r="C1200" s="413" t="str">
        <f t="shared" si="93"/>
        <v>1085677031</v>
      </c>
      <c r="D1200" s="395" t="str">
        <f t="shared" si="94"/>
        <v>108567703Eagle View El Sch</v>
      </c>
      <c r="E1200" s="418" t="s">
        <v>1121</v>
      </c>
      <c r="F1200" s="418" t="s">
        <v>23</v>
      </c>
      <c r="G1200" s="415" t="s">
        <v>1425</v>
      </c>
      <c r="H1200" s="417" t="s">
        <v>14965</v>
      </c>
      <c r="I1200" s="418" t="s">
        <v>14966</v>
      </c>
      <c r="J1200" s="417" t="s">
        <v>14965</v>
      </c>
      <c r="K1200" s="419" t="str">
        <f t="shared" si="92"/>
        <v>191 Discovery Ln  Somerset,  PA  15501</v>
      </c>
      <c r="L1200" s="418" t="s">
        <v>14967</v>
      </c>
      <c r="M1200" s="395"/>
      <c r="N1200" s="418" t="s">
        <v>3910</v>
      </c>
      <c r="O1200" s="395"/>
      <c r="P1200" s="418" t="s">
        <v>4362</v>
      </c>
      <c r="Q1200" s="417" t="s">
        <v>4017</v>
      </c>
      <c r="R1200" s="417" t="s">
        <v>4363</v>
      </c>
    </row>
    <row r="1201" spans="1:18" ht="15" customHeight="1" thickBot="1" x14ac:dyDescent="0.3">
      <c r="A1201" s="417" t="s">
        <v>1120</v>
      </c>
      <c r="B1201" s="413">
        <f t="shared" si="90"/>
        <v>2</v>
      </c>
      <c r="C1201" s="413" t="str">
        <f t="shared" si="93"/>
        <v>1085677032</v>
      </c>
      <c r="D1201" s="395" t="str">
        <f t="shared" si="94"/>
        <v>108567703Somerset Area Jr-Sr HS</v>
      </c>
      <c r="E1201" s="418" t="s">
        <v>1121</v>
      </c>
      <c r="F1201" s="418" t="s">
        <v>23</v>
      </c>
      <c r="G1201" s="415" t="s">
        <v>1425</v>
      </c>
      <c r="H1201" s="417" t="s">
        <v>14968</v>
      </c>
      <c r="I1201" s="418" t="s">
        <v>14969</v>
      </c>
      <c r="J1201" s="417" t="s">
        <v>14968</v>
      </c>
      <c r="K1201" s="419" t="str">
        <f t="shared" si="92"/>
        <v>645 South Columbia Ave  Somerset,  PA  15501</v>
      </c>
      <c r="L1201" s="418" t="s">
        <v>14970</v>
      </c>
      <c r="M1201" s="395"/>
      <c r="N1201" s="418" t="s">
        <v>3910</v>
      </c>
      <c r="O1201" s="395"/>
      <c r="P1201" s="418" t="s">
        <v>4362</v>
      </c>
      <c r="Q1201" s="417" t="s">
        <v>4017</v>
      </c>
      <c r="R1201" s="417" t="s">
        <v>4363</v>
      </c>
    </row>
    <row r="1202" spans="1:18" ht="15" customHeight="1" thickBot="1" x14ac:dyDescent="0.3">
      <c r="A1202" s="417" t="s">
        <v>1122</v>
      </c>
      <c r="B1202" s="413">
        <f t="shared" si="90"/>
        <v>1</v>
      </c>
      <c r="C1202" s="413" t="str">
        <f t="shared" si="93"/>
        <v>1085678071</v>
      </c>
      <c r="D1202" s="395" t="str">
        <f t="shared" si="94"/>
        <v>108567807Somerset County Technology Center</v>
      </c>
      <c r="E1202" s="418" t="s">
        <v>1123</v>
      </c>
      <c r="F1202" s="418" t="s">
        <v>34</v>
      </c>
      <c r="G1202" s="415" t="s">
        <v>1425</v>
      </c>
      <c r="H1202" s="417" t="s">
        <v>6330</v>
      </c>
      <c r="I1202" s="418" t="s">
        <v>1123</v>
      </c>
      <c r="J1202" s="417" t="s">
        <v>6330</v>
      </c>
      <c r="K1202" s="419" t="str">
        <f t="shared" si="92"/>
        <v>281 Technology Drive  Somerset,  PA  15501</v>
      </c>
      <c r="L1202" s="418" t="s">
        <v>6329</v>
      </c>
      <c r="M1202" s="395"/>
      <c r="N1202" s="418" t="s">
        <v>3910</v>
      </c>
      <c r="O1202" s="395"/>
      <c r="P1202" s="418" t="s">
        <v>4362</v>
      </c>
      <c r="Q1202" s="417" t="s">
        <v>4017</v>
      </c>
      <c r="R1202" s="417" t="s">
        <v>4363</v>
      </c>
    </row>
    <row r="1203" spans="1:18" ht="15" customHeight="1" thickBot="1" x14ac:dyDescent="0.3">
      <c r="A1203" s="417" t="s">
        <v>1124</v>
      </c>
      <c r="B1203" s="413">
        <f t="shared" si="90"/>
        <v>1</v>
      </c>
      <c r="C1203" s="413" t="str">
        <f t="shared" si="93"/>
        <v>1234671031</v>
      </c>
      <c r="D1203" s="395" t="str">
        <f t="shared" si="94"/>
        <v>123467103Indian Crest MS</v>
      </c>
      <c r="E1203" s="418" t="s">
        <v>1125</v>
      </c>
      <c r="F1203" s="418" t="s">
        <v>23</v>
      </c>
      <c r="G1203" s="415" t="s">
        <v>1425</v>
      </c>
      <c r="H1203" s="417" t="s">
        <v>3068</v>
      </c>
      <c r="I1203" s="418" t="s">
        <v>3067</v>
      </c>
      <c r="J1203" s="417" t="s">
        <v>3068</v>
      </c>
      <c r="K1203" s="419" t="str">
        <f t="shared" si="92"/>
        <v>139 Harleysville Pike  Souderton,  PA  18964</v>
      </c>
      <c r="L1203" s="418" t="s">
        <v>6331</v>
      </c>
      <c r="M1203" s="395"/>
      <c r="N1203" s="418" t="s">
        <v>3910</v>
      </c>
      <c r="O1203" s="395"/>
      <c r="P1203" s="418" t="s">
        <v>4867</v>
      </c>
      <c r="Q1203" s="417" t="s">
        <v>4017</v>
      </c>
      <c r="R1203" s="417" t="s">
        <v>4868</v>
      </c>
    </row>
    <row r="1204" spans="1:18" ht="15" customHeight="1" thickBot="1" x14ac:dyDescent="0.3">
      <c r="A1204" s="417" t="s">
        <v>1124</v>
      </c>
      <c r="B1204" s="413">
        <f t="shared" si="90"/>
        <v>2</v>
      </c>
      <c r="C1204" s="413" t="str">
        <f t="shared" si="93"/>
        <v>1234671032</v>
      </c>
      <c r="D1204" s="395" t="str">
        <f t="shared" si="94"/>
        <v>123467103Indian Valley MS</v>
      </c>
      <c r="E1204" s="418" t="s">
        <v>1125</v>
      </c>
      <c r="F1204" s="418" t="s">
        <v>23</v>
      </c>
      <c r="G1204" s="415" t="s">
        <v>1425</v>
      </c>
      <c r="H1204" s="417" t="s">
        <v>3070</v>
      </c>
      <c r="I1204" s="418" t="s">
        <v>3069</v>
      </c>
      <c r="J1204" s="417" t="s">
        <v>3070</v>
      </c>
      <c r="K1204" s="419" t="str">
        <f t="shared" si="92"/>
        <v>130 Maple Ave  Harleysville,  PA  19438</v>
      </c>
      <c r="L1204" s="418" t="s">
        <v>6332</v>
      </c>
      <c r="M1204" s="395"/>
      <c r="N1204" s="418" t="s">
        <v>3910</v>
      </c>
      <c r="O1204" s="395"/>
      <c r="P1204" s="418" t="s">
        <v>5883</v>
      </c>
      <c r="Q1204" s="417" t="s">
        <v>4017</v>
      </c>
      <c r="R1204" s="417" t="s">
        <v>14971</v>
      </c>
    </row>
    <row r="1205" spans="1:18" ht="15" customHeight="1" thickBot="1" x14ac:dyDescent="0.3">
      <c r="A1205" s="417" t="s">
        <v>1124</v>
      </c>
      <c r="B1205" s="413">
        <f t="shared" si="90"/>
        <v>3</v>
      </c>
      <c r="C1205" s="413" t="str">
        <f t="shared" si="93"/>
        <v>1234671033</v>
      </c>
      <c r="D1205" s="395" t="str">
        <f t="shared" si="94"/>
        <v>123467103Souderton Area SHS</v>
      </c>
      <c r="E1205" s="418" t="s">
        <v>1125</v>
      </c>
      <c r="F1205" s="418" t="s">
        <v>23</v>
      </c>
      <c r="G1205" s="415" t="s">
        <v>1425</v>
      </c>
      <c r="H1205" s="417" t="s">
        <v>3072</v>
      </c>
      <c r="I1205" s="418" t="s">
        <v>3071</v>
      </c>
      <c r="J1205" s="417" t="s">
        <v>3072</v>
      </c>
      <c r="K1205" s="419" t="str">
        <f t="shared" si="92"/>
        <v>625 Lower Road  Souderton,  PA  18964</v>
      </c>
      <c r="L1205" s="418" t="s">
        <v>6333</v>
      </c>
      <c r="M1205" s="395"/>
      <c r="N1205" s="418" t="s">
        <v>3910</v>
      </c>
      <c r="O1205" s="395"/>
      <c r="P1205" s="418" t="s">
        <v>4867</v>
      </c>
      <c r="Q1205" s="417" t="s">
        <v>4017</v>
      </c>
      <c r="R1205" s="417" t="s">
        <v>4868</v>
      </c>
    </row>
    <row r="1206" spans="1:18" ht="15" customHeight="1" thickBot="1" x14ac:dyDescent="0.3">
      <c r="A1206" s="417" t="s">
        <v>1126</v>
      </c>
      <c r="B1206" s="413">
        <f t="shared" si="90"/>
        <v>1</v>
      </c>
      <c r="C1206" s="413" t="str">
        <f t="shared" si="93"/>
        <v>1234633701</v>
      </c>
      <c r="D1206" s="395" t="str">
        <f t="shared" si="94"/>
        <v>123463370Souderton CS Collaborative</v>
      </c>
      <c r="E1206" s="418" t="s">
        <v>1127</v>
      </c>
      <c r="F1206" s="418" t="s">
        <v>18</v>
      </c>
      <c r="G1206" s="415" t="s">
        <v>1425</v>
      </c>
      <c r="H1206" s="417" t="s">
        <v>3073</v>
      </c>
      <c r="I1206" s="418" t="s">
        <v>1127</v>
      </c>
      <c r="J1206" s="417" t="s">
        <v>3073</v>
      </c>
      <c r="K1206" s="419" t="str">
        <f t="shared" si="92"/>
        <v>110 E Broad Street  Souderton,  PA  18964</v>
      </c>
      <c r="L1206" s="418" t="s">
        <v>6334</v>
      </c>
      <c r="M1206" s="395"/>
      <c r="N1206" s="418" t="s">
        <v>3910</v>
      </c>
      <c r="O1206" s="395"/>
      <c r="P1206" s="418" t="s">
        <v>4867</v>
      </c>
      <c r="Q1206" s="417" t="s">
        <v>4017</v>
      </c>
      <c r="R1206" s="417" t="s">
        <v>4868</v>
      </c>
    </row>
    <row r="1207" spans="1:18" ht="15" customHeight="1" thickBot="1" x14ac:dyDescent="0.3">
      <c r="A1207" s="417" t="s">
        <v>1128</v>
      </c>
      <c r="B1207" s="413">
        <f t="shared" si="90"/>
        <v>1</v>
      </c>
      <c r="C1207" s="413" t="str">
        <f t="shared" si="93"/>
        <v>1030286531</v>
      </c>
      <c r="D1207" s="395" t="str">
        <f t="shared" si="94"/>
        <v>103028653South Allegheny MS/HS</v>
      </c>
      <c r="E1207" s="418" t="s">
        <v>1129</v>
      </c>
      <c r="F1207" s="418" t="s">
        <v>23</v>
      </c>
      <c r="G1207" s="415" t="s">
        <v>1425</v>
      </c>
      <c r="H1207" s="417" t="s">
        <v>3075</v>
      </c>
      <c r="I1207" s="418" t="s">
        <v>3074</v>
      </c>
      <c r="J1207" s="417" t="s">
        <v>3075</v>
      </c>
      <c r="K1207" s="419" t="str">
        <f t="shared" si="92"/>
        <v>2743 Washington Blvd  Mc Keesport,  PA  15133</v>
      </c>
      <c r="L1207" s="418" t="s">
        <v>6335</v>
      </c>
      <c r="M1207" s="395"/>
      <c r="N1207" s="418" t="s">
        <v>3910</v>
      </c>
      <c r="O1207" s="395"/>
      <c r="P1207" s="418" t="s">
        <v>4111</v>
      </c>
      <c r="Q1207" s="417" t="s">
        <v>4017</v>
      </c>
      <c r="R1207" s="417" t="s">
        <v>4130</v>
      </c>
    </row>
    <row r="1208" spans="1:18" ht="15" customHeight="1" thickBot="1" x14ac:dyDescent="0.3">
      <c r="A1208" s="417" t="s">
        <v>1130</v>
      </c>
      <c r="B1208" s="413">
        <f t="shared" si="90"/>
        <v>1</v>
      </c>
      <c r="C1208" s="413" t="str">
        <f t="shared" si="93"/>
        <v>1041078031</v>
      </c>
      <c r="D1208" s="395" t="str">
        <f t="shared" si="94"/>
        <v>104107803Knoch HS</v>
      </c>
      <c r="E1208" s="418" t="s">
        <v>1131</v>
      </c>
      <c r="F1208" s="418" t="s">
        <v>23</v>
      </c>
      <c r="G1208" s="415" t="s">
        <v>1425</v>
      </c>
      <c r="H1208" s="417" t="s">
        <v>3077</v>
      </c>
      <c r="I1208" s="418" t="s">
        <v>3076</v>
      </c>
      <c r="J1208" s="417" t="s">
        <v>3077</v>
      </c>
      <c r="K1208" s="419" t="str">
        <f t="shared" si="92"/>
        <v>345 Knoch Rd  Saxonburg,  PA  16056</v>
      </c>
      <c r="L1208" s="418" t="s">
        <v>6336</v>
      </c>
      <c r="M1208" s="395"/>
      <c r="N1208" s="418" t="s">
        <v>3910</v>
      </c>
      <c r="O1208" s="395"/>
      <c r="P1208" s="418" t="s">
        <v>4155</v>
      </c>
      <c r="Q1208" s="417" t="s">
        <v>4017</v>
      </c>
      <c r="R1208" s="417" t="s">
        <v>4156</v>
      </c>
    </row>
    <row r="1209" spans="1:18" ht="15" customHeight="1" thickBot="1" x14ac:dyDescent="0.3">
      <c r="A1209" s="417" t="s">
        <v>1130</v>
      </c>
      <c r="B1209" s="413">
        <f t="shared" si="90"/>
        <v>2</v>
      </c>
      <c r="C1209" s="413" t="str">
        <f t="shared" si="93"/>
        <v>1041078032</v>
      </c>
      <c r="D1209" s="395" t="str">
        <f t="shared" si="94"/>
        <v>104107803Knoch MS</v>
      </c>
      <c r="E1209" s="418" t="s">
        <v>1131</v>
      </c>
      <c r="F1209" s="418" t="s">
        <v>23</v>
      </c>
      <c r="G1209" s="415" t="s">
        <v>1425</v>
      </c>
      <c r="H1209" s="417" t="s">
        <v>3079</v>
      </c>
      <c r="I1209" s="418" t="s">
        <v>3078</v>
      </c>
      <c r="J1209" s="417" t="s">
        <v>3079</v>
      </c>
      <c r="K1209" s="419" t="str">
        <f t="shared" si="92"/>
        <v>754 Dinnerbell Rd  Saxonburg,  PA  16056</v>
      </c>
      <c r="L1209" s="418" t="s">
        <v>6337</v>
      </c>
      <c r="M1209" s="395"/>
      <c r="N1209" s="418" t="s">
        <v>3910</v>
      </c>
      <c r="O1209" s="395"/>
      <c r="P1209" s="418" t="s">
        <v>4155</v>
      </c>
      <c r="Q1209" s="417" t="s">
        <v>4017</v>
      </c>
      <c r="R1209" s="417" t="s">
        <v>4156</v>
      </c>
    </row>
    <row r="1210" spans="1:18" ht="15" customHeight="1" thickBot="1" x14ac:dyDescent="0.3">
      <c r="A1210" s="417" t="s">
        <v>1132</v>
      </c>
      <c r="B1210" s="413">
        <f t="shared" si="90"/>
        <v>1</v>
      </c>
      <c r="C1210" s="413" t="str">
        <f t="shared" si="93"/>
        <v>1126762031</v>
      </c>
      <c r="D1210" s="395" t="str">
        <f t="shared" si="94"/>
        <v>112676203Kennard-Dale HS</v>
      </c>
      <c r="E1210" s="418" t="s">
        <v>1133</v>
      </c>
      <c r="F1210" s="418" t="s">
        <v>23</v>
      </c>
      <c r="G1210" s="415" t="s">
        <v>1425</v>
      </c>
      <c r="H1210" s="417" t="s">
        <v>3081</v>
      </c>
      <c r="I1210" s="418" t="s">
        <v>3080</v>
      </c>
      <c r="J1210" s="417" t="s">
        <v>3081</v>
      </c>
      <c r="K1210" s="419" t="str">
        <f t="shared" si="92"/>
        <v>393 Main St  Fawn Grove,  PA  17321</v>
      </c>
      <c r="L1210" s="418" t="s">
        <v>6338</v>
      </c>
      <c r="M1210" s="395"/>
      <c r="N1210" s="418" t="s">
        <v>3910</v>
      </c>
      <c r="O1210" s="395"/>
      <c r="P1210" s="418" t="s">
        <v>4484</v>
      </c>
      <c r="Q1210" s="417" t="s">
        <v>4017</v>
      </c>
      <c r="R1210" s="417" t="s">
        <v>4485</v>
      </c>
    </row>
    <row r="1211" spans="1:18" ht="15" customHeight="1" thickBot="1" x14ac:dyDescent="0.3">
      <c r="A1211" s="417" t="s">
        <v>1132</v>
      </c>
      <c r="B1211" s="413">
        <f t="shared" si="90"/>
        <v>2</v>
      </c>
      <c r="C1211" s="413" t="str">
        <f t="shared" si="93"/>
        <v>1126762032</v>
      </c>
      <c r="D1211" s="395" t="str">
        <f t="shared" si="94"/>
        <v>112676203South Eastern MS-East</v>
      </c>
      <c r="E1211" s="418" t="s">
        <v>1133</v>
      </c>
      <c r="F1211" s="418" t="s">
        <v>23</v>
      </c>
      <c r="G1211" s="415" t="s">
        <v>1425</v>
      </c>
      <c r="H1211" s="417" t="s">
        <v>3083</v>
      </c>
      <c r="I1211" s="418" t="s">
        <v>3082</v>
      </c>
      <c r="J1211" s="417" t="s">
        <v>3083</v>
      </c>
      <c r="K1211" s="419" t="str">
        <f t="shared" si="92"/>
        <v>375 Main Street  Fawn Grove,  PA  17321</v>
      </c>
      <c r="L1211" s="418" t="s">
        <v>6339</v>
      </c>
      <c r="M1211" s="395"/>
      <c r="N1211" s="418" t="s">
        <v>3910</v>
      </c>
      <c r="O1211" s="395"/>
      <c r="P1211" s="418" t="s">
        <v>4484</v>
      </c>
      <c r="Q1211" s="417" t="s">
        <v>4017</v>
      </c>
      <c r="R1211" s="417" t="s">
        <v>4485</v>
      </c>
    </row>
    <row r="1212" spans="1:18" ht="15" customHeight="1" thickBot="1" x14ac:dyDescent="0.3">
      <c r="A1212" s="417" t="s">
        <v>1134</v>
      </c>
      <c r="B1212" s="413">
        <f t="shared" si="90"/>
        <v>1</v>
      </c>
      <c r="C1212" s="413" t="str">
        <f t="shared" si="93"/>
        <v>1030287031</v>
      </c>
      <c r="D1212" s="395" t="str">
        <f t="shared" si="94"/>
        <v>103028703South Fayette MS</v>
      </c>
      <c r="E1212" s="418" t="s">
        <v>1135</v>
      </c>
      <c r="F1212" s="418" t="s">
        <v>23</v>
      </c>
      <c r="G1212" s="415" t="s">
        <v>1425</v>
      </c>
      <c r="H1212" s="417" t="s">
        <v>3085</v>
      </c>
      <c r="I1212" s="418" t="s">
        <v>3084</v>
      </c>
      <c r="J1212" s="417" t="s">
        <v>3085</v>
      </c>
      <c r="K1212" s="419" t="str">
        <f t="shared" si="92"/>
        <v>3700 Old Oakdale Rd  McDonald,  PA  15057</v>
      </c>
      <c r="L1212" s="418" t="s">
        <v>6340</v>
      </c>
      <c r="M1212" s="395"/>
      <c r="N1212" s="418" t="s">
        <v>3910</v>
      </c>
      <c r="O1212" s="395"/>
      <c r="P1212" s="418" t="s">
        <v>4131</v>
      </c>
      <c r="Q1212" s="417" t="s">
        <v>4017</v>
      </c>
      <c r="R1212" s="417" t="s">
        <v>4057</v>
      </c>
    </row>
    <row r="1213" spans="1:18" ht="15" customHeight="1" thickBot="1" x14ac:dyDescent="0.3">
      <c r="A1213" s="417" t="s">
        <v>1134</v>
      </c>
      <c r="B1213" s="413">
        <f t="shared" si="90"/>
        <v>2</v>
      </c>
      <c r="C1213" s="413" t="str">
        <f t="shared" si="93"/>
        <v>1030287032</v>
      </c>
      <c r="D1213" s="395" t="str">
        <f t="shared" si="94"/>
        <v>103028703South Fayette Twp HS</v>
      </c>
      <c r="E1213" s="418" t="s">
        <v>1135</v>
      </c>
      <c r="F1213" s="418" t="s">
        <v>23</v>
      </c>
      <c r="G1213" s="415" t="s">
        <v>1425</v>
      </c>
      <c r="H1213" s="417" t="s">
        <v>3087</v>
      </c>
      <c r="I1213" s="418" t="s">
        <v>3086</v>
      </c>
      <c r="J1213" s="417" t="s">
        <v>3087</v>
      </c>
      <c r="K1213" s="419" t="str">
        <f t="shared" si="92"/>
        <v>3640 Old Oakdale Rd  McDonald,  PA  15057</v>
      </c>
      <c r="L1213" s="418" t="s">
        <v>6341</v>
      </c>
      <c r="M1213" s="395"/>
      <c r="N1213" s="418" t="s">
        <v>3910</v>
      </c>
      <c r="O1213" s="395"/>
      <c r="P1213" s="418" t="s">
        <v>4131</v>
      </c>
      <c r="Q1213" s="417" t="s">
        <v>4017</v>
      </c>
      <c r="R1213" s="417" t="s">
        <v>4057</v>
      </c>
    </row>
    <row r="1214" spans="1:18" ht="15" customHeight="1" thickBot="1" x14ac:dyDescent="0.3">
      <c r="A1214" s="417" t="s">
        <v>1136</v>
      </c>
      <c r="B1214" s="413">
        <f t="shared" si="90"/>
        <v>1</v>
      </c>
      <c r="C1214" s="413" t="str">
        <f t="shared" si="93"/>
        <v>1152183031</v>
      </c>
      <c r="D1214" s="395" t="str">
        <f t="shared" si="94"/>
        <v>115218303Boiling Springs HS</v>
      </c>
      <c r="E1214" s="418" t="s">
        <v>1137</v>
      </c>
      <c r="F1214" s="418" t="s">
        <v>23</v>
      </c>
      <c r="G1214" s="415" t="s">
        <v>1425</v>
      </c>
      <c r="H1214" s="417" t="s">
        <v>3089</v>
      </c>
      <c r="I1214" s="418" t="s">
        <v>3088</v>
      </c>
      <c r="J1214" s="417" t="s">
        <v>3089</v>
      </c>
      <c r="K1214" s="419" t="str">
        <f t="shared" si="92"/>
        <v>4 Forge Rd  Boiling Springs,  PA  17007</v>
      </c>
      <c r="L1214" s="418" t="s">
        <v>6342</v>
      </c>
      <c r="M1214" s="395"/>
      <c r="N1214" s="418" t="s">
        <v>3910</v>
      </c>
      <c r="O1214" s="395"/>
      <c r="P1214" s="418" t="s">
        <v>4583</v>
      </c>
      <c r="Q1214" s="417" t="s">
        <v>4017</v>
      </c>
      <c r="R1214" s="417" t="s">
        <v>4584</v>
      </c>
    </row>
    <row r="1215" spans="1:18" ht="15" customHeight="1" thickBot="1" x14ac:dyDescent="0.3">
      <c r="A1215" s="417" t="s">
        <v>1136</v>
      </c>
      <c r="B1215" s="413">
        <f t="shared" si="90"/>
        <v>2</v>
      </c>
      <c r="C1215" s="413" t="str">
        <f t="shared" si="93"/>
        <v>1152183032</v>
      </c>
      <c r="D1215" s="395" t="str">
        <f t="shared" si="94"/>
        <v>115218303Yellow Breeches MS</v>
      </c>
      <c r="E1215" s="418" t="s">
        <v>1137</v>
      </c>
      <c r="F1215" s="418" t="s">
        <v>23</v>
      </c>
      <c r="G1215" s="415" t="s">
        <v>1425</v>
      </c>
      <c r="H1215" s="417" t="s">
        <v>3091</v>
      </c>
      <c r="I1215" s="418" t="s">
        <v>3090</v>
      </c>
      <c r="J1215" s="417" t="s">
        <v>3091</v>
      </c>
      <c r="K1215" s="419" t="str">
        <f t="shared" si="92"/>
        <v>4 Forge Rd  Boiling Springs,  PA  17007</v>
      </c>
      <c r="L1215" s="418" t="s">
        <v>6342</v>
      </c>
      <c r="M1215" s="395"/>
      <c r="N1215" s="418" t="s">
        <v>3910</v>
      </c>
      <c r="O1215" s="395"/>
      <c r="P1215" s="418" t="s">
        <v>4583</v>
      </c>
      <c r="Q1215" s="417" t="s">
        <v>4017</v>
      </c>
      <c r="R1215" s="417" t="s">
        <v>4584</v>
      </c>
    </row>
    <row r="1216" spans="1:18" ht="15" customHeight="1" thickBot="1" x14ac:dyDescent="0.3">
      <c r="A1216" s="417" t="s">
        <v>1138</v>
      </c>
      <c r="B1216" s="413">
        <f t="shared" si="90"/>
        <v>1</v>
      </c>
      <c r="C1216" s="413" t="str">
        <f t="shared" si="93"/>
        <v>1030287531</v>
      </c>
      <c r="D1216" s="395" t="str">
        <f t="shared" si="94"/>
        <v>103028753South Park MS</v>
      </c>
      <c r="E1216" s="418" t="s">
        <v>1139</v>
      </c>
      <c r="F1216" s="418" t="s">
        <v>23</v>
      </c>
      <c r="G1216" s="415" t="s">
        <v>1425</v>
      </c>
      <c r="H1216" s="417" t="s">
        <v>3093</v>
      </c>
      <c r="I1216" s="418" t="s">
        <v>3092</v>
      </c>
      <c r="J1216" s="417" t="s">
        <v>3093</v>
      </c>
      <c r="K1216" s="419" t="str">
        <f t="shared" si="92"/>
        <v>2500 Stewart Rd  South Park,  PA  15129</v>
      </c>
      <c r="L1216" s="418" t="s">
        <v>6343</v>
      </c>
      <c r="M1216" s="395"/>
      <c r="N1216" s="418" t="s">
        <v>3910</v>
      </c>
      <c r="O1216" s="395"/>
      <c r="P1216" s="418" t="s">
        <v>4132</v>
      </c>
      <c r="Q1216" s="417" t="s">
        <v>4017</v>
      </c>
      <c r="R1216" s="417" t="s">
        <v>4133</v>
      </c>
    </row>
    <row r="1217" spans="1:18" ht="15" customHeight="1" thickBot="1" x14ac:dyDescent="0.3">
      <c r="A1217" s="417" t="s">
        <v>1138</v>
      </c>
      <c r="B1217" s="413">
        <f t="shared" si="90"/>
        <v>2</v>
      </c>
      <c r="C1217" s="413" t="str">
        <f t="shared" si="93"/>
        <v>1030287532</v>
      </c>
      <c r="D1217" s="395" t="str">
        <f t="shared" si="94"/>
        <v>103028753South Park SHS</v>
      </c>
      <c r="E1217" s="418" t="s">
        <v>1139</v>
      </c>
      <c r="F1217" s="418" t="s">
        <v>23</v>
      </c>
      <c r="G1217" s="415" t="s">
        <v>1425</v>
      </c>
      <c r="H1217" s="417" t="s">
        <v>3095</v>
      </c>
      <c r="I1217" s="418" t="s">
        <v>3094</v>
      </c>
      <c r="J1217" s="417" t="s">
        <v>3095</v>
      </c>
      <c r="K1217" s="419" t="str">
        <f t="shared" si="92"/>
        <v>2005 Eagle Ridge Rd  South Park,  PA  15129</v>
      </c>
      <c r="L1217" s="418" t="s">
        <v>6344</v>
      </c>
      <c r="M1217" s="395"/>
      <c r="N1217" s="418" t="s">
        <v>3910</v>
      </c>
      <c r="O1217" s="395"/>
      <c r="P1217" s="418" t="s">
        <v>4132</v>
      </c>
      <c r="Q1217" s="417" t="s">
        <v>4017</v>
      </c>
      <c r="R1217" s="417" t="s">
        <v>4133</v>
      </c>
    </row>
    <row r="1218" spans="1:18" ht="15" customHeight="1" thickBot="1" x14ac:dyDescent="0.3">
      <c r="A1218" s="417" t="s">
        <v>1140</v>
      </c>
      <c r="B1218" s="413">
        <f t="shared" si="90"/>
        <v>1</v>
      </c>
      <c r="C1218" s="413" t="str">
        <f t="shared" si="93"/>
        <v>1270474041</v>
      </c>
      <c r="D1218" s="395" t="str">
        <f t="shared" si="94"/>
        <v>127047404South Side HS</v>
      </c>
      <c r="E1218" s="418" t="s">
        <v>1141</v>
      </c>
      <c r="F1218" s="418" t="s">
        <v>23</v>
      </c>
      <c r="G1218" s="415" t="s">
        <v>1425</v>
      </c>
      <c r="H1218" s="417" t="s">
        <v>3097</v>
      </c>
      <c r="I1218" s="418" t="s">
        <v>3096</v>
      </c>
      <c r="J1218" s="417" t="s">
        <v>3097</v>
      </c>
      <c r="K1218" s="419" t="str">
        <f t="shared" si="92"/>
        <v>4949 State Route 151  Hookstown,  PA  15050</v>
      </c>
      <c r="L1218" s="418" t="s">
        <v>6345</v>
      </c>
      <c r="M1218" s="395"/>
      <c r="N1218" s="418" t="s">
        <v>3910</v>
      </c>
      <c r="O1218" s="395"/>
      <c r="P1218" s="418" t="s">
        <v>5018</v>
      </c>
      <c r="Q1218" s="417" t="s">
        <v>4017</v>
      </c>
      <c r="R1218" s="417" t="s">
        <v>5019</v>
      </c>
    </row>
    <row r="1219" spans="1:18" ht="15" customHeight="1" thickBot="1" x14ac:dyDescent="0.3">
      <c r="A1219" s="417" t="s">
        <v>1140</v>
      </c>
      <c r="B1219" s="413">
        <f t="shared" si="90"/>
        <v>2</v>
      </c>
      <c r="C1219" s="413" t="str">
        <f t="shared" si="93"/>
        <v>1270474042</v>
      </c>
      <c r="D1219" s="395" t="str">
        <f t="shared" si="94"/>
        <v>127047404South Side MS</v>
      </c>
      <c r="E1219" s="418" t="s">
        <v>1141</v>
      </c>
      <c r="F1219" s="418" t="s">
        <v>23</v>
      </c>
      <c r="G1219" s="415" t="s">
        <v>1425</v>
      </c>
      <c r="H1219" s="417" t="s">
        <v>3099</v>
      </c>
      <c r="I1219" s="418" t="s">
        <v>3098</v>
      </c>
      <c r="J1219" s="417" t="s">
        <v>3099</v>
      </c>
      <c r="K1219" s="419" t="str">
        <f t="shared" si="92"/>
        <v>4949 State Route 151  Hookstown,  PA  15050</v>
      </c>
      <c r="L1219" s="418" t="s">
        <v>6345</v>
      </c>
      <c r="M1219" s="395"/>
      <c r="N1219" s="418" t="s">
        <v>3910</v>
      </c>
      <c r="O1219" s="395"/>
      <c r="P1219" s="418" t="s">
        <v>5018</v>
      </c>
      <c r="Q1219" s="417" t="s">
        <v>4017</v>
      </c>
      <c r="R1219" s="417" t="s">
        <v>5019</v>
      </c>
    </row>
    <row r="1220" spans="1:18" ht="15" customHeight="1" thickBot="1" x14ac:dyDescent="0.3">
      <c r="A1220" s="417" t="s">
        <v>1142</v>
      </c>
      <c r="B1220" s="413">
        <f t="shared" ref="B1220:B1283" si="95">IF(A1220=A1219,B1219+1,1)</f>
        <v>1</v>
      </c>
      <c r="C1220" s="413" t="str">
        <f t="shared" si="93"/>
        <v>1126764031</v>
      </c>
      <c r="D1220" s="395" t="str">
        <f t="shared" si="94"/>
        <v>112676403Markle Intrmd Sch</v>
      </c>
      <c r="E1220" s="418" t="s">
        <v>1143</v>
      </c>
      <c r="F1220" s="418" t="s">
        <v>23</v>
      </c>
      <c r="G1220" s="415" t="s">
        <v>1425</v>
      </c>
      <c r="H1220" s="417" t="s">
        <v>3101</v>
      </c>
      <c r="I1220" s="418" t="s">
        <v>3100</v>
      </c>
      <c r="J1220" s="417" t="s">
        <v>3101</v>
      </c>
      <c r="K1220" s="419" t="str">
        <f t="shared" si="92"/>
        <v>225 Bowman Rd  Hanover,  PA  17331</v>
      </c>
      <c r="L1220" s="418" t="s">
        <v>6346</v>
      </c>
      <c r="M1220" s="395"/>
      <c r="N1220" s="418" t="s">
        <v>3910</v>
      </c>
      <c r="O1220" s="395"/>
      <c r="P1220" s="418" t="s">
        <v>4475</v>
      </c>
      <c r="Q1220" s="417" t="s">
        <v>4017</v>
      </c>
      <c r="R1220" s="417" t="s">
        <v>4476</v>
      </c>
    </row>
    <row r="1221" spans="1:18" ht="15" customHeight="1" thickBot="1" x14ac:dyDescent="0.3">
      <c r="A1221" s="417" t="s">
        <v>1142</v>
      </c>
      <c r="B1221" s="413">
        <f t="shared" si="95"/>
        <v>2</v>
      </c>
      <c r="C1221" s="413" t="str">
        <f t="shared" si="93"/>
        <v>1126764032</v>
      </c>
      <c r="D1221" s="395" t="str">
        <f t="shared" si="94"/>
        <v>112676403South Western SHS</v>
      </c>
      <c r="E1221" s="418" t="s">
        <v>1143</v>
      </c>
      <c r="F1221" s="418" t="s">
        <v>23</v>
      </c>
      <c r="G1221" s="415" t="s">
        <v>1425</v>
      </c>
      <c r="H1221" s="417" t="s">
        <v>3103</v>
      </c>
      <c r="I1221" s="418" t="s">
        <v>3102</v>
      </c>
      <c r="J1221" s="417" t="s">
        <v>3103</v>
      </c>
      <c r="K1221" s="419" t="str">
        <f t="shared" si="92"/>
        <v>200 Bowman Rd  Hanover,  PA  17331</v>
      </c>
      <c r="L1221" s="418" t="s">
        <v>6347</v>
      </c>
      <c r="M1221" s="395"/>
      <c r="N1221" s="418" t="s">
        <v>3910</v>
      </c>
      <c r="O1221" s="395"/>
      <c r="P1221" s="418" t="s">
        <v>4475</v>
      </c>
      <c r="Q1221" s="417" t="s">
        <v>4017</v>
      </c>
      <c r="R1221" s="417" t="s">
        <v>4476</v>
      </c>
    </row>
    <row r="1222" spans="1:18" ht="15" customHeight="1" thickBot="1" x14ac:dyDescent="0.3">
      <c r="A1222" s="417" t="s">
        <v>1144</v>
      </c>
      <c r="B1222" s="413">
        <f t="shared" si="95"/>
        <v>1</v>
      </c>
      <c r="C1222" s="413" t="str">
        <f t="shared" si="93"/>
        <v>1174161031</v>
      </c>
      <c r="D1222" s="395" t="str">
        <f t="shared" si="94"/>
        <v>117416103South Williamsport Area JSHS</v>
      </c>
      <c r="E1222" s="418" t="s">
        <v>1145</v>
      </c>
      <c r="F1222" s="418" t="s">
        <v>23</v>
      </c>
      <c r="G1222" s="415" t="s">
        <v>1425</v>
      </c>
      <c r="H1222" s="417" t="s">
        <v>3105</v>
      </c>
      <c r="I1222" s="418" t="s">
        <v>3104</v>
      </c>
      <c r="J1222" s="417" t="s">
        <v>3105</v>
      </c>
      <c r="K1222" s="419" t="str">
        <f t="shared" si="92"/>
        <v>700 Percy St  South Williamsport,  PA  17702</v>
      </c>
      <c r="L1222" s="418" t="s">
        <v>6348</v>
      </c>
      <c r="M1222" s="395"/>
      <c r="N1222" s="418" t="s">
        <v>3910</v>
      </c>
      <c r="O1222" s="395"/>
      <c r="P1222" s="418" t="s">
        <v>4685</v>
      </c>
      <c r="Q1222" s="417" t="s">
        <v>4017</v>
      </c>
      <c r="R1222" s="417" t="s">
        <v>4686</v>
      </c>
    </row>
    <row r="1223" spans="1:18" ht="15" customHeight="1" thickBot="1" x14ac:dyDescent="0.3">
      <c r="A1223" s="417" t="s">
        <v>1146</v>
      </c>
      <c r="B1223" s="413">
        <f t="shared" si="95"/>
        <v>1</v>
      </c>
      <c r="C1223" s="413" t="str">
        <f t="shared" si="93"/>
        <v>1252384021</v>
      </c>
      <c r="D1223" s="395" t="str">
        <f t="shared" si="94"/>
        <v>125238402Academy Park HS</v>
      </c>
      <c r="E1223" s="418" t="s">
        <v>1147</v>
      </c>
      <c r="F1223" s="418" t="s">
        <v>23</v>
      </c>
      <c r="G1223" s="415" t="s">
        <v>1425</v>
      </c>
      <c r="H1223" s="417" t="s">
        <v>3107</v>
      </c>
      <c r="I1223" s="418" t="s">
        <v>3106</v>
      </c>
      <c r="J1223" s="417" t="s">
        <v>3107</v>
      </c>
      <c r="K1223" s="419" t="str">
        <f t="shared" si="92"/>
        <v>300 Calcon Hook Rd  Sharon Hill,  PA  19079</v>
      </c>
      <c r="L1223" s="418" t="s">
        <v>6349</v>
      </c>
      <c r="M1223" s="395"/>
      <c r="N1223" s="418" t="s">
        <v>3910</v>
      </c>
      <c r="O1223" s="395"/>
      <c r="P1223" s="418" t="s">
        <v>6350</v>
      </c>
      <c r="Q1223" s="417" t="s">
        <v>4017</v>
      </c>
      <c r="R1223" s="417" t="s">
        <v>14972</v>
      </c>
    </row>
    <row r="1224" spans="1:18" ht="15" customHeight="1" thickBot="1" x14ac:dyDescent="0.3">
      <c r="A1224" s="417" t="s">
        <v>1146</v>
      </c>
      <c r="B1224" s="413">
        <f t="shared" si="95"/>
        <v>2</v>
      </c>
      <c r="C1224" s="413" t="str">
        <f t="shared" si="93"/>
        <v>1252384022</v>
      </c>
      <c r="D1224" s="395" t="str">
        <f t="shared" si="94"/>
        <v>125238402Darby Twp Sch</v>
      </c>
      <c r="E1224" s="418" t="s">
        <v>1147</v>
      </c>
      <c r="F1224" s="418" t="s">
        <v>23</v>
      </c>
      <c r="G1224" s="415" t="s">
        <v>1425</v>
      </c>
      <c r="H1224" s="417" t="s">
        <v>3109</v>
      </c>
      <c r="I1224" s="418" t="s">
        <v>3108</v>
      </c>
      <c r="J1224" s="417" t="s">
        <v>3109</v>
      </c>
      <c r="K1224" s="419" t="str">
        <f t="shared" si="92"/>
        <v>801 Ashland Avenue  Glenolden,  PA  19036</v>
      </c>
      <c r="L1224" s="418" t="s">
        <v>6351</v>
      </c>
      <c r="M1224" s="395"/>
      <c r="N1224" s="418" t="s">
        <v>3910</v>
      </c>
      <c r="O1224" s="395"/>
      <c r="P1224" s="418" t="s">
        <v>5647</v>
      </c>
      <c r="Q1224" s="417" t="s">
        <v>4017</v>
      </c>
      <c r="R1224" s="417" t="s">
        <v>5648</v>
      </c>
    </row>
    <row r="1225" spans="1:18" ht="15" customHeight="1" thickBot="1" x14ac:dyDescent="0.3">
      <c r="A1225" s="417" t="s">
        <v>1146</v>
      </c>
      <c r="B1225" s="413">
        <f t="shared" si="95"/>
        <v>3</v>
      </c>
      <c r="C1225" s="413" t="str">
        <f t="shared" si="93"/>
        <v>1252384023</v>
      </c>
      <c r="D1225" s="395" t="str">
        <f t="shared" si="94"/>
        <v>125238402Delcroft Sch</v>
      </c>
      <c r="E1225" s="418" t="s">
        <v>1147</v>
      </c>
      <c r="F1225" s="418" t="s">
        <v>23</v>
      </c>
      <c r="G1225" s="415" t="s">
        <v>1425</v>
      </c>
      <c r="H1225" s="417" t="s">
        <v>3111</v>
      </c>
      <c r="I1225" s="418" t="s">
        <v>3110</v>
      </c>
      <c r="J1225" s="417" t="s">
        <v>3111</v>
      </c>
      <c r="K1225" s="419" t="str">
        <f t="shared" si="92"/>
        <v>799 School Lane  Folcroft,  PA  19032</v>
      </c>
      <c r="L1225" s="418" t="s">
        <v>6352</v>
      </c>
      <c r="M1225" s="395"/>
      <c r="N1225" s="418" t="s">
        <v>3910</v>
      </c>
      <c r="O1225" s="395"/>
      <c r="P1225" s="418" t="s">
        <v>4927</v>
      </c>
      <c r="Q1225" s="417" t="s">
        <v>4017</v>
      </c>
      <c r="R1225" s="417" t="s">
        <v>4928</v>
      </c>
    </row>
    <row r="1226" spans="1:18" ht="15" customHeight="1" thickBot="1" x14ac:dyDescent="0.3">
      <c r="A1226" s="417" t="s">
        <v>1146</v>
      </c>
      <c r="B1226" s="413">
        <f t="shared" si="95"/>
        <v>4</v>
      </c>
      <c r="C1226" s="413" t="str">
        <f t="shared" si="93"/>
        <v>1252384024</v>
      </c>
      <c r="D1226" s="395" t="str">
        <f t="shared" si="94"/>
        <v>125238402Harris Sch</v>
      </c>
      <c r="E1226" s="418" t="s">
        <v>1147</v>
      </c>
      <c r="F1226" s="418" t="s">
        <v>23</v>
      </c>
      <c r="G1226" s="415" t="s">
        <v>1425</v>
      </c>
      <c r="H1226" s="417" t="s">
        <v>3113</v>
      </c>
      <c r="I1226" s="418" t="s">
        <v>3112</v>
      </c>
      <c r="J1226" s="417" t="s">
        <v>3113</v>
      </c>
      <c r="K1226" s="419" t="str">
        <f t="shared" si="92"/>
        <v>501 Sharon Avenue  Collingdale,  PA  19023</v>
      </c>
      <c r="L1226" s="418" t="s">
        <v>6353</v>
      </c>
      <c r="M1226" s="395"/>
      <c r="N1226" s="418" t="s">
        <v>3910</v>
      </c>
      <c r="O1226" s="395"/>
      <c r="P1226" s="418" t="s">
        <v>6354</v>
      </c>
      <c r="Q1226" s="417" t="s">
        <v>4017</v>
      </c>
      <c r="R1226" s="417" t="s">
        <v>14973</v>
      </c>
    </row>
    <row r="1227" spans="1:18" ht="15" customHeight="1" thickBot="1" x14ac:dyDescent="0.3">
      <c r="A1227" s="417" t="s">
        <v>1146</v>
      </c>
      <c r="B1227" s="413">
        <f t="shared" si="95"/>
        <v>5</v>
      </c>
      <c r="C1227" s="413" t="str">
        <f t="shared" si="93"/>
        <v>1252384025</v>
      </c>
      <c r="D1227" s="395" t="str">
        <f t="shared" si="94"/>
        <v>125238402Sharon Hill Sch</v>
      </c>
      <c r="E1227" s="418" t="s">
        <v>1147</v>
      </c>
      <c r="F1227" s="418" t="s">
        <v>23</v>
      </c>
      <c r="G1227" s="415" t="s">
        <v>1425</v>
      </c>
      <c r="H1227" s="417" t="s">
        <v>3115</v>
      </c>
      <c r="I1227" s="418" t="s">
        <v>3114</v>
      </c>
      <c r="J1227" s="417" t="s">
        <v>3115</v>
      </c>
      <c r="K1227" s="419" t="str">
        <f t="shared" si="92"/>
        <v>701 Coates Street  Sharon Hill,  PA  19079</v>
      </c>
      <c r="L1227" s="418" t="s">
        <v>6355</v>
      </c>
      <c r="M1227" s="395"/>
      <c r="N1227" s="418" t="s">
        <v>3910</v>
      </c>
      <c r="O1227" s="395"/>
      <c r="P1227" s="418" t="s">
        <v>6350</v>
      </c>
      <c r="Q1227" s="417" t="s">
        <v>4017</v>
      </c>
      <c r="R1227" s="417" t="s">
        <v>14972</v>
      </c>
    </row>
    <row r="1228" spans="1:18" ht="15" customHeight="1" thickBot="1" x14ac:dyDescent="0.3">
      <c r="A1228" s="417" t="s">
        <v>1148</v>
      </c>
      <c r="B1228" s="413">
        <f t="shared" si="95"/>
        <v>1</v>
      </c>
      <c r="C1228" s="413" t="str">
        <f t="shared" si="93"/>
        <v>1013065031</v>
      </c>
      <c r="D1228" s="395" t="str">
        <f t="shared" si="94"/>
        <v>101306503Mapletown JSHS</v>
      </c>
      <c r="E1228" s="418" t="s">
        <v>1149</v>
      </c>
      <c r="F1228" s="418" t="s">
        <v>23</v>
      </c>
      <c r="G1228" s="415" t="s">
        <v>1425</v>
      </c>
      <c r="H1228" s="417" t="s">
        <v>3117</v>
      </c>
      <c r="I1228" s="418" t="s">
        <v>3116</v>
      </c>
      <c r="J1228" s="417" t="s">
        <v>3117</v>
      </c>
      <c r="K1228" s="419" t="str">
        <f t="shared" si="92"/>
        <v>1000 Mapletown Rd  Greensboro,  PA  15338</v>
      </c>
      <c r="L1228" s="418" t="s">
        <v>6356</v>
      </c>
      <c r="M1228" s="395"/>
      <c r="N1228" s="418" t="s">
        <v>3910</v>
      </c>
      <c r="O1228" s="395"/>
      <c r="P1228" s="418" t="s">
        <v>4040</v>
      </c>
      <c r="Q1228" s="417" t="s">
        <v>4017</v>
      </c>
      <c r="R1228" s="417" t="s">
        <v>4041</v>
      </c>
    </row>
    <row r="1229" spans="1:18" ht="15" customHeight="1" thickBot="1" x14ac:dyDescent="0.3">
      <c r="A1229" s="417" t="s">
        <v>1150</v>
      </c>
      <c r="B1229" s="413">
        <f t="shared" si="95"/>
        <v>1</v>
      </c>
      <c r="C1229" s="413" t="str">
        <f t="shared" si="93"/>
        <v>1161975031</v>
      </c>
      <c r="D1229" s="395" t="str">
        <f t="shared" si="94"/>
        <v>116197503Southern Columbia HS</v>
      </c>
      <c r="E1229" s="418" t="s">
        <v>1151</v>
      </c>
      <c r="F1229" s="418" t="s">
        <v>23</v>
      </c>
      <c r="G1229" s="415" t="s">
        <v>1425</v>
      </c>
      <c r="H1229" s="417" t="s">
        <v>3119</v>
      </c>
      <c r="I1229" s="418" t="s">
        <v>3118</v>
      </c>
      <c r="J1229" s="417" t="s">
        <v>3119</v>
      </c>
      <c r="K1229" s="419" t="str">
        <f t="shared" si="92"/>
        <v>812 Southern Drive  Catawissa,  PA  17820</v>
      </c>
      <c r="L1229" s="418" t="s">
        <v>6357</v>
      </c>
      <c r="M1229" s="395"/>
      <c r="N1229" s="418" t="s">
        <v>3910</v>
      </c>
      <c r="O1229" s="395"/>
      <c r="P1229" s="418" t="s">
        <v>4633</v>
      </c>
      <c r="Q1229" s="417" t="s">
        <v>4017</v>
      </c>
      <c r="R1229" s="417" t="s">
        <v>4634</v>
      </c>
    </row>
    <row r="1230" spans="1:18" ht="15" customHeight="1" thickBot="1" x14ac:dyDescent="0.3">
      <c r="A1230" s="417" t="s">
        <v>1150</v>
      </c>
      <c r="B1230" s="413">
        <f t="shared" si="95"/>
        <v>2</v>
      </c>
      <c r="C1230" s="413" t="str">
        <f t="shared" si="93"/>
        <v>1161975032</v>
      </c>
      <c r="D1230" s="395" t="str">
        <f t="shared" si="94"/>
        <v>116197503Southern Columbia MS</v>
      </c>
      <c r="E1230" s="418" t="s">
        <v>1151</v>
      </c>
      <c r="F1230" s="418" t="s">
        <v>23</v>
      </c>
      <c r="G1230" s="415" t="s">
        <v>1425</v>
      </c>
      <c r="H1230" s="417" t="s">
        <v>3121</v>
      </c>
      <c r="I1230" s="418" t="s">
        <v>3120</v>
      </c>
      <c r="J1230" s="417" t="s">
        <v>3121</v>
      </c>
      <c r="K1230" s="419" t="str">
        <f t="shared" si="92"/>
        <v>810 Southern Drive  Catawissa,  PA  17820</v>
      </c>
      <c r="L1230" s="418" t="s">
        <v>6358</v>
      </c>
      <c r="M1230" s="395"/>
      <c r="N1230" s="418" t="s">
        <v>3910</v>
      </c>
      <c r="O1230" s="395"/>
      <c r="P1230" s="418" t="s">
        <v>4633</v>
      </c>
      <c r="Q1230" s="417" t="s">
        <v>4017</v>
      </c>
      <c r="R1230" s="417" t="s">
        <v>4634</v>
      </c>
    </row>
    <row r="1231" spans="1:18" ht="15" customHeight="1" thickBot="1" x14ac:dyDescent="0.3">
      <c r="A1231" s="417" t="s">
        <v>1152</v>
      </c>
      <c r="B1231" s="413">
        <f t="shared" si="95"/>
        <v>1</v>
      </c>
      <c r="C1231" s="413" t="str">
        <f t="shared" si="93"/>
        <v>1112975041</v>
      </c>
      <c r="D1231" s="395" t="str">
        <f t="shared" si="94"/>
        <v>111297504Southern Fulton JSHS</v>
      </c>
      <c r="E1231" s="418" t="s">
        <v>1153</v>
      </c>
      <c r="F1231" s="418" t="s">
        <v>23</v>
      </c>
      <c r="G1231" s="415" t="s">
        <v>1425</v>
      </c>
      <c r="H1231" s="417" t="s">
        <v>3123</v>
      </c>
      <c r="I1231" s="418" t="s">
        <v>3122</v>
      </c>
      <c r="J1231" s="417" t="s">
        <v>3123</v>
      </c>
      <c r="K1231" s="419" t="str">
        <f t="shared" si="92"/>
        <v>13083 Buck Valley Rd  Warfordsburg,  PA  17267</v>
      </c>
      <c r="L1231" s="418" t="s">
        <v>6359</v>
      </c>
      <c r="M1231" s="395"/>
      <c r="N1231" s="418" t="s">
        <v>3910</v>
      </c>
      <c r="O1231" s="395"/>
      <c r="P1231" s="418" t="s">
        <v>4426</v>
      </c>
      <c r="Q1231" s="417" t="s">
        <v>4017</v>
      </c>
      <c r="R1231" s="417" t="s">
        <v>4427</v>
      </c>
    </row>
    <row r="1232" spans="1:18" ht="15" customHeight="1" thickBot="1" x14ac:dyDescent="0.3">
      <c r="A1232" s="417" t="s">
        <v>1154</v>
      </c>
      <c r="B1232" s="413">
        <f t="shared" si="95"/>
        <v>1</v>
      </c>
      <c r="C1232" s="413" t="str">
        <f t="shared" si="93"/>
        <v>1113175031</v>
      </c>
      <c r="D1232" s="395" t="str">
        <f t="shared" si="94"/>
        <v>111317503Southern Huntingdon Co HS/MS</v>
      </c>
      <c r="E1232" s="418" t="s">
        <v>1155</v>
      </c>
      <c r="F1232" s="418" t="s">
        <v>23</v>
      </c>
      <c r="G1232" s="415" t="s">
        <v>1425</v>
      </c>
      <c r="H1232" s="417" t="s">
        <v>3125</v>
      </c>
      <c r="I1232" s="418" t="s">
        <v>3124</v>
      </c>
      <c r="J1232" s="417" t="s">
        <v>3125</v>
      </c>
      <c r="K1232" s="419" t="str">
        <f t="shared" si="92"/>
        <v>10339 Pogue Road  Three Springs,  PA  17264</v>
      </c>
      <c r="L1232" s="418" t="s">
        <v>6360</v>
      </c>
      <c r="M1232" s="395"/>
      <c r="N1232" s="418" t="s">
        <v>3910</v>
      </c>
      <c r="O1232" s="395"/>
      <c r="P1232" s="418" t="s">
        <v>4437</v>
      </c>
      <c r="Q1232" s="417" t="s">
        <v>4017</v>
      </c>
      <c r="R1232" s="417" t="s">
        <v>4438</v>
      </c>
    </row>
    <row r="1233" spans="1:18" ht="15" customHeight="1" thickBot="1" x14ac:dyDescent="0.3">
      <c r="A1233" s="417" t="s">
        <v>1156</v>
      </c>
      <c r="B1233" s="413">
        <f t="shared" si="95"/>
        <v>1</v>
      </c>
      <c r="C1233" s="413" t="str">
        <f t="shared" si="93"/>
        <v>1213957031</v>
      </c>
      <c r="D1233" s="395" t="str">
        <f t="shared" si="94"/>
        <v>121395703Southern Lehigh MS</v>
      </c>
      <c r="E1233" s="418" t="s">
        <v>1157</v>
      </c>
      <c r="F1233" s="418" t="s">
        <v>23</v>
      </c>
      <c r="G1233" s="415" t="s">
        <v>1425</v>
      </c>
      <c r="H1233" s="417" t="s">
        <v>3127</v>
      </c>
      <c r="I1233" s="418" t="s">
        <v>3126</v>
      </c>
      <c r="J1233" s="417" t="s">
        <v>3127</v>
      </c>
      <c r="K1233" s="419" t="str">
        <f t="shared" si="92"/>
        <v>3715 Preston Lane  Center Valley,  PA  18034</v>
      </c>
      <c r="L1233" s="418" t="s">
        <v>6361</v>
      </c>
      <c r="M1233" s="395"/>
      <c r="N1233" s="418" t="s">
        <v>3910</v>
      </c>
      <c r="O1233" s="395"/>
      <c r="P1233" s="418" t="s">
        <v>4821</v>
      </c>
      <c r="Q1233" s="417" t="s">
        <v>4017</v>
      </c>
      <c r="R1233" s="417" t="s">
        <v>4822</v>
      </c>
    </row>
    <row r="1234" spans="1:18" ht="15" customHeight="1" thickBot="1" x14ac:dyDescent="0.3">
      <c r="A1234" s="417" t="s">
        <v>1156</v>
      </c>
      <c r="B1234" s="413">
        <f t="shared" si="95"/>
        <v>2</v>
      </c>
      <c r="C1234" s="413" t="str">
        <f t="shared" si="93"/>
        <v>1213957032</v>
      </c>
      <c r="D1234" s="395" t="str">
        <f t="shared" si="94"/>
        <v>121395703Southern Lehigh SHS</v>
      </c>
      <c r="E1234" s="418" t="s">
        <v>1157</v>
      </c>
      <c r="F1234" s="418" t="s">
        <v>23</v>
      </c>
      <c r="G1234" s="415" t="s">
        <v>1425</v>
      </c>
      <c r="H1234" s="417" t="s">
        <v>3129</v>
      </c>
      <c r="I1234" s="418" t="s">
        <v>3128</v>
      </c>
      <c r="J1234" s="417" t="s">
        <v>3129</v>
      </c>
      <c r="K1234" s="419" t="str">
        <f t="shared" si="92"/>
        <v>5800 Main St  Center Valley,  PA  18034</v>
      </c>
      <c r="L1234" s="418" t="s">
        <v>6362</v>
      </c>
      <c r="M1234" s="395"/>
      <c r="N1234" s="418" t="s">
        <v>3910</v>
      </c>
      <c r="O1234" s="395"/>
      <c r="P1234" s="418" t="s">
        <v>4821</v>
      </c>
      <c r="Q1234" s="417" t="s">
        <v>4017</v>
      </c>
      <c r="R1234" s="417" t="s">
        <v>4822</v>
      </c>
    </row>
    <row r="1235" spans="1:18" ht="15" customHeight="1" thickBot="1" x14ac:dyDescent="0.3">
      <c r="A1235" s="417" t="s">
        <v>1158</v>
      </c>
      <c r="B1235" s="413">
        <f t="shared" si="95"/>
        <v>1</v>
      </c>
      <c r="C1235" s="413" t="str">
        <f t="shared" si="93"/>
        <v>1175970031</v>
      </c>
      <c r="D1235" s="395" t="str">
        <f t="shared" si="94"/>
        <v>117597003Liberty JSHS</v>
      </c>
      <c r="E1235" s="418" t="s">
        <v>1159</v>
      </c>
      <c r="F1235" s="418" t="s">
        <v>23</v>
      </c>
      <c r="G1235" s="415" t="s">
        <v>1425</v>
      </c>
      <c r="H1235" s="417" t="s">
        <v>3131</v>
      </c>
      <c r="I1235" s="418" t="s">
        <v>3130</v>
      </c>
      <c r="J1235" s="417" t="s">
        <v>3131</v>
      </c>
      <c r="K1235" s="419" t="str">
        <f t="shared" si="92"/>
        <v>8675 Route 414  Liberty,  PA  16930</v>
      </c>
      <c r="L1235" s="418" t="s">
        <v>6364</v>
      </c>
      <c r="M1235" s="395"/>
      <c r="N1235" s="418" t="s">
        <v>3910</v>
      </c>
      <c r="O1235" s="395"/>
      <c r="P1235" s="418" t="s">
        <v>6363</v>
      </c>
      <c r="Q1235" s="417" t="s">
        <v>4017</v>
      </c>
      <c r="R1235" s="417" t="s">
        <v>14974</v>
      </c>
    </row>
    <row r="1236" spans="1:18" ht="15" customHeight="1" thickBot="1" x14ac:dyDescent="0.3">
      <c r="A1236" s="417" t="s">
        <v>1158</v>
      </c>
      <c r="B1236" s="413">
        <f t="shared" si="95"/>
        <v>2</v>
      </c>
      <c r="C1236" s="413" t="str">
        <f t="shared" si="93"/>
        <v>1175970032</v>
      </c>
      <c r="D1236" s="395" t="str">
        <f t="shared" si="94"/>
        <v>117597003Mansfield JSHS</v>
      </c>
      <c r="E1236" s="418" t="s">
        <v>1159</v>
      </c>
      <c r="F1236" s="418" t="s">
        <v>23</v>
      </c>
      <c r="G1236" s="415" t="s">
        <v>1425</v>
      </c>
      <c r="H1236" s="417" t="s">
        <v>3133</v>
      </c>
      <c r="I1236" s="418" t="s">
        <v>3132</v>
      </c>
      <c r="J1236" s="417" t="s">
        <v>3133</v>
      </c>
      <c r="K1236" s="419" t="str">
        <f t="shared" ref="K1236:K1299" si="96">L1236&amp;"  "&amp;P1236&amp;",  "&amp;Q1236&amp;"  "&amp;R1236</f>
        <v>73 W Wellsboro St  Mansfield,  PA  16933</v>
      </c>
      <c r="L1236" s="418" t="s">
        <v>6365</v>
      </c>
      <c r="M1236" s="395"/>
      <c r="N1236" s="418" t="s">
        <v>3910</v>
      </c>
      <c r="O1236" s="395"/>
      <c r="P1236" s="418" t="s">
        <v>6366</v>
      </c>
      <c r="Q1236" s="417" t="s">
        <v>4017</v>
      </c>
      <c r="R1236" s="417" t="s">
        <v>14975</v>
      </c>
    </row>
    <row r="1237" spans="1:18" ht="15" customHeight="1" thickBot="1" x14ac:dyDescent="0.3">
      <c r="A1237" s="417" t="s">
        <v>1158</v>
      </c>
      <c r="B1237" s="413">
        <f t="shared" si="95"/>
        <v>3</v>
      </c>
      <c r="C1237" s="413" t="str">
        <f t="shared" si="93"/>
        <v>1175970033</v>
      </c>
      <c r="D1237" s="395" t="str">
        <f t="shared" si="94"/>
        <v>117597003North Penn JSHS</v>
      </c>
      <c r="E1237" s="418" t="s">
        <v>1159</v>
      </c>
      <c r="F1237" s="418" t="s">
        <v>23</v>
      </c>
      <c r="G1237" s="415" t="s">
        <v>1425</v>
      </c>
      <c r="H1237" s="417" t="s">
        <v>3135</v>
      </c>
      <c r="I1237" s="418" t="s">
        <v>3134</v>
      </c>
      <c r="J1237" s="417" t="s">
        <v>3135</v>
      </c>
      <c r="K1237" s="419" t="str">
        <f t="shared" si="96"/>
        <v>300 Morris St  Blossburg,  PA  16912</v>
      </c>
      <c r="L1237" s="418" t="s">
        <v>6367</v>
      </c>
      <c r="M1237" s="395"/>
      <c r="N1237" s="418" t="s">
        <v>3910</v>
      </c>
      <c r="O1237" s="395"/>
      <c r="P1237" s="418" t="s">
        <v>4691</v>
      </c>
      <c r="Q1237" s="417" t="s">
        <v>4017</v>
      </c>
      <c r="R1237" s="417" t="s">
        <v>4692</v>
      </c>
    </row>
    <row r="1238" spans="1:18" ht="15" customHeight="1" thickBot="1" x14ac:dyDescent="0.3">
      <c r="A1238" s="417" t="s">
        <v>1160</v>
      </c>
      <c r="B1238" s="413">
        <f t="shared" si="95"/>
        <v>1</v>
      </c>
      <c r="C1238" s="413" t="str">
        <f t="shared" si="93"/>
        <v>1126765031</v>
      </c>
      <c r="D1238" s="395" t="str">
        <f t="shared" si="94"/>
        <v>112676503Southern MS</v>
      </c>
      <c r="E1238" s="418" t="s">
        <v>1161</v>
      </c>
      <c r="F1238" s="418" t="s">
        <v>23</v>
      </c>
      <c r="G1238" s="415" t="s">
        <v>1425</v>
      </c>
      <c r="H1238" s="417" t="s">
        <v>3136</v>
      </c>
      <c r="I1238" s="418" t="s">
        <v>2933</v>
      </c>
      <c r="J1238" s="417" t="s">
        <v>3136</v>
      </c>
      <c r="K1238" s="419" t="str">
        <f t="shared" si="96"/>
        <v>3280 Fissels Church Rd  Glen Rock,  PA  17327</v>
      </c>
      <c r="L1238" s="418" t="s">
        <v>6369</v>
      </c>
      <c r="M1238" s="395"/>
      <c r="N1238" s="418" t="s">
        <v>4486</v>
      </c>
      <c r="O1238" s="395"/>
      <c r="P1238" s="418" t="s">
        <v>4487</v>
      </c>
      <c r="Q1238" s="417" t="s">
        <v>4017</v>
      </c>
      <c r="R1238" s="417" t="s">
        <v>4488</v>
      </c>
    </row>
    <row r="1239" spans="1:18" ht="15" customHeight="1" thickBot="1" x14ac:dyDescent="0.3">
      <c r="A1239" s="417" t="s">
        <v>1160</v>
      </c>
      <c r="B1239" s="413">
        <f t="shared" si="95"/>
        <v>2</v>
      </c>
      <c r="C1239" s="413" t="str">
        <f t="shared" si="93"/>
        <v>1126765032</v>
      </c>
      <c r="D1239" s="395" t="str">
        <f t="shared" si="94"/>
        <v>112676503Susquehannock HS</v>
      </c>
      <c r="E1239" s="418" t="s">
        <v>1161</v>
      </c>
      <c r="F1239" s="418" t="s">
        <v>23</v>
      </c>
      <c r="G1239" s="415" t="s">
        <v>1425</v>
      </c>
      <c r="H1239" s="417" t="s">
        <v>3138</v>
      </c>
      <c r="I1239" s="418" t="s">
        <v>3137</v>
      </c>
      <c r="J1239" s="417" t="s">
        <v>3138</v>
      </c>
      <c r="K1239" s="419" t="str">
        <f t="shared" si="96"/>
        <v>3280 Fissels Church Rd  Glen Rock,  PA  17327</v>
      </c>
      <c r="L1239" s="418" t="s">
        <v>6369</v>
      </c>
      <c r="M1239" s="395"/>
      <c r="N1239" s="418" t="s">
        <v>4486</v>
      </c>
      <c r="O1239" s="395"/>
      <c r="P1239" s="418" t="s">
        <v>4487</v>
      </c>
      <c r="Q1239" s="417" t="s">
        <v>4017</v>
      </c>
      <c r="R1239" s="417" t="s">
        <v>4488</v>
      </c>
    </row>
    <row r="1240" spans="1:18" ht="15" customHeight="1" thickBot="1" x14ac:dyDescent="0.3">
      <c r="A1240" s="417" t="s">
        <v>1162</v>
      </c>
      <c r="B1240" s="413">
        <f t="shared" si="95"/>
        <v>1</v>
      </c>
      <c r="C1240" s="413" t="str">
        <f t="shared" si="93"/>
        <v>1076575031</v>
      </c>
      <c r="D1240" s="395" t="str">
        <f t="shared" si="94"/>
        <v>107657503Southmoreland MS</v>
      </c>
      <c r="E1240" s="418" t="s">
        <v>1163</v>
      </c>
      <c r="F1240" s="418" t="s">
        <v>23</v>
      </c>
      <c r="G1240" s="415" t="s">
        <v>1425</v>
      </c>
      <c r="H1240" s="417" t="s">
        <v>3140</v>
      </c>
      <c r="I1240" s="418" t="s">
        <v>3139</v>
      </c>
      <c r="J1240" s="417" t="s">
        <v>3140</v>
      </c>
      <c r="K1240" s="419" t="str">
        <f t="shared" si="96"/>
        <v>200 Scottie Way  Scottdale,  PA  15683</v>
      </c>
      <c r="L1240" s="418" t="s">
        <v>6371</v>
      </c>
      <c r="M1240" s="395"/>
      <c r="N1240" s="418" t="s">
        <v>3910</v>
      </c>
      <c r="O1240" s="395"/>
      <c r="P1240" s="418" t="s">
        <v>4292</v>
      </c>
      <c r="Q1240" s="417" t="s">
        <v>4017</v>
      </c>
      <c r="R1240" s="417" t="s">
        <v>4293</v>
      </c>
    </row>
    <row r="1241" spans="1:18" ht="15" customHeight="1" thickBot="1" x14ac:dyDescent="0.3">
      <c r="A1241" s="417" t="s">
        <v>1162</v>
      </c>
      <c r="B1241" s="413">
        <f t="shared" si="95"/>
        <v>2</v>
      </c>
      <c r="C1241" s="413" t="str">
        <f t="shared" si="93"/>
        <v>1076575032</v>
      </c>
      <c r="D1241" s="395" t="str">
        <f t="shared" si="94"/>
        <v>107657503Southmoreland SHS</v>
      </c>
      <c r="E1241" s="418" t="s">
        <v>1163</v>
      </c>
      <c r="F1241" s="418" t="s">
        <v>23</v>
      </c>
      <c r="G1241" s="415" t="s">
        <v>1425</v>
      </c>
      <c r="H1241" s="417" t="s">
        <v>3142</v>
      </c>
      <c r="I1241" s="418" t="s">
        <v>3141</v>
      </c>
      <c r="J1241" s="417" t="s">
        <v>3142</v>
      </c>
      <c r="K1241" s="419" t="str">
        <f t="shared" si="96"/>
        <v>2351 Route 981  Alverton,  PA  15612</v>
      </c>
      <c r="L1241" s="418" t="s">
        <v>6372</v>
      </c>
      <c r="M1241" s="395"/>
      <c r="N1241" s="418" t="s">
        <v>6373</v>
      </c>
      <c r="O1241" s="395"/>
      <c r="P1241" s="418" t="s">
        <v>6370</v>
      </c>
      <c r="Q1241" s="417" t="s">
        <v>4017</v>
      </c>
      <c r="R1241" s="417" t="s">
        <v>14976</v>
      </c>
    </row>
    <row r="1242" spans="1:18" ht="15" customHeight="1" thickBot="1" x14ac:dyDescent="0.3">
      <c r="A1242" s="417" t="s">
        <v>1164</v>
      </c>
      <c r="B1242" s="413">
        <f t="shared" si="95"/>
        <v>1</v>
      </c>
      <c r="C1242" s="413" t="str">
        <f t="shared" si="93"/>
        <v>1085151071</v>
      </c>
      <c r="D1242" s="395" t="str">
        <f t="shared" si="94"/>
        <v>108515107Southwest Leadership Academy CS</v>
      </c>
      <c r="E1242" s="418" t="s">
        <v>1165</v>
      </c>
      <c r="F1242" s="418" t="s">
        <v>18</v>
      </c>
      <c r="G1242" s="415" t="s">
        <v>1425</v>
      </c>
      <c r="H1242" s="417" t="s">
        <v>3143</v>
      </c>
      <c r="I1242" s="418" t="s">
        <v>1165</v>
      </c>
      <c r="J1242" s="417" t="s">
        <v>3143</v>
      </c>
      <c r="K1242" s="419" t="str">
        <f t="shared" si="96"/>
        <v>7101 Paschall Ave  Philadelphia,  PA  19142</v>
      </c>
      <c r="L1242" s="418" t="s">
        <v>6374</v>
      </c>
      <c r="M1242" s="395"/>
      <c r="N1242" s="418" t="s">
        <v>3910</v>
      </c>
      <c r="O1242" s="395"/>
      <c r="P1242" s="418" t="s">
        <v>4016</v>
      </c>
      <c r="Q1242" s="417" t="s">
        <v>4017</v>
      </c>
      <c r="R1242" s="417" t="s">
        <v>4343</v>
      </c>
    </row>
    <row r="1243" spans="1:18" ht="15" customHeight="1" thickBot="1" x14ac:dyDescent="0.3">
      <c r="A1243" s="417" t="s">
        <v>1166</v>
      </c>
      <c r="B1243" s="413">
        <f t="shared" si="95"/>
        <v>1</v>
      </c>
      <c r="C1243" s="413" t="str">
        <f t="shared" si="93"/>
        <v>1030234101</v>
      </c>
      <c r="D1243" s="395" t="str">
        <f t="shared" si="94"/>
        <v>103023410Spectrum CS</v>
      </c>
      <c r="E1243" s="418" t="s">
        <v>1167</v>
      </c>
      <c r="F1243" s="418" t="s">
        <v>18</v>
      </c>
      <c r="G1243" s="415" t="s">
        <v>1425</v>
      </c>
      <c r="H1243" s="417" t="s">
        <v>3144</v>
      </c>
      <c r="I1243" s="418" t="s">
        <v>1167</v>
      </c>
      <c r="J1243" s="417" t="s">
        <v>3144</v>
      </c>
      <c r="K1243" s="419" t="str">
        <f t="shared" si="96"/>
        <v>4369 Northern Pike  Monroeville,  PA  15146</v>
      </c>
      <c r="L1243" s="418" t="s">
        <v>6375</v>
      </c>
      <c r="M1243" s="395"/>
      <c r="N1243" s="418" t="s">
        <v>3910</v>
      </c>
      <c r="O1243" s="395"/>
      <c r="P1243" s="418" t="s">
        <v>4102</v>
      </c>
      <c r="Q1243" s="417" t="s">
        <v>4017</v>
      </c>
      <c r="R1243" s="417" t="s">
        <v>4103</v>
      </c>
    </row>
    <row r="1244" spans="1:18" ht="15" customHeight="1" thickBot="1" x14ac:dyDescent="0.3">
      <c r="A1244" s="417" t="s">
        <v>1168</v>
      </c>
      <c r="B1244" s="413">
        <f t="shared" si="95"/>
        <v>1</v>
      </c>
      <c r="C1244" s="413" t="str">
        <f t="shared" si="93"/>
        <v>1080775031</v>
      </c>
      <c r="D1244" s="395" t="str">
        <f t="shared" si="94"/>
        <v>108077503Central HS</v>
      </c>
      <c r="E1244" s="418" t="s">
        <v>1169</v>
      </c>
      <c r="F1244" s="418" t="s">
        <v>23</v>
      </c>
      <c r="G1244" s="415" t="s">
        <v>1425</v>
      </c>
      <c r="H1244" s="417" t="s">
        <v>3145</v>
      </c>
      <c r="I1244" s="418" t="s">
        <v>1999</v>
      </c>
      <c r="J1244" s="417" t="s">
        <v>3145</v>
      </c>
      <c r="K1244" s="419" t="str">
        <f t="shared" si="96"/>
        <v>718 Central High Road  Martinsburg,  PA  16662</v>
      </c>
      <c r="L1244" s="418" t="s">
        <v>6376</v>
      </c>
      <c r="M1244" s="395"/>
      <c r="N1244" s="418" t="s">
        <v>3910</v>
      </c>
      <c r="O1244" s="395"/>
      <c r="P1244" s="418" t="s">
        <v>6377</v>
      </c>
      <c r="Q1244" s="417" t="s">
        <v>4017</v>
      </c>
      <c r="R1244" s="417" t="s">
        <v>14977</v>
      </c>
    </row>
    <row r="1245" spans="1:18" ht="15" customHeight="1" thickBot="1" x14ac:dyDescent="0.3">
      <c r="A1245" s="417" t="s">
        <v>1168</v>
      </c>
      <c r="B1245" s="413">
        <f t="shared" si="95"/>
        <v>2</v>
      </c>
      <c r="C1245" s="413" t="str">
        <f t="shared" si="93"/>
        <v>1080775032</v>
      </c>
      <c r="D1245" s="395" t="str">
        <f t="shared" si="94"/>
        <v>108077503Spring Cove MS</v>
      </c>
      <c r="E1245" s="418" t="s">
        <v>1169</v>
      </c>
      <c r="F1245" s="418" t="s">
        <v>23</v>
      </c>
      <c r="G1245" s="415" t="s">
        <v>1425</v>
      </c>
      <c r="H1245" s="417" t="s">
        <v>3147</v>
      </c>
      <c r="I1245" s="418" t="s">
        <v>3146</v>
      </c>
      <c r="J1245" s="417" t="s">
        <v>3147</v>
      </c>
      <c r="K1245" s="419" t="str">
        <f t="shared" si="96"/>
        <v>185 Spring Cove Drive  Roaring Spring,  PA  16673</v>
      </c>
      <c r="L1245" s="418" t="s">
        <v>6378</v>
      </c>
      <c r="M1245" s="395"/>
      <c r="N1245" s="418" t="s">
        <v>3910</v>
      </c>
      <c r="O1245" s="395"/>
      <c r="P1245" s="418" t="s">
        <v>4317</v>
      </c>
      <c r="Q1245" s="417" t="s">
        <v>4017</v>
      </c>
      <c r="R1245" s="417" t="s">
        <v>4318</v>
      </c>
    </row>
    <row r="1246" spans="1:18" ht="15" customHeight="1" thickBot="1" x14ac:dyDescent="0.3">
      <c r="A1246" s="417" t="s">
        <v>1170</v>
      </c>
      <c r="B1246" s="413">
        <f t="shared" si="95"/>
        <v>1</v>
      </c>
      <c r="C1246" s="413" t="str">
        <f t="shared" si="93"/>
        <v>1126767031</v>
      </c>
      <c r="D1246" s="395" t="str">
        <f t="shared" si="94"/>
        <v>112676703Spring Grove Area HS</v>
      </c>
      <c r="E1246" s="418" t="s">
        <v>1171</v>
      </c>
      <c r="F1246" s="418" t="s">
        <v>23</v>
      </c>
      <c r="G1246" s="415" t="s">
        <v>1425</v>
      </c>
      <c r="H1246" s="417" t="s">
        <v>3150</v>
      </c>
      <c r="I1246" s="418" t="s">
        <v>14978</v>
      </c>
      <c r="J1246" s="417" t="s">
        <v>3150</v>
      </c>
      <c r="K1246" s="419" t="str">
        <f t="shared" si="96"/>
        <v>1490 Roth Church Road  Spring Grove,  PA  17362</v>
      </c>
      <c r="L1246" s="418" t="s">
        <v>6380</v>
      </c>
      <c r="M1246" s="395"/>
      <c r="N1246" s="418" t="s">
        <v>3910</v>
      </c>
      <c r="O1246" s="395"/>
      <c r="P1246" s="418" t="s">
        <v>4489</v>
      </c>
      <c r="Q1246" s="417" t="s">
        <v>4017</v>
      </c>
      <c r="R1246" s="417" t="s">
        <v>4490</v>
      </c>
    </row>
    <row r="1247" spans="1:18" ht="15" customHeight="1" thickBot="1" x14ac:dyDescent="0.3">
      <c r="A1247" s="417" t="s">
        <v>1170</v>
      </c>
      <c r="B1247" s="413">
        <f t="shared" si="95"/>
        <v>2</v>
      </c>
      <c r="C1247" s="413" t="str">
        <f t="shared" si="93"/>
        <v>1126767032</v>
      </c>
      <c r="D1247" s="395" t="str">
        <f t="shared" si="94"/>
        <v>112676703Spring Grove Area Intrmd Sch</v>
      </c>
      <c r="E1247" s="418" t="s">
        <v>1171</v>
      </c>
      <c r="F1247" s="418" t="s">
        <v>23</v>
      </c>
      <c r="G1247" s="415" t="s">
        <v>1425</v>
      </c>
      <c r="H1247" s="417" t="s">
        <v>14979</v>
      </c>
      <c r="I1247" s="418" t="s">
        <v>14980</v>
      </c>
      <c r="J1247" s="417" t="s">
        <v>14979</v>
      </c>
      <c r="K1247" s="419" t="str">
        <f t="shared" si="96"/>
        <v>1480 Roth Church Rd  Spring Grove,  PA  17362</v>
      </c>
      <c r="L1247" s="418" t="s">
        <v>14981</v>
      </c>
      <c r="M1247" s="395"/>
      <c r="N1247" s="418" t="s">
        <v>3910</v>
      </c>
      <c r="O1247" s="395"/>
      <c r="P1247" s="418" t="s">
        <v>4489</v>
      </c>
      <c r="Q1247" s="417" t="s">
        <v>4017</v>
      </c>
      <c r="R1247" s="417" t="s">
        <v>4490</v>
      </c>
    </row>
    <row r="1248" spans="1:18" ht="15" customHeight="1" thickBot="1" x14ac:dyDescent="0.3">
      <c r="A1248" s="417" t="s">
        <v>1170</v>
      </c>
      <c r="B1248" s="413">
        <f t="shared" si="95"/>
        <v>3</v>
      </c>
      <c r="C1248" s="413" t="str">
        <f t="shared" si="93"/>
        <v>1126767033</v>
      </c>
      <c r="D1248" s="395" t="str">
        <f t="shared" si="94"/>
        <v>112676703Spring Grove Area MS</v>
      </c>
      <c r="E1248" s="418" t="s">
        <v>1171</v>
      </c>
      <c r="F1248" s="418" t="s">
        <v>23</v>
      </c>
      <c r="G1248" s="415" t="s">
        <v>1425</v>
      </c>
      <c r="H1248" s="417" t="s">
        <v>3149</v>
      </c>
      <c r="I1248" s="418" t="s">
        <v>3148</v>
      </c>
      <c r="J1248" s="417" t="s">
        <v>3149</v>
      </c>
      <c r="K1248" s="419" t="str">
        <f t="shared" si="96"/>
        <v>244 Old Hanover Rd  Spring Grove,  PA  17362</v>
      </c>
      <c r="L1248" s="418" t="s">
        <v>6379</v>
      </c>
      <c r="M1248" s="395"/>
      <c r="N1248" s="418" t="s">
        <v>3910</v>
      </c>
      <c r="O1248" s="395"/>
      <c r="P1248" s="418" t="s">
        <v>4489</v>
      </c>
      <c r="Q1248" s="417" t="s">
        <v>4017</v>
      </c>
      <c r="R1248" s="417" t="s">
        <v>4490</v>
      </c>
    </row>
    <row r="1249" spans="1:18" ht="15" customHeight="1" thickBot="1" x14ac:dyDescent="0.3">
      <c r="A1249" s="417" t="s">
        <v>1172</v>
      </c>
      <c r="B1249" s="413">
        <f t="shared" si="95"/>
        <v>1</v>
      </c>
      <c r="C1249" s="413" t="str">
        <f t="shared" si="93"/>
        <v>1252385021</v>
      </c>
      <c r="D1249" s="395" t="str">
        <f t="shared" si="94"/>
        <v>125238502Richardson MS</v>
      </c>
      <c r="E1249" s="418" t="s">
        <v>1173</v>
      </c>
      <c r="F1249" s="418" t="s">
        <v>23</v>
      </c>
      <c r="G1249" s="415" t="s">
        <v>1425</v>
      </c>
      <c r="H1249" s="417" t="s">
        <v>3152</v>
      </c>
      <c r="I1249" s="418" t="s">
        <v>3151</v>
      </c>
      <c r="J1249" s="417" t="s">
        <v>3152</v>
      </c>
      <c r="K1249" s="419" t="str">
        <f t="shared" si="96"/>
        <v>20 W Woodland Ave  Springfield,  PA  19064</v>
      </c>
      <c r="L1249" s="418" t="s">
        <v>6381</v>
      </c>
      <c r="M1249" s="395"/>
      <c r="N1249" s="418" t="s">
        <v>3910</v>
      </c>
      <c r="O1249" s="395"/>
      <c r="P1249" s="418" t="s">
        <v>4943</v>
      </c>
      <c r="Q1249" s="417" t="s">
        <v>4017</v>
      </c>
      <c r="R1249" s="417" t="s">
        <v>4944</v>
      </c>
    </row>
    <row r="1250" spans="1:18" ht="15" customHeight="1" thickBot="1" x14ac:dyDescent="0.3">
      <c r="A1250" s="417" t="s">
        <v>1172</v>
      </c>
      <c r="B1250" s="413">
        <f t="shared" si="95"/>
        <v>2</v>
      </c>
      <c r="C1250" s="413" t="str">
        <f t="shared" si="93"/>
        <v>1252385022</v>
      </c>
      <c r="D1250" s="395" t="str">
        <f t="shared" si="94"/>
        <v>125238502Springfield HS</v>
      </c>
      <c r="E1250" s="418" t="s">
        <v>1173</v>
      </c>
      <c r="F1250" s="418" t="s">
        <v>23</v>
      </c>
      <c r="G1250" s="415" t="s">
        <v>1425</v>
      </c>
      <c r="H1250" s="417" t="s">
        <v>3154</v>
      </c>
      <c r="I1250" s="418" t="s">
        <v>3153</v>
      </c>
      <c r="J1250" s="417" t="s">
        <v>3154</v>
      </c>
      <c r="K1250" s="419" t="str">
        <f t="shared" si="96"/>
        <v>49 W Leamy Ave  Springfield,  PA  19064</v>
      </c>
      <c r="L1250" s="418" t="s">
        <v>6382</v>
      </c>
      <c r="M1250" s="395"/>
      <c r="N1250" s="418" t="s">
        <v>3910</v>
      </c>
      <c r="O1250" s="395"/>
      <c r="P1250" s="418" t="s">
        <v>4943</v>
      </c>
      <c r="Q1250" s="417" t="s">
        <v>4017</v>
      </c>
      <c r="R1250" s="417" t="s">
        <v>4944</v>
      </c>
    </row>
    <row r="1251" spans="1:18" ht="15" customHeight="1" thickBot="1" x14ac:dyDescent="0.3">
      <c r="A1251" s="417" t="s">
        <v>1174</v>
      </c>
      <c r="B1251" s="413">
        <f t="shared" si="95"/>
        <v>1</v>
      </c>
      <c r="C1251" s="413" t="str">
        <f t="shared" si="93"/>
        <v>1234672031</v>
      </c>
      <c r="D1251" s="395" t="str">
        <f t="shared" si="94"/>
        <v>123467203Springfield Twp HS</v>
      </c>
      <c r="E1251" s="418" t="s">
        <v>1175</v>
      </c>
      <c r="F1251" s="418" t="s">
        <v>23</v>
      </c>
      <c r="G1251" s="415" t="s">
        <v>1425</v>
      </c>
      <c r="H1251" s="417" t="s">
        <v>3156</v>
      </c>
      <c r="I1251" s="418" t="s">
        <v>3155</v>
      </c>
      <c r="J1251" s="417" t="s">
        <v>3156</v>
      </c>
      <c r="K1251" s="419" t="str">
        <f t="shared" si="96"/>
        <v>1801 E Paper Mill Rd  Erdenheim,  PA  19038</v>
      </c>
      <c r="L1251" s="418" t="s">
        <v>6383</v>
      </c>
      <c r="M1251" s="395"/>
      <c r="N1251" s="418" t="s">
        <v>3910</v>
      </c>
      <c r="O1251" s="395"/>
      <c r="P1251" s="418" t="s">
        <v>6384</v>
      </c>
      <c r="Q1251" s="417" t="s">
        <v>4017</v>
      </c>
      <c r="R1251" s="417" t="s">
        <v>14982</v>
      </c>
    </row>
    <row r="1252" spans="1:18" ht="15" customHeight="1" thickBot="1" x14ac:dyDescent="0.3">
      <c r="A1252" s="417" t="s">
        <v>1174</v>
      </c>
      <c r="B1252" s="413">
        <f t="shared" si="95"/>
        <v>2</v>
      </c>
      <c r="C1252" s="413" t="str">
        <f t="shared" si="93"/>
        <v>1234672032</v>
      </c>
      <c r="D1252" s="395" t="str">
        <f t="shared" si="94"/>
        <v>123467203Springfield Twp MS</v>
      </c>
      <c r="E1252" s="418" t="s">
        <v>1175</v>
      </c>
      <c r="F1252" s="418" t="s">
        <v>23</v>
      </c>
      <c r="G1252" s="415" t="s">
        <v>1425</v>
      </c>
      <c r="H1252" s="417" t="s">
        <v>3158</v>
      </c>
      <c r="I1252" s="418" t="s">
        <v>3157</v>
      </c>
      <c r="J1252" s="417" t="s">
        <v>3158</v>
      </c>
      <c r="K1252" s="419" t="str">
        <f t="shared" si="96"/>
        <v>1901A E Paper Mill Rd  Oreland,  PA  19075</v>
      </c>
      <c r="L1252" s="418" t="s">
        <v>6385</v>
      </c>
      <c r="M1252" s="395"/>
      <c r="N1252" s="418" t="s">
        <v>3910</v>
      </c>
      <c r="O1252" s="395"/>
      <c r="P1252" s="418" t="s">
        <v>4886</v>
      </c>
      <c r="Q1252" s="417" t="s">
        <v>4017</v>
      </c>
      <c r="R1252" s="417" t="s">
        <v>4887</v>
      </c>
    </row>
    <row r="1253" spans="1:18" ht="15" customHeight="1" thickBot="1" x14ac:dyDescent="0.3">
      <c r="A1253" s="417" t="s">
        <v>1176</v>
      </c>
      <c r="B1253" s="413">
        <f t="shared" si="95"/>
        <v>1</v>
      </c>
      <c r="C1253" s="413" t="str">
        <f t="shared" si="93"/>
        <v>1234673031</v>
      </c>
      <c r="D1253" s="395" t="str">
        <f t="shared" si="94"/>
        <v>123467303Spring-Ford Intrmd Sch 5th/6th</v>
      </c>
      <c r="E1253" s="418" t="s">
        <v>1177</v>
      </c>
      <c r="F1253" s="418" t="s">
        <v>23</v>
      </c>
      <c r="G1253" s="415" t="s">
        <v>1425</v>
      </c>
      <c r="H1253" s="417" t="s">
        <v>3160</v>
      </c>
      <c r="I1253" s="418" t="s">
        <v>3159</v>
      </c>
      <c r="J1253" s="417" t="s">
        <v>3160</v>
      </c>
      <c r="K1253" s="419" t="str">
        <f t="shared" si="96"/>
        <v>833 South Lewis Road  Royersford,  PA  19468</v>
      </c>
      <c r="L1253" s="418" t="s">
        <v>6386</v>
      </c>
      <c r="M1253" s="395"/>
      <c r="N1253" s="418" t="s">
        <v>6387</v>
      </c>
      <c r="O1253" s="395"/>
      <c r="P1253" s="418" t="s">
        <v>4888</v>
      </c>
      <c r="Q1253" s="417" t="s">
        <v>4017</v>
      </c>
      <c r="R1253" s="417" t="s">
        <v>4889</v>
      </c>
    </row>
    <row r="1254" spans="1:18" ht="15" customHeight="1" thickBot="1" x14ac:dyDescent="0.3">
      <c r="A1254" s="417" t="s">
        <v>1176</v>
      </c>
      <c r="B1254" s="413">
        <f t="shared" si="95"/>
        <v>2</v>
      </c>
      <c r="C1254" s="413" t="str">
        <f t="shared" ref="C1254:C1317" si="97">A1254&amp;B1254</f>
        <v>1234673032</v>
      </c>
      <c r="D1254" s="395" t="str">
        <f t="shared" ref="D1254:D1317" si="98">A1254&amp;I1254</f>
        <v>123467303Spring-Ford MS 7th Grade Ctr</v>
      </c>
      <c r="E1254" s="418" t="s">
        <v>1177</v>
      </c>
      <c r="F1254" s="418" t="s">
        <v>23</v>
      </c>
      <c r="G1254" s="415" t="s">
        <v>1425</v>
      </c>
      <c r="H1254" s="417" t="s">
        <v>3162</v>
      </c>
      <c r="I1254" s="418" t="s">
        <v>3161</v>
      </c>
      <c r="J1254" s="417" t="s">
        <v>3162</v>
      </c>
      <c r="K1254" s="419" t="str">
        <f t="shared" si="96"/>
        <v>833 South Lewis Road  Royersford,  PA  19468</v>
      </c>
      <c r="L1254" s="418" t="s">
        <v>6386</v>
      </c>
      <c r="M1254" s="395"/>
      <c r="N1254" s="418" t="s">
        <v>6387</v>
      </c>
      <c r="O1254" s="395"/>
      <c r="P1254" s="418" t="s">
        <v>4888</v>
      </c>
      <c r="Q1254" s="417" t="s">
        <v>4017</v>
      </c>
      <c r="R1254" s="417" t="s">
        <v>4889</v>
      </c>
    </row>
    <row r="1255" spans="1:18" ht="15" customHeight="1" thickBot="1" x14ac:dyDescent="0.3">
      <c r="A1255" s="417" t="s">
        <v>1176</v>
      </c>
      <c r="B1255" s="413">
        <f t="shared" si="95"/>
        <v>3</v>
      </c>
      <c r="C1255" s="413" t="str">
        <f t="shared" si="97"/>
        <v>1234673033</v>
      </c>
      <c r="D1255" s="395" t="str">
        <f t="shared" si="98"/>
        <v>123467303Spring-Ford MS 8th Grade Ctr</v>
      </c>
      <c r="E1255" s="418" t="s">
        <v>1177</v>
      </c>
      <c r="F1255" s="418" t="s">
        <v>23</v>
      </c>
      <c r="G1255" s="415" t="s">
        <v>1425</v>
      </c>
      <c r="H1255" s="417" t="s">
        <v>3164</v>
      </c>
      <c r="I1255" s="418" t="s">
        <v>3163</v>
      </c>
      <c r="J1255" s="417" t="s">
        <v>3164</v>
      </c>
      <c r="K1255" s="419" t="str">
        <f t="shared" si="96"/>
        <v>700 Washington Street  Royersford,  PA  19468</v>
      </c>
      <c r="L1255" s="418" t="s">
        <v>6388</v>
      </c>
      <c r="M1255" s="395"/>
      <c r="N1255" s="418" t="s">
        <v>3910</v>
      </c>
      <c r="O1255" s="395"/>
      <c r="P1255" s="418" t="s">
        <v>4888</v>
      </c>
      <c r="Q1255" s="417" t="s">
        <v>4017</v>
      </c>
      <c r="R1255" s="417" t="s">
        <v>4889</v>
      </c>
    </row>
    <row r="1256" spans="1:18" ht="15" customHeight="1" thickBot="1" x14ac:dyDescent="0.3">
      <c r="A1256" s="417" t="s">
        <v>1176</v>
      </c>
      <c r="B1256" s="413">
        <f t="shared" si="95"/>
        <v>4</v>
      </c>
      <c r="C1256" s="413" t="str">
        <f t="shared" si="97"/>
        <v>1234673034</v>
      </c>
      <c r="D1256" s="395" t="str">
        <f t="shared" si="98"/>
        <v>123467303Spring-Ford SHS 10-12 Gr Ctr</v>
      </c>
      <c r="E1256" s="418" t="s">
        <v>1177</v>
      </c>
      <c r="F1256" s="418" t="s">
        <v>23</v>
      </c>
      <c r="G1256" s="415" t="s">
        <v>1425</v>
      </c>
      <c r="H1256" s="417" t="s">
        <v>3166</v>
      </c>
      <c r="I1256" s="418" t="s">
        <v>3165</v>
      </c>
      <c r="J1256" s="417" t="s">
        <v>3166</v>
      </c>
      <c r="K1256" s="419" t="str">
        <f t="shared" si="96"/>
        <v>350 S Lewis Rd  Royersford,  PA  19468</v>
      </c>
      <c r="L1256" s="418" t="s">
        <v>6389</v>
      </c>
      <c r="M1256" s="395"/>
      <c r="N1256" s="418" t="s">
        <v>3910</v>
      </c>
      <c r="O1256" s="395"/>
      <c r="P1256" s="418" t="s">
        <v>4888</v>
      </c>
      <c r="Q1256" s="417" t="s">
        <v>4017</v>
      </c>
      <c r="R1256" s="417" t="s">
        <v>4889</v>
      </c>
    </row>
    <row r="1257" spans="1:18" ht="15" customHeight="1" thickBot="1" x14ac:dyDescent="0.3">
      <c r="A1257" s="417" t="s">
        <v>1176</v>
      </c>
      <c r="B1257" s="413">
        <f t="shared" si="95"/>
        <v>5</v>
      </c>
      <c r="C1257" s="413" t="str">
        <f t="shared" si="97"/>
        <v>1234673035</v>
      </c>
      <c r="D1257" s="395" t="str">
        <f t="shared" si="98"/>
        <v>123467303Spring-Ford SHS 9th Grade Ctr</v>
      </c>
      <c r="E1257" s="418" t="s">
        <v>1177</v>
      </c>
      <c r="F1257" s="418" t="s">
        <v>23</v>
      </c>
      <c r="G1257" s="415" t="s">
        <v>1425</v>
      </c>
      <c r="H1257" s="417" t="s">
        <v>3168</v>
      </c>
      <c r="I1257" s="418" t="s">
        <v>3167</v>
      </c>
      <c r="J1257" s="417" t="s">
        <v>3168</v>
      </c>
      <c r="K1257" s="419" t="str">
        <f t="shared" si="96"/>
        <v>400 S Lewis Rd  Royersford,  PA  19468</v>
      </c>
      <c r="L1257" s="418" t="s">
        <v>6390</v>
      </c>
      <c r="M1257" s="395"/>
      <c r="N1257" s="418" t="s">
        <v>3910</v>
      </c>
      <c r="O1257" s="395"/>
      <c r="P1257" s="418" t="s">
        <v>4888</v>
      </c>
      <c r="Q1257" s="417" t="s">
        <v>4017</v>
      </c>
      <c r="R1257" s="417" t="s">
        <v>4889</v>
      </c>
    </row>
    <row r="1258" spans="1:18" ht="15" customHeight="1" thickBot="1" x14ac:dyDescent="0.3">
      <c r="A1258" s="417" t="s">
        <v>1178</v>
      </c>
      <c r="B1258" s="413">
        <f t="shared" si="95"/>
        <v>1</v>
      </c>
      <c r="C1258" s="413" t="str">
        <f t="shared" si="97"/>
        <v>1101480021</v>
      </c>
      <c r="D1258" s="395" t="str">
        <f t="shared" si="98"/>
        <v>110148002Mount Nittany MS</v>
      </c>
      <c r="E1258" s="418" t="s">
        <v>1179</v>
      </c>
      <c r="F1258" s="418" t="s">
        <v>23</v>
      </c>
      <c r="G1258" s="415" t="s">
        <v>1425</v>
      </c>
      <c r="H1258" s="417" t="s">
        <v>3170</v>
      </c>
      <c r="I1258" s="418" t="s">
        <v>3169</v>
      </c>
      <c r="J1258" s="417" t="s">
        <v>3170</v>
      </c>
      <c r="K1258" s="419" t="str">
        <f t="shared" si="96"/>
        <v>656 Brandywine Dr  State College,  PA  16801</v>
      </c>
      <c r="L1258" s="418" t="s">
        <v>6391</v>
      </c>
      <c r="M1258" s="395"/>
      <c r="N1258" s="418" t="s">
        <v>3910</v>
      </c>
      <c r="O1258" s="395"/>
      <c r="P1258" s="418" t="s">
        <v>4397</v>
      </c>
      <c r="Q1258" s="417" t="s">
        <v>4017</v>
      </c>
      <c r="R1258" s="417" t="s">
        <v>4398</v>
      </c>
    </row>
    <row r="1259" spans="1:18" ht="15" customHeight="1" thickBot="1" x14ac:dyDescent="0.3">
      <c r="A1259" s="417" t="s">
        <v>1178</v>
      </c>
      <c r="B1259" s="413">
        <f t="shared" si="95"/>
        <v>2</v>
      </c>
      <c r="C1259" s="413" t="str">
        <f t="shared" si="97"/>
        <v>1101480022</v>
      </c>
      <c r="D1259" s="395" t="str">
        <f t="shared" si="98"/>
        <v>110148002Park Forest MS</v>
      </c>
      <c r="E1259" s="418" t="s">
        <v>1179</v>
      </c>
      <c r="F1259" s="418" t="s">
        <v>23</v>
      </c>
      <c r="G1259" s="415" t="s">
        <v>1425</v>
      </c>
      <c r="H1259" s="417" t="s">
        <v>3172</v>
      </c>
      <c r="I1259" s="418" t="s">
        <v>3171</v>
      </c>
      <c r="J1259" s="417" t="s">
        <v>3172</v>
      </c>
      <c r="K1259" s="419" t="str">
        <f t="shared" si="96"/>
        <v>2180 School Dr  State College,  PA  16803</v>
      </c>
      <c r="L1259" s="418" t="s">
        <v>6392</v>
      </c>
      <c r="M1259" s="395"/>
      <c r="N1259" s="418" t="s">
        <v>3910</v>
      </c>
      <c r="O1259" s="395"/>
      <c r="P1259" s="418" t="s">
        <v>4397</v>
      </c>
      <c r="Q1259" s="417" t="s">
        <v>4017</v>
      </c>
      <c r="R1259" s="417" t="s">
        <v>14983</v>
      </c>
    </row>
    <row r="1260" spans="1:18" ht="15" customHeight="1" thickBot="1" x14ac:dyDescent="0.3">
      <c r="A1260" s="417" t="s">
        <v>1178</v>
      </c>
      <c r="B1260" s="413">
        <f t="shared" si="95"/>
        <v>3</v>
      </c>
      <c r="C1260" s="413" t="str">
        <f t="shared" si="97"/>
        <v>1101480023</v>
      </c>
      <c r="D1260" s="395" t="str">
        <f t="shared" si="98"/>
        <v>110148002State College Area HS</v>
      </c>
      <c r="E1260" s="418" t="s">
        <v>1179</v>
      </c>
      <c r="F1260" s="418" t="s">
        <v>23</v>
      </c>
      <c r="G1260" s="415" t="s">
        <v>1425</v>
      </c>
      <c r="H1260" s="417" t="s">
        <v>3174</v>
      </c>
      <c r="I1260" s="418" t="s">
        <v>3173</v>
      </c>
      <c r="J1260" s="417" t="s">
        <v>3174</v>
      </c>
      <c r="K1260" s="419" t="str">
        <f t="shared" si="96"/>
        <v>653 Westerly Pkwy  State College,  PA  16801</v>
      </c>
      <c r="L1260" s="418" t="s">
        <v>6393</v>
      </c>
      <c r="M1260" s="395"/>
      <c r="N1260" s="418" t="s">
        <v>3910</v>
      </c>
      <c r="O1260" s="395"/>
      <c r="P1260" s="418" t="s">
        <v>4397</v>
      </c>
      <c r="Q1260" s="417" t="s">
        <v>4017</v>
      </c>
      <c r="R1260" s="417" t="s">
        <v>4398</v>
      </c>
    </row>
    <row r="1261" spans="1:18" ht="15" customHeight="1" thickBot="1" x14ac:dyDescent="0.3">
      <c r="A1261" s="417" t="s">
        <v>1180</v>
      </c>
      <c r="B1261" s="413">
        <f t="shared" si="95"/>
        <v>1</v>
      </c>
      <c r="C1261" s="413" t="str">
        <f t="shared" si="97"/>
        <v>1030288071</v>
      </c>
      <c r="D1261" s="395" t="str">
        <f t="shared" si="98"/>
        <v>103028807Steel Center AVTS</v>
      </c>
      <c r="E1261" s="418" t="s">
        <v>1181</v>
      </c>
      <c r="F1261" s="418" t="s">
        <v>34</v>
      </c>
      <c r="G1261" s="415" t="s">
        <v>1425</v>
      </c>
      <c r="H1261" s="417" t="s">
        <v>6395</v>
      </c>
      <c r="I1261" s="418" t="s">
        <v>1181</v>
      </c>
      <c r="J1261" s="417" t="s">
        <v>6395</v>
      </c>
      <c r="K1261" s="419" t="str">
        <f t="shared" si="96"/>
        <v>565 Lewis Run Road  Jefferson Hills,  PA  15025</v>
      </c>
      <c r="L1261" s="418" t="s">
        <v>6394</v>
      </c>
      <c r="M1261" s="395"/>
      <c r="N1261" s="418" t="s">
        <v>3910</v>
      </c>
      <c r="O1261" s="395"/>
      <c r="P1261" s="418" t="s">
        <v>4134</v>
      </c>
      <c r="Q1261" s="417" t="s">
        <v>4017</v>
      </c>
      <c r="R1261" s="417" t="s">
        <v>4095</v>
      </c>
    </row>
    <row r="1262" spans="1:18" ht="15" customHeight="1" thickBot="1" x14ac:dyDescent="0.3">
      <c r="A1262" s="417" t="s">
        <v>1182</v>
      </c>
      <c r="B1262" s="413">
        <f t="shared" si="95"/>
        <v>1</v>
      </c>
      <c r="C1262" s="413" t="str">
        <f t="shared" si="97"/>
        <v>1030288331</v>
      </c>
      <c r="D1262" s="395" t="str">
        <f t="shared" si="98"/>
        <v>103028833Steel Valley MS</v>
      </c>
      <c r="E1262" s="418" t="s">
        <v>1183</v>
      </c>
      <c r="F1262" s="418" t="s">
        <v>23</v>
      </c>
      <c r="G1262" s="415" t="s">
        <v>1425</v>
      </c>
      <c r="H1262" s="417" t="s">
        <v>3176</v>
      </c>
      <c r="I1262" s="418" t="s">
        <v>3175</v>
      </c>
      <c r="J1262" s="417" t="s">
        <v>3176</v>
      </c>
      <c r="K1262" s="419" t="str">
        <f t="shared" si="96"/>
        <v>3114 Main St  Munhall,  PA  15120</v>
      </c>
      <c r="L1262" s="418" t="s">
        <v>6396</v>
      </c>
      <c r="M1262" s="395"/>
      <c r="N1262" s="418" t="s">
        <v>3910</v>
      </c>
      <c r="O1262" s="395"/>
      <c r="P1262" s="418" t="s">
        <v>4135</v>
      </c>
      <c r="Q1262" s="417" t="s">
        <v>4017</v>
      </c>
      <c r="R1262" s="417" t="s">
        <v>4076</v>
      </c>
    </row>
    <row r="1263" spans="1:18" ht="15" customHeight="1" thickBot="1" x14ac:dyDescent="0.3">
      <c r="A1263" s="417" t="s">
        <v>1182</v>
      </c>
      <c r="B1263" s="413">
        <f t="shared" si="95"/>
        <v>2</v>
      </c>
      <c r="C1263" s="413" t="str">
        <f t="shared" si="97"/>
        <v>1030288332</v>
      </c>
      <c r="D1263" s="395" t="str">
        <f t="shared" si="98"/>
        <v>103028833Steel Valley SHS</v>
      </c>
      <c r="E1263" s="418" t="s">
        <v>1183</v>
      </c>
      <c r="F1263" s="418" t="s">
        <v>23</v>
      </c>
      <c r="G1263" s="415" t="s">
        <v>1425</v>
      </c>
      <c r="H1263" s="417" t="s">
        <v>3178</v>
      </c>
      <c r="I1263" s="418" t="s">
        <v>3177</v>
      </c>
      <c r="J1263" s="417" t="s">
        <v>3178</v>
      </c>
      <c r="K1263" s="419" t="str">
        <f t="shared" si="96"/>
        <v>3113 Main St  Munhall,  PA  15120</v>
      </c>
      <c r="L1263" s="418" t="s">
        <v>6397</v>
      </c>
      <c r="M1263" s="395"/>
      <c r="N1263" s="418" t="s">
        <v>3910</v>
      </c>
      <c r="O1263" s="395"/>
      <c r="P1263" s="418" t="s">
        <v>4135</v>
      </c>
      <c r="Q1263" s="417" t="s">
        <v>4017</v>
      </c>
      <c r="R1263" s="417" t="s">
        <v>4076</v>
      </c>
    </row>
    <row r="1264" spans="1:18" ht="15" customHeight="1" thickBot="1" x14ac:dyDescent="0.3">
      <c r="A1264" s="417" t="s">
        <v>1184</v>
      </c>
      <c r="B1264" s="413">
        <f t="shared" si="95"/>
        <v>1</v>
      </c>
      <c r="C1264" s="413" t="str">
        <f t="shared" si="97"/>
        <v>1152280031</v>
      </c>
      <c r="D1264" s="395" t="str">
        <f t="shared" si="98"/>
        <v>115228003Steelton-Highspire HS</v>
      </c>
      <c r="E1264" s="418" t="s">
        <v>1185</v>
      </c>
      <c r="F1264" s="418" t="s">
        <v>23</v>
      </c>
      <c r="G1264" s="415" t="s">
        <v>1425</v>
      </c>
      <c r="H1264" s="417" t="s">
        <v>3180</v>
      </c>
      <c r="I1264" s="418" t="s">
        <v>3179</v>
      </c>
      <c r="J1264" s="417" t="s">
        <v>3180</v>
      </c>
      <c r="K1264" s="419" t="str">
        <f t="shared" si="96"/>
        <v>250 Reynders Ave.  Steelton,  PA  17113</v>
      </c>
      <c r="L1264" s="418" t="s">
        <v>6398</v>
      </c>
      <c r="M1264" s="395"/>
      <c r="N1264" s="418" t="s">
        <v>3910</v>
      </c>
      <c r="O1264" s="395"/>
      <c r="P1264" s="418" t="s">
        <v>4608</v>
      </c>
      <c r="Q1264" s="417" t="s">
        <v>4017</v>
      </c>
      <c r="R1264" s="417" t="s">
        <v>4609</v>
      </c>
    </row>
    <row r="1265" spans="1:18" ht="15" customHeight="1" thickBot="1" x14ac:dyDescent="0.3">
      <c r="A1265" s="417" t="s">
        <v>1186</v>
      </c>
      <c r="B1265" s="413">
        <f t="shared" si="95"/>
        <v>1</v>
      </c>
      <c r="C1265" s="413" t="str">
        <f t="shared" si="97"/>
        <v>1030288531</v>
      </c>
      <c r="D1265" s="395" t="str">
        <f t="shared" si="98"/>
        <v>103028853Sto-Rox HS</v>
      </c>
      <c r="E1265" s="418" t="s">
        <v>1187</v>
      </c>
      <c r="F1265" s="418" t="s">
        <v>23</v>
      </c>
      <c r="G1265" s="415" t="s">
        <v>1425</v>
      </c>
      <c r="H1265" s="417" t="s">
        <v>3182</v>
      </c>
      <c r="I1265" s="418" t="s">
        <v>3181</v>
      </c>
      <c r="J1265" s="417" t="s">
        <v>3182</v>
      </c>
      <c r="K1265" s="419" t="str">
        <f t="shared" si="96"/>
        <v>1105 Valley St  McKees Rocks,  PA  15136</v>
      </c>
      <c r="L1265" s="418" t="s">
        <v>6399</v>
      </c>
      <c r="M1265" s="395"/>
      <c r="N1265" s="418" t="s">
        <v>3910</v>
      </c>
      <c r="O1265" s="395"/>
      <c r="P1265" s="418" t="s">
        <v>4136</v>
      </c>
      <c r="Q1265" s="417" t="s">
        <v>4017</v>
      </c>
      <c r="R1265" s="417" t="s">
        <v>4113</v>
      </c>
    </row>
    <row r="1266" spans="1:18" ht="15" customHeight="1" thickBot="1" x14ac:dyDescent="0.3">
      <c r="A1266" s="417" t="s">
        <v>1186</v>
      </c>
      <c r="B1266" s="413">
        <f t="shared" si="95"/>
        <v>2</v>
      </c>
      <c r="C1266" s="413" t="str">
        <f t="shared" si="97"/>
        <v>1030288532</v>
      </c>
      <c r="D1266" s="395" t="str">
        <f t="shared" si="98"/>
        <v>103028853Sto-Rox MS</v>
      </c>
      <c r="E1266" s="418" t="s">
        <v>1187</v>
      </c>
      <c r="F1266" s="418" t="s">
        <v>23</v>
      </c>
      <c r="G1266" s="415" t="s">
        <v>1425</v>
      </c>
      <c r="H1266" s="417" t="s">
        <v>3184</v>
      </c>
      <c r="I1266" s="418" t="s">
        <v>3183</v>
      </c>
      <c r="J1266" s="417" t="s">
        <v>3184</v>
      </c>
      <c r="K1266" s="419" t="str">
        <f t="shared" si="96"/>
        <v>298 Ewing Rd  McKees Rocks,  PA  15136</v>
      </c>
      <c r="L1266" s="418" t="s">
        <v>6400</v>
      </c>
      <c r="M1266" s="395"/>
      <c r="N1266" s="418" t="s">
        <v>3910</v>
      </c>
      <c r="O1266" s="395"/>
      <c r="P1266" s="418" t="s">
        <v>4136</v>
      </c>
      <c r="Q1266" s="417" t="s">
        <v>4017</v>
      </c>
      <c r="R1266" s="417" t="s">
        <v>4113</v>
      </c>
    </row>
    <row r="1267" spans="1:18" ht="15" customHeight="1" thickBot="1" x14ac:dyDescent="0.3">
      <c r="A1267" s="417" t="s">
        <v>1188</v>
      </c>
      <c r="B1267" s="413">
        <f t="shared" si="95"/>
        <v>1</v>
      </c>
      <c r="C1267" s="413" t="str">
        <f t="shared" si="97"/>
        <v>1204560031</v>
      </c>
      <c r="D1267" s="395" t="str">
        <f t="shared" si="98"/>
        <v>120456003Stroudsburg HS</v>
      </c>
      <c r="E1267" s="418" t="s">
        <v>1189</v>
      </c>
      <c r="F1267" s="418" t="s">
        <v>23</v>
      </c>
      <c r="G1267" s="415" t="s">
        <v>1425</v>
      </c>
      <c r="H1267" s="417" t="s">
        <v>3186</v>
      </c>
      <c r="I1267" s="418" t="s">
        <v>3185</v>
      </c>
      <c r="J1267" s="417" t="s">
        <v>3186</v>
      </c>
      <c r="K1267" s="419" t="str">
        <f t="shared" si="96"/>
        <v>1100 W Main St  Stroudsburg,  PA  18360</v>
      </c>
      <c r="L1267" s="418" t="s">
        <v>6401</v>
      </c>
      <c r="M1267" s="395"/>
      <c r="N1267" s="418" t="s">
        <v>3910</v>
      </c>
      <c r="O1267" s="395"/>
      <c r="P1267" s="418" t="s">
        <v>4774</v>
      </c>
      <c r="Q1267" s="417" t="s">
        <v>4017</v>
      </c>
      <c r="R1267" s="417" t="s">
        <v>4775</v>
      </c>
    </row>
    <row r="1268" spans="1:18" ht="15" customHeight="1" thickBot="1" x14ac:dyDescent="0.3">
      <c r="A1268" s="417" t="s">
        <v>1188</v>
      </c>
      <c r="B1268" s="413">
        <f t="shared" si="95"/>
        <v>2</v>
      </c>
      <c r="C1268" s="413" t="str">
        <f t="shared" si="97"/>
        <v>1204560032</v>
      </c>
      <c r="D1268" s="395" t="str">
        <f t="shared" si="98"/>
        <v>120456003Stroudsburg JHS</v>
      </c>
      <c r="E1268" s="418" t="s">
        <v>1189</v>
      </c>
      <c r="F1268" s="418" t="s">
        <v>23</v>
      </c>
      <c r="G1268" s="415" t="s">
        <v>1425</v>
      </c>
      <c r="H1268" s="417" t="s">
        <v>3188</v>
      </c>
      <c r="I1268" s="418" t="s">
        <v>3187</v>
      </c>
      <c r="J1268" s="417" t="s">
        <v>3188</v>
      </c>
      <c r="K1268" s="419" t="str">
        <f t="shared" si="96"/>
        <v>1198 Chipperfield Drive  Stroudsburg,  PA  18360</v>
      </c>
      <c r="L1268" s="418" t="s">
        <v>6402</v>
      </c>
      <c r="M1268" s="395"/>
      <c r="N1268" s="418" t="s">
        <v>3910</v>
      </c>
      <c r="O1268" s="395"/>
      <c r="P1268" s="418" t="s">
        <v>4774</v>
      </c>
      <c r="Q1268" s="417" t="s">
        <v>4017</v>
      </c>
      <c r="R1268" s="417" t="s">
        <v>4775</v>
      </c>
    </row>
    <row r="1269" spans="1:18" ht="15" customHeight="1" thickBot="1" x14ac:dyDescent="0.3">
      <c r="A1269" s="417" t="s">
        <v>1188</v>
      </c>
      <c r="B1269" s="413">
        <f t="shared" si="95"/>
        <v>3</v>
      </c>
      <c r="C1269" s="413" t="str">
        <f t="shared" si="97"/>
        <v>1204560033</v>
      </c>
      <c r="D1269" s="395" t="str">
        <f t="shared" si="98"/>
        <v>120456003Stroudsburg MS</v>
      </c>
      <c r="E1269" s="418" t="s">
        <v>1189</v>
      </c>
      <c r="F1269" s="418" t="s">
        <v>23</v>
      </c>
      <c r="G1269" s="415" t="s">
        <v>1425</v>
      </c>
      <c r="H1269" s="417" t="s">
        <v>3190</v>
      </c>
      <c r="I1269" s="418" t="s">
        <v>3189</v>
      </c>
      <c r="J1269" s="417" t="s">
        <v>3190</v>
      </c>
      <c r="K1269" s="419" t="str">
        <f t="shared" si="96"/>
        <v>200 Pocono Commons  Stroudsburg,  PA  18360</v>
      </c>
      <c r="L1269" s="418" t="s">
        <v>6403</v>
      </c>
      <c r="M1269" s="395"/>
      <c r="N1269" s="418" t="s">
        <v>3910</v>
      </c>
      <c r="O1269" s="395"/>
      <c r="P1269" s="418" t="s">
        <v>4774</v>
      </c>
      <c r="Q1269" s="417" t="s">
        <v>4017</v>
      </c>
      <c r="R1269" s="417" t="s">
        <v>4775</v>
      </c>
    </row>
    <row r="1270" spans="1:18" ht="15" customHeight="1" thickBot="1" x14ac:dyDescent="0.3">
      <c r="A1270" s="417" t="s">
        <v>1190</v>
      </c>
      <c r="B1270" s="413">
        <f t="shared" si="95"/>
        <v>1</v>
      </c>
      <c r="C1270" s="413" t="str">
        <f t="shared" si="97"/>
        <v>1018334001</v>
      </c>
      <c r="D1270" s="395" t="str">
        <f t="shared" si="98"/>
        <v>101833400Sugar Valley Rural CS</v>
      </c>
      <c r="E1270" s="418" t="s">
        <v>1191</v>
      </c>
      <c r="F1270" s="418" t="s">
        <v>18</v>
      </c>
      <c r="G1270" s="415" t="s">
        <v>1425</v>
      </c>
      <c r="H1270" s="417" t="s">
        <v>3191</v>
      </c>
      <c r="I1270" s="418" t="s">
        <v>1191</v>
      </c>
      <c r="J1270" s="417" t="s">
        <v>3191</v>
      </c>
      <c r="K1270" s="419" t="str">
        <f t="shared" si="96"/>
        <v>236 E Main Street  Loganton,  PA  17747</v>
      </c>
      <c r="L1270" s="418" t="s">
        <v>6404</v>
      </c>
      <c r="M1270" s="395"/>
      <c r="N1270" s="418" t="s">
        <v>3910</v>
      </c>
      <c r="O1270" s="395"/>
      <c r="P1270" s="418" t="s">
        <v>4065</v>
      </c>
      <c r="Q1270" s="417" t="s">
        <v>4017</v>
      </c>
      <c r="R1270" s="417" t="s">
        <v>4066</v>
      </c>
    </row>
    <row r="1271" spans="1:18" ht="15" customHeight="1" thickBot="1" x14ac:dyDescent="0.3">
      <c r="A1271" s="417" t="s">
        <v>1192</v>
      </c>
      <c r="B1271" s="413">
        <f t="shared" si="95"/>
        <v>1</v>
      </c>
      <c r="C1271" s="413" t="str">
        <f t="shared" si="97"/>
        <v>1175763031</v>
      </c>
      <c r="D1271" s="395" t="str">
        <f t="shared" si="98"/>
        <v>117576303Sullivan Co JSHS</v>
      </c>
      <c r="E1271" s="418" t="s">
        <v>1193</v>
      </c>
      <c r="F1271" s="418" t="s">
        <v>23</v>
      </c>
      <c r="G1271" s="415" t="s">
        <v>1425</v>
      </c>
      <c r="H1271" s="417" t="s">
        <v>3193</v>
      </c>
      <c r="I1271" s="418" t="s">
        <v>3192</v>
      </c>
      <c r="J1271" s="417" t="s">
        <v>3193</v>
      </c>
      <c r="K1271" s="419" t="str">
        <f t="shared" si="96"/>
        <v>PO Box 98  Laporte,  PA  18626</v>
      </c>
      <c r="L1271" s="418" t="s">
        <v>14984</v>
      </c>
      <c r="M1271" s="395"/>
      <c r="N1271" s="418" t="s">
        <v>3910</v>
      </c>
      <c r="O1271" s="395"/>
      <c r="P1271" s="418" t="s">
        <v>4687</v>
      </c>
      <c r="Q1271" s="417" t="s">
        <v>4017</v>
      </c>
      <c r="R1271" s="417" t="s">
        <v>4688</v>
      </c>
    </row>
    <row r="1272" spans="1:18" ht="15" customHeight="1" thickBot="1" x14ac:dyDescent="0.3">
      <c r="A1272" s="417" t="s">
        <v>1194</v>
      </c>
      <c r="B1272" s="413">
        <f t="shared" si="95"/>
        <v>1</v>
      </c>
      <c r="C1272" s="413" t="str">
        <f t="shared" si="97"/>
        <v>1166067071</v>
      </c>
      <c r="D1272" s="395" t="str">
        <f t="shared" si="98"/>
        <v>116606707SUN Area Technical Institute</v>
      </c>
      <c r="E1272" s="418" t="s">
        <v>1195</v>
      </c>
      <c r="F1272" s="418" t="s">
        <v>34</v>
      </c>
      <c r="G1272" s="415" t="s">
        <v>1425</v>
      </c>
      <c r="H1272" s="417" t="s">
        <v>6406</v>
      </c>
      <c r="I1272" s="418" t="s">
        <v>1195</v>
      </c>
      <c r="J1272" s="417" t="s">
        <v>6406</v>
      </c>
      <c r="K1272" s="419" t="str">
        <f t="shared" si="96"/>
        <v>815 E Market St  New Berlin,  PA  17855</v>
      </c>
      <c r="L1272" s="418" t="s">
        <v>6405</v>
      </c>
      <c r="M1272" s="395"/>
      <c r="N1272" s="418" t="s">
        <v>14416</v>
      </c>
      <c r="O1272" s="395"/>
      <c r="P1272" s="418" t="s">
        <v>4656</v>
      </c>
      <c r="Q1272" s="417" t="s">
        <v>4017</v>
      </c>
      <c r="R1272" s="417" t="s">
        <v>4657</v>
      </c>
    </row>
    <row r="1273" spans="1:18" ht="15" customHeight="1" thickBot="1" x14ac:dyDescent="0.3">
      <c r="A1273" s="417" t="s">
        <v>1196</v>
      </c>
      <c r="B1273" s="413">
        <f t="shared" si="95"/>
        <v>1</v>
      </c>
      <c r="C1273" s="413" t="str">
        <f t="shared" si="97"/>
        <v>1164931301</v>
      </c>
      <c r="D1273" s="395" t="str">
        <f t="shared" si="98"/>
        <v>116493130Susq-Cyber CS</v>
      </c>
      <c r="E1273" s="418" t="s">
        <v>1197</v>
      </c>
      <c r="F1273" s="418" t="s">
        <v>18</v>
      </c>
      <c r="G1273" s="415" t="s">
        <v>1425</v>
      </c>
      <c r="H1273" s="417" t="s">
        <v>3194</v>
      </c>
      <c r="I1273" s="418" t="s">
        <v>1197</v>
      </c>
      <c r="J1273" s="417" t="s">
        <v>3194</v>
      </c>
      <c r="K1273" s="419" t="str">
        <f t="shared" si="96"/>
        <v>240 Market Street  Bloomsburg,  PA  17815</v>
      </c>
      <c r="L1273" s="418" t="s">
        <v>6407</v>
      </c>
      <c r="M1273" s="395"/>
      <c r="N1273" s="418" t="s">
        <v>4637</v>
      </c>
      <c r="O1273" s="395"/>
      <c r="P1273" s="418" t="s">
        <v>4629</v>
      </c>
      <c r="Q1273" s="417" t="s">
        <v>4017</v>
      </c>
      <c r="R1273" s="417" t="s">
        <v>4630</v>
      </c>
    </row>
    <row r="1274" spans="1:18" ht="15" customHeight="1" thickBot="1" x14ac:dyDescent="0.3">
      <c r="A1274" s="417" t="s">
        <v>1198</v>
      </c>
      <c r="B1274" s="413">
        <f t="shared" si="95"/>
        <v>1</v>
      </c>
      <c r="C1274" s="413" t="str">
        <f t="shared" si="97"/>
        <v>1195865031</v>
      </c>
      <c r="D1274" s="395" t="str">
        <f t="shared" si="98"/>
        <v>119586503Susquehanna Community JSHS</v>
      </c>
      <c r="E1274" s="418" t="s">
        <v>1199</v>
      </c>
      <c r="F1274" s="418" t="s">
        <v>23</v>
      </c>
      <c r="G1274" s="415" t="s">
        <v>1425</v>
      </c>
      <c r="H1274" s="417" t="s">
        <v>3196</v>
      </c>
      <c r="I1274" s="418" t="s">
        <v>3195</v>
      </c>
      <c r="J1274" s="417" t="s">
        <v>3196</v>
      </c>
      <c r="K1274" s="419" t="str">
        <f t="shared" si="96"/>
        <v>3192 Turnpike St  Susquehanna,  PA  18847</v>
      </c>
      <c r="L1274" s="418" t="s">
        <v>6408</v>
      </c>
      <c r="M1274" s="395"/>
      <c r="N1274" s="418" t="s">
        <v>3910</v>
      </c>
      <c r="O1274" s="395"/>
      <c r="P1274" s="418" t="s">
        <v>4752</v>
      </c>
      <c r="Q1274" s="417" t="s">
        <v>4017</v>
      </c>
      <c r="R1274" s="417" t="s">
        <v>4753</v>
      </c>
    </row>
    <row r="1275" spans="1:18" ht="15" customHeight="1" thickBot="1" x14ac:dyDescent="0.3">
      <c r="A1275" s="417" t="s">
        <v>1200</v>
      </c>
      <c r="B1275" s="413">
        <f t="shared" si="95"/>
        <v>1</v>
      </c>
      <c r="C1275" s="413" t="str">
        <f t="shared" si="97"/>
        <v>1195847071</v>
      </c>
      <c r="D1275" s="395" t="str">
        <f t="shared" si="98"/>
        <v>119584707Susquehanna County CTC</v>
      </c>
      <c r="E1275" s="418" t="s">
        <v>1201</v>
      </c>
      <c r="F1275" s="418" t="s">
        <v>34</v>
      </c>
      <c r="G1275" s="415" t="s">
        <v>1425</v>
      </c>
      <c r="H1275" s="417" t="s">
        <v>6409</v>
      </c>
      <c r="I1275" s="418" t="s">
        <v>1201</v>
      </c>
      <c r="J1275" s="417" t="s">
        <v>6409</v>
      </c>
      <c r="K1275" s="419" t="str">
        <f t="shared" si="96"/>
        <v>PO Box 100  Dimock,  PA  18816</v>
      </c>
      <c r="L1275" s="418" t="s">
        <v>4529</v>
      </c>
      <c r="M1275" s="395"/>
      <c r="N1275" s="418" t="s">
        <v>3910</v>
      </c>
      <c r="O1275" s="395"/>
      <c r="P1275" s="418" t="s">
        <v>14510</v>
      </c>
      <c r="Q1275" s="417" t="s">
        <v>4017</v>
      </c>
      <c r="R1275" s="417" t="s">
        <v>14511</v>
      </c>
    </row>
    <row r="1276" spans="1:18" ht="15" customHeight="1" thickBot="1" x14ac:dyDescent="0.3">
      <c r="A1276" s="417" t="s">
        <v>1202</v>
      </c>
      <c r="B1276" s="413">
        <f t="shared" si="95"/>
        <v>1</v>
      </c>
      <c r="C1276" s="413" t="str">
        <f t="shared" si="97"/>
        <v>1152283031</v>
      </c>
      <c r="D1276" s="395" t="str">
        <f t="shared" si="98"/>
        <v>115228303Susquehanna Twp HS</v>
      </c>
      <c r="E1276" s="418" t="s">
        <v>1203</v>
      </c>
      <c r="F1276" s="418" t="s">
        <v>23</v>
      </c>
      <c r="G1276" s="415" t="s">
        <v>1425</v>
      </c>
      <c r="H1276" s="417" t="s">
        <v>3198</v>
      </c>
      <c r="I1276" s="418" t="s">
        <v>3197</v>
      </c>
      <c r="J1276" s="417" t="s">
        <v>3198</v>
      </c>
      <c r="K1276" s="419" t="str">
        <f t="shared" si="96"/>
        <v>3500 Elmerton Ave  Harrisburg,  PA  17109</v>
      </c>
      <c r="L1276" s="418" t="s">
        <v>6410</v>
      </c>
      <c r="M1276" s="395"/>
      <c r="N1276" s="418" t="s">
        <v>3910</v>
      </c>
      <c r="O1276" s="395"/>
      <c r="P1276" s="418" t="s">
        <v>4589</v>
      </c>
      <c r="Q1276" s="417" t="s">
        <v>4017</v>
      </c>
      <c r="R1276" s="417" t="s">
        <v>4594</v>
      </c>
    </row>
    <row r="1277" spans="1:18" ht="15" customHeight="1" thickBot="1" x14ac:dyDescent="0.3">
      <c r="A1277" s="417" t="s">
        <v>1202</v>
      </c>
      <c r="B1277" s="413">
        <f t="shared" si="95"/>
        <v>2</v>
      </c>
      <c r="C1277" s="413" t="str">
        <f t="shared" si="97"/>
        <v>1152283032</v>
      </c>
      <c r="D1277" s="395" t="str">
        <f t="shared" si="98"/>
        <v>115228303Susquehanna Twp MS</v>
      </c>
      <c r="E1277" s="418" t="s">
        <v>1203</v>
      </c>
      <c r="F1277" s="418" t="s">
        <v>23</v>
      </c>
      <c r="G1277" s="415" t="s">
        <v>1425</v>
      </c>
      <c r="H1277" s="417" t="s">
        <v>3200</v>
      </c>
      <c r="I1277" s="418" t="s">
        <v>3199</v>
      </c>
      <c r="J1277" s="417" t="s">
        <v>3200</v>
      </c>
      <c r="K1277" s="419" t="str">
        <f t="shared" si="96"/>
        <v>801 Wood St  Harrisburg,  PA  17109</v>
      </c>
      <c r="L1277" s="418" t="s">
        <v>6411</v>
      </c>
      <c r="M1277" s="395"/>
      <c r="N1277" s="418" t="s">
        <v>3910</v>
      </c>
      <c r="O1277" s="395"/>
      <c r="P1277" s="418" t="s">
        <v>4589</v>
      </c>
      <c r="Q1277" s="417" t="s">
        <v>4017</v>
      </c>
      <c r="R1277" s="417" t="s">
        <v>4594</v>
      </c>
    </row>
    <row r="1278" spans="1:18" ht="15" customHeight="1" thickBot="1" x14ac:dyDescent="0.3">
      <c r="A1278" s="417" t="s">
        <v>1204</v>
      </c>
      <c r="B1278" s="413">
        <f t="shared" si="95"/>
        <v>1</v>
      </c>
      <c r="C1278" s="413" t="str">
        <f t="shared" si="97"/>
        <v>1155060031</v>
      </c>
      <c r="D1278" s="395" t="str">
        <f t="shared" si="98"/>
        <v>115506003Susquenita HS</v>
      </c>
      <c r="E1278" s="418" t="s">
        <v>1205</v>
      </c>
      <c r="F1278" s="418" t="s">
        <v>23</v>
      </c>
      <c r="G1278" s="415" t="s">
        <v>1425</v>
      </c>
      <c r="H1278" s="417" t="s">
        <v>3202</v>
      </c>
      <c r="I1278" s="418" t="s">
        <v>3201</v>
      </c>
      <c r="J1278" s="417" t="s">
        <v>3202</v>
      </c>
      <c r="K1278" s="419" t="str">
        <f t="shared" si="96"/>
        <v>309 Schoolhouse Road  Duncannon,  PA  17020</v>
      </c>
      <c r="L1278" s="418" t="s">
        <v>6412</v>
      </c>
      <c r="M1278" s="395"/>
      <c r="N1278" s="418" t="s">
        <v>3910</v>
      </c>
      <c r="O1278" s="395"/>
      <c r="P1278" s="418" t="s">
        <v>4617</v>
      </c>
      <c r="Q1278" s="417" t="s">
        <v>4017</v>
      </c>
      <c r="R1278" s="417" t="s">
        <v>4618</v>
      </c>
    </row>
    <row r="1279" spans="1:18" ht="15" customHeight="1" thickBot="1" x14ac:dyDescent="0.3">
      <c r="A1279" s="417" t="s">
        <v>1204</v>
      </c>
      <c r="B1279" s="413">
        <f t="shared" si="95"/>
        <v>2</v>
      </c>
      <c r="C1279" s="413" t="str">
        <f t="shared" si="97"/>
        <v>1155060032</v>
      </c>
      <c r="D1279" s="395" t="str">
        <f t="shared" si="98"/>
        <v>115506003Susquenita MS</v>
      </c>
      <c r="E1279" s="418" t="s">
        <v>1205</v>
      </c>
      <c r="F1279" s="418" t="s">
        <v>23</v>
      </c>
      <c r="G1279" s="415" t="s">
        <v>1425</v>
      </c>
      <c r="H1279" s="417" t="s">
        <v>3204</v>
      </c>
      <c r="I1279" s="418" t="s">
        <v>3203</v>
      </c>
      <c r="J1279" s="417" t="s">
        <v>3204</v>
      </c>
      <c r="K1279" s="419" t="str">
        <f t="shared" si="96"/>
        <v>200 Susquenita Drive  Duncannon,  PA  17020</v>
      </c>
      <c r="L1279" s="418" t="s">
        <v>6413</v>
      </c>
      <c r="M1279" s="395"/>
      <c r="N1279" s="418" t="s">
        <v>3910</v>
      </c>
      <c r="O1279" s="395"/>
      <c r="P1279" s="418" t="s">
        <v>4617</v>
      </c>
      <c r="Q1279" s="417" t="s">
        <v>4017</v>
      </c>
      <c r="R1279" s="417" t="s">
        <v>4618</v>
      </c>
    </row>
    <row r="1280" spans="1:18" ht="15" customHeight="1" thickBot="1" x14ac:dyDescent="0.3">
      <c r="A1280" s="417" t="s">
        <v>1206</v>
      </c>
      <c r="B1280" s="413">
        <f t="shared" si="95"/>
        <v>1</v>
      </c>
      <c r="C1280" s="413" t="str">
        <f t="shared" si="97"/>
        <v>1925184221</v>
      </c>
      <c r="D1280" s="395" t="str">
        <f t="shared" si="98"/>
        <v>192518422Tacony Academy Charter School</v>
      </c>
      <c r="E1280" s="418" t="s">
        <v>1207</v>
      </c>
      <c r="F1280" s="418" t="s">
        <v>18</v>
      </c>
      <c r="G1280" s="415" t="s">
        <v>1425</v>
      </c>
      <c r="H1280" s="417" t="s">
        <v>3205</v>
      </c>
      <c r="I1280" s="418" t="s">
        <v>1207</v>
      </c>
      <c r="J1280" s="417" t="s">
        <v>3205</v>
      </c>
      <c r="K1280" s="419" t="str">
        <f t="shared" si="96"/>
        <v>1300 Rhawn Street  Philadelphia,  PA  19111</v>
      </c>
      <c r="L1280" s="418" t="s">
        <v>6414</v>
      </c>
      <c r="M1280" s="395"/>
      <c r="N1280" s="418" t="s">
        <v>3910</v>
      </c>
      <c r="O1280" s="395"/>
      <c r="P1280" s="418" t="s">
        <v>4016</v>
      </c>
      <c r="Q1280" s="417" t="s">
        <v>4017</v>
      </c>
      <c r="R1280" s="417" t="s">
        <v>5078</v>
      </c>
    </row>
    <row r="1281" spans="1:18" ht="15" customHeight="1" thickBot="1" x14ac:dyDescent="0.3">
      <c r="A1281" s="417" t="s">
        <v>1208</v>
      </c>
      <c r="B1281" s="413">
        <f t="shared" si="95"/>
        <v>1</v>
      </c>
      <c r="C1281" s="413" t="str">
        <f t="shared" si="97"/>
        <v>1295476031</v>
      </c>
      <c r="D1281" s="395" t="str">
        <f t="shared" si="98"/>
        <v>129547603Tamaqua Area MS</v>
      </c>
      <c r="E1281" s="418" t="s">
        <v>1209</v>
      </c>
      <c r="F1281" s="418" t="s">
        <v>23</v>
      </c>
      <c r="G1281" s="415" t="s">
        <v>1425</v>
      </c>
      <c r="H1281" s="417" t="s">
        <v>3207</v>
      </c>
      <c r="I1281" s="418" t="s">
        <v>3206</v>
      </c>
      <c r="J1281" s="417" t="s">
        <v>3207</v>
      </c>
      <c r="K1281" s="419" t="str">
        <f t="shared" si="96"/>
        <v>502 Penn Street  Tamaqua,  PA  18252</v>
      </c>
      <c r="L1281" s="418" t="s">
        <v>6415</v>
      </c>
      <c r="M1281" s="395"/>
      <c r="N1281" s="418" t="s">
        <v>3910</v>
      </c>
      <c r="O1281" s="395"/>
      <c r="P1281" s="418" t="s">
        <v>5063</v>
      </c>
      <c r="Q1281" s="417" t="s">
        <v>4017</v>
      </c>
      <c r="R1281" s="417" t="s">
        <v>5064</v>
      </c>
    </row>
    <row r="1282" spans="1:18" ht="15" customHeight="1" thickBot="1" x14ac:dyDescent="0.3">
      <c r="A1282" s="417" t="s">
        <v>1208</v>
      </c>
      <c r="B1282" s="413">
        <f t="shared" si="95"/>
        <v>2</v>
      </c>
      <c r="C1282" s="413" t="str">
        <f t="shared" si="97"/>
        <v>1295476032</v>
      </c>
      <c r="D1282" s="395" t="str">
        <f t="shared" si="98"/>
        <v>129547603Tamaqua Area SHS</v>
      </c>
      <c r="E1282" s="418" t="s">
        <v>1209</v>
      </c>
      <c r="F1282" s="418" t="s">
        <v>23</v>
      </c>
      <c r="G1282" s="415" t="s">
        <v>1425</v>
      </c>
      <c r="H1282" s="417" t="s">
        <v>3209</v>
      </c>
      <c r="I1282" s="418" t="s">
        <v>3208</v>
      </c>
      <c r="J1282" s="417" t="s">
        <v>3209</v>
      </c>
      <c r="K1282" s="419" t="str">
        <f t="shared" si="96"/>
        <v>500 Penn St  Tamaqua,  PA  18252</v>
      </c>
      <c r="L1282" s="418" t="s">
        <v>6416</v>
      </c>
      <c r="M1282" s="395"/>
      <c r="N1282" s="418" t="s">
        <v>6417</v>
      </c>
      <c r="O1282" s="395"/>
      <c r="P1282" s="418" t="s">
        <v>5063</v>
      </c>
      <c r="Q1282" s="417" t="s">
        <v>4017</v>
      </c>
      <c r="R1282" s="417" t="s">
        <v>5064</v>
      </c>
    </row>
    <row r="1283" spans="1:18" ht="15" customHeight="1" thickBot="1" x14ac:dyDescent="0.3">
      <c r="A1283" s="417" t="s">
        <v>4992</v>
      </c>
      <c r="B1283" s="413">
        <f t="shared" si="95"/>
        <v>1</v>
      </c>
      <c r="C1283" s="413" t="str">
        <f t="shared" si="97"/>
        <v>1265156911</v>
      </c>
      <c r="D1283" s="395" t="str">
        <f t="shared" si="98"/>
        <v>126515691The Philadelphia CS for Arts and Science</v>
      </c>
      <c r="E1283" s="418" t="s">
        <v>4993</v>
      </c>
      <c r="F1283" s="418" t="s">
        <v>18</v>
      </c>
      <c r="G1283" s="415" t="s">
        <v>1425</v>
      </c>
      <c r="H1283" s="417" t="s">
        <v>3906</v>
      </c>
      <c r="I1283" s="418" t="s">
        <v>4993</v>
      </c>
      <c r="J1283" s="417" t="s">
        <v>3906</v>
      </c>
      <c r="K1283" s="419" t="str">
        <f t="shared" si="96"/>
        <v>1197 Haworth Street  Philadelphia,  PA  19124</v>
      </c>
      <c r="L1283" s="418" t="s">
        <v>6418</v>
      </c>
      <c r="M1283" s="395"/>
      <c r="N1283" s="418" t="s">
        <v>3910</v>
      </c>
      <c r="O1283" s="395"/>
      <c r="P1283" s="418" t="s">
        <v>4016</v>
      </c>
      <c r="Q1283" s="417" t="s">
        <v>4017</v>
      </c>
      <c r="R1283" s="417" t="s">
        <v>4018</v>
      </c>
    </row>
    <row r="1284" spans="1:18" ht="15" customHeight="1" thickBot="1" x14ac:dyDescent="0.3">
      <c r="A1284" s="417" t="s">
        <v>1210</v>
      </c>
      <c r="B1284" s="413">
        <f t="shared" ref="B1284:B1347" si="99">IF(A1284=A1283,B1283+1,1)</f>
        <v>1</v>
      </c>
      <c r="C1284" s="413" t="str">
        <f t="shared" si="97"/>
        <v>1056200011</v>
      </c>
      <c r="D1284" s="395" t="str">
        <f t="shared" si="98"/>
        <v>105620001Tidioute Community CS</v>
      </c>
      <c r="E1284" s="418" t="s">
        <v>1211</v>
      </c>
      <c r="F1284" s="418" t="s">
        <v>18</v>
      </c>
      <c r="G1284" s="415" t="s">
        <v>1425</v>
      </c>
      <c r="H1284" s="417" t="s">
        <v>3210</v>
      </c>
      <c r="I1284" s="418" t="s">
        <v>1211</v>
      </c>
      <c r="J1284" s="417" t="s">
        <v>3210</v>
      </c>
      <c r="K1284" s="419" t="str">
        <f t="shared" si="96"/>
        <v>241 Main St  Tidioute,  PA  16351</v>
      </c>
      <c r="L1284" s="418" t="s">
        <v>6368</v>
      </c>
      <c r="M1284" s="395"/>
      <c r="N1284" s="418" t="s">
        <v>3910</v>
      </c>
      <c r="O1284" s="395"/>
      <c r="P1284" s="418" t="s">
        <v>4222</v>
      </c>
      <c r="Q1284" s="417" t="s">
        <v>4017</v>
      </c>
      <c r="R1284" s="417" t="s">
        <v>4223</v>
      </c>
    </row>
    <row r="1285" spans="1:18" ht="15" customHeight="1" thickBot="1" x14ac:dyDescent="0.3">
      <c r="A1285" s="417" t="s">
        <v>1212</v>
      </c>
      <c r="B1285" s="413">
        <f t="shared" si="99"/>
        <v>1</v>
      </c>
      <c r="C1285" s="413" t="str">
        <f t="shared" si="97"/>
        <v>1066172031</v>
      </c>
      <c r="D1285" s="395" t="str">
        <f t="shared" si="98"/>
        <v>106617203Titusville MS</v>
      </c>
      <c r="E1285" s="418" t="s">
        <v>1213</v>
      </c>
      <c r="F1285" s="418" t="s">
        <v>23</v>
      </c>
      <c r="G1285" s="415" t="s">
        <v>1425</v>
      </c>
      <c r="H1285" s="417" t="s">
        <v>3212</v>
      </c>
      <c r="I1285" s="418" t="s">
        <v>3211</v>
      </c>
      <c r="J1285" s="417" t="s">
        <v>3212</v>
      </c>
      <c r="K1285" s="419" t="str">
        <f t="shared" si="96"/>
        <v>415 Water Street  Titusville,  PA  16354</v>
      </c>
      <c r="L1285" s="418" t="s">
        <v>6419</v>
      </c>
      <c r="M1285" s="395"/>
      <c r="N1285" s="418" t="s">
        <v>3910</v>
      </c>
      <c r="O1285" s="395"/>
      <c r="P1285" s="418" t="s">
        <v>4260</v>
      </c>
      <c r="Q1285" s="417" t="s">
        <v>4017</v>
      </c>
      <c r="R1285" s="417" t="s">
        <v>4261</v>
      </c>
    </row>
    <row r="1286" spans="1:18" ht="15" customHeight="1" thickBot="1" x14ac:dyDescent="0.3">
      <c r="A1286" s="417" t="s">
        <v>1212</v>
      </c>
      <c r="B1286" s="413">
        <f t="shared" si="99"/>
        <v>2</v>
      </c>
      <c r="C1286" s="413" t="str">
        <f t="shared" si="97"/>
        <v>1066172032</v>
      </c>
      <c r="D1286" s="395" t="str">
        <f t="shared" si="98"/>
        <v>106617203Titusville SHS</v>
      </c>
      <c r="E1286" s="418" t="s">
        <v>1213</v>
      </c>
      <c r="F1286" s="418" t="s">
        <v>23</v>
      </c>
      <c r="G1286" s="415" t="s">
        <v>1425</v>
      </c>
      <c r="H1286" s="417" t="s">
        <v>3214</v>
      </c>
      <c r="I1286" s="418" t="s">
        <v>3213</v>
      </c>
      <c r="J1286" s="417" t="s">
        <v>3214</v>
      </c>
      <c r="K1286" s="419" t="str">
        <f t="shared" si="96"/>
        <v>302 E Walnut St  Titusville,  PA  16354</v>
      </c>
      <c r="L1286" s="418" t="s">
        <v>6420</v>
      </c>
      <c r="M1286" s="395"/>
      <c r="N1286" s="418" t="s">
        <v>3910</v>
      </c>
      <c r="O1286" s="395"/>
      <c r="P1286" s="418" t="s">
        <v>4260</v>
      </c>
      <c r="Q1286" s="417" t="s">
        <v>4017</v>
      </c>
      <c r="R1286" s="417" t="s">
        <v>4261</v>
      </c>
    </row>
    <row r="1287" spans="1:18" ht="15" customHeight="1" thickBot="1" x14ac:dyDescent="0.3">
      <c r="A1287" s="417" t="s">
        <v>1214</v>
      </c>
      <c r="B1287" s="413">
        <f t="shared" si="99"/>
        <v>1</v>
      </c>
      <c r="C1287" s="413" t="str">
        <f t="shared" si="97"/>
        <v>1170865031</v>
      </c>
      <c r="D1287" s="395" t="str">
        <f t="shared" si="98"/>
        <v>117086503Towanda Area JSHS</v>
      </c>
      <c r="E1287" s="418" t="s">
        <v>1215</v>
      </c>
      <c r="F1287" s="418" t="s">
        <v>23</v>
      </c>
      <c r="G1287" s="415" t="s">
        <v>1425</v>
      </c>
      <c r="H1287" s="417" t="s">
        <v>3216</v>
      </c>
      <c r="I1287" s="418" t="s">
        <v>3215</v>
      </c>
      <c r="J1287" s="417" t="s">
        <v>3216</v>
      </c>
      <c r="K1287" s="419" t="str">
        <f t="shared" si="96"/>
        <v>1 High School Drive  Towanda,  PA  18848</v>
      </c>
      <c r="L1287" s="418" t="s">
        <v>6421</v>
      </c>
      <c r="M1287" s="395"/>
      <c r="N1287" s="418" t="s">
        <v>3910</v>
      </c>
      <c r="O1287" s="395"/>
      <c r="P1287" s="418" t="s">
        <v>4662</v>
      </c>
      <c r="Q1287" s="417" t="s">
        <v>4017</v>
      </c>
      <c r="R1287" s="417" t="s">
        <v>4663</v>
      </c>
    </row>
    <row r="1288" spans="1:18" ht="15" customHeight="1" thickBot="1" x14ac:dyDescent="0.3">
      <c r="A1288" s="417" t="s">
        <v>1216</v>
      </c>
      <c r="B1288" s="413">
        <f t="shared" si="99"/>
        <v>1</v>
      </c>
      <c r="C1288" s="413" t="str">
        <f t="shared" si="97"/>
        <v>1241578021</v>
      </c>
      <c r="D1288" s="395" t="str">
        <f t="shared" si="98"/>
        <v>124157802Conestoga SHS</v>
      </c>
      <c r="E1288" s="418" t="s">
        <v>1217</v>
      </c>
      <c r="F1288" s="418" t="s">
        <v>23</v>
      </c>
      <c r="G1288" s="415" t="s">
        <v>1425</v>
      </c>
      <c r="H1288" s="417" t="s">
        <v>3218</v>
      </c>
      <c r="I1288" s="418" t="s">
        <v>3217</v>
      </c>
      <c r="J1288" s="417" t="s">
        <v>3218</v>
      </c>
      <c r="K1288" s="419" t="str">
        <f t="shared" si="96"/>
        <v>200 Irish Rd  Berwyn,  PA  19312</v>
      </c>
      <c r="L1288" s="418" t="s">
        <v>6422</v>
      </c>
      <c r="M1288" s="395"/>
      <c r="N1288" s="418" t="s">
        <v>3910</v>
      </c>
      <c r="O1288" s="395"/>
      <c r="P1288" s="418" t="s">
        <v>6423</v>
      </c>
      <c r="Q1288" s="417" t="s">
        <v>4017</v>
      </c>
      <c r="R1288" s="417" t="s">
        <v>14985</v>
      </c>
    </row>
    <row r="1289" spans="1:18" ht="15" customHeight="1" thickBot="1" x14ac:dyDescent="0.3">
      <c r="A1289" s="417" t="s">
        <v>1216</v>
      </c>
      <c r="B1289" s="413">
        <f t="shared" si="99"/>
        <v>2</v>
      </c>
      <c r="C1289" s="413" t="str">
        <f t="shared" si="97"/>
        <v>1241578022</v>
      </c>
      <c r="D1289" s="395" t="str">
        <f t="shared" si="98"/>
        <v>124157802Tredyffrin-Easttown MS</v>
      </c>
      <c r="E1289" s="418" t="s">
        <v>1217</v>
      </c>
      <c r="F1289" s="418" t="s">
        <v>23</v>
      </c>
      <c r="G1289" s="415" t="s">
        <v>1425</v>
      </c>
      <c r="H1289" s="417" t="s">
        <v>3220</v>
      </c>
      <c r="I1289" s="418" t="s">
        <v>3219</v>
      </c>
      <c r="J1289" s="417" t="s">
        <v>3220</v>
      </c>
      <c r="K1289" s="419" t="str">
        <f t="shared" si="96"/>
        <v>801 Conestoga Rd  Berwyn,  PA  19312</v>
      </c>
      <c r="L1289" s="418" t="s">
        <v>6424</v>
      </c>
      <c r="M1289" s="395"/>
      <c r="N1289" s="418" t="s">
        <v>3910</v>
      </c>
      <c r="O1289" s="395"/>
      <c r="P1289" s="418" t="s">
        <v>6423</v>
      </c>
      <c r="Q1289" s="417" t="s">
        <v>4017</v>
      </c>
      <c r="R1289" s="417" t="s">
        <v>14985</v>
      </c>
    </row>
    <row r="1290" spans="1:18" ht="15" customHeight="1" thickBot="1" x14ac:dyDescent="0.3">
      <c r="A1290" s="417" t="s">
        <v>1216</v>
      </c>
      <c r="B1290" s="413">
        <f t="shared" si="99"/>
        <v>3</v>
      </c>
      <c r="C1290" s="413" t="str">
        <f t="shared" si="97"/>
        <v>1241578023</v>
      </c>
      <c r="D1290" s="395" t="str">
        <f t="shared" si="98"/>
        <v>124157802Valley Forge MS</v>
      </c>
      <c r="E1290" s="418" t="s">
        <v>1217</v>
      </c>
      <c r="F1290" s="418" t="s">
        <v>23</v>
      </c>
      <c r="G1290" s="415" t="s">
        <v>1425</v>
      </c>
      <c r="H1290" s="417" t="s">
        <v>3222</v>
      </c>
      <c r="I1290" s="418" t="s">
        <v>3221</v>
      </c>
      <c r="J1290" s="417" t="s">
        <v>3222</v>
      </c>
      <c r="K1290" s="419" t="str">
        <f t="shared" si="96"/>
        <v>105 W Walker Rd  Wayne,  PA  19087</v>
      </c>
      <c r="L1290" s="418" t="s">
        <v>6425</v>
      </c>
      <c r="M1290" s="395"/>
      <c r="N1290" s="418" t="s">
        <v>3910</v>
      </c>
      <c r="O1290" s="395"/>
      <c r="P1290" s="418" t="s">
        <v>4920</v>
      </c>
      <c r="Q1290" s="417" t="s">
        <v>4017</v>
      </c>
      <c r="R1290" s="417" t="s">
        <v>4921</v>
      </c>
    </row>
    <row r="1291" spans="1:18" ht="15" customHeight="1" thickBot="1" x14ac:dyDescent="0.3">
      <c r="A1291" s="417" t="s">
        <v>1218</v>
      </c>
      <c r="B1291" s="413">
        <f t="shared" si="99"/>
        <v>1</v>
      </c>
      <c r="C1291" s="413" t="str">
        <f t="shared" si="97"/>
        <v>1016380031</v>
      </c>
      <c r="D1291" s="395" t="str">
        <f t="shared" si="98"/>
        <v>101638003Trinity MS</v>
      </c>
      <c r="E1291" s="418" t="s">
        <v>1219</v>
      </c>
      <c r="F1291" s="418" t="s">
        <v>23</v>
      </c>
      <c r="G1291" s="415" t="s">
        <v>1425</v>
      </c>
      <c r="H1291" s="417" t="s">
        <v>3224</v>
      </c>
      <c r="I1291" s="418" t="s">
        <v>3223</v>
      </c>
      <c r="J1291" s="417" t="s">
        <v>3224</v>
      </c>
      <c r="K1291" s="419" t="str">
        <f t="shared" si="96"/>
        <v>50 Scenic Dr  Washington,  PA  15301</v>
      </c>
      <c r="L1291" s="418" t="s">
        <v>6427</v>
      </c>
      <c r="M1291" s="395"/>
      <c r="N1291" s="418" t="s">
        <v>3910</v>
      </c>
      <c r="O1291" s="395"/>
      <c r="P1291" s="418" t="s">
        <v>4063</v>
      </c>
      <c r="Q1291" s="417" t="s">
        <v>4017</v>
      </c>
      <c r="R1291" s="417" t="s">
        <v>4064</v>
      </c>
    </row>
    <row r="1292" spans="1:18" ht="15" customHeight="1" thickBot="1" x14ac:dyDescent="0.3">
      <c r="A1292" s="417" t="s">
        <v>1218</v>
      </c>
      <c r="B1292" s="413">
        <f t="shared" si="99"/>
        <v>2</v>
      </c>
      <c r="C1292" s="413" t="str">
        <f t="shared" si="97"/>
        <v>1016380032</v>
      </c>
      <c r="D1292" s="395" t="str">
        <f t="shared" si="98"/>
        <v>101638003Trinity SHS</v>
      </c>
      <c r="E1292" s="418" t="s">
        <v>1219</v>
      </c>
      <c r="F1292" s="418" t="s">
        <v>23</v>
      </c>
      <c r="G1292" s="415" t="s">
        <v>1425</v>
      </c>
      <c r="H1292" s="417" t="s">
        <v>3226</v>
      </c>
      <c r="I1292" s="418" t="s">
        <v>3225</v>
      </c>
      <c r="J1292" s="417" t="s">
        <v>3226</v>
      </c>
      <c r="K1292" s="419" t="str">
        <f t="shared" si="96"/>
        <v>231 Park Ave  Washington,  PA  15301</v>
      </c>
      <c r="L1292" s="418" t="s">
        <v>6426</v>
      </c>
      <c r="M1292" s="395"/>
      <c r="N1292" s="418" t="s">
        <v>3910</v>
      </c>
      <c r="O1292" s="395"/>
      <c r="P1292" s="418" t="s">
        <v>4063</v>
      </c>
      <c r="Q1292" s="417" t="s">
        <v>4017</v>
      </c>
      <c r="R1292" s="417" t="s">
        <v>4064</v>
      </c>
    </row>
    <row r="1293" spans="1:18" ht="15" customHeight="1" thickBot="1" x14ac:dyDescent="0.3">
      <c r="A1293" s="417" t="s">
        <v>1220</v>
      </c>
      <c r="B1293" s="413">
        <f t="shared" si="99"/>
        <v>1</v>
      </c>
      <c r="C1293" s="413" t="str">
        <f t="shared" si="97"/>
        <v>1295478031</v>
      </c>
      <c r="D1293" s="395" t="str">
        <f t="shared" si="98"/>
        <v>129547803Tri-Valley JSHS</v>
      </c>
      <c r="E1293" s="418" t="s">
        <v>1221</v>
      </c>
      <c r="F1293" s="418" t="s">
        <v>23</v>
      </c>
      <c r="G1293" s="415" t="s">
        <v>1425</v>
      </c>
      <c r="H1293" s="417" t="s">
        <v>3228</v>
      </c>
      <c r="I1293" s="418" t="s">
        <v>3227</v>
      </c>
      <c r="J1293" s="417" t="s">
        <v>3228</v>
      </c>
      <c r="K1293" s="419" t="str">
        <f t="shared" si="96"/>
        <v>155 E Main St  Hegins,  PA  17938</v>
      </c>
      <c r="L1293" s="418" t="s">
        <v>6428</v>
      </c>
      <c r="M1293" s="395"/>
      <c r="N1293" s="418" t="s">
        <v>3910</v>
      </c>
      <c r="O1293" s="395"/>
      <c r="P1293" s="418" t="s">
        <v>6429</v>
      </c>
      <c r="Q1293" s="417" t="s">
        <v>4017</v>
      </c>
      <c r="R1293" s="417" t="s">
        <v>14986</v>
      </c>
    </row>
    <row r="1294" spans="1:18" ht="15" customHeight="1" thickBot="1" x14ac:dyDescent="0.3">
      <c r="A1294" s="417" t="s">
        <v>1222</v>
      </c>
      <c r="B1294" s="413">
        <f t="shared" si="99"/>
        <v>1</v>
      </c>
      <c r="C1294" s="413" t="str">
        <f t="shared" si="97"/>
        <v>1170866531</v>
      </c>
      <c r="D1294" s="395" t="str">
        <f t="shared" si="98"/>
        <v>117086653Troy Area JSHS</v>
      </c>
      <c r="E1294" s="418" t="s">
        <v>1223</v>
      </c>
      <c r="F1294" s="418" t="s">
        <v>23</v>
      </c>
      <c r="G1294" s="415" t="s">
        <v>1425</v>
      </c>
      <c r="H1294" s="417" t="s">
        <v>3230</v>
      </c>
      <c r="I1294" s="418" t="s">
        <v>3229</v>
      </c>
      <c r="J1294" s="417" t="s">
        <v>3230</v>
      </c>
      <c r="K1294" s="419" t="str">
        <f t="shared" si="96"/>
        <v>150 High St  Troy,  PA  16947</v>
      </c>
      <c r="L1294" s="418" t="s">
        <v>6430</v>
      </c>
      <c r="M1294" s="395"/>
      <c r="N1294" s="418" t="s">
        <v>3910</v>
      </c>
      <c r="O1294" s="395"/>
      <c r="P1294" s="418" t="s">
        <v>4670</v>
      </c>
      <c r="Q1294" s="417" t="s">
        <v>4017</v>
      </c>
      <c r="R1294" s="417" t="s">
        <v>4671</v>
      </c>
    </row>
    <row r="1295" spans="1:18" ht="15" customHeight="1" thickBot="1" x14ac:dyDescent="0.3">
      <c r="A1295" s="417" t="s">
        <v>1224</v>
      </c>
      <c r="B1295" s="413">
        <f t="shared" si="99"/>
        <v>1</v>
      </c>
      <c r="C1295" s="413" t="str">
        <f t="shared" si="97"/>
        <v>1715102931</v>
      </c>
      <c r="D1295" s="395" t="str">
        <f t="shared" si="98"/>
        <v>171510293Truebright Science Academy CS</v>
      </c>
      <c r="E1295" s="418" t="s">
        <v>1225</v>
      </c>
      <c r="F1295" s="418" t="s">
        <v>18</v>
      </c>
      <c r="G1295" s="415" t="s">
        <v>1425</v>
      </c>
      <c r="H1295" s="417" t="s">
        <v>14987</v>
      </c>
      <c r="I1295" s="418" t="s">
        <v>1225</v>
      </c>
      <c r="J1295" s="417" t="s">
        <v>14987</v>
      </c>
      <c r="K1295" s="419" t="str">
        <f t="shared" si="96"/>
        <v>407 E. Roosevelt Blvd.  Philadelphia,  PA  19120</v>
      </c>
      <c r="L1295" s="418" t="s">
        <v>14703</v>
      </c>
      <c r="M1295" s="395"/>
      <c r="N1295" s="418" t="s">
        <v>3910</v>
      </c>
      <c r="O1295" s="395"/>
      <c r="P1295" s="418" t="s">
        <v>4016</v>
      </c>
      <c r="Q1295" s="417" t="s">
        <v>4017</v>
      </c>
      <c r="R1295" s="417" t="s">
        <v>4977</v>
      </c>
    </row>
    <row r="1296" spans="1:18" ht="15" customHeight="1" thickBot="1" x14ac:dyDescent="0.3">
      <c r="A1296" s="417" t="s">
        <v>1226</v>
      </c>
      <c r="B1296" s="413">
        <f t="shared" si="99"/>
        <v>1</v>
      </c>
      <c r="C1296" s="413" t="str">
        <f t="shared" si="97"/>
        <v>1140680031</v>
      </c>
      <c r="D1296" s="395" t="str">
        <f t="shared" si="98"/>
        <v>114068003Tulpehocken JSHS</v>
      </c>
      <c r="E1296" s="418" t="s">
        <v>1227</v>
      </c>
      <c r="F1296" s="418" t="s">
        <v>23</v>
      </c>
      <c r="G1296" s="415" t="s">
        <v>1425</v>
      </c>
      <c r="H1296" s="417" t="s">
        <v>3232</v>
      </c>
      <c r="I1296" s="418" t="s">
        <v>3231</v>
      </c>
      <c r="J1296" s="417" t="s">
        <v>3232</v>
      </c>
      <c r="K1296" s="419" t="str">
        <f t="shared" si="96"/>
        <v>430 New Schaefferstown Rd  Bernville,  PA  19506</v>
      </c>
      <c r="L1296" s="418" t="s">
        <v>6432</v>
      </c>
      <c r="M1296" s="395"/>
      <c r="N1296" s="418" t="s">
        <v>3910</v>
      </c>
      <c r="O1296" s="395"/>
      <c r="P1296" s="418" t="s">
        <v>6431</v>
      </c>
      <c r="Q1296" s="417" t="s">
        <v>4017</v>
      </c>
      <c r="R1296" s="417" t="s">
        <v>14988</v>
      </c>
    </row>
    <row r="1297" spans="1:18" ht="15" customHeight="1" thickBot="1" x14ac:dyDescent="0.3">
      <c r="A1297" s="417" t="s">
        <v>1228</v>
      </c>
      <c r="B1297" s="413">
        <f t="shared" si="99"/>
        <v>1</v>
      </c>
      <c r="C1297" s="413" t="str">
        <f t="shared" si="97"/>
        <v>1186675031</v>
      </c>
      <c r="D1297" s="395" t="str">
        <f t="shared" si="98"/>
        <v>118667503Tunkhannock HS</v>
      </c>
      <c r="E1297" s="418" t="s">
        <v>1229</v>
      </c>
      <c r="F1297" s="418" t="s">
        <v>23</v>
      </c>
      <c r="G1297" s="415" t="s">
        <v>1425</v>
      </c>
      <c r="H1297" s="417" t="s">
        <v>3234</v>
      </c>
      <c r="I1297" s="418" t="s">
        <v>3233</v>
      </c>
      <c r="J1297" s="417" t="s">
        <v>3234</v>
      </c>
      <c r="K1297" s="419" t="str">
        <f t="shared" si="96"/>
        <v>135 Tiger Drive  Tunkhannock,  PA  18657</v>
      </c>
      <c r="L1297" s="418" t="s">
        <v>6433</v>
      </c>
      <c r="M1297" s="395"/>
      <c r="N1297" s="418" t="s">
        <v>3910</v>
      </c>
      <c r="O1297" s="395"/>
      <c r="P1297" s="418" t="s">
        <v>4721</v>
      </c>
      <c r="Q1297" s="417" t="s">
        <v>4017</v>
      </c>
      <c r="R1297" s="417" t="s">
        <v>4722</v>
      </c>
    </row>
    <row r="1298" spans="1:18" ht="15" customHeight="1" thickBot="1" x14ac:dyDescent="0.3">
      <c r="A1298" s="417" t="s">
        <v>1228</v>
      </c>
      <c r="B1298" s="413">
        <f t="shared" si="99"/>
        <v>2</v>
      </c>
      <c r="C1298" s="413" t="str">
        <f t="shared" si="97"/>
        <v>1186675032</v>
      </c>
      <c r="D1298" s="395" t="str">
        <f t="shared" si="98"/>
        <v>118667503Tunkhannock MS</v>
      </c>
      <c r="E1298" s="418" t="s">
        <v>1229</v>
      </c>
      <c r="F1298" s="418" t="s">
        <v>23</v>
      </c>
      <c r="G1298" s="415" t="s">
        <v>1425</v>
      </c>
      <c r="H1298" s="417" t="s">
        <v>3236</v>
      </c>
      <c r="I1298" s="418" t="s">
        <v>3235</v>
      </c>
      <c r="J1298" s="417" t="s">
        <v>3236</v>
      </c>
      <c r="K1298" s="419" t="str">
        <f t="shared" si="96"/>
        <v>200 Franklin Avenue  Tunkhannock,  PA  18657</v>
      </c>
      <c r="L1298" s="418" t="s">
        <v>6434</v>
      </c>
      <c r="M1298" s="395"/>
      <c r="N1298" s="418" t="s">
        <v>3910</v>
      </c>
      <c r="O1298" s="395"/>
      <c r="P1298" s="418" t="s">
        <v>4721</v>
      </c>
      <c r="Q1298" s="417" t="s">
        <v>4017</v>
      </c>
      <c r="R1298" s="417" t="s">
        <v>4722</v>
      </c>
    </row>
    <row r="1299" spans="1:18" ht="15" customHeight="1" thickBot="1" x14ac:dyDescent="0.3">
      <c r="A1299" s="417" t="s">
        <v>1230</v>
      </c>
      <c r="B1299" s="413">
        <f t="shared" si="99"/>
        <v>1</v>
      </c>
      <c r="C1299" s="413" t="str">
        <f t="shared" si="97"/>
        <v>1085684041</v>
      </c>
      <c r="D1299" s="395" t="str">
        <f t="shared" si="98"/>
        <v>108568404Turkeyfoot Valley Area JSHS</v>
      </c>
      <c r="E1299" s="418" t="s">
        <v>1231</v>
      </c>
      <c r="F1299" s="418" t="s">
        <v>23</v>
      </c>
      <c r="G1299" s="415" t="s">
        <v>1425</v>
      </c>
      <c r="H1299" s="417" t="s">
        <v>3238</v>
      </c>
      <c r="I1299" s="418" t="s">
        <v>3237</v>
      </c>
      <c r="J1299" s="417" t="s">
        <v>3238</v>
      </c>
      <c r="K1299" s="419" t="str">
        <f t="shared" si="96"/>
        <v>172 Turkeyfoot Rd  Confluence,  PA  15424</v>
      </c>
      <c r="L1299" s="418" t="s">
        <v>6435</v>
      </c>
      <c r="M1299" s="395"/>
      <c r="N1299" s="418" t="s">
        <v>3910</v>
      </c>
      <c r="O1299" s="395"/>
      <c r="P1299" s="418" t="s">
        <v>4364</v>
      </c>
      <c r="Q1299" s="417" t="s">
        <v>4017</v>
      </c>
      <c r="R1299" s="417" t="s">
        <v>4365</v>
      </c>
    </row>
    <row r="1300" spans="1:18" ht="15" customHeight="1" thickBot="1" x14ac:dyDescent="0.3">
      <c r="A1300" s="417" t="s">
        <v>1232</v>
      </c>
      <c r="B1300" s="413">
        <f t="shared" si="99"/>
        <v>1</v>
      </c>
      <c r="C1300" s="413" t="str">
        <f t="shared" si="97"/>
        <v>1122860031</v>
      </c>
      <c r="D1300" s="395" t="str">
        <f t="shared" si="98"/>
        <v>112286003James Buchanan HS</v>
      </c>
      <c r="E1300" s="418" t="s">
        <v>1233</v>
      </c>
      <c r="F1300" s="418" t="s">
        <v>23</v>
      </c>
      <c r="G1300" s="415" t="s">
        <v>1425</v>
      </c>
      <c r="H1300" s="417" t="s">
        <v>3240</v>
      </c>
      <c r="I1300" s="418" t="s">
        <v>3239</v>
      </c>
      <c r="J1300" s="417" t="s">
        <v>3240</v>
      </c>
      <c r="K1300" s="419" t="str">
        <f t="shared" ref="K1300:K1363" si="100">L1300&amp;"  "&amp;P1300&amp;",  "&amp;Q1300&amp;"  "&amp;R1300</f>
        <v>4773 Fort Loudon Rd  Mercersburg,  PA  17236</v>
      </c>
      <c r="L1300" s="418" t="s">
        <v>6436</v>
      </c>
      <c r="M1300" s="395"/>
      <c r="N1300" s="418" t="s">
        <v>3910</v>
      </c>
      <c r="O1300" s="395"/>
      <c r="P1300" s="418" t="s">
        <v>4463</v>
      </c>
      <c r="Q1300" s="417" t="s">
        <v>4017</v>
      </c>
      <c r="R1300" s="417" t="s">
        <v>4464</v>
      </c>
    </row>
    <row r="1301" spans="1:18" ht="15" customHeight="1" thickBot="1" x14ac:dyDescent="0.3">
      <c r="A1301" s="417" t="s">
        <v>1232</v>
      </c>
      <c r="B1301" s="413">
        <f t="shared" si="99"/>
        <v>2</v>
      </c>
      <c r="C1301" s="413" t="str">
        <f t="shared" si="97"/>
        <v>1122860032</v>
      </c>
      <c r="D1301" s="395" t="str">
        <f t="shared" si="98"/>
        <v>112286003James Buchanan MS</v>
      </c>
      <c r="E1301" s="418" t="s">
        <v>1233</v>
      </c>
      <c r="F1301" s="418" t="s">
        <v>23</v>
      </c>
      <c r="G1301" s="415" t="s">
        <v>1425</v>
      </c>
      <c r="H1301" s="417" t="s">
        <v>3242</v>
      </c>
      <c r="I1301" s="418" t="s">
        <v>3241</v>
      </c>
      <c r="J1301" s="417" t="s">
        <v>3242</v>
      </c>
      <c r="K1301" s="419" t="str">
        <f t="shared" si="100"/>
        <v>5191 Fort Loudon Rd  Mercersburg,  PA  17236</v>
      </c>
      <c r="L1301" s="418" t="s">
        <v>6437</v>
      </c>
      <c r="M1301" s="395"/>
      <c r="N1301" s="418" t="s">
        <v>3910</v>
      </c>
      <c r="O1301" s="395"/>
      <c r="P1301" s="418" t="s">
        <v>4463</v>
      </c>
      <c r="Q1301" s="417" t="s">
        <v>4017</v>
      </c>
      <c r="R1301" s="417" t="s">
        <v>4464</v>
      </c>
    </row>
    <row r="1302" spans="1:18" ht="15" customHeight="1" thickBot="1" x14ac:dyDescent="0.3">
      <c r="A1302" s="417" t="s">
        <v>1234</v>
      </c>
      <c r="B1302" s="413">
        <f t="shared" si="99"/>
        <v>1</v>
      </c>
      <c r="C1302" s="413" t="str">
        <f t="shared" si="97"/>
        <v>1080580031</v>
      </c>
      <c r="D1302" s="395" t="str">
        <f t="shared" si="98"/>
        <v>108058003Tussey Mountain HS</v>
      </c>
      <c r="E1302" s="418" t="s">
        <v>1235</v>
      </c>
      <c r="F1302" s="418" t="s">
        <v>23</v>
      </c>
      <c r="G1302" s="415" t="s">
        <v>1425</v>
      </c>
      <c r="H1302" s="417" t="s">
        <v>3244</v>
      </c>
      <c r="I1302" s="418" t="s">
        <v>3243</v>
      </c>
      <c r="J1302" s="417" t="s">
        <v>3244</v>
      </c>
      <c r="K1302" s="419" t="str">
        <f t="shared" si="100"/>
        <v>199 Front Street  Saxton,  PA  16678</v>
      </c>
      <c r="L1302" s="418" t="s">
        <v>6438</v>
      </c>
      <c r="M1302" s="395"/>
      <c r="N1302" s="418" t="s">
        <v>3910</v>
      </c>
      <c r="O1302" s="395"/>
      <c r="P1302" s="418" t="s">
        <v>4308</v>
      </c>
      <c r="Q1302" s="417" t="s">
        <v>4017</v>
      </c>
      <c r="R1302" s="417" t="s">
        <v>4309</v>
      </c>
    </row>
    <row r="1303" spans="1:18" ht="15" customHeight="1" thickBot="1" x14ac:dyDescent="0.3">
      <c r="A1303" s="417" t="s">
        <v>1234</v>
      </c>
      <c r="B1303" s="413">
        <f t="shared" si="99"/>
        <v>2</v>
      </c>
      <c r="C1303" s="413" t="str">
        <f t="shared" si="97"/>
        <v>1080580032</v>
      </c>
      <c r="D1303" s="395" t="str">
        <f t="shared" si="98"/>
        <v>108058003Tussey Mountain JH</v>
      </c>
      <c r="E1303" s="418" t="s">
        <v>1235</v>
      </c>
      <c r="F1303" s="418" t="s">
        <v>23</v>
      </c>
      <c r="G1303" s="415" t="s">
        <v>1425</v>
      </c>
      <c r="H1303" s="417" t="s">
        <v>3246</v>
      </c>
      <c r="I1303" s="418" t="s">
        <v>3245</v>
      </c>
      <c r="J1303" s="417" t="s">
        <v>3246</v>
      </c>
      <c r="K1303" s="419" t="str">
        <f t="shared" si="100"/>
        <v>199 Front St  Saxton,  PA  16678</v>
      </c>
      <c r="L1303" s="418" t="s">
        <v>6439</v>
      </c>
      <c r="M1303" s="395"/>
      <c r="N1303" s="418" t="s">
        <v>3910</v>
      </c>
      <c r="O1303" s="395"/>
      <c r="P1303" s="418" t="s">
        <v>4308</v>
      </c>
      <c r="Q1303" s="417" t="s">
        <v>4017</v>
      </c>
      <c r="R1303" s="417" t="s">
        <v>4309</v>
      </c>
    </row>
    <row r="1304" spans="1:18" ht="15" customHeight="1" thickBot="1" x14ac:dyDescent="0.3">
      <c r="A1304" s="417" t="s">
        <v>1236</v>
      </c>
      <c r="B1304" s="413">
        <f t="shared" si="99"/>
        <v>1</v>
      </c>
      <c r="C1304" s="413" t="str">
        <f t="shared" si="97"/>
        <v>1140681031</v>
      </c>
      <c r="D1304" s="395" t="str">
        <f t="shared" si="98"/>
        <v>114068103Twin Valley HS</v>
      </c>
      <c r="E1304" s="418" t="s">
        <v>1237</v>
      </c>
      <c r="F1304" s="418" t="s">
        <v>23</v>
      </c>
      <c r="G1304" s="415" t="s">
        <v>1425</v>
      </c>
      <c r="H1304" s="417" t="s">
        <v>3248</v>
      </c>
      <c r="I1304" s="418" t="s">
        <v>3247</v>
      </c>
      <c r="J1304" s="417" t="s">
        <v>3248</v>
      </c>
      <c r="K1304" s="419" t="str">
        <f t="shared" si="100"/>
        <v>4897 North Twin Valley Rd  Elverson,  PA  19520</v>
      </c>
      <c r="L1304" s="418" t="s">
        <v>6440</v>
      </c>
      <c r="M1304" s="395"/>
      <c r="N1304" s="418" t="s">
        <v>3910</v>
      </c>
      <c r="O1304" s="395"/>
      <c r="P1304" s="418" t="s">
        <v>4564</v>
      </c>
      <c r="Q1304" s="417" t="s">
        <v>4017</v>
      </c>
      <c r="R1304" s="417" t="s">
        <v>4565</v>
      </c>
    </row>
    <row r="1305" spans="1:18" ht="15" customHeight="1" thickBot="1" x14ac:dyDescent="0.3">
      <c r="A1305" s="417" t="s">
        <v>1236</v>
      </c>
      <c r="B1305" s="413">
        <f t="shared" si="99"/>
        <v>2</v>
      </c>
      <c r="C1305" s="413" t="str">
        <f t="shared" si="97"/>
        <v>1140681032</v>
      </c>
      <c r="D1305" s="395" t="str">
        <f t="shared" si="98"/>
        <v>114068103Twin Valley MS</v>
      </c>
      <c r="E1305" s="418" t="s">
        <v>1237</v>
      </c>
      <c r="F1305" s="418" t="s">
        <v>23</v>
      </c>
      <c r="G1305" s="415" t="s">
        <v>1425</v>
      </c>
      <c r="H1305" s="417" t="s">
        <v>3250</v>
      </c>
      <c r="I1305" s="418" t="s">
        <v>3249</v>
      </c>
      <c r="J1305" s="417" t="s">
        <v>3250</v>
      </c>
      <c r="K1305" s="419" t="str">
        <f t="shared" si="100"/>
        <v>770 Clymer Hill Rd  Elverson,  PA  19520</v>
      </c>
      <c r="L1305" s="418" t="s">
        <v>6441</v>
      </c>
      <c r="M1305" s="395"/>
      <c r="N1305" s="418" t="s">
        <v>3910</v>
      </c>
      <c r="O1305" s="395"/>
      <c r="P1305" s="418" t="s">
        <v>4564</v>
      </c>
      <c r="Q1305" s="417" t="s">
        <v>4017</v>
      </c>
      <c r="R1305" s="417" t="s">
        <v>4565</v>
      </c>
    </row>
    <row r="1306" spans="1:18" ht="15" customHeight="1" thickBot="1" x14ac:dyDescent="0.3">
      <c r="A1306" s="417" t="s">
        <v>1238</v>
      </c>
      <c r="B1306" s="413">
        <f t="shared" si="99"/>
        <v>1</v>
      </c>
      <c r="C1306" s="413" t="str">
        <f t="shared" si="97"/>
        <v>1080780031</v>
      </c>
      <c r="D1306" s="395" t="str">
        <f t="shared" si="98"/>
        <v>108078003Tyrone Area HS</v>
      </c>
      <c r="E1306" s="418" t="s">
        <v>1239</v>
      </c>
      <c r="F1306" s="418" t="s">
        <v>23</v>
      </c>
      <c r="G1306" s="415" t="s">
        <v>1425</v>
      </c>
      <c r="H1306" s="417" t="s">
        <v>3252</v>
      </c>
      <c r="I1306" s="418" t="s">
        <v>3251</v>
      </c>
      <c r="J1306" s="417" t="s">
        <v>3252</v>
      </c>
      <c r="K1306" s="419" t="str">
        <f t="shared" si="100"/>
        <v>1001 Clay Ave  Tyrone,  PA  16686</v>
      </c>
      <c r="L1306" s="418" t="s">
        <v>6442</v>
      </c>
      <c r="M1306" s="395"/>
      <c r="N1306" s="418" t="s">
        <v>3910</v>
      </c>
      <c r="O1306" s="395"/>
      <c r="P1306" s="418" t="s">
        <v>4319</v>
      </c>
      <c r="Q1306" s="417" t="s">
        <v>4017</v>
      </c>
      <c r="R1306" s="417" t="s">
        <v>4320</v>
      </c>
    </row>
    <row r="1307" spans="1:18" ht="15" customHeight="1" thickBot="1" x14ac:dyDescent="0.3">
      <c r="A1307" s="417" t="s">
        <v>1238</v>
      </c>
      <c r="B1307" s="413">
        <f t="shared" si="99"/>
        <v>2</v>
      </c>
      <c r="C1307" s="413" t="str">
        <f t="shared" si="97"/>
        <v>1080780032</v>
      </c>
      <c r="D1307" s="395" t="str">
        <f t="shared" si="98"/>
        <v>108078003Tyrone Area MS</v>
      </c>
      <c r="E1307" s="418" t="s">
        <v>1239</v>
      </c>
      <c r="F1307" s="418" t="s">
        <v>23</v>
      </c>
      <c r="G1307" s="415" t="s">
        <v>1425</v>
      </c>
      <c r="H1307" s="417" t="s">
        <v>3254</v>
      </c>
      <c r="I1307" s="418" t="s">
        <v>3253</v>
      </c>
      <c r="J1307" s="417" t="s">
        <v>3254</v>
      </c>
      <c r="K1307" s="419" t="str">
        <f t="shared" si="100"/>
        <v>1001 Clay Ave  Tyrone,  PA  16686</v>
      </c>
      <c r="L1307" s="418" t="s">
        <v>6442</v>
      </c>
      <c r="M1307" s="395"/>
      <c r="N1307" s="418" t="s">
        <v>3910</v>
      </c>
      <c r="O1307" s="395"/>
      <c r="P1307" s="418" t="s">
        <v>4319</v>
      </c>
      <c r="Q1307" s="417" t="s">
        <v>4017</v>
      </c>
      <c r="R1307" s="417" t="s">
        <v>4320</v>
      </c>
    </row>
    <row r="1308" spans="1:18" ht="15" customHeight="1" thickBot="1" x14ac:dyDescent="0.3">
      <c r="A1308" s="417" t="s">
        <v>1240</v>
      </c>
      <c r="B1308" s="413">
        <f t="shared" si="99"/>
        <v>1</v>
      </c>
      <c r="C1308" s="413" t="str">
        <f t="shared" si="97"/>
        <v>1043770031</v>
      </c>
      <c r="D1308" s="395" t="str">
        <f t="shared" si="98"/>
        <v>104377003Union Area HS</v>
      </c>
      <c r="E1308" s="418" t="s">
        <v>1241</v>
      </c>
      <c r="F1308" s="418" t="s">
        <v>23</v>
      </c>
      <c r="G1308" s="415" t="s">
        <v>1425</v>
      </c>
      <c r="H1308" s="417" t="s">
        <v>3256</v>
      </c>
      <c r="I1308" s="418" t="s">
        <v>3255</v>
      </c>
      <c r="J1308" s="417" t="s">
        <v>3256</v>
      </c>
      <c r="K1308" s="419" t="str">
        <f t="shared" si="100"/>
        <v>2106 Camden Ave  New Castle,  PA  16101</v>
      </c>
      <c r="L1308" s="418" t="s">
        <v>6443</v>
      </c>
      <c r="M1308" s="395"/>
      <c r="N1308" s="418" t="s">
        <v>3910</v>
      </c>
      <c r="O1308" s="395"/>
      <c r="P1308" s="418" t="s">
        <v>4161</v>
      </c>
      <c r="Q1308" s="417" t="s">
        <v>4017</v>
      </c>
      <c r="R1308" s="417" t="s">
        <v>4162</v>
      </c>
    </row>
    <row r="1309" spans="1:18" ht="15" customHeight="1" thickBot="1" x14ac:dyDescent="0.3">
      <c r="A1309" s="417" t="s">
        <v>1240</v>
      </c>
      <c r="B1309" s="413">
        <f t="shared" si="99"/>
        <v>2</v>
      </c>
      <c r="C1309" s="413" t="str">
        <f t="shared" si="97"/>
        <v>1043770032</v>
      </c>
      <c r="D1309" s="395" t="str">
        <f t="shared" si="98"/>
        <v>104377003Union Area MS</v>
      </c>
      <c r="E1309" s="418" t="s">
        <v>1241</v>
      </c>
      <c r="F1309" s="418" t="s">
        <v>23</v>
      </c>
      <c r="G1309" s="415" t="s">
        <v>1425</v>
      </c>
      <c r="H1309" s="417" t="s">
        <v>3258</v>
      </c>
      <c r="I1309" s="418" t="s">
        <v>3257</v>
      </c>
      <c r="J1309" s="417" t="s">
        <v>3258</v>
      </c>
      <c r="K1309" s="419" t="str">
        <f t="shared" si="100"/>
        <v>2106 Camden Ave  New Castle,  PA  16101</v>
      </c>
      <c r="L1309" s="418" t="s">
        <v>6443</v>
      </c>
      <c r="M1309" s="395"/>
      <c r="N1309" s="418" t="s">
        <v>3910</v>
      </c>
      <c r="O1309" s="395"/>
      <c r="P1309" s="418" t="s">
        <v>4161</v>
      </c>
      <c r="Q1309" s="417" t="s">
        <v>4017</v>
      </c>
      <c r="R1309" s="417" t="s">
        <v>4162</v>
      </c>
    </row>
    <row r="1310" spans="1:18" ht="15" customHeight="1" thickBot="1" x14ac:dyDescent="0.3">
      <c r="A1310" s="417" t="s">
        <v>1242</v>
      </c>
      <c r="B1310" s="413">
        <f t="shared" si="99"/>
        <v>1</v>
      </c>
      <c r="C1310" s="413" t="str">
        <f t="shared" si="97"/>
        <v>1052591031</v>
      </c>
      <c r="D1310" s="395" t="str">
        <f t="shared" si="98"/>
        <v>105259103Union City HS</v>
      </c>
      <c r="E1310" s="418" t="s">
        <v>1243</v>
      </c>
      <c r="F1310" s="418" t="s">
        <v>23</v>
      </c>
      <c r="G1310" s="415" t="s">
        <v>1425</v>
      </c>
      <c r="H1310" s="417" t="s">
        <v>3260</v>
      </c>
      <c r="I1310" s="418" t="s">
        <v>3259</v>
      </c>
      <c r="J1310" s="417" t="s">
        <v>3260</v>
      </c>
      <c r="K1310" s="419" t="str">
        <f t="shared" si="100"/>
        <v>105 Concord Street  Union City,  PA  16438</v>
      </c>
      <c r="L1310" s="418" t="s">
        <v>6444</v>
      </c>
      <c r="M1310" s="395"/>
      <c r="N1310" s="418" t="s">
        <v>3910</v>
      </c>
      <c r="O1310" s="395"/>
      <c r="P1310" s="418" t="s">
        <v>4220</v>
      </c>
      <c r="Q1310" s="417" t="s">
        <v>4017</v>
      </c>
      <c r="R1310" s="417" t="s">
        <v>4221</v>
      </c>
    </row>
    <row r="1311" spans="1:18" ht="15" customHeight="1" thickBot="1" x14ac:dyDescent="0.3">
      <c r="A1311" s="417" t="s">
        <v>1242</v>
      </c>
      <c r="B1311" s="413">
        <f t="shared" si="99"/>
        <v>2</v>
      </c>
      <c r="C1311" s="413" t="str">
        <f t="shared" si="97"/>
        <v>1052591032</v>
      </c>
      <c r="D1311" s="395" t="str">
        <f t="shared" si="98"/>
        <v>105259103Union City MS</v>
      </c>
      <c r="E1311" s="418" t="s">
        <v>1243</v>
      </c>
      <c r="F1311" s="418" t="s">
        <v>23</v>
      </c>
      <c r="G1311" s="415" t="s">
        <v>1425</v>
      </c>
      <c r="H1311" s="417" t="s">
        <v>3262</v>
      </c>
      <c r="I1311" s="418" t="s">
        <v>3261</v>
      </c>
      <c r="J1311" s="417" t="s">
        <v>3262</v>
      </c>
      <c r="K1311" s="419" t="str">
        <f t="shared" si="100"/>
        <v>105 Concord Street  Union City,  PA  16438</v>
      </c>
      <c r="L1311" s="418" t="s">
        <v>6444</v>
      </c>
      <c r="M1311" s="395"/>
      <c r="N1311" s="418" t="s">
        <v>3910</v>
      </c>
      <c r="O1311" s="395"/>
      <c r="P1311" s="418" t="s">
        <v>4220</v>
      </c>
      <c r="Q1311" s="417" t="s">
        <v>4017</v>
      </c>
      <c r="R1311" s="417" t="s">
        <v>4221</v>
      </c>
    </row>
    <row r="1312" spans="1:18" ht="15" customHeight="1" thickBot="1" x14ac:dyDescent="0.3">
      <c r="A1312" s="417" t="s">
        <v>1244</v>
      </c>
      <c r="B1312" s="413">
        <f t="shared" si="99"/>
        <v>1</v>
      </c>
      <c r="C1312" s="413" t="str">
        <f t="shared" si="97"/>
        <v>1061690031</v>
      </c>
      <c r="D1312" s="395" t="str">
        <f t="shared" si="98"/>
        <v>106169003Union HS</v>
      </c>
      <c r="E1312" s="418" t="s">
        <v>1245</v>
      </c>
      <c r="F1312" s="418" t="s">
        <v>23</v>
      </c>
      <c r="G1312" s="415" t="s">
        <v>1425</v>
      </c>
      <c r="H1312" s="417" t="s">
        <v>3264</v>
      </c>
      <c r="I1312" s="418" t="s">
        <v>3263</v>
      </c>
      <c r="J1312" s="417" t="s">
        <v>3264</v>
      </c>
      <c r="K1312" s="419" t="str">
        <f t="shared" si="100"/>
        <v>354 Baker Street Suite 1  Rimersburg,  PA  16248</v>
      </c>
      <c r="L1312" s="418" t="s">
        <v>6445</v>
      </c>
      <c r="M1312" s="395"/>
      <c r="N1312" s="418" t="s">
        <v>3910</v>
      </c>
      <c r="O1312" s="395"/>
      <c r="P1312" s="418" t="s">
        <v>4240</v>
      </c>
      <c r="Q1312" s="417" t="s">
        <v>4017</v>
      </c>
      <c r="R1312" s="417" t="s">
        <v>4241</v>
      </c>
    </row>
    <row r="1313" spans="1:18" ht="15" customHeight="1" thickBot="1" x14ac:dyDescent="0.3">
      <c r="A1313" s="417" t="s">
        <v>1246</v>
      </c>
      <c r="B1313" s="413">
        <f t="shared" si="99"/>
        <v>1</v>
      </c>
      <c r="C1313" s="413" t="str">
        <f t="shared" si="97"/>
        <v>1012680031</v>
      </c>
      <c r="D1313" s="395" t="str">
        <f t="shared" si="98"/>
        <v>101268003A J McMullen Sch</v>
      </c>
      <c r="E1313" s="418" t="s">
        <v>1247</v>
      </c>
      <c r="F1313" s="418" t="s">
        <v>23</v>
      </c>
      <c r="G1313" s="415" t="s">
        <v>1425</v>
      </c>
      <c r="H1313" s="417" t="s">
        <v>3266</v>
      </c>
      <c r="I1313" s="418" t="s">
        <v>3265</v>
      </c>
      <c r="J1313" s="417" t="s">
        <v>3266</v>
      </c>
      <c r="K1313" s="419" t="str">
        <f t="shared" si="100"/>
        <v>4773 National Pike  Markleysburg,  PA  15459</v>
      </c>
      <c r="L1313" s="418" t="s">
        <v>6446</v>
      </c>
      <c r="M1313" s="395"/>
      <c r="N1313" s="418" t="s">
        <v>3910</v>
      </c>
      <c r="O1313" s="395"/>
      <c r="P1313" s="418" t="s">
        <v>6447</v>
      </c>
      <c r="Q1313" s="417" t="s">
        <v>4017</v>
      </c>
      <c r="R1313" s="417" t="s">
        <v>14989</v>
      </c>
    </row>
    <row r="1314" spans="1:18" ht="15" customHeight="1" thickBot="1" x14ac:dyDescent="0.3">
      <c r="A1314" s="417" t="s">
        <v>1246</v>
      </c>
      <c r="B1314" s="413">
        <f t="shared" si="99"/>
        <v>2</v>
      </c>
      <c r="C1314" s="413" t="str">
        <f t="shared" si="97"/>
        <v>1012680032</v>
      </c>
      <c r="D1314" s="395" t="str">
        <f t="shared" si="98"/>
        <v>101268003Ben Franklin Sch</v>
      </c>
      <c r="E1314" s="418" t="s">
        <v>1247</v>
      </c>
      <c r="F1314" s="418" t="s">
        <v>23</v>
      </c>
      <c r="G1314" s="415" t="s">
        <v>1425</v>
      </c>
      <c r="H1314" s="417" t="s">
        <v>3268</v>
      </c>
      <c r="I1314" s="418" t="s">
        <v>3267</v>
      </c>
      <c r="J1314" s="417" t="s">
        <v>3268</v>
      </c>
      <c r="K1314" s="419" t="str">
        <f t="shared" si="100"/>
        <v>351 Morgantown St  Uniontown,  PA  15401</v>
      </c>
      <c r="L1314" s="418" t="s">
        <v>6448</v>
      </c>
      <c r="M1314" s="395"/>
      <c r="N1314" s="418" t="s">
        <v>3910</v>
      </c>
      <c r="O1314" s="395"/>
      <c r="P1314" s="418" t="s">
        <v>4021</v>
      </c>
      <c r="Q1314" s="417" t="s">
        <v>4017</v>
      </c>
      <c r="R1314" s="417" t="s">
        <v>4022</v>
      </c>
    </row>
    <row r="1315" spans="1:18" ht="15" customHeight="1" thickBot="1" x14ac:dyDescent="0.3">
      <c r="A1315" s="417" t="s">
        <v>1246</v>
      </c>
      <c r="B1315" s="413">
        <f t="shared" si="99"/>
        <v>3</v>
      </c>
      <c r="C1315" s="413" t="str">
        <f t="shared" si="97"/>
        <v>1012680033</v>
      </c>
      <c r="D1315" s="395" t="str">
        <f t="shared" si="98"/>
        <v>101268003Lafayette MS</v>
      </c>
      <c r="E1315" s="418" t="s">
        <v>1247</v>
      </c>
      <c r="F1315" s="418" t="s">
        <v>23</v>
      </c>
      <c r="G1315" s="415" t="s">
        <v>1425</v>
      </c>
      <c r="H1315" s="417" t="s">
        <v>3270</v>
      </c>
      <c r="I1315" s="418" t="s">
        <v>3269</v>
      </c>
      <c r="J1315" s="417" t="s">
        <v>3270</v>
      </c>
      <c r="K1315" s="419" t="str">
        <f t="shared" si="100"/>
        <v>303 Connellsville St  Uniontown,  PA  15401</v>
      </c>
      <c r="L1315" s="418" t="s">
        <v>6449</v>
      </c>
      <c r="M1315" s="395"/>
      <c r="N1315" s="418" t="s">
        <v>3910</v>
      </c>
      <c r="O1315" s="395"/>
      <c r="P1315" s="418" t="s">
        <v>4021</v>
      </c>
      <c r="Q1315" s="417" t="s">
        <v>4017</v>
      </c>
      <c r="R1315" s="417" t="s">
        <v>4022</v>
      </c>
    </row>
    <row r="1316" spans="1:18" ht="15" customHeight="1" thickBot="1" x14ac:dyDescent="0.3">
      <c r="A1316" s="417" t="s">
        <v>1246</v>
      </c>
      <c r="B1316" s="413">
        <f t="shared" si="99"/>
        <v>4</v>
      </c>
      <c r="C1316" s="413" t="str">
        <f t="shared" si="97"/>
        <v>1012680034</v>
      </c>
      <c r="D1316" s="395" t="str">
        <f t="shared" si="98"/>
        <v>101268003Uniontown Area SHS</v>
      </c>
      <c r="E1316" s="418" t="s">
        <v>1247</v>
      </c>
      <c r="F1316" s="418" t="s">
        <v>23</v>
      </c>
      <c r="G1316" s="415" t="s">
        <v>1425</v>
      </c>
      <c r="H1316" s="417" t="s">
        <v>3272</v>
      </c>
      <c r="I1316" s="418" t="s">
        <v>3271</v>
      </c>
      <c r="J1316" s="417" t="s">
        <v>3272</v>
      </c>
      <c r="K1316" s="419" t="str">
        <f t="shared" si="100"/>
        <v>146 E Fayette St  Uniontown,  PA  15401</v>
      </c>
      <c r="L1316" s="418" t="s">
        <v>6450</v>
      </c>
      <c r="M1316" s="395"/>
      <c r="N1316" s="418" t="s">
        <v>3910</v>
      </c>
      <c r="O1316" s="395"/>
      <c r="P1316" s="418" t="s">
        <v>4021</v>
      </c>
      <c r="Q1316" s="417" t="s">
        <v>4017</v>
      </c>
      <c r="R1316" s="417" t="s">
        <v>4022</v>
      </c>
    </row>
    <row r="1317" spans="1:18" ht="15" customHeight="1" thickBot="1" x14ac:dyDescent="0.3">
      <c r="A1317" s="417" t="s">
        <v>1248</v>
      </c>
      <c r="B1317" s="413">
        <f t="shared" si="99"/>
        <v>1</v>
      </c>
      <c r="C1317" s="413" t="str">
        <f t="shared" si="97"/>
        <v>1241585031</v>
      </c>
      <c r="D1317" s="395" t="str">
        <f t="shared" si="98"/>
        <v>124158503Charles F Patton MS</v>
      </c>
      <c r="E1317" s="418" t="s">
        <v>1249</v>
      </c>
      <c r="F1317" s="418" t="s">
        <v>23</v>
      </c>
      <c r="G1317" s="415" t="s">
        <v>1425</v>
      </c>
      <c r="H1317" s="417" t="s">
        <v>3274</v>
      </c>
      <c r="I1317" s="418" t="s">
        <v>3273</v>
      </c>
      <c r="J1317" s="417" t="s">
        <v>3274</v>
      </c>
      <c r="K1317" s="419" t="str">
        <f t="shared" si="100"/>
        <v>760 Unionville Road  Kennett Square,  PA  19348</v>
      </c>
      <c r="L1317" s="418" t="s">
        <v>6451</v>
      </c>
      <c r="M1317" s="395"/>
      <c r="N1317" s="418" t="s">
        <v>3910</v>
      </c>
      <c r="O1317" s="395"/>
      <c r="P1317" s="418" t="s">
        <v>4913</v>
      </c>
      <c r="Q1317" s="417" t="s">
        <v>4017</v>
      </c>
      <c r="R1317" s="417" t="s">
        <v>4914</v>
      </c>
    </row>
    <row r="1318" spans="1:18" ht="15" customHeight="1" thickBot="1" x14ac:dyDescent="0.3">
      <c r="A1318" s="417" t="s">
        <v>1248</v>
      </c>
      <c r="B1318" s="413">
        <f t="shared" si="99"/>
        <v>2</v>
      </c>
      <c r="C1318" s="413" t="str">
        <f t="shared" ref="C1318:C1381" si="101">A1318&amp;B1318</f>
        <v>1241585032</v>
      </c>
      <c r="D1318" s="395" t="str">
        <f t="shared" ref="D1318:D1381" si="102">A1318&amp;I1318</f>
        <v>124158503Unionville HS</v>
      </c>
      <c r="E1318" s="418" t="s">
        <v>1249</v>
      </c>
      <c r="F1318" s="418" t="s">
        <v>23</v>
      </c>
      <c r="G1318" s="415" t="s">
        <v>1425</v>
      </c>
      <c r="H1318" s="417" t="s">
        <v>3276</v>
      </c>
      <c r="I1318" s="418" t="s">
        <v>3275</v>
      </c>
      <c r="J1318" s="417" t="s">
        <v>3276</v>
      </c>
      <c r="K1318" s="419" t="str">
        <f t="shared" si="100"/>
        <v>750 Unionville Road  Kennett Square,  PA  19348</v>
      </c>
      <c r="L1318" s="418" t="s">
        <v>6453</v>
      </c>
      <c r="M1318" s="395"/>
      <c r="N1318" s="418" t="s">
        <v>3910</v>
      </c>
      <c r="O1318" s="395"/>
      <c r="P1318" s="418" t="s">
        <v>4913</v>
      </c>
      <c r="Q1318" s="417" t="s">
        <v>4017</v>
      </c>
      <c r="R1318" s="417" t="s">
        <v>4914</v>
      </c>
    </row>
    <row r="1319" spans="1:18" ht="15" customHeight="1" thickBot="1" x14ac:dyDescent="0.3">
      <c r="A1319" s="417" t="s">
        <v>1250</v>
      </c>
      <c r="B1319" s="413">
        <f t="shared" si="99"/>
        <v>1</v>
      </c>
      <c r="C1319" s="413" t="str">
        <f t="shared" si="101"/>
        <v>1283280031</v>
      </c>
      <c r="D1319" s="395" t="str">
        <f t="shared" si="102"/>
        <v>128328003United JSHS</v>
      </c>
      <c r="E1319" s="418" t="s">
        <v>1251</v>
      </c>
      <c r="F1319" s="418" t="s">
        <v>23</v>
      </c>
      <c r="G1319" s="415" t="s">
        <v>1425</v>
      </c>
      <c r="H1319" s="417" t="s">
        <v>3278</v>
      </c>
      <c r="I1319" s="418" t="s">
        <v>3277</v>
      </c>
      <c r="J1319" s="417" t="s">
        <v>3278</v>
      </c>
      <c r="K1319" s="419" t="str">
        <f t="shared" si="100"/>
        <v>10780 Route 56 East  Armagh,  PA  15920</v>
      </c>
      <c r="L1319" s="418" t="s">
        <v>6454</v>
      </c>
      <c r="M1319" s="395"/>
      <c r="N1319" s="418" t="s">
        <v>3910</v>
      </c>
      <c r="O1319" s="395"/>
      <c r="P1319" s="418" t="s">
        <v>5039</v>
      </c>
      <c r="Q1319" s="417" t="s">
        <v>4017</v>
      </c>
      <c r="R1319" s="417" t="s">
        <v>5040</v>
      </c>
    </row>
    <row r="1320" spans="1:18" ht="15" customHeight="1" thickBot="1" x14ac:dyDescent="0.3">
      <c r="A1320" s="417" t="s">
        <v>14629</v>
      </c>
      <c r="B1320" s="413">
        <f t="shared" si="99"/>
        <v>1</v>
      </c>
      <c r="C1320" s="413" t="str">
        <f t="shared" si="101"/>
        <v>1265126741</v>
      </c>
      <c r="D1320" s="395" t="str">
        <f t="shared" si="102"/>
        <v>126512674Universal Alcorn CS</v>
      </c>
      <c r="E1320" s="418" t="s">
        <v>14630</v>
      </c>
      <c r="F1320" s="418" t="s">
        <v>18</v>
      </c>
      <c r="G1320" s="415" t="s">
        <v>1425</v>
      </c>
      <c r="H1320" s="417" t="s">
        <v>14990</v>
      </c>
      <c r="I1320" s="418" t="s">
        <v>14630</v>
      </c>
      <c r="J1320" s="417" t="s">
        <v>14990</v>
      </c>
      <c r="K1320" s="419" t="str">
        <f t="shared" si="100"/>
        <v>3200 Dickinson Street  Philadelphia,  PA  19146</v>
      </c>
      <c r="L1320" s="418" t="s">
        <v>14631</v>
      </c>
      <c r="M1320" s="395"/>
      <c r="N1320" s="418" t="s">
        <v>3910</v>
      </c>
      <c r="O1320" s="395"/>
      <c r="P1320" s="418" t="s">
        <v>4016</v>
      </c>
      <c r="Q1320" s="417" t="s">
        <v>4017</v>
      </c>
      <c r="R1320" s="417" t="s">
        <v>4972</v>
      </c>
    </row>
    <row r="1321" spans="1:18" ht="15" customHeight="1" thickBot="1" x14ac:dyDescent="0.3">
      <c r="A1321" s="417" t="s">
        <v>1252</v>
      </c>
      <c r="B1321" s="413">
        <f t="shared" si="99"/>
        <v>1</v>
      </c>
      <c r="C1321" s="413" t="str">
        <f t="shared" si="101"/>
        <v>1265194341</v>
      </c>
      <c r="D1321" s="395" t="str">
        <f t="shared" si="102"/>
        <v>126519434Universal Audenried Charter School</v>
      </c>
      <c r="E1321" s="418" t="s">
        <v>1253</v>
      </c>
      <c r="F1321" s="418" t="s">
        <v>18</v>
      </c>
      <c r="G1321" s="415" t="s">
        <v>1425</v>
      </c>
      <c r="H1321" s="417" t="s">
        <v>14991</v>
      </c>
      <c r="I1321" s="418" t="s">
        <v>1253</v>
      </c>
      <c r="J1321" s="417" t="s">
        <v>14991</v>
      </c>
      <c r="K1321" s="419" t="str">
        <f t="shared" si="100"/>
        <v>3301 Tasker Street  Philadelphia,  PA  19145</v>
      </c>
      <c r="L1321" s="418" t="s">
        <v>14665</v>
      </c>
      <c r="M1321" s="395"/>
      <c r="N1321" s="418" t="s">
        <v>3910</v>
      </c>
      <c r="O1321" s="395"/>
      <c r="P1321" s="418" t="s">
        <v>4016</v>
      </c>
      <c r="Q1321" s="417" t="s">
        <v>4017</v>
      </c>
      <c r="R1321" s="417" t="s">
        <v>4975</v>
      </c>
    </row>
    <row r="1322" spans="1:18" ht="15" customHeight="1" thickBot="1" x14ac:dyDescent="0.3">
      <c r="A1322" s="417" t="s">
        <v>4994</v>
      </c>
      <c r="B1322" s="413">
        <f t="shared" si="99"/>
        <v>1</v>
      </c>
      <c r="C1322" s="413" t="str">
        <f t="shared" si="101"/>
        <v>1265174421</v>
      </c>
      <c r="D1322" s="395" t="str">
        <f t="shared" si="102"/>
        <v>126517442Universal Creighton Charter School</v>
      </c>
      <c r="E1322" s="418" t="s">
        <v>3907</v>
      </c>
      <c r="F1322" s="418" t="s">
        <v>18</v>
      </c>
      <c r="G1322" s="415" t="s">
        <v>1425</v>
      </c>
      <c r="H1322" s="417" t="s">
        <v>14992</v>
      </c>
      <c r="I1322" s="418" t="s">
        <v>3907</v>
      </c>
      <c r="J1322" s="417" t="s">
        <v>14992</v>
      </c>
      <c r="K1322" s="419" t="str">
        <f t="shared" si="100"/>
        <v>5401 Tabor Avenue  Philadelphia,  PA  19120</v>
      </c>
      <c r="L1322" s="418" t="s">
        <v>14657</v>
      </c>
      <c r="M1322" s="395"/>
      <c r="N1322" s="418" t="s">
        <v>3910</v>
      </c>
      <c r="O1322" s="395"/>
      <c r="P1322" s="418" t="s">
        <v>4016</v>
      </c>
      <c r="Q1322" s="417" t="s">
        <v>4017</v>
      </c>
      <c r="R1322" s="417" t="s">
        <v>4977</v>
      </c>
    </row>
    <row r="1323" spans="1:18" ht="15" customHeight="1" thickBot="1" x14ac:dyDescent="0.3">
      <c r="A1323" s="417" t="s">
        <v>1254</v>
      </c>
      <c r="B1323" s="413">
        <f t="shared" si="99"/>
        <v>1</v>
      </c>
      <c r="C1323" s="413" t="str">
        <f t="shared" si="101"/>
        <v>1035193761</v>
      </c>
      <c r="D1323" s="395" t="str">
        <f t="shared" si="102"/>
        <v>103519376Universal Daroff Charter School</v>
      </c>
      <c r="E1323" s="418" t="s">
        <v>1255</v>
      </c>
      <c r="F1323" s="418" t="s">
        <v>18</v>
      </c>
      <c r="G1323" s="415" t="s">
        <v>1425</v>
      </c>
      <c r="H1323" s="417" t="s">
        <v>14993</v>
      </c>
      <c r="I1323" s="418" t="s">
        <v>1255</v>
      </c>
      <c r="J1323" s="417" t="s">
        <v>14993</v>
      </c>
      <c r="K1323" s="419" t="str">
        <f t="shared" si="100"/>
        <v>800 S 15th St  Philadelphia,  PA  19146</v>
      </c>
      <c r="L1323" s="418" t="s">
        <v>14994</v>
      </c>
      <c r="M1323" s="395"/>
      <c r="N1323" s="418" t="s">
        <v>3910</v>
      </c>
      <c r="O1323" s="395"/>
      <c r="P1323" s="418" t="s">
        <v>4016</v>
      </c>
      <c r="Q1323" s="417" t="s">
        <v>4017</v>
      </c>
      <c r="R1323" s="417" t="s">
        <v>4972</v>
      </c>
    </row>
    <row r="1324" spans="1:18" ht="15" customHeight="1" thickBot="1" x14ac:dyDescent="0.3">
      <c r="A1324" s="417" t="s">
        <v>1256</v>
      </c>
      <c r="B1324" s="413">
        <f t="shared" si="99"/>
        <v>1</v>
      </c>
      <c r="C1324" s="413" t="str">
        <f t="shared" si="101"/>
        <v>1265132101</v>
      </c>
      <c r="D1324" s="395" t="str">
        <f t="shared" si="102"/>
        <v>126513210Universal Institute CS</v>
      </c>
      <c r="E1324" s="418" t="s">
        <v>1257</v>
      </c>
      <c r="F1324" s="418" t="s">
        <v>18</v>
      </c>
      <c r="G1324" s="415" t="s">
        <v>1425</v>
      </c>
      <c r="H1324" s="417" t="s">
        <v>14995</v>
      </c>
      <c r="I1324" s="418" t="s">
        <v>1257</v>
      </c>
      <c r="J1324" s="417" t="s">
        <v>14995</v>
      </c>
      <c r="K1324" s="419" t="str">
        <f t="shared" si="100"/>
        <v>800 S 15th Street  Philadelphia,  PA  19146</v>
      </c>
      <c r="L1324" s="418" t="s">
        <v>14996</v>
      </c>
      <c r="M1324" s="395"/>
      <c r="N1324" s="418" t="s">
        <v>3910</v>
      </c>
      <c r="O1324" s="395"/>
      <c r="P1324" s="418" t="s">
        <v>4016</v>
      </c>
      <c r="Q1324" s="417" t="s">
        <v>4017</v>
      </c>
      <c r="R1324" s="417" t="s">
        <v>4972</v>
      </c>
    </row>
    <row r="1325" spans="1:18" ht="15" customHeight="1" thickBot="1" x14ac:dyDescent="0.3">
      <c r="A1325" s="417" t="s">
        <v>1258</v>
      </c>
      <c r="B1325" s="413">
        <f t="shared" si="99"/>
        <v>1</v>
      </c>
      <c r="C1325" s="413" t="str">
        <f t="shared" si="101"/>
        <v>1265134151</v>
      </c>
      <c r="D1325" s="395" t="str">
        <f t="shared" si="102"/>
        <v>126513415Universal Vare Charter School</v>
      </c>
      <c r="E1325" s="418" t="s">
        <v>1259</v>
      </c>
      <c r="F1325" s="418" t="s">
        <v>18</v>
      </c>
      <c r="G1325" s="415" t="s">
        <v>1425</v>
      </c>
      <c r="H1325" s="417" t="s">
        <v>14997</v>
      </c>
      <c r="I1325" s="418" t="s">
        <v>1259</v>
      </c>
      <c r="J1325" s="417" t="s">
        <v>14997</v>
      </c>
      <c r="K1325" s="419" t="str">
        <f t="shared" si="100"/>
        <v>2100 South 24th Street  Philadelphia,  PA  19145</v>
      </c>
      <c r="L1325" s="418" t="s">
        <v>14645</v>
      </c>
      <c r="M1325" s="395"/>
      <c r="N1325" s="418" t="s">
        <v>3910</v>
      </c>
      <c r="O1325" s="395"/>
      <c r="P1325" s="418" t="s">
        <v>4016</v>
      </c>
      <c r="Q1325" s="417" t="s">
        <v>4017</v>
      </c>
      <c r="R1325" s="417" t="s">
        <v>4975</v>
      </c>
    </row>
    <row r="1326" spans="1:18" ht="15" customHeight="1" thickBot="1" x14ac:dyDescent="0.3">
      <c r="A1326" s="417" t="s">
        <v>1260</v>
      </c>
      <c r="B1326" s="413">
        <f t="shared" si="99"/>
        <v>1</v>
      </c>
      <c r="C1326" s="413" t="str">
        <f t="shared" si="101"/>
        <v>1120185231</v>
      </c>
      <c r="D1326" s="395" t="str">
        <f t="shared" si="102"/>
        <v>112018523Biglerville HS</v>
      </c>
      <c r="E1326" s="418" t="s">
        <v>1261</v>
      </c>
      <c r="F1326" s="418" t="s">
        <v>23</v>
      </c>
      <c r="G1326" s="415" t="s">
        <v>1425</v>
      </c>
      <c r="H1326" s="417" t="s">
        <v>3280</v>
      </c>
      <c r="I1326" s="418" t="s">
        <v>3279</v>
      </c>
      <c r="J1326" s="417" t="s">
        <v>3280</v>
      </c>
      <c r="K1326" s="419" t="str">
        <f t="shared" si="100"/>
        <v>161 N Main St  Biglerville,  PA  17307</v>
      </c>
      <c r="L1326" s="418" t="s">
        <v>6455</v>
      </c>
      <c r="M1326" s="395"/>
      <c r="N1326" s="418" t="s">
        <v>3910</v>
      </c>
      <c r="O1326" s="395"/>
      <c r="P1326" s="418" t="s">
        <v>4453</v>
      </c>
      <c r="Q1326" s="417" t="s">
        <v>4017</v>
      </c>
      <c r="R1326" s="417" t="s">
        <v>4454</v>
      </c>
    </row>
    <row r="1327" spans="1:18" ht="15" customHeight="1" thickBot="1" x14ac:dyDescent="0.3">
      <c r="A1327" s="417" t="s">
        <v>1260</v>
      </c>
      <c r="B1327" s="413">
        <f t="shared" si="99"/>
        <v>2</v>
      </c>
      <c r="C1327" s="413" t="str">
        <f t="shared" si="101"/>
        <v>1120185232</v>
      </c>
      <c r="D1327" s="395" t="str">
        <f t="shared" si="102"/>
        <v>112018523Upper Adams MS</v>
      </c>
      <c r="E1327" s="418" t="s">
        <v>1261</v>
      </c>
      <c r="F1327" s="418" t="s">
        <v>23</v>
      </c>
      <c r="G1327" s="415" t="s">
        <v>1425</v>
      </c>
      <c r="H1327" s="417" t="s">
        <v>3282</v>
      </c>
      <c r="I1327" s="418" t="s">
        <v>3281</v>
      </c>
      <c r="J1327" s="417" t="s">
        <v>3282</v>
      </c>
      <c r="K1327" s="419" t="str">
        <f t="shared" si="100"/>
        <v>161 N Main St  Biglerville,  PA  17307</v>
      </c>
      <c r="L1327" s="418" t="s">
        <v>6455</v>
      </c>
      <c r="M1327" s="395"/>
      <c r="N1327" s="418" t="s">
        <v>3910</v>
      </c>
      <c r="O1327" s="395"/>
      <c r="P1327" s="418" t="s">
        <v>4453</v>
      </c>
      <c r="Q1327" s="417" t="s">
        <v>4017</v>
      </c>
      <c r="R1327" s="417" t="s">
        <v>4454</v>
      </c>
    </row>
    <row r="1328" spans="1:18" ht="15" customHeight="1" thickBot="1" x14ac:dyDescent="0.3">
      <c r="A1328" s="417" t="s">
        <v>1262</v>
      </c>
      <c r="B1328" s="413">
        <f t="shared" si="99"/>
        <v>1</v>
      </c>
      <c r="C1328" s="413" t="str">
        <f t="shared" si="101"/>
        <v>1220990071</v>
      </c>
      <c r="D1328" s="395" t="str">
        <f t="shared" si="102"/>
        <v>122099007Upper Bucks County Technical School</v>
      </c>
      <c r="E1328" s="418" t="s">
        <v>1263</v>
      </c>
      <c r="F1328" s="418" t="s">
        <v>34</v>
      </c>
      <c r="G1328" s="415" t="s">
        <v>1425</v>
      </c>
      <c r="H1328" s="417" t="s">
        <v>6457</v>
      </c>
      <c r="I1328" s="418" t="s">
        <v>1263</v>
      </c>
      <c r="J1328" s="417" t="s">
        <v>6457</v>
      </c>
      <c r="K1328" s="419" t="str">
        <f t="shared" si="100"/>
        <v>3115 Ridge Road  Perkasie,  PA  18944</v>
      </c>
      <c r="L1328" s="418" t="s">
        <v>6456</v>
      </c>
      <c r="M1328" s="395"/>
      <c r="N1328" s="418" t="s">
        <v>3910</v>
      </c>
      <c r="O1328" s="395"/>
      <c r="P1328" s="418" t="s">
        <v>4852</v>
      </c>
      <c r="Q1328" s="417" t="s">
        <v>4017</v>
      </c>
      <c r="R1328" s="417" t="s">
        <v>4853</v>
      </c>
    </row>
    <row r="1329" spans="1:18" ht="15" customHeight="1" thickBot="1" x14ac:dyDescent="0.3">
      <c r="A1329" s="417" t="s">
        <v>1264</v>
      </c>
      <c r="B1329" s="413">
        <f t="shared" si="99"/>
        <v>1</v>
      </c>
      <c r="C1329" s="413" t="str">
        <f t="shared" si="101"/>
        <v>1252394521</v>
      </c>
      <c r="D1329" s="395" t="str">
        <f t="shared" si="102"/>
        <v>125239452Beverly Hills MS</v>
      </c>
      <c r="E1329" s="418" t="s">
        <v>1265</v>
      </c>
      <c r="F1329" s="418" t="s">
        <v>23</v>
      </c>
      <c r="G1329" s="415" t="s">
        <v>1425</v>
      </c>
      <c r="H1329" s="417" t="s">
        <v>3284</v>
      </c>
      <c r="I1329" s="418" t="s">
        <v>3283</v>
      </c>
      <c r="J1329" s="417" t="s">
        <v>3284</v>
      </c>
      <c r="K1329" s="419" t="str">
        <f t="shared" si="100"/>
        <v>1400 Garrett Rd  Upper Darby,  PA  19082</v>
      </c>
      <c r="L1329" s="418" t="s">
        <v>6458</v>
      </c>
      <c r="M1329" s="395"/>
      <c r="N1329" s="418" t="s">
        <v>3910</v>
      </c>
      <c r="O1329" s="395"/>
      <c r="P1329" s="418" t="s">
        <v>6459</v>
      </c>
      <c r="Q1329" s="417" t="s">
        <v>4017</v>
      </c>
      <c r="R1329" s="417" t="s">
        <v>14998</v>
      </c>
    </row>
    <row r="1330" spans="1:18" ht="15" customHeight="1" thickBot="1" x14ac:dyDescent="0.3">
      <c r="A1330" s="417" t="s">
        <v>1264</v>
      </c>
      <c r="B1330" s="413">
        <f t="shared" si="99"/>
        <v>2</v>
      </c>
      <c r="C1330" s="413" t="str">
        <f t="shared" si="101"/>
        <v>1252394522</v>
      </c>
      <c r="D1330" s="395" t="str">
        <f t="shared" si="102"/>
        <v>125239452Drexel Hill MS</v>
      </c>
      <c r="E1330" s="418" t="s">
        <v>1265</v>
      </c>
      <c r="F1330" s="418" t="s">
        <v>23</v>
      </c>
      <c r="G1330" s="415" t="s">
        <v>1425</v>
      </c>
      <c r="H1330" s="417" t="s">
        <v>3286</v>
      </c>
      <c r="I1330" s="418" t="s">
        <v>3285</v>
      </c>
      <c r="J1330" s="417" t="s">
        <v>3286</v>
      </c>
      <c r="K1330" s="419" t="str">
        <f t="shared" si="100"/>
        <v>3001 State Rd  Drexel Hill,  PA  19026</v>
      </c>
      <c r="L1330" s="418" t="s">
        <v>6460</v>
      </c>
      <c r="M1330" s="395"/>
      <c r="N1330" s="418" t="s">
        <v>3910</v>
      </c>
      <c r="O1330" s="395"/>
      <c r="P1330" s="418" t="s">
        <v>4945</v>
      </c>
      <c r="Q1330" s="417" t="s">
        <v>4017</v>
      </c>
      <c r="R1330" s="417" t="s">
        <v>4946</v>
      </c>
    </row>
    <row r="1331" spans="1:18" ht="15" customHeight="1" thickBot="1" x14ac:dyDescent="0.3">
      <c r="A1331" s="417" t="s">
        <v>1264</v>
      </c>
      <c r="B1331" s="413">
        <f t="shared" si="99"/>
        <v>3</v>
      </c>
      <c r="C1331" s="413" t="str">
        <f t="shared" si="101"/>
        <v>1252394523</v>
      </c>
      <c r="D1331" s="395" t="str">
        <f t="shared" si="102"/>
        <v>125239452Upper Darby SHS</v>
      </c>
      <c r="E1331" s="418" t="s">
        <v>1265</v>
      </c>
      <c r="F1331" s="418" t="s">
        <v>23</v>
      </c>
      <c r="G1331" s="415" t="s">
        <v>1425</v>
      </c>
      <c r="H1331" s="417" t="s">
        <v>3288</v>
      </c>
      <c r="I1331" s="418" t="s">
        <v>3287</v>
      </c>
      <c r="J1331" s="417" t="s">
        <v>3288</v>
      </c>
      <c r="K1331" s="419" t="str">
        <f t="shared" si="100"/>
        <v>601 North Lansdowne Avenue  Drexel Hill,  PA  19026</v>
      </c>
      <c r="L1331" s="418" t="s">
        <v>6461</v>
      </c>
      <c r="M1331" s="395"/>
      <c r="N1331" s="418" t="s">
        <v>3910</v>
      </c>
      <c r="O1331" s="395"/>
      <c r="P1331" s="418" t="s">
        <v>4945</v>
      </c>
      <c r="Q1331" s="417" t="s">
        <v>4017</v>
      </c>
      <c r="R1331" s="417" t="s">
        <v>4946</v>
      </c>
    </row>
    <row r="1332" spans="1:18" ht="15" customHeight="1" thickBot="1" x14ac:dyDescent="0.3">
      <c r="A1332" s="417" t="s">
        <v>1266</v>
      </c>
      <c r="B1332" s="413">
        <f t="shared" si="99"/>
        <v>1</v>
      </c>
      <c r="C1332" s="413" t="str">
        <f t="shared" si="101"/>
        <v>1152290031</v>
      </c>
      <c r="D1332" s="395" t="str">
        <f t="shared" si="102"/>
        <v>115229003Upper Dauphin Area HS</v>
      </c>
      <c r="E1332" s="418" t="s">
        <v>1267</v>
      </c>
      <c r="F1332" s="418" t="s">
        <v>23</v>
      </c>
      <c r="G1332" s="415" t="s">
        <v>1425</v>
      </c>
      <c r="H1332" s="417" t="s">
        <v>3290</v>
      </c>
      <c r="I1332" s="418" t="s">
        <v>3289</v>
      </c>
      <c r="J1332" s="417" t="s">
        <v>3290</v>
      </c>
      <c r="K1332" s="419" t="str">
        <f t="shared" si="100"/>
        <v>220 N Church St  Elizabethville,  PA  17023</v>
      </c>
      <c r="L1332" s="418" t="s">
        <v>6463</v>
      </c>
      <c r="M1332" s="395"/>
      <c r="N1332" s="418" t="s">
        <v>3910</v>
      </c>
      <c r="O1332" s="395"/>
      <c r="P1332" s="418" t="s">
        <v>6464</v>
      </c>
      <c r="Q1332" s="417" t="s">
        <v>4017</v>
      </c>
      <c r="R1332" s="417" t="s">
        <v>14999</v>
      </c>
    </row>
    <row r="1333" spans="1:18" ht="15" customHeight="1" thickBot="1" x14ac:dyDescent="0.3">
      <c r="A1333" s="417" t="s">
        <v>1266</v>
      </c>
      <c r="B1333" s="413">
        <f t="shared" si="99"/>
        <v>2</v>
      </c>
      <c r="C1333" s="413" t="str">
        <f t="shared" si="101"/>
        <v>1152290032</v>
      </c>
      <c r="D1333" s="395" t="str">
        <f t="shared" si="102"/>
        <v>115229003Upper Dauphin Area MS</v>
      </c>
      <c r="E1333" s="418" t="s">
        <v>1267</v>
      </c>
      <c r="F1333" s="418" t="s">
        <v>23</v>
      </c>
      <c r="G1333" s="415" t="s">
        <v>1425</v>
      </c>
      <c r="H1333" s="417" t="s">
        <v>3292</v>
      </c>
      <c r="I1333" s="418" t="s">
        <v>3291</v>
      </c>
      <c r="J1333" s="417" t="s">
        <v>3292</v>
      </c>
      <c r="K1333" s="419" t="str">
        <f t="shared" si="100"/>
        <v>5668 State Route 209  Lykens,  PA  17048</v>
      </c>
      <c r="L1333" s="418" t="s">
        <v>6462</v>
      </c>
      <c r="M1333" s="395"/>
      <c r="N1333" s="418" t="s">
        <v>3910</v>
      </c>
      <c r="O1333" s="395"/>
      <c r="P1333" s="418" t="s">
        <v>4610</v>
      </c>
      <c r="Q1333" s="417" t="s">
        <v>4017</v>
      </c>
      <c r="R1333" s="417" t="s">
        <v>4611</v>
      </c>
    </row>
    <row r="1334" spans="1:18" ht="15" customHeight="1" thickBot="1" x14ac:dyDescent="0.3">
      <c r="A1334" s="417" t="s">
        <v>1268</v>
      </c>
      <c r="B1334" s="413">
        <f t="shared" si="99"/>
        <v>1</v>
      </c>
      <c r="C1334" s="413" t="str">
        <f t="shared" si="101"/>
        <v>1234683031</v>
      </c>
      <c r="D1334" s="395" t="str">
        <f t="shared" si="102"/>
        <v>123468303Sandy Run MS</v>
      </c>
      <c r="E1334" s="418" t="s">
        <v>1269</v>
      </c>
      <c r="F1334" s="418" t="s">
        <v>23</v>
      </c>
      <c r="G1334" s="415" t="s">
        <v>1425</v>
      </c>
      <c r="H1334" s="417" t="s">
        <v>3294</v>
      </c>
      <c r="I1334" s="418" t="s">
        <v>3293</v>
      </c>
      <c r="J1334" s="417" t="s">
        <v>3294</v>
      </c>
      <c r="K1334" s="419" t="str">
        <f t="shared" si="100"/>
        <v>520 Twining Rd  Dresher,  PA  19025</v>
      </c>
      <c r="L1334" s="418" t="s">
        <v>6467</v>
      </c>
      <c r="M1334" s="395"/>
      <c r="N1334" s="418" t="s">
        <v>3910</v>
      </c>
      <c r="O1334" s="395"/>
      <c r="P1334" s="418" t="s">
        <v>6466</v>
      </c>
      <c r="Q1334" s="417" t="s">
        <v>4017</v>
      </c>
      <c r="R1334" s="417" t="s">
        <v>15000</v>
      </c>
    </row>
    <row r="1335" spans="1:18" ht="15" customHeight="1" thickBot="1" x14ac:dyDescent="0.3">
      <c r="A1335" s="417" t="s">
        <v>1268</v>
      </c>
      <c r="B1335" s="413">
        <f t="shared" si="99"/>
        <v>2</v>
      </c>
      <c r="C1335" s="413" t="str">
        <f t="shared" si="101"/>
        <v>1234683032</v>
      </c>
      <c r="D1335" s="395" t="str">
        <f t="shared" si="102"/>
        <v>123468303Upper Dublin HS</v>
      </c>
      <c r="E1335" s="418" t="s">
        <v>1269</v>
      </c>
      <c r="F1335" s="418" t="s">
        <v>23</v>
      </c>
      <c r="G1335" s="415" t="s">
        <v>1425</v>
      </c>
      <c r="H1335" s="417" t="s">
        <v>3296</v>
      </c>
      <c r="I1335" s="418" t="s">
        <v>3295</v>
      </c>
      <c r="J1335" s="417" t="s">
        <v>3296</v>
      </c>
      <c r="K1335" s="419" t="str">
        <f t="shared" si="100"/>
        <v>800 Loch Alsh Ave  Fort Washington,  PA  19034</v>
      </c>
      <c r="L1335" s="418" t="s">
        <v>6468</v>
      </c>
      <c r="M1335" s="395"/>
      <c r="N1335" s="418" t="s">
        <v>3910</v>
      </c>
      <c r="O1335" s="395"/>
      <c r="P1335" s="418" t="s">
        <v>6465</v>
      </c>
      <c r="Q1335" s="417" t="s">
        <v>4017</v>
      </c>
      <c r="R1335" s="417" t="s">
        <v>15001</v>
      </c>
    </row>
    <row r="1336" spans="1:18" ht="15" customHeight="1" thickBot="1" x14ac:dyDescent="0.3">
      <c r="A1336" s="417" t="s">
        <v>1270</v>
      </c>
      <c r="B1336" s="413">
        <f t="shared" si="99"/>
        <v>1</v>
      </c>
      <c r="C1336" s="413" t="str">
        <f t="shared" si="101"/>
        <v>1234684021</v>
      </c>
      <c r="D1336" s="395" t="str">
        <f t="shared" si="102"/>
        <v>123468402Upper Merion HS</v>
      </c>
      <c r="E1336" s="418" t="s">
        <v>1271</v>
      </c>
      <c r="F1336" s="418" t="s">
        <v>23</v>
      </c>
      <c r="G1336" s="415" t="s">
        <v>1425</v>
      </c>
      <c r="H1336" s="417" t="s">
        <v>3298</v>
      </c>
      <c r="I1336" s="418" t="s">
        <v>3297</v>
      </c>
      <c r="J1336" s="417" t="s">
        <v>3298</v>
      </c>
      <c r="K1336" s="419" t="str">
        <f t="shared" si="100"/>
        <v>440 Crossfield Rd  King of Prussia,  PA  19406</v>
      </c>
      <c r="L1336" s="418" t="s">
        <v>6469</v>
      </c>
      <c r="M1336" s="395"/>
      <c r="N1336" s="418" t="s">
        <v>3910</v>
      </c>
      <c r="O1336" s="395"/>
      <c r="P1336" s="418" t="s">
        <v>4892</v>
      </c>
      <c r="Q1336" s="417" t="s">
        <v>4017</v>
      </c>
      <c r="R1336" s="417" t="s">
        <v>4893</v>
      </c>
    </row>
    <row r="1337" spans="1:18" ht="15" customHeight="1" thickBot="1" x14ac:dyDescent="0.3">
      <c r="A1337" s="417" t="s">
        <v>1270</v>
      </c>
      <c r="B1337" s="413">
        <f t="shared" si="99"/>
        <v>2</v>
      </c>
      <c r="C1337" s="413" t="str">
        <f t="shared" si="101"/>
        <v>1234684022</v>
      </c>
      <c r="D1337" s="395" t="str">
        <f t="shared" si="102"/>
        <v>123468402Upper Merion MS</v>
      </c>
      <c r="E1337" s="418" t="s">
        <v>1271</v>
      </c>
      <c r="F1337" s="418" t="s">
        <v>23</v>
      </c>
      <c r="G1337" s="415" t="s">
        <v>1425</v>
      </c>
      <c r="H1337" s="417" t="s">
        <v>3300</v>
      </c>
      <c r="I1337" s="418" t="s">
        <v>3299</v>
      </c>
      <c r="J1337" s="417" t="s">
        <v>3300</v>
      </c>
      <c r="K1337" s="419" t="str">
        <f t="shared" si="100"/>
        <v>450 Crossfield Road  King of Prussia,  PA  19406</v>
      </c>
      <c r="L1337" s="418" t="s">
        <v>6470</v>
      </c>
      <c r="M1337" s="395"/>
      <c r="N1337" s="418" t="s">
        <v>3910</v>
      </c>
      <c r="O1337" s="395"/>
      <c r="P1337" s="418" t="s">
        <v>4892</v>
      </c>
      <c r="Q1337" s="417" t="s">
        <v>4017</v>
      </c>
      <c r="R1337" s="417" t="s">
        <v>4893</v>
      </c>
    </row>
    <row r="1338" spans="1:18" ht="15" customHeight="1" thickBot="1" x14ac:dyDescent="0.3">
      <c r="A1338" s="417" t="s">
        <v>1272</v>
      </c>
      <c r="B1338" s="413">
        <f t="shared" si="99"/>
        <v>1</v>
      </c>
      <c r="C1338" s="413" t="str">
        <f t="shared" si="101"/>
        <v>1234685031</v>
      </c>
      <c r="D1338" s="395" t="str">
        <f t="shared" si="102"/>
        <v>123468503Upper Moreland HS</v>
      </c>
      <c r="E1338" s="418" t="s">
        <v>1273</v>
      </c>
      <c r="F1338" s="418" t="s">
        <v>23</v>
      </c>
      <c r="G1338" s="415" t="s">
        <v>1425</v>
      </c>
      <c r="H1338" s="417" t="s">
        <v>3302</v>
      </c>
      <c r="I1338" s="418" t="s">
        <v>3301</v>
      </c>
      <c r="J1338" s="417" t="s">
        <v>3302</v>
      </c>
      <c r="K1338" s="419" t="str">
        <f t="shared" si="100"/>
        <v>3000 Terwood Road  Willow Grove,  PA  19090</v>
      </c>
      <c r="L1338" s="418" t="s">
        <v>6471</v>
      </c>
      <c r="M1338" s="395"/>
      <c r="N1338" s="418" t="s">
        <v>3910</v>
      </c>
      <c r="O1338" s="395"/>
      <c r="P1338" s="418" t="s">
        <v>4869</v>
      </c>
      <c r="Q1338" s="417" t="s">
        <v>4017</v>
      </c>
      <c r="R1338" s="417" t="s">
        <v>4870</v>
      </c>
    </row>
    <row r="1339" spans="1:18" ht="15" customHeight="1" thickBot="1" x14ac:dyDescent="0.3">
      <c r="A1339" s="417" t="s">
        <v>1272</v>
      </c>
      <c r="B1339" s="413">
        <f t="shared" si="99"/>
        <v>2</v>
      </c>
      <c r="C1339" s="413" t="str">
        <f t="shared" si="101"/>
        <v>1234685032</v>
      </c>
      <c r="D1339" s="395" t="str">
        <f t="shared" si="102"/>
        <v>123468503Upper Moreland MS</v>
      </c>
      <c r="E1339" s="418" t="s">
        <v>1273</v>
      </c>
      <c r="F1339" s="418" t="s">
        <v>23</v>
      </c>
      <c r="G1339" s="415" t="s">
        <v>1425</v>
      </c>
      <c r="H1339" s="417" t="s">
        <v>3304</v>
      </c>
      <c r="I1339" s="418" t="s">
        <v>3303</v>
      </c>
      <c r="J1339" s="417" t="s">
        <v>3304</v>
      </c>
      <c r="K1339" s="419" t="str">
        <f t="shared" si="100"/>
        <v>4000 Orangemans Road  Hatboro,  PA  19040</v>
      </c>
      <c r="L1339" s="418" t="s">
        <v>6472</v>
      </c>
      <c r="M1339" s="395"/>
      <c r="N1339" s="418" t="s">
        <v>3910</v>
      </c>
      <c r="O1339" s="395"/>
      <c r="P1339" s="418" t="s">
        <v>5597</v>
      </c>
      <c r="Q1339" s="417" t="s">
        <v>4017</v>
      </c>
      <c r="R1339" s="417" t="s">
        <v>15002</v>
      </c>
    </row>
    <row r="1340" spans="1:18" ht="15" customHeight="1" thickBot="1" x14ac:dyDescent="0.3">
      <c r="A1340" s="417" t="s">
        <v>1274</v>
      </c>
      <c r="B1340" s="413">
        <f t="shared" si="99"/>
        <v>1</v>
      </c>
      <c r="C1340" s="413" t="str">
        <f t="shared" si="101"/>
        <v>1234686031</v>
      </c>
      <c r="D1340" s="395" t="str">
        <f t="shared" si="102"/>
        <v>123468603Upper Perkiomen HS</v>
      </c>
      <c r="E1340" s="418" t="s">
        <v>1275</v>
      </c>
      <c r="F1340" s="418" t="s">
        <v>23</v>
      </c>
      <c r="G1340" s="415" t="s">
        <v>1425</v>
      </c>
      <c r="H1340" s="417" t="s">
        <v>3306</v>
      </c>
      <c r="I1340" s="418" t="s">
        <v>3305</v>
      </c>
      <c r="J1340" s="417" t="s">
        <v>3306</v>
      </c>
      <c r="K1340" s="419" t="str">
        <f t="shared" si="100"/>
        <v>2 Walt Rd  Pennsburg,  PA  18073</v>
      </c>
      <c r="L1340" s="418" t="s">
        <v>6473</v>
      </c>
      <c r="M1340" s="395"/>
      <c r="N1340" s="418" t="s">
        <v>3910</v>
      </c>
      <c r="O1340" s="395"/>
      <c r="P1340" s="418" t="s">
        <v>4894</v>
      </c>
      <c r="Q1340" s="417" t="s">
        <v>4017</v>
      </c>
      <c r="R1340" s="417" t="s">
        <v>4895</v>
      </c>
    </row>
    <row r="1341" spans="1:18" ht="15" customHeight="1" thickBot="1" x14ac:dyDescent="0.3">
      <c r="A1341" s="417" t="s">
        <v>1274</v>
      </c>
      <c r="B1341" s="413">
        <f t="shared" si="99"/>
        <v>2</v>
      </c>
      <c r="C1341" s="413" t="str">
        <f t="shared" si="101"/>
        <v>1234686032</v>
      </c>
      <c r="D1341" s="395" t="str">
        <f t="shared" si="102"/>
        <v>123468603Upper Perkiomen MS</v>
      </c>
      <c r="E1341" s="418" t="s">
        <v>1275</v>
      </c>
      <c r="F1341" s="418" t="s">
        <v>23</v>
      </c>
      <c r="G1341" s="415" t="s">
        <v>1425</v>
      </c>
      <c r="H1341" s="417" t="s">
        <v>3308</v>
      </c>
      <c r="I1341" s="418" t="s">
        <v>3307</v>
      </c>
      <c r="J1341" s="417" t="s">
        <v>3308</v>
      </c>
      <c r="K1341" s="419" t="str">
        <f t="shared" si="100"/>
        <v>510 Jefferson St  East Greenville,  PA  18041</v>
      </c>
      <c r="L1341" s="418" t="s">
        <v>6474</v>
      </c>
      <c r="M1341" s="395"/>
      <c r="N1341" s="418" t="s">
        <v>3910</v>
      </c>
      <c r="O1341" s="395"/>
      <c r="P1341" s="418" t="s">
        <v>6475</v>
      </c>
      <c r="Q1341" s="417" t="s">
        <v>4017</v>
      </c>
      <c r="R1341" s="417" t="s">
        <v>15003</v>
      </c>
    </row>
    <row r="1342" spans="1:18" ht="15" customHeight="1" thickBot="1" x14ac:dyDescent="0.3">
      <c r="A1342" s="417" t="s">
        <v>1276</v>
      </c>
      <c r="B1342" s="413">
        <f t="shared" si="99"/>
        <v>1</v>
      </c>
      <c r="C1342" s="413" t="str">
        <f t="shared" si="101"/>
        <v>1030292031</v>
      </c>
      <c r="D1342" s="395" t="str">
        <f t="shared" si="102"/>
        <v>103029203Eisenhower El Sch</v>
      </c>
      <c r="E1342" s="418" t="s">
        <v>1277</v>
      </c>
      <c r="F1342" s="418" t="s">
        <v>23</v>
      </c>
      <c r="G1342" s="415" t="s">
        <v>1425</v>
      </c>
      <c r="H1342" s="417" t="s">
        <v>15004</v>
      </c>
      <c r="I1342" s="418" t="s">
        <v>15005</v>
      </c>
      <c r="J1342" s="417" t="s">
        <v>15004</v>
      </c>
      <c r="K1342" s="419" t="str">
        <f t="shared" si="100"/>
        <v>100 Warwick Dr  Pittsburgh,  PA  15241</v>
      </c>
      <c r="L1342" s="418" t="s">
        <v>15006</v>
      </c>
      <c r="M1342" s="395"/>
      <c r="N1342" s="418" t="s">
        <v>3910</v>
      </c>
      <c r="O1342" s="395"/>
      <c r="P1342" s="418" t="s">
        <v>4067</v>
      </c>
      <c r="Q1342" s="417" t="s">
        <v>4017</v>
      </c>
      <c r="R1342" s="417" t="s">
        <v>4137</v>
      </c>
    </row>
    <row r="1343" spans="1:18" ht="15" customHeight="1" thickBot="1" x14ac:dyDescent="0.3">
      <c r="A1343" s="417" t="s">
        <v>1276</v>
      </c>
      <c r="B1343" s="413">
        <f t="shared" si="99"/>
        <v>2</v>
      </c>
      <c r="C1343" s="413" t="str">
        <f t="shared" si="101"/>
        <v>1030292032</v>
      </c>
      <c r="D1343" s="395" t="str">
        <f t="shared" si="102"/>
        <v>103029203Fort Couch MS</v>
      </c>
      <c r="E1343" s="418" t="s">
        <v>1277</v>
      </c>
      <c r="F1343" s="418" t="s">
        <v>23</v>
      </c>
      <c r="G1343" s="415" t="s">
        <v>1425</v>
      </c>
      <c r="H1343" s="417" t="s">
        <v>3310</v>
      </c>
      <c r="I1343" s="418" t="s">
        <v>3309</v>
      </c>
      <c r="J1343" s="417" t="s">
        <v>3310</v>
      </c>
      <c r="K1343" s="419" t="str">
        <f t="shared" si="100"/>
        <v>515 Fort Couch Rd  Pittsburgh,  PA  15241</v>
      </c>
      <c r="L1343" s="418" t="s">
        <v>6476</v>
      </c>
      <c r="M1343" s="395"/>
      <c r="N1343" s="418" t="s">
        <v>3910</v>
      </c>
      <c r="O1343" s="395"/>
      <c r="P1343" s="418" t="s">
        <v>4067</v>
      </c>
      <c r="Q1343" s="417" t="s">
        <v>4017</v>
      </c>
      <c r="R1343" s="417" t="s">
        <v>4137</v>
      </c>
    </row>
    <row r="1344" spans="1:18" ht="15" customHeight="1" thickBot="1" x14ac:dyDescent="0.3">
      <c r="A1344" s="417" t="s">
        <v>1276</v>
      </c>
      <c r="B1344" s="413">
        <f t="shared" si="99"/>
        <v>3</v>
      </c>
      <c r="C1344" s="413" t="str">
        <f t="shared" si="101"/>
        <v>1030292033</v>
      </c>
      <c r="D1344" s="395" t="str">
        <f t="shared" si="102"/>
        <v>103029203Upper Saint Clair HS</v>
      </c>
      <c r="E1344" s="418" t="s">
        <v>1277</v>
      </c>
      <c r="F1344" s="418" t="s">
        <v>23</v>
      </c>
      <c r="G1344" s="415" t="s">
        <v>1425</v>
      </c>
      <c r="H1344" s="417" t="s">
        <v>3312</v>
      </c>
      <c r="I1344" s="418" t="s">
        <v>3311</v>
      </c>
      <c r="J1344" s="417" t="s">
        <v>3312</v>
      </c>
      <c r="K1344" s="419" t="str">
        <f t="shared" si="100"/>
        <v>1825 McLaughlin Run Rd  Pittsburgh,  PA  15241</v>
      </c>
      <c r="L1344" s="418" t="s">
        <v>6477</v>
      </c>
      <c r="M1344" s="395"/>
      <c r="N1344" s="418" t="s">
        <v>3910</v>
      </c>
      <c r="O1344" s="395"/>
      <c r="P1344" s="418" t="s">
        <v>4067</v>
      </c>
      <c r="Q1344" s="417" t="s">
        <v>4017</v>
      </c>
      <c r="R1344" s="417" t="s">
        <v>4137</v>
      </c>
    </row>
    <row r="1345" spans="1:18" ht="15" customHeight="1" thickBot="1" x14ac:dyDescent="0.3">
      <c r="A1345" s="417" t="s">
        <v>875</v>
      </c>
      <c r="B1345" s="413">
        <f t="shared" si="99"/>
        <v>1</v>
      </c>
      <c r="C1345" s="413" t="str">
        <f t="shared" si="101"/>
        <v>1020230801</v>
      </c>
      <c r="D1345" s="395" t="str">
        <f t="shared" si="102"/>
        <v>102023080Urban Pathways 6-12 CS</v>
      </c>
      <c r="E1345" s="418" t="s">
        <v>14235</v>
      </c>
      <c r="F1345" s="418" t="s">
        <v>18</v>
      </c>
      <c r="G1345" s="415" t="s">
        <v>1425</v>
      </c>
      <c r="H1345" s="417" t="s">
        <v>2702</v>
      </c>
      <c r="I1345" s="418" t="s">
        <v>14235</v>
      </c>
      <c r="J1345" s="417" t="s">
        <v>2702</v>
      </c>
      <c r="K1345" s="419" t="str">
        <f t="shared" si="100"/>
        <v>914 Penn Avenue  Pittsburgh,  PA  15222</v>
      </c>
      <c r="L1345" s="418" t="s">
        <v>5922</v>
      </c>
      <c r="M1345" s="395"/>
      <c r="N1345" s="418" t="s">
        <v>15007</v>
      </c>
      <c r="O1345" s="395"/>
      <c r="P1345" s="418" t="s">
        <v>4067</v>
      </c>
      <c r="Q1345" s="417" t="s">
        <v>4017</v>
      </c>
      <c r="R1345" s="417" t="s">
        <v>4070</v>
      </c>
    </row>
    <row r="1346" spans="1:18" ht="15" customHeight="1" thickBot="1" x14ac:dyDescent="0.3">
      <c r="A1346" s="417" t="s">
        <v>1278</v>
      </c>
      <c r="B1346" s="413">
        <f t="shared" si="99"/>
        <v>1</v>
      </c>
      <c r="C1346" s="413" t="str">
        <f t="shared" si="101"/>
        <v>1066186031</v>
      </c>
      <c r="D1346" s="395" t="str">
        <f t="shared" si="102"/>
        <v>106618603Rocky Grove JSHS</v>
      </c>
      <c r="E1346" s="418" t="s">
        <v>1279</v>
      </c>
      <c r="F1346" s="418" t="s">
        <v>23</v>
      </c>
      <c r="G1346" s="415" t="s">
        <v>1425</v>
      </c>
      <c r="H1346" s="417" t="s">
        <v>3314</v>
      </c>
      <c r="I1346" s="418" t="s">
        <v>3313</v>
      </c>
      <c r="J1346" s="417" t="s">
        <v>3314</v>
      </c>
      <c r="K1346" s="419" t="str">
        <f t="shared" si="100"/>
        <v>403 Rocky Grove Ave  Franklin,  PA  16323</v>
      </c>
      <c r="L1346" s="418" t="s">
        <v>6478</v>
      </c>
      <c r="M1346" s="395"/>
      <c r="N1346" s="418" t="s">
        <v>3910</v>
      </c>
      <c r="O1346" s="395"/>
      <c r="P1346" s="418" t="s">
        <v>4255</v>
      </c>
      <c r="Q1346" s="417" t="s">
        <v>4017</v>
      </c>
      <c r="R1346" s="417" t="s">
        <v>4256</v>
      </c>
    </row>
    <row r="1347" spans="1:18" ht="15" customHeight="1" thickBot="1" x14ac:dyDescent="0.3">
      <c r="A1347" s="417" t="s">
        <v>1280</v>
      </c>
      <c r="B1347" s="413">
        <f t="shared" si="99"/>
        <v>1</v>
      </c>
      <c r="C1347" s="413" t="str">
        <f t="shared" si="101"/>
        <v>1193584031</v>
      </c>
      <c r="D1347" s="395" t="str">
        <f t="shared" si="102"/>
        <v>119358403Valley View HS</v>
      </c>
      <c r="E1347" s="418" t="s">
        <v>1281</v>
      </c>
      <c r="F1347" s="418" t="s">
        <v>23</v>
      </c>
      <c r="G1347" s="415" t="s">
        <v>1425</v>
      </c>
      <c r="H1347" s="417" t="s">
        <v>3316</v>
      </c>
      <c r="I1347" s="418" t="s">
        <v>3315</v>
      </c>
      <c r="J1347" s="417" t="s">
        <v>3316</v>
      </c>
      <c r="K1347" s="419" t="str">
        <f t="shared" si="100"/>
        <v>1 Columbus Dr  Archbald,  PA  18403</v>
      </c>
      <c r="L1347" s="418" t="s">
        <v>6479</v>
      </c>
      <c r="M1347" s="395"/>
      <c r="N1347" s="418" t="s">
        <v>3910</v>
      </c>
      <c r="O1347" s="395"/>
      <c r="P1347" s="418" t="s">
        <v>4723</v>
      </c>
      <c r="Q1347" s="417" t="s">
        <v>4017</v>
      </c>
      <c r="R1347" s="417" t="s">
        <v>4724</v>
      </c>
    </row>
    <row r="1348" spans="1:18" ht="15" customHeight="1" thickBot="1" x14ac:dyDescent="0.3">
      <c r="A1348" s="417" t="s">
        <v>1280</v>
      </c>
      <c r="B1348" s="413">
        <f t="shared" ref="B1348:B1411" si="103">IF(A1348=A1347,B1347+1,1)</f>
        <v>2</v>
      </c>
      <c r="C1348" s="413" t="str">
        <f t="shared" si="101"/>
        <v>1193584032</v>
      </c>
      <c r="D1348" s="395" t="str">
        <f t="shared" si="102"/>
        <v>119358403Valley View MS</v>
      </c>
      <c r="E1348" s="418" t="s">
        <v>1281</v>
      </c>
      <c r="F1348" s="418" t="s">
        <v>23</v>
      </c>
      <c r="G1348" s="415" t="s">
        <v>1425</v>
      </c>
      <c r="H1348" s="417" t="s">
        <v>3318</v>
      </c>
      <c r="I1348" s="418" t="s">
        <v>3317</v>
      </c>
      <c r="J1348" s="417" t="s">
        <v>3318</v>
      </c>
      <c r="K1348" s="419" t="str">
        <f t="shared" si="100"/>
        <v>1 Columbus Dr  Archbald,  PA  18403</v>
      </c>
      <c r="L1348" s="418" t="s">
        <v>6479</v>
      </c>
      <c r="M1348" s="395"/>
      <c r="N1348" s="418" t="s">
        <v>3910</v>
      </c>
      <c r="O1348" s="395"/>
      <c r="P1348" s="418" t="s">
        <v>4723</v>
      </c>
      <c r="Q1348" s="417" t="s">
        <v>4017</v>
      </c>
      <c r="R1348" s="417" t="s">
        <v>4724</v>
      </c>
    </row>
    <row r="1349" spans="1:18" ht="15" customHeight="1" thickBot="1" x14ac:dyDescent="0.3">
      <c r="A1349" s="417" t="s">
        <v>1282</v>
      </c>
      <c r="B1349" s="413">
        <f t="shared" si="103"/>
        <v>1</v>
      </c>
      <c r="C1349" s="413" t="str">
        <f t="shared" si="101"/>
        <v>1066191071</v>
      </c>
      <c r="D1349" s="395" t="str">
        <f t="shared" si="102"/>
        <v>106619107Venango Technology Center</v>
      </c>
      <c r="E1349" s="418" t="s">
        <v>1283</v>
      </c>
      <c r="F1349" s="418" t="s">
        <v>34</v>
      </c>
      <c r="G1349" s="415" t="s">
        <v>1425</v>
      </c>
      <c r="H1349" s="417" t="s">
        <v>6481</v>
      </c>
      <c r="I1349" s="418" t="s">
        <v>1283</v>
      </c>
      <c r="J1349" s="417" t="s">
        <v>6481</v>
      </c>
      <c r="K1349" s="419" t="str">
        <f t="shared" si="100"/>
        <v>One Vo Tech Drive  Oil City,  PA  16301</v>
      </c>
      <c r="L1349" s="418" t="s">
        <v>6480</v>
      </c>
      <c r="M1349" s="395"/>
      <c r="N1349" s="418" t="s">
        <v>3910</v>
      </c>
      <c r="O1349" s="395"/>
      <c r="P1349" s="418" t="s">
        <v>4257</v>
      </c>
      <c r="Q1349" s="417" t="s">
        <v>4017</v>
      </c>
      <c r="R1349" s="417" t="s">
        <v>4258</v>
      </c>
    </row>
    <row r="1350" spans="1:18" ht="15" customHeight="1" thickBot="1" x14ac:dyDescent="0.3">
      <c r="A1350" s="417" t="s">
        <v>1284</v>
      </c>
      <c r="B1350" s="413">
        <f t="shared" si="103"/>
        <v>1</v>
      </c>
      <c r="C1350" s="413" t="str">
        <f t="shared" si="101"/>
        <v>1265132201</v>
      </c>
      <c r="D1350" s="395" t="str">
        <f t="shared" si="102"/>
        <v>126513220Wakisha CS</v>
      </c>
      <c r="E1350" s="418" t="s">
        <v>1285</v>
      </c>
      <c r="F1350" s="418" t="s">
        <v>18</v>
      </c>
      <c r="G1350" s="415" t="s">
        <v>1425</v>
      </c>
      <c r="H1350" s="417" t="s">
        <v>15008</v>
      </c>
      <c r="I1350" s="418" t="s">
        <v>1285</v>
      </c>
      <c r="J1350" s="417" t="s">
        <v>15008</v>
      </c>
      <c r="K1350" s="419" t="str">
        <f t="shared" si="100"/>
        <v>900 W Jefferson Street  Philadelphia,  PA  19122</v>
      </c>
      <c r="L1350" s="418" t="s">
        <v>14643</v>
      </c>
      <c r="M1350" s="395"/>
      <c r="N1350" s="418" t="s">
        <v>3910</v>
      </c>
      <c r="O1350" s="395"/>
      <c r="P1350" s="418" t="s">
        <v>4016</v>
      </c>
      <c r="Q1350" s="417" t="s">
        <v>4017</v>
      </c>
      <c r="R1350" s="417" t="s">
        <v>4974</v>
      </c>
    </row>
    <row r="1351" spans="1:18" ht="15" customHeight="1" thickBot="1" x14ac:dyDescent="0.3">
      <c r="A1351" s="417" t="s">
        <v>1286</v>
      </c>
      <c r="B1351" s="413">
        <f t="shared" si="103"/>
        <v>1</v>
      </c>
      <c r="C1351" s="413" t="str">
        <f t="shared" si="101"/>
        <v>1196483031</v>
      </c>
      <c r="D1351" s="395" t="str">
        <f t="shared" si="102"/>
        <v>119648303Wallenpaupack Area HS</v>
      </c>
      <c r="E1351" s="418" t="s">
        <v>1287</v>
      </c>
      <c r="F1351" s="418" t="s">
        <v>23</v>
      </c>
      <c r="G1351" s="415" t="s">
        <v>1425</v>
      </c>
      <c r="H1351" s="417" t="s">
        <v>3320</v>
      </c>
      <c r="I1351" s="418" t="s">
        <v>3319</v>
      </c>
      <c r="J1351" s="417" t="s">
        <v>3320</v>
      </c>
      <c r="K1351" s="419" t="str">
        <f t="shared" si="100"/>
        <v>2552 Route 6  Hawley,  PA  18428</v>
      </c>
      <c r="L1351" s="418" t="s">
        <v>6482</v>
      </c>
      <c r="M1351" s="395"/>
      <c r="N1351" s="418" t="s">
        <v>3910</v>
      </c>
      <c r="O1351" s="395"/>
      <c r="P1351" s="418" t="s">
        <v>4754</v>
      </c>
      <c r="Q1351" s="417" t="s">
        <v>4017</v>
      </c>
      <c r="R1351" s="417" t="s">
        <v>4755</v>
      </c>
    </row>
    <row r="1352" spans="1:18" ht="15" customHeight="1" thickBot="1" x14ac:dyDescent="0.3">
      <c r="A1352" s="417" t="s">
        <v>1286</v>
      </c>
      <c r="B1352" s="413">
        <f t="shared" si="103"/>
        <v>2</v>
      </c>
      <c r="C1352" s="413" t="str">
        <f t="shared" si="101"/>
        <v>1196483032</v>
      </c>
      <c r="D1352" s="395" t="str">
        <f t="shared" si="102"/>
        <v>119648303Wallenpaupack Area MS</v>
      </c>
      <c r="E1352" s="418" t="s">
        <v>1287</v>
      </c>
      <c r="F1352" s="418" t="s">
        <v>23</v>
      </c>
      <c r="G1352" s="415" t="s">
        <v>1425</v>
      </c>
      <c r="H1352" s="417" t="s">
        <v>3322</v>
      </c>
      <c r="I1352" s="418" t="s">
        <v>3321</v>
      </c>
      <c r="J1352" s="417" t="s">
        <v>3322</v>
      </c>
      <c r="K1352" s="419" t="str">
        <f t="shared" si="100"/>
        <v>139 Atlantic Ave  Hawley,  PA  18428</v>
      </c>
      <c r="L1352" s="418" t="s">
        <v>6483</v>
      </c>
      <c r="M1352" s="395"/>
      <c r="N1352" s="418" t="s">
        <v>3910</v>
      </c>
      <c r="O1352" s="395"/>
      <c r="P1352" s="418" t="s">
        <v>4754</v>
      </c>
      <c r="Q1352" s="417" t="s">
        <v>4017</v>
      </c>
      <c r="R1352" s="417" t="s">
        <v>4755</v>
      </c>
    </row>
    <row r="1353" spans="1:18" ht="15" customHeight="1" thickBot="1" x14ac:dyDescent="0.3">
      <c r="A1353" s="417" t="s">
        <v>1288</v>
      </c>
      <c r="B1353" s="413">
        <f t="shared" si="103"/>
        <v>1</v>
      </c>
      <c r="C1353" s="413" t="str">
        <f t="shared" si="101"/>
        <v>1252396031</v>
      </c>
      <c r="D1353" s="395" t="str">
        <f t="shared" si="102"/>
        <v>125239603Strath Haven HS</v>
      </c>
      <c r="E1353" s="418" t="s">
        <v>1289</v>
      </c>
      <c r="F1353" s="418" t="s">
        <v>23</v>
      </c>
      <c r="G1353" s="415" t="s">
        <v>1425</v>
      </c>
      <c r="H1353" s="417" t="s">
        <v>3324</v>
      </c>
      <c r="I1353" s="418" t="s">
        <v>3323</v>
      </c>
      <c r="J1353" s="417" t="s">
        <v>3324</v>
      </c>
      <c r="K1353" s="419" t="str">
        <f t="shared" si="100"/>
        <v>205 S Providence Rd  Wallingford,  PA  19086</v>
      </c>
      <c r="L1353" s="418" t="s">
        <v>6484</v>
      </c>
      <c r="M1353" s="395"/>
      <c r="N1353" s="418" t="s">
        <v>3910</v>
      </c>
      <c r="O1353" s="395"/>
      <c r="P1353" s="418" t="s">
        <v>4947</v>
      </c>
      <c r="Q1353" s="417" t="s">
        <v>4017</v>
      </c>
      <c r="R1353" s="417" t="s">
        <v>4948</v>
      </c>
    </row>
    <row r="1354" spans="1:18" ht="15" customHeight="1" thickBot="1" x14ac:dyDescent="0.3">
      <c r="A1354" s="417" t="s">
        <v>1288</v>
      </c>
      <c r="B1354" s="413">
        <f t="shared" si="103"/>
        <v>2</v>
      </c>
      <c r="C1354" s="413" t="str">
        <f t="shared" si="101"/>
        <v>1252396032</v>
      </c>
      <c r="D1354" s="395" t="str">
        <f t="shared" si="102"/>
        <v>125239603Strath Haven MS</v>
      </c>
      <c r="E1354" s="418" t="s">
        <v>1289</v>
      </c>
      <c r="F1354" s="418" t="s">
        <v>23</v>
      </c>
      <c r="G1354" s="415" t="s">
        <v>1425</v>
      </c>
      <c r="H1354" s="417" t="s">
        <v>3326</v>
      </c>
      <c r="I1354" s="418" t="s">
        <v>3325</v>
      </c>
      <c r="J1354" s="417" t="s">
        <v>3326</v>
      </c>
      <c r="K1354" s="419" t="str">
        <f t="shared" si="100"/>
        <v>200 S Providence Rd  Wallingford,  PA  19086</v>
      </c>
      <c r="L1354" s="418" t="s">
        <v>6485</v>
      </c>
      <c r="M1354" s="395"/>
      <c r="N1354" s="418" t="s">
        <v>3910</v>
      </c>
      <c r="O1354" s="395"/>
      <c r="P1354" s="418" t="s">
        <v>4947</v>
      </c>
      <c r="Q1354" s="417" t="s">
        <v>4017</v>
      </c>
      <c r="R1354" s="417" t="s">
        <v>4948</v>
      </c>
    </row>
    <row r="1355" spans="1:18" ht="15" customHeight="1" thickBot="1" x14ac:dyDescent="0.3">
      <c r="A1355" s="417" t="s">
        <v>1290</v>
      </c>
      <c r="B1355" s="413">
        <f t="shared" si="103"/>
        <v>1</v>
      </c>
      <c r="C1355" s="413" t="str">
        <f t="shared" si="101"/>
        <v>1265134901</v>
      </c>
      <c r="D1355" s="395" t="str">
        <f t="shared" si="102"/>
        <v>126513490Walter D Palmer Leadership Learning Part</v>
      </c>
      <c r="E1355" s="418" t="s">
        <v>14650</v>
      </c>
      <c r="F1355" s="418" t="s">
        <v>18</v>
      </c>
      <c r="G1355" s="415" t="s">
        <v>1425</v>
      </c>
      <c r="H1355" s="417" t="s">
        <v>15009</v>
      </c>
      <c r="I1355" s="418" t="s">
        <v>14650</v>
      </c>
      <c r="J1355" s="417" t="s">
        <v>15009</v>
      </c>
      <c r="K1355" s="419" t="str">
        <f t="shared" si="100"/>
        <v>910 N 6th Street  Philadelphia,  PA  19123</v>
      </c>
      <c r="L1355" s="418" t="s">
        <v>15010</v>
      </c>
      <c r="M1355" s="395"/>
      <c r="N1355" s="418" t="s">
        <v>3910</v>
      </c>
      <c r="O1355" s="395"/>
      <c r="P1355" s="418" t="s">
        <v>4016</v>
      </c>
      <c r="Q1355" s="417" t="s">
        <v>4017</v>
      </c>
      <c r="R1355" s="417" t="s">
        <v>4968</v>
      </c>
    </row>
    <row r="1356" spans="1:18" ht="15" customHeight="1" thickBot="1" x14ac:dyDescent="0.3">
      <c r="A1356" s="417" t="s">
        <v>1291</v>
      </c>
      <c r="B1356" s="413">
        <f t="shared" si="103"/>
        <v>1</v>
      </c>
      <c r="C1356" s="413" t="str">
        <f t="shared" si="101"/>
        <v>1056280071</v>
      </c>
      <c r="D1356" s="395" t="str">
        <f t="shared" si="102"/>
        <v>105628007Warren County AVTS</v>
      </c>
      <c r="E1356" s="418" t="s">
        <v>1292</v>
      </c>
      <c r="F1356" s="418" t="s">
        <v>34</v>
      </c>
      <c r="G1356" s="415" t="s">
        <v>1425</v>
      </c>
      <c r="H1356" s="417" t="s">
        <v>6487</v>
      </c>
      <c r="I1356" s="418" t="s">
        <v>1292</v>
      </c>
      <c r="J1356" s="417" t="s">
        <v>6487</v>
      </c>
      <c r="K1356" s="419" t="str">
        <f t="shared" si="100"/>
        <v>347 East 5th Avenue  Warren,  PA  16365</v>
      </c>
      <c r="L1356" s="418" t="s">
        <v>6486</v>
      </c>
      <c r="M1356" s="395"/>
      <c r="N1356" s="418" t="s">
        <v>3910</v>
      </c>
      <c r="O1356" s="395"/>
      <c r="P1356" s="418" t="s">
        <v>4224</v>
      </c>
      <c r="Q1356" s="417" t="s">
        <v>4017</v>
      </c>
      <c r="R1356" s="417" t="s">
        <v>4225</v>
      </c>
    </row>
    <row r="1357" spans="1:18" ht="15" customHeight="1" thickBot="1" x14ac:dyDescent="0.3">
      <c r="A1357" s="417" t="s">
        <v>1293</v>
      </c>
      <c r="B1357" s="413">
        <f t="shared" si="103"/>
        <v>1</v>
      </c>
      <c r="C1357" s="413" t="str">
        <f t="shared" si="101"/>
        <v>1056283021</v>
      </c>
      <c r="D1357" s="395" t="str">
        <f t="shared" si="102"/>
        <v>105628302Beaty-Warren MS</v>
      </c>
      <c r="E1357" s="418" t="s">
        <v>1294</v>
      </c>
      <c r="F1357" s="418" t="s">
        <v>23</v>
      </c>
      <c r="G1357" s="415" t="s">
        <v>1425</v>
      </c>
      <c r="H1357" s="417" t="s">
        <v>3328</v>
      </c>
      <c r="I1357" s="418" t="s">
        <v>3327</v>
      </c>
      <c r="J1357" s="417" t="s">
        <v>3328</v>
      </c>
      <c r="K1357" s="419" t="str">
        <f t="shared" si="100"/>
        <v>2 East Third Ave  Warren,  PA  16365</v>
      </c>
      <c r="L1357" s="418" t="s">
        <v>6488</v>
      </c>
      <c r="M1357" s="395"/>
      <c r="N1357" s="418" t="s">
        <v>3910</v>
      </c>
      <c r="O1357" s="395"/>
      <c r="P1357" s="418" t="s">
        <v>4224</v>
      </c>
      <c r="Q1357" s="417" t="s">
        <v>4017</v>
      </c>
      <c r="R1357" s="417" t="s">
        <v>4225</v>
      </c>
    </row>
    <row r="1358" spans="1:18" ht="15" customHeight="1" thickBot="1" x14ac:dyDescent="0.3">
      <c r="A1358" s="417" t="s">
        <v>1293</v>
      </c>
      <c r="B1358" s="413">
        <f t="shared" si="103"/>
        <v>2</v>
      </c>
      <c r="C1358" s="413" t="str">
        <f t="shared" si="101"/>
        <v>1056283022</v>
      </c>
      <c r="D1358" s="395" t="str">
        <f t="shared" si="102"/>
        <v>105628302Eisenhower M/HS</v>
      </c>
      <c r="E1358" s="418" t="s">
        <v>1294</v>
      </c>
      <c r="F1358" s="418" t="s">
        <v>23</v>
      </c>
      <c r="G1358" s="415" t="s">
        <v>1425</v>
      </c>
      <c r="H1358" s="417" t="s">
        <v>3330</v>
      </c>
      <c r="I1358" s="418" t="s">
        <v>3329</v>
      </c>
      <c r="J1358" s="417" t="s">
        <v>3330</v>
      </c>
      <c r="K1358" s="419" t="str">
        <f t="shared" si="100"/>
        <v>3700 Route 957  Russell,  PA  16345</v>
      </c>
      <c r="L1358" s="418" t="s">
        <v>6489</v>
      </c>
      <c r="M1358" s="395"/>
      <c r="N1358" s="418" t="s">
        <v>3910</v>
      </c>
      <c r="O1358" s="395"/>
      <c r="P1358" s="418" t="s">
        <v>6490</v>
      </c>
      <c r="Q1358" s="417" t="s">
        <v>4017</v>
      </c>
      <c r="R1358" s="417" t="s">
        <v>15011</v>
      </c>
    </row>
    <row r="1359" spans="1:18" ht="15" customHeight="1" thickBot="1" x14ac:dyDescent="0.3">
      <c r="A1359" s="417" t="s">
        <v>1293</v>
      </c>
      <c r="B1359" s="413">
        <f t="shared" si="103"/>
        <v>3</v>
      </c>
      <c r="C1359" s="413" t="str">
        <f t="shared" si="101"/>
        <v>1056283023</v>
      </c>
      <c r="D1359" s="395" t="str">
        <f t="shared" si="102"/>
        <v>105628302Sheffield M/HS</v>
      </c>
      <c r="E1359" s="418" t="s">
        <v>1294</v>
      </c>
      <c r="F1359" s="418" t="s">
        <v>23</v>
      </c>
      <c r="G1359" s="415" t="s">
        <v>1425</v>
      </c>
      <c r="H1359" s="417" t="s">
        <v>3332</v>
      </c>
      <c r="I1359" s="418" t="s">
        <v>3331</v>
      </c>
      <c r="J1359" s="417" t="s">
        <v>3332</v>
      </c>
      <c r="K1359" s="419" t="str">
        <f t="shared" si="100"/>
        <v>6760 Route 6  Sheffield,  PA  16347</v>
      </c>
      <c r="L1359" s="418" t="s">
        <v>6492</v>
      </c>
      <c r="M1359" s="395"/>
      <c r="N1359" s="418" t="s">
        <v>3910</v>
      </c>
      <c r="O1359" s="395"/>
      <c r="P1359" s="418" t="s">
        <v>6491</v>
      </c>
      <c r="Q1359" s="417" t="s">
        <v>4017</v>
      </c>
      <c r="R1359" s="417" t="s">
        <v>6493</v>
      </c>
    </row>
    <row r="1360" spans="1:18" ht="15" customHeight="1" thickBot="1" x14ac:dyDescent="0.3">
      <c r="A1360" s="417" t="s">
        <v>1293</v>
      </c>
      <c r="B1360" s="413">
        <f t="shared" si="103"/>
        <v>4</v>
      </c>
      <c r="C1360" s="413" t="str">
        <f t="shared" si="101"/>
        <v>1056283024</v>
      </c>
      <c r="D1360" s="395" t="str">
        <f t="shared" si="102"/>
        <v>105628302Warren Area HS</v>
      </c>
      <c r="E1360" s="418" t="s">
        <v>1294</v>
      </c>
      <c r="F1360" s="418" t="s">
        <v>23</v>
      </c>
      <c r="G1360" s="415" t="s">
        <v>1425</v>
      </c>
      <c r="H1360" s="417" t="s">
        <v>3334</v>
      </c>
      <c r="I1360" s="418" t="s">
        <v>3333</v>
      </c>
      <c r="J1360" s="417" t="s">
        <v>3334</v>
      </c>
      <c r="K1360" s="419" t="str">
        <f t="shared" si="100"/>
        <v>345 E 5th Ave  Warren,  PA  16365</v>
      </c>
      <c r="L1360" s="418" t="s">
        <v>6494</v>
      </c>
      <c r="M1360" s="395"/>
      <c r="N1360" s="418" t="s">
        <v>3910</v>
      </c>
      <c r="O1360" s="395"/>
      <c r="P1360" s="418" t="s">
        <v>4224</v>
      </c>
      <c r="Q1360" s="417" t="s">
        <v>4017</v>
      </c>
      <c r="R1360" s="417" t="s">
        <v>4225</v>
      </c>
    </row>
    <row r="1361" spans="1:18" ht="15" customHeight="1" thickBot="1" x14ac:dyDescent="0.3">
      <c r="A1361" s="417" t="s">
        <v>1293</v>
      </c>
      <c r="B1361" s="413">
        <f t="shared" si="103"/>
        <v>5</v>
      </c>
      <c r="C1361" s="413" t="str">
        <f t="shared" si="101"/>
        <v>1056283025</v>
      </c>
      <c r="D1361" s="395" t="str">
        <f t="shared" si="102"/>
        <v>105628302Youngsville El/MS</v>
      </c>
      <c r="E1361" s="418" t="s">
        <v>1294</v>
      </c>
      <c r="F1361" s="418" t="s">
        <v>23</v>
      </c>
      <c r="G1361" s="415" t="s">
        <v>1425</v>
      </c>
      <c r="H1361" s="417" t="s">
        <v>3336</v>
      </c>
      <c r="I1361" s="418" t="s">
        <v>3335</v>
      </c>
      <c r="J1361" s="417" t="s">
        <v>3336</v>
      </c>
      <c r="K1361" s="419" t="str">
        <f t="shared" si="100"/>
        <v>232 2nd St  Youngsville,  PA  16371</v>
      </c>
      <c r="L1361" s="418" t="s">
        <v>6495</v>
      </c>
      <c r="M1361" s="395"/>
      <c r="N1361" s="418" t="s">
        <v>3910</v>
      </c>
      <c r="O1361" s="395"/>
      <c r="P1361" s="418" t="s">
        <v>6496</v>
      </c>
      <c r="Q1361" s="417" t="s">
        <v>4017</v>
      </c>
      <c r="R1361" s="417" t="s">
        <v>15012</v>
      </c>
    </row>
    <row r="1362" spans="1:18" ht="15" customHeight="1" thickBot="1" x14ac:dyDescent="0.3">
      <c r="A1362" s="417" t="s">
        <v>1293</v>
      </c>
      <c r="B1362" s="413">
        <f t="shared" si="103"/>
        <v>6</v>
      </c>
      <c r="C1362" s="413" t="str">
        <f t="shared" si="101"/>
        <v>1056283026</v>
      </c>
      <c r="D1362" s="395" t="str">
        <f t="shared" si="102"/>
        <v>105628302Youngsville HS</v>
      </c>
      <c r="E1362" s="418" t="s">
        <v>1294</v>
      </c>
      <c r="F1362" s="418" t="s">
        <v>23</v>
      </c>
      <c r="G1362" s="415" t="s">
        <v>1425</v>
      </c>
      <c r="H1362" s="417" t="s">
        <v>3338</v>
      </c>
      <c r="I1362" s="418" t="s">
        <v>3337</v>
      </c>
      <c r="J1362" s="417" t="s">
        <v>3338</v>
      </c>
      <c r="K1362" s="419" t="str">
        <f t="shared" si="100"/>
        <v>227 College St  Youngsville,  PA  16371</v>
      </c>
      <c r="L1362" s="418" t="s">
        <v>6497</v>
      </c>
      <c r="M1362" s="395"/>
      <c r="N1362" s="418" t="s">
        <v>3910</v>
      </c>
      <c r="O1362" s="395"/>
      <c r="P1362" s="418" t="s">
        <v>6496</v>
      </c>
      <c r="Q1362" s="417" t="s">
        <v>4017</v>
      </c>
      <c r="R1362" s="417" t="s">
        <v>15012</v>
      </c>
    </row>
    <row r="1363" spans="1:18" ht="15" customHeight="1" thickBot="1" x14ac:dyDescent="0.3">
      <c r="A1363" s="417" t="s">
        <v>1295</v>
      </c>
      <c r="B1363" s="413">
        <f t="shared" si="103"/>
        <v>1</v>
      </c>
      <c r="C1363" s="413" t="str">
        <f t="shared" si="101"/>
        <v>1164980031</v>
      </c>
      <c r="D1363" s="395" t="str">
        <f t="shared" si="102"/>
        <v>116498003Warrior Run HS</v>
      </c>
      <c r="E1363" s="418" t="s">
        <v>1296</v>
      </c>
      <c r="F1363" s="418" t="s">
        <v>23</v>
      </c>
      <c r="G1363" s="415" t="s">
        <v>1425</v>
      </c>
      <c r="H1363" s="417" t="s">
        <v>3340</v>
      </c>
      <c r="I1363" s="418" t="s">
        <v>3339</v>
      </c>
      <c r="J1363" s="417" t="s">
        <v>3340</v>
      </c>
      <c r="K1363" s="419" t="str">
        <f t="shared" si="100"/>
        <v>4800 Susquehanna Trail  Turbotville,  PA  17772</v>
      </c>
      <c r="L1363" s="418" t="s">
        <v>6498</v>
      </c>
      <c r="M1363" s="395"/>
      <c r="N1363" s="418" t="s">
        <v>3910</v>
      </c>
      <c r="O1363" s="395"/>
      <c r="P1363" s="418" t="s">
        <v>4646</v>
      </c>
      <c r="Q1363" s="417" t="s">
        <v>4017</v>
      </c>
      <c r="R1363" s="417" t="s">
        <v>4647</v>
      </c>
    </row>
    <row r="1364" spans="1:18" ht="15" customHeight="1" thickBot="1" x14ac:dyDescent="0.3">
      <c r="A1364" s="417" t="s">
        <v>1295</v>
      </c>
      <c r="B1364" s="413">
        <f t="shared" si="103"/>
        <v>2</v>
      </c>
      <c r="C1364" s="413" t="str">
        <f t="shared" si="101"/>
        <v>1164980032</v>
      </c>
      <c r="D1364" s="395" t="str">
        <f t="shared" si="102"/>
        <v>116498003Warrior Run MS</v>
      </c>
      <c r="E1364" s="418" t="s">
        <v>1296</v>
      </c>
      <c r="F1364" s="418" t="s">
        <v>23</v>
      </c>
      <c r="G1364" s="415" t="s">
        <v>1425</v>
      </c>
      <c r="H1364" s="417" t="s">
        <v>3342</v>
      </c>
      <c r="I1364" s="418" t="s">
        <v>3341</v>
      </c>
      <c r="J1364" s="417" t="s">
        <v>3342</v>
      </c>
      <c r="K1364" s="419" t="str">
        <f t="shared" ref="K1364:K1415" si="104">L1364&amp;"  "&amp;P1364&amp;",  "&amp;Q1364&amp;"  "&amp;R1364</f>
        <v>4860 Susquehanna Trail  Turbotville,  PA  17772</v>
      </c>
      <c r="L1364" s="418" t="s">
        <v>6499</v>
      </c>
      <c r="M1364" s="395"/>
      <c r="N1364" s="418" t="s">
        <v>3910</v>
      </c>
      <c r="O1364" s="395"/>
      <c r="P1364" s="418" t="s">
        <v>4646</v>
      </c>
      <c r="Q1364" s="417" t="s">
        <v>4017</v>
      </c>
      <c r="R1364" s="417" t="s">
        <v>4647</v>
      </c>
    </row>
    <row r="1365" spans="1:18" ht="15" customHeight="1" thickBot="1" x14ac:dyDescent="0.3">
      <c r="A1365" s="417" t="s">
        <v>1297</v>
      </c>
      <c r="B1365" s="413">
        <f t="shared" si="103"/>
        <v>1</v>
      </c>
      <c r="C1365" s="413" t="str">
        <f t="shared" si="101"/>
        <v>1133690031</v>
      </c>
      <c r="D1365" s="395" t="str">
        <f t="shared" si="102"/>
        <v>113369003Warwick MS</v>
      </c>
      <c r="E1365" s="418" t="s">
        <v>1298</v>
      </c>
      <c r="F1365" s="418" t="s">
        <v>23</v>
      </c>
      <c r="G1365" s="415" t="s">
        <v>1425</v>
      </c>
      <c r="H1365" s="417" t="s">
        <v>3344</v>
      </c>
      <c r="I1365" s="418" t="s">
        <v>3343</v>
      </c>
      <c r="J1365" s="417" t="s">
        <v>3344</v>
      </c>
      <c r="K1365" s="419" t="str">
        <f t="shared" si="104"/>
        <v>401 Maple St  Lititz,  PA  17543</v>
      </c>
      <c r="L1365" s="418" t="s">
        <v>6500</v>
      </c>
      <c r="M1365" s="395"/>
      <c r="N1365" s="418" t="s">
        <v>3910</v>
      </c>
      <c r="O1365" s="395"/>
      <c r="P1365" s="418" t="s">
        <v>4521</v>
      </c>
      <c r="Q1365" s="417" t="s">
        <v>4017</v>
      </c>
      <c r="R1365" s="417" t="s">
        <v>4522</v>
      </c>
    </row>
    <row r="1366" spans="1:18" ht="15" customHeight="1" thickBot="1" x14ac:dyDescent="0.3">
      <c r="A1366" s="417" t="s">
        <v>1297</v>
      </c>
      <c r="B1366" s="413">
        <f t="shared" si="103"/>
        <v>2</v>
      </c>
      <c r="C1366" s="413" t="str">
        <f t="shared" si="101"/>
        <v>1133690032</v>
      </c>
      <c r="D1366" s="395" t="str">
        <f t="shared" si="102"/>
        <v>113369003Warwick SHS</v>
      </c>
      <c r="E1366" s="418" t="s">
        <v>1298</v>
      </c>
      <c r="F1366" s="418" t="s">
        <v>23</v>
      </c>
      <c r="G1366" s="415" t="s">
        <v>1425</v>
      </c>
      <c r="H1366" s="417" t="s">
        <v>3346</v>
      </c>
      <c r="I1366" s="418" t="s">
        <v>3345</v>
      </c>
      <c r="J1366" s="417" t="s">
        <v>3346</v>
      </c>
      <c r="K1366" s="419" t="str">
        <f t="shared" si="104"/>
        <v>301 W Orange St  Lititz,  PA  17543</v>
      </c>
      <c r="L1366" s="418" t="s">
        <v>6501</v>
      </c>
      <c r="M1366" s="395"/>
      <c r="N1366" s="418" t="s">
        <v>3910</v>
      </c>
      <c r="O1366" s="395"/>
      <c r="P1366" s="418" t="s">
        <v>4521</v>
      </c>
      <c r="Q1366" s="417" t="s">
        <v>4017</v>
      </c>
      <c r="R1366" s="417" t="s">
        <v>4522</v>
      </c>
    </row>
    <row r="1367" spans="1:18" ht="15" customHeight="1" thickBot="1" x14ac:dyDescent="0.3">
      <c r="A1367" s="417" t="s">
        <v>1299</v>
      </c>
      <c r="B1367" s="413">
        <f t="shared" si="103"/>
        <v>1</v>
      </c>
      <c r="C1367" s="413" t="str">
        <f t="shared" si="101"/>
        <v>1016388031</v>
      </c>
      <c r="D1367" s="395" t="str">
        <f t="shared" si="102"/>
        <v>101638803Washington HS</v>
      </c>
      <c r="E1367" s="418" t="s">
        <v>1300</v>
      </c>
      <c r="F1367" s="418" t="s">
        <v>23</v>
      </c>
      <c r="G1367" s="415" t="s">
        <v>1425</v>
      </c>
      <c r="H1367" s="417" t="s">
        <v>3348</v>
      </c>
      <c r="I1367" s="418" t="s">
        <v>3347</v>
      </c>
      <c r="J1367" s="417" t="s">
        <v>3348</v>
      </c>
      <c r="K1367" s="419" t="str">
        <f t="shared" si="104"/>
        <v>201 Allison Ave  Washington,  PA  15301</v>
      </c>
      <c r="L1367" s="418" t="s">
        <v>6502</v>
      </c>
      <c r="M1367" s="395"/>
      <c r="N1367" s="418" t="s">
        <v>3910</v>
      </c>
      <c r="O1367" s="395"/>
      <c r="P1367" s="418" t="s">
        <v>4063</v>
      </c>
      <c r="Q1367" s="417" t="s">
        <v>4017</v>
      </c>
      <c r="R1367" s="417" t="s">
        <v>4064</v>
      </c>
    </row>
    <row r="1368" spans="1:18" ht="15" customHeight="1" thickBot="1" x14ac:dyDescent="0.3">
      <c r="A1368" s="417" t="s">
        <v>1299</v>
      </c>
      <c r="B1368" s="413">
        <f t="shared" si="103"/>
        <v>2</v>
      </c>
      <c r="C1368" s="413" t="str">
        <f t="shared" si="101"/>
        <v>1016388032</v>
      </c>
      <c r="D1368" s="395" t="str">
        <f t="shared" si="102"/>
        <v>101638803Washington Junior High School</v>
      </c>
      <c r="E1368" s="418" t="s">
        <v>1300</v>
      </c>
      <c r="F1368" s="418" t="s">
        <v>23</v>
      </c>
      <c r="G1368" s="415" t="s">
        <v>1425</v>
      </c>
      <c r="H1368" s="417" t="s">
        <v>3349</v>
      </c>
      <c r="I1368" s="418" t="s">
        <v>3866</v>
      </c>
      <c r="J1368" s="417" t="s">
        <v>3349</v>
      </c>
      <c r="K1368" s="419" t="str">
        <f t="shared" si="104"/>
        <v>201 Allison Avenue  Washington,  PA  15301</v>
      </c>
      <c r="L1368" s="418" t="s">
        <v>6503</v>
      </c>
      <c r="M1368" s="395"/>
      <c r="N1368" s="418" t="s">
        <v>3910</v>
      </c>
      <c r="O1368" s="395"/>
      <c r="P1368" s="418" t="s">
        <v>4063</v>
      </c>
      <c r="Q1368" s="417" t="s">
        <v>4017</v>
      </c>
      <c r="R1368" s="417" t="s">
        <v>4064</v>
      </c>
    </row>
    <row r="1369" spans="1:18" ht="15" customHeight="1" thickBot="1" x14ac:dyDescent="0.3">
      <c r="A1369" s="417" t="s">
        <v>1301</v>
      </c>
      <c r="B1369" s="413">
        <f t="shared" si="103"/>
        <v>1</v>
      </c>
      <c r="C1369" s="413" t="str">
        <f t="shared" si="101"/>
        <v>1052597031</v>
      </c>
      <c r="D1369" s="395" t="str">
        <f t="shared" si="102"/>
        <v>105259703Seneca HS</v>
      </c>
      <c r="E1369" s="418" t="s">
        <v>1302</v>
      </c>
      <c r="F1369" s="418" t="s">
        <v>23</v>
      </c>
      <c r="G1369" s="415" t="s">
        <v>1425</v>
      </c>
      <c r="H1369" s="417" t="s">
        <v>3351</v>
      </c>
      <c r="I1369" s="418" t="s">
        <v>3350</v>
      </c>
      <c r="J1369" s="417" t="s">
        <v>3351</v>
      </c>
      <c r="K1369" s="419" t="str">
        <f t="shared" si="104"/>
        <v>10770 Wattsburg Rd  Erie,  PA  16509</v>
      </c>
      <c r="L1369" s="418" t="s">
        <v>6504</v>
      </c>
      <c r="M1369" s="395"/>
      <c r="N1369" s="418" t="s">
        <v>3910</v>
      </c>
      <c r="O1369" s="395"/>
      <c r="P1369" s="418" t="s">
        <v>4198</v>
      </c>
      <c r="Q1369" s="417" t="s">
        <v>4017</v>
      </c>
      <c r="R1369" s="417" t="s">
        <v>4205</v>
      </c>
    </row>
    <row r="1370" spans="1:18" ht="15" customHeight="1" thickBot="1" x14ac:dyDescent="0.3">
      <c r="A1370" s="417" t="s">
        <v>1301</v>
      </c>
      <c r="B1370" s="413">
        <f t="shared" si="103"/>
        <v>2</v>
      </c>
      <c r="C1370" s="413" t="str">
        <f t="shared" si="101"/>
        <v>1052597032</v>
      </c>
      <c r="D1370" s="395" t="str">
        <f t="shared" si="102"/>
        <v>105259703Wattsburg Area MS</v>
      </c>
      <c r="E1370" s="418" t="s">
        <v>1302</v>
      </c>
      <c r="F1370" s="418" t="s">
        <v>23</v>
      </c>
      <c r="G1370" s="415" t="s">
        <v>1425</v>
      </c>
      <c r="H1370" s="417" t="s">
        <v>3353</v>
      </c>
      <c r="I1370" s="418" t="s">
        <v>3352</v>
      </c>
      <c r="J1370" s="417" t="s">
        <v>3353</v>
      </c>
      <c r="K1370" s="419" t="str">
        <f t="shared" si="104"/>
        <v>10774 Wattsburg Rd  Erie,  PA  16509</v>
      </c>
      <c r="L1370" s="418" t="s">
        <v>6505</v>
      </c>
      <c r="M1370" s="395"/>
      <c r="N1370" s="418" t="s">
        <v>3910</v>
      </c>
      <c r="O1370" s="395"/>
      <c r="P1370" s="418" t="s">
        <v>4198</v>
      </c>
      <c r="Q1370" s="417" t="s">
        <v>4017</v>
      </c>
      <c r="R1370" s="417" t="s">
        <v>4205</v>
      </c>
    </row>
    <row r="1371" spans="1:18" ht="15" customHeight="1" thickBot="1" x14ac:dyDescent="0.3">
      <c r="A1371" s="417" t="s">
        <v>1303</v>
      </c>
      <c r="B1371" s="413">
        <f t="shared" si="103"/>
        <v>1</v>
      </c>
      <c r="C1371" s="413" t="str">
        <f t="shared" si="101"/>
        <v>1196487031</v>
      </c>
      <c r="D1371" s="395" t="str">
        <f t="shared" si="102"/>
        <v>119648703Damascus Area Sch</v>
      </c>
      <c r="E1371" s="418" t="s">
        <v>1304</v>
      </c>
      <c r="F1371" s="418" t="s">
        <v>23</v>
      </c>
      <c r="G1371" s="415" t="s">
        <v>1425</v>
      </c>
      <c r="H1371" s="417" t="s">
        <v>3355</v>
      </c>
      <c r="I1371" s="418" t="s">
        <v>3354</v>
      </c>
      <c r="J1371" s="417" t="s">
        <v>3355</v>
      </c>
      <c r="K1371" s="419" t="str">
        <f t="shared" si="104"/>
        <v>174 High School Rd  Damascus,  PA  18415</v>
      </c>
      <c r="L1371" s="418" t="s">
        <v>6506</v>
      </c>
      <c r="M1371" s="395"/>
      <c r="N1371" s="418" t="s">
        <v>3910</v>
      </c>
      <c r="O1371" s="395"/>
      <c r="P1371" s="418" t="s">
        <v>6507</v>
      </c>
      <c r="Q1371" s="417" t="s">
        <v>4017</v>
      </c>
      <c r="R1371" s="417" t="s">
        <v>15013</v>
      </c>
    </row>
    <row r="1372" spans="1:18" ht="15" customHeight="1" thickBot="1" x14ac:dyDescent="0.3">
      <c r="A1372" s="417" t="s">
        <v>1303</v>
      </c>
      <c r="B1372" s="413">
        <f t="shared" si="103"/>
        <v>2</v>
      </c>
      <c r="C1372" s="413" t="str">
        <f t="shared" si="101"/>
        <v>1196487032</v>
      </c>
      <c r="D1372" s="395" t="str">
        <f t="shared" si="102"/>
        <v>119648703Honesdale HS</v>
      </c>
      <c r="E1372" s="418" t="s">
        <v>1304</v>
      </c>
      <c r="F1372" s="418" t="s">
        <v>23</v>
      </c>
      <c r="G1372" s="415" t="s">
        <v>1425</v>
      </c>
      <c r="H1372" s="417" t="s">
        <v>3357</v>
      </c>
      <c r="I1372" s="418" t="s">
        <v>3356</v>
      </c>
      <c r="J1372" s="417" t="s">
        <v>3357</v>
      </c>
      <c r="K1372" s="419" t="str">
        <f t="shared" si="104"/>
        <v>459 Terrace St  Honesdale,  PA  18431</v>
      </c>
      <c r="L1372" s="418" t="s">
        <v>6508</v>
      </c>
      <c r="M1372" s="395"/>
      <c r="N1372" s="418" t="s">
        <v>3910</v>
      </c>
      <c r="O1372" s="395"/>
      <c r="P1372" s="418" t="s">
        <v>4756</v>
      </c>
      <c r="Q1372" s="417" t="s">
        <v>4017</v>
      </c>
      <c r="R1372" s="417" t="s">
        <v>4757</v>
      </c>
    </row>
    <row r="1373" spans="1:18" ht="15" customHeight="1" thickBot="1" x14ac:dyDescent="0.3">
      <c r="A1373" s="417" t="s">
        <v>1303</v>
      </c>
      <c r="B1373" s="413">
        <f t="shared" si="103"/>
        <v>3</v>
      </c>
      <c r="C1373" s="413" t="str">
        <f t="shared" si="101"/>
        <v>1196487033</v>
      </c>
      <c r="D1373" s="395" t="str">
        <f t="shared" si="102"/>
        <v>119648703Preston Sch</v>
      </c>
      <c r="E1373" s="418" t="s">
        <v>1304</v>
      </c>
      <c r="F1373" s="418" t="s">
        <v>23</v>
      </c>
      <c r="G1373" s="415" t="s">
        <v>1425</v>
      </c>
      <c r="H1373" s="417" t="s">
        <v>3359</v>
      </c>
      <c r="I1373" s="418" t="s">
        <v>3358</v>
      </c>
      <c r="J1373" s="417" t="s">
        <v>3359</v>
      </c>
      <c r="K1373" s="419" t="str">
        <f t="shared" si="104"/>
        <v>1493 Crosstown Highway  Lakewood,  PA  18439</v>
      </c>
      <c r="L1373" s="418" t="s">
        <v>6509</v>
      </c>
      <c r="M1373" s="395"/>
      <c r="N1373" s="418" t="s">
        <v>3910</v>
      </c>
      <c r="O1373" s="395"/>
      <c r="P1373" s="418" t="s">
        <v>6510</v>
      </c>
      <c r="Q1373" s="417" t="s">
        <v>4017</v>
      </c>
      <c r="R1373" s="417" t="s">
        <v>15014</v>
      </c>
    </row>
    <row r="1374" spans="1:18" ht="15" customHeight="1" thickBot="1" x14ac:dyDescent="0.3">
      <c r="A1374" s="417" t="s">
        <v>1303</v>
      </c>
      <c r="B1374" s="413">
        <f t="shared" si="103"/>
        <v>4</v>
      </c>
      <c r="C1374" s="413" t="str">
        <f t="shared" si="101"/>
        <v>1196487034</v>
      </c>
      <c r="D1374" s="395" t="str">
        <f t="shared" si="102"/>
        <v>119648703Wayne Highlands MS</v>
      </c>
      <c r="E1374" s="418" t="s">
        <v>1304</v>
      </c>
      <c r="F1374" s="418" t="s">
        <v>23</v>
      </c>
      <c r="G1374" s="415" t="s">
        <v>1425</v>
      </c>
      <c r="H1374" s="417" t="s">
        <v>3361</v>
      </c>
      <c r="I1374" s="418" t="s">
        <v>3360</v>
      </c>
      <c r="J1374" s="417" t="s">
        <v>3361</v>
      </c>
      <c r="K1374" s="419" t="str">
        <f t="shared" si="104"/>
        <v>482 Grove St  Honesdale,  PA  18431</v>
      </c>
      <c r="L1374" s="418" t="s">
        <v>6511</v>
      </c>
      <c r="M1374" s="395"/>
      <c r="N1374" s="418" t="s">
        <v>3910</v>
      </c>
      <c r="O1374" s="395"/>
      <c r="P1374" s="418" t="s">
        <v>4756</v>
      </c>
      <c r="Q1374" s="417" t="s">
        <v>4017</v>
      </c>
      <c r="R1374" s="417" t="s">
        <v>4757</v>
      </c>
    </row>
    <row r="1375" spans="1:18" ht="15" customHeight="1" thickBot="1" x14ac:dyDescent="0.3">
      <c r="A1375" s="417" t="s">
        <v>1305</v>
      </c>
      <c r="B1375" s="413">
        <f t="shared" si="103"/>
        <v>1</v>
      </c>
      <c r="C1375" s="413" t="str">
        <f t="shared" si="101"/>
        <v>1122890031</v>
      </c>
      <c r="D1375" s="395" t="str">
        <f t="shared" si="102"/>
        <v>112289003Waynesboro Area MS</v>
      </c>
      <c r="E1375" s="418" t="s">
        <v>1306</v>
      </c>
      <c r="F1375" s="418" t="s">
        <v>23</v>
      </c>
      <c r="G1375" s="415" t="s">
        <v>1425</v>
      </c>
      <c r="H1375" s="417" t="s">
        <v>3363</v>
      </c>
      <c r="I1375" s="418" t="s">
        <v>3362</v>
      </c>
      <c r="J1375" s="417" t="s">
        <v>3363</v>
      </c>
      <c r="K1375" s="419" t="str">
        <f t="shared" si="104"/>
        <v>702 E 2nd St  Waynesboro,  PA  17268</v>
      </c>
      <c r="L1375" s="418" t="s">
        <v>6512</v>
      </c>
      <c r="M1375" s="395"/>
      <c r="N1375" s="418" t="s">
        <v>3910</v>
      </c>
      <c r="O1375" s="395"/>
      <c r="P1375" s="418" t="s">
        <v>4465</v>
      </c>
      <c r="Q1375" s="417" t="s">
        <v>4017</v>
      </c>
      <c r="R1375" s="417" t="s">
        <v>4466</v>
      </c>
    </row>
    <row r="1376" spans="1:18" ht="15" customHeight="1" thickBot="1" x14ac:dyDescent="0.3">
      <c r="A1376" s="417" t="s">
        <v>1305</v>
      </c>
      <c r="B1376" s="413">
        <f t="shared" si="103"/>
        <v>2</v>
      </c>
      <c r="C1376" s="413" t="str">
        <f t="shared" si="101"/>
        <v>1122890032</v>
      </c>
      <c r="D1376" s="395" t="str">
        <f t="shared" si="102"/>
        <v>112289003Waynesboro Area SHS</v>
      </c>
      <c r="E1376" s="418" t="s">
        <v>1306</v>
      </c>
      <c r="F1376" s="418" t="s">
        <v>23</v>
      </c>
      <c r="G1376" s="415" t="s">
        <v>1425</v>
      </c>
      <c r="H1376" s="417" t="s">
        <v>3365</v>
      </c>
      <c r="I1376" s="418" t="s">
        <v>3364</v>
      </c>
      <c r="J1376" s="417" t="s">
        <v>3365</v>
      </c>
      <c r="K1376" s="419" t="str">
        <f t="shared" si="104"/>
        <v>550 E 2nd St  Waynesboro,  PA  17268</v>
      </c>
      <c r="L1376" s="418" t="s">
        <v>6513</v>
      </c>
      <c r="M1376" s="395"/>
      <c r="N1376" s="418" t="s">
        <v>3910</v>
      </c>
      <c r="O1376" s="395"/>
      <c r="P1376" s="418" t="s">
        <v>4465</v>
      </c>
      <c r="Q1376" s="417" t="s">
        <v>4017</v>
      </c>
      <c r="R1376" s="417" t="s">
        <v>4466</v>
      </c>
    </row>
    <row r="1377" spans="1:18" ht="15" customHeight="1" thickBot="1" x14ac:dyDescent="0.3">
      <c r="A1377" s="417" t="s">
        <v>1307</v>
      </c>
      <c r="B1377" s="413">
        <f t="shared" si="103"/>
        <v>1</v>
      </c>
      <c r="C1377" s="413" t="str">
        <f t="shared" si="101"/>
        <v>1211390041</v>
      </c>
      <c r="D1377" s="395" t="str">
        <f t="shared" si="102"/>
        <v>121139004Weatherly Area MS</v>
      </c>
      <c r="E1377" s="418" t="s">
        <v>1308</v>
      </c>
      <c r="F1377" s="418" t="s">
        <v>23</v>
      </c>
      <c r="G1377" s="415" t="s">
        <v>1425</v>
      </c>
      <c r="H1377" s="417" t="s">
        <v>3367</v>
      </c>
      <c r="I1377" s="418" t="s">
        <v>3366</v>
      </c>
      <c r="J1377" s="417" t="s">
        <v>3367</v>
      </c>
      <c r="K1377" s="419" t="str">
        <f t="shared" si="104"/>
        <v>602 6th St  Weatherly,  PA  18255</v>
      </c>
      <c r="L1377" s="418" t="s">
        <v>6514</v>
      </c>
      <c r="M1377" s="395"/>
      <c r="N1377" s="418" t="s">
        <v>3910</v>
      </c>
      <c r="O1377" s="395"/>
      <c r="P1377" s="418" t="s">
        <v>4804</v>
      </c>
      <c r="Q1377" s="417" t="s">
        <v>4017</v>
      </c>
      <c r="R1377" s="417" t="s">
        <v>4805</v>
      </c>
    </row>
    <row r="1378" spans="1:18" ht="15" customHeight="1" thickBot="1" x14ac:dyDescent="0.3">
      <c r="A1378" s="417" t="s">
        <v>1307</v>
      </c>
      <c r="B1378" s="413">
        <f t="shared" si="103"/>
        <v>2</v>
      </c>
      <c r="C1378" s="413" t="str">
        <f t="shared" si="101"/>
        <v>1211390042</v>
      </c>
      <c r="D1378" s="395" t="str">
        <f t="shared" si="102"/>
        <v>121139004Weatherly Area SHS</v>
      </c>
      <c r="E1378" s="418" t="s">
        <v>1308</v>
      </c>
      <c r="F1378" s="418" t="s">
        <v>23</v>
      </c>
      <c r="G1378" s="415" t="s">
        <v>1425</v>
      </c>
      <c r="H1378" s="417" t="s">
        <v>3369</v>
      </c>
      <c r="I1378" s="418" t="s">
        <v>3368</v>
      </c>
      <c r="J1378" s="417" t="s">
        <v>3369</v>
      </c>
      <c r="K1378" s="419" t="str">
        <f t="shared" si="104"/>
        <v>601 6th St  Weatherly,  PA  18255</v>
      </c>
      <c r="L1378" s="418" t="s">
        <v>6515</v>
      </c>
      <c r="M1378" s="395"/>
      <c r="N1378" s="418" t="s">
        <v>3910</v>
      </c>
      <c r="O1378" s="395"/>
      <c r="P1378" s="418" t="s">
        <v>4804</v>
      </c>
      <c r="Q1378" s="417" t="s">
        <v>4017</v>
      </c>
      <c r="R1378" s="417" t="s">
        <v>4805</v>
      </c>
    </row>
    <row r="1379" spans="1:18" ht="15" customHeight="1" thickBot="1" x14ac:dyDescent="0.3">
      <c r="A1379" s="417" t="s">
        <v>1309</v>
      </c>
      <c r="B1379" s="413">
        <f t="shared" si="103"/>
        <v>1</v>
      </c>
      <c r="C1379" s="413" t="str">
        <f t="shared" si="101"/>
        <v>1175985031</v>
      </c>
      <c r="D1379" s="395" t="str">
        <f t="shared" si="102"/>
        <v>117598503Rock L Butler MS</v>
      </c>
      <c r="E1379" s="418" t="s">
        <v>1310</v>
      </c>
      <c r="F1379" s="418" t="s">
        <v>23</v>
      </c>
      <c r="G1379" s="415" t="s">
        <v>1425</v>
      </c>
      <c r="H1379" s="417" t="s">
        <v>3371</v>
      </c>
      <c r="I1379" s="418" t="s">
        <v>3370</v>
      </c>
      <c r="J1379" s="417" t="s">
        <v>3371</v>
      </c>
      <c r="K1379" s="419" t="str">
        <f t="shared" si="104"/>
        <v>9 Nichols St  Wellsboro,  PA  16901</v>
      </c>
      <c r="L1379" s="418" t="s">
        <v>6516</v>
      </c>
      <c r="M1379" s="395"/>
      <c r="N1379" s="418" t="s">
        <v>3910</v>
      </c>
      <c r="O1379" s="395"/>
      <c r="P1379" s="418" t="s">
        <v>4693</v>
      </c>
      <c r="Q1379" s="417" t="s">
        <v>4017</v>
      </c>
      <c r="R1379" s="417" t="s">
        <v>4694</v>
      </c>
    </row>
    <row r="1380" spans="1:18" ht="15" customHeight="1" thickBot="1" x14ac:dyDescent="0.3">
      <c r="A1380" s="417" t="s">
        <v>1309</v>
      </c>
      <c r="B1380" s="413">
        <f t="shared" si="103"/>
        <v>2</v>
      </c>
      <c r="C1380" s="413" t="str">
        <f t="shared" si="101"/>
        <v>1175985032</v>
      </c>
      <c r="D1380" s="395" t="str">
        <f t="shared" si="102"/>
        <v>117598503Wellsboro Area HS</v>
      </c>
      <c r="E1380" s="418" t="s">
        <v>1310</v>
      </c>
      <c r="F1380" s="418" t="s">
        <v>23</v>
      </c>
      <c r="G1380" s="415" t="s">
        <v>1425</v>
      </c>
      <c r="H1380" s="417" t="s">
        <v>3373</v>
      </c>
      <c r="I1380" s="418" t="s">
        <v>3372</v>
      </c>
      <c r="J1380" s="417" t="s">
        <v>3373</v>
      </c>
      <c r="K1380" s="419" t="str">
        <f t="shared" si="104"/>
        <v>225 Nichols St  Wellsboro,  PA  16901</v>
      </c>
      <c r="L1380" s="418" t="s">
        <v>6517</v>
      </c>
      <c r="M1380" s="395"/>
      <c r="N1380" s="418" t="s">
        <v>3910</v>
      </c>
      <c r="O1380" s="395"/>
      <c r="P1380" s="418" t="s">
        <v>4693</v>
      </c>
      <c r="Q1380" s="417" t="s">
        <v>4017</v>
      </c>
      <c r="R1380" s="417" t="s">
        <v>4694</v>
      </c>
    </row>
    <row r="1381" spans="1:18" ht="15" customHeight="1" thickBot="1" x14ac:dyDescent="0.3">
      <c r="A1381" s="417" t="s">
        <v>1311</v>
      </c>
      <c r="B1381" s="413">
        <f t="shared" si="103"/>
        <v>1</v>
      </c>
      <c r="C1381" s="413" t="str">
        <f t="shared" si="101"/>
        <v>1030294031</v>
      </c>
      <c r="D1381" s="395" t="str">
        <f t="shared" si="102"/>
        <v>103029403West Allegheny MS</v>
      </c>
      <c r="E1381" s="418" t="s">
        <v>1312</v>
      </c>
      <c r="F1381" s="418" t="s">
        <v>23</v>
      </c>
      <c r="G1381" s="415" t="s">
        <v>1425</v>
      </c>
      <c r="H1381" s="417" t="s">
        <v>3375</v>
      </c>
      <c r="I1381" s="418" t="s">
        <v>3374</v>
      </c>
      <c r="J1381" s="417" t="s">
        <v>3375</v>
      </c>
      <c r="K1381" s="419" t="str">
        <f t="shared" si="104"/>
        <v>207 W Allegheny Rd  Imperial,  PA  15126</v>
      </c>
      <c r="L1381" s="418" t="s">
        <v>6518</v>
      </c>
      <c r="M1381" s="395"/>
      <c r="N1381" s="418" t="s">
        <v>3910</v>
      </c>
      <c r="O1381" s="395"/>
      <c r="P1381" s="418" t="s">
        <v>6519</v>
      </c>
      <c r="Q1381" s="417" t="s">
        <v>4017</v>
      </c>
      <c r="R1381" s="417" t="s">
        <v>14272</v>
      </c>
    </row>
    <row r="1382" spans="1:18" ht="15" customHeight="1" thickBot="1" x14ac:dyDescent="0.3">
      <c r="A1382" s="417" t="s">
        <v>1311</v>
      </c>
      <c r="B1382" s="413">
        <f t="shared" si="103"/>
        <v>2</v>
      </c>
      <c r="C1382" s="413" t="str">
        <f t="shared" ref="C1382:C1444" si="105">A1382&amp;B1382</f>
        <v>1030294032</v>
      </c>
      <c r="D1382" s="395" t="str">
        <f t="shared" ref="D1382:D1444" si="106">A1382&amp;I1382</f>
        <v>103029403West Allegheny SHS</v>
      </c>
      <c r="E1382" s="418" t="s">
        <v>1312</v>
      </c>
      <c r="F1382" s="418" t="s">
        <v>23</v>
      </c>
      <c r="G1382" s="415" t="s">
        <v>1425</v>
      </c>
      <c r="H1382" s="417" t="s">
        <v>3377</v>
      </c>
      <c r="I1382" s="418" t="s">
        <v>3376</v>
      </c>
      <c r="J1382" s="417" t="s">
        <v>3377</v>
      </c>
      <c r="K1382" s="419" t="str">
        <f t="shared" si="104"/>
        <v>205 W Allegheny Rd  Imperial,  PA  15126</v>
      </c>
      <c r="L1382" s="418" t="s">
        <v>6520</v>
      </c>
      <c r="M1382" s="395"/>
      <c r="N1382" s="418" t="s">
        <v>3910</v>
      </c>
      <c r="O1382" s="395"/>
      <c r="P1382" s="418" t="s">
        <v>6519</v>
      </c>
      <c r="Q1382" s="417" t="s">
        <v>4017</v>
      </c>
      <c r="R1382" s="417" t="s">
        <v>14272</v>
      </c>
    </row>
    <row r="1383" spans="1:18" ht="15" customHeight="1" thickBot="1" x14ac:dyDescent="0.3">
      <c r="A1383" s="417" t="s">
        <v>1313</v>
      </c>
      <c r="B1383" s="413">
        <f t="shared" si="103"/>
        <v>1</v>
      </c>
      <c r="C1383" s="413" t="str">
        <f t="shared" si="105"/>
        <v>1101790031</v>
      </c>
      <c r="D1383" s="395" t="str">
        <f t="shared" si="106"/>
        <v>110179003West Branch Area JSHS</v>
      </c>
      <c r="E1383" s="418" t="s">
        <v>1314</v>
      </c>
      <c r="F1383" s="418" t="s">
        <v>23</v>
      </c>
      <c r="G1383" s="415" t="s">
        <v>1425</v>
      </c>
      <c r="H1383" s="417" t="s">
        <v>3379</v>
      </c>
      <c r="I1383" s="418" t="s">
        <v>3378</v>
      </c>
      <c r="J1383" s="417" t="s">
        <v>3379</v>
      </c>
      <c r="K1383" s="419" t="str">
        <f t="shared" si="104"/>
        <v>444 Allport Cutoff  Morrisdale,  PA  16858</v>
      </c>
      <c r="L1383" s="418" t="s">
        <v>6521</v>
      </c>
      <c r="M1383" s="395"/>
      <c r="N1383" s="418" t="s">
        <v>3910</v>
      </c>
      <c r="O1383" s="395"/>
      <c r="P1383" s="418" t="s">
        <v>4418</v>
      </c>
      <c r="Q1383" s="417" t="s">
        <v>4017</v>
      </c>
      <c r="R1383" s="417" t="s">
        <v>4419</v>
      </c>
    </row>
    <row r="1384" spans="1:18" ht="15" customHeight="1" thickBot="1" x14ac:dyDescent="0.3">
      <c r="A1384" s="417" t="s">
        <v>1315</v>
      </c>
      <c r="B1384" s="413">
        <f t="shared" si="103"/>
        <v>1</v>
      </c>
      <c r="C1384" s="413" t="str">
        <f t="shared" si="105"/>
        <v>1241590021</v>
      </c>
      <c r="D1384" s="395" t="str">
        <f t="shared" si="106"/>
        <v>124159002E N Peirce MS</v>
      </c>
      <c r="E1384" s="418" t="s">
        <v>1316</v>
      </c>
      <c r="F1384" s="418" t="s">
        <v>23</v>
      </c>
      <c r="G1384" s="415" t="s">
        <v>1425</v>
      </c>
      <c r="H1384" s="417" t="s">
        <v>3381</v>
      </c>
      <c r="I1384" s="418" t="s">
        <v>3380</v>
      </c>
      <c r="J1384" s="417" t="s">
        <v>3381</v>
      </c>
      <c r="K1384" s="419" t="str">
        <f t="shared" si="104"/>
        <v>1314 Burke Rd  West Chester,  PA  19380</v>
      </c>
      <c r="L1384" s="418" t="s">
        <v>6522</v>
      </c>
      <c r="M1384" s="395"/>
      <c r="N1384" s="418" t="s">
        <v>3910</v>
      </c>
      <c r="O1384" s="395"/>
      <c r="P1384" s="418" t="s">
        <v>4904</v>
      </c>
      <c r="Q1384" s="417" t="s">
        <v>4017</v>
      </c>
      <c r="R1384" s="417" t="s">
        <v>4905</v>
      </c>
    </row>
    <row r="1385" spans="1:18" ht="15" customHeight="1" thickBot="1" x14ac:dyDescent="0.3">
      <c r="A1385" s="417" t="s">
        <v>1315</v>
      </c>
      <c r="B1385" s="413">
        <f t="shared" si="103"/>
        <v>2</v>
      </c>
      <c r="C1385" s="413" t="str">
        <f t="shared" si="105"/>
        <v>1241590022</v>
      </c>
      <c r="D1385" s="395" t="str">
        <f t="shared" si="106"/>
        <v>124159002J R Fugett MS</v>
      </c>
      <c r="E1385" s="418" t="s">
        <v>1316</v>
      </c>
      <c r="F1385" s="418" t="s">
        <v>23</v>
      </c>
      <c r="G1385" s="415" t="s">
        <v>1425</v>
      </c>
      <c r="H1385" s="417" t="s">
        <v>3383</v>
      </c>
      <c r="I1385" s="418" t="s">
        <v>3382</v>
      </c>
      <c r="J1385" s="417" t="s">
        <v>3383</v>
      </c>
      <c r="K1385" s="419" t="str">
        <f t="shared" si="104"/>
        <v>500 Ellis Ln  West Chester,  PA  19380</v>
      </c>
      <c r="L1385" s="418" t="s">
        <v>6523</v>
      </c>
      <c r="M1385" s="395"/>
      <c r="N1385" s="418" t="s">
        <v>3910</v>
      </c>
      <c r="O1385" s="395"/>
      <c r="P1385" s="418" t="s">
        <v>4904</v>
      </c>
      <c r="Q1385" s="417" t="s">
        <v>4017</v>
      </c>
      <c r="R1385" s="417" t="s">
        <v>4905</v>
      </c>
    </row>
    <row r="1386" spans="1:18" ht="15" customHeight="1" thickBot="1" x14ac:dyDescent="0.3">
      <c r="A1386" s="417" t="s">
        <v>1315</v>
      </c>
      <c r="B1386" s="413">
        <f t="shared" si="103"/>
        <v>3</v>
      </c>
      <c r="C1386" s="413" t="str">
        <f t="shared" si="105"/>
        <v>1241590023</v>
      </c>
      <c r="D1386" s="395" t="str">
        <f t="shared" si="106"/>
        <v>124159002Stetson MS</v>
      </c>
      <c r="E1386" s="418" t="s">
        <v>1316</v>
      </c>
      <c r="F1386" s="418" t="s">
        <v>23</v>
      </c>
      <c r="G1386" s="415" t="s">
        <v>1425</v>
      </c>
      <c r="H1386" s="417" t="s">
        <v>3385</v>
      </c>
      <c r="I1386" s="418" t="s">
        <v>3384</v>
      </c>
      <c r="J1386" s="417" t="s">
        <v>3385</v>
      </c>
      <c r="K1386" s="419" t="str">
        <f t="shared" si="104"/>
        <v>1060 Wilmington Pike  West Chester,  PA  19382</v>
      </c>
      <c r="L1386" s="418" t="s">
        <v>6524</v>
      </c>
      <c r="M1386" s="395"/>
      <c r="N1386" s="418" t="s">
        <v>3910</v>
      </c>
      <c r="O1386" s="395"/>
      <c r="P1386" s="418" t="s">
        <v>4904</v>
      </c>
      <c r="Q1386" s="417" t="s">
        <v>4017</v>
      </c>
      <c r="R1386" s="417" t="s">
        <v>6452</v>
      </c>
    </row>
    <row r="1387" spans="1:18" ht="15" customHeight="1" thickBot="1" x14ac:dyDescent="0.3">
      <c r="A1387" s="417" t="s">
        <v>1315</v>
      </c>
      <c r="B1387" s="413">
        <f t="shared" si="103"/>
        <v>4</v>
      </c>
      <c r="C1387" s="413" t="str">
        <f t="shared" si="105"/>
        <v>1241590024</v>
      </c>
      <c r="D1387" s="395" t="str">
        <f t="shared" si="106"/>
        <v>124159002West Chester Bayard Rustin HS</v>
      </c>
      <c r="E1387" s="418" t="s">
        <v>1316</v>
      </c>
      <c r="F1387" s="418" t="s">
        <v>23</v>
      </c>
      <c r="G1387" s="415" t="s">
        <v>1425</v>
      </c>
      <c r="H1387" s="417" t="s">
        <v>3387</v>
      </c>
      <c r="I1387" s="418" t="s">
        <v>3386</v>
      </c>
      <c r="J1387" s="417" t="s">
        <v>3387</v>
      </c>
      <c r="K1387" s="419" t="str">
        <f t="shared" si="104"/>
        <v>1100 Shiloh Road  West Chester,  PA  19382</v>
      </c>
      <c r="L1387" s="418" t="s">
        <v>6525</v>
      </c>
      <c r="M1387" s="395"/>
      <c r="N1387" s="418" t="s">
        <v>3910</v>
      </c>
      <c r="O1387" s="395"/>
      <c r="P1387" s="418" t="s">
        <v>4904</v>
      </c>
      <c r="Q1387" s="417" t="s">
        <v>4017</v>
      </c>
      <c r="R1387" s="417" t="s">
        <v>6452</v>
      </c>
    </row>
    <row r="1388" spans="1:18" ht="15" customHeight="1" thickBot="1" x14ac:dyDescent="0.3">
      <c r="A1388" s="417" t="s">
        <v>1315</v>
      </c>
      <c r="B1388" s="413">
        <f t="shared" si="103"/>
        <v>5</v>
      </c>
      <c r="C1388" s="413" t="str">
        <f t="shared" si="105"/>
        <v>1241590025</v>
      </c>
      <c r="D1388" s="395" t="str">
        <f t="shared" si="106"/>
        <v>124159002West Chester East HS</v>
      </c>
      <c r="E1388" s="418" t="s">
        <v>1316</v>
      </c>
      <c r="F1388" s="418" t="s">
        <v>23</v>
      </c>
      <c r="G1388" s="415" t="s">
        <v>1425</v>
      </c>
      <c r="H1388" s="417" t="s">
        <v>3389</v>
      </c>
      <c r="I1388" s="418" t="s">
        <v>3388</v>
      </c>
      <c r="J1388" s="417" t="s">
        <v>3389</v>
      </c>
      <c r="K1388" s="419" t="str">
        <f t="shared" si="104"/>
        <v>450 Ellis Ln  West Chester,  PA  19380</v>
      </c>
      <c r="L1388" s="418" t="s">
        <v>6526</v>
      </c>
      <c r="M1388" s="395"/>
      <c r="N1388" s="418" t="s">
        <v>3910</v>
      </c>
      <c r="O1388" s="395"/>
      <c r="P1388" s="418" t="s">
        <v>4904</v>
      </c>
      <c r="Q1388" s="417" t="s">
        <v>4017</v>
      </c>
      <c r="R1388" s="417" t="s">
        <v>4905</v>
      </c>
    </row>
    <row r="1389" spans="1:18" ht="15" customHeight="1" thickBot="1" x14ac:dyDescent="0.3">
      <c r="A1389" s="417" t="s">
        <v>1315</v>
      </c>
      <c r="B1389" s="413">
        <f t="shared" si="103"/>
        <v>6</v>
      </c>
      <c r="C1389" s="413" t="str">
        <f t="shared" si="105"/>
        <v>1241590026</v>
      </c>
      <c r="D1389" s="395" t="str">
        <f t="shared" si="106"/>
        <v>124159002West Chester Henderson HS</v>
      </c>
      <c r="E1389" s="418" t="s">
        <v>1316</v>
      </c>
      <c r="F1389" s="418" t="s">
        <v>23</v>
      </c>
      <c r="G1389" s="415" t="s">
        <v>1425</v>
      </c>
      <c r="H1389" s="417" t="s">
        <v>3391</v>
      </c>
      <c r="I1389" s="418" t="s">
        <v>3390</v>
      </c>
      <c r="J1389" s="417" t="s">
        <v>3391</v>
      </c>
      <c r="K1389" s="419" t="str">
        <f t="shared" si="104"/>
        <v>400 Montgomery Ave  West Chester,  PA  19380</v>
      </c>
      <c r="L1389" s="418" t="s">
        <v>6527</v>
      </c>
      <c r="M1389" s="395"/>
      <c r="N1389" s="418" t="s">
        <v>3910</v>
      </c>
      <c r="O1389" s="395"/>
      <c r="P1389" s="418" t="s">
        <v>4904</v>
      </c>
      <c r="Q1389" s="417" t="s">
        <v>4017</v>
      </c>
      <c r="R1389" s="417" t="s">
        <v>4905</v>
      </c>
    </row>
    <row r="1390" spans="1:18" ht="15" customHeight="1" thickBot="1" x14ac:dyDescent="0.3">
      <c r="A1390" s="417" t="s">
        <v>1317</v>
      </c>
      <c r="B1390" s="413">
        <f t="shared" si="103"/>
        <v>1</v>
      </c>
      <c r="C1390" s="413" t="str">
        <f t="shared" si="105"/>
        <v>1013085031</v>
      </c>
      <c r="D1390" s="395" t="str">
        <f t="shared" si="106"/>
        <v>101308503West Greene HS</v>
      </c>
      <c r="E1390" s="418" t="s">
        <v>1318</v>
      </c>
      <c r="F1390" s="418" t="s">
        <v>23</v>
      </c>
      <c r="G1390" s="415" t="s">
        <v>1425</v>
      </c>
      <c r="H1390" s="417" t="s">
        <v>3393</v>
      </c>
      <c r="I1390" s="418" t="s">
        <v>3392</v>
      </c>
      <c r="J1390" s="417" t="s">
        <v>3393</v>
      </c>
      <c r="K1390" s="419" t="str">
        <f t="shared" si="104"/>
        <v>1352 Hargus Creek Rd  Waynesburg,  PA  15370</v>
      </c>
      <c r="L1390" s="418" t="s">
        <v>6528</v>
      </c>
      <c r="M1390" s="395"/>
      <c r="N1390" s="418" t="s">
        <v>3910</v>
      </c>
      <c r="O1390" s="395"/>
      <c r="P1390" s="418" t="s">
        <v>4035</v>
      </c>
      <c r="Q1390" s="417" t="s">
        <v>4017</v>
      </c>
      <c r="R1390" s="417" t="s">
        <v>4036</v>
      </c>
    </row>
    <row r="1391" spans="1:18" ht="15" customHeight="1" thickBot="1" x14ac:dyDescent="0.3">
      <c r="A1391" s="417" t="s">
        <v>1317</v>
      </c>
      <c r="B1391" s="413">
        <f t="shared" si="103"/>
        <v>2</v>
      </c>
      <c r="C1391" s="413" t="str">
        <f t="shared" si="105"/>
        <v>1013085032</v>
      </c>
      <c r="D1391" s="395" t="str">
        <f t="shared" si="106"/>
        <v>101308503West Greene MS</v>
      </c>
      <c r="E1391" s="418" t="s">
        <v>1318</v>
      </c>
      <c r="F1391" s="418" t="s">
        <v>23</v>
      </c>
      <c r="G1391" s="415" t="s">
        <v>1425</v>
      </c>
      <c r="H1391" s="417" t="s">
        <v>3395</v>
      </c>
      <c r="I1391" s="418" t="s">
        <v>3394</v>
      </c>
      <c r="J1391" s="417" t="s">
        <v>3395</v>
      </c>
      <c r="K1391" s="419" t="str">
        <f t="shared" si="104"/>
        <v>1352 Hargus Creek Rd  Waynesburg,  PA  15370</v>
      </c>
      <c r="L1391" s="418" t="s">
        <v>6528</v>
      </c>
      <c r="M1391" s="395"/>
      <c r="N1391" s="418" t="s">
        <v>3910</v>
      </c>
      <c r="O1391" s="395"/>
      <c r="P1391" s="418" t="s">
        <v>4035</v>
      </c>
      <c r="Q1391" s="417" t="s">
        <v>4017</v>
      </c>
      <c r="R1391" s="417" t="s">
        <v>4036</v>
      </c>
    </row>
    <row r="1392" spans="1:18" ht="15" customHeight="1" thickBot="1" x14ac:dyDescent="0.3">
      <c r="A1392" s="417" t="s">
        <v>1319</v>
      </c>
      <c r="B1392" s="413">
        <f t="shared" si="103"/>
        <v>1</v>
      </c>
      <c r="C1392" s="413" t="str">
        <f t="shared" si="105"/>
        <v>1030295531</v>
      </c>
      <c r="D1392" s="395" t="str">
        <f t="shared" si="106"/>
        <v>103029553Pleasant Hills MS</v>
      </c>
      <c r="E1392" s="418" t="s">
        <v>1320</v>
      </c>
      <c r="F1392" s="418" t="s">
        <v>23</v>
      </c>
      <c r="G1392" s="415" t="s">
        <v>1425</v>
      </c>
      <c r="H1392" s="417" t="s">
        <v>3397</v>
      </c>
      <c r="I1392" s="418" t="s">
        <v>3396</v>
      </c>
      <c r="J1392" s="417" t="s">
        <v>3397</v>
      </c>
      <c r="K1392" s="419" t="str">
        <f t="shared" si="104"/>
        <v>404 National Drive  Pittsburgh,  PA  15236</v>
      </c>
      <c r="L1392" s="418" t="s">
        <v>6529</v>
      </c>
      <c r="M1392" s="395"/>
      <c r="N1392" s="418" t="s">
        <v>3910</v>
      </c>
      <c r="O1392" s="395"/>
      <c r="P1392" s="418" t="s">
        <v>4067</v>
      </c>
      <c r="Q1392" s="417" t="s">
        <v>4017</v>
      </c>
      <c r="R1392" s="417" t="s">
        <v>4088</v>
      </c>
    </row>
    <row r="1393" spans="1:18" ht="15" customHeight="1" thickBot="1" x14ac:dyDescent="0.3">
      <c r="A1393" s="417" t="s">
        <v>1319</v>
      </c>
      <c r="B1393" s="413">
        <f t="shared" si="103"/>
        <v>2</v>
      </c>
      <c r="C1393" s="413" t="str">
        <f t="shared" si="105"/>
        <v>1030295532</v>
      </c>
      <c r="D1393" s="395" t="str">
        <f t="shared" si="106"/>
        <v>103029553Thomas Jefferson HS</v>
      </c>
      <c r="E1393" s="418" t="s">
        <v>1320</v>
      </c>
      <c r="F1393" s="418" t="s">
        <v>23</v>
      </c>
      <c r="G1393" s="415" t="s">
        <v>1425</v>
      </c>
      <c r="H1393" s="417" t="s">
        <v>3399</v>
      </c>
      <c r="I1393" s="418" t="s">
        <v>3398</v>
      </c>
      <c r="J1393" s="417" t="s">
        <v>3399</v>
      </c>
      <c r="K1393" s="419" t="str">
        <f t="shared" si="104"/>
        <v>310 Old Clairton Rd  Jefferson Hills,  PA  15025</v>
      </c>
      <c r="L1393" s="418" t="s">
        <v>6530</v>
      </c>
      <c r="M1393" s="395"/>
      <c r="N1393" s="418" t="s">
        <v>3910</v>
      </c>
      <c r="O1393" s="395"/>
      <c r="P1393" s="418" t="s">
        <v>4134</v>
      </c>
      <c r="Q1393" s="417" t="s">
        <v>4017</v>
      </c>
      <c r="R1393" s="417" t="s">
        <v>4095</v>
      </c>
    </row>
    <row r="1394" spans="1:18" ht="15" customHeight="1" thickBot="1" x14ac:dyDescent="0.3">
      <c r="A1394" s="417" t="s">
        <v>1321</v>
      </c>
      <c r="B1394" s="413">
        <f t="shared" si="103"/>
        <v>1</v>
      </c>
      <c r="C1394" s="413" t="str">
        <f t="shared" si="105"/>
        <v>1044375031</v>
      </c>
      <c r="D1394" s="395" t="str">
        <f t="shared" si="106"/>
        <v>104437503West Middlesex Area HS</v>
      </c>
      <c r="E1394" s="418" t="s">
        <v>1322</v>
      </c>
      <c r="F1394" s="418" t="s">
        <v>23</v>
      </c>
      <c r="G1394" s="415" t="s">
        <v>1425</v>
      </c>
      <c r="H1394" s="417" t="s">
        <v>3401</v>
      </c>
      <c r="I1394" s="418" t="s">
        <v>3400</v>
      </c>
      <c r="J1394" s="417" t="s">
        <v>3401</v>
      </c>
      <c r="K1394" s="419" t="str">
        <f t="shared" si="104"/>
        <v>3591 Sharon Rd  West Middlesex,  PA  16159</v>
      </c>
      <c r="L1394" s="418" t="s">
        <v>6531</v>
      </c>
      <c r="M1394" s="395"/>
      <c r="N1394" s="418" t="s">
        <v>3910</v>
      </c>
      <c r="O1394" s="395"/>
      <c r="P1394" s="418" t="s">
        <v>4186</v>
      </c>
      <c r="Q1394" s="417" t="s">
        <v>4017</v>
      </c>
      <c r="R1394" s="417" t="s">
        <v>4187</v>
      </c>
    </row>
    <row r="1395" spans="1:18" ht="15" customHeight="1" thickBot="1" x14ac:dyDescent="0.3">
      <c r="A1395" s="417" t="s">
        <v>1321</v>
      </c>
      <c r="B1395" s="413">
        <f t="shared" si="103"/>
        <v>2</v>
      </c>
      <c r="C1395" s="413" t="str">
        <f t="shared" si="105"/>
        <v>1044375032</v>
      </c>
      <c r="D1395" s="395" t="str">
        <f t="shared" si="106"/>
        <v>104437503West Middlesex Area MS</v>
      </c>
      <c r="E1395" s="418" t="s">
        <v>1322</v>
      </c>
      <c r="F1395" s="418" t="s">
        <v>23</v>
      </c>
      <c r="G1395" s="415" t="s">
        <v>1425</v>
      </c>
      <c r="H1395" s="417" t="s">
        <v>3403</v>
      </c>
      <c r="I1395" s="418" t="s">
        <v>3402</v>
      </c>
      <c r="J1395" s="417" t="s">
        <v>3403</v>
      </c>
      <c r="K1395" s="419" t="str">
        <f t="shared" si="104"/>
        <v>3591 Sharon Rd  West Middlesex,  PA  16159</v>
      </c>
      <c r="L1395" s="418" t="s">
        <v>6531</v>
      </c>
      <c r="M1395" s="395"/>
      <c r="N1395" s="418" t="s">
        <v>3910</v>
      </c>
      <c r="O1395" s="395"/>
      <c r="P1395" s="418" t="s">
        <v>4186</v>
      </c>
      <c r="Q1395" s="417" t="s">
        <v>4017</v>
      </c>
      <c r="R1395" s="417" t="s">
        <v>4187</v>
      </c>
    </row>
    <row r="1396" spans="1:18" ht="15" customHeight="1" thickBot="1" x14ac:dyDescent="0.3">
      <c r="A1396" s="417" t="s">
        <v>1323</v>
      </c>
      <c r="B1396" s="413">
        <f t="shared" si="103"/>
        <v>1</v>
      </c>
      <c r="C1396" s="413" t="str">
        <f t="shared" si="105"/>
        <v>1030296031</v>
      </c>
      <c r="D1396" s="395" t="str">
        <f t="shared" si="106"/>
        <v>103029603West Mifflin Area HS</v>
      </c>
      <c r="E1396" s="418" t="s">
        <v>1324</v>
      </c>
      <c r="F1396" s="418" t="s">
        <v>23</v>
      </c>
      <c r="G1396" s="415" t="s">
        <v>1425</v>
      </c>
      <c r="H1396" s="417" t="s">
        <v>3405</v>
      </c>
      <c r="I1396" s="418" t="s">
        <v>3404</v>
      </c>
      <c r="J1396" s="417" t="s">
        <v>3405</v>
      </c>
      <c r="K1396" s="419" t="str">
        <f t="shared" si="104"/>
        <v>91 Commonwealth Ave  West Mifflin,  PA  15122</v>
      </c>
      <c r="L1396" s="418" t="s">
        <v>6532</v>
      </c>
      <c r="M1396" s="395"/>
      <c r="N1396" s="418" t="s">
        <v>3910</v>
      </c>
      <c r="O1396" s="395"/>
      <c r="P1396" s="418" t="s">
        <v>4138</v>
      </c>
      <c r="Q1396" s="417" t="s">
        <v>4017</v>
      </c>
      <c r="R1396" s="417" t="s">
        <v>4139</v>
      </c>
    </row>
    <row r="1397" spans="1:18" ht="15" customHeight="1" thickBot="1" x14ac:dyDescent="0.3">
      <c r="A1397" s="417" t="s">
        <v>1323</v>
      </c>
      <c r="B1397" s="413">
        <f t="shared" si="103"/>
        <v>2</v>
      </c>
      <c r="C1397" s="413" t="str">
        <f t="shared" si="105"/>
        <v>1030296032</v>
      </c>
      <c r="D1397" s="395" t="str">
        <f t="shared" si="106"/>
        <v>103029603West Mifflin Area MS</v>
      </c>
      <c r="E1397" s="418" t="s">
        <v>1324</v>
      </c>
      <c r="F1397" s="418" t="s">
        <v>23</v>
      </c>
      <c r="G1397" s="415" t="s">
        <v>1425</v>
      </c>
      <c r="H1397" s="417" t="s">
        <v>3407</v>
      </c>
      <c r="I1397" s="418" t="s">
        <v>3406</v>
      </c>
      <c r="J1397" s="417" t="s">
        <v>3407</v>
      </c>
      <c r="K1397" s="419" t="str">
        <f t="shared" si="104"/>
        <v>81 Commonwealth Ave  West Mifflin,  PA  15122</v>
      </c>
      <c r="L1397" s="418" t="s">
        <v>6533</v>
      </c>
      <c r="M1397" s="395"/>
      <c r="N1397" s="418" t="s">
        <v>3910</v>
      </c>
      <c r="O1397" s="395"/>
      <c r="P1397" s="418" t="s">
        <v>4138</v>
      </c>
      <c r="Q1397" s="417" t="s">
        <v>4017</v>
      </c>
      <c r="R1397" s="417" t="s">
        <v>4139</v>
      </c>
    </row>
    <row r="1398" spans="1:18" ht="15" customHeight="1" thickBot="1" x14ac:dyDescent="0.3">
      <c r="A1398" s="417" t="s">
        <v>1325</v>
      </c>
      <c r="B1398" s="413">
        <f t="shared" si="103"/>
        <v>1</v>
      </c>
      <c r="C1398" s="413" t="str">
        <f t="shared" si="105"/>
        <v>1265130201</v>
      </c>
      <c r="D1398" s="395" t="str">
        <f t="shared" si="106"/>
        <v>126513020West Oak Lane CS</v>
      </c>
      <c r="E1398" s="418" t="s">
        <v>1326</v>
      </c>
      <c r="F1398" s="418" t="s">
        <v>18</v>
      </c>
      <c r="G1398" s="415" t="s">
        <v>1425</v>
      </c>
      <c r="H1398" s="417" t="s">
        <v>3408</v>
      </c>
      <c r="I1398" s="418" t="s">
        <v>1326</v>
      </c>
      <c r="J1398" s="417" t="s">
        <v>3408</v>
      </c>
      <c r="K1398" s="419" t="str">
        <f t="shared" si="104"/>
        <v>7115 Stenton Ave  Philadelphia,  PA  19138</v>
      </c>
      <c r="L1398" s="418" t="s">
        <v>6534</v>
      </c>
      <c r="M1398" s="395"/>
      <c r="N1398" s="418" t="s">
        <v>3910</v>
      </c>
      <c r="O1398" s="395"/>
      <c r="P1398" s="418" t="s">
        <v>4016</v>
      </c>
      <c r="Q1398" s="417" t="s">
        <v>4017</v>
      </c>
      <c r="R1398" s="417" t="s">
        <v>4954</v>
      </c>
    </row>
    <row r="1399" spans="1:18" ht="15" customHeight="1" thickBot="1" x14ac:dyDescent="0.3">
      <c r="A1399" s="417" t="s">
        <v>1327</v>
      </c>
      <c r="B1399" s="413">
        <f t="shared" si="103"/>
        <v>1</v>
      </c>
      <c r="C1399" s="413" t="str">
        <f t="shared" si="105"/>
        <v>1155080031</v>
      </c>
      <c r="D1399" s="395" t="str">
        <f t="shared" si="106"/>
        <v>115508003West Perry MS</v>
      </c>
      <c r="E1399" s="418" t="s">
        <v>1328</v>
      </c>
      <c r="F1399" s="418" t="s">
        <v>23</v>
      </c>
      <c r="G1399" s="415" t="s">
        <v>1425</v>
      </c>
      <c r="H1399" s="417" t="s">
        <v>3410</v>
      </c>
      <c r="I1399" s="418" t="s">
        <v>3409</v>
      </c>
      <c r="J1399" s="417" t="s">
        <v>3410</v>
      </c>
      <c r="K1399" s="419" t="str">
        <f t="shared" si="104"/>
        <v>2620 Shermans Valley Road  Elliottsburg,  PA  17024</v>
      </c>
      <c r="L1399" s="418" t="s">
        <v>6535</v>
      </c>
      <c r="M1399" s="395"/>
      <c r="N1399" s="418" t="s">
        <v>3910</v>
      </c>
      <c r="O1399" s="395"/>
      <c r="P1399" s="418" t="s">
        <v>4619</v>
      </c>
      <c r="Q1399" s="417" t="s">
        <v>4017</v>
      </c>
      <c r="R1399" s="417" t="s">
        <v>4620</v>
      </c>
    </row>
    <row r="1400" spans="1:18" ht="15" customHeight="1" thickBot="1" x14ac:dyDescent="0.3">
      <c r="A1400" s="417" t="s">
        <v>1327</v>
      </c>
      <c r="B1400" s="413">
        <f t="shared" si="103"/>
        <v>2</v>
      </c>
      <c r="C1400" s="413" t="str">
        <f t="shared" si="105"/>
        <v>1155080032</v>
      </c>
      <c r="D1400" s="395" t="str">
        <f t="shared" si="106"/>
        <v>115508003West Perry SHS</v>
      </c>
      <c r="E1400" s="418" t="s">
        <v>1328</v>
      </c>
      <c r="F1400" s="418" t="s">
        <v>23</v>
      </c>
      <c r="G1400" s="415" t="s">
        <v>1425</v>
      </c>
      <c r="H1400" s="417" t="s">
        <v>3412</v>
      </c>
      <c r="I1400" s="418" t="s">
        <v>3411</v>
      </c>
      <c r="J1400" s="417" t="s">
        <v>3412</v>
      </c>
      <c r="K1400" s="419" t="str">
        <f t="shared" si="104"/>
        <v>2608 Shermans Valley Road  Elliottsburg,  PA  17024</v>
      </c>
      <c r="L1400" s="418" t="s">
        <v>6536</v>
      </c>
      <c r="M1400" s="395"/>
      <c r="N1400" s="418" t="s">
        <v>3910</v>
      </c>
      <c r="O1400" s="395"/>
      <c r="P1400" s="418" t="s">
        <v>4619</v>
      </c>
      <c r="Q1400" s="417" t="s">
        <v>4017</v>
      </c>
      <c r="R1400" s="417" t="s">
        <v>4620</v>
      </c>
    </row>
    <row r="1401" spans="1:18" ht="15" customHeight="1" thickBot="1" x14ac:dyDescent="0.3">
      <c r="A1401" s="417" t="s">
        <v>1329</v>
      </c>
      <c r="B1401" s="413">
        <f t="shared" si="103"/>
        <v>1</v>
      </c>
      <c r="C1401" s="413" t="str">
        <f t="shared" si="105"/>
        <v>1152190021</v>
      </c>
      <c r="D1401" s="395" t="str">
        <f t="shared" si="106"/>
        <v>115219002Allen MS</v>
      </c>
      <c r="E1401" s="418" t="s">
        <v>1330</v>
      </c>
      <c r="F1401" s="418" t="s">
        <v>23</v>
      </c>
      <c r="G1401" s="415" t="s">
        <v>1425</v>
      </c>
      <c r="H1401" s="417" t="s">
        <v>3414</v>
      </c>
      <c r="I1401" s="418" t="s">
        <v>3413</v>
      </c>
      <c r="J1401" s="417" t="s">
        <v>3414</v>
      </c>
      <c r="K1401" s="419" t="str">
        <f t="shared" si="104"/>
        <v>4225 Gettysburg Rd  Camp Hill,  PA  17011</v>
      </c>
      <c r="L1401" s="418" t="s">
        <v>6537</v>
      </c>
      <c r="M1401" s="395"/>
      <c r="N1401" s="418" t="s">
        <v>3910</v>
      </c>
      <c r="O1401" s="395"/>
      <c r="P1401" s="418" t="s">
        <v>4574</v>
      </c>
      <c r="Q1401" s="417" t="s">
        <v>4017</v>
      </c>
      <c r="R1401" s="417" t="s">
        <v>4575</v>
      </c>
    </row>
    <row r="1402" spans="1:18" ht="15" customHeight="1" thickBot="1" x14ac:dyDescent="0.3">
      <c r="A1402" s="417" t="s">
        <v>1329</v>
      </c>
      <c r="B1402" s="413">
        <f t="shared" si="103"/>
        <v>2</v>
      </c>
      <c r="C1402" s="413" t="str">
        <f t="shared" si="105"/>
        <v>1152190022</v>
      </c>
      <c r="D1402" s="395" t="str">
        <f t="shared" si="106"/>
        <v>115219002Cedar Cliff HS</v>
      </c>
      <c r="E1402" s="418" t="s">
        <v>1330</v>
      </c>
      <c r="F1402" s="418" t="s">
        <v>23</v>
      </c>
      <c r="G1402" s="415" t="s">
        <v>1425</v>
      </c>
      <c r="H1402" s="417" t="s">
        <v>3416</v>
      </c>
      <c r="I1402" s="418" t="s">
        <v>3415</v>
      </c>
      <c r="J1402" s="417" t="s">
        <v>3416</v>
      </c>
      <c r="K1402" s="419" t="str">
        <f t="shared" si="104"/>
        <v>1301 Carlisle Road  Camp Hill,  PA  17011</v>
      </c>
      <c r="L1402" s="418" t="s">
        <v>6538</v>
      </c>
      <c r="M1402" s="395"/>
      <c r="N1402" s="418" t="s">
        <v>3910</v>
      </c>
      <c r="O1402" s="395"/>
      <c r="P1402" s="418" t="s">
        <v>4574</v>
      </c>
      <c r="Q1402" s="417" t="s">
        <v>4017</v>
      </c>
      <c r="R1402" s="417" t="s">
        <v>4575</v>
      </c>
    </row>
    <row r="1403" spans="1:18" ht="15" customHeight="1" thickBot="1" x14ac:dyDescent="0.3">
      <c r="A1403" s="417" t="s">
        <v>1329</v>
      </c>
      <c r="B1403" s="413">
        <f t="shared" si="103"/>
        <v>3</v>
      </c>
      <c r="C1403" s="413" t="str">
        <f t="shared" si="105"/>
        <v>1152190023</v>
      </c>
      <c r="D1403" s="395" t="str">
        <f t="shared" si="106"/>
        <v>115219002Crossroads MS</v>
      </c>
      <c r="E1403" s="418" t="s">
        <v>1330</v>
      </c>
      <c r="F1403" s="418" t="s">
        <v>23</v>
      </c>
      <c r="G1403" s="415" t="s">
        <v>1425</v>
      </c>
      <c r="H1403" s="417" t="s">
        <v>3418</v>
      </c>
      <c r="I1403" s="418" t="s">
        <v>3417</v>
      </c>
      <c r="J1403" s="417" t="s">
        <v>3418</v>
      </c>
      <c r="K1403" s="419" t="str">
        <f t="shared" si="104"/>
        <v>535 Fishing Creek Rd  Lewisberry,  PA  17339</v>
      </c>
      <c r="L1403" s="418" t="s">
        <v>6539</v>
      </c>
      <c r="M1403" s="395"/>
      <c r="N1403" s="418" t="s">
        <v>3910</v>
      </c>
      <c r="O1403" s="395"/>
      <c r="P1403" s="418" t="s">
        <v>4585</v>
      </c>
      <c r="Q1403" s="417" t="s">
        <v>4017</v>
      </c>
      <c r="R1403" s="417" t="s">
        <v>15015</v>
      </c>
    </row>
    <row r="1404" spans="1:18" ht="15" customHeight="1" thickBot="1" x14ac:dyDescent="0.3">
      <c r="A1404" s="417" t="s">
        <v>1329</v>
      </c>
      <c r="B1404" s="413">
        <f t="shared" si="103"/>
        <v>4</v>
      </c>
      <c r="C1404" s="413" t="str">
        <f t="shared" si="105"/>
        <v>1152190024</v>
      </c>
      <c r="D1404" s="395" t="str">
        <f t="shared" si="106"/>
        <v>115219002New Cumberland MS</v>
      </c>
      <c r="E1404" s="418" t="s">
        <v>1330</v>
      </c>
      <c r="F1404" s="418" t="s">
        <v>23</v>
      </c>
      <c r="G1404" s="415" t="s">
        <v>1425</v>
      </c>
      <c r="H1404" s="417" t="s">
        <v>15016</v>
      </c>
      <c r="I1404" s="418" t="s">
        <v>3419</v>
      </c>
      <c r="J1404" s="417" t="s">
        <v>15016</v>
      </c>
      <c r="K1404" s="419" t="str">
        <f t="shared" si="104"/>
        <v>331 8th St  New Cumberland,  PA  17070</v>
      </c>
      <c r="L1404" s="418" t="s">
        <v>6541</v>
      </c>
      <c r="M1404" s="395"/>
      <c r="N1404" s="418" t="s">
        <v>3910</v>
      </c>
      <c r="O1404" s="395"/>
      <c r="P1404" s="418" t="s">
        <v>6540</v>
      </c>
      <c r="Q1404" s="417" t="s">
        <v>4017</v>
      </c>
      <c r="R1404" s="417" t="s">
        <v>14448</v>
      </c>
    </row>
    <row r="1405" spans="1:18" ht="15" customHeight="1" thickBot="1" x14ac:dyDescent="0.3">
      <c r="A1405" s="417" t="s">
        <v>1329</v>
      </c>
      <c r="B1405" s="413">
        <f t="shared" si="103"/>
        <v>5</v>
      </c>
      <c r="C1405" s="413" t="str">
        <f t="shared" si="105"/>
        <v>1152190025</v>
      </c>
      <c r="D1405" s="395" t="str">
        <f t="shared" si="106"/>
        <v>115219002Red Land SHS</v>
      </c>
      <c r="E1405" s="418" t="s">
        <v>1330</v>
      </c>
      <c r="F1405" s="418" t="s">
        <v>23</v>
      </c>
      <c r="G1405" s="415" t="s">
        <v>1425</v>
      </c>
      <c r="H1405" s="417" t="s">
        <v>3421</v>
      </c>
      <c r="I1405" s="418" t="s">
        <v>3420</v>
      </c>
      <c r="J1405" s="417" t="s">
        <v>3421</v>
      </c>
      <c r="K1405" s="419" t="str">
        <f t="shared" si="104"/>
        <v>560 Fishing Creek Rd  Lewisberry,  PA  17339</v>
      </c>
      <c r="L1405" s="418" t="s">
        <v>6542</v>
      </c>
      <c r="M1405" s="395"/>
      <c r="N1405" s="418" t="s">
        <v>3910</v>
      </c>
      <c r="O1405" s="395"/>
      <c r="P1405" s="418" t="s">
        <v>4585</v>
      </c>
      <c r="Q1405" s="417" t="s">
        <v>4017</v>
      </c>
      <c r="R1405" s="417" t="s">
        <v>15015</v>
      </c>
    </row>
    <row r="1406" spans="1:18" ht="15" customHeight="1" thickBot="1" x14ac:dyDescent="0.3">
      <c r="A1406" s="417" t="s">
        <v>1331</v>
      </c>
      <c r="B1406" s="413">
        <f t="shared" si="103"/>
        <v>1</v>
      </c>
      <c r="C1406" s="413" t="str">
        <f t="shared" si="105"/>
        <v>1184087071</v>
      </c>
      <c r="D1406" s="395" t="str">
        <f t="shared" si="106"/>
        <v>118408707West Side CTC</v>
      </c>
      <c r="E1406" s="418" t="s">
        <v>1332</v>
      </c>
      <c r="F1406" s="418" t="s">
        <v>167</v>
      </c>
      <c r="G1406" s="415" t="s">
        <v>1425</v>
      </c>
      <c r="H1406" s="417" t="s">
        <v>6543</v>
      </c>
      <c r="I1406" s="418" t="s">
        <v>1332</v>
      </c>
      <c r="J1406" s="417" t="s">
        <v>6543</v>
      </c>
      <c r="K1406" s="419" t="str">
        <f t="shared" si="104"/>
        <v>75 Evans Street  Kingston,  PA  18704</v>
      </c>
      <c r="L1406" s="418" t="s">
        <v>6544</v>
      </c>
      <c r="M1406" s="395"/>
      <c r="N1406" s="418" t="s">
        <v>4716</v>
      </c>
      <c r="O1406" s="395"/>
      <c r="P1406" s="418" t="s">
        <v>4695</v>
      </c>
      <c r="Q1406" s="417" t="s">
        <v>4017</v>
      </c>
      <c r="R1406" s="417" t="s">
        <v>4696</v>
      </c>
    </row>
    <row r="1407" spans="1:18" ht="15" customHeight="1" thickBot="1" x14ac:dyDescent="0.3">
      <c r="A1407" s="417" t="s">
        <v>1333</v>
      </c>
      <c r="B1407" s="413">
        <f t="shared" si="103"/>
        <v>1</v>
      </c>
      <c r="C1407" s="413" t="str">
        <f t="shared" si="105"/>
        <v>1126785031</v>
      </c>
      <c r="D1407" s="395" t="str">
        <f t="shared" si="106"/>
        <v>112678503West York Area HS</v>
      </c>
      <c r="E1407" s="418" t="s">
        <v>1334</v>
      </c>
      <c r="F1407" s="418" t="s">
        <v>23</v>
      </c>
      <c r="G1407" s="415" t="s">
        <v>1425</v>
      </c>
      <c r="H1407" s="417" t="s">
        <v>3423</v>
      </c>
      <c r="I1407" s="418" t="s">
        <v>3422</v>
      </c>
      <c r="J1407" s="417" t="s">
        <v>3423</v>
      </c>
      <c r="K1407" s="419" t="str">
        <f t="shared" si="104"/>
        <v>1800 Bannister St  York,  PA  17404</v>
      </c>
      <c r="L1407" s="418" t="s">
        <v>6545</v>
      </c>
      <c r="M1407" s="395"/>
      <c r="N1407" s="418" t="s">
        <v>3910</v>
      </c>
      <c r="O1407" s="395"/>
      <c r="P1407" s="418" t="s">
        <v>4467</v>
      </c>
      <c r="Q1407" s="417" t="s">
        <v>4017</v>
      </c>
      <c r="R1407" s="417" t="s">
        <v>4491</v>
      </c>
    </row>
    <row r="1408" spans="1:18" ht="15" customHeight="1" thickBot="1" x14ac:dyDescent="0.3">
      <c r="A1408" s="417" t="s">
        <v>1333</v>
      </c>
      <c r="B1408" s="413">
        <f t="shared" si="103"/>
        <v>2</v>
      </c>
      <c r="C1408" s="413" t="str">
        <f t="shared" si="105"/>
        <v>1126785032</v>
      </c>
      <c r="D1408" s="395" t="str">
        <f t="shared" si="106"/>
        <v>112678503West York Area MS</v>
      </c>
      <c r="E1408" s="418" t="s">
        <v>1334</v>
      </c>
      <c r="F1408" s="418" t="s">
        <v>23</v>
      </c>
      <c r="G1408" s="415" t="s">
        <v>1425</v>
      </c>
      <c r="H1408" s="417" t="s">
        <v>3425</v>
      </c>
      <c r="I1408" s="418" t="s">
        <v>3424</v>
      </c>
      <c r="J1408" s="417" t="s">
        <v>3425</v>
      </c>
      <c r="K1408" s="419" t="str">
        <f t="shared" si="104"/>
        <v>1700 Bannister St  York,  PA  17404</v>
      </c>
      <c r="L1408" s="418" t="s">
        <v>6546</v>
      </c>
      <c r="M1408" s="395"/>
      <c r="N1408" s="418" t="s">
        <v>3910</v>
      </c>
      <c r="O1408" s="395"/>
      <c r="P1408" s="418" t="s">
        <v>4467</v>
      </c>
      <c r="Q1408" s="417" t="s">
        <v>4017</v>
      </c>
      <c r="R1408" s="417" t="s">
        <v>4491</v>
      </c>
    </row>
    <row r="1409" spans="1:18" ht="15" customHeight="1" thickBot="1" x14ac:dyDescent="0.3">
      <c r="A1409" s="417" t="s">
        <v>1335</v>
      </c>
      <c r="B1409" s="413">
        <f t="shared" si="103"/>
        <v>1</v>
      </c>
      <c r="C1409" s="413" t="str">
        <f t="shared" si="105"/>
        <v>1016389071</v>
      </c>
      <c r="D1409" s="395" t="str">
        <f t="shared" si="106"/>
        <v>101638907Western Area CTC</v>
      </c>
      <c r="E1409" s="418" t="s">
        <v>1336</v>
      </c>
      <c r="F1409" s="418" t="s">
        <v>34</v>
      </c>
      <c r="G1409" s="415" t="s">
        <v>1425</v>
      </c>
      <c r="H1409" s="417" t="s">
        <v>6547</v>
      </c>
      <c r="I1409" s="418" t="s">
        <v>1336</v>
      </c>
      <c r="J1409" s="417" t="s">
        <v>6547</v>
      </c>
      <c r="K1409" s="419" t="str">
        <f t="shared" si="104"/>
        <v>688 Western Ave  Canonsburg,  PA  15317</v>
      </c>
      <c r="L1409" s="418" t="s">
        <v>6548</v>
      </c>
      <c r="M1409" s="395"/>
      <c r="N1409" s="418" t="s">
        <v>3910</v>
      </c>
      <c r="O1409" s="395"/>
      <c r="P1409" s="418" t="s">
        <v>4050</v>
      </c>
      <c r="Q1409" s="417" t="s">
        <v>4017</v>
      </c>
      <c r="R1409" s="417" t="s">
        <v>4051</v>
      </c>
    </row>
    <row r="1410" spans="1:18" ht="15" customHeight="1" thickBot="1" x14ac:dyDescent="0.3">
      <c r="A1410" s="417" t="s">
        <v>1337</v>
      </c>
      <c r="B1410" s="413">
        <f t="shared" si="103"/>
        <v>1</v>
      </c>
      <c r="C1410" s="413" t="str">
        <f t="shared" si="105"/>
        <v>1270493031</v>
      </c>
      <c r="D1410" s="395" t="str">
        <f t="shared" si="106"/>
        <v>127049303Western Beaver Co JSHS</v>
      </c>
      <c r="E1410" s="418" t="s">
        <v>1338</v>
      </c>
      <c r="F1410" s="418" t="s">
        <v>23</v>
      </c>
      <c r="G1410" s="415" t="s">
        <v>1425</v>
      </c>
      <c r="H1410" s="417" t="s">
        <v>3427</v>
      </c>
      <c r="I1410" s="418" t="s">
        <v>3426</v>
      </c>
      <c r="J1410" s="417" t="s">
        <v>3427</v>
      </c>
      <c r="K1410" s="419" t="str">
        <f t="shared" si="104"/>
        <v>216 Engle Rd  Industry,  PA  15052</v>
      </c>
      <c r="L1410" s="418" t="s">
        <v>6550</v>
      </c>
      <c r="M1410" s="395"/>
      <c r="N1410" s="418" t="s">
        <v>3910</v>
      </c>
      <c r="O1410" s="395"/>
      <c r="P1410" s="418" t="s">
        <v>6549</v>
      </c>
      <c r="Q1410" s="417" t="s">
        <v>4017</v>
      </c>
      <c r="R1410" s="417" t="s">
        <v>15017</v>
      </c>
    </row>
    <row r="1411" spans="1:18" ht="15" customHeight="1" thickBot="1" x14ac:dyDescent="0.3">
      <c r="A1411" s="417" t="s">
        <v>1339</v>
      </c>
      <c r="B1411" s="413">
        <f t="shared" si="103"/>
        <v>1</v>
      </c>
      <c r="C1411" s="413" t="str">
        <f t="shared" si="105"/>
        <v>1234690071</v>
      </c>
      <c r="D1411" s="395" t="str">
        <f t="shared" si="106"/>
        <v>123469007Western Montgomery CTC</v>
      </c>
      <c r="E1411" s="418" t="s">
        <v>1340</v>
      </c>
      <c r="F1411" s="418" t="s">
        <v>34</v>
      </c>
      <c r="G1411" s="415" t="s">
        <v>1425</v>
      </c>
      <c r="H1411" s="417" t="s">
        <v>6551</v>
      </c>
      <c r="I1411" s="418" t="s">
        <v>1340</v>
      </c>
      <c r="J1411" s="417" t="s">
        <v>6551</v>
      </c>
      <c r="K1411" s="419" t="str">
        <f t="shared" si="104"/>
        <v>77 Graterford Rd  Limerick,  PA  19468</v>
      </c>
      <c r="L1411" s="418" t="s">
        <v>6552</v>
      </c>
      <c r="M1411" s="395"/>
      <c r="N1411" s="418" t="s">
        <v>3910</v>
      </c>
      <c r="O1411" s="395"/>
      <c r="P1411" s="418" t="s">
        <v>4896</v>
      </c>
      <c r="Q1411" s="417" t="s">
        <v>4017</v>
      </c>
      <c r="R1411" s="417" t="s">
        <v>4889</v>
      </c>
    </row>
    <row r="1412" spans="1:18" ht="15" customHeight="1" thickBot="1" x14ac:dyDescent="0.3">
      <c r="A1412" s="417" t="s">
        <v>1341</v>
      </c>
      <c r="B1412" s="413">
        <f t="shared" ref="B1412:B1470" si="107">IF(A1412=A1411,B1411+1,1)</f>
        <v>1</v>
      </c>
      <c r="C1412" s="413" t="str">
        <f t="shared" si="105"/>
        <v>1196489031</v>
      </c>
      <c r="D1412" s="395" t="str">
        <f t="shared" si="106"/>
        <v>119648903Western Wayne HS</v>
      </c>
      <c r="E1412" s="418" t="s">
        <v>1342</v>
      </c>
      <c r="F1412" s="418" t="s">
        <v>23</v>
      </c>
      <c r="G1412" s="415" t="s">
        <v>1425</v>
      </c>
      <c r="H1412" s="417" t="s">
        <v>3429</v>
      </c>
      <c r="I1412" s="418" t="s">
        <v>3428</v>
      </c>
      <c r="J1412" s="417" t="s">
        <v>3429</v>
      </c>
      <c r="K1412" s="419" t="str">
        <f t="shared" si="104"/>
        <v>1970A Easton Turnpike  Lake Ariel,  PA  18436</v>
      </c>
      <c r="L1412" s="418" t="s">
        <v>6553</v>
      </c>
      <c r="M1412" s="395"/>
      <c r="N1412" s="418" t="s">
        <v>3910</v>
      </c>
      <c r="O1412" s="395"/>
      <c r="P1412" s="418" t="s">
        <v>4758</v>
      </c>
      <c r="Q1412" s="417" t="s">
        <v>4017</v>
      </c>
      <c r="R1412" s="417" t="s">
        <v>4759</v>
      </c>
    </row>
    <row r="1413" spans="1:18" ht="15" customHeight="1" thickBot="1" x14ac:dyDescent="0.3">
      <c r="A1413" s="417" t="s">
        <v>1341</v>
      </c>
      <c r="B1413" s="413">
        <f t="shared" si="107"/>
        <v>2</v>
      </c>
      <c r="C1413" s="413" t="str">
        <f t="shared" si="105"/>
        <v>1196489032</v>
      </c>
      <c r="D1413" s="395" t="str">
        <f t="shared" si="106"/>
        <v>119648903Western Wayne MS</v>
      </c>
      <c r="E1413" s="418" t="s">
        <v>1342</v>
      </c>
      <c r="F1413" s="418" t="s">
        <v>23</v>
      </c>
      <c r="G1413" s="415" t="s">
        <v>1425</v>
      </c>
      <c r="H1413" s="417" t="s">
        <v>3431</v>
      </c>
      <c r="I1413" s="418" t="s">
        <v>3430</v>
      </c>
      <c r="J1413" s="417" t="s">
        <v>3431</v>
      </c>
      <c r="K1413" s="419" t="str">
        <f t="shared" si="104"/>
        <v>1970B Easton Turnpike  Lake Ariel,  PA  18436</v>
      </c>
      <c r="L1413" s="418" t="s">
        <v>6554</v>
      </c>
      <c r="M1413" s="395"/>
      <c r="N1413" s="418" t="s">
        <v>3910</v>
      </c>
      <c r="O1413" s="395"/>
      <c r="P1413" s="418" t="s">
        <v>4758</v>
      </c>
      <c r="Q1413" s="417" t="s">
        <v>4017</v>
      </c>
      <c r="R1413" s="417" t="s">
        <v>4759</v>
      </c>
    </row>
    <row r="1414" spans="1:18" ht="15" customHeight="1" thickBot="1" x14ac:dyDescent="0.3">
      <c r="A1414" s="417" t="s">
        <v>1343</v>
      </c>
      <c r="B1414" s="413">
        <f t="shared" si="107"/>
        <v>1</v>
      </c>
      <c r="C1414" s="413" t="str">
        <f t="shared" si="105"/>
        <v>1081185031</v>
      </c>
      <c r="D1414" s="395" t="str">
        <f t="shared" si="106"/>
        <v>108118503Westmont Hilltop HS</v>
      </c>
      <c r="E1414" s="418" t="s">
        <v>1344</v>
      </c>
      <c r="F1414" s="418" t="s">
        <v>23</v>
      </c>
      <c r="G1414" s="415" t="s">
        <v>1425</v>
      </c>
      <c r="H1414" s="417" t="s">
        <v>3433</v>
      </c>
      <c r="I1414" s="418" t="s">
        <v>3432</v>
      </c>
      <c r="J1414" s="417" t="s">
        <v>3433</v>
      </c>
      <c r="K1414" s="419" t="str">
        <f t="shared" si="104"/>
        <v>200 Fair Oaks Dr  Johnstown,  PA  15905</v>
      </c>
      <c r="L1414" s="418" t="s">
        <v>6555</v>
      </c>
      <c r="M1414" s="395"/>
      <c r="N1414" s="418" t="s">
        <v>3910</v>
      </c>
      <c r="O1414" s="395"/>
      <c r="P1414" s="418" t="s">
        <v>4330</v>
      </c>
      <c r="Q1414" s="417" t="s">
        <v>4017</v>
      </c>
      <c r="R1414" s="417" t="s">
        <v>4332</v>
      </c>
    </row>
    <row r="1415" spans="1:18" ht="15" customHeight="1" thickBot="1" x14ac:dyDescent="0.3">
      <c r="A1415" s="417" t="s">
        <v>1343</v>
      </c>
      <c r="B1415" s="413">
        <f t="shared" si="107"/>
        <v>2</v>
      </c>
      <c r="C1415" s="413" t="str">
        <f t="shared" si="105"/>
        <v>1081185032</v>
      </c>
      <c r="D1415" s="395" t="str">
        <f t="shared" si="106"/>
        <v>108118503Westmont Hilltop MS</v>
      </c>
      <c r="E1415" s="418" t="s">
        <v>1344</v>
      </c>
      <c r="F1415" s="418" t="s">
        <v>23</v>
      </c>
      <c r="G1415" s="415" t="s">
        <v>1425</v>
      </c>
      <c r="H1415" s="417" t="s">
        <v>3435</v>
      </c>
      <c r="I1415" s="418" t="s">
        <v>3434</v>
      </c>
      <c r="J1415" s="417" t="s">
        <v>3435</v>
      </c>
      <c r="K1415" s="419" t="str">
        <f t="shared" si="104"/>
        <v>827 Diamond Blvd  Johnstown,  PA  15905</v>
      </c>
      <c r="L1415" s="418" t="s">
        <v>6556</v>
      </c>
      <c r="M1415" s="395"/>
      <c r="N1415" s="418" t="s">
        <v>3910</v>
      </c>
      <c r="O1415" s="395"/>
      <c r="P1415" s="418" t="s">
        <v>4330</v>
      </c>
      <c r="Q1415" s="417" t="s">
        <v>4017</v>
      </c>
      <c r="R1415" s="417" t="s">
        <v>4332</v>
      </c>
    </row>
    <row r="1416" spans="1:18" ht="15" customHeight="1" thickBot="1" x14ac:dyDescent="0.3">
      <c r="A1416" s="417" t="s">
        <v>1345</v>
      </c>
      <c r="B1416" s="413">
        <f t="shared" si="107"/>
        <v>1</v>
      </c>
      <c r="C1416" s="413" t="str">
        <f t="shared" si="105"/>
        <v>1213978031</v>
      </c>
      <c r="D1416" s="395" t="str">
        <f t="shared" si="106"/>
        <v>121397803Whitehall HS</v>
      </c>
      <c r="E1416" s="418" t="s">
        <v>1346</v>
      </c>
      <c r="F1416" s="418" t="s">
        <v>23</v>
      </c>
      <c r="G1416" s="415" t="s">
        <v>1425</v>
      </c>
      <c r="H1416" s="417" t="s">
        <v>3437</v>
      </c>
      <c r="I1416" s="418" t="s">
        <v>3436</v>
      </c>
      <c r="J1416" s="417" t="s">
        <v>3437</v>
      </c>
      <c r="K1416" s="419" t="str">
        <f t="shared" ref="K1416:K1447" si="108">L1416&amp;"  "&amp;P1416&amp;",  "&amp;Q1416&amp;"  "&amp;R1416</f>
        <v>3800 Mechanicsville Rd  Whitehall,  PA  18052</v>
      </c>
      <c r="L1416" s="418" t="s">
        <v>6557</v>
      </c>
      <c r="M1416" s="395"/>
      <c r="N1416" s="418" t="s">
        <v>3910</v>
      </c>
      <c r="O1416" s="395"/>
      <c r="P1416" s="418" t="s">
        <v>4824</v>
      </c>
      <c r="Q1416" s="417" t="s">
        <v>4017</v>
      </c>
      <c r="R1416" s="417" t="s">
        <v>4825</v>
      </c>
    </row>
    <row r="1417" spans="1:18" ht="15" customHeight="1" thickBot="1" x14ac:dyDescent="0.3">
      <c r="A1417" s="417" t="s">
        <v>1345</v>
      </c>
      <c r="B1417" s="413">
        <f t="shared" si="107"/>
        <v>2</v>
      </c>
      <c r="C1417" s="413" t="str">
        <f t="shared" si="105"/>
        <v>1213978032</v>
      </c>
      <c r="D1417" s="395" t="str">
        <f t="shared" si="106"/>
        <v>121397803Whitehall-Coplay MS</v>
      </c>
      <c r="E1417" s="418" t="s">
        <v>1346</v>
      </c>
      <c r="F1417" s="418" t="s">
        <v>23</v>
      </c>
      <c r="G1417" s="415" t="s">
        <v>1425</v>
      </c>
      <c r="H1417" s="417" t="s">
        <v>3439</v>
      </c>
      <c r="I1417" s="418" t="s">
        <v>3438</v>
      </c>
      <c r="J1417" s="417" t="s">
        <v>3439</v>
      </c>
      <c r="K1417" s="419" t="str">
        <f t="shared" si="108"/>
        <v>2930 Zephyr Blvd  Whitehall,  PA  18052</v>
      </c>
      <c r="L1417" s="418" t="s">
        <v>6558</v>
      </c>
      <c r="M1417" s="395"/>
      <c r="N1417" s="418" t="s">
        <v>3910</v>
      </c>
      <c r="O1417" s="395"/>
      <c r="P1417" s="418" t="s">
        <v>4824</v>
      </c>
      <c r="Q1417" s="417" t="s">
        <v>4017</v>
      </c>
      <c r="R1417" s="417" t="s">
        <v>4825</v>
      </c>
    </row>
    <row r="1418" spans="1:18" ht="15" customHeight="1" thickBot="1" x14ac:dyDescent="0.3">
      <c r="A1418" s="417" t="s">
        <v>1347</v>
      </c>
      <c r="B1418" s="413">
        <f t="shared" si="107"/>
        <v>1</v>
      </c>
      <c r="C1418" s="413" t="str">
        <f t="shared" si="105"/>
        <v>1252300021</v>
      </c>
      <c r="D1418" s="395" t="str">
        <f t="shared" si="106"/>
        <v>125230002Widener Partnership CS</v>
      </c>
      <c r="E1418" s="418" t="s">
        <v>1348</v>
      </c>
      <c r="F1418" s="418" t="s">
        <v>18</v>
      </c>
      <c r="G1418" s="415" t="s">
        <v>1425</v>
      </c>
      <c r="H1418" s="417" t="s">
        <v>3440</v>
      </c>
      <c r="I1418" s="418" t="s">
        <v>1348</v>
      </c>
      <c r="J1418" s="417" t="s">
        <v>3440</v>
      </c>
      <c r="K1418" s="419" t="str">
        <f t="shared" si="108"/>
        <v>1450 Edgemont Ave  Chester,  PA  19013</v>
      </c>
      <c r="L1418" s="418" t="s">
        <v>6559</v>
      </c>
      <c r="M1418" s="395"/>
      <c r="N1418" s="418" t="s">
        <v>3910</v>
      </c>
      <c r="O1418" s="395"/>
      <c r="P1418" s="418" t="s">
        <v>4923</v>
      </c>
      <c r="Q1418" s="417" t="s">
        <v>4017</v>
      </c>
      <c r="R1418" s="417" t="s">
        <v>4924</v>
      </c>
    </row>
    <row r="1419" spans="1:18" ht="15" customHeight="1" thickBot="1" x14ac:dyDescent="0.3">
      <c r="A1419" s="417" t="s">
        <v>1349</v>
      </c>
      <c r="B1419" s="413">
        <f t="shared" si="107"/>
        <v>1</v>
      </c>
      <c r="C1419" s="413" t="str">
        <f t="shared" si="105"/>
        <v>1184086071</v>
      </c>
      <c r="D1419" s="395" t="str">
        <f t="shared" si="106"/>
        <v>118408607Wilkes-Barre Area CTC</v>
      </c>
      <c r="E1419" s="418" t="s">
        <v>1350</v>
      </c>
      <c r="F1419" s="418" t="s">
        <v>34</v>
      </c>
      <c r="G1419" s="415" t="s">
        <v>1425</v>
      </c>
      <c r="H1419" s="417" t="s">
        <v>6560</v>
      </c>
      <c r="I1419" s="418" t="s">
        <v>1350</v>
      </c>
      <c r="J1419" s="417" t="s">
        <v>6560</v>
      </c>
      <c r="K1419" s="419" t="str">
        <f t="shared" si="108"/>
        <v>PO Box 1699  Wilkes-Barre,  PA  18705</v>
      </c>
      <c r="L1419" s="418" t="s">
        <v>15018</v>
      </c>
      <c r="M1419" s="395"/>
      <c r="N1419" s="418" t="s">
        <v>3910</v>
      </c>
      <c r="O1419" s="395"/>
      <c r="P1419" s="418" t="s">
        <v>4697</v>
      </c>
      <c r="Q1419" s="417" t="s">
        <v>4017</v>
      </c>
      <c r="R1419" s="417" t="s">
        <v>4715</v>
      </c>
    </row>
    <row r="1420" spans="1:18" ht="15" customHeight="1" thickBot="1" x14ac:dyDescent="0.3">
      <c r="A1420" s="417" t="s">
        <v>1351</v>
      </c>
      <c r="B1420" s="413">
        <f t="shared" si="107"/>
        <v>1</v>
      </c>
      <c r="C1420" s="413" t="str">
        <f t="shared" si="105"/>
        <v>1184088521</v>
      </c>
      <c r="D1420" s="395" t="str">
        <f t="shared" si="106"/>
        <v>118408852Elmer L Meyers JSHS</v>
      </c>
      <c r="E1420" s="418" t="s">
        <v>1352</v>
      </c>
      <c r="F1420" s="418" t="s">
        <v>23</v>
      </c>
      <c r="G1420" s="415" t="s">
        <v>1425</v>
      </c>
      <c r="H1420" s="417" t="s">
        <v>3442</v>
      </c>
      <c r="I1420" s="418" t="s">
        <v>3441</v>
      </c>
      <c r="J1420" s="417" t="s">
        <v>3442</v>
      </c>
      <c r="K1420" s="419" t="str">
        <f t="shared" si="108"/>
        <v>341 Carey Ave  Wilkes Barre,  PA  18702</v>
      </c>
      <c r="L1420" s="418" t="s">
        <v>6561</v>
      </c>
      <c r="M1420" s="395"/>
      <c r="N1420" s="418" t="s">
        <v>3910</v>
      </c>
      <c r="O1420" s="395"/>
      <c r="P1420" s="418" t="s">
        <v>4717</v>
      </c>
      <c r="Q1420" s="417" t="s">
        <v>4017</v>
      </c>
      <c r="R1420" s="417" t="s">
        <v>4698</v>
      </c>
    </row>
    <row r="1421" spans="1:18" ht="15" customHeight="1" thickBot="1" x14ac:dyDescent="0.3">
      <c r="A1421" s="417" t="s">
        <v>1351</v>
      </c>
      <c r="B1421" s="413">
        <f t="shared" si="107"/>
        <v>2</v>
      </c>
      <c r="C1421" s="413" t="str">
        <f t="shared" si="105"/>
        <v>1184088522</v>
      </c>
      <c r="D1421" s="395" t="str">
        <f t="shared" si="106"/>
        <v>118408852G A R Memorial JSHS</v>
      </c>
      <c r="E1421" s="418" t="s">
        <v>1352</v>
      </c>
      <c r="F1421" s="418" t="s">
        <v>23</v>
      </c>
      <c r="G1421" s="415" t="s">
        <v>1425</v>
      </c>
      <c r="H1421" s="417" t="s">
        <v>3444</v>
      </c>
      <c r="I1421" s="418" t="s">
        <v>3443</v>
      </c>
      <c r="J1421" s="417" t="s">
        <v>3444</v>
      </c>
      <c r="K1421" s="419" t="str">
        <f t="shared" si="108"/>
        <v>Grant &amp; Lehigh Streets  Wilkes-Barre,  PA  18702</v>
      </c>
      <c r="L1421" s="418" t="s">
        <v>6562</v>
      </c>
      <c r="M1421" s="395"/>
      <c r="N1421" s="418" t="s">
        <v>3910</v>
      </c>
      <c r="O1421" s="395"/>
      <c r="P1421" s="418" t="s">
        <v>4697</v>
      </c>
      <c r="Q1421" s="417" t="s">
        <v>4017</v>
      </c>
      <c r="R1421" s="417" t="s">
        <v>4698</v>
      </c>
    </row>
    <row r="1422" spans="1:18" ht="15" customHeight="1" thickBot="1" x14ac:dyDescent="0.3">
      <c r="A1422" s="417" t="s">
        <v>1351</v>
      </c>
      <c r="B1422" s="413">
        <f t="shared" si="107"/>
        <v>3</v>
      </c>
      <c r="C1422" s="413" t="str">
        <f t="shared" si="105"/>
        <v>1184088523</v>
      </c>
      <c r="D1422" s="395" t="str">
        <f t="shared" si="106"/>
        <v>118408852James M Coughlin JSHS</v>
      </c>
      <c r="E1422" s="418" t="s">
        <v>1352</v>
      </c>
      <c r="F1422" s="418" t="s">
        <v>23</v>
      </c>
      <c r="G1422" s="415" t="s">
        <v>1425</v>
      </c>
      <c r="H1422" s="417" t="s">
        <v>3446</v>
      </c>
      <c r="I1422" s="418" t="s">
        <v>3445</v>
      </c>
      <c r="J1422" s="417" t="s">
        <v>3446</v>
      </c>
      <c r="K1422" s="419" t="str">
        <f t="shared" si="108"/>
        <v>80 N Washington St  Wilkes Barre,  PA  18701</v>
      </c>
      <c r="L1422" s="418" t="s">
        <v>6563</v>
      </c>
      <c r="M1422" s="395"/>
      <c r="N1422" s="418" t="s">
        <v>3910</v>
      </c>
      <c r="O1422" s="395"/>
      <c r="P1422" s="418" t="s">
        <v>4717</v>
      </c>
      <c r="Q1422" s="417" t="s">
        <v>4017</v>
      </c>
      <c r="R1422" s="417" t="s">
        <v>15019</v>
      </c>
    </row>
    <row r="1423" spans="1:18" ht="15" customHeight="1" thickBot="1" x14ac:dyDescent="0.3">
      <c r="A1423" s="417" t="s">
        <v>1351</v>
      </c>
      <c r="B1423" s="413">
        <f t="shared" si="107"/>
        <v>4</v>
      </c>
      <c r="C1423" s="413" t="str">
        <f t="shared" si="105"/>
        <v>1184088524</v>
      </c>
      <c r="D1423" s="395" t="str">
        <f t="shared" si="106"/>
        <v>118408852Solomon/Plains JHS</v>
      </c>
      <c r="E1423" s="418" t="s">
        <v>1352</v>
      </c>
      <c r="F1423" s="418" t="s">
        <v>23</v>
      </c>
      <c r="G1423" s="415" t="s">
        <v>1425</v>
      </c>
      <c r="H1423" s="417" t="s">
        <v>3448</v>
      </c>
      <c r="I1423" s="418" t="s">
        <v>3447</v>
      </c>
      <c r="J1423" s="417" t="s">
        <v>3448</v>
      </c>
      <c r="K1423" s="419" t="str">
        <f t="shared" si="108"/>
        <v>43 Abbott St  Plains,  PA  18705</v>
      </c>
      <c r="L1423" s="418" t="s">
        <v>6565</v>
      </c>
      <c r="M1423" s="395"/>
      <c r="N1423" s="418" t="s">
        <v>3910</v>
      </c>
      <c r="O1423" s="395"/>
      <c r="P1423" s="418" t="s">
        <v>6564</v>
      </c>
      <c r="Q1423" s="417" t="s">
        <v>4017</v>
      </c>
      <c r="R1423" s="417" t="s">
        <v>4715</v>
      </c>
    </row>
    <row r="1424" spans="1:18" ht="15" customHeight="1" thickBot="1" x14ac:dyDescent="0.3">
      <c r="A1424" s="417" t="s">
        <v>1353</v>
      </c>
      <c r="B1424" s="413">
        <f t="shared" si="107"/>
        <v>1</v>
      </c>
      <c r="C1424" s="413" t="str">
        <f t="shared" si="105"/>
        <v>1030298031</v>
      </c>
      <c r="D1424" s="395" t="str">
        <f t="shared" si="106"/>
        <v>103029803Wilkinsburg MS</v>
      </c>
      <c r="E1424" s="418" t="s">
        <v>1354</v>
      </c>
      <c r="F1424" s="418" t="s">
        <v>23</v>
      </c>
      <c r="G1424" s="415" t="s">
        <v>1425</v>
      </c>
      <c r="H1424" s="417" t="s">
        <v>3450</v>
      </c>
      <c r="I1424" s="418" t="s">
        <v>3449</v>
      </c>
      <c r="J1424" s="417" t="s">
        <v>3450</v>
      </c>
      <c r="K1424" s="419" t="str">
        <f t="shared" si="108"/>
        <v>747 Wallace Ave  Pittsburgh,  PA  15221</v>
      </c>
      <c r="L1424" s="418" t="s">
        <v>6566</v>
      </c>
      <c r="M1424" s="395"/>
      <c r="N1424" s="418" t="s">
        <v>3910</v>
      </c>
      <c r="O1424" s="395"/>
      <c r="P1424" s="418" t="s">
        <v>4067</v>
      </c>
      <c r="Q1424" s="417" t="s">
        <v>4017</v>
      </c>
      <c r="R1424" s="417" t="s">
        <v>4141</v>
      </c>
    </row>
    <row r="1425" spans="1:18" ht="15" customHeight="1" thickBot="1" x14ac:dyDescent="0.3">
      <c r="A1425" s="417" t="s">
        <v>1353</v>
      </c>
      <c r="B1425" s="413">
        <f t="shared" si="107"/>
        <v>2</v>
      </c>
      <c r="C1425" s="413" t="str">
        <f t="shared" si="105"/>
        <v>1030298032</v>
      </c>
      <c r="D1425" s="395" t="str">
        <f t="shared" si="106"/>
        <v>103029803Wilkinsburg SHS</v>
      </c>
      <c r="E1425" s="418" t="s">
        <v>1354</v>
      </c>
      <c r="F1425" s="418" t="s">
        <v>23</v>
      </c>
      <c r="G1425" s="415" t="s">
        <v>1425</v>
      </c>
      <c r="H1425" s="417" t="s">
        <v>3452</v>
      </c>
      <c r="I1425" s="418" t="s">
        <v>3451</v>
      </c>
      <c r="J1425" s="417" t="s">
        <v>3452</v>
      </c>
      <c r="K1425" s="419" t="str">
        <f t="shared" si="108"/>
        <v>747 Wallace Ave  Wilkinsburg,  PA  15221</v>
      </c>
      <c r="L1425" s="418" t="s">
        <v>6566</v>
      </c>
      <c r="M1425" s="395"/>
      <c r="N1425" s="418" t="s">
        <v>3910</v>
      </c>
      <c r="O1425" s="395"/>
      <c r="P1425" s="418" t="s">
        <v>4140</v>
      </c>
      <c r="Q1425" s="417" t="s">
        <v>4017</v>
      </c>
      <c r="R1425" s="417" t="s">
        <v>4141</v>
      </c>
    </row>
    <row r="1426" spans="1:18" ht="15" customHeight="1" thickBot="1" x14ac:dyDescent="0.3">
      <c r="A1426" s="417" t="s">
        <v>1355</v>
      </c>
      <c r="B1426" s="413">
        <f t="shared" si="107"/>
        <v>1</v>
      </c>
      <c r="C1426" s="413" t="str">
        <f t="shared" si="105"/>
        <v>1252396521</v>
      </c>
      <c r="D1426" s="395" t="str">
        <f t="shared" si="106"/>
        <v>125239652Penn Wood HS</v>
      </c>
      <c r="E1426" s="418" t="s">
        <v>1356</v>
      </c>
      <c r="F1426" s="418" t="s">
        <v>23</v>
      </c>
      <c r="G1426" s="415" t="s">
        <v>1425</v>
      </c>
      <c r="H1426" s="417" t="s">
        <v>3900</v>
      </c>
      <c r="I1426" s="418" t="s">
        <v>3899</v>
      </c>
      <c r="J1426" s="417" t="s">
        <v>3900</v>
      </c>
      <c r="K1426" s="419" t="str">
        <f t="shared" si="108"/>
        <v>100 Green Avenue  Lansdowne,  PA  19050</v>
      </c>
      <c r="L1426" s="418" t="s">
        <v>6568</v>
      </c>
      <c r="M1426" s="395"/>
      <c r="N1426" s="418" t="s">
        <v>3910</v>
      </c>
      <c r="O1426" s="395"/>
      <c r="P1426" s="418" t="s">
        <v>4949</v>
      </c>
      <c r="Q1426" s="417" t="s">
        <v>4017</v>
      </c>
      <c r="R1426" s="417" t="s">
        <v>4950</v>
      </c>
    </row>
    <row r="1427" spans="1:18" ht="15" customHeight="1" thickBot="1" x14ac:dyDescent="0.3">
      <c r="A1427" s="417" t="s">
        <v>1355</v>
      </c>
      <c r="B1427" s="413">
        <f t="shared" si="107"/>
        <v>2</v>
      </c>
      <c r="C1427" s="413" t="str">
        <f t="shared" si="105"/>
        <v>1252396522</v>
      </c>
      <c r="D1427" s="395" t="str">
        <f t="shared" si="106"/>
        <v>125239652Penn Wood MS</v>
      </c>
      <c r="E1427" s="418" t="s">
        <v>1356</v>
      </c>
      <c r="F1427" s="418" t="s">
        <v>23</v>
      </c>
      <c r="G1427" s="415" t="s">
        <v>1425</v>
      </c>
      <c r="H1427" s="417" t="s">
        <v>3454</v>
      </c>
      <c r="I1427" s="418" t="s">
        <v>3453</v>
      </c>
      <c r="J1427" s="417" t="s">
        <v>3454</v>
      </c>
      <c r="K1427" s="419" t="str">
        <f t="shared" si="108"/>
        <v>121 Summit St  Darby,  PA  19023</v>
      </c>
      <c r="L1427" s="418" t="s">
        <v>6569</v>
      </c>
      <c r="M1427" s="395"/>
      <c r="N1427" s="418" t="s">
        <v>3910</v>
      </c>
      <c r="O1427" s="395"/>
      <c r="P1427" s="418" t="s">
        <v>6567</v>
      </c>
      <c r="Q1427" s="417" t="s">
        <v>4017</v>
      </c>
      <c r="R1427" s="417" t="s">
        <v>14973</v>
      </c>
    </row>
    <row r="1428" spans="1:18" ht="15" customHeight="1" thickBot="1" x14ac:dyDescent="0.3">
      <c r="A1428" s="417" t="s">
        <v>1357</v>
      </c>
      <c r="B1428" s="413">
        <f t="shared" si="107"/>
        <v>1</v>
      </c>
      <c r="C1428" s="413" t="str">
        <f t="shared" si="105"/>
        <v>1295488031</v>
      </c>
      <c r="D1428" s="395" t="str">
        <f t="shared" si="106"/>
        <v>129548803Williams Valley JSHS</v>
      </c>
      <c r="E1428" s="418" t="s">
        <v>1358</v>
      </c>
      <c r="F1428" s="418" t="s">
        <v>23</v>
      </c>
      <c r="G1428" s="415" t="s">
        <v>1425</v>
      </c>
      <c r="H1428" s="417" t="s">
        <v>3456</v>
      </c>
      <c r="I1428" s="418" t="s">
        <v>3455</v>
      </c>
      <c r="J1428" s="417" t="s">
        <v>3456</v>
      </c>
      <c r="K1428" s="419" t="str">
        <f t="shared" si="108"/>
        <v>10330 State Route 209  Tower City,  PA  17980</v>
      </c>
      <c r="L1428" s="418" t="s">
        <v>6570</v>
      </c>
      <c r="M1428" s="395"/>
      <c r="N1428" s="418" t="s">
        <v>3910</v>
      </c>
      <c r="O1428" s="395"/>
      <c r="P1428" s="418" t="s">
        <v>5067</v>
      </c>
      <c r="Q1428" s="417" t="s">
        <v>4017</v>
      </c>
      <c r="R1428" s="417" t="s">
        <v>5068</v>
      </c>
    </row>
    <row r="1429" spans="1:18" ht="15" customHeight="1" thickBot="1" x14ac:dyDescent="0.3">
      <c r="A1429" s="417" t="s">
        <v>1359</v>
      </c>
      <c r="B1429" s="413">
        <f t="shared" si="107"/>
        <v>1</v>
      </c>
      <c r="C1429" s="413" t="str">
        <f t="shared" si="105"/>
        <v>1080790041</v>
      </c>
      <c r="D1429" s="395" t="str">
        <f t="shared" si="106"/>
        <v>108079004Williamsburg Community JSHS</v>
      </c>
      <c r="E1429" s="418" t="s">
        <v>1360</v>
      </c>
      <c r="F1429" s="418" t="s">
        <v>23</v>
      </c>
      <c r="G1429" s="415" t="s">
        <v>1425</v>
      </c>
      <c r="H1429" s="417" t="s">
        <v>3458</v>
      </c>
      <c r="I1429" s="418" t="s">
        <v>3457</v>
      </c>
      <c r="J1429" s="417" t="s">
        <v>3458</v>
      </c>
      <c r="K1429" s="419" t="str">
        <f t="shared" si="108"/>
        <v>515 W Third St  Williamsburg,  PA  16693</v>
      </c>
      <c r="L1429" s="418" t="s">
        <v>6571</v>
      </c>
      <c r="M1429" s="395"/>
      <c r="N1429" s="418" t="s">
        <v>3910</v>
      </c>
      <c r="O1429" s="395"/>
      <c r="P1429" s="418" t="s">
        <v>4321</v>
      </c>
      <c r="Q1429" s="417" t="s">
        <v>4017</v>
      </c>
      <c r="R1429" s="417" t="s">
        <v>4322</v>
      </c>
    </row>
    <row r="1430" spans="1:18" ht="15" customHeight="1" thickBot="1" x14ac:dyDescent="0.3">
      <c r="A1430" s="417" t="s">
        <v>1361</v>
      </c>
      <c r="B1430" s="413">
        <f t="shared" si="107"/>
        <v>1</v>
      </c>
      <c r="C1430" s="413" t="str">
        <f t="shared" si="105"/>
        <v>1174172021</v>
      </c>
      <c r="D1430" s="395" t="str">
        <f t="shared" si="106"/>
        <v>117417202Williamsport Area MS</v>
      </c>
      <c r="E1430" s="418" t="s">
        <v>1362</v>
      </c>
      <c r="F1430" s="418" t="s">
        <v>23</v>
      </c>
      <c r="G1430" s="415" t="s">
        <v>1425</v>
      </c>
      <c r="H1430" s="417" t="s">
        <v>15020</v>
      </c>
      <c r="I1430" s="418" t="s">
        <v>15021</v>
      </c>
      <c r="J1430" s="417" t="s">
        <v>15020</v>
      </c>
      <c r="K1430" s="419" t="str">
        <f t="shared" si="108"/>
        <v>2800 West Fourth Street  Williamsport,  PA  17701</v>
      </c>
      <c r="L1430" s="418" t="s">
        <v>15022</v>
      </c>
      <c r="M1430" s="395"/>
      <c r="N1430" s="418" t="s">
        <v>3910</v>
      </c>
      <c r="O1430" s="395"/>
      <c r="P1430" s="418" t="s">
        <v>4658</v>
      </c>
      <c r="Q1430" s="417" t="s">
        <v>4017</v>
      </c>
      <c r="R1430" s="417" t="s">
        <v>4659</v>
      </c>
    </row>
    <row r="1431" spans="1:18" ht="15" customHeight="1" thickBot="1" x14ac:dyDescent="0.3">
      <c r="A1431" s="417" t="s">
        <v>1361</v>
      </c>
      <c r="B1431" s="413">
        <f t="shared" si="107"/>
        <v>2</v>
      </c>
      <c r="C1431" s="413" t="str">
        <f t="shared" si="105"/>
        <v>1174172022</v>
      </c>
      <c r="D1431" s="395" t="str">
        <f t="shared" si="106"/>
        <v>117417202Williamsport Area SHS</v>
      </c>
      <c r="E1431" s="418" t="s">
        <v>1362</v>
      </c>
      <c r="F1431" s="418" t="s">
        <v>23</v>
      </c>
      <c r="G1431" s="415" t="s">
        <v>1425</v>
      </c>
      <c r="H1431" s="417" t="s">
        <v>3460</v>
      </c>
      <c r="I1431" s="418" t="s">
        <v>3459</v>
      </c>
      <c r="J1431" s="417" t="s">
        <v>3460</v>
      </c>
      <c r="K1431" s="419" t="str">
        <f t="shared" si="108"/>
        <v>2990 W 4th St  Williamsport,  PA  17701</v>
      </c>
      <c r="L1431" s="418" t="s">
        <v>6572</v>
      </c>
      <c r="M1431" s="395"/>
      <c r="N1431" s="418" t="s">
        <v>3910</v>
      </c>
      <c r="O1431" s="395"/>
      <c r="P1431" s="418" t="s">
        <v>4658</v>
      </c>
      <c r="Q1431" s="417" t="s">
        <v>4017</v>
      </c>
      <c r="R1431" s="417" t="s">
        <v>4659</v>
      </c>
    </row>
    <row r="1432" spans="1:18" ht="15" customHeight="1" thickBot="1" x14ac:dyDescent="0.3">
      <c r="A1432" s="417" t="s">
        <v>1363</v>
      </c>
      <c r="B1432" s="413">
        <f t="shared" si="107"/>
        <v>1</v>
      </c>
      <c r="C1432" s="413" t="str">
        <f t="shared" si="105"/>
        <v>1043780031</v>
      </c>
      <c r="D1432" s="395" t="str">
        <f t="shared" si="106"/>
        <v>104378003Wilmington Area HS</v>
      </c>
      <c r="E1432" s="418" t="s">
        <v>1364</v>
      </c>
      <c r="F1432" s="418" t="s">
        <v>23</v>
      </c>
      <c r="G1432" s="415" t="s">
        <v>1425</v>
      </c>
      <c r="H1432" s="417" t="s">
        <v>3462</v>
      </c>
      <c r="I1432" s="418" t="s">
        <v>3461</v>
      </c>
      <c r="J1432" s="417" t="s">
        <v>3462</v>
      </c>
      <c r="K1432" s="419" t="str">
        <f t="shared" si="108"/>
        <v>350 Wood St  New Wilmington,  PA  16142</v>
      </c>
      <c r="L1432" s="418" t="s">
        <v>6573</v>
      </c>
      <c r="M1432" s="395"/>
      <c r="N1432" s="418" t="s">
        <v>3910</v>
      </c>
      <c r="O1432" s="395"/>
      <c r="P1432" s="418" t="s">
        <v>4166</v>
      </c>
      <c r="Q1432" s="417" t="s">
        <v>4017</v>
      </c>
      <c r="R1432" s="417" t="s">
        <v>4167</v>
      </c>
    </row>
    <row r="1433" spans="1:18" ht="15" customHeight="1" thickBot="1" x14ac:dyDescent="0.3">
      <c r="A1433" s="417" t="s">
        <v>1363</v>
      </c>
      <c r="B1433" s="413">
        <f t="shared" si="107"/>
        <v>2</v>
      </c>
      <c r="C1433" s="413" t="str">
        <f t="shared" si="105"/>
        <v>1043780032</v>
      </c>
      <c r="D1433" s="395" t="str">
        <f t="shared" si="106"/>
        <v>104378003Wilmington Area MS</v>
      </c>
      <c r="E1433" s="418" t="s">
        <v>1364</v>
      </c>
      <c r="F1433" s="418" t="s">
        <v>23</v>
      </c>
      <c r="G1433" s="415" t="s">
        <v>1425</v>
      </c>
      <c r="H1433" s="417" t="s">
        <v>3464</v>
      </c>
      <c r="I1433" s="418" t="s">
        <v>3463</v>
      </c>
      <c r="J1433" s="417" t="s">
        <v>3464</v>
      </c>
      <c r="K1433" s="419" t="str">
        <f t="shared" si="108"/>
        <v>400 Wood St  New Wilmington,  PA  16142</v>
      </c>
      <c r="L1433" s="418" t="s">
        <v>6574</v>
      </c>
      <c r="M1433" s="395"/>
      <c r="N1433" s="418" t="s">
        <v>3910</v>
      </c>
      <c r="O1433" s="395"/>
      <c r="P1433" s="418" t="s">
        <v>4166</v>
      </c>
      <c r="Q1433" s="417" t="s">
        <v>4017</v>
      </c>
      <c r="R1433" s="417" t="s">
        <v>4167</v>
      </c>
    </row>
    <row r="1434" spans="1:18" ht="15" customHeight="1" thickBot="1" x14ac:dyDescent="0.3">
      <c r="A1434" s="417" t="s">
        <v>1365</v>
      </c>
      <c r="B1434" s="413">
        <f t="shared" si="107"/>
        <v>1</v>
      </c>
      <c r="C1434" s="413" t="str">
        <f t="shared" si="105"/>
        <v>1140691031</v>
      </c>
      <c r="D1434" s="395" t="str">
        <f t="shared" si="106"/>
        <v>114069103Wilson HS</v>
      </c>
      <c r="E1434" s="418" t="s">
        <v>1366</v>
      </c>
      <c r="F1434" s="418" t="s">
        <v>23</v>
      </c>
      <c r="G1434" s="415" t="s">
        <v>1425</v>
      </c>
      <c r="H1434" s="417" t="s">
        <v>3466</v>
      </c>
      <c r="I1434" s="418" t="s">
        <v>3465</v>
      </c>
      <c r="J1434" s="417" t="s">
        <v>3466</v>
      </c>
      <c r="K1434" s="419" t="str">
        <f t="shared" si="108"/>
        <v>2601 Grandview Boulevard  West Lawn,  PA  19609</v>
      </c>
      <c r="L1434" s="418" t="s">
        <v>6575</v>
      </c>
      <c r="M1434" s="395"/>
      <c r="N1434" s="418" t="s">
        <v>3910</v>
      </c>
      <c r="O1434" s="395"/>
      <c r="P1434" s="418" t="s">
        <v>4566</v>
      </c>
      <c r="Q1434" s="417" t="s">
        <v>4017</v>
      </c>
      <c r="R1434" s="417" t="s">
        <v>4567</v>
      </c>
    </row>
    <row r="1435" spans="1:18" ht="15" customHeight="1" thickBot="1" x14ac:dyDescent="0.3">
      <c r="A1435" s="417" t="s">
        <v>1365</v>
      </c>
      <c r="B1435" s="413">
        <f t="shared" si="107"/>
        <v>2</v>
      </c>
      <c r="C1435" s="413" t="str">
        <f t="shared" si="105"/>
        <v>1140691032</v>
      </c>
      <c r="D1435" s="395" t="str">
        <f t="shared" si="106"/>
        <v>114069103Wilson Southern MS</v>
      </c>
      <c r="E1435" s="418" t="s">
        <v>1366</v>
      </c>
      <c r="F1435" s="418" t="s">
        <v>23</v>
      </c>
      <c r="G1435" s="415" t="s">
        <v>1425</v>
      </c>
      <c r="H1435" s="417" t="s">
        <v>3468</v>
      </c>
      <c r="I1435" s="418" t="s">
        <v>3467</v>
      </c>
      <c r="J1435" s="417" t="s">
        <v>3468</v>
      </c>
      <c r="K1435" s="419" t="str">
        <f t="shared" si="108"/>
        <v>2601 Grandview Blvd  West Lawn,  PA  19609</v>
      </c>
      <c r="L1435" s="418" t="s">
        <v>14439</v>
      </c>
      <c r="M1435" s="395"/>
      <c r="N1435" s="418" t="s">
        <v>3910</v>
      </c>
      <c r="O1435" s="395"/>
      <c r="P1435" s="418" t="s">
        <v>4566</v>
      </c>
      <c r="Q1435" s="417" t="s">
        <v>4017</v>
      </c>
      <c r="R1435" s="417" t="s">
        <v>4567</v>
      </c>
    </row>
    <row r="1436" spans="1:18" ht="15" customHeight="1" thickBot="1" x14ac:dyDescent="0.3">
      <c r="A1436" s="417" t="s">
        <v>1365</v>
      </c>
      <c r="B1436" s="413">
        <f t="shared" si="107"/>
        <v>3</v>
      </c>
      <c r="C1436" s="413" t="str">
        <f t="shared" si="105"/>
        <v>1140691033</v>
      </c>
      <c r="D1436" s="395" t="str">
        <f t="shared" si="106"/>
        <v>114069103Wilson West MS</v>
      </c>
      <c r="E1436" s="418" t="s">
        <v>1366</v>
      </c>
      <c r="F1436" s="418" t="s">
        <v>23</v>
      </c>
      <c r="G1436" s="415" t="s">
        <v>1425</v>
      </c>
      <c r="H1436" s="417" t="s">
        <v>3470</v>
      </c>
      <c r="I1436" s="418" t="s">
        <v>3469</v>
      </c>
      <c r="J1436" s="417" t="s">
        <v>3470</v>
      </c>
      <c r="K1436" s="419" t="str">
        <f t="shared" si="108"/>
        <v>2601 Grandview Boulevard  West Lawn,  PA  19609</v>
      </c>
      <c r="L1436" s="418" t="s">
        <v>6575</v>
      </c>
      <c r="M1436" s="395"/>
      <c r="N1436" s="418" t="s">
        <v>3910</v>
      </c>
      <c r="O1436" s="395"/>
      <c r="P1436" s="418" t="s">
        <v>4566</v>
      </c>
      <c r="Q1436" s="417" t="s">
        <v>4017</v>
      </c>
      <c r="R1436" s="417" t="s">
        <v>4567</v>
      </c>
    </row>
    <row r="1437" spans="1:18" ht="15" customHeight="1" thickBot="1" x14ac:dyDescent="0.3">
      <c r="A1437" s="417" t="s">
        <v>1367</v>
      </c>
      <c r="B1437" s="413">
        <f t="shared" si="107"/>
        <v>1</v>
      </c>
      <c r="C1437" s="413" t="str">
        <f t="shared" si="105"/>
        <v>1204886031</v>
      </c>
      <c r="D1437" s="395" t="str">
        <f t="shared" si="106"/>
        <v>120488603Wilson Area HS</v>
      </c>
      <c r="E1437" s="418" t="s">
        <v>1368</v>
      </c>
      <c r="F1437" s="418" t="s">
        <v>23</v>
      </c>
      <c r="G1437" s="415" t="s">
        <v>1425</v>
      </c>
      <c r="H1437" s="417" t="s">
        <v>3472</v>
      </c>
      <c r="I1437" s="418" t="s">
        <v>3471</v>
      </c>
      <c r="J1437" s="417" t="s">
        <v>3472</v>
      </c>
      <c r="K1437" s="419" t="str">
        <f t="shared" si="108"/>
        <v>424 Warrior Ln  Easton,  PA  18042</v>
      </c>
      <c r="L1437" s="418" t="s">
        <v>6576</v>
      </c>
      <c r="M1437" s="395"/>
      <c r="N1437" s="418" t="s">
        <v>3910</v>
      </c>
      <c r="O1437" s="395"/>
      <c r="P1437" s="418" t="s">
        <v>4762</v>
      </c>
      <c r="Q1437" s="417" t="s">
        <v>4017</v>
      </c>
      <c r="R1437" s="417" t="s">
        <v>4791</v>
      </c>
    </row>
    <row r="1438" spans="1:18" ht="15" customHeight="1" thickBot="1" x14ac:dyDescent="0.3">
      <c r="A1438" s="417" t="s">
        <v>1367</v>
      </c>
      <c r="B1438" s="413">
        <f t="shared" si="107"/>
        <v>2</v>
      </c>
      <c r="C1438" s="413" t="str">
        <f t="shared" si="105"/>
        <v>1204886032</v>
      </c>
      <c r="D1438" s="395" t="str">
        <f t="shared" si="106"/>
        <v>120488603Wilson Area Intermediate Sch</v>
      </c>
      <c r="E1438" s="418" t="s">
        <v>1368</v>
      </c>
      <c r="F1438" s="418" t="s">
        <v>23</v>
      </c>
      <c r="G1438" s="415" t="s">
        <v>1425</v>
      </c>
      <c r="H1438" s="417" t="s">
        <v>3474</v>
      </c>
      <c r="I1438" s="418" t="s">
        <v>3473</v>
      </c>
      <c r="J1438" s="417" t="s">
        <v>3474</v>
      </c>
      <c r="K1438" s="419" t="str">
        <f t="shared" si="108"/>
        <v>2400 Firmstone St  Easton,  PA  18042</v>
      </c>
      <c r="L1438" s="418" t="s">
        <v>6577</v>
      </c>
      <c r="M1438" s="395"/>
      <c r="N1438" s="418" t="s">
        <v>3910</v>
      </c>
      <c r="O1438" s="395"/>
      <c r="P1438" s="418" t="s">
        <v>4762</v>
      </c>
      <c r="Q1438" s="417" t="s">
        <v>4017</v>
      </c>
      <c r="R1438" s="417" t="s">
        <v>4791</v>
      </c>
    </row>
    <row r="1439" spans="1:18" ht="15" customHeight="1" thickBot="1" x14ac:dyDescent="0.3">
      <c r="A1439" s="417" t="s">
        <v>1369</v>
      </c>
      <c r="B1439" s="413">
        <f t="shared" si="107"/>
        <v>1</v>
      </c>
      <c r="C1439" s="413" t="str">
        <f t="shared" si="105"/>
        <v>1085691031</v>
      </c>
      <c r="D1439" s="395" t="str">
        <f t="shared" si="106"/>
        <v>108569103Windber Area HS</v>
      </c>
      <c r="E1439" s="418" t="s">
        <v>1370</v>
      </c>
      <c r="F1439" s="418" t="s">
        <v>23</v>
      </c>
      <c r="G1439" s="415" t="s">
        <v>1425</v>
      </c>
      <c r="H1439" s="417" t="s">
        <v>3476</v>
      </c>
      <c r="I1439" s="418" t="s">
        <v>3475</v>
      </c>
      <c r="J1439" s="417" t="s">
        <v>3476</v>
      </c>
      <c r="K1439" s="419" t="str">
        <f t="shared" si="108"/>
        <v>2301 Graham Ave  Windber,  PA  15963</v>
      </c>
      <c r="L1439" s="418" t="s">
        <v>6578</v>
      </c>
      <c r="M1439" s="395"/>
      <c r="N1439" s="418" t="s">
        <v>3910</v>
      </c>
      <c r="O1439" s="395"/>
      <c r="P1439" s="418" t="s">
        <v>4366</v>
      </c>
      <c r="Q1439" s="417" t="s">
        <v>4017</v>
      </c>
      <c r="R1439" s="417" t="s">
        <v>4367</v>
      </c>
    </row>
    <row r="1440" spans="1:18" ht="15" customHeight="1" thickBot="1" x14ac:dyDescent="0.3">
      <c r="A1440" s="417" t="s">
        <v>1369</v>
      </c>
      <c r="B1440" s="413">
        <f t="shared" si="107"/>
        <v>2</v>
      </c>
      <c r="C1440" s="413" t="str">
        <f t="shared" si="105"/>
        <v>1085691032</v>
      </c>
      <c r="D1440" s="395" t="str">
        <f t="shared" si="106"/>
        <v>108569103Windber Area MS</v>
      </c>
      <c r="E1440" s="418" t="s">
        <v>1370</v>
      </c>
      <c r="F1440" s="418" t="s">
        <v>23</v>
      </c>
      <c r="G1440" s="415" t="s">
        <v>1425</v>
      </c>
      <c r="H1440" s="417" t="s">
        <v>3478</v>
      </c>
      <c r="I1440" s="418" t="s">
        <v>3477</v>
      </c>
      <c r="J1440" s="417" t="s">
        <v>3478</v>
      </c>
      <c r="K1440" s="419" t="str">
        <f t="shared" si="108"/>
        <v>2301 Graham Ave  Windber,  PA  15963</v>
      </c>
      <c r="L1440" s="418" t="s">
        <v>6578</v>
      </c>
      <c r="M1440" s="395"/>
      <c r="N1440" s="418" t="s">
        <v>3910</v>
      </c>
      <c r="O1440" s="395"/>
      <c r="P1440" s="418" t="s">
        <v>4366</v>
      </c>
      <c r="Q1440" s="417" t="s">
        <v>4017</v>
      </c>
      <c r="R1440" s="417" t="s">
        <v>4367</v>
      </c>
    </row>
    <row r="1441" spans="1:18" ht="15" customHeight="1" thickBot="1" x14ac:dyDescent="0.3">
      <c r="A1441" s="417" t="s">
        <v>1371</v>
      </c>
      <c r="B1441" s="413">
        <f t="shared" si="107"/>
        <v>1</v>
      </c>
      <c r="C1441" s="413" t="str">
        <f t="shared" si="105"/>
        <v>1265100071</v>
      </c>
      <c r="D1441" s="395" t="str">
        <f t="shared" si="106"/>
        <v>126510007Wissahickon CS</v>
      </c>
      <c r="E1441" s="418" t="s">
        <v>1372</v>
      </c>
      <c r="F1441" s="418" t="s">
        <v>18</v>
      </c>
      <c r="G1441" s="415" t="s">
        <v>1425</v>
      </c>
      <c r="H1441" s="417" t="s">
        <v>3479</v>
      </c>
      <c r="I1441" s="418" t="s">
        <v>1372</v>
      </c>
      <c r="J1441" s="417" t="s">
        <v>3479</v>
      </c>
      <c r="K1441" s="419" t="str">
        <f t="shared" si="108"/>
        <v>4700 G Wissahickon Ave  Philadelphia,  PA  19144</v>
      </c>
      <c r="L1441" s="418" t="s">
        <v>6579</v>
      </c>
      <c r="M1441" s="395"/>
      <c r="N1441" s="418" t="s">
        <v>3910</v>
      </c>
      <c r="O1441" s="395"/>
      <c r="P1441" s="418" t="s">
        <v>4016</v>
      </c>
      <c r="Q1441" s="417" t="s">
        <v>4017</v>
      </c>
      <c r="R1441" s="417" t="s">
        <v>4957</v>
      </c>
    </row>
    <row r="1442" spans="1:18" ht="15" customHeight="1" thickBot="1" x14ac:dyDescent="0.3">
      <c r="A1442" s="417" t="s">
        <v>1373</v>
      </c>
      <c r="B1442" s="413">
        <f t="shared" si="107"/>
        <v>1</v>
      </c>
      <c r="C1442" s="413" t="str">
        <f t="shared" si="105"/>
        <v>1234693031</v>
      </c>
      <c r="D1442" s="395" t="str">
        <f t="shared" si="106"/>
        <v>123469303Wissahickon MS</v>
      </c>
      <c r="E1442" s="418" t="s">
        <v>1374</v>
      </c>
      <c r="F1442" s="418" t="s">
        <v>23</v>
      </c>
      <c r="G1442" s="415" t="s">
        <v>1425</v>
      </c>
      <c r="H1442" s="417" t="s">
        <v>3481</v>
      </c>
      <c r="I1442" s="418" t="s">
        <v>3480</v>
      </c>
      <c r="J1442" s="417" t="s">
        <v>3481</v>
      </c>
      <c r="K1442" s="419" t="str">
        <f t="shared" si="108"/>
        <v>500 Houston Rd  Ambler,  PA  19002</v>
      </c>
      <c r="L1442" s="418" t="s">
        <v>6580</v>
      </c>
      <c r="M1442" s="395"/>
      <c r="N1442" s="418" t="s">
        <v>3910</v>
      </c>
      <c r="O1442" s="395"/>
      <c r="P1442" s="418" t="s">
        <v>4897</v>
      </c>
      <c r="Q1442" s="417" t="s">
        <v>4017</v>
      </c>
      <c r="R1442" s="417" t="s">
        <v>4891</v>
      </c>
    </row>
    <row r="1443" spans="1:18" ht="15" customHeight="1" thickBot="1" x14ac:dyDescent="0.3">
      <c r="A1443" s="417" t="s">
        <v>1373</v>
      </c>
      <c r="B1443" s="413">
        <f t="shared" si="107"/>
        <v>2</v>
      </c>
      <c r="C1443" s="413" t="str">
        <f t="shared" si="105"/>
        <v>1234693032</v>
      </c>
      <c r="D1443" s="395" t="str">
        <f t="shared" si="106"/>
        <v>123469303Wissahickon SHS</v>
      </c>
      <c r="E1443" s="418" t="s">
        <v>1374</v>
      </c>
      <c r="F1443" s="418" t="s">
        <v>23</v>
      </c>
      <c r="G1443" s="415" t="s">
        <v>1425</v>
      </c>
      <c r="H1443" s="417" t="s">
        <v>3483</v>
      </c>
      <c r="I1443" s="418" t="s">
        <v>3482</v>
      </c>
      <c r="J1443" s="417" t="s">
        <v>3483</v>
      </c>
      <c r="K1443" s="419" t="str">
        <f t="shared" si="108"/>
        <v>521 Houston Rd  Ambler,  PA  19002</v>
      </c>
      <c r="L1443" s="418" t="s">
        <v>6581</v>
      </c>
      <c r="M1443" s="395"/>
      <c r="N1443" s="418" t="s">
        <v>3910</v>
      </c>
      <c r="O1443" s="395"/>
      <c r="P1443" s="418" t="s">
        <v>4897</v>
      </c>
      <c r="Q1443" s="417" t="s">
        <v>4017</v>
      </c>
      <c r="R1443" s="417" t="s">
        <v>4891</v>
      </c>
    </row>
    <row r="1444" spans="1:18" ht="15" customHeight="1" thickBot="1" x14ac:dyDescent="0.3">
      <c r="A1444" s="417" t="s">
        <v>1375</v>
      </c>
      <c r="B1444" s="413">
        <f t="shared" si="107"/>
        <v>1</v>
      </c>
      <c r="C1444" s="413" t="str">
        <f t="shared" si="105"/>
        <v>1030299021</v>
      </c>
      <c r="D1444" s="395" t="str">
        <f t="shared" si="106"/>
        <v>103029902Woodland Hills Academy</v>
      </c>
      <c r="E1444" s="418" t="s">
        <v>1376</v>
      </c>
      <c r="F1444" s="418" t="s">
        <v>23</v>
      </c>
      <c r="G1444" s="415" t="s">
        <v>1425</v>
      </c>
      <c r="H1444" s="417" t="s">
        <v>3485</v>
      </c>
      <c r="I1444" s="418" t="s">
        <v>3484</v>
      </c>
      <c r="J1444" s="417" t="s">
        <v>3485</v>
      </c>
      <c r="K1444" s="419" t="str">
        <f t="shared" si="108"/>
        <v>126 Monroeville Ave  Turtle Creek,  PA  15145</v>
      </c>
      <c r="L1444" s="418" t="s">
        <v>6582</v>
      </c>
      <c r="M1444" s="395"/>
      <c r="N1444" s="418" t="s">
        <v>3910</v>
      </c>
      <c r="O1444" s="395"/>
      <c r="P1444" s="418" t="s">
        <v>4079</v>
      </c>
      <c r="Q1444" s="417" t="s">
        <v>4017</v>
      </c>
      <c r="R1444" s="417" t="s">
        <v>4080</v>
      </c>
    </row>
    <row r="1445" spans="1:18" ht="15" customHeight="1" thickBot="1" x14ac:dyDescent="0.3">
      <c r="A1445" s="417" t="s">
        <v>1375</v>
      </c>
      <c r="B1445" s="413">
        <f t="shared" si="107"/>
        <v>2</v>
      </c>
      <c r="C1445" s="413" t="str">
        <f t="shared" ref="C1445:C1470" si="109">A1445&amp;B1445</f>
        <v>1030299022</v>
      </c>
      <c r="D1445" s="395" t="str">
        <f t="shared" ref="D1445:D1470" si="110">A1445&amp;I1445</f>
        <v>103029902Woodland Hills JHS</v>
      </c>
      <c r="E1445" s="418" t="s">
        <v>1376</v>
      </c>
      <c r="F1445" s="418" t="s">
        <v>23</v>
      </c>
      <c r="G1445" s="415" t="s">
        <v>1425</v>
      </c>
      <c r="H1445" s="417" t="s">
        <v>3487</v>
      </c>
      <c r="I1445" s="418" t="s">
        <v>3486</v>
      </c>
      <c r="J1445" s="417" t="s">
        <v>3487</v>
      </c>
      <c r="K1445" s="419" t="str">
        <f t="shared" si="108"/>
        <v>7600 Evans St  Pittsburgh,  PA  15218</v>
      </c>
      <c r="L1445" s="418" t="s">
        <v>6583</v>
      </c>
      <c r="M1445" s="395"/>
      <c r="N1445" s="418" t="s">
        <v>3910</v>
      </c>
      <c r="O1445" s="395"/>
      <c r="P1445" s="418" t="s">
        <v>4067</v>
      </c>
      <c r="Q1445" s="417" t="s">
        <v>4017</v>
      </c>
      <c r="R1445" s="417" t="s">
        <v>5080</v>
      </c>
    </row>
    <row r="1446" spans="1:18" ht="15" customHeight="1" thickBot="1" x14ac:dyDescent="0.3">
      <c r="A1446" s="417" t="s">
        <v>1375</v>
      </c>
      <c r="B1446" s="413">
        <f t="shared" si="107"/>
        <v>3</v>
      </c>
      <c r="C1446" s="413" t="str">
        <f t="shared" si="109"/>
        <v>1030299023</v>
      </c>
      <c r="D1446" s="395" t="str">
        <f t="shared" si="110"/>
        <v>103029902Woodland Hills SHS</v>
      </c>
      <c r="E1446" s="418" t="s">
        <v>1376</v>
      </c>
      <c r="F1446" s="418" t="s">
        <v>23</v>
      </c>
      <c r="G1446" s="415" t="s">
        <v>1425</v>
      </c>
      <c r="H1446" s="417" t="s">
        <v>3489</v>
      </c>
      <c r="I1446" s="418" t="s">
        <v>3488</v>
      </c>
      <c r="J1446" s="417" t="s">
        <v>3489</v>
      </c>
      <c r="K1446" s="419" t="str">
        <f t="shared" si="108"/>
        <v>2550 Greensburg Pike  Pittsburgh,  PA  15221</v>
      </c>
      <c r="L1446" s="418" t="s">
        <v>6584</v>
      </c>
      <c r="M1446" s="395"/>
      <c r="N1446" s="418" t="s">
        <v>3910</v>
      </c>
      <c r="O1446" s="395"/>
      <c r="P1446" s="418" t="s">
        <v>4067</v>
      </c>
      <c r="Q1446" s="417" t="s">
        <v>4017</v>
      </c>
      <c r="R1446" s="417" t="s">
        <v>4141</v>
      </c>
    </row>
    <row r="1447" spans="1:18" ht="15" customHeight="1" thickBot="1" x14ac:dyDescent="0.3">
      <c r="A1447" s="417" t="s">
        <v>1377</v>
      </c>
      <c r="B1447" s="413">
        <f t="shared" si="107"/>
        <v>1</v>
      </c>
      <c r="C1447" s="413" t="str">
        <f t="shared" si="109"/>
        <v>1265128601</v>
      </c>
      <c r="D1447" s="395" t="str">
        <f t="shared" si="110"/>
        <v>126512860World Communications CS</v>
      </c>
      <c r="E1447" s="418" t="s">
        <v>1378</v>
      </c>
      <c r="F1447" s="418" t="s">
        <v>18</v>
      </c>
      <c r="G1447" s="415" t="s">
        <v>1425</v>
      </c>
      <c r="H1447" s="417" t="s">
        <v>15023</v>
      </c>
      <c r="I1447" s="418" t="s">
        <v>1378</v>
      </c>
      <c r="J1447" s="417" t="s">
        <v>15023</v>
      </c>
      <c r="K1447" s="419" t="str">
        <f t="shared" si="108"/>
        <v>512-20 S Broad St  Philadelphia,  PA  19146</v>
      </c>
      <c r="L1447" s="418" t="s">
        <v>15024</v>
      </c>
      <c r="M1447" s="395"/>
      <c r="N1447" s="418" t="s">
        <v>3910</v>
      </c>
      <c r="O1447" s="395"/>
      <c r="P1447" s="418" t="s">
        <v>4016</v>
      </c>
      <c r="Q1447" s="417" t="s">
        <v>4017</v>
      </c>
      <c r="R1447" s="417" t="s">
        <v>4972</v>
      </c>
    </row>
    <row r="1448" spans="1:18" ht="15" customHeight="1" thickBot="1" x14ac:dyDescent="0.3">
      <c r="A1448" s="417" t="s">
        <v>1379</v>
      </c>
      <c r="B1448" s="413">
        <f t="shared" si="107"/>
        <v>1</v>
      </c>
      <c r="C1448" s="413" t="str">
        <f t="shared" si="109"/>
        <v>1170890031</v>
      </c>
      <c r="D1448" s="395" t="str">
        <f t="shared" si="110"/>
        <v>117089003Wyalusing Valley JSHS</v>
      </c>
      <c r="E1448" s="418" t="s">
        <v>1380</v>
      </c>
      <c r="F1448" s="418" t="s">
        <v>23</v>
      </c>
      <c r="G1448" s="415" t="s">
        <v>1425</v>
      </c>
      <c r="H1448" s="417" t="s">
        <v>3491</v>
      </c>
      <c r="I1448" s="418" t="s">
        <v>3490</v>
      </c>
      <c r="J1448" s="417" t="s">
        <v>3491</v>
      </c>
      <c r="K1448" s="419" t="str">
        <f t="shared" ref="K1448:K1470" si="111">L1448&amp;"  "&amp;P1448&amp;",  "&amp;Q1448&amp;"  "&amp;R1448</f>
        <v>11364 Wyalusing New Albany Road  Wyalusing,  PA  18853</v>
      </c>
      <c r="L1448" s="418" t="s">
        <v>6585</v>
      </c>
      <c r="M1448" s="395"/>
      <c r="N1448" s="418" t="s">
        <v>3910</v>
      </c>
      <c r="O1448" s="395"/>
      <c r="P1448" s="418" t="s">
        <v>4673</v>
      </c>
      <c r="Q1448" s="417" t="s">
        <v>4017</v>
      </c>
      <c r="R1448" s="417" t="s">
        <v>4674</v>
      </c>
    </row>
    <row r="1449" spans="1:18" ht="15" customHeight="1" thickBot="1" x14ac:dyDescent="0.3">
      <c r="A1449" s="417" t="s">
        <v>1381</v>
      </c>
      <c r="B1449" s="413">
        <f t="shared" si="107"/>
        <v>1</v>
      </c>
      <c r="C1449" s="413" t="str">
        <f t="shared" si="109"/>
        <v>1184092031</v>
      </c>
      <c r="D1449" s="395" t="str">
        <f t="shared" si="110"/>
        <v>118409203Wyoming Area Sec Ctr</v>
      </c>
      <c r="E1449" s="418" t="s">
        <v>1382</v>
      </c>
      <c r="F1449" s="418" t="s">
        <v>23</v>
      </c>
      <c r="G1449" s="415" t="s">
        <v>1425</v>
      </c>
      <c r="H1449" s="417" t="s">
        <v>3493</v>
      </c>
      <c r="I1449" s="418" t="s">
        <v>3492</v>
      </c>
      <c r="J1449" s="417" t="s">
        <v>3493</v>
      </c>
      <c r="K1449" s="419" t="str">
        <f t="shared" si="111"/>
        <v>20 Memorial St  Exeter,  PA  18643</v>
      </c>
      <c r="L1449" s="418" t="s">
        <v>6586</v>
      </c>
      <c r="M1449" s="395"/>
      <c r="N1449" s="418" t="s">
        <v>3910</v>
      </c>
      <c r="O1449" s="395"/>
      <c r="P1449" s="418" t="s">
        <v>4719</v>
      </c>
      <c r="Q1449" s="417" t="s">
        <v>4017</v>
      </c>
      <c r="R1449" s="417" t="s">
        <v>4720</v>
      </c>
    </row>
    <row r="1450" spans="1:18" ht="15" customHeight="1" thickBot="1" x14ac:dyDescent="0.3">
      <c r="A1450" s="417" t="s">
        <v>1383</v>
      </c>
      <c r="B1450" s="413">
        <f t="shared" si="107"/>
        <v>1</v>
      </c>
      <c r="C1450" s="413" t="str">
        <f t="shared" si="109"/>
        <v>1184093021</v>
      </c>
      <c r="D1450" s="395" t="str">
        <f t="shared" si="110"/>
        <v>118409302Wyoming Valley West MS</v>
      </c>
      <c r="E1450" s="418" t="s">
        <v>1384</v>
      </c>
      <c r="F1450" s="418" t="s">
        <v>23</v>
      </c>
      <c r="G1450" s="415" t="s">
        <v>1425</v>
      </c>
      <c r="H1450" s="417" t="s">
        <v>3495</v>
      </c>
      <c r="I1450" s="418" t="s">
        <v>3494</v>
      </c>
      <c r="J1450" s="417" t="s">
        <v>3495</v>
      </c>
      <c r="K1450" s="419" t="str">
        <f t="shared" si="111"/>
        <v>201 Chester Street  Kingston,  PA  18704</v>
      </c>
      <c r="L1450" s="418" t="s">
        <v>6588</v>
      </c>
      <c r="M1450" s="395"/>
      <c r="N1450" s="418" t="s">
        <v>3910</v>
      </c>
      <c r="O1450" s="395"/>
      <c r="P1450" s="418" t="s">
        <v>4695</v>
      </c>
      <c r="Q1450" s="417" t="s">
        <v>4017</v>
      </c>
      <c r="R1450" s="417" t="s">
        <v>4696</v>
      </c>
    </row>
    <row r="1451" spans="1:18" ht="15" customHeight="1" thickBot="1" x14ac:dyDescent="0.3">
      <c r="A1451" s="417" t="s">
        <v>1383</v>
      </c>
      <c r="B1451" s="413">
        <f t="shared" si="107"/>
        <v>2</v>
      </c>
      <c r="C1451" s="413" t="str">
        <f t="shared" si="109"/>
        <v>1184093022</v>
      </c>
      <c r="D1451" s="395" t="str">
        <f t="shared" si="110"/>
        <v>118409302Wyoming Valley West SHS</v>
      </c>
      <c r="E1451" s="418" t="s">
        <v>1384</v>
      </c>
      <c r="F1451" s="418" t="s">
        <v>23</v>
      </c>
      <c r="G1451" s="415" t="s">
        <v>1425</v>
      </c>
      <c r="H1451" s="417" t="s">
        <v>3497</v>
      </c>
      <c r="I1451" s="418" t="s">
        <v>3496</v>
      </c>
      <c r="J1451" s="417" t="s">
        <v>3497</v>
      </c>
      <c r="K1451" s="419" t="str">
        <f t="shared" si="111"/>
        <v>150 Wadham Street  Plymouth,  PA  18651</v>
      </c>
      <c r="L1451" s="418" t="s">
        <v>6589</v>
      </c>
      <c r="M1451" s="395"/>
      <c r="N1451" s="418" t="s">
        <v>3910</v>
      </c>
      <c r="O1451" s="395"/>
      <c r="P1451" s="418" t="s">
        <v>6587</v>
      </c>
      <c r="Q1451" s="417" t="s">
        <v>4017</v>
      </c>
      <c r="R1451" s="417" t="s">
        <v>15025</v>
      </c>
    </row>
    <row r="1452" spans="1:18" ht="15" customHeight="1" thickBot="1" x14ac:dyDescent="0.3">
      <c r="A1452" s="417" t="s">
        <v>1385</v>
      </c>
      <c r="B1452" s="413">
        <f t="shared" si="107"/>
        <v>1</v>
      </c>
      <c r="C1452" s="413" t="str">
        <f t="shared" si="109"/>
        <v>1140693531</v>
      </c>
      <c r="D1452" s="395" t="str">
        <f t="shared" si="110"/>
        <v>114069353Wyomissing Area JSHS</v>
      </c>
      <c r="E1452" s="418" t="s">
        <v>1386</v>
      </c>
      <c r="F1452" s="418" t="s">
        <v>23</v>
      </c>
      <c r="G1452" s="415" t="s">
        <v>1425</v>
      </c>
      <c r="H1452" s="417" t="s">
        <v>3499</v>
      </c>
      <c r="I1452" s="418" t="s">
        <v>3498</v>
      </c>
      <c r="J1452" s="417" t="s">
        <v>3499</v>
      </c>
      <c r="K1452" s="419" t="str">
        <f t="shared" si="111"/>
        <v>630 Evans Ave  Wyomissing,  PA  19610</v>
      </c>
      <c r="L1452" s="418" t="s">
        <v>6590</v>
      </c>
      <c r="M1452" s="395"/>
      <c r="N1452" s="418" t="s">
        <v>3910</v>
      </c>
      <c r="O1452" s="395"/>
      <c r="P1452" s="418" t="s">
        <v>4568</v>
      </c>
      <c r="Q1452" s="417" t="s">
        <v>4017</v>
      </c>
      <c r="R1452" s="417" t="s">
        <v>4569</v>
      </c>
    </row>
    <row r="1453" spans="1:18" ht="15" customHeight="1" thickBot="1" x14ac:dyDescent="0.3">
      <c r="A1453" s="417" t="s">
        <v>1387</v>
      </c>
      <c r="B1453" s="413">
        <f t="shared" si="107"/>
        <v>1</v>
      </c>
      <c r="C1453" s="413" t="str">
        <f t="shared" si="109"/>
        <v>1126790021</v>
      </c>
      <c r="D1453" s="395" t="str">
        <f t="shared" si="110"/>
        <v>112679002Davis Sch</v>
      </c>
      <c r="E1453" s="418" t="s">
        <v>1388</v>
      </c>
      <c r="F1453" s="418" t="s">
        <v>23</v>
      </c>
      <c r="G1453" s="415" t="s">
        <v>1425</v>
      </c>
      <c r="H1453" s="417" t="s">
        <v>3881</v>
      </c>
      <c r="I1453" s="418" t="s">
        <v>3500</v>
      </c>
      <c r="J1453" s="417" t="s">
        <v>3881</v>
      </c>
      <c r="K1453" s="419" t="str">
        <f t="shared" si="111"/>
        <v>300 S Ogontz St  York,  PA  17403</v>
      </c>
      <c r="L1453" s="418" t="s">
        <v>6591</v>
      </c>
      <c r="M1453" s="395"/>
      <c r="N1453" s="418" t="s">
        <v>3910</v>
      </c>
      <c r="O1453" s="395"/>
      <c r="P1453" s="418" t="s">
        <v>4467</v>
      </c>
      <c r="Q1453" s="417" t="s">
        <v>4017</v>
      </c>
      <c r="R1453" s="417" t="s">
        <v>4477</v>
      </c>
    </row>
    <row r="1454" spans="1:18" ht="15" customHeight="1" thickBot="1" x14ac:dyDescent="0.3">
      <c r="A1454" s="417" t="s">
        <v>1387</v>
      </c>
      <c r="B1454" s="413">
        <f t="shared" si="107"/>
        <v>2</v>
      </c>
      <c r="C1454" s="413" t="str">
        <f t="shared" si="109"/>
        <v>1126790022</v>
      </c>
      <c r="D1454" s="395" t="str">
        <f t="shared" si="110"/>
        <v>112679002Devers Sch</v>
      </c>
      <c r="E1454" s="418" t="s">
        <v>1388</v>
      </c>
      <c r="F1454" s="418" t="s">
        <v>23</v>
      </c>
      <c r="G1454" s="415" t="s">
        <v>1425</v>
      </c>
      <c r="H1454" s="417" t="s">
        <v>3882</v>
      </c>
      <c r="I1454" s="418" t="s">
        <v>3501</v>
      </c>
      <c r="J1454" s="417" t="s">
        <v>3882</v>
      </c>
      <c r="K1454" s="419" t="str">
        <f t="shared" si="111"/>
        <v>801 Chanceford Ave  York,  PA  17404</v>
      </c>
      <c r="L1454" s="418" t="s">
        <v>6592</v>
      </c>
      <c r="M1454" s="395"/>
      <c r="N1454" s="418" t="s">
        <v>3910</v>
      </c>
      <c r="O1454" s="395"/>
      <c r="P1454" s="418" t="s">
        <v>4467</v>
      </c>
      <c r="Q1454" s="417" t="s">
        <v>4017</v>
      </c>
      <c r="R1454" s="417" t="s">
        <v>4491</v>
      </c>
    </row>
    <row r="1455" spans="1:18" ht="15" customHeight="1" thickBot="1" x14ac:dyDescent="0.3">
      <c r="A1455" s="417" t="s">
        <v>1387</v>
      </c>
      <c r="B1455" s="413">
        <f t="shared" si="107"/>
        <v>3</v>
      </c>
      <c r="C1455" s="413" t="str">
        <f t="shared" si="109"/>
        <v>1126790023</v>
      </c>
      <c r="D1455" s="395" t="str">
        <f t="shared" si="110"/>
        <v>112679002Ferguson Sch</v>
      </c>
      <c r="E1455" s="418" t="s">
        <v>1388</v>
      </c>
      <c r="F1455" s="418" t="s">
        <v>23</v>
      </c>
      <c r="G1455" s="415" t="s">
        <v>1425</v>
      </c>
      <c r="H1455" s="417" t="s">
        <v>3883</v>
      </c>
      <c r="I1455" s="418" t="s">
        <v>3502</v>
      </c>
      <c r="J1455" s="417" t="s">
        <v>3883</v>
      </c>
      <c r="K1455" s="419" t="str">
        <f t="shared" si="111"/>
        <v>525 N Newberry St  York,  PA  17404</v>
      </c>
      <c r="L1455" s="418" t="s">
        <v>6593</v>
      </c>
      <c r="M1455" s="395"/>
      <c r="N1455" s="418" t="s">
        <v>3910</v>
      </c>
      <c r="O1455" s="395"/>
      <c r="P1455" s="418" t="s">
        <v>4467</v>
      </c>
      <c r="Q1455" s="417" t="s">
        <v>4017</v>
      </c>
      <c r="R1455" s="417" t="s">
        <v>4491</v>
      </c>
    </row>
    <row r="1456" spans="1:18" ht="15" customHeight="1" thickBot="1" x14ac:dyDescent="0.3">
      <c r="A1456" s="417" t="s">
        <v>1387</v>
      </c>
      <c r="B1456" s="413">
        <f t="shared" si="107"/>
        <v>4</v>
      </c>
      <c r="C1456" s="413" t="str">
        <f t="shared" si="109"/>
        <v>1126790024</v>
      </c>
      <c r="D1456" s="395" t="str">
        <f t="shared" si="110"/>
        <v>112679002Goode Sch</v>
      </c>
      <c r="E1456" s="418" t="s">
        <v>1388</v>
      </c>
      <c r="F1456" s="418" t="s">
        <v>23</v>
      </c>
      <c r="G1456" s="415" t="s">
        <v>1425</v>
      </c>
      <c r="H1456" s="417" t="s">
        <v>3884</v>
      </c>
      <c r="I1456" s="418" t="s">
        <v>3503</v>
      </c>
      <c r="J1456" s="417" t="s">
        <v>3884</v>
      </c>
      <c r="K1456" s="419" t="str">
        <f t="shared" si="111"/>
        <v>251 N Broad St  York,  PA  17403</v>
      </c>
      <c r="L1456" s="418" t="s">
        <v>6594</v>
      </c>
      <c r="M1456" s="395"/>
      <c r="N1456" s="418" t="s">
        <v>3910</v>
      </c>
      <c r="O1456" s="395"/>
      <c r="P1456" s="418" t="s">
        <v>4467</v>
      </c>
      <c r="Q1456" s="417" t="s">
        <v>4017</v>
      </c>
      <c r="R1456" s="417" t="s">
        <v>4477</v>
      </c>
    </row>
    <row r="1457" spans="1:18" ht="15" customHeight="1" thickBot="1" x14ac:dyDescent="0.3">
      <c r="A1457" s="417" t="s">
        <v>1387</v>
      </c>
      <c r="B1457" s="413">
        <f t="shared" si="107"/>
        <v>5</v>
      </c>
      <c r="C1457" s="413" t="str">
        <f t="shared" si="109"/>
        <v>1126790025</v>
      </c>
      <c r="D1457" s="395" t="str">
        <f t="shared" si="110"/>
        <v>112679002Jackson Sch</v>
      </c>
      <c r="E1457" s="418" t="s">
        <v>1388</v>
      </c>
      <c r="F1457" s="418" t="s">
        <v>23</v>
      </c>
      <c r="G1457" s="415" t="s">
        <v>1425</v>
      </c>
      <c r="H1457" s="417" t="s">
        <v>3885</v>
      </c>
      <c r="I1457" s="418" t="s">
        <v>3504</v>
      </c>
      <c r="J1457" s="417" t="s">
        <v>3885</v>
      </c>
      <c r="K1457" s="419" t="str">
        <f t="shared" si="111"/>
        <v>177 E Jackson St  York,  PA  17403</v>
      </c>
      <c r="L1457" s="418" t="s">
        <v>6595</v>
      </c>
      <c r="M1457" s="395"/>
      <c r="N1457" s="418" t="s">
        <v>3910</v>
      </c>
      <c r="O1457" s="395"/>
      <c r="P1457" s="418" t="s">
        <v>4467</v>
      </c>
      <c r="Q1457" s="417" t="s">
        <v>4017</v>
      </c>
      <c r="R1457" s="417" t="s">
        <v>4477</v>
      </c>
    </row>
    <row r="1458" spans="1:18" ht="15" customHeight="1" thickBot="1" x14ac:dyDescent="0.3">
      <c r="A1458" s="417" t="s">
        <v>1387</v>
      </c>
      <c r="B1458" s="413">
        <f t="shared" si="107"/>
        <v>6</v>
      </c>
      <c r="C1458" s="413" t="str">
        <f t="shared" si="109"/>
        <v>1126790026</v>
      </c>
      <c r="D1458" s="395" t="str">
        <f t="shared" si="110"/>
        <v>112679002McKinley Sch</v>
      </c>
      <c r="E1458" s="418" t="s">
        <v>1388</v>
      </c>
      <c r="F1458" s="418" t="s">
        <v>23</v>
      </c>
      <c r="G1458" s="415" t="s">
        <v>1425</v>
      </c>
      <c r="H1458" s="417" t="s">
        <v>3886</v>
      </c>
      <c r="I1458" s="418" t="s">
        <v>1412</v>
      </c>
      <c r="J1458" s="417" t="s">
        <v>3886</v>
      </c>
      <c r="K1458" s="419" t="str">
        <f t="shared" si="111"/>
        <v>600 Manor St  York,  PA  17403</v>
      </c>
      <c r="L1458" s="418" t="s">
        <v>6596</v>
      </c>
      <c r="M1458" s="395"/>
      <c r="N1458" s="418" t="s">
        <v>3910</v>
      </c>
      <c r="O1458" s="395"/>
      <c r="P1458" s="418" t="s">
        <v>4467</v>
      </c>
      <c r="Q1458" s="417" t="s">
        <v>4017</v>
      </c>
      <c r="R1458" s="417" t="s">
        <v>4477</v>
      </c>
    </row>
    <row r="1459" spans="1:18" ht="15" customHeight="1" thickBot="1" x14ac:dyDescent="0.3">
      <c r="A1459" s="417" t="s">
        <v>1387</v>
      </c>
      <c r="B1459" s="413">
        <f t="shared" si="107"/>
        <v>7</v>
      </c>
      <c r="C1459" s="413" t="str">
        <f t="shared" si="109"/>
        <v>1126790027</v>
      </c>
      <c r="D1459" s="395" t="str">
        <f t="shared" si="110"/>
        <v>112679002William Penn SHS</v>
      </c>
      <c r="E1459" s="418" t="s">
        <v>1388</v>
      </c>
      <c r="F1459" s="418" t="s">
        <v>23</v>
      </c>
      <c r="G1459" s="415" t="s">
        <v>1425</v>
      </c>
      <c r="H1459" s="417" t="s">
        <v>3506</v>
      </c>
      <c r="I1459" s="418" t="s">
        <v>3505</v>
      </c>
      <c r="J1459" s="417" t="s">
        <v>3506</v>
      </c>
      <c r="K1459" s="419" t="str">
        <f t="shared" si="111"/>
        <v>101 W College Ave  York,  PA  17403</v>
      </c>
      <c r="L1459" s="418" t="s">
        <v>6597</v>
      </c>
      <c r="M1459" s="395"/>
      <c r="N1459" s="418" t="s">
        <v>3910</v>
      </c>
      <c r="O1459" s="395"/>
      <c r="P1459" s="418" t="s">
        <v>4467</v>
      </c>
      <c r="Q1459" s="417" t="s">
        <v>4017</v>
      </c>
      <c r="R1459" s="417" t="s">
        <v>4477</v>
      </c>
    </row>
    <row r="1460" spans="1:18" ht="15" customHeight="1" thickBot="1" x14ac:dyDescent="0.3">
      <c r="A1460" s="417" t="s">
        <v>1389</v>
      </c>
      <c r="B1460" s="413">
        <f t="shared" si="107"/>
        <v>1</v>
      </c>
      <c r="C1460" s="413" t="str">
        <f t="shared" si="109"/>
        <v>1126791071</v>
      </c>
      <c r="D1460" s="395" t="str">
        <f t="shared" si="110"/>
        <v>112679107York Co School of Technology</v>
      </c>
      <c r="E1460" s="418" t="s">
        <v>1390</v>
      </c>
      <c r="F1460" s="418" t="s">
        <v>167</v>
      </c>
      <c r="G1460" s="415" t="s">
        <v>1425</v>
      </c>
      <c r="H1460" s="417" t="s">
        <v>6598</v>
      </c>
      <c r="I1460" s="418" t="s">
        <v>1390</v>
      </c>
      <c r="J1460" s="417" t="s">
        <v>6598</v>
      </c>
      <c r="K1460" s="419" t="str">
        <f t="shared" si="111"/>
        <v>2179 South Queen Street  York,  PA  17402</v>
      </c>
      <c r="L1460" s="418" t="s">
        <v>6599</v>
      </c>
      <c r="M1460" s="395"/>
      <c r="N1460" s="418" t="s">
        <v>3910</v>
      </c>
      <c r="O1460" s="395"/>
      <c r="P1460" s="418" t="s">
        <v>4467</v>
      </c>
      <c r="Q1460" s="417" t="s">
        <v>4017</v>
      </c>
      <c r="R1460" s="417" t="s">
        <v>4492</v>
      </c>
    </row>
    <row r="1461" spans="1:18" ht="15" customHeight="1" thickBot="1" x14ac:dyDescent="0.3">
      <c r="A1461" s="417" t="s">
        <v>1391</v>
      </c>
      <c r="B1461" s="413">
        <f t="shared" si="107"/>
        <v>1</v>
      </c>
      <c r="C1461" s="413" t="str">
        <f t="shared" si="109"/>
        <v>1126794031</v>
      </c>
      <c r="D1461" s="395" t="str">
        <f t="shared" si="110"/>
        <v>112679403York Suburban MS</v>
      </c>
      <c r="E1461" s="418" t="s">
        <v>1392</v>
      </c>
      <c r="F1461" s="418" t="s">
        <v>23</v>
      </c>
      <c r="G1461" s="415" t="s">
        <v>1425</v>
      </c>
      <c r="H1461" s="417" t="s">
        <v>3508</v>
      </c>
      <c r="I1461" s="418" t="s">
        <v>3507</v>
      </c>
      <c r="J1461" s="417" t="s">
        <v>3508</v>
      </c>
      <c r="K1461" s="419" t="str">
        <f t="shared" si="111"/>
        <v>455 Sundale Dr  York,  PA  17402</v>
      </c>
      <c r="L1461" s="418" t="s">
        <v>6600</v>
      </c>
      <c r="M1461" s="395"/>
      <c r="N1461" s="418" t="s">
        <v>3910</v>
      </c>
      <c r="O1461" s="395"/>
      <c r="P1461" s="418" t="s">
        <v>4467</v>
      </c>
      <c r="Q1461" s="417" t="s">
        <v>4017</v>
      </c>
      <c r="R1461" s="417" t="s">
        <v>4492</v>
      </c>
    </row>
    <row r="1462" spans="1:18" ht="15" customHeight="1" thickBot="1" x14ac:dyDescent="0.3">
      <c r="A1462" s="417" t="s">
        <v>1391</v>
      </c>
      <c r="B1462" s="413">
        <f t="shared" si="107"/>
        <v>2</v>
      </c>
      <c r="C1462" s="413" t="str">
        <f t="shared" si="109"/>
        <v>1126794032</v>
      </c>
      <c r="D1462" s="395" t="str">
        <f t="shared" si="110"/>
        <v>112679403York Suburban SHS</v>
      </c>
      <c r="E1462" s="418" t="s">
        <v>1392</v>
      </c>
      <c r="F1462" s="418" t="s">
        <v>23</v>
      </c>
      <c r="G1462" s="415" t="s">
        <v>1425</v>
      </c>
      <c r="H1462" s="417" t="s">
        <v>3510</v>
      </c>
      <c r="I1462" s="418" t="s">
        <v>3509</v>
      </c>
      <c r="J1462" s="417" t="s">
        <v>3510</v>
      </c>
      <c r="K1462" s="419" t="str">
        <f t="shared" si="111"/>
        <v>1800 Hollywood Dr  York,  PA  17403</v>
      </c>
      <c r="L1462" s="418" t="s">
        <v>6601</v>
      </c>
      <c r="M1462" s="395"/>
      <c r="N1462" s="418" t="s">
        <v>3910</v>
      </c>
      <c r="O1462" s="395"/>
      <c r="P1462" s="418" t="s">
        <v>4467</v>
      </c>
      <c r="Q1462" s="417" t="s">
        <v>4017</v>
      </c>
      <c r="R1462" s="417" t="s">
        <v>4477</v>
      </c>
    </row>
    <row r="1463" spans="1:18" ht="15" customHeight="1" thickBot="1" x14ac:dyDescent="0.3">
      <c r="A1463" s="417" t="s">
        <v>1393</v>
      </c>
      <c r="B1463" s="413">
        <f t="shared" si="107"/>
        <v>1</v>
      </c>
      <c r="C1463" s="413" t="str">
        <f t="shared" si="109"/>
        <v>1076589031</v>
      </c>
      <c r="D1463" s="395" t="str">
        <f t="shared" si="110"/>
        <v>107658903Yough Intrmd/MS Sch</v>
      </c>
      <c r="E1463" s="418" t="s">
        <v>1394</v>
      </c>
      <c r="F1463" s="418" t="s">
        <v>23</v>
      </c>
      <c r="G1463" s="415" t="s">
        <v>1425</v>
      </c>
      <c r="H1463" s="417" t="s">
        <v>3512</v>
      </c>
      <c r="I1463" s="418" t="s">
        <v>3511</v>
      </c>
      <c r="J1463" s="417" t="s">
        <v>3512</v>
      </c>
      <c r="K1463" s="419" t="str">
        <f t="shared" si="111"/>
        <v>171 Route 31  Ruffsdale,  PA  15679</v>
      </c>
      <c r="L1463" s="418" t="s">
        <v>6603</v>
      </c>
      <c r="M1463" s="395"/>
      <c r="N1463" s="418" t="s">
        <v>3910</v>
      </c>
      <c r="O1463" s="395"/>
      <c r="P1463" s="418" t="s">
        <v>6602</v>
      </c>
      <c r="Q1463" s="417" t="s">
        <v>4017</v>
      </c>
      <c r="R1463" s="417" t="s">
        <v>15026</v>
      </c>
    </row>
    <row r="1464" spans="1:18" ht="15" customHeight="1" thickBot="1" x14ac:dyDescent="0.3">
      <c r="A1464" s="417" t="s">
        <v>1393</v>
      </c>
      <c r="B1464" s="413">
        <f t="shared" si="107"/>
        <v>2</v>
      </c>
      <c r="C1464" s="413" t="str">
        <f t="shared" si="109"/>
        <v>1076589032</v>
      </c>
      <c r="D1464" s="395" t="str">
        <f t="shared" si="110"/>
        <v>107658903Yough SHS</v>
      </c>
      <c r="E1464" s="418" t="s">
        <v>1394</v>
      </c>
      <c r="F1464" s="418" t="s">
        <v>23</v>
      </c>
      <c r="G1464" s="415" t="s">
        <v>1425</v>
      </c>
      <c r="H1464" s="417" t="s">
        <v>3514</v>
      </c>
      <c r="I1464" s="418" t="s">
        <v>3513</v>
      </c>
      <c r="J1464" s="417" t="s">
        <v>3514</v>
      </c>
      <c r="K1464" s="419" t="str">
        <f t="shared" si="111"/>
        <v>919 Lowber Rd  Herminie,  PA  15637</v>
      </c>
      <c r="L1464" s="418" t="s">
        <v>6604</v>
      </c>
      <c r="M1464" s="395"/>
      <c r="N1464" s="418" t="s">
        <v>3910</v>
      </c>
      <c r="O1464" s="395"/>
      <c r="P1464" s="418" t="s">
        <v>4294</v>
      </c>
      <c r="Q1464" s="417" t="s">
        <v>4017</v>
      </c>
      <c r="R1464" s="417" t="s">
        <v>4295</v>
      </c>
    </row>
    <row r="1465" spans="1:18" ht="15" customHeight="1" thickBot="1" x14ac:dyDescent="0.3">
      <c r="A1465" s="417" t="s">
        <v>1395</v>
      </c>
      <c r="B1465" s="413">
        <f t="shared" si="107"/>
        <v>1</v>
      </c>
      <c r="C1465" s="413" t="str">
        <f t="shared" si="109"/>
        <v>1265132501</v>
      </c>
      <c r="D1465" s="395" t="str">
        <f t="shared" si="110"/>
        <v>126513250Young Scholars CS</v>
      </c>
      <c r="E1465" s="418" t="s">
        <v>1396</v>
      </c>
      <c r="F1465" s="418" t="s">
        <v>18</v>
      </c>
      <c r="G1465" s="415" t="s">
        <v>1425</v>
      </c>
      <c r="H1465" s="417" t="s">
        <v>3515</v>
      </c>
      <c r="I1465" s="418" t="s">
        <v>1396</v>
      </c>
      <c r="J1465" s="417" t="s">
        <v>3515</v>
      </c>
      <c r="K1465" s="419" t="str">
        <f t="shared" si="111"/>
        <v>900 N Marshall St  Philadelphia,  PA  19123</v>
      </c>
      <c r="L1465" s="418" t="s">
        <v>6605</v>
      </c>
      <c r="M1465" s="395"/>
      <c r="N1465" s="418" t="s">
        <v>3910</v>
      </c>
      <c r="O1465" s="395"/>
      <c r="P1465" s="418" t="s">
        <v>4016</v>
      </c>
      <c r="Q1465" s="417" t="s">
        <v>4017</v>
      </c>
      <c r="R1465" s="417" t="s">
        <v>4968</v>
      </c>
    </row>
    <row r="1466" spans="1:18" ht="15" customHeight="1" thickBot="1" x14ac:dyDescent="0.3">
      <c r="A1466" s="417" t="s">
        <v>1397</v>
      </c>
      <c r="B1466" s="413">
        <f t="shared" si="107"/>
        <v>1</v>
      </c>
      <c r="C1466" s="413" t="str">
        <f t="shared" si="109"/>
        <v>1265185471</v>
      </c>
      <c r="D1466" s="395" t="str">
        <f t="shared" si="110"/>
        <v>126518547Young Scholars Frederick Douglass Charte</v>
      </c>
      <c r="E1466" s="418" t="s">
        <v>4995</v>
      </c>
      <c r="F1466" s="418" t="s">
        <v>18</v>
      </c>
      <c r="G1466" s="415" t="s">
        <v>1425</v>
      </c>
      <c r="H1466" s="417" t="s">
        <v>3516</v>
      </c>
      <c r="I1466" s="418" t="s">
        <v>6606</v>
      </c>
      <c r="J1466" s="417" t="s">
        <v>3516</v>
      </c>
      <c r="K1466" s="419" t="str">
        <f t="shared" si="111"/>
        <v>2118 West Norris St.  Philadelphia,  PA  19121</v>
      </c>
      <c r="L1466" s="418" t="s">
        <v>6607</v>
      </c>
      <c r="M1466" s="395"/>
      <c r="N1466" s="418" t="s">
        <v>3910</v>
      </c>
      <c r="O1466" s="395"/>
      <c r="P1466" s="418" t="s">
        <v>4016</v>
      </c>
      <c r="Q1466" s="417" t="s">
        <v>4017</v>
      </c>
      <c r="R1466" s="417" t="s">
        <v>4976</v>
      </c>
    </row>
    <row r="1467" spans="1:18" ht="15" customHeight="1" thickBot="1" x14ac:dyDescent="0.3">
      <c r="A1467" s="417" t="s">
        <v>14654</v>
      </c>
      <c r="B1467" s="413">
        <f t="shared" si="107"/>
        <v>1</v>
      </c>
      <c r="C1467" s="413" t="str">
        <f t="shared" si="109"/>
        <v>1265147201</v>
      </c>
      <c r="D1467" s="395" t="str">
        <f t="shared" si="110"/>
        <v>126514720Young Scholars Kenderton CS</v>
      </c>
      <c r="E1467" s="418" t="s">
        <v>14655</v>
      </c>
      <c r="F1467" s="418" t="s">
        <v>18</v>
      </c>
      <c r="G1467" s="415" t="s">
        <v>1425</v>
      </c>
      <c r="H1467" s="417" t="s">
        <v>15027</v>
      </c>
      <c r="I1467" s="418" t="s">
        <v>14655</v>
      </c>
      <c r="J1467" s="417" t="s">
        <v>15027</v>
      </c>
      <c r="K1467" s="419" t="str">
        <f t="shared" si="111"/>
        <v>1500 W. Ontario Street  Philadelphia,  PA  19140</v>
      </c>
      <c r="L1467" s="418" t="s">
        <v>14656</v>
      </c>
      <c r="M1467" s="395"/>
      <c r="N1467" s="418" t="s">
        <v>3910</v>
      </c>
      <c r="O1467" s="395"/>
      <c r="P1467" s="418" t="s">
        <v>4016</v>
      </c>
      <c r="Q1467" s="417" t="s">
        <v>4017</v>
      </c>
      <c r="R1467" s="417" t="s">
        <v>4188</v>
      </c>
    </row>
    <row r="1468" spans="1:18" ht="15" customHeight="1" thickBot="1" x14ac:dyDescent="0.3">
      <c r="A1468" s="417" t="s">
        <v>1398</v>
      </c>
      <c r="B1468" s="413">
        <f t="shared" si="107"/>
        <v>1</v>
      </c>
      <c r="C1468" s="413" t="str">
        <f t="shared" si="109"/>
        <v>1101400011</v>
      </c>
      <c r="D1468" s="395" t="str">
        <f t="shared" si="110"/>
        <v>110140001Young Scholars of Central PA CS</v>
      </c>
      <c r="E1468" s="418" t="s">
        <v>1399</v>
      </c>
      <c r="F1468" s="418" t="s">
        <v>18</v>
      </c>
      <c r="G1468" s="415" t="s">
        <v>1425</v>
      </c>
      <c r="H1468" s="417" t="s">
        <v>3517</v>
      </c>
      <c r="I1468" s="418" t="s">
        <v>1399</v>
      </c>
      <c r="J1468" s="417" t="s">
        <v>3517</v>
      </c>
      <c r="K1468" s="419" t="str">
        <f t="shared" si="111"/>
        <v>1530 Westerly Parkway  State College,  PA  16801</v>
      </c>
      <c r="L1468" s="418" t="s">
        <v>6608</v>
      </c>
      <c r="M1468" s="395"/>
      <c r="N1468" s="418" t="s">
        <v>3910</v>
      </c>
      <c r="O1468" s="395"/>
      <c r="P1468" s="418" t="s">
        <v>4397</v>
      </c>
      <c r="Q1468" s="417" t="s">
        <v>4017</v>
      </c>
      <c r="R1468" s="417" t="s">
        <v>4398</v>
      </c>
    </row>
    <row r="1469" spans="1:18" ht="15" customHeight="1" thickBot="1" x14ac:dyDescent="0.3">
      <c r="A1469" s="417" t="s">
        <v>1400</v>
      </c>
      <c r="B1469" s="413">
        <f t="shared" si="107"/>
        <v>1</v>
      </c>
      <c r="C1469" s="413" t="str">
        <f t="shared" si="109"/>
        <v>1030252061</v>
      </c>
      <c r="D1469" s="395" t="str">
        <f t="shared" si="110"/>
        <v>103025206Young Scholars of Western Pennsylvania C</v>
      </c>
      <c r="E1469" s="418" t="s">
        <v>14254</v>
      </c>
      <c r="F1469" s="418" t="s">
        <v>18</v>
      </c>
      <c r="G1469" s="415" t="s">
        <v>1425</v>
      </c>
      <c r="H1469" s="417" t="s">
        <v>15028</v>
      </c>
      <c r="I1469" s="418" t="s">
        <v>14254</v>
      </c>
      <c r="J1469" s="417" t="s">
        <v>15028</v>
      </c>
      <c r="K1469" s="419" t="str">
        <f t="shared" si="111"/>
        <v>600 Newport Drive  Baldwin Township,  PA  15234</v>
      </c>
      <c r="L1469" s="418" t="s">
        <v>14255</v>
      </c>
      <c r="M1469" s="395"/>
      <c r="N1469" s="418" t="s">
        <v>3910</v>
      </c>
      <c r="O1469" s="395"/>
      <c r="P1469" s="418" t="s">
        <v>15029</v>
      </c>
      <c r="Q1469" s="417" t="s">
        <v>4017</v>
      </c>
      <c r="R1469" s="417" t="s">
        <v>4110</v>
      </c>
    </row>
    <row r="1470" spans="1:18" ht="15" customHeight="1" thickBot="1" x14ac:dyDescent="0.3">
      <c r="A1470" s="417" t="s">
        <v>1401</v>
      </c>
      <c r="B1470" s="413">
        <f t="shared" si="107"/>
        <v>1</v>
      </c>
      <c r="C1470" s="413" t="str">
        <f t="shared" si="109"/>
        <v>1265128701</v>
      </c>
      <c r="D1470" s="395" t="str">
        <f t="shared" si="110"/>
        <v>126512870Youth Build Phila CS</v>
      </c>
      <c r="E1470" s="418" t="s">
        <v>1402</v>
      </c>
      <c r="F1470" s="418" t="s">
        <v>18</v>
      </c>
      <c r="G1470" s="415" t="s">
        <v>1425</v>
      </c>
      <c r="H1470" s="417" t="s">
        <v>3518</v>
      </c>
      <c r="I1470" s="418" t="s">
        <v>1402</v>
      </c>
      <c r="J1470" s="417" t="s">
        <v>3518</v>
      </c>
      <c r="K1470" s="419" t="str">
        <f t="shared" si="111"/>
        <v>1231 N Broad St 5th floor  Philadelphia,  PA  19122</v>
      </c>
      <c r="L1470" s="418" t="s">
        <v>6609</v>
      </c>
      <c r="M1470" s="395"/>
      <c r="N1470" s="418" t="s">
        <v>3910</v>
      </c>
      <c r="O1470" s="395"/>
      <c r="P1470" s="418" t="s">
        <v>4016</v>
      </c>
      <c r="Q1470" s="417" t="s">
        <v>4017</v>
      </c>
      <c r="R1470" s="417" t="s">
        <v>4974</v>
      </c>
    </row>
    <row r="1471" spans="1:18" ht="15" customHeight="1" thickBot="1" x14ac:dyDescent="0.25">
      <c r="A1471" s="420"/>
      <c r="B1471" s="421"/>
      <c r="C1471" s="421"/>
      <c r="D1471" s="421"/>
      <c r="E1471" s="421"/>
      <c r="F1471" s="421"/>
      <c r="G1471" s="421"/>
      <c r="H1471" s="422"/>
      <c r="I1471" s="419"/>
      <c r="J1471" s="422"/>
      <c r="K1471" s="419"/>
      <c r="L1471" s="421"/>
      <c r="M1471" s="421"/>
      <c r="N1471" s="423"/>
      <c r="O1471" s="423"/>
      <c r="P1471" s="421"/>
      <c r="Q1471" s="420"/>
      <c r="R1471" s="420"/>
    </row>
    <row r="1472" spans="1:18" ht="15" customHeight="1" thickBot="1" x14ac:dyDescent="0.25">
      <c r="A1472" s="420"/>
      <c r="B1472" s="421"/>
      <c r="C1472" s="421"/>
      <c r="D1472" s="421"/>
      <c r="E1472" s="421"/>
      <c r="F1472" s="421"/>
      <c r="G1472" s="421"/>
      <c r="H1472" s="422"/>
      <c r="I1472" s="419"/>
      <c r="J1472" s="422"/>
      <c r="K1472" s="419"/>
      <c r="L1472" s="421"/>
      <c r="M1472" s="421"/>
      <c r="N1472" s="423"/>
      <c r="O1472" s="423"/>
      <c r="P1472" s="421"/>
      <c r="Q1472" s="420"/>
      <c r="R1472" s="420"/>
    </row>
    <row r="1473" spans="1:18" ht="15" customHeight="1" thickBot="1" x14ac:dyDescent="0.25">
      <c r="A1473" s="420"/>
      <c r="B1473" s="421"/>
      <c r="C1473" s="421"/>
      <c r="D1473" s="421"/>
      <c r="E1473" s="421"/>
      <c r="F1473" s="421"/>
      <c r="G1473" s="421"/>
      <c r="H1473" s="422"/>
      <c r="I1473" s="419"/>
      <c r="J1473" s="422"/>
      <c r="K1473" s="419"/>
      <c r="L1473" s="421"/>
      <c r="M1473" s="421"/>
      <c r="N1473" s="423"/>
      <c r="O1473" s="423"/>
      <c r="P1473" s="421"/>
      <c r="Q1473" s="420"/>
      <c r="R1473" s="420"/>
    </row>
    <row r="1474" spans="1:18" ht="15" customHeight="1" thickBot="1" x14ac:dyDescent="0.25">
      <c r="A1474" s="420"/>
      <c r="B1474" s="421"/>
      <c r="C1474" s="421"/>
      <c r="D1474" s="421"/>
      <c r="E1474" s="421"/>
      <c r="F1474" s="421"/>
      <c r="G1474" s="421"/>
      <c r="H1474" s="422"/>
      <c r="I1474" s="419"/>
      <c r="J1474" s="422"/>
      <c r="K1474" s="419"/>
      <c r="L1474" s="421"/>
      <c r="M1474" s="421"/>
      <c r="N1474" s="423"/>
      <c r="O1474" s="423"/>
      <c r="P1474" s="421"/>
      <c r="Q1474" s="420"/>
      <c r="R1474" s="420"/>
    </row>
    <row r="1475" spans="1:18" ht="15" customHeight="1" thickBot="1" x14ac:dyDescent="0.25">
      <c r="A1475" s="420"/>
      <c r="B1475" s="421"/>
      <c r="C1475" s="421"/>
      <c r="D1475" s="421"/>
      <c r="E1475" s="421"/>
      <c r="F1475" s="421"/>
      <c r="G1475" s="421"/>
      <c r="H1475" s="422"/>
      <c r="I1475" s="419"/>
      <c r="J1475" s="422"/>
      <c r="K1475" s="419"/>
      <c r="L1475" s="421"/>
      <c r="M1475" s="421"/>
      <c r="N1475" s="423"/>
      <c r="O1475" s="423"/>
      <c r="P1475" s="421"/>
      <c r="Q1475" s="420"/>
      <c r="R1475" s="420"/>
    </row>
    <row r="1476" spans="1:18" ht="15" customHeight="1" thickBot="1" x14ac:dyDescent="0.25">
      <c r="A1476" s="420"/>
      <c r="B1476" s="421"/>
      <c r="C1476" s="421"/>
      <c r="D1476" s="421"/>
      <c r="E1476" s="421"/>
      <c r="F1476" s="421"/>
      <c r="G1476" s="421"/>
      <c r="H1476" s="422"/>
      <c r="I1476" s="419"/>
      <c r="J1476" s="422"/>
      <c r="K1476" s="419"/>
      <c r="L1476" s="421"/>
      <c r="M1476" s="421"/>
      <c r="N1476" s="423"/>
      <c r="O1476" s="423"/>
      <c r="P1476" s="421"/>
      <c r="Q1476" s="420"/>
      <c r="R1476" s="420"/>
    </row>
    <row r="1477" spans="1:18" ht="15" customHeight="1" thickBot="1" x14ac:dyDescent="0.25">
      <c r="A1477" s="420"/>
      <c r="B1477" s="421"/>
      <c r="C1477" s="421"/>
      <c r="D1477" s="421"/>
      <c r="E1477" s="421"/>
      <c r="F1477" s="421"/>
      <c r="G1477" s="421"/>
      <c r="H1477" s="422"/>
      <c r="I1477" s="419"/>
      <c r="J1477" s="422"/>
      <c r="K1477" s="419"/>
      <c r="L1477" s="421"/>
      <c r="M1477" s="421"/>
      <c r="N1477" s="423"/>
      <c r="O1477" s="423"/>
      <c r="P1477" s="421"/>
      <c r="Q1477" s="420"/>
      <c r="R1477" s="420"/>
    </row>
    <row r="1478" spans="1:18" ht="15" customHeight="1" thickBot="1" x14ac:dyDescent="0.25">
      <c r="A1478" s="420"/>
      <c r="B1478" s="421"/>
      <c r="C1478" s="421"/>
      <c r="D1478" s="421"/>
      <c r="E1478" s="421"/>
      <c r="F1478" s="421"/>
      <c r="G1478" s="421"/>
      <c r="H1478" s="422"/>
      <c r="I1478" s="419"/>
      <c r="J1478" s="422"/>
      <c r="K1478" s="419"/>
      <c r="L1478" s="421"/>
      <c r="M1478" s="421"/>
      <c r="N1478" s="423"/>
      <c r="O1478" s="423"/>
      <c r="P1478" s="421"/>
      <c r="Q1478" s="420"/>
      <c r="R1478" s="420"/>
    </row>
    <row r="1479" spans="1:18" ht="15" customHeight="1" thickBot="1" x14ac:dyDescent="0.25">
      <c r="A1479" s="420"/>
      <c r="B1479" s="421"/>
      <c r="C1479" s="421"/>
      <c r="D1479" s="421"/>
      <c r="E1479" s="421"/>
      <c r="F1479" s="421"/>
      <c r="G1479" s="421"/>
      <c r="H1479" s="422"/>
      <c r="I1479" s="419"/>
      <c r="J1479" s="422"/>
      <c r="K1479" s="419"/>
      <c r="L1479" s="421"/>
      <c r="M1479" s="421"/>
      <c r="N1479" s="423"/>
      <c r="O1479" s="423"/>
      <c r="P1479" s="421"/>
      <c r="Q1479" s="420"/>
      <c r="R1479" s="420"/>
    </row>
    <row r="1480" spans="1:18" ht="15" customHeight="1" thickBot="1" x14ac:dyDescent="0.25">
      <c r="A1480" s="420"/>
      <c r="B1480" s="421"/>
      <c r="C1480" s="421"/>
      <c r="D1480" s="421"/>
      <c r="E1480" s="421"/>
      <c r="F1480" s="421"/>
      <c r="G1480" s="421"/>
      <c r="H1480" s="422"/>
      <c r="I1480" s="419"/>
      <c r="J1480" s="422"/>
      <c r="K1480" s="419"/>
      <c r="L1480" s="421"/>
      <c r="M1480" s="421"/>
      <c r="N1480" s="423"/>
      <c r="O1480" s="423"/>
      <c r="P1480" s="421"/>
      <c r="Q1480" s="420"/>
      <c r="R1480" s="420"/>
    </row>
    <row r="1481" spans="1:18" ht="15" customHeight="1" thickBot="1" x14ac:dyDescent="0.25">
      <c r="A1481" s="420"/>
      <c r="B1481" s="421"/>
      <c r="C1481" s="421"/>
      <c r="D1481" s="421"/>
      <c r="E1481" s="421"/>
      <c r="F1481" s="421"/>
      <c r="G1481" s="421"/>
      <c r="H1481" s="422"/>
      <c r="I1481" s="419"/>
      <c r="J1481" s="422"/>
      <c r="K1481" s="419"/>
      <c r="L1481" s="421"/>
      <c r="M1481" s="421"/>
      <c r="N1481" s="423"/>
      <c r="O1481" s="423"/>
      <c r="P1481" s="421"/>
      <c r="Q1481" s="420"/>
      <c r="R1481" s="420"/>
    </row>
    <row r="1482" spans="1:18" ht="15" customHeight="1" thickBot="1" x14ac:dyDescent="0.25">
      <c r="A1482" s="420"/>
      <c r="B1482" s="421"/>
      <c r="C1482" s="421"/>
      <c r="D1482" s="421"/>
      <c r="E1482" s="421"/>
      <c r="F1482" s="421"/>
      <c r="G1482" s="421"/>
      <c r="H1482" s="422"/>
      <c r="I1482" s="419"/>
      <c r="J1482" s="422"/>
      <c r="K1482" s="419"/>
      <c r="L1482" s="421"/>
      <c r="M1482" s="421"/>
      <c r="N1482" s="423"/>
      <c r="O1482" s="423"/>
      <c r="P1482" s="421"/>
      <c r="Q1482" s="420"/>
      <c r="R1482" s="420"/>
    </row>
    <row r="1483" spans="1:18" ht="15" customHeight="1" thickBot="1" x14ac:dyDescent="0.25">
      <c r="A1483" s="420"/>
      <c r="B1483" s="421"/>
      <c r="C1483" s="421"/>
      <c r="D1483" s="421"/>
      <c r="E1483" s="421"/>
      <c r="F1483" s="421"/>
      <c r="G1483" s="421"/>
      <c r="H1483" s="422"/>
      <c r="I1483" s="419"/>
      <c r="J1483" s="422"/>
      <c r="K1483" s="419"/>
      <c r="L1483" s="421"/>
      <c r="M1483" s="421"/>
      <c r="N1483" s="423"/>
      <c r="O1483" s="423"/>
      <c r="P1483" s="421"/>
      <c r="Q1483" s="420"/>
      <c r="R1483" s="420"/>
    </row>
    <row r="1484" spans="1:18" ht="15" customHeight="1" thickBot="1" x14ac:dyDescent="0.25">
      <c r="A1484" s="420"/>
      <c r="B1484" s="421"/>
      <c r="C1484" s="421"/>
      <c r="D1484" s="421"/>
      <c r="E1484" s="421"/>
      <c r="F1484" s="421"/>
      <c r="G1484" s="421"/>
      <c r="H1484" s="422"/>
      <c r="I1484" s="419"/>
      <c r="J1484" s="422"/>
      <c r="K1484" s="419"/>
      <c r="L1484" s="421"/>
      <c r="M1484" s="421"/>
      <c r="N1484" s="423"/>
      <c r="O1484" s="423"/>
      <c r="P1484" s="421"/>
      <c r="Q1484" s="420"/>
      <c r="R1484" s="420"/>
    </row>
    <row r="1485" spans="1:18" ht="15" customHeight="1" thickBot="1" x14ac:dyDescent="0.25">
      <c r="A1485" s="420"/>
      <c r="B1485" s="421"/>
      <c r="C1485" s="421"/>
      <c r="D1485" s="421"/>
      <c r="E1485" s="421"/>
      <c r="F1485" s="421"/>
      <c r="G1485" s="421"/>
      <c r="H1485" s="422"/>
      <c r="I1485" s="419"/>
      <c r="J1485" s="422"/>
      <c r="K1485" s="419"/>
      <c r="L1485" s="421"/>
      <c r="M1485" s="421"/>
      <c r="N1485" s="423"/>
      <c r="O1485" s="423"/>
      <c r="P1485" s="421"/>
      <c r="Q1485" s="420"/>
      <c r="R1485" s="420"/>
    </row>
    <row r="1486" spans="1:18" ht="15" customHeight="1" thickBot="1" x14ac:dyDescent="0.25">
      <c r="A1486" s="420"/>
      <c r="B1486" s="421"/>
      <c r="C1486" s="421"/>
      <c r="D1486" s="421"/>
      <c r="E1486" s="421"/>
      <c r="F1486" s="421"/>
      <c r="G1486" s="421"/>
      <c r="H1486" s="422"/>
      <c r="I1486" s="419"/>
      <c r="J1486" s="422"/>
      <c r="K1486" s="419"/>
      <c r="L1486" s="421"/>
      <c r="M1486" s="421"/>
      <c r="N1486" s="423"/>
      <c r="O1486" s="423"/>
      <c r="P1486" s="421"/>
      <c r="Q1486" s="420"/>
      <c r="R1486" s="420"/>
    </row>
    <row r="1487" spans="1:18" ht="15" customHeight="1" thickBot="1" x14ac:dyDescent="0.25">
      <c r="A1487" s="420"/>
      <c r="B1487" s="421"/>
      <c r="C1487" s="421"/>
      <c r="D1487" s="421"/>
      <c r="E1487" s="421"/>
      <c r="F1487" s="421"/>
      <c r="G1487" s="421"/>
      <c r="H1487" s="422"/>
      <c r="I1487" s="419"/>
      <c r="J1487" s="422"/>
      <c r="K1487" s="419"/>
      <c r="L1487" s="421"/>
      <c r="M1487" s="421"/>
      <c r="N1487" s="423"/>
      <c r="O1487" s="423"/>
      <c r="P1487" s="421"/>
      <c r="Q1487" s="420"/>
      <c r="R1487" s="420"/>
    </row>
    <row r="1488" spans="1:18" ht="15" customHeight="1" thickBot="1" x14ac:dyDescent="0.25">
      <c r="A1488" s="420"/>
      <c r="B1488" s="421"/>
      <c r="C1488" s="421"/>
      <c r="D1488" s="421"/>
      <c r="E1488" s="421"/>
      <c r="F1488" s="421"/>
      <c r="G1488" s="421"/>
      <c r="H1488" s="422"/>
      <c r="I1488" s="419"/>
      <c r="J1488" s="422"/>
      <c r="K1488" s="419"/>
      <c r="L1488" s="421"/>
      <c r="M1488" s="421"/>
      <c r="N1488" s="423"/>
      <c r="O1488" s="423"/>
      <c r="P1488" s="421"/>
      <c r="Q1488" s="420"/>
      <c r="R1488" s="420"/>
    </row>
    <row r="1489" spans="1:18" ht="15" customHeight="1" thickBot="1" x14ac:dyDescent="0.25">
      <c r="A1489" s="420"/>
      <c r="B1489" s="421"/>
      <c r="C1489" s="421"/>
      <c r="D1489" s="421"/>
      <c r="E1489" s="421"/>
      <c r="F1489" s="421"/>
      <c r="G1489" s="421"/>
      <c r="H1489" s="422"/>
      <c r="I1489" s="419"/>
      <c r="J1489" s="422"/>
      <c r="K1489" s="419"/>
      <c r="L1489" s="421"/>
      <c r="M1489" s="421"/>
      <c r="N1489" s="423"/>
      <c r="O1489" s="423"/>
      <c r="P1489" s="421"/>
      <c r="Q1489" s="420"/>
      <c r="R1489" s="420"/>
    </row>
    <row r="1490" spans="1:18" ht="15" customHeight="1" thickBot="1" x14ac:dyDescent="0.25">
      <c r="A1490" s="424"/>
      <c r="B1490" s="425"/>
      <c r="C1490" s="421"/>
      <c r="D1490" s="421"/>
      <c r="E1490" s="426"/>
      <c r="F1490" s="427"/>
      <c r="G1490" s="425"/>
      <c r="H1490" s="428"/>
      <c r="I1490" s="426"/>
      <c r="J1490" s="428"/>
      <c r="K1490" s="429"/>
    </row>
    <row r="1491" spans="1:18" ht="15" customHeight="1" thickBot="1" x14ac:dyDescent="0.25">
      <c r="A1491" s="424"/>
      <c r="B1491" s="425"/>
      <c r="C1491" s="421"/>
      <c r="D1491" s="421"/>
      <c r="E1491" s="426"/>
      <c r="F1491" s="427"/>
      <c r="G1491" s="425"/>
      <c r="H1491" s="428"/>
      <c r="I1491" s="426"/>
      <c r="J1491" s="428"/>
      <c r="K1491" s="429"/>
    </row>
    <row r="1492" spans="1:18" ht="15" customHeight="1" thickBot="1" x14ac:dyDescent="0.25">
      <c r="A1492" s="424"/>
      <c r="B1492" s="425"/>
      <c r="C1492" s="421"/>
      <c r="D1492" s="421"/>
      <c r="E1492" s="426"/>
      <c r="F1492" s="427"/>
      <c r="G1492" s="425"/>
      <c r="H1492" s="428"/>
      <c r="I1492" s="426"/>
      <c r="J1492" s="428"/>
    </row>
    <row r="1493" spans="1:18" ht="15" customHeight="1" thickBot="1" x14ac:dyDescent="0.25">
      <c r="A1493" s="424"/>
      <c r="B1493" s="425"/>
      <c r="C1493" s="421"/>
      <c r="D1493" s="421"/>
      <c r="E1493" s="426"/>
      <c r="F1493" s="427"/>
      <c r="G1493" s="425"/>
      <c r="H1493" s="428"/>
      <c r="I1493" s="426"/>
      <c r="J1493" s="428"/>
    </row>
    <row r="1494" spans="1:18" ht="15" customHeight="1" thickBot="1" x14ac:dyDescent="0.25">
      <c r="A1494" s="424"/>
      <c r="B1494" s="425"/>
      <c r="C1494" s="421"/>
      <c r="D1494" s="421"/>
      <c r="E1494" s="426"/>
      <c r="F1494" s="427"/>
      <c r="G1494" s="425"/>
      <c r="H1494" s="428"/>
      <c r="I1494" s="426"/>
      <c r="J1494" s="428"/>
      <c r="K1494" s="429"/>
    </row>
    <row r="1495" spans="1:18" ht="15" customHeight="1" thickBot="1" x14ac:dyDescent="0.25">
      <c r="A1495" s="424"/>
      <c r="B1495" s="425"/>
      <c r="C1495" s="421"/>
      <c r="D1495" s="421"/>
      <c r="E1495" s="426"/>
      <c r="F1495" s="427"/>
      <c r="G1495" s="425"/>
      <c r="H1495" s="428"/>
      <c r="I1495" s="426"/>
      <c r="J1495" s="428"/>
    </row>
    <row r="1496" spans="1:18" ht="15" customHeight="1" thickBot="1" x14ac:dyDescent="0.25">
      <c r="A1496" s="424"/>
      <c r="B1496" s="425"/>
      <c r="C1496" s="421"/>
      <c r="D1496" s="421"/>
      <c r="E1496" s="426"/>
      <c r="F1496" s="427"/>
      <c r="G1496" s="425"/>
      <c r="H1496" s="428"/>
      <c r="I1496" s="426"/>
      <c r="J1496" s="428"/>
    </row>
    <row r="1497" spans="1:18" ht="15" customHeight="1" thickBot="1" x14ac:dyDescent="0.25">
      <c r="A1497" s="424"/>
      <c r="B1497" s="425"/>
      <c r="C1497" s="421"/>
      <c r="D1497" s="421"/>
      <c r="E1497" s="426"/>
      <c r="F1497" s="427"/>
      <c r="G1497" s="425"/>
      <c r="H1497" s="428"/>
      <c r="I1497" s="426"/>
      <c r="J1497" s="428"/>
    </row>
    <row r="1498" spans="1:18" ht="15" customHeight="1" thickBot="1" x14ac:dyDescent="0.25">
      <c r="A1498" s="424"/>
      <c r="B1498" s="425"/>
      <c r="C1498" s="421"/>
      <c r="D1498" s="421"/>
      <c r="E1498" s="426"/>
      <c r="F1498" s="427"/>
      <c r="G1498" s="425"/>
      <c r="H1498" s="428"/>
      <c r="I1498" s="426"/>
      <c r="J1498" s="428"/>
    </row>
    <row r="1499" spans="1:18" ht="15" customHeight="1" thickBot="1" x14ac:dyDescent="0.25">
      <c r="A1499" s="424"/>
      <c r="B1499" s="425"/>
      <c r="C1499" s="421"/>
      <c r="D1499" s="421"/>
      <c r="E1499" s="426"/>
      <c r="F1499" s="427"/>
      <c r="G1499" s="425"/>
      <c r="H1499" s="428"/>
      <c r="I1499" s="426"/>
      <c r="J1499" s="428"/>
    </row>
    <row r="1500" spans="1:18" ht="15" customHeight="1" thickBot="1" x14ac:dyDescent="0.25">
      <c r="A1500" s="424"/>
      <c r="B1500" s="425"/>
      <c r="C1500" s="421"/>
      <c r="D1500" s="421"/>
      <c r="E1500" s="426"/>
      <c r="F1500" s="427"/>
      <c r="G1500" s="425"/>
      <c r="H1500" s="428"/>
      <c r="I1500" s="426"/>
      <c r="J1500" s="428"/>
    </row>
    <row r="1501" spans="1:18" ht="15" customHeight="1" thickBot="1" x14ac:dyDescent="0.25">
      <c r="A1501" s="424"/>
      <c r="B1501" s="425"/>
      <c r="C1501" s="421"/>
      <c r="D1501" s="421"/>
      <c r="E1501" s="426"/>
      <c r="F1501" s="427"/>
      <c r="G1501" s="425"/>
      <c r="H1501" s="428"/>
      <c r="I1501" s="426"/>
      <c r="J1501" s="428"/>
    </row>
    <row r="1502" spans="1:18" ht="15" customHeight="1" thickBot="1" x14ac:dyDescent="0.25">
      <c r="A1502" s="424"/>
      <c r="B1502" s="425"/>
      <c r="C1502" s="421"/>
      <c r="D1502" s="421"/>
      <c r="E1502" s="426"/>
      <c r="F1502" s="427"/>
      <c r="G1502" s="425"/>
      <c r="H1502" s="428"/>
      <c r="I1502" s="426"/>
      <c r="J1502" s="428"/>
    </row>
    <row r="1503" spans="1:18" ht="15" customHeight="1" thickBot="1" x14ac:dyDescent="0.25">
      <c r="A1503" s="424"/>
      <c r="B1503" s="425"/>
      <c r="C1503" s="421"/>
      <c r="D1503" s="421"/>
      <c r="E1503" s="426"/>
      <c r="F1503" s="427"/>
      <c r="G1503" s="425"/>
      <c r="H1503" s="428"/>
      <c r="I1503" s="426"/>
      <c r="J1503" s="428"/>
    </row>
    <row r="1504" spans="1:18" ht="15" customHeight="1" thickBot="1" x14ac:dyDescent="0.25">
      <c r="A1504" s="424"/>
      <c r="B1504" s="425"/>
      <c r="C1504" s="421"/>
      <c r="D1504" s="421"/>
      <c r="E1504" s="426"/>
      <c r="F1504" s="427"/>
      <c r="G1504" s="425"/>
      <c r="H1504" s="428"/>
      <c r="I1504" s="426"/>
      <c r="J1504" s="428"/>
    </row>
    <row r="1505" spans="1:10" ht="15" customHeight="1" thickBot="1" x14ac:dyDescent="0.25">
      <c r="A1505" s="424"/>
      <c r="B1505" s="425"/>
      <c r="C1505" s="421"/>
      <c r="D1505" s="421"/>
      <c r="E1505" s="426"/>
      <c r="F1505" s="427"/>
      <c r="G1505" s="425"/>
      <c r="H1505" s="428"/>
      <c r="I1505" s="426"/>
      <c r="J1505" s="428"/>
    </row>
    <row r="1506" spans="1:10" ht="15" customHeight="1" thickBot="1" x14ac:dyDescent="0.25">
      <c r="A1506" s="424"/>
      <c r="B1506" s="425"/>
      <c r="C1506" s="421"/>
      <c r="D1506" s="421"/>
      <c r="E1506" s="426"/>
      <c r="F1506" s="427"/>
      <c r="G1506" s="425"/>
      <c r="H1506" s="428"/>
      <c r="I1506" s="426"/>
      <c r="J1506" s="428"/>
    </row>
    <row r="1507" spans="1:10" ht="15" customHeight="1" thickBot="1" x14ac:dyDescent="0.25">
      <c r="A1507" s="424"/>
      <c r="B1507" s="425"/>
      <c r="C1507" s="421"/>
      <c r="D1507" s="421"/>
      <c r="E1507" s="426"/>
      <c r="F1507" s="427"/>
      <c r="G1507" s="425"/>
      <c r="H1507" s="428"/>
      <c r="I1507" s="426"/>
      <c r="J1507" s="428"/>
    </row>
    <row r="1508" spans="1:10" ht="15" customHeight="1" thickBot="1" x14ac:dyDescent="0.25">
      <c r="A1508" s="424"/>
      <c r="B1508" s="425"/>
      <c r="C1508" s="421"/>
      <c r="D1508" s="421"/>
      <c r="E1508" s="426"/>
      <c r="F1508" s="427"/>
      <c r="G1508" s="425"/>
      <c r="H1508" s="428"/>
      <c r="I1508" s="426"/>
      <c r="J1508" s="428"/>
    </row>
    <row r="1509" spans="1:10" ht="15" customHeight="1" thickBot="1" x14ac:dyDescent="0.25">
      <c r="A1509" s="424"/>
      <c r="B1509" s="425"/>
      <c r="C1509" s="421"/>
      <c r="D1509" s="421"/>
      <c r="E1509" s="426"/>
      <c r="F1509" s="427"/>
      <c r="G1509" s="425"/>
      <c r="H1509" s="428"/>
      <c r="I1509" s="426"/>
      <c r="J1509" s="428"/>
    </row>
    <row r="1510" spans="1:10" ht="15" customHeight="1" thickBot="1" x14ac:dyDescent="0.25">
      <c r="A1510" s="424"/>
      <c r="B1510" s="425"/>
      <c r="C1510" s="421"/>
      <c r="D1510" s="421"/>
      <c r="E1510" s="426"/>
      <c r="F1510" s="427"/>
      <c r="G1510" s="425"/>
      <c r="H1510" s="428"/>
      <c r="I1510" s="426"/>
      <c r="J1510" s="428"/>
    </row>
    <row r="1511" spans="1:10" ht="15" customHeight="1" thickBot="1" x14ac:dyDescent="0.25">
      <c r="A1511" s="424"/>
      <c r="B1511" s="425"/>
      <c r="C1511" s="421"/>
      <c r="D1511" s="421"/>
      <c r="E1511" s="426"/>
      <c r="F1511" s="427"/>
      <c r="G1511" s="425"/>
      <c r="H1511" s="428"/>
      <c r="I1511" s="426"/>
      <c r="J1511" s="428"/>
    </row>
    <row r="1512" spans="1:10" ht="15" customHeight="1" thickBot="1" x14ac:dyDescent="0.25">
      <c r="A1512" s="424"/>
      <c r="B1512" s="432"/>
      <c r="C1512" s="421"/>
      <c r="D1512" s="421"/>
      <c r="E1512" s="426"/>
      <c r="F1512" s="427"/>
      <c r="H1512" s="433"/>
      <c r="I1512" s="426"/>
      <c r="J1512" s="433"/>
    </row>
    <row r="1513" spans="1:10" ht="15" customHeight="1" thickBot="1" x14ac:dyDescent="0.25">
      <c r="A1513" s="424"/>
      <c r="B1513" s="432"/>
      <c r="C1513" s="421"/>
      <c r="D1513" s="421"/>
      <c r="E1513" s="426"/>
      <c r="F1513" s="427"/>
      <c r="H1513" s="433"/>
      <c r="I1513" s="426"/>
      <c r="J1513" s="433"/>
    </row>
    <row r="1514" spans="1:10" ht="15" customHeight="1" thickBot="1" x14ac:dyDescent="0.25">
      <c r="A1514" s="424"/>
      <c r="B1514" s="432"/>
      <c r="C1514" s="421"/>
      <c r="D1514" s="421"/>
      <c r="E1514" s="426"/>
      <c r="F1514" s="427"/>
      <c r="H1514" s="433"/>
      <c r="I1514" s="426"/>
      <c r="J1514" s="433"/>
    </row>
    <row r="1515" spans="1:10" ht="15" customHeight="1" thickBot="1" x14ac:dyDescent="0.25">
      <c r="A1515" s="424"/>
      <c r="B1515" s="432"/>
      <c r="C1515" s="421"/>
      <c r="D1515" s="421"/>
      <c r="E1515" s="426"/>
      <c r="F1515" s="427"/>
      <c r="H1515" s="433"/>
      <c r="I1515" s="426"/>
      <c r="J1515" s="433"/>
    </row>
    <row r="1516" spans="1:10" ht="15" customHeight="1" thickBot="1" x14ac:dyDescent="0.25">
      <c r="A1516" s="424"/>
      <c r="B1516" s="432"/>
      <c r="C1516" s="421"/>
      <c r="D1516" s="421"/>
      <c r="E1516" s="426"/>
      <c r="F1516" s="427"/>
      <c r="H1516" s="433"/>
      <c r="I1516" s="426"/>
      <c r="J1516" s="433"/>
    </row>
    <row r="1517" spans="1:10" ht="15" customHeight="1" thickBot="1" x14ac:dyDescent="0.25">
      <c r="A1517" s="424"/>
      <c r="B1517" s="432"/>
      <c r="C1517" s="421"/>
      <c r="D1517" s="421"/>
      <c r="E1517" s="426"/>
      <c r="F1517" s="427"/>
      <c r="H1517" s="433"/>
      <c r="I1517" s="426"/>
      <c r="J1517" s="433"/>
    </row>
    <row r="1518" spans="1:10" ht="15" customHeight="1" thickBot="1" x14ac:dyDescent="0.25">
      <c r="A1518" s="424"/>
      <c r="B1518" s="432"/>
      <c r="C1518" s="421"/>
      <c r="D1518" s="421"/>
      <c r="E1518" s="426"/>
      <c r="F1518" s="427"/>
      <c r="H1518" s="433"/>
      <c r="I1518" s="426"/>
      <c r="J1518" s="433"/>
    </row>
    <row r="1519" spans="1:10" ht="15" customHeight="1" thickBot="1" x14ac:dyDescent="0.25">
      <c r="A1519" s="424"/>
      <c r="B1519" s="432"/>
      <c r="C1519" s="421"/>
      <c r="D1519" s="421"/>
      <c r="E1519" s="426"/>
      <c r="F1519" s="427"/>
      <c r="H1519" s="433"/>
      <c r="I1519" s="426"/>
      <c r="J1519" s="433"/>
    </row>
    <row r="1520" spans="1:10" ht="15" customHeight="1" thickBot="1" x14ac:dyDescent="0.25">
      <c r="A1520" s="424"/>
      <c r="B1520" s="432"/>
      <c r="C1520" s="421"/>
      <c r="D1520" s="421"/>
      <c r="E1520" s="426"/>
      <c r="F1520" s="427"/>
      <c r="H1520" s="433"/>
      <c r="I1520" s="426"/>
      <c r="J1520" s="433"/>
    </row>
    <row r="1521" spans="1:10" ht="15" customHeight="1" thickBot="1" x14ac:dyDescent="0.25">
      <c r="A1521" s="424"/>
      <c r="B1521" s="432"/>
      <c r="C1521" s="421"/>
      <c r="D1521" s="421"/>
      <c r="E1521" s="426"/>
      <c r="F1521" s="427"/>
      <c r="H1521" s="433"/>
      <c r="I1521" s="426"/>
      <c r="J1521" s="433"/>
    </row>
    <row r="1522" spans="1:10" ht="15" customHeight="1" thickBot="1" x14ac:dyDescent="0.25">
      <c r="A1522" s="424"/>
      <c r="B1522" s="432"/>
      <c r="C1522" s="421"/>
      <c r="D1522" s="421"/>
      <c r="E1522" s="426"/>
      <c r="F1522" s="427"/>
      <c r="H1522" s="433"/>
      <c r="I1522" s="426"/>
      <c r="J1522" s="433"/>
    </row>
    <row r="1523" spans="1:10" ht="15" customHeight="1" thickBot="1" x14ac:dyDescent="0.25">
      <c r="A1523" s="424"/>
      <c r="B1523" s="432"/>
      <c r="C1523" s="421"/>
      <c r="D1523" s="421"/>
      <c r="E1523" s="426"/>
      <c r="F1523" s="427"/>
      <c r="H1523" s="433"/>
      <c r="I1523" s="426"/>
      <c r="J1523" s="433"/>
    </row>
    <row r="1524" spans="1:10" ht="15" customHeight="1" thickBot="1" x14ac:dyDescent="0.25">
      <c r="A1524" s="424"/>
      <c r="B1524" s="432"/>
      <c r="C1524" s="421"/>
      <c r="D1524" s="421"/>
      <c r="E1524" s="426"/>
      <c r="F1524" s="427"/>
      <c r="H1524" s="433"/>
      <c r="I1524" s="426"/>
      <c r="J1524" s="433"/>
    </row>
    <row r="1525" spans="1:10" ht="15" customHeight="1" thickBot="1" x14ac:dyDescent="0.25">
      <c r="A1525" s="424"/>
      <c r="B1525" s="432"/>
      <c r="C1525" s="421"/>
      <c r="D1525" s="421"/>
      <c r="E1525" s="426"/>
      <c r="F1525" s="427"/>
      <c r="H1525" s="433"/>
      <c r="I1525" s="426"/>
      <c r="J1525" s="433"/>
    </row>
    <row r="1526" spans="1:10" ht="15" customHeight="1" thickBot="1" x14ac:dyDescent="0.25">
      <c r="A1526" s="424"/>
      <c r="B1526" s="432"/>
      <c r="C1526" s="421"/>
      <c r="D1526" s="421"/>
      <c r="E1526" s="426"/>
      <c r="F1526" s="427"/>
      <c r="H1526" s="433"/>
      <c r="I1526" s="426"/>
      <c r="J1526" s="433"/>
    </row>
    <row r="1527" spans="1:10" ht="15" customHeight="1" thickBot="1" x14ac:dyDescent="0.25">
      <c r="A1527" s="424"/>
      <c r="B1527" s="432"/>
      <c r="C1527" s="421"/>
      <c r="D1527" s="421"/>
      <c r="E1527" s="426"/>
      <c r="F1527" s="427"/>
      <c r="H1527" s="433"/>
      <c r="I1527" s="426"/>
      <c r="J1527" s="433"/>
    </row>
    <row r="1528" spans="1:10" ht="15" customHeight="1" thickBot="1" x14ac:dyDescent="0.25">
      <c r="A1528" s="424"/>
      <c r="B1528" s="432"/>
      <c r="C1528" s="421"/>
      <c r="D1528" s="421"/>
      <c r="E1528" s="426"/>
      <c r="F1528" s="427"/>
      <c r="H1528" s="433"/>
      <c r="I1528" s="426"/>
      <c r="J1528" s="433"/>
    </row>
    <row r="1529" spans="1:10" ht="15" customHeight="1" thickBot="1" x14ac:dyDescent="0.25">
      <c r="A1529" s="424"/>
      <c r="B1529" s="432"/>
      <c r="C1529" s="421"/>
      <c r="D1529" s="421"/>
      <c r="E1529" s="426"/>
      <c r="F1529" s="427"/>
      <c r="H1529" s="433"/>
      <c r="I1529" s="426"/>
      <c r="J1529" s="433"/>
    </row>
    <row r="1530" spans="1:10" ht="15" customHeight="1" thickBot="1" x14ac:dyDescent="0.25">
      <c r="A1530" s="424"/>
      <c r="B1530" s="432"/>
      <c r="C1530" s="421"/>
      <c r="D1530" s="421"/>
      <c r="E1530" s="426"/>
      <c r="F1530" s="427"/>
      <c r="H1530" s="433"/>
      <c r="I1530" s="426"/>
      <c r="J1530" s="433"/>
    </row>
    <row r="1531" spans="1:10" ht="15" customHeight="1" thickBot="1" x14ac:dyDescent="0.25">
      <c r="A1531" s="424"/>
      <c r="B1531" s="432"/>
      <c r="C1531" s="421"/>
      <c r="D1531" s="421"/>
      <c r="E1531" s="426"/>
      <c r="F1531" s="427"/>
      <c r="H1531" s="433"/>
      <c r="I1531" s="426"/>
      <c r="J1531" s="433"/>
    </row>
    <row r="1532" spans="1:10" ht="15" customHeight="1" thickBot="1" x14ac:dyDescent="0.25">
      <c r="A1532" s="424"/>
      <c r="B1532" s="432"/>
      <c r="C1532" s="421"/>
      <c r="D1532" s="421"/>
      <c r="E1532" s="426"/>
      <c r="F1532" s="427"/>
      <c r="H1532" s="433"/>
      <c r="I1532" s="426"/>
      <c r="J1532" s="433"/>
    </row>
    <row r="1533" spans="1:10" ht="15" customHeight="1" thickBot="1" x14ac:dyDescent="0.25">
      <c r="A1533" s="424"/>
      <c r="B1533" s="432"/>
      <c r="C1533" s="421"/>
      <c r="D1533" s="421"/>
      <c r="E1533" s="426"/>
      <c r="F1533" s="427"/>
      <c r="H1533" s="433"/>
      <c r="I1533" s="426"/>
      <c r="J1533" s="433"/>
    </row>
    <row r="1534" spans="1:10" ht="15" customHeight="1" thickBot="1" x14ac:dyDescent="0.25">
      <c r="A1534" s="424"/>
      <c r="B1534" s="432"/>
      <c r="C1534" s="421"/>
      <c r="D1534" s="421"/>
      <c r="E1534" s="426"/>
      <c r="F1534" s="427"/>
      <c r="H1534" s="433"/>
      <c r="I1534" s="426"/>
      <c r="J1534" s="433"/>
    </row>
  </sheetData>
  <sheetProtection password="CE45" sheet="1" objects="1" scenarios="1" selectLockedCells="1"/>
  <autoFilter ref="A1:R147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69"/>
  <sheetViews>
    <sheetView workbookViewId="0"/>
  </sheetViews>
  <sheetFormatPr defaultColWidth="8.85546875" defaultRowHeight="15" x14ac:dyDescent="0.25"/>
  <cols>
    <col min="1" max="1" width="17.85546875" style="396" customWidth="1"/>
    <col min="2" max="2" width="15.7109375" style="395" customWidth="1"/>
    <col min="3" max="13" width="8.85546875" style="395"/>
    <col min="14" max="14" width="13.7109375" style="395" customWidth="1"/>
    <col min="15" max="16384" width="8.85546875" style="395"/>
  </cols>
  <sheetData>
    <row r="1" spans="1:14" ht="32.450000000000003" customHeight="1" x14ac:dyDescent="0.25">
      <c r="A1" s="394" t="s">
        <v>15083</v>
      </c>
      <c r="B1" s="572" t="s">
        <v>13980</v>
      </c>
      <c r="C1" s="572"/>
      <c r="D1" s="572"/>
      <c r="E1" s="572"/>
      <c r="F1" s="572"/>
      <c r="G1" s="572"/>
      <c r="H1" s="572"/>
      <c r="I1" s="572"/>
      <c r="J1" s="572"/>
      <c r="K1" s="572"/>
      <c r="L1" s="572"/>
      <c r="M1" s="572"/>
      <c r="N1" s="572"/>
    </row>
    <row r="2" spans="1:14" s="396" customFormat="1" x14ac:dyDescent="0.25">
      <c r="B2" s="396" t="s">
        <v>13979</v>
      </c>
      <c r="C2" s="396" t="s">
        <v>13979</v>
      </c>
      <c r="D2" s="396" t="s">
        <v>13978</v>
      </c>
      <c r="E2" s="396" t="s">
        <v>13978</v>
      </c>
      <c r="F2" s="396" t="s">
        <v>13977</v>
      </c>
      <c r="G2" s="396" t="s">
        <v>13977</v>
      </c>
      <c r="H2" s="396" t="s">
        <v>13976</v>
      </c>
      <c r="I2" s="396" t="s">
        <v>13976</v>
      </c>
      <c r="J2" s="396" t="s">
        <v>13975</v>
      </c>
      <c r="K2" s="396" t="s">
        <v>13975</v>
      </c>
      <c r="L2" s="396" t="s">
        <v>13974</v>
      </c>
      <c r="M2" s="396" t="s">
        <v>13974</v>
      </c>
      <c r="N2" s="396" t="s">
        <v>8002</v>
      </c>
    </row>
    <row r="3" spans="1:14" s="396" customFormat="1" x14ac:dyDescent="0.25">
      <c r="A3" s="396" t="s">
        <v>13973</v>
      </c>
      <c r="B3" s="396" t="s">
        <v>6612</v>
      </c>
      <c r="C3" s="396" t="s">
        <v>6613</v>
      </c>
      <c r="D3" s="396" t="s">
        <v>6612</v>
      </c>
      <c r="E3" s="396" t="s">
        <v>6613</v>
      </c>
      <c r="F3" s="396" t="s">
        <v>6612</v>
      </c>
      <c r="G3" s="396" t="s">
        <v>6613</v>
      </c>
      <c r="H3" s="396" t="s">
        <v>6612</v>
      </c>
      <c r="I3" s="396" t="s">
        <v>6613</v>
      </c>
      <c r="J3" s="396" t="s">
        <v>6612</v>
      </c>
      <c r="K3" s="396" t="s">
        <v>6613</v>
      </c>
      <c r="L3" s="396" t="s">
        <v>6612</v>
      </c>
      <c r="M3" s="396" t="s">
        <v>6613</v>
      </c>
    </row>
    <row r="4" spans="1:14" x14ac:dyDescent="0.25">
      <c r="A4" s="395" t="s">
        <v>7639</v>
      </c>
      <c r="B4" s="397">
        <v>47</v>
      </c>
      <c r="C4" s="397">
        <v>29</v>
      </c>
      <c r="D4" s="397">
        <v>83</v>
      </c>
      <c r="E4" s="397">
        <v>54</v>
      </c>
      <c r="F4" s="397">
        <v>95</v>
      </c>
      <c r="G4" s="397">
        <v>80</v>
      </c>
      <c r="H4" s="398">
        <v>84</v>
      </c>
      <c r="I4" s="398">
        <v>58</v>
      </c>
      <c r="J4" s="398">
        <v>90</v>
      </c>
      <c r="K4" s="398">
        <v>60</v>
      </c>
      <c r="L4" s="398">
        <v>77</v>
      </c>
      <c r="M4" s="398">
        <v>49</v>
      </c>
      <c r="N4" s="395">
        <f>SUM(B4:M4)</f>
        <v>806</v>
      </c>
    </row>
    <row r="5" spans="1:14" x14ac:dyDescent="0.25">
      <c r="A5" s="395" t="s">
        <v>6707</v>
      </c>
      <c r="B5" s="399"/>
      <c r="C5" s="399"/>
      <c r="D5" s="399"/>
      <c r="E5" s="399"/>
      <c r="F5" s="400"/>
      <c r="G5" s="400"/>
      <c r="H5" s="397">
        <v>67</v>
      </c>
      <c r="I5" s="397">
        <v>73</v>
      </c>
      <c r="J5" s="397">
        <v>113</v>
      </c>
      <c r="K5" s="397">
        <v>153</v>
      </c>
      <c r="L5" s="397">
        <v>105</v>
      </c>
      <c r="M5" s="397">
        <v>144</v>
      </c>
      <c r="N5" s="395">
        <f t="shared" ref="N5:N68" si="0">SUM(B5:M5)</f>
        <v>655</v>
      </c>
    </row>
    <row r="6" spans="1:14" x14ac:dyDescent="0.25">
      <c r="A6" s="395" t="s">
        <v>7410</v>
      </c>
      <c r="B6" s="400"/>
      <c r="C6" s="400"/>
      <c r="D6" s="400"/>
      <c r="E6" s="400"/>
      <c r="F6" s="398">
        <v>122</v>
      </c>
      <c r="G6" s="398">
        <v>144</v>
      </c>
      <c r="H6" s="398">
        <v>122</v>
      </c>
      <c r="I6" s="398">
        <v>138</v>
      </c>
      <c r="J6" s="398">
        <v>117</v>
      </c>
      <c r="K6" s="398">
        <v>146</v>
      </c>
      <c r="L6" s="398">
        <v>134</v>
      </c>
      <c r="M6" s="398">
        <v>143</v>
      </c>
      <c r="N6" s="395">
        <f t="shared" si="0"/>
        <v>1066</v>
      </c>
    </row>
    <row r="7" spans="1:14" x14ac:dyDescent="0.25">
      <c r="A7" s="395" t="s">
        <v>7411</v>
      </c>
      <c r="B7" s="397">
        <v>129</v>
      </c>
      <c r="C7" s="397">
        <v>148</v>
      </c>
      <c r="D7" s="397">
        <v>136</v>
      </c>
      <c r="E7" s="397">
        <v>128</v>
      </c>
      <c r="F7" s="399"/>
      <c r="G7" s="399"/>
      <c r="H7" s="399"/>
      <c r="I7" s="399"/>
      <c r="J7" s="399"/>
      <c r="K7" s="399"/>
      <c r="L7" s="399"/>
      <c r="M7" s="399"/>
      <c r="N7" s="395">
        <f t="shared" si="0"/>
        <v>541</v>
      </c>
    </row>
    <row r="8" spans="1:14" x14ac:dyDescent="0.25">
      <c r="A8" s="395" t="s">
        <v>7584</v>
      </c>
      <c r="B8" s="397">
        <v>261</v>
      </c>
      <c r="C8" s="397">
        <v>301</v>
      </c>
      <c r="D8" s="397">
        <v>278</v>
      </c>
      <c r="E8" s="397">
        <v>328</v>
      </c>
      <c r="F8" s="398">
        <v>258</v>
      </c>
      <c r="G8" s="398">
        <v>291</v>
      </c>
      <c r="H8" s="399"/>
      <c r="I8" s="399"/>
      <c r="J8" s="399"/>
      <c r="K8" s="399"/>
      <c r="L8" s="399"/>
      <c r="M8" s="399"/>
      <c r="N8" s="395">
        <f t="shared" si="0"/>
        <v>1717</v>
      </c>
    </row>
    <row r="9" spans="1:14" x14ac:dyDescent="0.25">
      <c r="A9" s="395" t="s">
        <v>7583</v>
      </c>
      <c r="B9" s="399"/>
      <c r="C9" s="399"/>
      <c r="D9" s="399"/>
      <c r="E9" s="399"/>
      <c r="F9" s="400"/>
      <c r="G9" s="400"/>
      <c r="H9" s="397">
        <v>285</v>
      </c>
      <c r="I9" s="397">
        <v>310</v>
      </c>
      <c r="J9" s="397">
        <v>268</v>
      </c>
      <c r="K9" s="397">
        <v>307</v>
      </c>
      <c r="L9" s="397">
        <v>277</v>
      </c>
      <c r="M9" s="397">
        <v>298</v>
      </c>
      <c r="N9" s="395">
        <f t="shared" si="0"/>
        <v>1745</v>
      </c>
    </row>
    <row r="10" spans="1:14" x14ac:dyDescent="0.25">
      <c r="A10" s="395" t="s">
        <v>6669</v>
      </c>
      <c r="B10" s="400"/>
      <c r="C10" s="400"/>
      <c r="D10" s="397">
        <v>3</v>
      </c>
      <c r="E10" s="397">
        <v>6</v>
      </c>
      <c r="F10" s="398">
        <v>10</v>
      </c>
      <c r="G10" s="397">
        <v>16</v>
      </c>
      <c r="H10" s="398">
        <v>11</v>
      </c>
      <c r="I10" s="398">
        <v>28</v>
      </c>
      <c r="J10" s="398">
        <v>12</v>
      </c>
      <c r="K10" s="397">
        <v>34</v>
      </c>
      <c r="L10" s="398">
        <v>24</v>
      </c>
      <c r="M10" s="398">
        <v>44</v>
      </c>
      <c r="N10" s="395">
        <f t="shared" si="0"/>
        <v>188</v>
      </c>
    </row>
    <row r="11" spans="1:14" x14ac:dyDescent="0.25">
      <c r="A11" s="395" t="s">
        <v>7680</v>
      </c>
      <c r="B11" s="398">
        <v>38</v>
      </c>
      <c r="C11" s="398">
        <v>44</v>
      </c>
      <c r="D11" s="398">
        <v>62</v>
      </c>
      <c r="E11" s="398">
        <v>64</v>
      </c>
      <c r="F11" s="397">
        <v>102</v>
      </c>
      <c r="G11" s="397">
        <v>90</v>
      </c>
      <c r="H11" s="397">
        <v>88</v>
      </c>
      <c r="I11" s="397">
        <v>82</v>
      </c>
      <c r="J11" s="397">
        <v>95</v>
      </c>
      <c r="K11" s="397">
        <v>83</v>
      </c>
      <c r="L11" s="397">
        <v>109</v>
      </c>
      <c r="M11" s="397">
        <v>73</v>
      </c>
      <c r="N11" s="395">
        <f t="shared" si="0"/>
        <v>930</v>
      </c>
    </row>
    <row r="12" spans="1:14" x14ac:dyDescent="0.25">
      <c r="A12" s="395" t="s">
        <v>7770</v>
      </c>
      <c r="B12" s="399"/>
      <c r="C12" s="399"/>
      <c r="D12" s="399"/>
      <c r="E12" s="399"/>
      <c r="F12" s="398">
        <v>13</v>
      </c>
      <c r="G12" s="398">
        <v>16</v>
      </c>
      <c r="H12" s="397">
        <v>31</v>
      </c>
      <c r="I12" s="397">
        <v>14</v>
      </c>
      <c r="J12" s="397">
        <v>18</v>
      </c>
      <c r="K12" s="397">
        <v>31</v>
      </c>
      <c r="L12" s="397">
        <v>21</v>
      </c>
      <c r="M12" s="397">
        <v>13</v>
      </c>
      <c r="N12" s="395">
        <f t="shared" si="0"/>
        <v>157</v>
      </c>
    </row>
    <row r="13" spans="1:14" x14ac:dyDescent="0.25">
      <c r="A13" s="395" t="s">
        <v>7732</v>
      </c>
      <c r="B13" s="398">
        <v>17</v>
      </c>
      <c r="C13" s="398">
        <v>20</v>
      </c>
      <c r="D13" s="398">
        <v>16</v>
      </c>
      <c r="E13" s="398">
        <v>8</v>
      </c>
      <c r="F13" s="400"/>
      <c r="G13" s="400"/>
      <c r="H13" s="400"/>
      <c r="I13" s="400"/>
      <c r="J13" s="400"/>
      <c r="K13" s="400"/>
      <c r="L13" s="400"/>
      <c r="M13" s="400"/>
      <c r="N13" s="395">
        <f t="shared" si="0"/>
        <v>61</v>
      </c>
    </row>
    <row r="14" spans="1:14" x14ac:dyDescent="0.25">
      <c r="A14" s="395" t="s">
        <v>6990</v>
      </c>
      <c r="B14" s="400"/>
      <c r="C14" s="400"/>
      <c r="D14" s="400"/>
      <c r="E14" s="400"/>
      <c r="F14" s="398">
        <v>5</v>
      </c>
      <c r="G14" s="398">
        <v>35</v>
      </c>
      <c r="H14" s="398">
        <v>31</v>
      </c>
      <c r="I14" s="398">
        <v>55</v>
      </c>
      <c r="J14" s="398">
        <v>43</v>
      </c>
      <c r="K14" s="398">
        <v>88</v>
      </c>
      <c r="L14" s="398">
        <v>53</v>
      </c>
      <c r="M14" s="398">
        <v>100</v>
      </c>
      <c r="N14" s="395">
        <f t="shared" si="0"/>
        <v>410</v>
      </c>
    </row>
    <row r="15" spans="1:14" x14ac:dyDescent="0.25">
      <c r="A15" s="395" t="s">
        <v>7736</v>
      </c>
      <c r="B15" s="397">
        <v>355</v>
      </c>
      <c r="C15" s="397">
        <v>383</v>
      </c>
      <c r="D15" s="397">
        <v>489</v>
      </c>
      <c r="E15" s="397">
        <v>442</v>
      </c>
      <c r="F15" s="398">
        <v>746</v>
      </c>
      <c r="G15" s="398">
        <v>676</v>
      </c>
      <c r="H15" s="398">
        <v>741</v>
      </c>
      <c r="I15" s="398">
        <v>571</v>
      </c>
      <c r="J15" s="398">
        <v>677</v>
      </c>
      <c r="K15" s="398">
        <v>413</v>
      </c>
      <c r="L15" s="398">
        <v>512</v>
      </c>
      <c r="M15" s="398">
        <v>363</v>
      </c>
      <c r="N15" s="395">
        <f t="shared" si="0"/>
        <v>6368</v>
      </c>
    </row>
    <row r="16" spans="1:14" x14ac:dyDescent="0.25">
      <c r="A16" s="395" t="s">
        <v>6615</v>
      </c>
      <c r="B16" s="399"/>
      <c r="C16" s="399"/>
      <c r="D16" s="400"/>
      <c r="E16" s="400"/>
      <c r="F16" s="397">
        <v>152</v>
      </c>
      <c r="G16" s="397">
        <v>155</v>
      </c>
      <c r="H16" s="397">
        <v>129</v>
      </c>
      <c r="I16" s="397">
        <v>154</v>
      </c>
      <c r="J16" s="397">
        <v>140</v>
      </c>
      <c r="K16" s="397">
        <v>142</v>
      </c>
      <c r="L16" s="397">
        <v>118</v>
      </c>
      <c r="M16" s="397">
        <v>162</v>
      </c>
      <c r="N16" s="395">
        <f t="shared" si="0"/>
        <v>1152</v>
      </c>
    </row>
    <row r="17" spans="1:14" x14ac:dyDescent="0.25">
      <c r="A17" s="395" t="s">
        <v>6616</v>
      </c>
      <c r="B17" s="398">
        <v>73</v>
      </c>
      <c r="C17" s="398">
        <v>69</v>
      </c>
      <c r="D17" s="398">
        <v>65</v>
      </c>
      <c r="E17" s="398">
        <v>75</v>
      </c>
      <c r="F17" s="400"/>
      <c r="G17" s="400"/>
      <c r="H17" s="399"/>
      <c r="I17" s="400"/>
      <c r="J17" s="400"/>
      <c r="K17" s="400"/>
      <c r="L17" s="400"/>
      <c r="M17" s="400"/>
      <c r="N17" s="395">
        <f t="shared" si="0"/>
        <v>282</v>
      </c>
    </row>
    <row r="18" spans="1:14" x14ac:dyDescent="0.25">
      <c r="A18" s="395" t="s">
        <v>6617</v>
      </c>
      <c r="B18" s="397">
        <v>67</v>
      </c>
      <c r="C18" s="397">
        <v>71</v>
      </c>
      <c r="D18" s="397">
        <v>71</v>
      </c>
      <c r="E18" s="397">
        <v>69</v>
      </c>
      <c r="F18" s="399"/>
      <c r="G18" s="399"/>
      <c r="H18" s="399"/>
      <c r="I18" s="399"/>
      <c r="J18" s="399"/>
      <c r="K18" s="399"/>
      <c r="L18" s="399"/>
      <c r="M18" s="399"/>
      <c r="N18" s="395">
        <f t="shared" si="0"/>
        <v>278</v>
      </c>
    </row>
    <row r="19" spans="1:14" x14ac:dyDescent="0.25">
      <c r="A19" s="395" t="s">
        <v>7920</v>
      </c>
      <c r="B19" s="398">
        <v>39</v>
      </c>
      <c r="C19" s="398">
        <v>45</v>
      </c>
      <c r="D19" s="398">
        <v>33</v>
      </c>
      <c r="E19" s="398">
        <v>52</v>
      </c>
      <c r="F19" s="397">
        <v>35</v>
      </c>
      <c r="G19" s="397">
        <v>47</v>
      </c>
      <c r="H19" s="397">
        <v>45</v>
      </c>
      <c r="I19" s="397">
        <v>48</v>
      </c>
      <c r="J19" s="397">
        <v>34</v>
      </c>
      <c r="K19" s="397">
        <v>35</v>
      </c>
      <c r="L19" s="397">
        <v>32</v>
      </c>
      <c r="M19" s="397">
        <v>29</v>
      </c>
      <c r="N19" s="395">
        <f t="shared" si="0"/>
        <v>474</v>
      </c>
    </row>
    <row r="20" spans="1:14" x14ac:dyDescent="0.25">
      <c r="A20" s="395" t="s">
        <v>6708</v>
      </c>
      <c r="B20" s="397">
        <v>46</v>
      </c>
      <c r="C20" s="397">
        <v>22</v>
      </c>
      <c r="D20" s="397">
        <v>35</v>
      </c>
      <c r="E20" s="397">
        <v>49</v>
      </c>
      <c r="F20" s="398">
        <v>37</v>
      </c>
      <c r="G20" s="397">
        <v>40</v>
      </c>
      <c r="H20" s="398">
        <v>39</v>
      </c>
      <c r="I20" s="398">
        <v>37</v>
      </c>
      <c r="J20" s="398">
        <v>39</v>
      </c>
      <c r="K20" s="398">
        <v>32</v>
      </c>
      <c r="L20" s="398">
        <v>38</v>
      </c>
      <c r="M20" s="398">
        <v>39</v>
      </c>
      <c r="N20" s="395">
        <f t="shared" si="0"/>
        <v>453</v>
      </c>
    </row>
    <row r="21" spans="1:14" x14ac:dyDescent="0.25">
      <c r="A21" s="395" t="s">
        <v>6898</v>
      </c>
      <c r="B21" s="397">
        <v>37</v>
      </c>
      <c r="C21" s="397">
        <v>30</v>
      </c>
      <c r="D21" s="397">
        <v>29</v>
      </c>
      <c r="E21" s="397">
        <v>27</v>
      </c>
      <c r="F21" s="398">
        <v>24</v>
      </c>
      <c r="G21" s="398">
        <v>33</v>
      </c>
      <c r="H21" s="398">
        <v>30</v>
      </c>
      <c r="I21" s="398">
        <v>29</v>
      </c>
      <c r="J21" s="398">
        <v>35</v>
      </c>
      <c r="K21" s="398">
        <v>26</v>
      </c>
      <c r="L21" s="398">
        <v>30</v>
      </c>
      <c r="M21" s="398">
        <v>35</v>
      </c>
      <c r="N21" s="395">
        <f t="shared" si="0"/>
        <v>365</v>
      </c>
    </row>
    <row r="22" spans="1:14" x14ac:dyDescent="0.25">
      <c r="A22" s="395" t="s">
        <v>7504</v>
      </c>
      <c r="B22" s="397">
        <v>146</v>
      </c>
      <c r="C22" s="397">
        <v>143</v>
      </c>
      <c r="D22" s="397">
        <v>149</v>
      </c>
      <c r="E22" s="397">
        <v>144</v>
      </c>
      <c r="F22" s="400"/>
      <c r="G22" s="400"/>
      <c r="H22" s="400"/>
      <c r="I22" s="400"/>
      <c r="J22" s="400"/>
      <c r="K22" s="400"/>
      <c r="L22" s="400"/>
      <c r="M22" s="400"/>
      <c r="N22" s="395">
        <f t="shared" si="0"/>
        <v>582</v>
      </c>
    </row>
    <row r="23" spans="1:14" x14ac:dyDescent="0.25">
      <c r="A23" s="395" t="s">
        <v>7503</v>
      </c>
      <c r="B23" s="397">
        <v>137</v>
      </c>
      <c r="C23" s="397">
        <v>146</v>
      </c>
      <c r="D23" s="397">
        <v>136</v>
      </c>
      <c r="E23" s="398">
        <v>130</v>
      </c>
      <c r="F23" s="399"/>
      <c r="G23" s="399"/>
      <c r="H23" s="399"/>
      <c r="I23" s="399"/>
      <c r="J23" s="399"/>
      <c r="K23" s="399"/>
      <c r="L23" s="399"/>
      <c r="M23" s="399"/>
      <c r="N23" s="395">
        <f t="shared" si="0"/>
        <v>549</v>
      </c>
    </row>
    <row r="24" spans="1:14" x14ac:dyDescent="0.25">
      <c r="A24" s="395" t="s">
        <v>7507</v>
      </c>
      <c r="B24" s="399"/>
      <c r="C24" s="399"/>
      <c r="D24" s="399"/>
      <c r="E24" s="399"/>
      <c r="F24" s="397">
        <v>271</v>
      </c>
      <c r="G24" s="397">
        <v>303</v>
      </c>
      <c r="H24" s="397">
        <v>179</v>
      </c>
      <c r="I24" s="397">
        <v>220</v>
      </c>
      <c r="J24" s="397">
        <v>184</v>
      </c>
      <c r="K24" s="397">
        <v>177</v>
      </c>
      <c r="L24" s="397">
        <v>200</v>
      </c>
      <c r="M24" s="397">
        <v>182</v>
      </c>
      <c r="N24" s="395">
        <f t="shared" si="0"/>
        <v>1716</v>
      </c>
    </row>
    <row r="25" spans="1:14" x14ac:dyDescent="0.25">
      <c r="A25" s="395" t="s">
        <v>7505</v>
      </c>
      <c r="B25" s="397">
        <v>170</v>
      </c>
      <c r="C25" s="397">
        <v>179</v>
      </c>
      <c r="D25" s="397">
        <v>171</v>
      </c>
      <c r="E25" s="397">
        <v>194</v>
      </c>
      <c r="F25" s="399"/>
      <c r="G25" s="399"/>
      <c r="H25" s="399"/>
      <c r="I25" s="399"/>
      <c r="J25" s="399"/>
      <c r="K25" s="399"/>
      <c r="L25" s="399"/>
      <c r="M25" s="399"/>
      <c r="N25" s="395">
        <f t="shared" si="0"/>
        <v>714</v>
      </c>
    </row>
    <row r="26" spans="1:14" x14ac:dyDescent="0.25">
      <c r="A26" s="395" t="s">
        <v>7508</v>
      </c>
      <c r="B26" s="398">
        <v>129</v>
      </c>
      <c r="C26" s="398">
        <v>188</v>
      </c>
      <c r="D26" s="398">
        <v>125</v>
      </c>
      <c r="E26" s="398">
        <v>170</v>
      </c>
      <c r="F26" s="399"/>
      <c r="G26" s="399"/>
      <c r="H26" s="400"/>
      <c r="I26" s="400"/>
      <c r="J26" s="400"/>
      <c r="K26" s="400"/>
      <c r="L26" s="400"/>
      <c r="M26" s="400"/>
      <c r="N26" s="395">
        <f t="shared" si="0"/>
        <v>612</v>
      </c>
    </row>
    <row r="27" spans="1:14" x14ac:dyDescent="0.25">
      <c r="A27" s="395" t="s">
        <v>7506</v>
      </c>
      <c r="B27" s="400"/>
      <c r="C27" s="400"/>
      <c r="D27" s="400"/>
      <c r="E27" s="400"/>
      <c r="F27" s="397">
        <v>339</v>
      </c>
      <c r="G27" s="397">
        <v>327</v>
      </c>
      <c r="H27" s="397">
        <v>326</v>
      </c>
      <c r="I27" s="397">
        <v>397</v>
      </c>
      <c r="J27" s="397">
        <v>283</v>
      </c>
      <c r="K27" s="397">
        <v>331</v>
      </c>
      <c r="L27" s="397">
        <v>278</v>
      </c>
      <c r="M27" s="397">
        <v>275</v>
      </c>
      <c r="N27" s="395">
        <f t="shared" si="0"/>
        <v>2556</v>
      </c>
    </row>
    <row r="28" spans="1:14" x14ac:dyDescent="0.25">
      <c r="A28" s="395" t="s">
        <v>7747</v>
      </c>
      <c r="B28" s="397">
        <v>26</v>
      </c>
      <c r="C28" s="397">
        <v>17</v>
      </c>
      <c r="D28" s="397">
        <v>15</v>
      </c>
      <c r="E28" s="397">
        <v>9</v>
      </c>
      <c r="F28" s="400"/>
      <c r="G28" s="400"/>
      <c r="H28" s="400"/>
      <c r="I28" s="400"/>
      <c r="J28" s="400"/>
      <c r="K28" s="400"/>
      <c r="L28" s="400"/>
      <c r="M28" s="400"/>
      <c r="N28" s="395">
        <f t="shared" si="0"/>
        <v>67</v>
      </c>
    </row>
    <row r="29" spans="1:14" x14ac:dyDescent="0.25">
      <c r="A29" s="395" t="s">
        <v>6976</v>
      </c>
      <c r="B29" s="399"/>
      <c r="C29" s="398">
        <v>1</v>
      </c>
      <c r="D29" s="399"/>
      <c r="E29" s="399"/>
      <c r="F29" s="400"/>
      <c r="G29" s="400"/>
      <c r="H29" s="397">
        <v>295</v>
      </c>
      <c r="I29" s="397">
        <v>320</v>
      </c>
      <c r="J29" s="397">
        <v>253</v>
      </c>
      <c r="K29" s="397">
        <v>274</v>
      </c>
      <c r="L29" s="397">
        <v>268</v>
      </c>
      <c r="M29" s="397">
        <v>247</v>
      </c>
      <c r="N29" s="395">
        <f t="shared" si="0"/>
        <v>1658</v>
      </c>
    </row>
    <row r="30" spans="1:14" x14ac:dyDescent="0.25">
      <c r="A30" s="395" t="s">
        <v>6978</v>
      </c>
      <c r="B30" s="397">
        <v>265</v>
      </c>
      <c r="C30" s="397">
        <v>324</v>
      </c>
      <c r="D30" s="397">
        <v>336</v>
      </c>
      <c r="E30" s="397">
        <v>315</v>
      </c>
      <c r="F30" s="398">
        <v>328</v>
      </c>
      <c r="G30" s="398">
        <v>305</v>
      </c>
      <c r="H30" s="399"/>
      <c r="I30" s="399"/>
      <c r="J30" s="399"/>
      <c r="K30" s="399"/>
      <c r="L30" s="399"/>
      <c r="M30" s="399"/>
      <c r="N30" s="395">
        <f t="shared" si="0"/>
        <v>1873</v>
      </c>
    </row>
    <row r="31" spans="1:14" x14ac:dyDescent="0.25">
      <c r="A31" s="395" t="s">
        <v>6977</v>
      </c>
      <c r="B31" s="400"/>
      <c r="C31" s="400"/>
      <c r="D31" s="397">
        <v>1</v>
      </c>
      <c r="E31" s="397">
        <v>4</v>
      </c>
      <c r="F31" s="397">
        <v>5</v>
      </c>
      <c r="G31" s="397">
        <v>5</v>
      </c>
      <c r="H31" s="397">
        <v>3</v>
      </c>
      <c r="I31" s="397">
        <v>15</v>
      </c>
      <c r="J31" s="397">
        <v>1</v>
      </c>
      <c r="K31" s="397">
        <v>2</v>
      </c>
      <c r="L31" s="397">
        <v>2</v>
      </c>
      <c r="M31" s="397">
        <v>4</v>
      </c>
      <c r="N31" s="395">
        <f t="shared" si="0"/>
        <v>42</v>
      </c>
    </row>
    <row r="32" spans="1:14" x14ac:dyDescent="0.25">
      <c r="A32" s="395" t="s">
        <v>7922</v>
      </c>
      <c r="B32" s="399"/>
      <c r="C32" s="399"/>
      <c r="D32" s="399"/>
      <c r="E32" s="399"/>
      <c r="F32" s="397">
        <v>105</v>
      </c>
      <c r="G32" s="397">
        <v>99</v>
      </c>
      <c r="H32" s="397">
        <v>87</v>
      </c>
      <c r="I32" s="397">
        <v>113</v>
      </c>
      <c r="J32" s="397">
        <v>85</v>
      </c>
      <c r="K32" s="397">
        <v>114</v>
      </c>
      <c r="L32" s="397">
        <v>81</v>
      </c>
      <c r="M32" s="397">
        <v>101</v>
      </c>
      <c r="N32" s="395">
        <f t="shared" si="0"/>
        <v>785</v>
      </c>
    </row>
    <row r="33" spans="1:14" x14ac:dyDescent="0.25">
      <c r="A33" s="395" t="s">
        <v>7921</v>
      </c>
      <c r="B33" s="397">
        <v>122</v>
      </c>
      <c r="C33" s="397">
        <v>103</v>
      </c>
      <c r="D33" s="397">
        <v>78</v>
      </c>
      <c r="E33" s="397">
        <v>93</v>
      </c>
      <c r="F33" s="399"/>
      <c r="G33" s="399"/>
      <c r="H33" s="399"/>
      <c r="I33" s="399"/>
      <c r="J33" s="399"/>
      <c r="K33" s="399"/>
      <c r="L33" s="399"/>
      <c r="M33" s="399"/>
      <c r="N33" s="395">
        <f t="shared" si="0"/>
        <v>396</v>
      </c>
    </row>
    <row r="34" spans="1:14" x14ac:dyDescent="0.25">
      <c r="A34" s="395" t="s">
        <v>7193</v>
      </c>
      <c r="B34" s="399"/>
      <c r="C34" s="399"/>
      <c r="D34" s="399"/>
      <c r="E34" s="399"/>
      <c r="F34" s="397">
        <v>49</v>
      </c>
      <c r="G34" s="397">
        <v>80</v>
      </c>
      <c r="H34" s="397">
        <v>76</v>
      </c>
      <c r="I34" s="397">
        <v>59</v>
      </c>
      <c r="J34" s="397">
        <v>67</v>
      </c>
      <c r="K34" s="397">
        <v>65</v>
      </c>
      <c r="L34" s="397">
        <v>61</v>
      </c>
      <c r="M34" s="397">
        <v>63</v>
      </c>
      <c r="N34" s="395">
        <f t="shared" si="0"/>
        <v>520</v>
      </c>
    </row>
    <row r="35" spans="1:14" x14ac:dyDescent="0.25">
      <c r="A35" s="395" t="s">
        <v>7194</v>
      </c>
      <c r="B35" s="397">
        <v>60</v>
      </c>
      <c r="C35" s="397">
        <v>47</v>
      </c>
      <c r="D35" s="397">
        <v>60</v>
      </c>
      <c r="E35" s="397">
        <v>62</v>
      </c>
      <c r="F35" s="399"/>
      <c r="G35" s="399"/>
      <c r="H35" s="399"/>
      <c r="I35" s="399"/>
      <c r="J35" s="399"/>
      <c r="K35" s="399"/>
      <c r="L35" s="399"/>
      <c r="M35" s="399"/>
      <c r="N35" s="395">
        <f t="shared" si="0"/>
        <v>229</v>
      </c>
    </row>
    <row r="36" spans="1:14" x14ac:dyDescent="0.25">
      <c r="A36" s="395" t="s">
        <v>7207</v>
      </c>
      <c r="B36" s="397">
        <v>42</v>
      </c>
      <c r="C36" s="397">
        <v>39</v>
      </c>
      <c r="D36" s="397">
        <v>44</v>
      </c>
      <c r="E36" s="397">
        <v>58</v>
      </c>
      <c r="F36" s="397">
        <v>31</v>
      </c>
      <c r="G36" s="397">
        <v>41</v>
      </c>
      <c r="H36" s="397">
        <v>37</v>
      </c>
      <c r="I36" s="397">
        <v>36</v>
      </c>
      <c r="J36" s="397">
        <v>30</v>
      </c>
      <c r="K36" s="397">
        <v>44</v>
      </c>
      <c r="L36" s="397">
        <v>26</v>
      </c>
      <c r="M36" s="397">
        <v>36</v>
      </c>
      <c r="N36" s="395">
        <f t="shared" si="0"/>
        <v>464</v>
      </c>
    </row>
    <row r="37" spans="1:14" x14ac:dyDescent="0.25">
      <c r="A37" s="395" t="s">
        <v>6840</v>
      </c>
      <c r="B37" s="398">
        <v>38</v>
      </c>
      <c r="C37" s="398">
        <v>48</v>
      </c>
      <c r="D37" s="398">
        <v>24</v>
      </c>
      <c r="E37" s="398">
        <v>30</v>
      </c>
      <c r="F37" s="400"/>
      <c r="G37" s="400"/>
      <c r="H37" s="400"/>
      <c r="I37" s="400"/>
      <c r="J37" s="400"/>
      <c r="K37" s="400"/>
      <c r="L37" s="400"/>
      <c r="M37" s="400"/>
      <c r="N37" s="395">
        <f t="shared" si="0"/>
        <v>140</v>
      </c>
    </row>
    <row r="38" spans="1:14" x14ac:dyDescent="0.25">
      <c r="A38" s="395" t="s">
        <v>7946</v>
      </c>
      <c r="B38" s="400"/>
      <c r="C38" s="400"/>
      <c r="D38" s="400"/>
      <c r="E38" s="400"/>
      <c r="F38" s="398">
        <v>50</v>
      </c>
      <c r="G38" s="398">
        <v>60</v>
      </c>
      <c r="H38" s="398">
        <v>54</v>
      </c>
      <c r="I38" s="398">
        <v>68</v>
      </c>
      <c r="J38" s="398">
        <v>46</v>
      </c>
      <c r="K38" s="398">
        <v>42</v>
      </c>
      <c r="L38" s="398">
        <v>43</v>
      </c>
      <c r="M38" s="398">
        <v>43</v>
      </c>
      <c r="N38" s="395">
        <f t="shared" si="0"/>
        <v>406</v>
      </c>
    </row>
    <row r="39" spans="1:14" x14ac:dyDescent="0.25">
      <c r="A39" s="395" t="s">
        <v>7947</v>
      </c>
      <c r="B39" s="398">
        <v>55</v>
      </c>
      <c r="C39" s="398">
        <v>57</v>
      </c>
      <c r="D39" s="398">
        <v>55</v>
      </c>
      <c r="E39" s="398">
        <v>49</v>
      </c>
      <c r="F39" s="400"/>
      <c r="G39" s="400"/>
      <c r="H39" s="400"/>
      <c r="I39" s="400"/>
      <c r="J39" s="400"/>
      <c r="K39" s="400"/>
      <c r="L39" s="400"/>
      <c r="M39" s="400"/>
      <c r="N39" s="395">
        <f t="shared" si="0"/>
        <v>216</v>
      </c>
    </row>
    <row r="40" spans="1:14" x14ac:dyDescent="0.25">
      <c r="A40" s="395" t="s">
        <v>14004</v>
      </c>
      <c r="B40" s="400"/>
      <c r="C40" s="400"/>
      <c r="D40" s="400"/>
      <c r="E40" s="400"/>
      <c r="F40" s="398">
        <v>8</v>
      </c>
      <c r="G40" s="398">
        <v>11</v>
      </c>
      <c r="H40" s="398">
        <v>17</v>
      </c>
      <c r="I40" s="398">
        <v>13</v>
      </c>
      <c r="J40" s="398">
        <v>10</v>
      </c>
      <c r="K40" s="398">
        <v>9</v>
      </c>
      <c r="L40" s="398">
        <v>18</v>
      </c>
      <c r="M40" s="398">
        <v>14</v>
      </c>
      <c r="N40" s="395">
        <f t="shared" si="0"/>
        <v>100</v>
      </c>
    </row>
    <row r="41" spans="1:14" x14ac:dyDescent="0.25">
      <c r="A41" s="395" t="s">
        <v>7950</v>
      </c>
      <c r="B41" s="397">
        <v>61</v>
      </c>
      <c r="C41" s="398">
        <v>45</v>
      </c>
      <c r="D41" s="398">
        <v>44</v>
      </c>
      <c r="E41" s="398">
        <v>82</v>
      </c>
      <c r="F41" s="398">
        <v>83</v>
      </c>
      <c r="G41" s="397">
        <v>68</v>
      </c>
      <c r="H41" s="398">
        <v>62</v>
      </c>
      <c r="I41" s="398">
        <v>66</v>
      </c>
      <c r="J41" s="398">
        <v>45</v>
      </c>
      <c r="K41" s="398">
        <v>50</v>
      </c>
      <c r="L41" s="398">
        <v>58</v>
      </c>
      <c r="M41" s="398">
        <v>46</v>
      </c>
      <c r="N41" s="395">
        <f t="shared" si="0"/>
        <v>710</v>
      </c>
    </row>
    <row r="42" spans="1:14" x14ac:dyDescent="0.25">
      <c r="A42" s="395" t="s">
        <v>7949</v>
      </c>
      <c r="B42" s="398">
        <v>92</v>
      </c>
      <c r="C42" s="398">
        <v>105</v>
      </c>
      <c r="D42" s="398">
        <v>90</v>
      </c>
      <c r="E42" s="398">
        <v>97</v>
      </c>
      <c r="F42" s="400"/>
      <c r="G42" s="400"/>
      <c r="H42" s="400"/>
      <c r="I42" s="400"/>
      <c r="J42" s="400"/>
      <c r="K42" s="400"/>
      <c r="L42" s="400"/>
      <c r="M42" s="400"/>
      <c r="N42" s="395">
        <f t="shared" si="0"/>
        <v>384</v>
      </c>
    </row>
    <row r="43" spans="1:14" x14ac:dyDescent="0.25">
      <c r="A43" s="395" t="s">
        <v>7948</v>
      </c>
      <c r="B43" s="400"/>
      <c r="C43" s="400"/>
      <c r="D43" s="400"/>
      <c r="E43" s="400"/>
      <c r="F43" s="398">
        <v>83</v>
      </c>
      <c r="G43" s="398">
        <v>105</v>
      </c>
      <c r="H43" s="398">
        <v>74</v>
      </c>
      <c r="I43" s="398">
        <v>89</v>
      </c>
      <c r="J43" s="398">
        <v>70</v>
      </c>
      <c r="K43" s="398">
        <v>52</v>
      </c>
      <c r="L43" s="398">
        <v>53</v>
      </c>
      <c r="M43" s="398">
        <v>60</v>
      </c>
      <c r="N43" s="395">
        <f t="shared" si="0"/>
        <v>586</v>
      </c>
    </row>
    <row r="44" spans="1:14" x14ac:dyDescent="0.25">
      <c r="A44" s="395" t="s">
        <v>7951</v>
      </c>
      <c r="B44" s="397">
        <v>61</v>
      </c>
      <c r="C44" s="397">
        <v>69</v>
      </c>
      <c r="D44" s="397">
        <v>59</v>
      </c>
      <c r="E44" s="397">
        <v>72</v>
      </c>
      <c r="F44" s="397">
        <v>71</v>
      </c>
      <c r="G44" s="397">
        <v>76</v>
      </c>
      <c r="H44" s="397">
        <v>58</v>
      </c>
      <c r="I44" s="397">
        <v>76</v>
      </c>
      <c r="J44" s="397">
        <v>43</v>
      </c>
      <c r="K44" s="397">
        <v>39</v>
      </c>
      <c r="L44" s="397">
        <v>47</v>
      </c>
      <c r="M44" s="397">
        <v>44</v>
      </c>
      <c r="N44" s="395">
        <f t="shared" si="0"/>
        <v>715</v>
      </c>
    </row>
    <row r="45" spans="1:14" x14ac:dyDescent="0.25">
      <c r="A45" s="395" t="s">
        <v>7528</v>
      </c>
      <c r="B45" s="397">
        <v>76</v>
      </c>
      <c r="C45" s="397">
        <v>30</v>
      </c>
      <c r="D45" s="397">
        <v>81</v>
      </c>
      <c r="E45" s="397">
        <v>15</v>
      </c>
      <c r="F45" s="400"/>
      <c r="G45" s="400"/>
      <c r="H45" s="400"/>
      <c r="I45" s="400"/>
      <c r="J45" s="400"/>
      <c r="K45" s="400"/>
      <c r="L45" s="400"/>
      <c r="M45" s="400"/>
      <c r="N45" s="395">
        <f t="shared" si="0"/>
        <v>202</v>
      </c>
    </row>
    <row r="46" spans="1:14" x14ac:dyDescent="0.25">
      <c r="A46" s="395" t="s">
        <v>7995</v>
      </c>
      <c r="B46" s="398">
        <v>5</v>
      </c>
      <c r="C46" s="398">
        <v>6</v>
      </c>
      <c r="D46" s="398">
        <v>11</v>
      </c>
      <c r="E46" s="398">
        <v>3</v>
      </c>
      <c r="F46" s="397">
        <v>15</v>
      </c>
      <c r="G46" s="397">
        <v>14</v>
      </c>
      <c r="H46" s="397">
        <v>12</v>
      </c>
      <c r="I46" s="397">
        <v>13</v>
      </c>
      <c r="J46" s="397">
        <v>11</v>
      </c>
      <c r="K46" s="397">
        <v>15</v>
      </c>
      <c r="L46" s="397">
        <v>11</v>
      </c>
      <c r="M46" s="397">
        <v>11</v>
      </c>
      <c r="N46" s="395">
        <f t="shared" si="0"/>
        <v>127</v>
      </c>
    </row>
    <row r="47" spans="1:14" x14ac:dyDescent="0.25">
      <c r="A47" s="395" t="s">
        <v>7347</v>
      </c>
      <c r="B47" s="400"/>
      <c r="C47" s="400"/>
      <c r="D47" s="400"/>
      <c r="E47" s="400"/>
      <c r="F47" s="398">
        <v>77</v>
      </c>
      <c r="G47" s="398">
        <v>102</v>
      </c>
      <c r="H47" s="398">
        <v>89</v>
      </c>
      <c r="I47" s="398">
        <v>96</v>
      </c>
      <c r="J47" s="398">
        <v>77</v>
      </c>
      <c r="K47" s="398">
        <v>86</v>
      </c>
      <c r="L47" s="398">
        <v>91</v>
      </c>
      <c r="M47" s="398">
        <v>61</v>
      </c>
      <c r="N47" s="395">
        <f t="shared" si="0"/>
        <v>679</v>
      </c>
    </row>
    <row r="48" spans="1:14" x14ac:dyDescent="0.25">
      <c r="A48" s="395" t="s">
        <v>7348</v>
      </c>
      <c r="B48" s="398">
        <v>69</v>
      </c>
      <c r="C48" s="398">
        <v>88</v>
      </c>
      <c r="D48" s="398">
        <v>86</v>
      </c>
      <c r="E48" s="398">
        <v>93</v>
      </c>
      <c r="F48" s="399"/>
      <c r="G48" s="399"/>
      <c r="H48" s="400"/>
      <c r="I48" s="400"/>
      <c r="J48" s="400"/>
      <c r="K48" s="400"/>
      <c r="L48" s="400"/>
      <c r="M48" s="400"/>
      <c r="N48" s="395">
        <f t="shared" si="0"/>
        <v>336</v>
      </c>
    </row>
    <row r="49" spans="1:14" x14ac:dyDescent="0.25">
      <c r="A49" s="395" t="s">
        <v>7038</v>
      </c>
      <c r="B49" s="397">
        <v>4</v>
      </c>
      <c r="C49" s="397">
        <v>8</v>
      </c>
      <c r="D49" s="397">
        <v>5</v>
      </c>
      <c r="E49" s="397">
        <v>5</v>
      </c>
      <c r="F49" s="398">
        <v>9</v>
      </c>
      <c r="G49" s="398">
        <v>7</v>
      </c>
      <c r="H49" s="398">
        <v>4</v>
      </c>
      <c r="I49" s="398">
        <v>9</v>
      </c>
      <c r="J49" s="398">
        <v>9</v>
      </c>
      <c r="K49" s="398">
        <v>9</v>
      </c>
      <c r="L49" s="398">
        <v>10</v>
      </c>
      <c r="M49" s="398">
        <v>13</v>
      </c>
      <c r="N49" s="395">
        <f t="shared" si="0"/>
        <v>92</v>
      </c>
    </row>
    <row r="50" spans="1:14" x14ac:dyDescent="0.25">
      <c r="A50" s="395" t="s">
        <v>6641</v>
      </c>
      <c r="B50" s="398">
        <v>34</v>
      </c>
      <c r="C50" s="398">
        <v>17</v>
      </c>
      <c r="D50" s="398">
        <v>21</v>
      </c>
      <c r="E50" s="398">
        <v>20</v>
      </c>
      <c r="F50" s="397">
        <v>16</v>
      </c>
      <c r="G50" s="397">
        <v>21</v>
      </c>
      <c r="H50" s="397">
        <v>24</v>
      </c>
      <c r="I50" s="397">
        <v>19</v>
      </c>
      <c r="J50" s="397">
        <v>17</v>
      </c>
      <c r="K50" s="397">
        <v>22</v>
      </c>
      <c r="L50" s="397">
        <v>29</v>
      </c>
      <c r="M50" s="397">
        <v>32</v>
      </c>
      <c r="N50" s="395">
        <f t="shared" si="0"/>
        <v>272</v>
      </c>
    </row>
    <row r="51" spans="1:14" x14ac:dyDescent="0.25">
      <c r="A51" s="395" t="s">
        <v>7640</v>
      </c>
      <c r="B51" s="398">
        <v>53</v>
      </c>
      <c r="C51" s="398">
        <v>65</v>
      </c>
      <c r="D51" s="398">
        <v>57</v>
      </c>
      <c r="E51" s="398">
        <v>46</v>
      </c>
      <c r="F51" s="397">
        <v>56</v>
      </c>
      <c r="G51" s="397">
        <v>42</v>
      </c>
      <c r="H51" s="397">
        <v>39</v>
      </c>
      <c r="I51" s="397">
        <v>48</v>
      </c>
      <c r="J51" s="397">
        <v>35</v>
      </c>
      <c r="K51" s="397">
        <v>37</v>
      </c>
      <c r="L51" s="397">
        <v>30</v>
      </c>
      <c r="M51" s="397">
        <v>28</v>
      </c>
      <c r="N51" s="395">
        <f t="shared" si="0"/>
        <v>536</v>
      </c>
    </row>
    <row r="52" spans="1:14" x14ac:dyDescent="0.25">
      <c r="A52" s="395" t="s">
        <v>7642</v>
      </c>
      <c r="B52" s="400"/>
      <c r="C52" s="400"/>
      <c r="D52" s="400"/>
      <c r="E52" s="400"/>
      <c r="F52" s="398">
        <v>226</v>
      </c>
      <c r="G52" s="398">
        <v>254</v>
      </c>
      <c r="H52" s="398">
        <v>230</v>
      </c>
      <c r="I52" s="398">
        <v>237</v>
      </c>
      <c r="J52" s="398">
        <v>216</v>
      </c>
      <c r="K52" s="398">
        <v>220</v>
      </c>
      <c r="L52" s="398">
        <v>206</v>
      </c>
      <c r="M52" s="398">
        <v>222</v>
      </c>
      <c r="N52" s="395">
        <f t="shared" si="0"/>
        <v>1811</v>
      </c>
    </row>
    <row r="53" spans="1:14" x14ac:dyDescent="0.25">
      <c r="A53" s="395" t="s">
        <v>7643</v>
      </c>
      <c r="B53" s="398">
        <v>192</v>
      </c>
      <c r="C53" s="398">
        <v>232</v>
      </c>
      <c r="D53" s="398">
        <v>206</v>
      </c>
      <c r="E53" s="398">
        <v>222</v>
      </c>
      <c r="F53" s="400"/>
      <c r="G53" s="400"/>
      <c r="H53" s="400"/>
      <c r="I53" s="400"/>
      <c r="J53" s="400"/>
      <c r="K53" s="400"/>
      <c r="L53" s="400"/>
      <c r="M53" s="400"/>
      <c r="N53" s="395">
        <f t="shared" si="0"/>
        <v>852</v>
      </c>
    </row>
    <row r="54" spans="1:14" x14ac:dyDescent="0.25">
      <c r="A54" s="395" t="s">
        <v>6709</v>
      </c>
      <c r="B54" s="400"/>
      <c r="C54" s="400"/>
      <c r="D54" s="400"/>
      <c r="E54" s="400"/>
      <c r="F54" s="398">
        <v>60</v>
      </c>
      <c r="G54" s="398">
        <v>67</v>
      </c>
      <c r="H54" s="398">
        <v>45</v>
      </c>
      <c r="I54" s="398">
        <v>51</v>
      </c>
      <c r="J54" s="398">
        <v>40</v>
      </c>
      <c r="K54" s="398">
        <v>48</v>
      </c>
      <c r="L54" s="398">
        <v>50</v>
      </c>
      <c r="M54" s="398">
        <v>56</v>
      </c>
      <c r="N54" s="395">
        <f t="shared" si="0"/>
        <v>417</v>
      </c>
    </row>
    <row r="55" spans="1:14" x14ac:dyDescent="0.25">
      <c r="A55" s="395" t="s">
        <v>6710</v>
      </c>
      <c r="B55" s="398">
        <v>76</v>
      </c>
      <c r="C55" s="398">
        <v>55</v>
      </c>
      <c r="D55" s="398">
        <v>50</v>
      </c>
      <c r="E55" s="398">
        <v>52</v>
      </c>
      <c r="F55" s="400"/>
      <c r="G55" s="400"/>
      <c r="H55" s="400"/>
      <c r="I55" s="400"/>
      <c r="J55" s="400"/>
      <c r="K55" s="400"/>
      <c r="L55" s="400"/>
      <c r="M55" s="400"/>
      <c r="N55" s="395">
        <f t="shared" si="0"/>
        <v>233</v>
      </c>
    </row>
    <row r="56" spans="1:14" x14ac:dyDescent="0.25">
      <c r="A56" s="395" t="s">
        <v>7045</v>
      </c>
      <c r="B56" s="397">
        <v>65</v>
      </c>
      <c r="C56" s="397">
        <v>73</v>
      </c>
      <c r="D56" s="397">
        <v>73</v>
      </c>
      <c r="E56" s="397">
        <v>73</v>
      </c>
      <c r="F56" s="398">
        <v>74</v>
      </c>
      <c r="G56" s="398">
        <v>81</v>
      </c>
      <c r="H56" s="398">
        <v>71</v>
      </c>
      <c r="I56" s="398">
        <v>69</v>
      </c>
      <c r="J56" s="398">
        <v>53</v>
      </c>
      <c r="K56" s="398">
        <v>67</v>
      </c>
      <c r="L56" s="398">
        <v>76</v>
      </c>
      <c r="M56" s="398">
        <v>85</v>
      </c>
      <c r="N56" s="395">
        <f t="shared" si="0"/>
        <v>860</v>
      </c>
    </row>
    <row r="57" spans="1:14" x14ac:dyDescent="0.25">
      <c r="A57" s="395" t="s">
        <v>6713</v>
      </c>
      <c r="B57" s="399"/>
      <c r="C57" s="399"/>
      <c r="D57" s="399"/>
      <c r="E57" s="399"/>
      <c r="F57" s="398">
        <v>176</v>
      </c>
      <c r="G57" s="398">
        <v>186</v>
      </c>
      <c r="H57" s="397">
        <v>176</v>
      </c>
      <c r="I57" s="397">
        <v>172</v>
      </c>
      <c r="J57" s="397">
        <v>189</v>
      </c>
      <c r="K57" s="397">
        <v>178</v>
      </c>
      <c r="L57" s="397">
        <v>195</v>
      </c>
      <c r="M57" s="397">
        <v>198</v>
      </c>
      <c r="N57" s="395">
        <f t="shared" si="0"/>
        <v>1470</v>
      </c>
    </row>
    <row r="58" spans="1:14" x14ac:dyDescent="0.25">
      <c r="A58" s="395" t="s">
        <v>6714</v>
      </c>
      <c r="B58" s="397">
        <v>149</v>
      </c>
      <c r="C58" s="397">
        <v>149</v>
      </c>
      <c r="D58" s="397">
        <v>129</v>
      </c>
      <c r="E58" s="397">
        <v>145</v>
      </c>
      <c r="F58" s="400"/>
      <c r="G58" s="400"/>
      <c r="H58" s="400"/>
      <c r="I58" s="400"/>
      <c r="J58" s="400"/>
      <c r="K58" s="400"/>
      <c r="L58" s="400"/>
      <c r="M58" s="400"/>
      <c r="N58" s="395">
        <f t="shared" si="0"/>
        <v>572</v>
      </c>
    </row>
    <row r="59" spans="1:14" x14ac:dyDescent="0.25">
      <c r="A59" s="395" t="s">
        <v>7465</v>
      </c>
      <c r="B59" s="399"/>
      <c r="C59" s="399"/>
      <c r="D59" s="399"/>
      <c r="E59" s="399"/>
      <c r="F59" s="397">
        <v>109</v>
      </c>
      <c r="G59" s="397">
        <v>142</v>
      </c>
      <c r="H59" s="397">
        <v>115</v>
      </c>
      <c r="I59" s="397">
        <v>136</v>
      </c>
      <c r="J59" s="397">
        <v>120</v>
      </c>
      <c r="K59" s="397">
        <v>124</v>
      </c>
      <c r="L59" s="397">
        <v>117</v>
      </c>
      <c r="M59" s="397">
        <v>135</v>
      </c>
      <c r="N59" s="395">
        <f t="shared" si="0"/>
        <v>998</v>
      </c>
    </row>
    <row r="60" spans="1:14" x14ac:dyDescent="0.25">
      <c r="A60" s="395" t="s">
        <v>7466</v>
      </c>
      <c r="B60" s="398">
        <v>128</v>
      </c>
      <c r="C60" s="398">
        <v>134</v>
      </c>
      <c r="D60" s="397">
        <v>115</v>
      </c>
      <c r="E60" s="397">
        <v>115</v>
      </c>
      <c r="F60" s="400"/>
      <c r="G60" s="400"/>
      <c r="H60" s="400"/>
      <c r="I60" s="400"/>
      <c r="J60" s="400"/>
      <c r="K60" s="400"/>
      <c r="L60" s="400"/>
      <c r="M60" s="400"/>
      <c r="N60" s="395">
        <f t="shared" si="0"/>
        <v>492</v>
      </c>
    </row>
    <row r="61" spans="1:14" x14ac:dyDescent="0.25">
      <c r="A61" s="395" t="s">
        <v>7377</v>
      </c>
      <c r="B61" s="397">
        <v>33</v>
      </c>
      <c r="C61" s="397">
        <v>14</v>
      </c>
      <c r="D61" s="397">
        <v>15</v>
      </c>
      <c r="E61" s="397">
        <v>27</v>
      </c>
      <c r="F61" s="399"/>
      <c r="G61" s="399"/>
      <c r="H61" s="399"/>
      <c r="I61" s="399"/>
      <c r="J61" s="399"/>
      <c r="K61" s="399"/>
      <c r="L61" s="399"/>
      <c r="M61" s="399"/>
      <c r="N61" s="395">
        <f t="shared" si="0"/>
        <v>89</v>
      </c>
    </row>
    <row r="62" spans="1:14" x14ac:dyDescent="0.25">
      <c r="A62" s="395" t="s">
        <v>7918</v>
      </c>
      <c r="B62" s="397">
        <v>1</v>
      </c>
      <c r="C62" s="400"/>
      <c r="D62" s="397">
        <v>5</v>
      </c>
      <c r="E62" s="400"/>
      <c r="F62" s="397">
        <v>10</v>
      </c>
      <c r="G62" s="397">
        <v>11</v>
      </c>
      <c r="H62" s="397">
        <v>11</v>
      </c>
      <c r="I62" s="397">
        <v>12</v>
      </c>
      <c r="J62" s="397">
        <v>9</v>
      </c>
      <c r="K62" s="397">
        <v>13</v>
      </c>
      <c r="L62" s="397">
        <v>6</v>
      </c>
      <c r="M62" s="397">
        <v>12</v>
      </c>
      <c r="N62" s="395">
        <f t="shared" si="0"/>
        <v>90</v>
      </c>
    </row>
    <row r="63" spans="1:14" x14ac:dyDescent="0.25">
      <c r="A63" s="395" t="s">
        <v>7924</v>
      </c>
      <c r="B63" s="398">
        <v>58</v>
      </c>
      <c r="C63" s="398">
        <v>99</v>
      </c>
      <c r="D63" s="398">
        <v>77</v>
      </c>
      <c r="E63" s="398">
        <v>79</v>
      </c>
      <c r="F63" s="400"/>
      <c r="G63" s="400"/>
      <c r="H63" s="400"/>
      <c r="I63" s="400"/>
      <c r="J63" s="400"/>
      <c r="K63" s="400"/>
      <c r="L63" s="400"/>
      <c r="M63" s="400"/>
      <c r="N63" s="395">
        <f t="shared" si="0"/>
        <v>313</v>
      </c>
    </row>
    <row r="64" spans="1:14" x14ac:dyDescent="0.25">
      <c r="A64" s="395" t="s">
        <v>7923</v>
      </c>
      <c r="B64" s="400"/>
      <c r="C64" s="400"/>
      <c r="D64" s="400"/>
      <c r="E64" s="400"/>
      <c r="F64" s="398">
        <v>90</v>
      </c>
      <c r="G64" s="398">
        <v>82</v>
      </c>
      <c r="H64" s="398">
        <v>82</v>
      </c>
      <c r="I64" s="398">
        <v>77</v>
      </c>
      <c r="J64" s="398">
        <v>65</v>
      </c>
      <c r="K64" s="398">
        <v>81</v>
      </c>
      <c r="L64" s="398">
        <v>74</v>
      </c>
      <c r="M64" s="398">
        <v>88</v>
      </c>
      <c r="N64" s="395">
        <f t="shared" si="0"/>
        <v>639</v>
      </c>
    </row>
    <row r="65" spans="1:14" x14ac:dyDescent="0.25">
      <c r="A65" s="395" t="s">
        <v>7925</v>
      </c>
      <c r="B65" s="400"/>
      <c r="C65" s="400"/>
      <c r="D65" s="400"/>
      <c r="E65" s="400"/>
      <c r="F65" s="399"/>
      <c r="G65" s="399"/>
      <c r="H65" s="398">
        <v>46</v>
      </c>
      <c r="I65" s="398">
        <v>30</v>
      </c>
      <c r="J65" s="398">
        <v>134</v>
      </c>
      <c r="K65" s="398">
        <v>129</v>
      </c>
      <c r="L65" s="398">
        <v>103</v>
      </c>
      <c r="M65" s="398">
        <v>146</v>
      </c>
      <c r="N65" s="395">
        <f t="shared" si="0"/>
        <v>588</v>
      </c>
    </row>
    <row r="66" spans="1:14" x14ac:dyDescent="0.25">
      <c r="A66" s="395" t="s">
        <v>6965</v>
      </c>
      <c r="B66" s="397">
        <v>71</v>
      </c>
      <c r="C66" s="397">
        <v>100</v>
      </c>
      <c r="D66" s="398">
        <v>89</v>
      </c>
      <c r="E66" s="398">
        <v>64</v>
      </c>
      <c r="F66" s="399"/>
      <c r="G66" s="399"/>
      <c r="H66" s="399"/>
      <c r="I66" s="399"/>
      <c r="J66" s="399"/>
      <c r="K66" s="399"/>
      <c r="L66" s="399"/>
      <c r="M66" s="399"/>
      <c r="N66" s="395">
        <f t="shared" si="0"/>
        <v>324</v>
      </c>
    </row>
    <row r="67" spans="1:14" x14ac:dyDescent="0.25">
      <c r="A67" s="395" t="s">
        <v>6964</v>
      </c>
      <c r="B67" s="400"/>
      <c r="C67" s="400"/>
      <c r="D67" s="400"/>
      <c r="E67" s="400"/>
      <c r="F67" s="398">
        <v>78</v>
      </c>
      <c r="G67" s="398">
        <v>77</v>
      </c>
      <c r="H67" s="398">
        <v>75</v>
      </c>
      <c r="I67" s="398">
        <v>94</v>
      </c>
      <c r="J67" s="398">
        <v>71</v>
      </c>
      <c r="K67" s="398">
        <v>79</v>
      </c>
      <c r="L67" s="398">
        <v>81</v>
      </c>
      <c r="M67" s="398">
        <v>77</v>
      </c>
      <c r="N67" s="395">
        <f t="shared" si="0"/>
        <v>632</v>
      </c>
    </row>
    <row r="68" spans="1:14" x14ac:dyDescent="0.25">
      <c r="A68" s="395" t="s">
        <v>6966</v>
      </c>
      <c r="B68" s="399"/>
      <c r="C68" s="399"/>
      <c r="D68" s="399"/>
      <c r="E68" s="399"/>
      <c r="F68" s="400"/>
      <c r="G68" s="400"/>
      <c r="H68" s="397">
        <v>78</v>
      </c>
      <c r="I68" s="397">
        <v>91</v>
      </c>
      <c r="J68" s="397">
        <v>79</v>
      </c>
      <c r="K68" s="397">
        <v>87</v>
      </c>
      <c r="L68" s="397">
        <v>82</v>
      </c>
      <c r="M68" s="397">
        <v>105</v>
      </c>
      <c r="N68" s="395">
        <f t="shared" si="0"/>
        <v>522</v>
      </c>
    </row>
    <row r="69" spans="1:14" x14ac:dyDescent="0.25">
      <c r="A69" s="395" t="s">
        <v>6924</v>
      </c>
      <c r="B69" s="399"/>
      <c r="C69" s="399"/>
      <c r="D69" s="399"/>
      <c r="E69" s="399"/>
      <c r="F69" s="397">
        <v>105</v>
      </c>
      <c r="G69" s="397">
        <v>109</v>
      </c>
      <c r="H69" s="397">
        <v>78</v>
      </c>
      <c r="I69" s="397">
        <v>148</v>
      </c>
      <c r="J69" s="397">
        <v>110</v>
      </c>
      <c r="K69" s="397">
        <v>105</v>
      </c>
      <c r="L69" s="397">
        <v>95</v>
      </c>
      <c r="M69" s="397">
        <v>111</v>
      </c>
      <c r="N69" s="395">
        <f t="shared" ref="N69:N132" si="1">SUM(B69:M69)</f>
        <v>861</v>
      </c>
    </row>
    <row r="70" spans="1:14" x14ac:dyDescent="0.25">
      <c r="A70" s="395" t="s">
        <v>15030</v>
      </c>
      <c r="B70" s="398">
        <v>86</v>
      </c>
      <c r="C70" s="398">
        <v>104</v>
      </c>
      <c r="D70" s="398">
        <v>103</v>
      </c>
      <c r="E70" s="398">
        <v>106</v>
      </c>
      <c r="F70" s="400"/>
      <c r="G70" s="400"/>
      <c r="H70" s="400"/>
      <c r="I70" s="400"/>
      <c r="J70" s="400"/>
      <c r="K70" s="400"/>
      <c r="L70" s="400"/>
      <c r="M70" s="400"/>
      <c r="N70" s="395">
        <f t="shared" si="1"/>
        <v>399</v>
      </c>
    </row>
    <row r="71" spans="1:14" x14ac:dyDescent="0.25">
      <c r="A71" s="395" t="s">
        <v>7047</v>
      </c>
      <c r="B71" s="400"/>
      <c r="C71" s="400"/>
      <c r="D71" s="400"/>
      <c r="E71" s="400"/>
      <c r="F71" s="398">
        <v>101</v>
      </c>
      <c r="G71" s="398">
        <v>117</v>
      </c>
      <c r="H71" s="398">
        <v>98</v>
      </c>
      <c r="I71" s="398">
        <v>98</v>
      </c>
      <c r="J71" s="398">
        <v>87</v>
      </c>
      <c r="K71" s="398">
        <v>107</v>
      </c>
      <c r="L71" s="398">
        <v>103</v>
      </c>
      <c r="M71" s="398">
        <v>82</v>
      </c>
      <c r="N71" s="395">
        <f t="shared" si="1"/>
        <v>793</v>
      </c>
    </row>
    <row r="72" spans="1:14" x14ac:dyDescent="0.25">
      <c r="A72" s="395" t="s">
        <v>7046</v>
      </c>
      <c r="B72" s="397">
        <v>105</v>
      </c>
      <c r="C72" s="397">
        <v>109</v>
      </c>
      <c r="D72" s="397">
        <v>92</v>
      </c>
      <c r="E72" s="397">
        <v>129</v>
      </c>
      <c r="F72" s="399"/>
      <c r="G72" s="399"/>
      <c r="H72" s="399"/>
      <c r="I72" s="399"/>
      <c r="J72" s="399"/>
      <c r="K72" s="399"/>
      <c r="L72" s="399"/>
      <c r="M72" s="399"/>
      <c r="N72" s="395">
        <f t="shared" si="1"/>
        <v>435</v>
      </c>
    </row>
    <row r="73" spans="1:14" x14ac:dyDescent="0.25">
      <c r="A73" s="395" t="s">
        <v>6981</v>
      </c>
      <c r="B73" s="397">
        <v>40</v>
      </c>
      <c r="C73" s="397">
        <v>58</v>
      </c>
      <c r="D73" s="397">
        <v>43</v>
      </c>
      <c r="E73" s="397">
        <v>46</v>
      </c>
      <c r="F73" s="400"/>
      <c r="G73" s="400"/>
      <c r="H73" s="400"/>
      <c r="I73" s="400"/>
      <c r="J73" s="400"/>
      <c r="K73" s="400"/>
      <c r="L73" s="400"/>
      <c r="M73" s="400"/>
      <c r="N73" s="395">
        <f t="shared" si="1"/>
        <v>187</v>
      </c>
    </row>
    <row r="74" spans="1:14" x14ac:dyDescent="0.25">
      <c r="A74" s="395" t="s">
        <v>6980</v>
      </c>
      <c r="B74" s="400"/>
      <c r="C74" s="400"/>
      <c r="D74" s="400"/>
      <c r="E74" s="400"/>
      <c r="F74" s="397">
        <v>54</v>
      </c>
      <c r="G74" s="397">
        <v>48</v>
      </c>
      <c r="H74" s="397">
        <v>47</v>
      </c>
      <c r="I74" s="397">
        <v>43</v>
      </c>
      <c r="J74" s="397">
        <v>58</v>
      </c>
      <c r="K74" s="397">
        <v>57</v>
      </c>
      <c r="L74" s="397">
        <v>35</v>
      </c>
      <c r="M74" s="397">
        <v>51</v>
      </c>
      <c r="N74" s="395">
        <f t="shared" si="1"/>
        <v>393</v>
      </c>
    </row>
    <row r="75" spans="1:14" x14ac:dyDescent="0.25">
      <c r="A75" s="395" t="s">
        <v>7728</v>
      </c>
      <c r="B75" s="397">
        <v>24</v>
      </c>
      <c r="C75" s="397">
        <v>36</v>
      </c>
      <c r="D75" s="397">
        <v>17</v>
      </c>
      <c r="E75" s="397">
        <v>14</v>
      </c>
      <c r="F75" s="400"/>
      <c r="G75" s="400"/>
      <c r="H75" s="400"/>
      <c r="I75" s="400"/>
      <c r="J75" s="400"/>
      <c r="K75" s="400"/>
      <c r="L75" s="400"/>
      <c r="M75" s="400"/>
      <c r="N75" s="395">
        <f t="shared" si="1"/>
        <v>91</v>
      </c>
    </row>
    <row r="76" spans="1:14" x14ac:dyDescent="0.25">
      <c r="A76" s="395" t="s">
        <v>7532</v>
      </c>
      <c r="B76" s="399"/>
      <c r="C76" s="399"/>
      <c r="D76" s="399"/>
      <c r="E76" s="399"/>
      <c r="F76" s="397">
        <v>187</v>
      </c>
      <c r="G76" s="397">
        <v>201</v>
      </c>
      <c r="H76" s="397">
        <v>251</v>
      </c>
      <c r="I76" s="397">
        <v>287</v>
      </c>
      <c r="J76" s="397">
        <v>239</v>
      </c>
      <c r="K76" s="397">
        <v>258</v>
      </c>
      <c r="L76" s="397">
        <v>213</v>
      </c>
      <c r="M76" s="397">
        <v>253</v>
      </c>
      <c r="N76" s="395">
        <f t="shared" si="1"/>
        <v>1889</v>
      </c>
    </row>
    <row r="77" spans="1:14" x14ac:dyDescent="0.25">
      <c r="A77" s="395" t="s">
        <v>7533</v>
      </c>
      <c r="B77" s="397">
        <v>110</v>
      </c>
      <c r="C77" s="397">
        <v>114</v>
      </c>
      <c r="D77" s="397">
        <v>94</v>
      </c>
      <c r="E77" s="397">
        <v>124</v>
      </c>
      <c r="F77" s="399"/>
      <c r="G77" s="399"/>
      <c r="H77" s="399"/>
      <c r="I77" s="399"/>
      <c r="J77" s="399"/>
      <c r="K77" s="399"/>
      <c r="L77" s="399"/>
      <c r="M77" s="399"/>
      <c r="N77" s="395">
        <f t="shared" si="1"/>
        <v>442</v>
      </c>
    </row>
    <row r="78" spans="1:14" x14ac:dyDescent="0.25">
      <c r="A78" s="395" t="s">
        <v>7534</v>
      </c>
      <c r="B78" s="397">
        <v>145</v>
      </c>
      <c r="C78" s="397">
        <v>156</v>
      </c>
      <c r="D78" s="397">
        <v>126</v>
      </c>
      <c r="E78" s="397">
        <v>149</v>
      </c>
      <c r="F78" s="399"/>
      <c r="G78" s="399"/>
      <c r="H78" s="399"/>
      <c r="I78" s="399"/>
      <c r="J78" s="399"/>
      <c r="K78" s="399"/>
      <c r="L78" s="399"/>
      <c r="M78" s="399"/>
      <c r="N78" s="395">
        <f t="shared" si="1"/>
        <v>576</v>
      </c>
    </row>
    <row r="79" spans="1:14" x14ac:dyDescent="0.25">
      <c r="A79" s="395" t="s">
        <v>7313</v>
      </c>
      <c r="B79" s="397">
        <v>33</v>
      </c>
      <c r="C79" s="397">
        <v>27</v>
      </c>
      <c r="D79" s="397">
        <v>29</v>
      </c>
      <c r="E79" s="397">
        <v>24</v>
      </c>
      <c r="F79" s="398">
        <v>19</v>
      </c>
      <c r="G79" s="398">
        <v>25</v>
      </c>
      <c r="H79" s="398">
        <v>25</v>
      </c>
      <c r="I79" s="398">
        <v>26</v>
      </c>
      <c r="J79" s="398">
        <v>27</v>
      </c>
      <c r="K79" s="398">
        <v>20</v>
      </c>
      <c r="L79" s="398">
        <v>19</v>
      </c>
      <c r="M79" s="398">
        <v>21</v>
      </c>
      <c r="N79" s="395">
        <f t="shared" si="1"/>
        <v>295</v>
      </c>
    </row>
    <row r="80" spans="1:14" x14ac:dyDescent="0.25">
      <c r="A80" s="395" t="s">
        <v>6643</v>
      </c>
      <c r="B80" s="397">
        <v>35</v>
      </c>
      <c r="C80" s="397">
        <v>57</v>
      </c>
      <c r="D80" s="397">
        <v>33</v>
      </c>
      <c r="E80" s="397">
        <v>60</v>
      </c>
      <c r="F80" s="399"/>
      <c r="G80" s="399"/>
      <c r="H80" s="399"/>
      <c r="I80" s="399"/>
      <c r="J80" s="399"/>
      <c r="K80" s="399"/>
      <c r="L80" s="399"/>
      <c r="M80" s="399"/>
      <c r="N80" s="395">
        <f t="shared" si="1"/>
        <v>185</v>
      </c>
    </row>
    <row r="81" spans="1:14" x14ac:dyDescent="0.25">
      <c r="A81" s="395" t="s">
        <v>6642</v>
      </c>
      <c r="B81" s="400"/>
      <c r="C81" s="400"/>
      <c r="D81" s="400"/>
      <c r="E81" s="400"/>
      <c r="F81" s="398">
        <v>44</v>
      </c>
      <c r="G81" s="398">
        <v>40</v>
      </c>
      <c r="H81" s="398">
        <v>56</v>
      </c>
      <c r="I81" s="398">
        <v>49</v>
      </c>
      <c r="J81" s="398">
        <v>49</v>
      </c>
      <c r="K81" s="398">
        <v>49</v>
      </c>
      <c r="L81" s="398">
        <v>42</v>
      </c>
      <c r="M81" s="398">
        <v>43</v>
      </c>
      <c r="N81" s="395">
        <f t="shared" si="1"/>
        <v>372</v>
      </c>
    </row>
    <row r="82" spans="1:14" x14ac:dyDescent="0.25">
      <c r="A82" s="395" t="s">
        <v>7208</v>
      </c>
      <c r="B82" s="400"/>
      <c r="C82" s="400"/>
      <c r="D82" s="400"/>
      <c r="E82" s="400"/>
      <c r="F82" s="398">
        <v>12</v>
      </c>
      <c r="G82" s="398">
        <v>22</v>
      </c>
      <c r="H82" s="398">
        <v>86</v>
      </c>
      <c r="I82" s="398">
        <v>186</v>
      </c>
      <c r="J82" s="398">
        <v>104</v>
      </c>
      <c r="K82" s="398">
        <v>143</v>
      </c>
      <c r="L82" s="398">
        <v>124</v>
      </c>
      <c r="M82" s="398">
        <v>174</v>
      </c>
      <c r="N82" s="395">
        <f t="shared" si="1"/>
        <v>851</v>
      </c>
    </row>
    <row r="83" spans="1:14" x14ac:dyDescent="0.25">
      <c r="A83" s="395" t="s">
        <v>7209</v>
      </c>
      <c r="B83" s="400"/>
      <c r="C83" s="400"/>
      <c r="D83" s="400"/>
      <c r="E83" s="400"/>
      <c r="F83" s="398">
        <v>10</v>
      </c>
      <c r="G83" s="398">
        <v>12</v>
      </c>
      <c r="H83" s="398">
        <v>116</v>
      </c>
      <c r="I83" s="398">
        <v>152</v>
      </c>
      <c r="J83" s="398">
        <v>93</v>
      </c>
      <c r="K83" s="398">
        <v>176</v>
      </c>
      <c r="L83" s="398">
        <v>81</v>
      </c>
      <c r="M83" s="398">
        <v>147</v>
      </c>
      <c r="N83" s="395">
        <f t="shared" si="1"/>
        <v>787</v>
      </c>
    </row>
    <row r="84" spans="1:14" x14ac:dyDescent="0.25">
      <c r="A84" s="395" t="s">
        <v>7011</v>
      </c>
      <c r="B84" s="397">
        <v>30</v>
      </c>
      <c r="C84" s="397">
        <v>30</v>
      </c>
      <c r="D84" s="397">
        <v>33</v>
      </c>
      <c r="E84" s="397">
        <v>38</v>
      </c>
      <c r="F84" s="399"/>
      <c r="G84" s="399"/>
      <c r="H84" s="399"/>
      <c r="I84" s="399"/>
      <c r="J84" s="399"/>
      <c r="K84" s="399"/>
      <c r="L84" s="399"/>
      <c r="M84" s="399"/>
      <c r="N84" s="395">
        <f t="shared" si="1"/>
        <v>131</v>
      </c>
    </row>
    <row r="85" spans="1:14" x14ac:dyDescent="0.25">
      <c r="A85" s="395" t="s">
        <v>7010</v>
      </c>
      <c r="B85" s="400"/>
      <c r="C85" s="400"/>
      <c r="D85" s="400"/>
      <c r="E85" s="400"/>
      <c r="F85" s="398">
        <v>30</v>
      </c>
      <c r="G85" s="398">
        <v>37</v>
      </c>
      <c r="H85" s="398">
        <v>27</v>
      </c>
      <c r="I85" s="398">
        <v>43</v>
      </c>
      <c r="J85" s="398">
        <v>37</v>
      </c>
      <c r="K85" s="398">
        <v>38</v>
      </c>
      <c r="L85" s="398">
        <v>36</v>
      </c>
      <c r="M85" s="398">
        <v>46</v>
      </c>
      <c r="N85" s="395">
        <f t="shared" si="1"/>
        <v>294</v>
      </c>
    </row>
    <row r="86" spans="1:14" x14ac:dyDescent="0.25">
      <c r="A86" s="395" t="s">
        <v>7090</v>
      </c>
      <c r="B86" s="400"/>
      <c r="C86" s="400"/>
      <c r="D86" s="400"/>
      <c r="E86" s="400"/>
      <c r="F86" s="398">
        <v>64</v>
      </c>
      <c r="G86" s="398">
        <v>90</v>
      </c>
      <c r="H86" s="398">
        <v>74</v>
      </c>
      <c r="I86" s="398">
        <v>96</v>
      </c>
      <c r="J86" s="398">
        <v>82</v>
      </c>
      <c r="K86" s="398">
        <v>84</v>
      </c>
      <c r="L86" s="398">
        <v>73</v>
      </c>
      <c r="M86" s="398">
        <v>82</v>
      </c>
      <c r="N86" s="395">
        <f t="shared" si="1"/>
        <v>645</v>
      </c>
    </row>
    <row r="87" spans="1:14" x14ac:dyDescent="0.25">
      <c r="A87" s="395" t="s">
        <v>7091</v>
      </c>
      <c r="B87" s="397">
        <v>83</v>
      </c>
      <c r="C87" s="397">
        <v>85</v>
      </c>
      <c r="D87" s="397">
        <v>80</v>
      </c>
      <c r="E87" s="397">
        <v>69</v>
      </c>
      <c r="F87" s="399"/>
      <c r="G87" s="399"/>
      <c r="H87" s="399"/>
      <c r="I87" s="399"/>
      <c r="J87" s="399"/>
      <c r="K87" s="399"/>
      <c r="L87" s="399"/>
      <c r="M87" s="399"/>
      <c r="N87" s="395">
        <f t="shared" si="1"/>
        <v>317</v>
      </c>
    </row>
    <row r="88" spans="1:14" x14ac:dyDescent="0.25">
      <c r="A88" s="395" t="s">
        <v>7314</v>
      </c>
      <c r="B88" s="400"/>
      <c r="C88" s="400"/>
      <c r="D88" s="400"/>
      <c r="E88" s="400"/>
      <c r="F88" s="398">
        <v>87</v>
      </c>
      <c r="G88" s="398">
        <v>103</v>
      </c>
      <c r="H88" s="398">
        <v>97</v>
      </c>
      <c r="I88" s="398">
        <v>100</v>
      </c>
      <c r="J88" s="398">
        <v>105</v>
      </c>
      <c r="K88" s="398">
        <v>118</v>
      </c>
      <c r="L88" s="398">
        <v>97</v>
      </c>
      <c r="M88" s="398">
        <v>106</v>
      </c>
      <c r="N88" s="395">
        <f t="shared" si="1"/>
        <v>813</v>
      </c>
    </row>
    <row r="89" spans="1:14" x14ac:dyDescent="0.25">
      <c r="A89" s="395" t="s">
        <v>7315</v>
      </c>
      <c r="B89" s="397">
        <v>101</v>
      </c>
      <c r="C89" s="397">
        <v>118</v>
      </c>
      <c r="D89" s="397">
        <v>108</v>
      </c>
      <c r="E89" s="397">
        <v>119</v>
      </c>
      <c r="F89" s="400"/>
      <c r="G89" s="400"/>
      <c r="H89" s="400"/>
      <c r="I89" s="400"/>
      <c r="J89" s="400"/>
      <c r="K89" s="400"/>
      <c r="L89" s="400"/>
      <c r="M89" s="400"/>
      <c r="N89" s="395">
        <f t="shared" si="1"/>
        <v>446</v>
      </c>
    </row>
    <row r="90" spans="1:14" x14ac:dyDescent="0.25">
      <c r="A90" s="395" t="s">
        <v>6716</v>
      </c>
      <c r="B90" s="400"/>
      <c r="C90" s="400"/>
      <c r="D90" s="400"/>
      <c r="E90" s="400"/>
      <c r="F90" s="397">
        <v>181</v>
      </c>
      <c r="G90" s="397">
        <v>184</v>
      </c>
      <c r="H90" s="397">
        <v>176</v>
      </c>
      <c r="I90" s="397">
        <v>202</v>
      </c>
      <c r="J90" s="397">
        <v>187</v>
      </c>
      <c r="K90" s="397">
        <v>201</v>
      </c>
      <c r="L90" s="397">
        <v>208</v>
      </c>
      <c r="M90" s="397">
        <v>222</v>
      </c>
      <c r="N90" s="395">
        <f t="shared" si="1"/>
        <v>1561</v>
      </c>
    </row>
    <row r="91" spans="1:14" x14ac:dyDescent="0.25">
      <c r="A91" s="395" t="s">
        <v>6715</v>
      </c>
      <c r="B91" s="397">
        <v>170</v>
      </c>
      <c r="C91" s="397">
        <v>159</v>
      </c>
      <c r="D91" s="397">
        <v>194</v>
      </c>
      <c r="E91" s="397">
        <v>192</v>
      </c>
      <c r="F91" s="400"/>
      <c r="G91" s="400"/>
      <c r="H91" s="400"/>
      <c r="I91" s="400"/>
      <c r="J91" s="400"/>
      <c r="K91" s="400"/>
      <c r="L91" s="400"/>
      <c r="M91" s="400"/>
      <c r="N91" s="395">
        <f t="shared" si="1"/>
        <v>715</v>
      </c>
    </row>
    <row r="92" spans="1:14" x14ac:dyDescent="0.25">
      <c r="A92" s="395" t="s">
        <v>7469</v>
      </c>
      <c r="B92" s="397">
        <v>93</v>
      </c>
      <c r="C92" s="397">
        <v>96</v>
      </c>
      <c r="D92" s="397">
        <v>81</v>
      </c>
      <c r="E92" s="397">
        <v>111</v>
      </c>
      <c r="F92" s="400"/>
      <c r="G92" s="400"/>
      <c r="H92" s="400"/>
      <c r="I92" s="400"/>
      <c r="J92" s="400"/>
      <c r="K92" s="400"/>
      <c r="L92" s="400"/>
      <c r="M92" s="400"/>
      <c r="N92" s="395">
        <f t="shared" si="1"/>
        <v>381</v>
      </c>
    </row>
    <row r="93" spans="1:14" x14ac:dyDescent="0.25">
      <c r="A93" s="395" t="s">
        <v>7471</v>
      </c>
      <c r="B93" s="397">
        <v>183</v>
      </c>
      <c r="C93" s="397">
        <v>214</v>
      </c>
      <c r="D93" s="397">
        <v>165</v>
      </c>
      <c r="E93" s="397">
        <v>191</v>
      </c>
      <c r="F93" s="400"/>
      <c r="G93" s="400"/>
      <c r="H93" s="400"/>
      <c r="I93" s="400"/>
      <c r="J93" s="400"/>
      <c r="K93" s="400"/>
      <c r="L93" s="400"/>
      <c r="M93" s="400"/>
      <c r="N93" s="395">
        <f t="shared" si="1"/>
        <v>753</v>
      </c>
    </row>
    <row r="94" spans="1:14" x14ac:dyDescent="0.25">
      <c r="A94" s="395" t="s">
        <v>7472</v>
      </c>
      <c r="B94" s="400"/>
      <c r="C94" s="400"/>
      <c r="D94" s="400"/>
      <c r="E94" s="400"/>
      <c r="F94" s="398">
        <v>217</v>
      </c>
      <c r="G94" s="398">
        <v>258</v>
      </c>
      <c r="H94" s="398">
        <v>217</v>
      </c>
      <c r="I94" s="398">
        <v>269</v>
      </c>
      <c r="J94" s="398">
        <v>195</v>
      </c>
      <c r="K94" s="398">
        <v>206</v>
      </c>
      <c r="L94" s="398">
        <v>221</v>
      </c>
      <c r="M94" s="398">
        <v>262</v>
      </c>
      <c r="N94" s="395">
        <f t="shared" si="1"/>
        <v>1845</v>
      </c>
    </row>
    <row r="95" spans="1:14" x14ac:dyDescent="0.25">
      <c r="A95" s="395" t="s">
        <v>7470</v>
      </c>
      <c r="B95" s="400"/>
      <c r="C95" s="400"/>
      <c r="D95" s="400"/>
      <c r="E95" s="400"/>
      <c r="F95" s="397">
        <v>373</v>
      </c>
      <c r="G95" s="397">
        <v>409</v>
      </c>
      <c r="H95" s="397">
        <v>345</v>
      </c>
      <c r="I95" s="397">
        <v>411</v>
      </c>
      <c r="J95" s="397">
        <v>250</v>
      </c>
      <c r="K95" s="397">
        <v>307</v>
      </c>
      <c r="L95" s="397">
        <v>328</v>
      </c>
      <c r="M95" s="397">
        <v>361</v>
      </c>
      <c r="N95" s="395">
        <f t="shared" si="1"/>
        <v>2784</v>
      </c>
    </row>
    <row r="96" spans="1:14" x14ac:dyDescent="0.25">
      <c r="A96" s="395" t="s">
        <v>7468</v>
      </c>
      <c r="B96" s="397">
        <v>127</v>
      </c>
      <c r="C96" s="397">
        <v>147</v>
      </c>
      <c r="D96" s="397">
        <v>153</v>
      </c>
      <c r="E96" s="397">
        <v>147</v>
      </c>
      <c r="F96" s="400"/>
      <c r="G96" s="400"/>
      <c r="H96" s="400"/>
      <c r="I96" s="400"/>
      <c r="J96" s="400"/>
      <c r="K96" s="400"/>
      <c r="L96" s="400"/>
      <c r="M96" s="400"/>
      <c r="N96" s="395">
        <f t="shared" si="1"/>
        <v>574</v>
      </c>
    </row>
    <row r="97" spans="1:14" x14ac:dyDescent="0.25">
      <c r="A97" s="395" t="s">
        <v>7467</v>
      </c>
      <c r="B97" s="397">
        <v>129</v>
      </c>
      <c r="C97" s="397">
        <v>135</v>
      </c>
      <c r="D97" s="397">
        <v>125</v>
      </c>
      <c r="E97" s="397">
        <v>136</v>
      </c>
      <c r="F97" s="399"/>
      <c r="G97" s="399"/>
      <c r="H97" s="399"/>
      <c r="I97" s="399"/>
      <c r="J97" s="399"/>
      <c r="K97" s="399"/>
      <c r="L97" s="399"/>
      <c r="M97" s="399"/>
      <c r="N97" s="395">
        <f t="shared" si="1"/>
        <v>525</v>
      </c>
    </row>
    <row r="98" spans="1:14" x14ac:dyDescent="0.25">
      <c r="A98" s="395" t="s">
        <v>7473</v>
      </c>
      <c r="B98" s="400"/>
      <c r="C98" s="400"/>
      <c r="D98" s="400"/>
      <c r="E98" s="400"/>
      <c r="F98" s="398">
        <v>15</v>
      </c>
      <c r="G98" s="398">
        <v>41</v>
      </c>
      <c r="H98" s="398">
        <v>180</v>
      </c>
      <c r="I98" s="398">
        <v>301</v>
      </c>
      <c r="J98" s="398">
        <v>135</v>
      </c>
      <c r="K98" s="398">
        <v>226</v>
      </c>
      <c r="L98" s="398">
        <v>146</v>
      </c>
      <c r="M98" s="398">
        <v>272</v>
      </c>
      <c r="N98" s="395">
        <f t="shared" si="1"/>
        <v>1316</v>
      </c>
    </row>
    <row r="99" spans="1:14" x14ac:dyDescent="0.25">
      <c r="A99" s="395" t="s">
        <v>6645</v>
      </c>
      <c r="B99" s="397">
        <v>55</v>
      </c>
      <c r="C99" s="397">
        <v>56</v>
      </c>
      <c r="D99" s="397">
        <v>46</v>
      </c>
      <c r="E99" s="397">
        <v>40</v>
      </c>
      <c r="F99" s="399"/>
      <c r="G99" s="399"/>
      <c r="H99" s="399"/>
      <c r="I99" s="399"/>
      <c r="J99" s="399"/>
      <c r="K99" s="399"/>
      <c r="L99" s="399"/>
      <c r="M99" s="399"/>
      <c r="N99" s="395">
        <f t="shared" si="1"/>
        <v>197</v>
      </c>
    </row>
    <row r="100" spans="1:14" x14ac:dyDescent="0.25">
      <c r="A100" s="395" t="s">
        <v>6644</v>
      </c>
      <c r="B100" s="399"/>
      <c r="C100" s="399"/>
      <c r="D100" s="399"/>
      <c r="E100" s="399"/>
      <c r="F100" s="398">
        <v>47</v>
      </c>
      <c r="G100" s="398">
        <v>55</v>
      </c>
      <c r="H100" s="397">
        <v>49</v>
      </c>
      <c r="I100" s="397">
        <v>52</v>
      </c>
      <c r="J100" s="397">
        <v>53</v>
      </c>
      <c r="K100" s="397">
        <v>53</v>
      </c>
      <c r="L100" s="397">
        <v>53</v>
      </c>
      <c r="M100" s="397">
        <v>47</v>
      </c>
      <c r="N100" s="395">
        <f t="shared" si="1"/>
        <v>409</v>
      </c>
    </row>
    <row r="101" spans="1:14" x14ac:dyDescent="0.25">
      <c r="A101" s="395" t="s">
        <v>7927</v>
      </c>
      <c r="B101" s="400"/>
      <c r="C101" s="400"/>
      <c r="D101" s="400"/>
      <c r="E101" s="400"/>
      <c r="F101" s="397">
        <v>59</v>
      </c>
      <c r="G101" s="397">
        <v>69</v>
      </c>
      <c r="H101" s="397">
        <v>58</v>
      </c>
      <c r="I101" s="397">
        <v>62</v>
      </c>
      <c r="J101" s="397">
        <v>49</v>
      </c>
      <c r="K101" s="397">
        <v>55</v>
      </c>
      <c r="L101" s="397">
        <v>50</v>
      </c>
      <c r="M101" s="397">
        <v>57</v>
      </c>
      <c r="N101" s="395">
        <f t="shared" si="1"/>
        <v>459</v>
      </c>
    </row>
    <row r="102" spans="1:14" x14ac:dyDescent="0.25">
      <c r="A102" s="395" t="s">
        <v>7926</v>
      </c>
      <c r="B102" s="398">
        <v>60</v>
      </c>
      <c r="C102" s="398">
        <v>64</v>
      </c>
      <c r="D102" s="398">
        <v>47</v>
      </c>
      <c r="E102" s="398">
        <v>64</v>
      </c>
      <c r="F102" s="400"/>
      <c r="G102" s="400"/>
      <c r="H102" s="400"/>
      <c r="I102" s="400"/>
      <c r="J102" s="400"/>
      <c r="K102" s="400"/>
      <c r="L102" s="400"/>
      <c r="M102" s="400"/>
      <c r="N102" s="395">
        <f t="shared" si="1"/>
        <v>235</v>
      </c>
    </row>
    <row r="103" spans="1:14" x14ac:dyDescent="0.25">
      <c r="A103" s="395" t="s">
        <v>7250</v>
      </c>
      <c r="B103" s="400"/>
      <c r="C103" s="400"/>
      <c r="D103" s="400"/>
      <c r="E103" s="400"/>
      <c r="F103" s="398">
        <v>121</v>
      </c>
      <c r="G103" s="398">
        <v>121</v>
      </c>
      <c r="H103" s="398">
        <v>114</v>
      </c>
      <c r="I103" s="398">
        <v>105</v>
      </c>
      <c r="J103" s="398">
        <v>95</v>
      </c>
      <c r="K103" s="398">
        <v>100</v>
      </c>
      <c r="L103" s="398">
        <v>131</v>
      </c>
      <c r="M103" s="398">
        <v>110</v>
      </c>
      <c r="N103" s="395">
        <f t="shared" si="1"/>
        <v>897</v>
      </c>
    </row>
    <row r="104" spans="1:14" x14ac:dyDescent="0.25">
      <c r="A104" s="395" t="s">
        <v>7251</v>
      </c>
      <c r="B104" s="397">
        <v>99</v>
      </c>
      <c r="C104" s="397">
        <v>123</v>
      </c>
      <c r="D104" s="397">
        <v>111</v>
      </c>
      <c r="E104" s="397">
        <v>118</v>
      </c>
      <c r="F104" s="399"/>
      <c r="G104" s="399"/>
      <c r="H104" s="399"/>
      <c r="I104" s="399"/>
      <c r="J104" s="399"/>
      <c r="K104" s="399"/>
      <c r="L104" s="399"/>
      <c r="M104" s="399"/>
      <c r="N104" s="395">
        <f t="shared" si="1"/>
        <v>451</v>
      </c>
    </row>
    <row r="105" spans="1:14" x14ac:dyDescent="0.25">
      <c r="A105" s="395" t="s">
        <v>7917</v>
      </c>
      <c r="B105" s="398">
        <v>42</v>
      </c>
      <c r="C105" s="398">
        <v>32</v>
      </c>
      <c r="D105" s="398">
        <v>38</v>
      </c>
      <c r="E105" s="398">
        <v>30</v>
      </c>
      <c r="F105" s="400"/>
      <c r="G105" s="400"/>
      <c r="H105" s="400"/>
      <c r="I105" s="400"/>
      <c r="J105" s="400"/>
      <c r="K105" s="400"/>
      <c r="L105" s="400"/>
      <c r="M105" s="400"/>
      <c r="N105" s="395">
        <f t="shared" si="1"/>
        <v>142</v>
      </c>
    </row>
    <row r="106" spans="1:14" x14ac:dyDescent="0.25">
      <c r="A106" s="395" t="s">
        <v>7929</v>
      </c>
      <c r="B106" s="400"/>
      <c r="C106" s="399"/>
      <c r="D106" s="399"/>
      <c r="E106" s="399"/>
      <c r="F106" s="398">
        <v>89</v>
      </c>
      <c r="G106" s="398">
        <v>109</v>
      </c>
      <c r="H106" s="398">
        <v>111</v>
      </c>
      <c r="I106" s="398">
        <v>102</v>
      </c>
      <c r="J106" s="398">
        <v>96</v>
      </c>
      <c r="K106" s="398">
        <v>77</v>
      </c>
      <c r="L106" s="398">
        <v>103</v>
      </c>
      <c r="M106" s="398">
        <v>119</v>
      </c>
      <c r="N106" s="395">
        <f t="shared" si="1"/>
        <v>806</v>
      </c>
    </row>
    <row r="107" spans="1:14" x14ac:dyDescent="0.25">
      <c r="A107" s="395" t="s">
        <v>7928</v>
      </c>
      <c r="B107" s="398">
        <v>81</v>
      </c>
      <c r="C107" s="398">
        <v>82</v>
      </c>
      <c r="D107" s="398">
        <v>105</v>
      </c>
      <c r="E107" s="398">
        <v>113</v>
      </c>
      <c r="F107" s="400"/>
      <c r="G107" s="400"/>
      <c r="H107" s="400"/>
      <c r="I107" s="400"/>
      <c r="J107" s="400"/>
      <c r="K107" s="400"/>
      <c r="L107" s="400"/>
      <c r="M107" s="400"/>
      <c r="N107" s="395">
        <f t="shared" si="1"/>
        <v>381</v>
      </c>
    </row>
    <row r="108" spans="1:14" x14ac:dyDescent="0.25">
      <c r="A108" s="395" t="s">
        <v>6991</v>
      </c>
      <c r="B108" s="397">
        <v>16</v>
      </c>
      <c r="C108" s="397">
        <v>27</v>
      </c>
      <c r="D108" s="397">
        <v>18</v>
      </c>
      <c r="E108" s="397">
        <v>29</v>
      </c>
      <c r="F108" s="398">
        <v>21</v>
      </c>
      <c r="G108" s="398">
        <v>19</v>
      </c>
      <c r="H108" s="398">
        <v>22</v>
      </c>
      <c r="I108" s="398">
        <v>31</v>
      </c>
      <c r="J108" s="398">
        <v>13</v>
      </c>
      <c r="K108" s="398">
        <v>28</v>
      </c>
      <c r="L108" s="398">
        <v>33</v>
      </c>
      <c r="M108" s="398">
        <v>25</v>
      </c>
      <c r="N108" s="395">
        <f t="shared" si="1"/>
        <v>282</v>
      </c>
    </row>
    <row r="109" spans="1:14" x14ac:dyDescent="0.25">
      <c r="A109" s="395" t="s">
        <v>7955</v>
      </c>
      <c r="B109" s="397">
        <v>34</v>
      </c>
      <c r="C109" s="397">
        <v>38</v>
      </c>
      <c r="D109" s="397">
        <v>35</v>
      </c>
      <c r="E109" s="397">
        <v>54</v>
      </c>
      <c r="F109" s="399"/>
      <c r="G109" s="399"/>
      <c r="H109" s="399"/>
      <c r="I109" s="399"/>
      <c r="J109" s="399"/>
      <c r="K109" s="399"/>
      <c r="L109" s="399"/>
      <c r="M109" s="399"/>
      <c r="N109" s="395">
        <f t="shared" si="1"/>
        <v>161</v>
      </c>
    </row>
    <row r="110" spans="1:14" x14ac:dyDescent="0.25">
      <c r="A110" s="395" t="s">
        <v>7957</v>
      </c>
      <c r="B110" s="399"/>
      <c r="C110" s="399"/>
      <c r="D110" s="399"/>
      <c r="E110" s="399"/>
      <c r="F110" s="397">
        <v>40</v>
      </c>
      <c r="G110" s="397">
        <v>43</v>
      </c>
      <c r="H110" s="397">
        <v>42</v>
      </c>
      <c r="I110" s="397">
        <v>36</v>
      </c>
      <c r="J110" s="397">
        <v>38</v>
      </c>
      <c r="K110" s="397">
        <v>47</v>
      </c>
      <c r="L110" s="397">
        <v>42</v>
      </c>
      <c r="M110" s="397">
        <v>42</v>
      </c>
      <c r="N110" s="395">
        <f t="shared" si="1"/>
        <v>330</v>
      </c>
    </row>
    <row r="111" spans="1:14" x14ac:dyDescent="0.25">
      <c r="A111" s="395" t="s">
        <v>7956</v>
      </c>
      <c r="B111" s="398">
        <v>20</v>
      </c>
      <c r="C111" s="398">
        <v>22</v>
      </c>
      <c r="D111" s="398">
        <v>24</v>
      </c>
      <c r="E111" s="398">
        <v>26</v>
      </c>
      <c r="F111" s="397">
        <v>21</v>
      </c>
      <c r="G111" s="397">
        <v>32</v>
      </c>
      <c r="H111" s="397">
        <v>34</v>
      </c>
      <c r="I111" s="397">
        <v>38</v>
      </c>
      <c r="J111" s="397">
        <v>31</v>
      </c>
      <c r="K111" s="397">
        <v>25</v>
      </c>
      <c r="L111" s="397">
        <v>34</v>
      </c>
      <c r="M111" s="397">
        <v>22</v>
      </c>
      <c r="N111" s="395">
        <f t="shared" si="1"/>
        <v>329</v>
      </c>
    </row>
    <row r="112" spans="1:14" x14ac:dyDescent="0.25">
      <c r="A112" s="395" t="s">
        <v>7317</v>
      </c>
      <c r="B112" s="400"/>
      <c r="C112" s="400"/>
      <c r="D112" s="400"/>
      <c r="E112" s="400"/>
      <c r="F112" s="398">
        <v>51</v>
      </c>
      <c r="G112" s="398">
        <v>53</v>
      </c>
      <c r="H112" s="398">
        <v>48</v>
      </c>
      <c r="I112" s="398">
        <v>55</v>
      </c>
      <c r="J112" s="398">
        <v>41</v>
      </c>
      <c r="K112" s="398">
        <v>56</v>
      </c>
      <c r="L112" s="398">
        <v>54</v>
      </c>
      <c r="M112" s="398">
        <v>64</v>
      </c>
      <c r="N112" s="395">
        <f t="shared" si="1"/>
        <v>422</v>
      </c>
    </row>
    <row r="113" spans="1:14" x14ac:dyDescent="0.25">
      <c r="A113" s="395" t="s">
        <v>7316</v>
      </c>
      <c r="B113" s="397">
        <v>56</v>
      </c>
      <c r="C113" s="397">
        <v>59</v>
      </c>
      <c r="D113" s="397">
        <v>73</v>
      </c>
      <c r="E113" s="397">
        <v>75</v>
      </c>
      <c r="F113" s="400"/>
      <c r="G113" s="400"/>
      <c r="H113" s="400"/>
      <c r="I113" s="400"/>
      <c r="J113" s="400"/>
      <c r="K113" s="400"/>
      <c r="L113" s="400"/>
      <c r="M113" s="400"/>
      <c r="N113" s="395">
        <f t="shared" si="1"/>
        <v>263</v>
      </c>
    </row>
    <row r="114" spans="1:14" x14ac:dyDescent="0.25">
      <c r="A114" s="395" t="s">
        <v>7966</v>
      </c>
      <c r="B114" s="400"/>
      <c r="C114" s="400"/>
      <c r="D114" s="400"/>
      <c r="E114" s="400"/>
      <c r="F114" s="398">
        <v>91</v>
      </c>
      <c r="G114" s="398">
        <v>113</v>
      </c>
      <c r="H114" s="398">
        <v>104</v>
      </c>
      <c r="I114" s="398">
        <v>114</v>
      </c>
      <c r="J114" s="398">
        <v>93</v>
      </c>
      <c r="K114" s="398">
        <v>107</v>
      </c>
      <c r="L114" s="398">
        <v>114</v>
      </c>
      <c r="M114" s="398">
        <v>128</v>
      </c>
      <c r="N114" s="395">
        <f t="shared" si="1"/>
        <v>864</v>
      </c>
    </row>
    <row r="115" spans="1:14" x14ac:dyDescent="0.25">
      <c r="A115" s="395" t="s">
        <v>7967</v>
      </c>
      <c r="B115" s="398">
        <v>115</v>
      </c>
      <c r="C115" s="398">
        <v>120</v>
      </c>
      <c r="D115" s="398">
        <v>111</v>
      </c>
      <c r="E115" s="398">
        <v>120</v>
      </c>
      <c r="F115" s="400"/>
      <c r="G115" s="400"/>
      <c r="H115" s="400"/>
      <c r="I115" s="400"/>
      <c r="J115" s="400"/>
      <c r="K115" s="400"/>
      <c r="L115" s="400"/>
      <c r="M115" s="400"/>
      <c r="N115" s="395">
        <f t="shared" si="1"/>
        <v>466</v>
      </c>
    </row>
    <row r="116" spans="1:14" x14ac:dyDescent="0.25">
      <c r="A116" s="395" t="s">
        <v>7430</v>
      </c>
      <c r="B116" s="400"/>
      <c r="C116" s="400"/>
      <c r="D116" s="400"/>
      <c r="E116" s="400"/>
      <c r="F116" s="397">
        <v>38</v>
      </c>
      <c r="G116" s="397">
        <v>46</v>
      </c>
      <c r="H116" s="397">
        <v>45</v>
      </c>
      <c r="I116" s="397">
        <v>37</v>
      </c>
      <c r="J116" s="397">
        <v>37</v>
      </c>
      <c r="K116" s="397">
        <v>42</v>
      </c>
      <c r="L116" s="397">
        <v>34</v>
      </c>
      <c r="M116" s="397">
        <v>36</v>
      </c>
      <c r="N116" s="395">
        <f t="shared" si="1"/>
        <v>315</v>
      </c>
    </row>
    <row r="117" spans="1:14" x14ac:dyDescent="0.25">
      <c r="A117" s="395" t="s">
        <v>7431</v>
      </c>
      <c r="B117" s="397">
        <v>29</v>
      </c>
      <c r="C117" s="397">
        <v>38</v>
      </c>
      <c r="D117" s="397">
        <v>40</v>
      </c>
      <c r="E117" s="397">
        <v>34</v>
      </c>
      <c r="F117" s="400"/>
      <c r="G117" s="400"/>
      <c r="H117" s="400"/>
      <c r="I117" s="400"/>
      <c r="J117" s="400"/>
      <c r="K117" s="400"/>
      <c r="L117" s="400"/>
      <c r="M117" s="400"/>
      <c r="N117" s="395">
        <f t="shared" si="1"/>
        <v>141</v>
      </c>
    </row>
    <row r="118" spans="1:14" x14ac:dyDescent="0.25">
      <c r="A118" s="395" t="s">
        <v>7212</v>
      </c>
      <c r="B118" s="398">
        <v>141</v>
      </c>
      <c r="C118" s="398">
        <v>142</v>
      </c>
      <c r="D118" s="398">
        <v>151</v>
      </c>
      <c r="E118" s="398">
        <v>153</v>
      </c>
      <c r="F118" s="397">
        <v>150</v>
      </c>
      <c r="G118" s="397">
        <v>147</v>
      </c>
      <c r="H118" s="400"/>
      <c r="I118" s="400"/>
      <c r="J118" s="400"/>
      <c r="K118" s="400"/>
      <c r="L118" s="400"/>
      <c r="M118" s="400"/>
      <c r="N118" s="395">
        <f t="shared" si="1"/>
        <v>884</v>
      </c>
    </row>
    <row r="119" spans="1:14" x14ac:dyDescent="0.25">
      <c r="A119" s="395" t="s">
        <v>7210</v>
      </c>
      <c r="B119" s="397">
        <v>151</v>
      </c>
      <c r="C119" s="397">
        <v>125</v>
      </c>
      <c r="D119" s="397">
        <v>142</v>
      </c>
      <c r="E119" s="397">
        <v>145</v>
      </c>
      <c r="F119" s="398">
        <v>135</v>
      </c>
      <c r="G119" s="398">
        <v>157</v>
      </c>
      <c r="H119" s="399"/>
      <c r="I119" s="399"/>
      <c r="J119" s="399"/>
      <c r="K119" s="399"/>
      <c r="L119" s="399"/>
      <c r="M119" s="399"/>
      <c r="N119" s="395">
        <f t="shared" si="1"/>
        <v>855</v>
      </c>
    </row>
    <row r="120" spans="1:14" x14ac:dyDescent="0.25">
      <c r="A120" s="395" t="s">
        <v>7211</v>
      </c>
      <c r="B120" s="399"/>
      <c r="C120" s="399"/>
      <c r="D120" s="399"/>
      <c r="E120" s="399"/>
      <c r="F120" s="400"/>
      <c r="G120" s="400"/>
      <c r="H120" s="397">
        <v>266</v>
      </c>
      <c r="I120" s="397">
        <v>279</v>
      </c>
      <c r="J120" s="397">
        <v>253</v>
      </c>
      <c r="K120" s="397">
        <v>265</v>
      </c>
      <c r="L120" s="397">
        <v>286</v>
      </c>
      <c r="M120" s="397">
        <v>290</v>
      </c>
      <c r="N120" s="395">
        <f t="shared" si="1"/>
        <v>1639</v>
      </c>
    </row>
    <row r="121" spans="1:14" x14ac:dyDescent="0.25">
      <c r="A121" s="395" t="s">
        <v>7998</v>
      </c>
      <c r="B121" s="400"/>
      <c r="C121" s="400"/>
      <c r="D121" s="400"/>
      <c r="E121" s="400"/>
      <c r="F121" s="399"/>
      <c r="G121" s="398">
        <v>151</v>
      </c>
      <c r="H121" s="399"/>
      <c r="I121" s="398">
        <v>134</v>
      </c>
      <c r="J121" s="399"/>
      <c r="K121" s="398">
        <v>117</v>
      </c>
      <c r="L121" s="399"/>
      <c r="M121" s="398">
        <v>109</v>
      </c>
      <c r="N121" s="395">
        <f t="shared" si="1"/>
        <v>511</v>
      </c>
    </row>
    <row r="122" spans="1:14" x14ac:dyDescent="0.25">
      <c r="A122" s="395" t="s">
        <v>7032</v>
      </c>
      <c r="B122" s="399"/>
      <c r="C122" s="399"/>
      <c r="D122" s="399"/>
      <c r="E122" s="399"/>
      <c r="F122" s="397">
        <v>115</v>
      </c>
      <c r="G122" s="397">
        <v>89</v>
      </c>
      <c r="H122" s="397">
        <v>92</v>
      </c>
      <c r="I122" s="397">
        <v>98</v>
      </c>
      <c r="J122" s="397">
        <v>110</v>
      </c>
      <c r="K122" s="397">
        <v>90</v>
      </c>
      <c r="L122" s="397">
        <v>91</v>
      </c>
      <c r="M122" s="397">
        <v>94</v>
      </c>
      <c r="N122" s="395">
        <f t="shared" si="1"/>
        <v>779</v>
      </c>
    </row>
    <row r="123" spans="1:14" x14ac:dyDescent="0.25">
      <c r="A123" s="395" t="s">
        <v>7031</v>
      </c>
      <c r="B123" s="397">
        <v>91</v>
      </c>
      <c r="C123" s="397">
        <v>121</v>
      </c>
      <c r="D123" s="397">
        <v>104</v>
      </c>
      <c r="E123" s="397">
        <v>87</v>
      </c>
      <c r="F123" s="399"/>
      <c r="G123" s="399"/>
      <c r="H123" s="399"/>
      <c r="I123" s="399"/>
      <c r="J123" s="399"/>
      <c r="K123" s="399"/>
      <c r="L123" s="399"/>
      <c r="M123" s="399"/>
      <c r="N123" s="395">
        <f t="shared" si="1"/>
        <v>403</v>
      </c>
    </row>
    <row r="124" spans="1:14" x14ac:dyDescent="0.25">
      <c r="A124" s="395" t="s">
        <v>7213</v>
      </c>
      <c r="B124" s="399"/>
      <c r="C124" s="400"/>
      <c r="D124" s="400"/>
      <c r="E124" s="400"/>
      <c r="F124" s="398">
        <v>75</v>
      </c>
      <c r="G124" s="397">
        <v>70</v>
      </c>
      <c r="H124" s="397">
        <v>80</v>
      </c>
      <c r="I124" s="397">
        <v>81</v>
      </c>
      <c r="J124" s="398">
        <v>56</v>
      </c>
      <c r="K124" s="397">
        <v>59</v>
      </c>
      <c r="L124" s="397">
        <v>70</v>
      </c>
      <c r="M124" s="397">
        <v>71</v>
      </c>
      <c r="N124" s="395">
        <f t="shared" si="1"/>
        <v>562</v>
      </c>
    </row>
    <row r="125" spans="1:14" x14ac:dyDescent="0.25">
      <c r="A125" s="395" t="s">
        <v>7214</v>
      </c>
      <c r="B125" s="398">
        <v>61</v>
      </c>
      <c r="C125" s="398">
        <v>64</v>
      </c>
      <c r="D125" s="398">
        <v>68</v>
      </c>
      <c r="E125" s="398">
        <v>54</v>
      </c>
      <c r="F125" s="400"/>
      <c r="G125" s="400"/>
      <c r="H125" s="400"/>
      <c r="I125" s="400"/>
      <c r="J125" s="400"/>
      <c r="K125" s="400"/>
      <c r="L125" s="400"/>
      <c r="M125" s="400"/>
      <c r="N125" s="395">
        <f t="shared" si="1"/>
        <v>247</v>
      </c>
    </row>
    <row r="126" spans="1:14" x14ac:dyDescent="0.25">
      <c r="A126" s="395" t="s">
        <v>6718</v>
      </c>
      <c r="B126" s="397">
        <v>34</v>
      </c>
      <c r="C126" s="397">
        <v>47</v>
      </c>
      <c r="D126" s="397">
        <v>58</v>
      </c>
      <c r="E126" s="397">
        <v>52</v>
      </c>
      <c r="F126" s="399"/>
      <c r="G126" s="399"/>
      <c r="H126" s="399"/>
      <c r="I126" s="399"/>
      <c r="J126" s="399"/>
      <c r="K126" s="399"/>
      <c r="L126" s="399"/>
      <c r="M126" s="399"/>
      <c r="N126" s="395">
        <f t="shared" si="1"/>
        <v>191</v>
      </c>
    </row>
    <row r="127" spans="1:14" x14ac:dyDescent="0.25">
      <c r="A127" s="395" t="s">
        <v>6717</v>
      </c>
      <c r="B127" s="399"/>
      <c r="C127" s="399"/>
      <c r="D127" s="399"/>
      <c r="E127" s="399"/>
      <c r="F127" s="397">
        <v>40</v>
      </c>
      <c r="G127" s="397">
        <v>45</v>
      </c>
      <c r="H127" s="397">
        <v>48</v>
      </c>
      <c r="I127" s="397">
        <v>39</v>
      </c>
      <c r="J127" s="397">
        <v>53</v>
      </c>
      <c r="K127" s="397">
        <v>49</v>
      </c>
      <c r="L127" s="397">
        <v>40</v>
      </c>
      <c r="M127" s="397">
        <v>44</v>
      </c>
      <c r="N127" s="395">
        <f t="shared" si="1"/>
        <v>358</v>
      </c>
    </row>
    <row r="128" spans="1:14" x14ac:dyDescent="0.25">
      <c r="A128" s="395" t="s">
        <v>7535</v>
      </c>
      <c r="B128" s="400"/>
      <c r="C128" s="400"/>
      <c r="D128" s="400"/>
      <c r="E128" s="400"/>
      <c r="F128" s="398">
        <v>49</v>
      </c>
      <c r="G128" s="398">
        <v>50</v>
      </c>
      <c r="H128" s="398">
        <v>34</v>
      </c>
      <c r="I128" s="398">
        <v>47</v>
      </c>
      <c r="J128" s="398">
        <v>31</v>
      </c>
      <c r="K128" s="398">
        <v>43</v>
      </c>
      <c r="L128" s="398">
        <v>32</v>
      </c>
      <c r="M128" s="398">
        <v>42</v>
      </c>
      <c r="N128" s="395">
        <f t="shared" si="1"/>
        <v>328</v>
      </c>
    </row>
    <row r="129" spans="1:14" x14ac:dyDescent="0.25">
      <c r="A129" s="395" t="s">
        <v>7536</v>
      </c>
      <c r="B129" s="398">
        <v>39</v>
      </c>
      <c r="C129" s="398">
        <v>63</v>
      </c>
      <c r="D129" s="398">
        <v>39</v>
      </c>
      <c r="E129" s="398">
        <v>47</v>
      </c>
      <c r="F129" s="400"/>
      <c r="G129" s="400"/>
      <c r="H129" s="400"/>
      <c r="I129" s="400"/>
      <c r="J129" s="400"/>
      <c r="K129" s="400"/>
      <c r="L129" s="400"/>
      <c r="M129" s="400"/>
      <c r="N129" s="395">
        <f t="shared" si="1"/>
        <v>188</v>
      </c>
    </row>
    <row r="130" spans="1:14" x14ac:dyDescent="0.25">
      <c r="A130" s="395" t="s">
        <v>7539</v>
      </c>
      <c r="B130" s="397">
        <v>110</v>
      </c>
      <c r="C130" s="397">
        <v>118</v>
      </c>
      <c r="D130" s="398">
        <v>122</v>
      </c>
      <c r="E130" s="398">
        <v>123</v>
      </c>
      <c r="F130" s="399"/>
      <c r="G130" s="399"/>
      <c r="H130" s="399"/>
      <c r="I130" s="399"/>
      <c r="J130" s="399"/>
      <c r="K130" s="399"/>
      <c r="L130" s="399"/>
      <c r="M130" s="399"/>
      <c r="N130" s="395">
        <f t="shared" si="1"/>
        <v>473</v>
      </c>
    </row>
    <row r="131" spans="1:14" x14ac:dyDescent="0.25">
      <c r="A131" s="395" t="s">
        <v>7537</v>
      </c>
      <c r="B131" s="397">
        <v>118</v>
      </c>
      <c r="C131" s="397">
        <v>153</v>
      </c>
      <c r="D131" s="397">
        <v>127</v>
      </c>
      <c r="E131" s="397">
        <v>147</v>
      </c>
      <c r="F131" s="399"/>
      <c r="G131" s="399"/>
      <c r="H131" s="399"/>
      <c r="I131" s="399"/>
      <c r="J131" s="399"/>
      <c r="K131" s="399"/>
      <c r="L131" s="399"/>
      <c r="M131" s="399"/>
      <c r="N131" s="395">
        <f t="shared" si="1"/>
        <v>545</v>
      </c>
    </row>
    <row r="132" spans="1:14" x14ac:dyDescent="0.25">
      <c r="A132" s="395" t="s">
        <v>7538</v>
      </c>
      <c r="B132" s="399"/>
      <c r="C132" s="399"/>
      <c r="D132" s="399"/>
      <c r="E132" s="399"/>
      <c r="F132" s="397">
        <v>207</v>
      </c>
      <c r="G132" s="397">
        <v>224</v>
      </c>
      <c r="H132" s="397">
        <v>183</v>
      </c>
      <c r="I132" s="397">
        <v>191</v>
      </c>
      <c r="J132" s="397">
        <v>171</v>
      </c>
      <c r="K132" s="397">
        <v>187</v>
      </c>
      <c r="L132" s="397">
        <v>153</v>
      </c>
      <c r="M132" s="397">
        <v>190</v>
      </c>
      <c r="N132" s="395">
        <f t="shared" si="1"/>
        <v>1506</v>
      </c>
    </row>
    <row r="133" spans="1:14" x14ac:dyDescent="0.25">
      <c r="A133" s="395" t="s">
        <v>6910</v>
      </c>
      <c r="B133" s="397">
        <v>27</v>
      </c>
      <c r="C133" s="397">
        <v>44</v>
      </c>
      <c r="D133" s="397">
        <v>24</v>
      </c>
      <c r="E133" s="397">
        <v>42</v>
      </c>
      <c r="F133" s="397">
        <v>43</v>
      </c>
      <c r="G133" s="397">
        <v>32</v>
      </c>
      <c r="H133" s="397">
        <v>38</v>
      </c>
      <c r="I133" s="397">
        <v>52</v>
      </c>
      <c r="J133" s="397">
        <v>26</v>
      </c>
      <c r="K133" s="397">
        <v>35</v>
      </c>
      <c r="L133" s="397">
        <v>32</v>
      </c>
      <c r="M133" s="397">
        <v>36</v>
      </c>
      <c r="N133" s="395">
        <f t="shared" ref="N133:N196" si="2">SUM(B133:M133)</f>
        <v>431</v>
      </c>
    </row>
    <row r="134" spans="1:14" x14ac:dyDescent="0.25">
      <c r="A134" s="395" t="s">
        <v>6911</v>
      </c>
      <c r="B134" s="397">
        <v>62</v>
      </c>
      <c r="C134" s="397">
        <v>79</v>
      </c>
      <c r="D134" s="397">
        <v>52</v>
      </c>
      <c r="E134" s="397">
        <v>66</v>
      </c>
      <c r="F134" s="398">
        <v>60</v>
      </c>
      <c r="G134" s="398">
        <v>54</v>
      </c>
      <c r="H134" s="398">
        <v>52</v>
      </c>
      <c r="I134" s="398">
        <v>61</v>
      </c>
      <c r="J134" s="398">
        <v>64</v>
      </c>
      <c r="K134" s="398">
        <v>60</v>
      </c>
      <c r="L134" s="398">
        <v>51</v>
      </c>
      <c r="M134" s="398">
        <v>56</v>
      </c>
      <c r="N134" s="395">
        <f t="shared" si="2"/>
        <v>717</v>
      </c>
    </row>
    <row r="135" spans="1:14" x14ac:dyDescent="0.25">
      <c r="A135" s="395" t="s">
        <v>6619</v>
      </c>
      <c r="B135" s="399"/>
      <c r="C135" s="399"/>
      <c r="D135" s="399"/>
      <c r="E135" s="399"/>
      <c r="F135" s="397">
        <v>81</v>
      </c>
      <c r="G135" s="397">
        <v>73</v>
      </c>
      <c r="H135" s="397">
        <v>66</v>
      </c>
      <c r="I135" s="397">
        <v>64</v>
      </c>
      <c r="J135" s="397">
        <v>62</v>
      </c>
      <c r="K135" s="397">
        <v>73</v>
      </c>
      <c r="L135" s="397">
        <v>54</v>
      </c>
      <c r="M135" s="397">
        <v>46</v>
      </c>
      <c r="N135" s="395">
        <f t="shared" si="2"/>
        <v>519</v>
      </c>
    </row>
    <row r="136" spans="1:14" x14ac:dyDescent="0.25">
      <c r="A136" s="395" t="s">
        <v>6618</v>
      </c>
      <c r="B136" s="397">
        <v>67</v>
      </c>
      <c r="C136" s="397">
        <v>60</v>
      </c>
      <c r="D136" s="397">
        <v>60</v>
      </c>
      <c r="E136" s="397">
        <v>64</v>
      </c>
      <c r="F136" s="399"/>
      <c r="G136" s="399"/>
      <c r="H136" s="399"/>
      <c r="I136" s="399"/>
      <c r="J136" s="399"/>
      <c r="K136" s="399"/>
      <c r="L136" s="399"/>
      <c r="M136" s="399"/>
      <c r="N136" s="395">
        <f t="shared" si="2"/>
        <v>251</v>
      </c>
    </row>
    <row r="137" spans="1:14" x14ac:dyDescent="0.25">
      <c r="A137" s="395" t="s">
        <v>7540</v>
      </c>
      <c r="B137" s="400"/>
      <c r="C137" s="400"/>
      <c r="D137" s="399"/>
      <c r="E137" s="399"/>
      <c r="F137" s="398">
        <v>208</v>
      </c>
      <c r="G137" s="398">
        <v>217</v>
      </c>
      <c r="H137" s="398">
        <v>183</v>
      </c>
      <c r="I137" s="398">
        <v>235</v>
      </c>
      <c r="J137" s="398">
        <v>169</v>
      </c>
      <c r="K137" s="398">
        <v>196</v>
      </c>
      <c r="L137" s="398">
        <v>137</v>
      </c>
      <c r="M137" s="398">
        <v>188</v>
      </c>
      <c r="N137" s="395">
        <f t="shared" si="2"/>
        <v>1533</v>
      </c>
    </row>
    <row r="138" spans="1:14" x14ac:dyDescent="0.25">
      <c r="A138" s="395" t="s">
        <v>6646</v>
      </c>
      <c r="B138" s="398">
        <v>41</v>
      </c>
      <c r="C138" s="398">
        <v>47</v>
      </c>
      <c r="D138" s="398">
        <v>50</v>
      </c>
      <c r="E138" s="398">
        <v>68</v>
      </c>
      <c r="F138" s="397">
        <v>40</v>
      </c>
      <c r="G138" s="397">
        <v>59</v>
      </c>
      <c r="H138" s="397">
        <v>53</v>
      </c>
      <c r="I138" s="397">
        <v>49</v>
      </c>
      <c r="J138" s="397">
        <v>44</v>
      </c>
      <c r="K138" s="397">
        <v>66</v>
      </c>
      <c r="L138" s="397">
        <v>38</v>
      </c>
      <c r="M138" s="397">
        <v>49</v>
      </c>
      <c r="N138" s="395">
        <f t="shared" si="2"/>
        <v>604</v>
      </c>
    </row>
    <row r="139" spans="1:14" x14ac:dyDescent="0.25">
      <c r="A139" s="395" t="s">
        <v>6926</v>
      </c>
      <c r="B139" s="400"/>
      <c r="C139" s="400"/>
      <c r="D139" s="400"/>
      <c r="E139" s="400"/>
      <c r="F139" s="398">
        <v>78</v>
      </c>
      <c r="G139" s="398">
        <v>85</v>
      </c>
      <c r="H139" s="398">
        <v>77</v>
      </c>
      <c r="I139" s="398">
        <v>78</v>
      </c>
      <c r="J139" s="398">
        <v>61</v>
      </c>
      <c r="K139" s="398">
        <v>65</v>
      </c>
      <c r="L139" s="398">
        <v>76</v>
      </c>
      <c r="M139" s="398">
        <v>71</v>
      </c>
      <c r="N139" s="395">
        <f t="shared" si="2"/>
        <v>591</v>
      </c>
    </row>
    <row r="140" spans="1:14" x14ac:dyDescent="0.25">
      <c r="A140" s="395" t="s">
        <v>6925</v>
      </c>
      <c r="B140" s="398">
        <v>76</v>
      </c>
      <c r="C140" s="398">
        <v>75</v>
      </c>
      <c r="D140" s="398">
        <v>69</v>
      </c>
      <c r="E140" s="398">
        <v>56</v>
      </c>
      <c r="F140" s="400"/>
      <c r="G140" s="400"/>
      <c r="H140" s="400"/>
      <c r="I140" s="400"/>
      <c r="J140" s="400"/>
      <c r="K140" s="400"/>
      <c r="L140" s="400"/>
      <c r="M140" s="400"/>
      <c r="N140" s="395">
        <f t="shared" si="2"/>
        <v>276</v>
      </c>
    </row>
    <row r="141" spans="1:14" x14ac:dyDescent="0.25">
      <c r="A141" s="395" t="s">
        <v>6793</v>
      </c>
      <c r="B141" s="399"/>
      <c r="C141" s="399"/>
      <c r="D141" s="399"/>
      <c r="E141" s="399"/>
      <c r="F141" s="397">
        <v>295</v>
      </c>
      <c r="G141" s="397">
        <v>320</v>
      </c>
      <c r="H141" s="397">
        <v>263</v>
      </c>
      <c r="I141" s="397">
        <v>318</v>
      </c>
      <c r="J141" s="400"/>
      <c r="K141" s="400"/>
      <c r="L141" s="400"/>
      <c r="M141" s="400"/>
      <c r="N141" s="395">
        <f t="shared" si="2"/>
        <v>1196</v>
      </c>
    </row>
    <row r="142" spans="1:14" x14ac:dyDescent="0.25">
      <c r="A142" s="395" t="s">
        <v>6792</v>
      </c>
      <c r="B142" s="397">
        <v>285</v>
      </c>
      <c r="C142" s="397">
        <v>299</v>
      </c>
      <c r="D142" s="397">
        <v>282</v>
      </c>
      <c r="E142" s="397">
        <v>322</v>
      </c>
      <c r="F142" s="399"/>
      <c r="G142" s="399"/>
      <c r="H142" s="399"/>
      <c r="I142" s="399"/>
      <c r="J142" s="399"/>
      <c r="K142" s="399"/>
      <c r="L142" s="399"/>
      <c r="M142" s="399"/>
      <c r="N142" s="395">
        <f t="shared" si="2"/>
        <v>1188</v>
      </c>
    </row>
    <row r="143" spans="1:14" x14ac:dyDescent="0.25">
      <c r="A143" s="395" t="s">
        <v>6791</v>
      </c>
      <c r="B143" s="399"/>
      <c r="C143" s="399"/>
      <c r="D143" s="399"/>
      <c r="E143" s="399"/>
      <c r="F143" s="400"/>
      <c r="G143" s="400"/>
      <c r="H143" s="400"/>
      <c r="I143" s="400"/>
      <c r="J143" s="397">
        <v>275</v>
      </c>
      <c r="K143" s="397">
        <v>276</v>
      </c>
      <c r="L143" s="397">
        <v>279</v>
      </c>
      <c r="M143" s="397">
        <v>335</v>
      </c>
      <c r="N143" s="395">
        <f t="shared" si="2"/>
        <v>1165</v>
      </c>
    </row>
    <row r="144" spans="1:14" x14ac:dyDescent="0.25">
      <c r="A144" s="395" t="s">
        <v>6794</v>
      </c>
      <c r="B144" s="400"/>
      <c r="C144" s="400"/>
      <c r="D144" s="400"/>
      <c r="E144" s="400"/>
      <c r="F144" s="399"/>
      <c r="G144" s="399"/>
      <c r="H144" s="398">
        <v>34</v>
      </c>
      <c r="I144" s="398">
        <v>42</v>
      </c>
      <c r="J144" s="398">
        <v>148</v>
      </c>
      <c r="K144" s="398">
        <v>228</v>
      </c>
      <c r="L144" s="398">
        <v>157</v>
      </c>
      <c r="M144" s="398">
        <v>247</v>
      </c>
      <c r="N144" s="395">
        <f t="shared" si="2"/>
        <v>856</v>
      </c>
    </row>
    <row r="145" spans="1:14" x14ac:dyDescent="0.25">
      <c r="A145" s="395" t="s">
        <v>6648</v>
      </c>
      <c r="B145" s="398">
        <v>29</v>
      </c>
      <c r="C145" s="398">
        <v>33</v>
      </c>
      <c r="D145" s="398">
        <v>51</v>
      </c>
      <c r="E145" s="398">
        <v>47</v>
      </c>
      <c r="F145" s="400"/>
      <c r="G145" s="400"/>
      <c r="H145" s="400"/>
      <c r="I145" s="400"/>
      <c r="J145" s="400"/>
      <c r="K145" s="400"/>
      <c r="L145" s="400"/>
      <c r="M145" s="400"/>
      <c r="N145" s="395">
        <f t="shared" si="2"/>
        <v>160</v>
      </c>
    </row>
    <row r="146" spans="1:14" x14ac:dyDescent="0.25">
      <c r="A146" s="395" t="s">
        <v>6647</v>
      </c>
      <c r="B146" s="400"/>
      <c r="C146" s="400"/>
      <c r="D146" s="400"/>
      <c r="E146" s="400"/>
      <c r="F146" s="398">
        <v>40</v>
      </c>
      <c r="G146" s="398">
        <v>46</v>
      </c>
      <c r="H146" s="398">
        <v>30</v>
      </c>
      <c r="I146" s="398">
        <v>28</v>
      </c>
      <c r="J146" s="398">
        <v>41</v>
      </c>
      <c r="K146" s="398">
        <v>37</v>
      </c>
      <c r="L146" s="398">
        <v>26</v>
      </c>
      <c r="M146" s="398">
        <v>39</v>
      </c>
      <c r="N146" s="395">
        <f t="shared" si="2"/>
        <v>287</v>
      </c>
    </row>
    <row r="147" spans="1:14" x14ac:dyDescent="0.25">
      <c r="A147" s="395" t="s">
        <v>6992</v>
      </c>
      <c r="B147" s="397">
        <v>52</v>
      </c>
      <c r="C147" s="397">
        <v>62</v>
      </c>
      <c r="D147" s="397">
        <v>61</v>
      </c>
      <c r="E147" s="397">
        <v>64</v>
      </c>
      <c r="F147" s="399"/>
      <c r="G147" s="399"/>
      <c r="H147" s="399"/>
      <c r="I147" s="399"/>
      <c r="J147" s="399"/>
      <c r="K147" s="399"/>
      <c r="L147" s="399"/>
      <c r="M147" s="399"/>
      <c r="N147" s="395">
        <f t="shared" si="2"/>
        <v>239</v>
      </c>
    </row>
    <row r="148" spans="1:14" x14ac:dyDescent="0.25">
      <c r="A148" s="395" t="s">
        <v>6993</v>
      </c>
      <c r="B148" s="400"/>
      <c r="C148" s="400"/>
      <c r="D148" s="400"/>
      <c r="E148" s="400"/>
      <c r="F148" s="398">
        <v>59</v>
      </c>
      <c r="G148" s="398">
        <v>58</v>
      </c>
      <c r="H148" s="398">
        <v>49</v>
      </c>
      <c r="I148" s="398">
        <v>60</v>
      </c>
      <c r="J148" s="398">
        <v>47</v>
      </c>
      <c r="K148" s="398">
        <v>49</v>
      </c>
      <c r="L148" s="398">
        <v>63</v>
      </c>
      <c r="M148" s="398">
        <v>69</v>
      </c>
      <c r="N148" s="395">
        <f t="shared" si="2"/>
        <v>454</v>
      </c>
    </row>
    <row r="149" spans="1:14" x14ac:dyDescent="0.25">
      <c r="A149" s="395" t="s">
        <v>7024</v>
      </c>
      <c r="B149" s="397">
        <v>33</v>
      </c>
      <c r="C149" s="397">
        <v>29</v>
      </c>
      <c r="D149" s="397">
        <v>30</v>
      </c>
      <c r="E149" s="397">
        <v>30</v>
      </c>
      <c r="F149" s="398">
        <v>33</v>
      </c>
      <c r="G149" s="398">
        <v>19</v>
      </c>
      <c r="H149" s="398">
        <v>22</v>
      </c>
      <c r="I149" s="398">
        <v>21</v>
      </c>
      <c r="J149" s="398">
        <v>23</v>
      </c>
      <c r="K149" s="398">
        <v>29</v>
      </c>
      <c r="L149" s="398">
        <v>27</v>
      </c>
      <c r="M149" s="398">
        <v>24</v>
      </c>
      <c r="N149" s="395">
        <f t="shared" si="2"/>
        <v>320</v>
      </c>
    </row>
    <row r="150" spans="1:14" x14ac:dyDescent="0.25">
      <c r="A150" s="395" t="s">
        <v>7253</v>
      </c>
      <c r="B150" s="397">
        <v>44</v>
      </c>
      <c r="C150" s="397">
        <v>34</v>
      </c>
      <c r="D150" s="397">
        <v>44</v>
      </c>
      <c r="E150" s="397">
        <v>61</v>
      </c>
      <c r="F150" s="399"/>
      <c r="G150" s="399"/>
      <c r="H150" s="399"/>
      <c r="I150" s="399"/>
      <c r="J150" s="399"/>
      <c r="K150" s="399"/>
      <c r="L150" s="399"/>
      <c r="M150" s="399"/>
      <c r="N150" s="395">
        <f t="shared" si="2"/>
        <v>183</v>
      </c>
    </row>
    <row r="151" spans="1:14" x14ac:dyDescent="0.25">
      <c r="A151" s="395" t="s">
        <v>7252</v>
      </c>
      <c r="B151" s="399"/>
      <c r="C151" s="399"/>
      <c r="D151" s="399"/>
      <c r="E151" s="399"/>
      <c r="F151" s="397">
        <v>41</v>
      </c>
      <c r="G151" s="397">
        <v>52</v>
      </c>
      <c r="H151" s="397">
        <v>50</v>
      </c>
      <c r="I151" s="397">
        <v>51</v>
      </c>
      <c r="J151" s="397">
        <v>48</v>
      </c>
      <c r="K151" s="397">
        <v>47</v>
      </c>
      <c r="L151" s="397">
        <v>61</v>
      </c>
      <c r="M151" s="397">
        <v>54</v>
      </c>
      <c r="N151" s="395">
        <f t="shared" si="2"/>
        <v>404</v>
      </c>
    </row>
    <row r="152" spans="1:14" x14ac:dyDescent="0.25">
      <c r="A152" s="395" t="s">
        <v>6649</v>
      </c>
      <c r="B152" s="400"/>
      <c r="C152" s="400"/>
      <c r="D152" s="400"/>
      <c r="E152" s="400"/>
      <c r="F152" s="397">
        <v>195</v>
      </c>
      <c r="G152" s="397">
        <v>210</v>
      </c>
      <c r="H152" s="397">
        <v>173</v>
      </c>
      <c r="I152" s="397">
        <v>200</v>
      </c>
      <c r="J152" s="397">
        <v>203</v>
      </c>
      <c r="K152" s="397">
        <v>192</v>
      </c>
      <c r="L152" s="397">
        <v>181</v>
      </c>
      <c r="M152" s="397">
        <v>177</v>
      </c>
      <c r="N152" s="395">
        <f t="shared" si="2"/>
        <v>1531</v>
      </c>
    </row>
    <row r="153" spans="1:14" x14ac:dyDescent="0.25">
      <c r="A153" s="395" t="s">
        <v>6650</v>
      </c>
      <c r="B153" s="397">
        <v>186</v>
      </c>
      <c r="C153" s="397">
        <v>195</v>
      </c>
      <c r="D153" s="397">
        <v>193</v>
      </c>
      <c r="E153" s="397">
        <v>213</v>
      </c>
      <c r="F153" s="399"/>
      <c r="G153" s="399"/>
      <c r="H153" s="399"/>
      <c r="I153" s="399"/>
      <c r="J153" s="399"/>
      <c r="K153" s="399"/>
      <c r="L153" s="399"/>
      <c r="M153" s="399"/>
      <c r="N153" s="395">
        <f t="shared" si="2"/>
        <v>787</v>
      </c>
    </row>
    <row r="154" spans="1:14" x14ac:dyDescent="0.25">
      <c r="A154" s="395" t="s">
        <v>15031</v>
      </c>
      <c r="B154" s="398">
        <v>1</v>
      </c>
      <c r="C154" s="399"/>
      <c r="D154" s="399"/>
      <c r="E154" s="399"/>
      <c r="F154" s="400"/>
      <c r="G154" s="397">
        <v>1</v>
      </c>
      <c r="H154" s="400"/>
      <c r="I154" s="400"/>
      <c r="J154" s="400"/>
      <c r="K154" s="400"/>
      <c r="L154" s="400"/>
      <c r="M154" s="400"/>
      <c r="N154" s="395">
        <f t="shared" si="2"/>
        <v>2</v>
      </c>
    </row>
    <row r="155" spans="1:14" x14ac:dyDescent="0.25">
      <c r="A155" s="395" t="s">
        <v>7350</v>
      </c>
      <c r="B155" s="398">
        <v>27</v>
      </c>
      <c r="C155" s="398">
        <v>38</v>
      </c>
      <c r="D155" s="398">
        <v>39</v>
      </c>
      <c r="E155" s="398">
        <v>47</v>
      </c>
      <c r="F155" s="397">
        <v>35</v>
      </c>
      <c r="G155" s="397">
        <v>30</v>
      </c>
      <c r="H155" s="397">
        <v>37</v>
      </c>
      <c r="I155" s="397">
        <v>39</v>
      </c>
      <c r="J155" s="397">
        <v>30</v>
      </c>
      <c r="K155" s="397">
        <v>35</v>
      </c>
      <c r="L155" s="397">
        <v>39</v>
      </c>
      <c r="M155" s="397">
        <v>51</v>
      </c>
      <c r="N155" s="395">
        <f t="shared" si="2"/>
        <v>447</v>
      </c>
    </row>
    <row r="156" spans="1:14" x14ac:dyDescent="0.25">
      <c r="A156" s="395" t="s">
        <v>15032</v>
      </c>
      <c r="B156" s="399"/>
      <c r="C156" s="399"/>
      <c r="D156" s="399"/>
      <c r="E156" s="399"/>
      <c r="F156" s="397">
        <v>28</v>
      </c>
      <c r="G156" s="397">
        <v>5</v>
      </c>
      <c r="H156" s="397">
        <v>29</v>
      </c>
      <c r="I156" s="397">
        <v>8</v>
      </c>
      <c r="J156" s="397">
        <v>26</v>
      </c>
      <c r="K156" s="397">
        <v>17</v>
      </c>
      <c r="L156" s="397">
        <v>11</v>
      </c>
      <c r="M156" s="397">
        <v>9</v>
      </c>
      <c r="N156" s="395">
        <f t="shared" si="2"/>
        <v>133</v>
      </c>
    </row>
    <row r="157" spans="1:14" x14ac:dyDescent="0.25">
      <c r="A157" s="395" t="s">
        <v>7491</v>
      </c>
      <c r="B157" s="400"/>
      <c r="C157" s="400"/>
      <c r="D157" s="400"/>
      <c r="E157" s="400"/>
      <c r="F157" s="398">
        <v>14</v>
      </c>
      <c r="G157" s="398">
        <v>37</v>
      </c>
      <c r="H157" s="398">
        <v>58</v>
      </c>
      <c r="I157" s="398">
        <v>68</v>
      </c>
      <c r="J157" s="398">
        <v>39</v>
      </c>
      <c r="K157" s="398">
        <v>69</v>
      </c>
      <c r="L157" s="398">
        <v>34</v>
      </c>
      <c r="M157" s="398">
        <v>76</v>
      </c>
      <c r="N157" s="395">
        <f t="shared" si="2"/>
        <v>395</v>
      </c>
    </row>
    <row r="158" spans="1:14" x14ac:dyDescent="0.25">
      <c r="A158" s="395" t="s">
        <v>7412</v>
      </c>
      <c r="B158" s="398">
        <v>56</v>
      </c>
      <c r="C158" s="398">
        <v>63</v>
      </c>
      <c r="D158" s="398">
        <v>67</v>
      </c>
      <c r="E158" s="398">
        <v>65</v>
      </c>
      <c r="F158" s="397">
        <v>77</v>
      </c>
      <c r="G158" s="397">
        <v>66</v>
      </c>
      <c r="H158" s="397">
        <v>56</v>
      </c>
      <c r="I158" s="397">
        <v>56</v>
      </c>
      <c r="J158" s="397">
        <v>54</v>
      </c>
      <c r="K158" s="397">
        <v>51</v>
      </c>
      <c r="L158" s="397">
        <v>42</v>
      </c>
      <c r="M158" s="397">
        <v>60</v>
      </c>
      <c r="N158" s="395">
        <f t="shared" si="2"/>
        <v>713</v>
      </c>
    </row>
    <row r="159" spans="1:14" x14ac:dyDescent="0.25">
      <c r="A159" s="395" t="s">
        <v>15033</v>
      </c>
      <c r="B159" s="400"/>
      <c r="C159" s="400"/>
      <c r="D159" s="400"/>
      <c r="E159" s="400"/>
      <c r="F159" s="398">
        <v>1</v>
      </c>
      <c r="G159" s="399"/>
      <c r="H159" s="399"/>
      <c r="I159" s="399"/>
      <c r="J159" s="399"/>
      <c r="K159" s="399"/>
      <c r="L159" s="399"/>
      <c r="M159" s="399"/>
      <c r="N159" s="395">
        <f t="shared" si="2"/>
        <v>1</v>
      </c>
    </row>
    <row r="160" spans="1:14" x14ac:dyDescent="0.25">
      <c r="A160" s="395" t="s">
        <v>6672</v>
      </c>
      <c r="B160" s="400"/>
      <c r="C160" s="400"/>
      <c r="D160" s="400"/>
      <c r="E160" s="400"/>
      <c r="F160" s="398">
        <v>26</v>
      </c>
      <c r="G160" s="398">
        <v>32</v>
      </c>
      <c r="H160" s="398">
        <v>43</v>
      </c>
      <c r="I160" s="398">
        <v>29</v>
      </c>
      <c r="J160" s="398">
        <v>24</v>
      </c>
      <c r="K160" s="398">
        <v>18</v>
      </c>
      <c r="L160" s="398">
        <v>38</v>
      </c>
      <c r="M160" s="398">
        <v>23</v>
      </c>
      <c r="N160" s="395">
        <f t="shared" si="2"/>
        <v>233</v>
      </c>
    </row>
    <row r="161" spans="1:14" x14ac:dyDescent="0.25">
      <c r="A161" s="395" t="s">
        <v>7474</v>
      </c>
      <c r="B161" s="399"/>
      <c r="C161" s="399"/>
      <c r="D161" s="399"/>
      <c r="E161" s="399"/>
      <c r="F161" s="397">
        <v>2</v>
      </c>
      <c r="G161" s="397">
        <v>11</v>
      </c>
      <c r="H161" s="397">
        <v>64</v>
      </c>
      <c r="I161" s="397">
        <v>121</v>
      </c>
      <c r="J161" s="397">
        <v>76</v>
      </c>
      <c r="K161" s="397">
        <v>129</v>
      </c>
      <c r="L161" s="397">
        <v>69</v>
      </c>
      <c r="M161" s="397">
        <v>133</v>
      </c>
      <c r="N161" s="395">
        <f t="shared" si="2"/>
        <v>605</v>
      </c>
    </row>
    <row r="162" spans="1:14" x14ac:dyDescent="0.25">
      <c r="A162" s="395" t="s">
        <v>7254</v>
      </c>
      <c r="B162" s="400"/>
      <c r="C162" s="400"/>
      <c r="D162" s="400"/>
      <c r="E162" s="400"/>
      <c r="F162" s="397">
        <v>200</v>
      </c>
      <c r="G162" s="397">
        <v>190</v>
      </c>
      <c r="H162" s="397">
        <v>184</v>
      </c>
      <c r="I162" s="397">
        <v>191</v>
      </c>
      <c r="J162" s="397">
        <v>210</v>
      </c>
      <c r="K162" s="397">
        <v>157</v>
      </c>
      <c r="L162" s="397">
        <v>168</v>
      </c>
      <c r="M162" s="397">
        <v>179</v>
      </c>
      <c r="N162" s="395">
        <f t="shared" si="2"/>
        <v>1479</v>
      </c>
    </row>
    <row r="163" spans="1:14" x14ac:dyDescent="0.25">
      <c r="A163" s="395" t="s">
        <v>7256</v>
      </c>
      <c r="B163" s="398">
        <v>89</v>
      </c>
      <c r="C163" s="398">
        <v>86</v>
      </c>
      <c r="D163" s="398">
        <v>86</v>
      </c>
      <c r="E163" s="398">
        <v>95</v>
      </c>
      <c r="F163" s="400"/>
      <c r="G163" s="400"/>
      <c r="H163" s="400"/>
      <c r="I163" s="400"/>
      <c r="J163" s="400"/>
      <c r="K163" s="400"/>
      <c r="L163" s="400"/>
      <c r="M163" s="400"/>
      <c r="N163" s="395">
        <f t="shared" si="2"/>
        <v>356</v>
      </c>
    </row>
    <row r="164" spans="1:14" x14ac:dyDescent="0.25">
      <c r="A164" s="395" t="s">
        <v>7255</v>
      </c>
      <c r="B164" s="397">
        <v>89</v>
      </c>
      <c r="C164" s="397">
        <v>105</v>
      </c>
      <c r="D164" s="397">
        <v>101</v>
      </c>
      <c r="E164" s="397">
        <v>116</v>
      </c>
      <c r="F164" s="399"/>
      <c r="G164" s="399"/>
      <c r="H164" s="399"/>
      <c r="I164" s="399"/>
      <c r="J164" s="399"/>
      <c r="K164" s="399"/>
      <c r="L164" s="399"/>
      <c r="M164" s="399"/>
      <c r="N164" s="395">
        <f t="shared" si="2"/>
        <v>411</v>
      </c>
    </row>
    <row r="165" spans="1:14" x14ac:dyDescent="0.25">
      <c r="A165" s="395" t="s">
        <v>6719</v>
      </c>
      <c r="B165" s="397">
        <v>53</v>
      </c>
      <c r="C165" s="397">
        <v>60</v>
      </c>
      <c r="D165" s="397">
        <v>56</v>
      </c>
      <c r="E165" s="397">
        <v>54</v>
      </c>
      <c r="F165" s="397">
        <v>58</v>
      </c>
      <c r="G165" s="397">
        <v>54</v>
      </c>
      <c r="H165" s="397">
        <v>59</v>
      </c>
      <c r="I165" s="397">
        <v>54</v>
      </c>
      <c r="J165" s="397">
        <v>43</v>
      </c>
      <c r="K165" s="397">
        <v>54</v>
      </c>
      <c r="L165" s="397">
        <v>54</v>
      </c>
      <c r="M165" s="397">
        <v>53</v>
      </c>
      <c r="N165" s="395">
        <f t="shared" si="2"/>
        <v>652</v>
      </c>
    </row>
    <row r="166" spans="1:14" x14ac:dyDescent="0.25">
      <c r="A166" s="395" t="s">
        <v>6633</v>
      </c>
      <c r="B166" s="398">
        <v>2</v>
      </c>
      <c r="C166" s="398">
        <v>1</v>
      </c>
      <c r="D166" s="398">
        <v>1</v>
      </c>
      <c r="E166" s="399"/>
      <c r="F166" s="400"/>
      <c r="G166" s="400"/>
      <c r="H166" s="400"/>
      <c r="I166" s="400"/>
      <c r="J166" s="400"/>
      <c r="K166" s="400"/>
      <c r="L166" s="400"/>
      <c r="M166" s="400"/>
      <c r="N166" s="395">
        <f t="shared" si="2"/>
        <v>4</v>
      </c>
    </row>
    <row r="167" spans="1:14" x14ac:dyDescent="0.25">
      <c r="A167" s="395" t="s">
        <v>6632</v>
      </c>
      <c r="B167" s="397">
        <v>39</v>
      </c>
      <c r="C167" s="397">
        <v>48</v>
      </c>
      <c r="D167" s="397">
        <v>40</v>
      </c>
      <c r="E167" s="397">
        <v>45</v>
      </c>
      <c r="F167" s="398">
        <v>49</v>
      </c>
      <c r="G167" s="398">
        <v>41</v>
      </c>
      <c r="H167" s="398">
        <v>54</v>
      </c>
      <c r="I167" s="398">
        <v>51</v>
      </c>
      <c r="J167" s="398">
        <v>45</v>
      </c>
      <c r="K167" s="398">
        <v>30</v>
      </c>
      <c r="L167" s="398">
        <v>32</v>
      </c>
      <c r="M167" s="398">
        <v>43</v>
      </c>
      <c r="N167" s="395">
        <f t="shared" si="2"/>
        <v>517</v>
      </c>
    </row>
    <row r="168" spans="1:14" x14ac:dyDescent="0.25">
      <c r="A168" s="395" t="s">
        <v>7509</v>
      </c>
      <c r="B168" s="398">
        <v>54</v>
      </c>
      <c r="C168" s="398">
        <v>64</v>
      </c>
      <c r="D168" s="398">
        <v>61</v>
      </c>
      <c r="E168" s="398">
        <v>75</v>
      </c>
      <c r="F168" s="400"/>
      <c r="G168" s="400"/>
      <c r="H168" s="400"/>
      <c r="I168" s="400"/>
      <c r="J168" s="400"/>
      <c r="K168" s="400"/>
      <c r="L168" s="400"/>
      <c r="M168" s="400"/>
      <c r="N168" s="395">
        <f t="shared" si="2"/>
        <v>254</v>
      </c>
    </row>
    <row r="169" spans="1:14" x14ac:dyDescent="0.25">
      <c r="A169" s="395" t="s">
        <v>7510</v>
      </c>
      <c r="B169" s="400"/>
      <c r="C169" s="400"/>
      <c r="D169" s="400"/>
      <c r="E169" s="400"/>
      <c r="F169" s="398">
        <v>63</v>
      </c>
      <c r="G169" s="398">
        <v>56</v>
      </c>
      <c r="H169" s="398">
        <v>47</v>
      </c>
      <c r="I169" s="398">
        <v>66</v>
      </c>
      <c r="J169" s="398">
        <v>46</v>
      </c>
      <c r="K169" s="398">
        <v>67</v>
      </c>
      <c r="L169" s="398">
        <v>58</v>
      </c>
      <c r="M169" s="398">
        <v>62</v>
      </c>
      <c r="N169" s="395">
        <f t="shared" si="2"/>
        <v>465</v>
      </c>
    </row>
    <row r="170" spans="1:14" x14ac:dyDescent="0.25">
      <c r="A170" s="395" t="s">
        <v>7542</v>
      </c>
      <c r="B170" s="398">
        <v>103</v>
      </c>
      <c r="C170" s="398">
        <v>120</v>
      </c>
      <c r="D170" s="398">
        <v>104</v>
      </c>
      <c r="E170" s="398">
        <v>120</v>
      </c>
      <c r="F170" s="399"/>
      <c r="G170" s="399"/>
      <c r="H170" s="400"/>
      <c r="I170" s="400"/>
      <c r="J170" s="400"/>
      <c r="K170" s="400"/>
      <c r="L170" s="400"/>
      <c r="M170" s="400"/>
      <c r="N170" s="395">
        <f t="shared" si="2"/>
        <v>447</v>
      </c>
    </row>
    <row r="171" spans="1:14" x14ac:dyDescent="0.25">
      <c r="A171" s="395" t="s">
        <v>7543</v>
      </c>
      <c r="B171" s="398">
        <v>109</v>
      </c>
      <c r="C171" s="398">
        <v>128</v>
      </c>
      <c r="D171" s="398">
        <v>102</v>
      </c>
      <c r="E171" s="398">
        <v>113</v>
      </c>
      <c r="F171" s="400"/>
      <c r="G171" s="400"/>
      <c r="H171" s="400"/>
      <c r="I171" s="400"/>
      <c r="J171" s="400"/>
      <c r="K171" s="400"/>
      <c r="L171" s="400"/>
      <c r="M171" s="400"/>
      <c r="N171" s="395">
        <f t="shared" si="2"/>
        <v>452</v>
      </c>
    </row>
    <row r="172" spans="1:14" x14ac:dyDescent="0.25">
      <c r="A172" s="395" t="s">
        <v>7541</v>
      </c>
      <c r="B172" s="400"/>
      <c r="C172" s="400"/>
      <c r="D172" s="400"/>
      <c r="E172" s="400"/>
      <c r="F172" s="398">
        <v>189</v>
      </c>
      <c r="G172" s="398">
        <v>255</v>
      </c>
      <c r="H172" s="398">
        <v>181</v>
      </c>
      <c r="I172" s="398">
        <v>228</v>
      </c>
      <c r="J172" s="398">
        <v>237</v>
      </c>
      <c r="K172" s="398">
        <v>229</v>
      </c>
      <c r="L172" s="398">
        <v>213</v>
      </c>
      <c r="M172" s="398">
        <v>289</v>
      </c>
      <c r="N172" s="395">
        <f t="shared" si="2"/>
        <v>1821</v>
      </c>
    </row>
    <row r="173" spans="1:14" x14ac:dyDescent="0.25">
      <c r="A173" s="395" t="s">
        <v>7531</v>
      </c>
      <c r="B173" s="398">
        <v>4</v>
      </c>
      <c r="C173" s="398">
        <v>13</v>
      </c>
      <c r="D173" s="398">
        <v>5</v>
      </c>
      <c r="E173" s="398">
        <v>10</v>
      </c>
      <c r="F173" s="397">
        <v>8</v>
      </c>
      <c r="G173" s="397">
        <v>6</v>
      </c>
      <c r="H173" s="397">
        <v>16</v>
      </c>
      <c r="I173" s="397">
        <v>20</v>
      </c>
      <c r="J173" s="397">
        <v>12</v>
      </c>
      <c r="K173" s="397">
        <v>20</v>
      </c>
      <c r="L173" s="397">
        <v>9</v>
      </c>
      <c r="M173" s="397">
        <v>12</v>
      </c>
      <c r="N173" s="395">
        <f t="shared" si="2"/>
        <v>135</v>
      </c>
    </row>
    <row r="174" spans="1:14" x14ac:dyDescent="0.25">
      <c r="A174" s="395" t="s">
        <v>7548</v>
      </c>
      <c r="B174" s="400"/>
      <c r="C174" s="400"/>
      <c r="D174" s="400"/>
      <c r="E174" s="400"/>
      <c r="F174" s="399"/>
      <c r="G174" s="399"/>
      <c r="H174" s="398">
        <v>290</v>
      </c>
      <c r="I174" s="398">
        <v>276</v>
      </c>
      <c r="J174" s="398">
        <v>247</v>
      </c>
      <c r="K174" s="398">
        <v>260</v>
      </c>
      <c r="L174" s="398">
        <v>317</v>
      </c>
      <c r="M174" s="398">
        <v>257</v>
      </c>
      <c r="N174" s="395">
        <f t="shared" si="2"/>
        <v>1647</v>
      </c>
    </row>
    <row r="175" spans="1:14" x14ac:dyDescent="0.25">
      <c r="A175" s="395" t="s">
        <v>7551</v>
      </c>
      <c r="B175" s="400"/>
      <c r="C175" s="399"/>
      <c r="D175" s="399"/>
      <c r="E175" s="399"/>
      <c r="F175" s="399"/>
      <c r="G175" s="399"/>
      <c r="H175" s="398">
        <v>289</v>
      </c>
      <c r="I175" s="398">
        <v>312</v>
      </c>
      <c r="J175" s="398">
        <v>300</v>
      </c>
      <c r="K175" s="398">
        <v>335</v>
      </c>
      <c r="L175" s="398">
        <v>314</v>
      </c>
      <c r="M175" s="398">
        <v>332</v>
      </c>
      <c r="N175" s="395">
        <f t="shared" si="2"/>
        <v>1882</v>
      </c>
    </row>
    <row r="176" spans="1:14" x14ac:dyDescent="0.25">
      <c r="A176" s="395" t="s">
        <v>7546</v>
      </c>
      <c r="B176" s="400"/>
      <c r="C176" s="400"/>
      <c r="D176" s="400"/>
      <c r="E176" s="400"/>
      <c r="F176" s="399"/>
      <c r="G176" s="399"/>
      <c r="H176" s="398">
        <v>237</v>
      </c>
      <c r="I176" s="398">
        <v>257</v>
      </c>
      <c r="J176" s="398">
        <v>273</v>
      </c>
      <c r="K176" s="398">
        <v>231</v>
      </c>
      <c r="L176" s="398">
        <v>270</v>
      </c>
      <c r="M176" s="398">
        <v>255</v>
      </c>
      <c r="N176" s="395">
        <f t="shared" si="2"/>
        <v>1523</v>
      </c>
    </row>
    <row r="177" spans="1:14" x14ac:dyDescent="0.25">
      <c r="A177" s="395" t="s">
        <v>7549</v>
      </c>
      <c r="B177" s="398">
        <v>187</v>
      </c>
      <c r="C177" s="398">
        <v>186</v>
      </c>
      <c r="D177" s="398">
        <v>192</v>
      </c>
      <c r="E177" s="398">
        <v>218</v>
      </c>
      <c r="F177" s="397">
        <v>181</v>
      </c>
      <c r="G177" s="397">
        <v>193</v>
      </c>
      <c r="H177" s="400"/>
      <c r="I177" s="400"/>
      <c r="J177" s="400"/>
      <c r="K177" s="400"/>
      <c r="L177" s="400"/>
      <c r="M177" s="400"/>
      <c r="N177" s="395">
        <f t="shared" si="2"/>
        <v>1157</v>
      </c>
    </row>
    <row r="178" spans="1:14" x14ac:dyDescent="0.25">
      <c r="A178" s="395" t="s">
        <v>7544</v>
      </c>
      <c r="B178" s="398">
        <v>156</v>
      </c>
      <c r="C178" s="398">
        <v>152</v>
      </c>
      <c r="D178" s="398">
        <v>149</v>
      </c>
      <c r="E178" s="398">
        <v>148</v>
      </c>
      <c r="F178" s="397">
        <v>133</v>
      </c>
      <c r="G178" s="397">
        <v>140</v>
      </c>
      <c r="H178" s="400"/>
      <c r="I178" s="400"/>
      <c r="J178" s="400"/>
      <c r="K178" s="400"/>
      <c r="L178" s="400"/>
      <c r="M178" s="400"/>
      <c r="N178" s="395">
        <f t="shared" si="2"/>
        <v>878</v>
      </c>
    </row>
    <row r="179" spans="1:14" x14ac:dyDescent="0.25">
      <c r="A179" s="395" t="s">
        <v>7545</v>
      </c>
      <c r="B179" s="397">
        <v>145</v>
      </c>
      <c r="C179" s="397">
        <v>163</v>
      </c>
      <c r="D179" s="397">
        <v>157</v>
      </c>
      <c r="E179" s="397">
        <v>152</v>
      </c>
      <c r="F179" s="398">
        <v>159</v>
      </c>
      <c r="G179" s="398">
        <v>148</v>
      </c>
      <c r="H179" s="399"/>
      <c r="I179" s="399"/>
      <c r="J179" s="399"/>
      <c r="K179" s="399"/>
      <c r="L179" s="399"/>
      <c r="M179" s="399"/>
      <c r="N179" s="395">
        <f t="shared" si="2"/>
        <v>924</v>
      </c>
    </row>
    <row r="180" spans="1:14" x14ac:dyDescent="0.25">
      <c r="A180" s="395" t="s">
        <v>7550</v>
      </c>
      <c r="B180" s="398">
        <v>165</v>
      </c>
      <c r="C180" s="398">
        <v>168</v>
      </c>
      <c r="D180" s="398">
        <v>158</v>
      </c>
      <c r="E180" s="398">
        <v>180</v>
      </c>
      <c r="F180" s="397">
        <v>174</v>
      </c>
      <c r="G180" s="397">
        <v>195</v>
      </c>
      <c r="H180" s="400"/>
      <c r="I180" s="400"/>
      <c r="J180" s="400"/>
      <c r="K180" s="400"/>
      <c r="L180" s="400"/>
      <c r="M180" s="400"/>
      <c r="N180" s="395">
        <f t="shared" si="2"/>
        <v>1040</v>
      </c>
    </row>
    <row r="181" spans="1:14" x14ac:dyDescent="0.25">
      <c r="A181" s="395" t="s">
        <v>7547</v>
      </c>
      <c r="B181" s="397">
        <v>143</v>
      </c>
      <c r="C181" s="397">
        <v>151</v>
      </c>
      <c r="D181" s="397">
        <v>138</v>
      </c>
      <c r="E181" s="397">
        <v>162</v>
      </c>
      <c r="F181" s="398">
        <v>149</v>
      </c>
      <c r="G181" s="398">
        <v>154</v>
      </c>
      <c r="H181" s="399"/>
      <c r="I181" s="399"/>
      <c r="J181" s="399"/>
      <c r="K181" s="399"/>
      <c r="L181" s="399"/>
      <c r="M181" s="399"/>
      <c r="N181" s="395">
        <f t="shared" si="2"/>
        <v>897</v>
      </c>
    </row>
    <row r="182" spans="1:14" x14ac:dyDescent="0.25">
      <c r="A182" s="395" t="s">
        <v>6995</v>
      </c>
      <c r="B182" s="400"/>
      <c r="C182" s="400"/>
      <c r="D182" s="400"/>
      <c r="E182" s="400"/>
      <c r="F182" s="398">
        <v>74</v>
      </c>
      <c r="G182" s="398">
        <v>71</v>
      </c>
      <c r="H182" s="398">
        <v>52</v>
      </c>
      <c r="I182" s="398">
        <v>94</v>
      </c>
      <c r="J182" s="398">
        <v>58</v>
      </c>
      <c r="K182" s="398">
        <v>60</v>
      </c>
      <c r="L182" s="398">
        <v>64</v>
      </c>
      <c r="M182" s="398">
        <v>71</v>
      </c>
      <c r="N182" s="395">
        <f t="shared" si="2"/>
        <v>544</v>
      </c>
    </row>
    <row r="183" spans="1:14" x14ac:dyDescent="0.25">
      <c r="A183" s="395" t="s">
        <v>6994</v>
      </c>
      <c r="B183" s="398">
        <v>70</v>
      </c>
      <c r="C183" s="398">
        <v>67</v>
      </c>
      <c r="D183" s="398">
        <v>73</v>
      </c>
      <c r="E183" s="398">
        <v>66</v>
      </c>
      <c r="F183" s="400"/>
      <c r="G183" s="400"/>
      <c r="H183" s="400"/>
      <c r="I183" s="400"/>
      <c r="J183" s="400"/>
      <c r="K183" s="400"/>
      <c r="L183" s="400"/>
      <c r="M183" s="400"/>
      <c r="N183" s="395">
        <f t="shared" si="2"/>
        <v>276</v>
      </c>
    </row>
    <row r="184" spans="1:14" x14ac:dyDescent="0.25">
      <c r="A184" s="395" t="s">
        <v>7319</v>
      </c>
      <c r="B184" s="397">
        <v>67</v>
      </c>
      <c r="C184" s="397">
        <v>87</v>
      </c>
      <c r="D184" s="397">
        <v>78</v>
      </c>
      <c r="E184" s="397">
        <v>68</v>
      </c>
      <c r="F184" s="399"/>
      <c r="G184" s="399"/>
      <c r="H184" s="399"/>
      <c r="I184" s="399"/>
      <c r="J184" s="399"/>
      <c r="K184" s="399"/>
      <c r="L184" s="399"/>
      <c r="M184" s="399"/>
      <c r="N184" s="395">
        <f t="shared" si="2"/>
        <v>300</v>
      </c>
    </row>
    <row r="185" spans="1:14" x14ac:dyDescent="0.25">
      <c r="A185" s="395" t="s">
        <v>7318</v>
      </c>
      <c r="B185" s="399"/>
      <c r="C185" s="399"/>
      <c r="D185" s="399"/>
      <c r="E185" s="399"/>
      <c r="F185" s="397">
        <v>62</v>
      </c>
      <c r="G185" s="397">
        <v>46</v>
      </c>
      <c r="H185" s="397">
        <v>62</v>
      </c>
      <c r="I185" s="397">
        <v>61</v>
      </c>
      <c r="J185" s="397">
        <v>59</v>
      </c>
      <c r="K185" s="397">
        <v>71</v>
      </c>
      <c r="L185" s="397">
        <v>59</v>
      </c>
      <c r="M185" s="397">
        <v>82</v>
      </c>
      <c r="N185" s="395">
        <f t="shared" si="2"/>
        <v>502</v>
      </c>
    </row>
    <row r="186" spans="1:14" x14ac:dyDescent="0.25">
      <c r="A186" s="395" t="s">
        <v>7277</v>
      </c>
      <c r="B186" s="398">
        <v>98</v>
      </c>
      <c r="C186" s="398">
        <v>116</v>
      </c>
      <c r="D186" s="398">
        <v>101</v>
      </c>
      <c r="E186" s="398">
        <v>106</v>
      </c>
      <c r="F186" s="400"/>
      <c r="G186" s="400"/>
      <c r="H186" s="400"/>
      <c r="I186" s="400"/>
      <c r="J186" s="400"/>
      <c r="K186" s="400"/>
      <c r="L186" s="400"/>
      <c r="M186" s="400"/>
      <c r="N186" s="395">
        <f t="shared" si="2"/>
        <v>421</v>
      </c>
    </row>
    <row r="187" spans="1:14" x14ac:dyDescent="0.25">
      <c r="A187" s="395" t="s">
        <v>7279</v>
      </c>
      <c r="B187" s="400"/>
      <c r="C187" s="400"/>
      <c r="D187" s="400"/>
      <c r="E187" s="400"/>
      <c r="F187" s="398">
        <v>165</v>
      </c>
      <c r="G187" s="398">
        <v>185</v>
      </c>
      <c r="H187" s="398">
        <v>180</v>
      </c>
      <c r="I187" s="398">
        <v>154</v>
      </c>
      <c r="J187" s="398">
        <v>153</v>
      </c>
      <c r="K187" s="398">
        <v>171</v>
      </c>
      <c r="L187" s="398">
        <v>175</v>
      </c>
      <c r="M187" s="398">
        <v>181</v>
      </c>
      <c r="N187" s="395">
        <f t="shared" si="2"/>
        <v>1364</v>
      </c>
    </row>
    <row r="188" spans="1:14" x14ac:dyDescent="0.25">
      <c r="A188" s="395" t="s">
        <v>7281</v>
      </c>
      <c r="B188" s="397">
        <v>125</v>
      </c>
      <c r="C188" s="397">
        <v>119</v>
      </c>
      <c r="D188" s="397">
        <v>114</v>
      </c>
      <c r="E188" s="397">
        <v>119</v>
      </c>
      <c r="F188" s="399"/>
      <c r="G188" s="399"/>
      <c r="H188" s="399"/>
      <c r="I188" s="399"/>
      <c r="J188" s="399"/>
      <c r="K188" s="399"/>
      <c r="L188" s="399"/>
      <c r="M188" s="399"/>
      <c r="N188" s="395">
        <f t="shared" si="2"/>
        <v>477</v>
      </c>
    </row>
    <row r="189" spans="1:14" x14ac:dyDescent="0.25">
      <c r="A189" s="395" t="s">
        <v>7278</v>
      </c>
      <c r="B189" s="400"/>
      <c r="C189" s="400"/>
      <c r="D189" s="400"/>
      <c r="E189" s="400"/>
      <c r="F189" s="398">
        <v>188</v>
      </c>
      <c r="G189" s="398">
        <v>259</v>
      </c>
      <c r="H189" s="398">
        <v>209</v>
      </c>
      <c r="I189" s="398">
        <v>222</v>
      </c>
      <c r="J189" s="398">
        <v>181</v>
      </c>
      <c r="K189" s="398">
        <v>220</v>
      </c>
      <c r="L189" s="398">
        <v>204</v>
      </c>
      <c r="M189" s="398">
        <v>225</v>
      </c>
      <c r="N189" s="395">
        <f t="shared" si="2"/>
        <v>1708</v>
      </c>
    </row>
    <row r="190" spans="1:14" x14ac:dyDescent="0.25">
      <c r="A190" s="395" t="s">
        <v>7280</v>
      </c>
      <c r="B190" s="398">
        <v>124</v>
      </c>
      <c r="C190" s="398">
        <v>115</v>
      </c>
      <c r="D190" s="398">
        <v>101</v>
      </c>
      <c r="E190" s="398">
        <v>102</v>
      </c>
      <c r="F190" s="399"/>
      <c r="G190" s="399"/>
      <c r="H190" s="399"/>
      <c r="I190" s="399"/>
      <c r="J190" s="400"/>
      <c r="K190" s="400"/>
      <c r="L190" s="400"/>
      <c r="M190" s="400"/>
      <c r="N190" s="395">
        <f t="shared" si="2"/>
        <v>442</v>
      </c>
    </row>
    <row r="191" spans="1:14" x14ac:dyDescent="0.25">
      <c r="A191" s="395" t="s">
        <v>7276</v>
      </c>
      <c r="B191" s="397">
        <v>104</v>
      </c>
      <c r="C191" s="397">
        <v>102</v>
      </c>
      <c r="D191" s="397">
        <v>87</v>
      </c>
      <c r="E191" s="397">
        <v>103</v>
      </c>
      <c r="F191" s="399"/>
      <c r="G191" s="399"/>
      <c r="H191" s="399"/>
      <c r="I191" s="399"/>
      <c r="J191" s="399"/>
      <c r="K191" s="399"/>
      <c r="L191" s="399"/>
      <c r="M191" s="399"/>
      <c r="N191" s="395">
        <f t="shared" si="2"/>
        <v>396</v>
      </c>
    </row>
    <row r="192" spans="1:14" x14ac:dyDescent="0.25">
      <c r="A192" s="395" t="s">
        <v>7070</v>
      </c>
      <c r="B192" s="399"/>
      <c r="C192" s="399"/>
      <c r="D192" s="399"/>
      <c r="E192" s="399"/>
      <c r="F192" s="397">
        <v>37</v>
      </c>
      <c r="G192" s="397">
        <v>47</v>
      </c>
      <c r="H192" s="397">
        <v>21</v>
      </c>
      <c r="I192" s="397">
        <v>36</v>
      </c>
      <c r="J192" s="398">
        <v>36</v>
      </c>
      <c r="K192" s="398">
        <v>25</v>
      </c>
      <c r="L192" s="398">
        <v>31</v>
      </c>
      <c r="M192" s="398">
        <v>25</v>
      </c>
      <c r="N192" s="395">
        <f t="shared" si="2"/>
        <v>258</v>
      </c>
    </row>
    <row r="193" spans="1:14" x14ac:dyDescent="0.25">
      <c r="A193" s="395" t="s">
        <v>7071</v>
      </c>
      <c r="B193" s="398">
        <v>36</v>
      </c>
      <c r="C193" s="398">
        <v>29</v>
      </c>
      <c r="D193" s="398">
        <v>27</v>
      </c>
      <c r="E193" s="398">
        <v>52</v>
      </c>
      <c r="F193" s="399"/>
      <c r="G193" s="399"/>
      <c r="H193" s="400"/>
      <c r="I193" s="400"/>
      <c r="J193" s="400"/>
      <c r="K193" s="400"/>
      <c r="L193" s="400"/>
      <c r="M193" s="400"/>
      <c r="N193" s="395">
        <f t="shared" si="2"/>
        <v>144</v>
      </c>
    </row>
    <row r="194" spans="1:14" x14ac:dyDescent="0.25">
      <c r="A194" s="395" t="s">
        <v>6635</v>
      </c>
      <c r="B194" s="397">
        <v>69</v>
      </c>
      <c r="C194" s="397">
        <v>74</v>
      </c>
      <c r="D194" s="397">
        <v>64</v>
      </c>
      <c r="E194" s="397">
        <v>71</v>
      </c>
      <c r="F194" s="400"/>
      <c r="G194" s="400"/>
      <c r="H194" s="400"/>
      <c r="I194" s="400"/>
      <c r="J194" s="400"/>
      <c r="K194" s="400"/>
      <c r="L194" s="400"/>
      <c r="M194" s="400"/>
      <c r="N194" s="395">
        <f t="shared" si="2"/>
        <v>278</v>
      </c>
    </row>
    <row r="195" spans="1:14" x14ac:dyDescent="0.25">
      <c r="A195" s="395" t="s">
        <v>6634</v>
      </c>
      <c r="B195" s="399"/>
      <c r="C195" s="399"/>
      <c r="D195" s="399"/>
      <c r="E195" s="399"/>
      <c r="F195" s="397">
        <v>61</v>
      </c>
      <c r="G195" s="397">
        <v>75</v>
      </c>
      <c r="H195" s="397">
        <v>92</v>
      </c>
      <c r="I195" s="397">
        <v>75</v>
      </c>
      <c r="J195" s="397">
        <v>63</v>
      </c>
      <c r="K195" s="397">
        <v>68</v>
      </c>
      <c r="L195" s="397">
        <v>72</v>
      </c>
      <c r="M195" s="397">
        <v>74</v>
      </c>
      <c r="N195" s="395">
        <f t="shared" si="2"/>
        <v>580</v>
      </c>
    </row>
    <row r="196" spans="1:14" x14ac:dyDescent="0.25">
      <c r="A196" s="395" t="s">
        <v>7585</v>
      </c>
      <c r="B196" s="400"/>
      <c r="C196" s="400"/>
      <c r="D196" s="400"/>
      <c r="E196" s="400"/>
      <c r="F196" s="399"/>
      <c r="G196" s="399"/>
      <c r="H196" s="398">
        <v>89</v>
      </c>
      <c r="I196" s="398">
        <v>94</v>
      </c>
      <c r="J196" s="398">
        <v>94</v>
      </c>
      <c r="K196" s="398">
        <v>106</v>
      </c>
      <c r="L196" s="398">
        <v>89</v>
      </c>
      <c r="M196" s="398">
        <v>106</v>
      </c>
      <c r="N196" s="395">
        <f t="shared" si="2"/>
        <v>578</v>
      </c>
    </row>
    <row r="197" spans="1:14" x14ac:dyDescent="0.25">
      <c r="A197" s="395" t="s">
        <v>6975</v>
      </c>
      <c r="B197" s="397">
        <v>6</v>
      </c>
      <c r="C197" s="397">
        <v>8</v>
      </c>
      <c r="D197" s="397">
        <v>9</v>
      </c>
      <c r="E197" s="397">
        <v>7</v>
      </c>
      <c r="F197" s="397">
        <v>10</v>
      </c>
      <c r="G197" s="397">
        <v>8</v>
      </c>
      <c r="H197" s="397">
        <v>11</v>
      </c>
      <c r="I197" s="397">
        <v>9</v>
      </c>
      <c r="J197" s="397">
        <v>7</v>
      </c>
      <c r="K197" s="397">
        <v>6</v>
      </c>
      <c r="L197" s="397">
        <v>4</v>
      </c>
      <c r="M197" s="397">
        <v>4</v>
      </c>
      <c r="N197" s="395">
        <f t="shared" ref="N197:N260" si="3">SUM(B197:M197)</f>
        <v>89</v>
      </c>
    </row>
    <row r="198" spans="1:14" x14ac:dyDescent="0.25">
      <c r="A198" s="395" t="s">
        <v>7048</v>
      </c>
      <c r="B198" s="399"/>
      <c r="C198" s="399"/>
      <c r="D198" s="399"/>
      <c r="E198" s="399"/>
      <c r="F198" s="397">
        <v>2</v>
      </c>
      <c r="G198" s="397">
        <v>1</v>
      </c>
      <c r="H198" s="397">
        <v>48</v>
      </c>
      <c r="I198" s="397">
        <v>54</v>
      </c>
      <c r="J198" s="397">
        <v>32</v>
      </c>
      <c r="K198" s="397">
        <v>66</v>
      </c>
      <c r="L198" s="397">
        <v>46</v>
      </c>
      <c r="M198" s="397">
        <v>75</v>
      </c>
      <c r="N198" s="395">
        <f t="shared" si="3"/>
        <v>324</v>
      </c>
    </row>
    <row r="199" spans="1:14" x14ac:dyDescent="0.25">
      <c r="A199" s="395" t="s">
        <v>7931</v>
      </c>
      <c r="B199" s="400"/>
      <c r="C199" s="400"/>
      <c r="D199" s="400"/>
      <c r="E199" s="400"/>
      <c r="F199" s="398">
        <v>85</v>
      </c>
      <c r="G199" s="398">
        <v>94</v>
      </c>
      <c r="H199" s="398">
        <v>96</v>
      </c>
      <c r="I199" s="398">
        <v>92</v>
      </c>
      <c r="J199" s="398">
        <v>92</v>
      </c>
      <c r="K199" s="398">
        <v>98</v>
      </c>
      <c r="L199" s="398">
        <v>74</v>
      </c>
      <c r="M199" s="398">
        <v>113</v>
      </c>
      <c r="N199" s="395">
        <f t="shared" si="3"/>
        <v>744</v>
      </c>
    </row>
    <row r="200" spans="1:14" x14ac:dyDescent="0.25">
      <c r="A200" s="395" t="s">
        <v>7930</v>
      </c>
      <c r="B200" s="398">
        <v>91</v>
      </c>
      <c r="C200" s="398">
        <v>78</v>
      </c>
      <c r="D200" s="398">
        <v>99</v>
      </c>
      <c r="E200" s="398">
        <v>105</v>
      </c>
      <c r="F200" s="400"/>
      <c r="G200" s="400"/>
      <c r="H200" s="400"/>
      <c r="I200" s="400"/>
      <c r="J200" s="400"/>
      <c r="K200" s="400"/>
      <c r="L200" s="400"/>
      <c r="M200" s="400"/>
      <c r="N200" s="395">
        <f t="shared" si="3"/>
        <v>373</v>
      </c>
    </row>
    <row r="201" spans="1:14" x14ac:dyDescent="0.25">
      <c r="A201" s="395" t="s">
        <v>6927</v>
      </c>
      <c r="B201" s="400"/>
      <c r="C201" s="400"/>
      <c r="D201" s="400"/>
      <c r="E201" s="400"/>
      <c r="F201" s="398">
        <v>29</v>
      </c>
      <c r="G201" s="398">
        <v>38</v>
      </c>
      <c r="H201" s="398">
        <v>109</v>
      </c>
      <c r="I201" s="398">
        <v>216</v>
      </c>
      <c r="J201" s="398">
        <v>128</v>
      </c>
      <c r="K201" s="398">
        <v>217</v>
      </c>
      <c r="L201" s="398">
        <v>113</v>
      </c>
      <c r="M201" s="398">
        <v>181</v>
      </c>
      <c r="N201" s="395">
        <f t="shared" si="3"/>
        <v>1031</v>
      </c>
    </row>
    <row r="202" spans="1:14" x14ac:dyDescent="0.25">
      <c r="A202" s="395" t="s">
        <v>7116</v>
      </c>
      <c r="B202" s="399"/>
      <c r="C202" s="399"/>
      <c r="D202" s="399"/>
      <c r="E202" s="399"/>
      <c r="F202" s="398">
        <v>206</v>
      </c>
      <c r="G202" s="398">
        <v>233</v>
      </c>
      <c r="H202" s="398">
        <v>251</v>
      </c>
      <c r="I202" s="398">
        <v>212</v>
      </c>
      <c r="J202" s="397">
        <v>185</v>
      </c>
      <c r="K202" s="397">
        <v>192</v>
      </c>
      <c r="L202" s="397">
        <v>220</v>
      </c>
      <c r="M202" s="397">
        <v>213</v>
      </c>
      <c r="N202" s="395">
        <f t="shared" si="3"/>
        <v>1712</v>
      </c>
    </row>
    <row r="203" spans="1:14" x14ac:dyDescent="0.25">
      <c r="A203" s="395" t="s">
        <v>7115</v>
      </c>
      <c r="B203" s="397">
        <v>252</v>
      </c>
      <c r="C203" s="397">
        <v>246</v>
      </c>
      <c r="D203" s="397">
        <v>234</v>
      </c>
      <c r="E203" s="397">
        <v>251</v>
      </c>
      <c r="F203" s="399"/>
      <c r="G203" s="399"/>
      <c r="H203" s="399"/>
      <c r="I203" s="399"/>
      <c r="J203" s="399"/>
      <c r="K203" s="399"/>
      <c r="L203" s="399"/>
      <c r="M203" s="399"/>
      <c r="N203" s="395">
        <f t="shared" si="3"/>
        <v>983</v>
      </c>
    </row>
    <row r="204" spans="1:14" x14ac:dyDescent="0.25">
      <c r="A204" s="395" t="s">
        <v>15034</v>
      </c>
      <c r="B204" s="399"/>
      <c r="C204" s="398">
        <v>1</v>
      </c>
      <c r="D204" s="399"/>
      <c r="E204" s="399"/>
      <c r="F204" s="400"/>
      <c r="G204" s="400"/>
      <c r="H204" s="400"/>
      <c r="I204" s="400"/>
      <c r="J204" s="399"/>
      <c r="K204" s="399"/>
      <c r="L204" s="399"/>
      <c r="M204" s="399"/>
      <c r="N204" s="395">
        <f t="shared" si="3"/>
        <v>1</v>
      </c>
    </row>
    <row r="205" spans="1:14" x14ac:dyDescent="0.25">
      <c r="A205" s="395" t="s">
        <v>7049</v>
      </c>
      <c r="B205" s="397">
        <v>13</v>
      </c>
      <c r="C205" s="397">
        <v>14</v>
      </c>
      <c r="D205" s="397">
        <v>7</v>
      </c>
      <c r="E205" s="397">
        <v>17</v>
      </c>
      <c r="F205" s="400"/>
      <c r="G205" s="400"/>
      <c r="H205" s="400"/>
      <c r="I205" s="400"/>
      <c r="J205" s="400"/>
      <c r="K205" s="400"/>
      <c r="L205" s="400"/>
      <c r="M205" s="400"/>
      <c r="N205" s="395">
        <f t="shared" si="3"/>
        <v>51</v>
      </c>
    </row>
    <row r="206" spans="1:14" x14ac:dyDescent="0.25">
      <c r="A206" s="395" t="s">
        <v>7105</v>
      </c>
      <c r="B206" s="400"/>
      <c r="C206" s="400"/>
      <c r="D206" s="400"/>
      <c r="E206" s="400"/>
      <c r="F206" s="397">
        <v>73</v>
      </c>
      <c r="G206" s="397">
        <v>73</v>
      </c>
      <c r="H206" s="397">
        <v>66</v>
      </c>
      <c r="I206" s="397">
        <v>60</v>
      </c>
      <c r="J206" s="397">
        <v>45</v>
      </c>
      <c r="K206" s="397">
        <v>40</v>
      </c>
      <c r="L206" s="397">
        <v>33</v>
      </c>
      <c r="M206" s="397">
        <v>52</v>
      </c>
      <c r="N206" s="395">
        <f t="shared" si="3"/>
        <v>442</v>
      </c>
    </row>
    <row r="207" spans="1:14" x14ac:dyDescent="0.25">
      <c r="A207" s="395" t="s">
        <v>7102</v>
      </c>
      <c r="B207" s="398">
        <v>173</v>
      </c>
      <c r="C207" s="398">
        <v>171</v>
      </c>
      <c r="D207" s="398">
        <v>157</v>
      </c>
      <c r="E207" s="398">
        <v>166</v>
      </c>
      <c r="F207" s="399"/>
      <c r="G207" s="399"/>
      <c r="H207" s="400"/>
      <c r="I207" s="400"/>
      <c r="J207" s="400"/>
      <c r="K207" s="400"/>
      <c r="L207" s="400"/>
      <c r="M207" s="400"/>
      <c r="N207" s="395">
        <f t="shared" si="3"/>
        <v>667</v>
      </c>
    </row>
    <row r="208" spans="1:14" x14ac:dyDescent="0.25">
      <c r="A208" s="395" t="s">
        <v>7104</v>
      </c>
      <c r="B208" s="397">
        <v>156</v>
      </c>
      <c r="C208" s="397">
        <v>174</v>
      </c>
      <c r="D208" s="397">
        <v>191</v>
      </c>
      <c r="E208" s="397">
        <v>179</v>
      </c>
      <c r="F208" s="400"/>
      <c r="G208" s="400"/>
      <c r="H208" s="400"/>
      <c r="I208" s="400"/>
      <c r="J208" s="400"/>
      <c r="K208" s="400"/>
      <c r="L208" s="400"/>
      <c r="M208" s="400"/>
      <c r="N208" s="395">
        <f t="shared" si="3"/>
        <v>700</v>
      </c>
    </row>
    <row r="209" spans="1:14" x14ac:dyDescent="0.25">
      <c r="A209" s="395" t="s">
        <v>7103</v>
      </c>
      <c r="B209" s="400"/>
      <c r="C209" s="400"/>
      <c r="D209" s="400"/>
      <c r="E209" s="400"/>
      <c r="F209" s="397">
        <v>266</v>
      </c>
      <c r="G209" s="397">
        <v>266</v>
      </c>
      <c r="H209" s="397">
        <v>245</v>
      </c>
      <c r="I209" s="397">
        <v>232</v>
      </c>
      <c r="J209" s="397">
        <v>254</v>
      </c>
      <c r="K209" s="397">
        <v>262</v>
      </c>
      <c r="L209" s="397">
        <v>269</v>
      </c>
      <c r="M209" s="397">
        <v>260</v>
      </c>
      <c r="N209" s="395">
        <f t="shared" si="3"/>
        <v>2054</v>
      </c>
    </row>
    <row r="210" spans="1:14" x14ac:dyDescent="0.25">
      <c r="A210" s="395" t="s">
        <v>6651</v>
      </c>
      <c r="B210" s="399"/>
      <c r="C210" s="399"/>
      <c r="D210" s="399"/>
      <c r="E210" s="399"/>
      <c r="F210" s="397">
        <v>80</v>
      </c>
      <c r="G210" s="397">
        <v>71</v>
      </c>
      <c r="H210" s="397">
        <v>55</v>
      </c>
      <c r="I210" s="397">
        <v>65</v>
      </c>
      <c r="J210" s="397">
        <v>51</v>
      </c>
      <c r="K210" s="397">
        <v>56</v>
      </c>
      <c r="L210" s="397">
        <v>61</v>
      </c>
      <c r="M210" s="397">
        <v>66</v>
      </c>
      <c r="N210" s="395">
        <f t="shared" si="3"/>
        <v>505</v>
      </c>
    </row>
    <row r="211" spans="1:14" x14ac:dyDescent="0.25">
      <c r="A211" s="395" t="s">
        <v>6652</v>
      </c>
      <c r="B211" s="397">
        <v>61</v>
      </c>
      <c r="C211" s="397">
        <v>69</v>
      </c>
      <c r="D211" s="397">
        <v>68</v>
      </c>
      <c r="E211" s="397">
        <v>53</v>
      </c>
      <c r="F211" s="399"/>
      <c r="G211" s="399"/>
      <c r="H211" s="399"/>
      <c r="I211" s="399"/>
      <c r="J211" s="399"/>
      <c r="K211" s="399"/>
      <c r="L211" s="399"/>
      <c r="M211" s="399"/>
      <c r="N211" s="395">
        <f t="shared" si="3"/>
        <v>251</v>
      </c>
    </row>
    <row r="212" spans="1:14" x14ac:dyDescent="0.25">
      <c r="A212" s="395" t="s">
        <v>7754</v>
      </c>
      <c r="B212" s="400"/>
      <c r="C212" s="400"/>
      <c r="D212" s="400"/>
      <c r="E212" s="400"/>
      <c r="F212" s="397">
        <v>78</v>
      </c>
      <c r="G212" s="397">
        <v>79</v>
      </c>
      <c r="H212" s="397">
        <v>73</v>
      </c>
      <c r="I212" s="397">
        <v>85</v>
      </c>
      <c r="J212" s="397">
        <v>89</v>
      </c>
      <c r="K212" s="397">
        <v>64</v>
      </c>
      <c r="L212" s="397">
        <v>62</v>
      </c>
      <c r="M212" s="397">
        <v>66</v>
      </c>
      <c r="N212" s="395">
        <f t="shared" si="3"/>
        <v>596</v>
      </c>
    </row>
    <row r="213" spans="1:14" x14ac:dyDescent="0.25">
      <c r="A213" s="395" t="s">
        <v>6721</v>
      </c>
      <c r="B213" s="399"/>
      <c r="C213" s="399"/>
      <c r="D213" s="399"/>
      <c r="E213" s="399"/>
      <c r="F213" s="397">
        <v>128</v>
      </c>
      <c r="G213" s="397">
        <v>154</v>
      </c>
      <c r="H213" s="397">
        <v>120</v>
      </c>
      <c r="I213" s="397">
        <v>153</v>
      </c>
      <c r="J213" s="397">
        <v>141</v>
      </c>
      <c r="K213" s="397">
        <v>127</v>
      </c>
      <c r="L213" s="397">
        <v>139</v>
      </c>
      <c r="M213" s="397">
        <v>154</v>
      </c>
      <c r="N213" s="395">
        <f t="shared" si="3"/>
        <v>1116</v>
      </c>
    </row>
    <row r="214" spans="1:14" x14ac:dyDescent="0.25">
      <c r="A214" s="395" t="s">
        <v>6720</v>
      </c>
      <c r="B214" s="397">
        <v>119</v>
      </c>
      <c r="C214" s="397">
        <v>117</v>
      </c>
      <c r="D214" s="397">
        <v>128</v>
      </c>
      <c r="E214" s="397">
        <v>135</v>
      </c>
      <c r="F214" s="399"/>
      <c r="G214" s="399"/>
      <c r="H214" s="399"/>
      <c r="I214" s="399"/>
      <c r="J214" s="399"/>
      <c r="K214" s="399"/>
      <c r="L214" s="399"/>
      <c r="M214" s="399"/>
      <c r="N214" s="395">
        <f t="shared" si="3"/>
        <v>499</v>
      </c>
    </row>
    <row r="215" spans="1:14" x14ac:dyDescent="0.25">
      <c r="A215" s="395" t="s">
        <v>6653</v>
      </c>
      <c r="B215" s="398">
        <v>35</v>
      </c>
      <c r="C215" s="398">
        <v>49</v>
      </c>
      <c r="D215" s="398">
        <v>50</v>
      </c>
      <c r="E215" s="398">
        <v>55</v>
      </c>
      <c r="F215" s="397">
        <v>29</v>
      </c>
      <c r="G215" s="397">
        <v>49</v>
      </c>
      <c r="H215" s="397">
        <v>35</v>
      </c>
      <c r="I215" s="397">
        <v>42</v>
      </c>
      <c r="J215" s="397">
        <v>59</v>
      </c>
      <c r="K215" s="397">
        <v>51</v>
      </c>
      <c r="L215" s="397">
        <v>34</v>
      </c>
      <c r="M215" s="397">
        <v>41</v>
      </c>
      <c r="N215" s="395">
        <f t="shared" si="3"/>
        <v>529</v>
      </c>
    </row>
    <row r="216" spans="1:14" x14ac:dyDescent="0.25">
      <c r="A216" s="395" t="s">
        <v>7587</v>
      </c>
      <c r="B216" s="397">
        <v>175</v>
      </c>
      <c r="C216" s="397">
        <v>158</v>
      </c>
      <c r="D216" s="397">
        <v>168</v>
      </c>
      <c r="E216" s="397">
        <v>176</v>
      </c>
      <c r="F216" s="399"/>
      <c r="G216" s="399"/>
      <c r="H216" s="399"/>
      <c r="I216" s="399"/>
      <c r="J216" s="399"/>
      <c r="K216" s="399"/>
      <c r="L216" s="399"/>
      <c r="M216" s="399"/>
      <c r="N216" s="395">
        <f t="shared" si="3"/>
        <v>677</v>
      </c>
    </row>
    <row r="217" spans="1:14" x14ac:dyDescent="0.25">
      <c r="A217" s="395" t="s">
        <v>7586</v>
      </c>
      <c r="B217" s="400"/>
      <c r="C217" s="400"/>
      <c r="D217" s="400"/>
      <c r="E217" s="400"/>
      <c r="F217" s="397">
        <v>205</v>
      </c>
      <c r="G217" s="397">
        <v>221</v>
      </c>
      <c r="H217" s="397">
        <v>172</v>
      </c>
      <c r="I217" s="397">
        <v>182</v>
      </c>
      <c r="J217" s="397">
        <v>185</v>
      </c>
      <c r="K217" s="397">
        <v>170</v>
      </c>
      <c r="L217" s="397">
        <v>179</v>
      </c>
      <c r="M217" s="397">
        <v>159</v>
      </c>
      <c r="N217" s="395">
        <f t="shared" si="3"/>
        <v>1473</v>
      </c>
    </row>
    <row r="218" spans="1:14" x14ac:dyDescent="0.25">
      <c r="A218" s="395" t="s">
        <v>7688</v>
      </c>
      <c r="B218" s="397">
        <v>122</v>
      </c>
      <c r="C218" s="397">
        <v>138</v>
      </c>
      <c r="D218" s="397">
        <v>112</v>
      </c>
      <c r="E218" s="397">
        <v>121</v>
      </c>
      <c r="F218" s="400"/>
      <c r="G218" s="400"/>
      <c r="H218" s="400"/>
      <c r="I218" s="400"/>
      <c r="J218" s="400"/>
      <c r="K218" s="400"/>
      <c r="L218" s="400"/>
      <c r="M218" s="400"/>
      <c r="N218" s="395">
        <f t="shared" si="3"/>
        <v>493</v>
      </c>
    </row>
    <row r="219" spans="1:14" x14ac:dyDescent="0.25">
      <c r="A219" s="395" t="s">
        <v>7644</v>
      </c>
      <c r="B219" s="400"/>
      <c r="C219" s="400"/>
      <c r="D219" s="400"/>
      <c r="E219" s="400"/>
      <c r="F219" s="400"/>
      <c r="G219" s="397">
        <v>2</v>
      </c>
      <c r="H219" s="397">
        <v>48</v>
      </c>
      <c r="I219" s="397">
        <v>78</v>
      </c>
      <c r="J219" s="397">
        <v>119</v>
      </c>
      <c r="K219" s="397">
        <v>124</v>
      </c>
      <c r="L219" s="397">
        <v>177</v>
      </c>
      <c r="M219" s="397">
        <v>207</v>
      </c>
      <c r="N219" s="395">
        <f t="shared" si="3"/>
        <v>755</v>
      </c>
    </row>
    <row r="220" spans="1:14" x14ac:dyDescent="0.25">
      <c r="A220" s="395" t="s">
        <v>7645</v>
      </c>
      <c r="B220" s="400"/>
      <c r="C220" s="400"/>
      <c r="D220" s="400"/>
      <c r="E220" s="400"/>
      <c r="F220" s="400"/>
      <c r="G220" s="397">
        <v>4</v>
      </c>
      <c r="H220" s="397">
        <v>20</v>
      </c>
      <c r="I220" s="397">
        <v>31</v>
      </c>
      <c r="J220" s="397">
        <v>42</v>
      </c>
      <c r="K220" s="397">
        <v>60</v>
      </c>
      <c r="L220" s="397">
        <v>103</v>
      </c>
      <c r="M220" s="397">
        <v>72</v>
      </c>
      <c r="N220" s="395">
        <f t="shared" si="3"/>
        <v>332</v>
      </c>
    </row>
    <row r="221" spans="1:14" x14ac:dyDescent="0.25">
      <c r="A221" s="395" t="s">
        <v>7646</v>
      </c>
      <c r="B221" s="399"/>
      <c r="C221" s="399"/>
      <c r="D221" s="399"/>
      <c r="E221" s="400"/>
      <c r="F221" s="397">
        <v>7</v>
      </c>
      <c r="G221" s="397">
        <v>10</v>
      </c>
      <c r="H221" s="397">
        <v>95</v>
      </c>
      <c r="I221" s="397">
        <v>89</v>
      </c>
      <c r="J221" s="397">
        <v>120</v>
      </c>
      <c r="K221" s="397">
        <v>134</v>
      </c>
      <c r="L221" s="397">
        <v>140</v>
      </c>
      <c r="M221" s="397">
        <v>127</v>
      </c>
      <c r="N221" s="395">
        <f t="shared" si="3"/>
        <v>722</v>
      </c>
    </row>
    <row r="222" spans="1:14" x14ac:dyDescent="0.25">
      <c r="A222" s="395" t="s">
        <v>15035</v>
      </c>
      <c r="B222" s="398">
        <v>24</v>
      </c>
      <c r="C222" s="398">
        <v>21</v>
      </c>
      <c r="D222" s="399"/>
      <c r="E222" s="399"/>
      <c r="F222" s="399"/>
      <c r="G222" s="400"/>
      <c r="H222" s="399"/>
      <c r="I222" s="400"/>
      <c r="J222" s="399"/>
      <c r="K222" s="400"/>
      <c r="L222" s="399"/>
      <c r="M222" s="400"/>
      <c r="N222" s="395">
        <f t="shared" si="3"/>
        <v>45</v>
      </c>
    </row>
    <row r="223" spans="1:14" x14ac:dyDescent="0.25">
      <c r="A223" s="395" t="s">
        <v>7682</v>
      </c>
      <c r="B223" s="399"/>
      <c r="C223" s="400"/>
      <c r="D223" s="399"/>
      <c r="E223" s="400"/>
      <c r="F223" s="398">
        <v>158</v>
      </c>
      <c r="G223" s="398">
        <v>210</v>
      </c>
      <c r="H223" s="398">
        <v>95</v>
      </c>
      <c r="I223" s="398">
        <v>111</v>
      </c>
      <c r="J223" s="398">
        <v>61</v>
      </c>
      <c r="K223" s="398">
        <v>94</v>
      </c>
      <c r="L223" s="398">
        <v>69</v>
      </c>
      <c r="M223" s="398">
        <v>43</v>
      </c>
      <c r="N223" s="395">
        <f t="shared" si="3"/>
        <v>841</v>
      </c>
    </row>
    <row r="224" spans="1:14" x14ac:dyDescent="0.25">
      <c r="A224" s="395" t="s">
        <v>15036</v>
      </c>
      <c r="B224" s="400"/>
      <c r="C224" s="400"/>
      <c r="D224" s="397">
        <v>57</v>
      </c>
      <c r="E224" s="397">
        <v>49</v>
      </c>
      <c r="F224" s="398">
        <v>95</v>
      </c>
      <c r="G224" s="398">
        <v>69</v>
      </c>
      <c r="H224" s="398">
        <v>82</v>
      </c>
      <c r="I224" s="398">
        <v>67</v>
      </c>
      <c r="J224" s="398">
        <v>75</v>
      </c>
      <c r="K224" s="398">
        <v>45</v>
      </c>
      <c r="L224" s="398">
        <v>72</v>
      </c>
      <c r="M224" s="398">
        <v>51</v>
      </c>
      <c r="N224" s="395">
        <f t="shared" si="3"/>
        <v>662</v>
      </c>
    </row>
    <row r="225" spans="1:14" x14ac:dyDescent="0.25">
      <c r="A225" s="395" t="s">
        <v>15037</v>
      </c>
      <c r="B225" s="398">
        <v>85</v>
      </c>
      <c r="C225" s="398">
        <v>85</v>
      </c>
      <c r="D225" s="397">
        <v>63</v>
      </c>
      <c r="E225" s="397">
        <v>70</v>
      </c>
      <c r="F225" s="400"/>
      <c r="G225" s="400"/>
      <c r="H225" s="400"/>
      <c r="I225" s="400"/>
      <c r="J225" s="400"/>
      <c r="K225" s="400"/>
      <c r="L225" s="400"/>
      <c r="M225" s="400"/>
      <c r="N225" s="395">
        <f t="shared" si="3"/>
        <v>303</v>
      </c>
    </row>
    <row r="226" spans="1:14" x14ac:dyDescent="0.25">
      <c r="A226" s="395" t="s">
        <v>6967</v>
      </c>
      <c r="B226" s="397">
        <v>61</v>
      </c>
      <c r="C226" s="397">
        <v>67</v>
      </c>
      <c r="D226" s="398">
        <v>66</v>
      </c>
      <c r="E226" s="398">
        <v>62</v>
      </c>
      <c r="F226" s="399"/>
      <c r="G226" s="399"/>
      <c r="H226" s="399"/>
      <c r="I226" s="399"/>
      <c r="J226" s="399"/>
      <c r="K226" s="399"/>
      <c r="L226" s="399"/>
      <c r="M226" s="399"/>
      <c r="N226" s="395">
        <f t="shared" si="3"/>
        <v>256</v>
      </c>
    </row>
    <row r="227" spans="1:14" x14ac:dyDescent="0.25">
      <c r="A227" s="395" t="s">
        <v>6968</v>
      </c>
      <c r="B227" s="400"/>
      <c r="C227" s="400"/>
      <c r="D227" s="400"/>
      <c r="E227" s="400"/>
      <c r="F227" s="397">
        <v>64</v>
      </c>
      <c r="G227" s="397">
        <v>67</v>
      </c>
      <c r="H227" s="397">
        <v>59</v>
      </c>
      <c r="I227" s="397">
        <v>72</v>
      </c>
      <c r="J227" s="397">
        <v>52</v>
      </c>
      <c r="K227" s="397">
        <v>77</v>
      </c>
      <c r="L227" s="397">
        <v>50</v>
      </c>
      <c r="M227" s="397">
        <v>61</v>
      </c>
      <c r="N227" s="395">
        <f t="shared" si="3"/>
        <v>502</v>
      </c>
    </row>
    <row r="228" spans="1:14" x14ac:dyDescent="0.25">
      <c r="A228" s="395" t="s">
        <v>7684</v>
      </c>
      <c r="B228" s="398">
        <v>131</v>
      </c>
      <c r="C228" s="398">
        <v>141</v>
      </c>
      <c r="D228" s="398">
        <v>105</v>
      </c>
      <c r="E228" s="398">
        <v>125</v>
      </c>
      <c r="F228" s="400"/>
      <c r="G228" s="400"/>
      <c r="H228" s="400"/>
      <c r="I228" s="400"/>
      <c r="J228" s="400"/>
      <c r="K228" s="400"/>
      <c r="L228" s="400"/>
      <c r="M228" s="400"/>
      <c r="N228" s="395">
        <f t="shared" si="3"/>
        <v>502</v>
      </c>
    </row>
    <row r="229" spans="1:14" x14ac:dyDescent="0.25">
      <c r="A229" s="395" t="s">
        <v>7683</v>
      </c>
      <c r="B229" s="400"/>
      <c r="C229" s="400"/>
      <c r="D229" s="400"/>
      <c r="E229" s="400"/>
      <c r="F229" s="397">
        <v>136</v>
      </c>
      <c r="G229" s="398">
        <v>142</v>
      </c>
      <c r="H229" s="398">
        <v>105</v>
      </c>
      <c r="I229" s="398">
        <v>143</v>
      </c>
      <c r="J229" s="398">
        <v>123</v>
      </c>
      <c r="K229" s="398">
        <v>115</v>
      </c>
      <c r="L229" s="398">
        <v>123</v>
      </c>
      <c r="M229" s="398">
        <v>102</v>
      </c>
      <c r="N229" s="395">
        <f t="shared" si="3"/>
        <v>989</v>
      </c>
    </row>
    <row r="230" spans="1:14" x14ac:dyDescent="0.25">
      <c r="A230" s="395" t="s">
        <v>7753</v>
      </c>
      <c r="B230" s="398">
        <v>45</v>
      </c>
      <c r="C230" s="398">
        <v>43</v>
      </c>
      <c r="D230" s="398">
        <v>47</v>
      </c>
      <c r="E230" s="398">
        <v>36</v>
      </c>
      <c r="F230" s="400"/>
      <c r="G230" s="400"/>
      <c r="H230" s="400"/>
      <c r="I230" s="400"/>
      <c r="J230" s="400"/>
      <c r="K230" s="400"/>
      <c r="L230" s="400"/>
      <c r="M230" s="400"/>
      <c r="N230" s="395">
        <f t="shared" si="3"/>
        <v>171</v>
      </c>
    </row>
    <row r="231" spans="1:14" x14ac:dyDescent="0.25">
      <c r="A231" s="395" t="s">
        <v>6668</v>
      </c>
      <c r="B231" s="400"/>
      <c r="C231" s="400"/>
      <c r="D231" s="400"/>
      <c r="E231" s="400"/>
      <c r="F231" s="398">
        <v>100</v>
      </c>
      <c r="G231" s="398">
        <v>81</v>
      </c>
      <c r="H231" s="398">
        <v>107</v>
      </c>
      <c r="I231" s="398">
        <v>66</v>
      </c>
      <c r="J231" s="398">
        <v>88</v>
      </c>
      <c r="K231" s="398">
        <v>64</v>
      </c>
      <c r="L231" s="398">
        <v>75</v>
      </c>
      <c r="M231" s="398">
        <v>62</v>
      </c>
      <c r="N231" s="395">
        <f t="shared" si="3"/>
        <v>643</v>
      </c>
    </row>
    <row r="232" spans="1:14" x14ac:dyDescent="0.25">
      <c r="A232" s="395" t="s">
        <v>6722</v>
      </c>
      <c r="B232" s="398">
        <v>28</v>
      </c>
      <c r="C232" s="398">
        <v>33</v>
      </c>
      <c r="D232" s="398">
        <v>22</v>
      </c>
      <c r="E232" s="398">
        <v>35</v>
      </c>
      <c r="F232" s="398">
        <v>23</v>
      </c>
      <c r="G232" s="398">
        <v>29</v>
      </c>
      <c r="H232" s="397">
        <v>17</v>
      </c>
      <c r="I232" s="397">
        <v>24</v>
      </c>
      <c r="J232" s="397">
        <v>19</v>
      </c>
      <c r="K232" s="397">
        <v>36</v>
      </c>
      <c r="L232" s="397">
        <v>35</v>
      </c>
      <c r="M232" s="397">
        <v>23</v>
      </c>
      <c r="N232" s="395">
        <f t="shared" si="3"/>
        <v>324</v>
      </c>
    </row>
    <row r="233" spans="1:14" x14ac:dyDescent="0.25">
      <c r="A233" s="395" t="s">
        <v>6899</v>
      </c>
      <c r="B233" s="397">
        <v>31</v>
      </c>
      <c r="C233" s="397">
        <v>33</v>
      </c>
      <c r="D233" s="397">
        <v>33</v>
      </c>
      <c r="E233" s="397">
        <v>32</v>
      </c>
      <c r="F233" s="397">
        <v>38</v>
      </c>
      <c r="G233" s="397">
        <v>39</v>
      </c>
      <c r="H233" s="397">
        <v>44</v>
      </c>
      <c r="I233" s="397">
        <v>32</v>
      </c>
      <c r="J233" s="397">
        <v>39</v>
      </c>
      <c r="K233" s="397">
        <v>25</v>
      </c>
      <c r="L233" s="397">
        <v>25</v>
      </c>
      <c r="M233" s="397">
        <v>37</v>
      </c>
      <c r="N233" s="395">
        <f t="shared" si="3"/>
        <v>408</v>
      </c>
    </row>
    <row r="234" spans="1:14" x14ac:dyDescent="0.25">
      <c r="A234" s="395" t="s">
        <v>6900</v>
      </c>
      <c r="B234" s="400"/>
      <c r="C234" s="400"/>
      <c r="D234" s="400"/>
      <c r="E234" s="400"/>
      <c r="F234" s="399"/>
      <c r="G234" s="398">
        <v>6</v>
      </c>
      <c r="H234" s="398">
        <v>40</v>
      </c>
      <c r="I234" s="398">
        <v>61</v>
      </c>
      <c r="J234" s="398">
        <v>41</v>
      </c>
      <c r="K234" s="398">
        <v>60</v>
      </c>
      <c r="L234" s="398">
        <v>35</v>
      </c>
      <c r="M234" s="398">
        <v>71</v>
      </c>
      <c r="N234" s="395">
        <f t="shared" si="3"/>
        <v>314</v>
      </c>
    </row>
    <row r="235" spans="1:14" x14ac:dyDescent="0.25">
      <c r="A235" s="395" t="s">
        <v>6901</v>
      </c>
      <c r="B235" s="398">
        <v>39</v>
      </c>
      <c r="C235" s="398">
        <v>31</v>
      </c>
      <c r="D235" s="398">
        <v>30</v>
      </c>
      <c r="E235" s="398">
        <v>33</v>
      </c>
      <c r="F235" s="397">
        <v>36</v>
      </c>
      <c r="G235" s="397">
        <v>44</v>
      </c>
      <c r="H235" s="397">
        <v>29</v>
      </c>
      <c r="I235" s="397">
        <v>39</v>
      </c>
      <c r="J235" s="397">
        <v>35</v>
      </c>
      <c r="K235" s="397">
        <v>33</v>
      </c>
      <c r="L235" s="397">
        <v>46</v>
      </c>
      <c r="M235" s="397">
        <v>45</v>
      </c>
      <c r="N235" s="395">
        <f t="shared" si="3"/>
        <v>440</v>
      </c>
    </row>
    <row r="236" spans="1:14" x14ac:dyDescent="0.25">
      <c r="A236" s="395" t="s">
        <v>6982</v>
      </c>
      <c r="B236" s="398">
        <v>37</v>
      </c>
      <c r="C236" s="398">
        <v>42</v>
      </c>
      <c r="D236" s="398">
        <v>32</v>
      </c>
      <c r="E236" s="398">
        <v>24</v>
      </c>
      <c r="F236" s="397">
        <v>39</v>
      </c>
      <c r="G236" s="397">
        <v>32</v>
      </c>
      <c r="H236" s="397">
        <v>26</v>
      </c>
      <c r="I236" s="397">
        <v>37</v>
      </c>
      <c r="J236" s="397">
        <v>32</v>
      </c>
      <c r="K236" s="397">
        <v>33</v>
      </c>
      <c r="L236" s="397">
        <v>41</v>
      </c>
      <c r="M236" s="397">
        <v>40</v>
      </c>
      <c r="N236" s="395">
        <f t="shared" si="3"/>
        <v>415</v>
      </c>
    </row>
    <row r="237" spans="1:14" x14ac:dyDescent="0.25">
      <c r="A237" s="395" t="s">
        <v>7055</v>
      </c>
      <c r="B237" s="400"/>
      <c r="C237" s="400"/>
      <c r="D237" s="400"/>
      <c r="E237" s="400"/>
      <c r="F237" s="398">
        <v>86</v>
      </c>
      <c r="G237" s="398">
        <v>119</v>
      </c>
      <c r="H237" s="398">
        <v>91</v>
      </c>
      <c r="I237" s="398">
        <v>105</v>
      </c>
      <c r="J237" s="398">
        <v>89</v>
      </c>
      <c r="K237" s="398">
        <v>81</v>
      </c>
      <c r="L237" s="398">
        <v>103</v>
      </c>
      <c r="M237" s="398">
        <v>119</v>
      </c>
      <c r="N237" s="395">
        <f t="shared" si="3"/>
        <v>793</v>
      </c>
    </row>
    <row r="238" spans="1:14" x14ac:dyDescent="0.25">
      <c r="A238" s="395" t="s">
        <v>7056</v>
      </c>
      <c r="B238" s="398">
        <v>85</v>
      </c>
      <c r="C238" s="398">
        <v>83</v>
      </c>
      <c r="D238" s="398">
        <v>77</v>
      </c>
      <c r="E238" s="398">
        <v>92</v>
      </c>
      <c r="F238" s="400"/>
      <c r="G238" s="400"/>
      <c r="H238" s="400"/>
      <c r="I238" s="400"/>
      <c r="J238" s="400"/>
      <c r="K238" s="400"/>
      <c r="L238" s="400"/>
      <c r="M238" s="400"/>
      <c r="N238" s="395">
        <f t="shared" si="3"/>
        <v>337</v>
      </c>
    </row>
    <row r="239" spans="1:14" x14ac:dyDescent="0.25">
      <c r="A239" s="395" t="s">
        <v>7057</v>
      </c>
      <c r="B239" s="400"/>
      <c r="C239" s="400"/>
      <c r="D239" s="400"/>
      <c r="E239" s="400"/>
      <c r="F239" s="399"/>
      <c r="G239" s="398">
        <v>4</v>
      </c>
      <c r="H239" s="398">
        <v>14</v>
      </c>
      <c r="I239" s="398">
        <v>8</v>
      </c>
      <c r="J239" s="398">
        <v>46</v>
      </c>
      <c r="K239" s="398">
        <v>91</v>
      </c>
      <c r="L239" s="398">
        <v>33</v>
      </c>
      <c r="M239" s="398">
        <v>108</v>
      </c>
      <c r="N239" s="395">
        <f t="shared" si="3"/>
        <v>304</v>
      </c>
    </row>
    <row r="240" spans="1:14" x14ac:dyDescent="0.25">
      <c r="A240" s="395" t="s">
        <v>7647</v>
      </c>
      <c r="B240" s="400"/>
      <c r="C240" s="400"/>
      <c r="D240" s="400"/>
      <c r="E240" s="400"/>
      <c r="F240" s="398">
        <v>248</v>
      </c>
      <c r="G240" s="398">
        <v>283</v>
      </c>
      <c r="H240" s="398">
        <v>276</v>
      </c>
      <c r="I240" s="398">
        <v>274</v>
      </c>
      <c r="J240" s="398">
        <v>242</v>
      </c>
      <c r="K240" s="398">
        <v>250</v>
      </c>
      <c r="L240" s="398">
        <v>274</v>
      </c>
      <c r="M240" s="398">
        <v>275</v>
      </c>
      <c r="N240" s="395">
        <f t="shared" si="3"/>
        <v>2122</v>
      </c>
    </row>
    <row r="241" spans="1:14" x14ac:dyDescent="0.25">
      <c r="A241" s="395" t="s">
        <v>7648</v>
      </c>
      <c r="B241" s="398">
        <v>80</v>
      </c>
      <c r="C241" s="398">
        <v>81</v>
      </c>
      <c r="D241" s="398">
        <v>77</v>
      </c>
      <c r="E241" s="398">
        <v>101</v>
      </c>
      <c r="F241" s="400"/>
      <c r="G241" s="400"/>
      <c r="H241" s="400"/>
      <c r="I241" s="400"/>
      <c r="J241" s="400"/>
      <c r="K241" s="400"/>
      <c r="L241" s="400"/>
      <c r="M241" s="400"/>
      <c r="N241" s="395">
        <f t="shared" si="3"/>
        <v>339</v>
      </c>
    </row>
    <row r="242" spans="1:14" x14ac:dyDescent="0.25">
      <c r="A242" s="395" t="s">
        <v>7650</v>
      </c>
      <c r="B242" s="397">
        <v>93</v>
      </c>
      <c r="C242" s="397">
        <v>65</v>
      </c>
      <c r="D242" s="397">
        <v>82</v>
      </c>
      <c r="E242" s="397">
        <v>73</v>
      </c>
      <c r="F242" s="399"/>
      <c r="G242" s="399"/>
      <c r="H242" s="399"/>
      <c r="I242" s="399"/>
      <c r="J242" s="399"/>
      <c r="K242" s="399"/>
      <c r="L242" s="399"/>
      <c r="M242" s="399"/>
      <c r="N242" s="395">
        <f t="shared" si="3"/>
        <v>313</v>
      </c>
    </row>
    <row r="243" spans="1:14" x14ac:dyDescent="0.25">
      <c r="A243" s="395" t="s">
        <v>7649</v>
      </c>
      <c r="B243" s="397">
        <v>108</v>
      </c>
      <c r="C243" s="397">
        <v>124</v>
      </c>
      <c r="D243" s="397">
        <v>99</v>
      </c>
      <c r="E243" s="397">
        <v>115</v>
      </c>
      <c r="F243" s="399"/>
      <c r="G243" s="399"/>
      <c r="H243" s="399"/>
      <c r="I243" s="399"/>
      <c r="J243" s="399"/>
      <c r="K243" s="399"/>
      <c r="L243" s="399"/>
      <c r="M243" s="399"/>
      <c r="N243" s="395">
        <f t="shared" si="3"/>
        <v>446</v>
      </c>
    </row>
    <row r="244" spans="1:14" x14ac:dyDescent="0.25">
      <c r="A244" s="395" t="s">
        <v>7151</v>
      </c>
      <c r="B244" s="397">
        <v>118</v>
      </c>
      <c r="C244" s="397">
        <v>145</v>
      </c>
      <c r="D244" s="397">
        <v>132</v>
      </c>
      <c r="E244" s="397">
        <v>131</v>
      </c>
      <c r="F244" s="400"/>
      <c r="G244" s="400"/>
      <c r="H244" s="400"/>
      <c r="I244" s="400"/>
      <c r="J244" s="400"/>
      <c r="K244" s="400"/>
      <c r="L244" s="400"/>
      <c r="M244" s="400"/>
      <c r="N244" s="395">
        <f t="shared" si="3"/>
        <v>526</v>
      </c>
    </row>
    <row r="245" spans="1:14" x14ac:dyDescent="0.25">
      <c r="A245" s="395" t="s">
        <v>7152</v>
      </c>
      <c r="B245" s="400"/>
      <c r="C245" s="400"/>
      <c r="D245" s="400"/>
      <c r="E245" s="400"/>
      <c r="F245" s="398">
        <v>138</v>
      </c>
      <c r="G245" s="398">
        <v>116</v>
      </c>
      <c r="H245" s="398">
        <v>149</v>
      </c>
      <c r="I245" s="398">
        <v>134</v>
      </c>
      <c r="J245" s="398">
        <v>145</v>
      </c>
      <c r="K245" s="398">
        <v>129</v>
      </c>
      <c r="L245" s="398">
        <v>85</v>
      </c>
      <c r="M245" s="398">
        <v>85</v>
      </c>
      <c r="N245" s="395">
        <f t="shared" si="3"/>
        <v>981</v>
      </c>
    </row>
    <row r="246" spans="1:14" x14ac:dyDescent="0.25">
      <c r="A246" s="395" t="s">
        <v>7656</v>
      </c>
      <c r="B246" s="398">
        <v>66</v>
      </c>
      <c r="C246" s="398">
        <v>50</v>
      </c>
      <c r="D246" s="398">
        <v>54</v>
      </c>
      <c r="E246" s="398">
        <v>41</v>
      </c>
      <c r="F246" s="397">
        <v>42</v>
      </c>
      <c r="G246" s="397">
        <v>38</v>
      </c>
      <c r="H246" s="397">
        <v>33</v>
      </c>
      <c r="I246" s="397">
        <v>35</v>
      </c>
      <c r="J246" s="397">
        <v>29</v>
      </c>
      <c r="K246" s="397">
        <v>16</v>
      </c>
      <c r="L246" s="397">
        <v>25</v>
      </c>
      <c r="M246" s="397">
        <v>23</v>
      </c>
      <c r="N246" s="395">
        <f t="shared" si="3"/>
        <v>452</v>
      </c>
    </row>
    <row r="247" spans="1:14" x14ac:dyDescent="0.25">
      <c r="A247" s="395" t="s">
        <v>7589</v>
      </c>
      <c r="B247" s="398">
        <v>181</v>
      </c>
      <c r="C247" s="398">
        <v>189</v>
      </c>
      <c r="D247" s="398">
        <v>175</v>
      </c>
      <c r="E247" s="398">
        <v>172</v>
      </c>
      <c r="F247" s="399"/>
      <c r="G247" s="399"/>
      <c r="H247" s="400"/>
      <c r="I247" s="400"/>
      <c r="J247" s="400"/>
      <c r="K247" s="400"/>
      <c r="L247" s="400"/>
      <c r="M247" s="400"/>
      <c r="N247" s="395">
        <f t="shared" si="3"/>
        <v>717</v>
      </c>
    </row>
    <row r="248" spans="1:14" x14ac:dyDescent="0.25">
      <c r="A248" s="395" t="s">
        <v>7588</v>
      </c>
      <c r="B248" s="400"/>
      <c r="C248" s="400"/>
      <c r="D248" s="400"/>
      <c r="E248" s="400"/>
      <c r="F248" s="397">
        <v>173</v>
      </c>
      <c r="G248" s="397">
        <v>199</v>
      </c>
      <c r="H248" s="397">
        <v>183</v>
      </c>
      <c r="I248" s="397">
        <v>172</v>
      </c>
      <c r="J248" s="397">
        <v>171</v>
      </c>
      <c r="K248" s="397">
        <v>193</v>
      </c>
      <c r="L248" s="397">
        <v>181</v>
      </c>
      <c r="M248" s="397">
        <v>191</v>
      </c>
      <c r="N248" s="395">
        <f t="shared" si="3"/>
        <v>1463</v>
      </c>
    </row>
    <row r="249" spans="1:14" x14ac:dyDescent="0.25">
      <c r="A249" s="395" t="s">
        <v>7153</v>
      </c>
      <c r="B249" s="397">
        <v>63</v>
      </c>
      <c r="C249" s="397">
        <v>44</v>
      </c>
      <c r="D249" s="397">
        <v>52</v>
      </c>
      <c r="E249" s="397">
        <v>51</v>
      </c>
      <c r="F249" s="397">
        <v>42</v>
      </c>
      <c r="G249" s="397">
        <v>54</v>
      </c>
      <c r="H249" s="397">
        <v>34</v>
      </c>
      <c r="I249" s="397">
        <v>41</v>
      </c>
      <c r="J249" s="397">
        <v>41</v>
      </c>
      <c r="K249" s="397">
        <v>41</v>
      </c>
      <c r="L249" s="397">
        <v>41</v>
      </c>
      <c r="M249" s="397">
        <v>53</v>
      </c>
      <c r="N249" s="395">
        <f t="shared" si="3"/>
        <v>557</v>
      </c>
    </row>
    <row r="250" spans="1:14" x14ac:dyDescent="0.25">
      <c r="A250" s="395" t="s">
        <v>7320</v>
      </c>
      <c r="B250" s="400"/>
      <c r="C250" s="400"/>
      <c r="D250" s="400"/>
      <c r="E250" s="400"/>
      <c r="F250" s="397">
        <v>80</v>
      </c>
      <c r="G250" s="397">
        <v>94</v>
      </c>
      <c r="H250" s="397">
        <v>70</v>
      </c>
      <c r="I250" s="397">
        <v>97</v>
      </c>
      <c r="J250" s="397">
        <v>53</v>
      </c>
      <c r="K250" s="397">
        <v>88</v>
      </c>
      <c r="L250" s="397">
        <v>62</v>
      </c>
      <c r="M250" s="397">
        <v>80</v>
      </c>
      <c r="N250" s="395">
        <f t="shared" si="3"/>
        <v>624</v>
      </c>
    </row>
    <row r="251" spans="1:14" x14ac:dyDescent="0.25">
      <c r="A251" s="395" t="s">
        <v>6817</v>
      </c>
      <c r="B251" s="397">
        <v>18</v>
      </c>
      <c r="C251" s="397">
        <v>15</v>
      </c>
      <c r="D251" s="397">
        <v>23</v>
      </c>
      <c r="E251" s="397">
        <v>27</v>
      </c>
      <c r="F251" s="397">
        <v>16</v>
      </c>
      <c r="G251" s="397">
        <v>16</v>
      </c>
      <c r="H251" s="397">
        <v>23</v>
      </c>
      <c r="I251" s="397">
        <v>20</v>
      </c>
      <c r="J251" s="397">
        <v>23</v>
      </c>
      <c r="K251" s="397">
        <v>21</v>
      </c>
      <c r="L251" s="397">
        <v>24</v>
      </c>
      <c r="M251" s="397">
        <v>20</v>
      </c>
      <c r="N251" s="395">
        <f t="shared" si="3"/>
        <v>246</v>
      </c>
    </row>
    <row r="252" spans="1:14" x14ac:dyDescent="0.25">
      <c r="A252" s="395" t="s">
        <v>7274</v>
      </c>
      <c r="B252" s="398">
        <v>337</v>
      </c>
      <c r="C252" s="398">
        <v>358</v>
      </c>
      <c r="D252" s="398">
        <v>404</v>
      </c>
      <c r="E252" s="398">
        <v>370</v>
      </c>
      <c r="F252" s="397">
        <v>559</v>
      </c>
      <c r="G252" s="397">
        <v>534</v>
      </c>
      <c r="H252" s="397">
        <v>489</v>
      </c>
      <c r="I252" s="397">
        <v>384</v>
      </c>
      <c r="J252" s="397">
        <v>489</v>
      </c>
      <c r="K252" s="397">
        <v>366</v>
      </c>
      <c r="L252" s="397">
        <v>452</v>
      </c>
      <c r="M252" s="397">
        <v>277</v>
      </c>
      <c r="N252" s="395">
        <f t="shared" si="3"/>
        <v>5019</v>
      </c>
    </row>
    <row r="253" spans="1:14" x14ac:dyDescent="0.25">
      <c r="A253" s="395" t="s">
        <v>7742</v>
      </c>
      <c r="B253" s="397">
        <v>50</v>
      </c>
      <c r="C253" s="397">
        <v>45</v>
      </c>
      <c r="D253" s="397">
        <v>46</v>
      </c>
      <c r="E253" s="397">
        <v>53</v>
      </c>
      <c r="F253" s="398">
        <v>73</v>
      </c>
      <c r="G253" s="398">
        <v>77</v>
      </c>
      <c r="H253" s="398">
        <v>84</v>
      </c>
      <c r="I253" s="398">
        <v>63</v>
      </c>
      <c r="J253" s="398">
        <v>84</v>
      </c>
      <c r="K253" s="398">
        <v>60</v>
      </c>
      <c r="L253" s="398">
        <v>90</v>
      </c>
      <c r="M253" s="398">
        <v>53</v>
      </c>
      <c r="N253" s="395">
        <f t="shared" si="3"/>
        <v>778</v>
      </c>
    </row>
    <row r="254" spans="1:14" x14ac:dyDescent="0.25">
      <c r="A254" s="395" t="s">
        <v>7012</v>
      </c>
      <c r="B254" s="397">
        <v>38</v>
      </c>
      <c r="C254" s="397">
        <v>49</v>
      </c>
      <c r="D254" s="397">
        <v>39</v>
      </c>
      <c r="E254" s="397">
        <v>39</v>
      </c>
      <c r="F254" s="398">
        <v>32</v>
      </c>
      <c r="G254" s="398">
        <v>32</v>
      </c>
      <c r="H254" s="398">
        <v>44</v>
      </c>
      <c r="I254" s="398">
        <v>33</v>
      </c>
      <c r="J254" s="398">
        <v>42</v>
      </c>
      <c r="K254" s="398">
        <v>42</v>
      </c>
      <c r="L254" s="398">
        <v>44</v>
      </c>
      <c r="M254" s="398">
        <v>44</v>
      </c>
      <c r="N254" s="395">
        <f t="shared" si="3"/>
        <v>478</v>
      </c>
    </row>
    <row r="255" spans="1:14" x14ac:dyDescent="0.25">
      <c r="A255" s="395" t="s">
        <v>6996</v>
      </c>
      <c r="B255" s="397">
        <v>43</v>
      </c>
      <c r="C255" s="397">
        <v>46</v>
      </c>
      <c r="D255" s="397">
        <v>46</v>
      </c>
      <c r="E255" s="397">
        <v>30</v>
      </c>
      <c r="F255" s="398">
        <v>33</v>
      </c>
      <c r="G255" s="398">
        <v>32</v>
      </c>
      <c r="H255" s="398">
        <v>29</v>
      </c>
      <c r="I255" s="398">
        <v>38</v>
      </c>
      <c r="J255" s="398">
        <v>31</v>
      </c>
      <c r="K255" s="398">
        <v>27</v>
      </c>
      <c r="L255" s="398">
        <v>33</v>
      </c>
      <c r="M255" s="398">
        <v>29</v>
      </c>
      <c r="N255" s="395">
        <f t="shared" si="3"/>
        <v>417</v>
      </c>
    </row>
    <row r="256" spans="1:14" x14ac:dyDescent="0.25">
      <c r="A256" s="395" t="s">
        <v>7154</v>
      </c>
      <c r="B256" s="397">
        <v>186</v>
      </c>
      <c r="C256" s="397">
        <v>163</v>
      </c>
      <c r="D256" s="397">
        <v>155</v>
      </c>
      <c r="E256" s="397">
        <v>179</v>
      </c>
      <c r="F256" s="398">
        <v>1</v>
      </c>
      <c r="G256" s="399"/>
      <c r="H256" s="398">
        <v>1</v>
      </c>
      <c r="I256" s="399"/>
      <c r="J256" s="399"/>
      <c r="K256" s="399"/>
      <c r="L256" s="399"/>
      <c r="M256" s="399"/>
      <c r="N256" s="395">
        <f t="shared" si="3"/>
        <v>685</v>
      </c>
    </row>
    <row r="257" spans="1:14" x14ac:dyDescent="0.25">
      <c r="A257" s="395" t="s">
        <v>7155</v>
      </c>
      <c r="B257" s="400"/>
      <c r="C257" s="400"/>
      <c r="D257" s="400"/>
      <c r="E257" s="400"/>
      <c r="F257" s="398">
        <v>163</v>
      </c>
      <c r="G257" s="398">
        <v>201</v>
      </c>
      <c r="H257" s="398">
        <v>158</v>
      </c>
      <c r="I257" s="398">
        <v>178</v>
      </c>
      <c r="J257" s="398">
        <v>151</v>
      </c>
      <c r="K257" s="398">
        <v>176</v>
      </c>
      <c r="L257" s="398">
        <v>188</v>
      </c>
      <c r="M257" s="398">
        <v>170</v>
      </c>
      <c r="N257" s="395">
        <f t="shared" si="3"/>
        <v>1385</v>
      </c>
    </row>
    <row r="258" spans="1:14" x14ac:dyDescent="0.25">
      <c r="A258" s="395" t="s">
        <v>15038</v>
      </c>
      <c r="B258" s="400"/>
      <c r="C258" s="397">
        <v>1</v>
      </c>
      <c r="D258" s="400"/>
      <c r="E258" s="400"/>
      <c r="F258" s="399"/>
      <c r="G258" s="399"/>
      <c r="H258" s="399"/>
      <c r="I258" s="399"/>
      <c r="J258" s="399"/>
      <c r="K258" s="399"/>
      <c r="L258" s="399"/>
      <c r="M258" s="399"/>
      <c r="N258" s="395">
        <f t="shared" si="3"/>
        <v>1</v>
      </c>
    </row>
    <row r="259" spans="1:14" x14ac:dyDescent="0.25">
      <c r="A259" s="395" t="s">
        <v>7093</v>
      </c>
      <c r="B259" s="398">
        <v>151</v>
      </c>
      <c r="C259" s="398">
        <v>151</v>
      </c>
      <c r="D259" s="398">
        <v>156</v>
      </c>
      <c r="E259" s="398">
        <v>155</v>
      </c>
      <c r="F259" s="400"/>
      <c r="G259" s="400"/>
      <c r="H259" s="400"/>
      <c r="I259" s="400"/>
      <c r="J259" s="400"/>
      <c r="K259" s="400"/>
      <c r="L259" s="400"/>
      <c r="M259" s="400"/>
      <c r="N259" s="395">
        <f t="shared" si="3"/>
        <v>613</v>
      </c>
    </row>
    <row r="260" spans="1:14" x14ac:dyDescent="0.25">
      <c r="A260" s="395" t="s">
        <v>7092</v>
      </c>
      <c r="B260" s="399"/>
      <c r="C260" s="399"/>
      <c r="D260" s="399"/>
      <c r="E260" s="399"/>
      <c r="F260" s="397">
        <v>159</v>
      </c>
      <c r="G260" s="397">
        <v>154</v>
      </c>
      <c r="H260" s="397">
        <v>165</v>
      </c>
      <c r="I260" s="397">
        <v>162</v>
      </c>
      <c r="J260" s="397">
        <v>154</v>
      </c>
      <c r="K260" s="397">
        <v>151</v>
      </c>
      <c r="L260" s="397">
        <v>152</v>
      </c>
      <c r="M260" s="397">
        <v>147</v>
      </c>
      <c r="N260" s="395">
        <f t="shared" si="3"/>
        <v>1244</v>
      </c>
    </row>
    <row r="261" spans="1:14" x14ac:dyDescent="0.25">
      <c r="A261" s="395" t="s">
        <v>6841</v>
      </c>
      <c r="B261" s="400"/>
      <c r="C261" s="400"/>
      <c r="D261" s="400"/>
      <c r="E261" s="400"/>
      <c r="F261" s="398">
        <v>90</v>
      </c>
      <c r="G261" s="398">
        <v>111</v>
      </c>
      <c r="H261" s="398">
        <v>81</v>
      </c>
      <c r="I261" s="398">
        <v>84</v>
      </c>
      <c r="J261" s="398">
        <v>67</v>
      </c>
      <c r="K261" s="398">
        <v>92</v>
      </c>
      <c r="L261" s="398">
        <v>74</v>
      </c>
      <c r="M261" s="398">
        <v>97</v>
      </c>
      <c r="N261" s="395">
        <f t="shared" ref="N261:N324" si="4">SUM(B261:M261)</f>
        <v>696</v>
      </c>
    </row>
    <row r="262" spans="1:14" x14ac:dyDescent="0.25">
      <c r="A262" s="395" t="s">
        <v>6842</v>
      </c>
      <c r="B262" s="397">
        <v>48</v>
      </c>
      <c r="C262" s="397">
        <v>46</v>
      </c>
      <c r="D262" s="397">
        <v>52</v>
      </c>
      <c r="E262" s="397">
        <v>39</v>
      </c>
      <c r="F262" s="399"/>
      <c r="G262" s="399"/>
      <c r="H262" s="399"/>
      <c r="I262" s="399"/>
      <c r="J262" s="399"/>
      <c r="K262" s="399"/>
      <c r="L262" s="399"/>
      <c r="M262" s="399"/>
      <c r="N262" s="395">
        <f t="shared" si="4"/>
        <v>185</v>
      </c>
    </row>
    <row r="263" spans="1:14" x14ac:dyDescent="0.25">
      <c r="A263" s="395" t="s">
        <v>6843</v>
      </c>
      <c r="B263" s="398">
        <v>35</v>
      </c>
      <c r="C263" s="398">
        <v>43</v>
      </c>
      <c r="D263" s="398">
        <v>47</v>
      </c>
      <c r="E263" s="398">
        <v>47</v>
      </c>
      <c r="F263" s="400"/>
      <c r="G263" s="400"/>
      <c r="H263" s="400"/>
      <c r="I263" s="400"/>
      <c r="J263" s="400"/>
      <c r="K263" s="400"/>
      <c r="L263" s="400"/>
      <c r="M263" s="400"/>
      <c r="N263" s="395">
        <f t="shared" si="4"/>
        <v>172</v>
      </c>
    </row>
    <row r="264" spans="1:14" x14ac:dyDescent="0.25">
      <c r="A264" s="395" t="s">
        <v>6627</v>
      </c>
      <c r="B264" s="399"/>
      <c r="C264" s="399"/>
      <c r="D264" s="399"/>
      <c r="E264" s="399"/>
      <c r="F264" s="397">
        <v>1</v>
      </c>
      <c r="G264" s="397">
        <v>4</v>
      </c>
      <c r="H264" s="400"/>
      <c r="I264" s="397">
        <v>5</v>
      </c>
      <c r="J264" s="397">
        <v>58</v>
      </c>
      <c r="K264" s="397">
        <v>76</v>
      </c>
      <c r="L264" s="397">
        <v>34</v>
      </c>
      <c r="M264" s="397">
        <v>72</v>
      </c>
      <c r="N264" s="395">
        <f t="shared" si="4"/>
        <v>250</v>
      </c>
    </row>
    <row r="265" spans="1:14" x14ac:dyDescent="0.25">
      <c r="A265" s="395" t="s">
        <v>6620</v>
      </c>
      <c r="B265" s="398">
        <v>170</v>
      </c>
      <c r="C265" s="398">
        <v>207</v>
      </c>
      <c r="D265" s="398">
        <v>171</v>
      </c>
      <c r="E265" s="398">
        <v>223</v>
      </c>
      <c r="F265" s="399"/>
      <c r="G265" s="398">
        <v>1</v>
      </c>
      <c r="H265" s="400"/>
      <c r="I265" s="400"/>
      <c r="J265" s="400"/>
      <c r="K265" s="397">
        <v>1</v>
      </c>
      <c r="L265" s="400"/>
      <c r="M265" s="400"/>
      <c r="N265" s="395">
        <f t="shared" si="4"/>
        <v>773</v>
      </c>
    </row>
    <row r="266" spans="1:14" x14ac:dyDescent="0.25">
      <c r="A266" s="395" t="s">
        <v>6621</v>
      </c>
      <c r="B266" s="400"/>
      <c r="C266" s="400"/>
      <c r="D266" s="400"/>
      <c r="E266" s="400"/>
      <c r="F266" s="398">
        <v>178</v>
      </c>
      <c r="G266" s="398">
        <v>212</v>
      </c>
      <c r="H266" s="398">
        <v>180</v>
      </c>
      <c r="I266" s="398">
        <v>182</v>
      </c>
      <c r="J266" s="398">
        <v>101</v>
      </c>
      <c r="K266" s="398">
        <v>108</v>
      </c>
      <c r="L266" s="398">
        <v>125</v>
      </c>
      <c r="M266" s="398">
        <v>117</v>
      </c>
      <c r="N266" s="395">
        <f t="shared" si="4"/>
        <v>1203</v>
      </c>
    </row>
    <row r="267" spans="1:14" x14ac:dyDescent="0.25">
      <c r="A267" s="395" t="s">
        <v>7215</v>
      </c>
      <c r="B267" s="400"/>
      <c r="C267" s="400"/>
      <c r="D267" s="400"/>
      <c r="E267" s="400"/>
      <c r="F267" s="398">
        <v>120</v>
      </c>
      <c r="G267" s="398">
        <v>109</v>
      </c>
      <c r="H267" s="398">
        <v>116</v>
      </c>
      <c r="I267" s="398">
        <v>121</v>
      </c>
      <c r="J267" s="398">
        <v>119</v>
      </c>
      <c r="K267" s="398">
        <v>111</v>
      </c>
      <c r="L267" s="398">
        <v>83</v>
      </c>
      <c r="M267" s="398">
        <v>120</v>
      </c>
      <c r="N267" s="395">
        <f t="shared" si="4"/>
        <v>899</v>
      </c>
    </row>
    <row r="268" spans="1:14" x14ac:dyDescent="0.25">
      <c r="A268" s="395" t="s">
        <v>7216</v>
      </c>
      <c r="B268" s="398">
        <v>105</v>
      </c>
      <c r="C268" s="398">
        <v>101</v>
      </c>
      <c r="D268" s="398">
        <v>112</v>
      </c>
      <c r="E268" s="398">
        <v>123</v>
      </c>
      <c r="F268" s="400"/>
      <c r="G268" s="400"/>
      <c r="H268" s="400"/>
      <c r="I268" s="400"/>
      <c r="J268" s="400"/>
      <c r="K268" s="400"/>
      <c r="L268" s="400"/>
      <c r="M268" s="400"/>
      <c r="N268" s="395">
        <f t="shared" si="4"/>
        <v>441</v>
      </c>
    </row>
    <row r="269" spans="1:14" x14ac:dyDescent="0.25">
      <c r="A269" s="395" t="s">
        <v>6723</v>
      </c>
      <c r="B269" s="398">
        <v>32</v>
      </c>
      <c r="C269" s="398">
        <v>28</v>
      </c>
      <c r="D269" s="398">
        <v>23</v>
      </c>
      <c r="E269" s="398">
        <v>22</v>
      </c>
      <c r="F269" s="397">
        <v>21</v>
      </c>
      <c r="G269" s="397">
        <v>28</v>
      </c>
      <c r="H269" s="397">
        <v>20</v>
      </c>
      <c r="I269" s="397">
        <v>26</v>
      </c>
      <c r="J269" s="397">
        <v>25</v>
      </c>
      <c r="K269" s="397">
        <v>22</v>
      </c>
      <c r="L269" s="397">
        <v>22</v>
      </c>
      <c r="M269" s="397">
        <v>26</v>
      </c>
      <c r="N269" s="395">
        <f t="shared" si="4"/>
        <v>295</v>
      </c>
    </row>
    <row r="270" spans="1:14" x14ac:dyDescent="0.25">
      <c r="A270" s="395" t="s">
        <v>7195</v>
      </c>
      <c r="B270" s="400"/>
      <c r="C270" s="400"/>
      <c r="D270" s="400"/>
      <c r="E270" s="400"/>
      <c r="F270" s="398">
        <v>202</v>
      </c>
      <c r="G270" s="398">
        <v>180</v>
      </c>
      <c r="H270" s="398">
        <v>176</v>
      </c>
      <c r="I270" s="398">
        <v>215</v>
      </c>
      <c r="J270" s="398">
        <v>177</v>
      </c>
      <c r="K270" s="398">
        <v>214</v>
      </c>
      <c r="L270" s="398">
        <v>146</v>
      </c>
      <c r="M270" s="398">
        <v>180</v>
      </c>
      <c r="N270" s="395">
        <f t="shared" si="4"/>
        <v>1490</v>
      </c>
    </row>
    <row r="271" spans="1:14" x14ac:dyDescent="0.25">
      <c r="A271" s="395" t="s">
        <v>7196</v>
      </c>
      <c r="B271" s="398">
        <v>205</v>
      </c>
      <c r="C271" s="398">
        <v>164</v>
      </c>
      <c r="D271" s="398">
        <v>158</v>
      </c>
      <c r="E271" s="398">
        <v>178</v>
      </c>
      <c r="F271" s="400"/>
      <c r="G271" s="400"/>
      <c r="H271" s="400"/>
      <c r="I271" s="400"/>
      <c r="J271" s="400"/>
      <c r="K271" s="400"/>
      <c r="L271" s="400"/>
      <c r="M271" s="400"/>
      <c r="N271" s="395">
        <f t="shared" si="4"/>
        <v>705</v>
      </c>
    </row>
    <row r="272" spans="1:14" x14ac:dyDescent="0.25">
      <c r="A272" s="395" t="s">
        <v>6852</v>
      </c>
      <c r="B272" s="400"/>
      <c r="C272" s="400"/>
      <c r="D272" s="400"/>
      <c r="E272" s="400"/>
      <c r="F272" s="398">
        <v>76</v>
      </c>
      <c r="G272" s="398">
        <v>88</v>
      </c>
      <c r="H272" s="398">
        <v>90</v>
      </c>
      <c r="I272" s="398">
        <v>89</v>
      </c>
      <c r="J272" s="398">
        <v>89</v>
      </c>
      <c r="K272" s="398">
        <v>89</v>
      </c>
      <c r="L272" s="398">
        <v>86</v>
      </c>
      <c r="M272" s="398">
        <v>86</v>
      </c>
      <c r="N272" s="395">
        <f t="shared" si="4"/>
        <v>693</v>
      </c>
    </row>
    <row r="273" spans="1:14" x14ac:dyDescent="0.25">
      <c r="A273" s="395" t="s">
        <v>6853</v>
      </c>
      <c r="B273" s="398">
        <v>74</v>
      </c>
      <c r="C273" s="398">
        <v>86</v>
      </c>
      <c r="D273" s="398">
        <v>84</v>
      </c>
      <c r="E273" s="398">
        <v>98</v>
      </c>
      <c r="F273" s="400"/>
      <c r="G273" s="400"/>
      <c r="H273" s="400"/>
      <c r="I273" s="400"/>
      <c r="J273" s="400"/>
      <c r="K273" s="400"/>
      <c r="L273" s="400"/>
      <c r="M273" s="400"/>
      <c r="N273" s="395">
        <f t="shared" si="4"/>
        <v>342</v>
      </c>
    </row>
    <row r="274" spans="1:14" x14ac:dyDescent="0.25">
      <c r="A274" s="395" t="s">
        <v>7039</v>
      </c>
      <c r="B274" s="397">
        <v>29</v>
      </c>
      <c r="C274" s="397">
        <v>46</v>
      </c>
      <c r="D274" s="397">
        <v>40</v>
      </c>
      <c r="E274" s="397">
        <v>31</v>
      </c>
      <c r="F274" s="398">
        <v>38</v>
      </c>
      <c r="G274" s="398">
        <v>37</v>
      </c>
      <c r="H274" s="398">
        <v>22</v>
      </c>
      <c r="I274" s="398">
        <v>34</v>
      </c>
      <c r="J274" s="398">
        <v>19</v>
      </c>
      <c r="K274" s="398">
        <v>31</v>
      </c>
      <c r="L274" s="398">
        <v>29</v>
      </c>
      <c r="M274" s="398">
        <v>29</v>
      </c>
      <c r="N274" s="395">
        <f t="shared" si="4"/>
        <v>385</v>
      </c>
    </row>
    <row r="275" spans="1:14" x14ac:dyDescent="0.25">
      <c r="A275" s="395" t="s">
        <v>7552</v>
      </c>
      <c r="B275" s="400"/>
      <c r="C275" s="400"/>
      <c r="D275" s="400"/>
      <c r="E275" s="400"/>
      <c r="F275" s="398">
        <v>204</v>
      </c>
      <c r="G275" s="398">
        <v>229</v>
      </c>
      <c r="H275" s="398">
        <v>210</v>
      </c>
      <c r="I275" s="398">
        <v>223</v>
      </c>
      <c r="J275" s="398">
        <v>228</v>
      </c>
      <c r="K275" s="398">
        <v>228</v>
      </c>
      <c r="L275" s="398">
        <v>253</v>
      </c>
      <c r="M275" s="398">
        <v>258</v>
      </c>
      <c r="N275" s="395">
        <f t="shared" si="4"/>
        <v>1833</v>
      </c>
    </row>
    <row r="276" spans="1:14" x14ac:dyDescent="0.25">
      <c r="A276" s="395" t="s">
        <v>7556</v>
      </c>
      <c r="B276" s="399"/>
      <c r="C276" s="399"/>
      <c r="D276" s="399"/>
      <c r="E276" s="399"/>
      <c r="F276" s="397">
        <v>270</v>
      </c>
      <c r="G276" s="397">
        <v>257</v>
      </c>
      <c r="H276" s="397">
        <v>281</v>
      </c>
      <c r="I276" s="397">
        <v>270</v>
      </c>
      <c r="J276" s="397">
        <v>226</v>
      </c>
      <c r="K276" s="397">
        <v>258</v>
      </c>
      <c r="L276" s="397">
        <v>252</v>
      </c>
      <c r="M276" s="397">
        <v>297</v>
      </c>
      <c r="N276" s="395">
        <f t="shared" si="4"/>
        <v>2111</v>
      </c>
    </row>
    <row r="277" spans="1:14" x14ac:dyDescent="0.25">
      <c r="A277" s="395" t="s">
        <v>7555</v>
      </c>
      <c r="B277" s="397">
        <v>109</v>
      </c>
      <c r="C277" s="397">
        <v>147</v>
      </c>
      <c r="D277" s="397">
        <v>118</v>
      </c>
      <c r="E277" s="397">
        <v>142</v>
      </c>
      <c r="F277" s="400"/>
      <c r="G277" s="400"/>
      <c r="H277" s="400"/>
      <c r="I277" s="400"/>
      <c r="J277" s="400"/>
      <c r="K277" s="400"/>
      <c r="L277" s="400"/>
      <c r="M277" s="400"/>
      <c r="N277" s="395">
        <f t="shared" si="4"/>
        <v>516</v>
      </c>
    </row>
    <row r="278" spans="1:14" x14ac:dyDescent="0.25">
      <c r="A278" s="395" t="s">
        <v>7553</v>
      </c>
      <c r="B278" s="397">
        <v>214</v>
      </c>
      <c r="C278" s="397">
        <v>212</v>
      </c>
      <c r="D278" s="397">
        <v>215</v>
      </c>
      <c r="E278" s="397">
        <v>222</v>
      </c>
      <c r="F278" s="399"/>
      <c r="G278" s="399"/>
      <c r="H278" s="399"/>
      <c r="I278" s="399"/>
      <c r="J278" s="399"/>
      <c r="K278" s="399"/>
      <c r="L278" s="399"/>
      <c r="M278" s="399"/>
      <c r="N278" s="395">
        <f t="shared" si="4"/>
        <v>863</v>
      </c>
    </row>
    <row r="279" spans="1:14" x14ac:dyDescent="0.25">
      <c r="A279" s="395" t="s">
        <v>7554</v>
      </c>
      <c r="B279" s="397">
        <v>111</v>
      </c>
      <c r="C279" s="397">
        <v>127</v>
      </c>
      <c r="D279" s="397">
        <v>143</v>
      </c>
      <c r="E279" s="397">
        <v>129</v>
      </c>
      <c r="F279" s="399"/>
      <c r="G279" s="399"/>
      <c r="H279" s="399"/>
      <c r="I279" s="399"/>
      <c r="J279" s="399"/>
      <c r="K279" s="399"/>
      <c r="L279" s="399"/>
      <c r="M279" s="399"/>
      <c r="N279" s="395">
        <f t="shared" si="4"/>
        <v>510</v>
      </c>
    </row>
    <row r="280" spans="1:14" x14ac:dyDescent="0.25">
      <c r="A280" s="395" t="s">
        <v>6915</v>
      </c>
      <c r="B280" s="397">
        <v>53</v>
      </c>
      <c r="C280" s="397">
        <v>35</v>
      </c>
      <c r="D280" s="397">
        <v>46</v>
      </c>
      <c r="E280" s="397">
        <v>47</v>
      </c>
      <c r="F280" s="398">
        <v>45</v>
      </c>
      <c r="G280" s="398">
        <v>49</v>
      </c>
      <c r="H280" s="398">
        <v>30</v>
      </c>
      <c r="I280" s="398">
        <v>49</v>
      </c>
      <c r="J280" s="398">
        <v>48</v>
      </c>
      <c r="K280" s="398">
        <v>52</v>
      </c>
      <c r="L280" s="398">
        <v>42</v>
      </c>
      <c r="M280" s="398">
        <v>40</v>
      </c>
      <c r="N280" s="395">
        <f t="shared" si="4"/>
        <v>536</v>
      </c>
    </row>
    <row r="281" spans="1:14" x14ac:dyDescent="0.25">
      <c r="A281" s="395" t="s">
        <v>6844</v>
      </c>
      <c r="B281" s="398">
        <v>43</v>
      </c>
      <c r="C281" s="398">
        <v>35</v>
      </c>
      <c r="D281" s="398">
        <v>52</v>
      </c>
      <c r="E281" s="398">
        <v>40</v>
      </c>
      <c r="F281" s="397">
        <v>34</v>
      </c>
      <c r="G281" s="397">
        <v>41</v>
      </c>
      <c r="H281" s="397">
        <v>33</v>
      </c>
      <c r="I281" s="397">
        <v>40</v>
      </c>
      <c r="J281" s="397">
        <v>42</v>
      </c>
      <c r="K281" s="397">
        <v>30</v>
      </c>
      <c r="L281" s="397">
        <v>30</v>
      </c>
      <c r="M281" s="397">
        <v>38</v>
      </c>
      <c r="N281" s="395">
        <f t="shared" si="4"/>
        <v>458</v>
      </c>
    </row>
    <row r="282" spans="1:14" x14ac:dyDescent="0.25">
      <c r="A282" s="395" t="s">
        <v>6846</v>
      </c>
      <c r="B282" s="399"/>
      <c r="C282" s="399"/>
      <c r="D282" s="399"/>
      <c r="E282" s="399"/>
      <c r="F282" s="397">
        <v>84</v>
      </c>
      <c r="G282" s="397">
        <v>99</v>
      </c>
      <c r="H282" s="397">
        <v>93</v>
      </c>
      <c r="I282" s="397">
        <v>113</v>
      </c>
      <c r="J282" s="397">
        <v>98</v>
      </c>
      <c r="K282" s="397">
        <v>113</v>
      </c>
      <c r="L282" s="397">
        <v>98</v>
      </c>
      <c r="M282" s="397">
        <v>121</v>
      </c>
      <c r="N282" s="395">
        <f t="shared" si="4"/>
        <v>819</v>
      </c>
    </row>
    <row r="283" spans="1:14" x14ac:dyDescent="0.25">
      <c r="A283" s="395" t="s">
        <v>6845</v>
      </c>
      <c r="B283" s="397">
        <v>119</v>
      </c>
      <c r="C283" s="397">
        <v>119</v>
      </c>
      <c r="D283" s="397">
        <v>124</v>
      </c>
      <c r="E283" s="397">
        <v>122</v>
      </c>
      <c r="F283" s="400"/>
      <c r="G283" s="400"/>
      <c r="H283" s="399"/>
      <c r="I283" s="399"/>
      <c r="J283" s="399"/>
      <c r="K283" s="399"/>
      <c r="L283" s="399"/>
      <c r="M283" s="399"/>
      <c r="N283" s="395">
        <f t="shared" si="4"/>
        <v>484</v>
      </c>
    </row>
    <row r="284" spans="1:14" x14ac:dyDescent="0.25">
      <c r="A284" s="395" t="s">
        <v>6847</v>
      </c>
      <c r="B284" s="400"/>
      <c r="C284" s="400"/>
      <c r="D284" s="400"/>
      <c r="E284" s="400"/>
      <c r="F284" s="399"/>
      <c r="G284" s="399"/>
      <c r="H284" s="398">
        <v>39</v>
      </c>
      <c r="I284" s="398">
        <v>91</v>
      </c>
      <c r="J284" s="398">
        <v>74</v>
      </c>
      <c r="K284" s="398">
        <v>135</v>
      </c>
      <c r="L284" s="398">
        <v>74</v>
      </c>
      <c r="M284" s="398">
        <v>133</v>
      </c>
      <c r="N284" s="395">
        <f t="shared" si="4"/>
        <v>546</v>
      </c>
    </row>
    <row r="285" spans="1:14" x14ac:dyDescent="0.25">
      <c r="A285" s="395" t="s">
        <v>7378</v>
      </c>
      <c r="B285" s="399"/>
      <c r="C285" s="399"/>
      <c r="D285" s="399"/>
      <c r="E285" s="399"/>
      <c r="F285" s="397">
        <v>104</v>
      </c>
      <c r="G285" s="397">
        <v>112</v>
      </c>
      <c r="H285" s="397">
        <v>127</v>
      </c>
      <c r="I285" s="397">
        <v>124</v>
      </c>
      <c r="J285" s="397">
        <v>104</v>
      </c>
      <c r="K285" s="397">
        <v>123</v>
      </c>
      <c r="L285" s="397">
        <v>128</v>
      </c>
      <c r="M285" s="397">
        <v>127</v>
      </c>
      <c r="N285" s="395">
        <f t="shared" si="4"/>
        <v>949</v>
      </c>
    </row>
    <row r="286" spans="1:14" x14ac:dyDescent="0.25">
      <c r="A286" s="395" t="s">
        <v>7379</v>
      </c>
      <c r="B286" s="398">
        <v>117</v>
      </c>
      <c r="C286" s="398">
        <v>113</v>
      </c>
      <c r="D286" s="398">
        <v>96</v>
      </c>
      <c r="E286" s="398">
        <v>135</v>
      </c>
      <c r="F286" s="400"/>
      <c r="G286" s="400"/>
      <c r="H286" s="400"/>
      <c r="I286" s="400"/>
      <c r="J286" s="400"/>
      <c r="K286" s="400"/>
      <c r="L286" s="400"/>
      <c r="M286" s="400"/>
      <c r="N286" s="395">
        <f t="shared" si="4"/>
        <v>461</v>
      </c>
    </row>
    <row r="287" spans="1:14" x14ac:dyDescent="0.25">
      <c r="A287" s="395" t="s">
        <v>7126</v>
      </c>
      <c r="B287" s="400"/>
      <c r="C287" s="400"/>
      <c r="D287" s="400"/>
      <c r="E287" s="400"/>
      <c r="F287" s="399"/>
      <c r="G287" s="399"/>
      <c r="H287" s="399"/>
      <c r="I287" s="398">
        <v>5</v>
      </c>
      <c r="J287" s="399"/>
      <c r="K287" s="399"/>
      <c r="L287" s="398">
        <v>51</v>
      </c>
      <c r="M287" s="398">
        <v>42</v>
      </c>
      <c r="N287" s="395">
        <f t="shared" si="4"/>
        <v>98</v>
      </c>
    </row>
    <row r="288" spans="1:14" x14ac:dyDescent="0.25">
      <c r="A288" s="395" t="s">
        <v>7415</v>
      </c>
      <c r="B288" s="399"/>
      <c r="C288" s="399"/>
      <c r="D288" s="399"/>
      <c r="E288" s="400"/>
      <c r="F288" s="400"/>
      <c r="G288" s="400"/>
      <c r="H288" s="397">
        <v>73</v>
      </c>
      <c r="I288" s="397">
        <v>102</v>
      </c>
      <c r="J288" s="397">
        <v>72</v>
      </c>
      <c r="K288" s="397">
        <v>113</v>
      </c>
      <c r="L288" s="397">
        <v>60</v>
      </c>
      <c r="M288" s="397">
        <v>93</v>
      </c>
      <c r="N288" s="395">
        <f t="shared" si="4"/>
        <v>513</v>
      </c>
    </row>
    <row r="289" spans="1:14" x14ac:dyDescent="0.25">
      <c r="A289" s="395" t="s">
        <v>7260</v>
      </c>
      <c r="B289" s="400"/>
      <c r="C289" s="400"/>
      <c r="D289" s="400"/>
      <c r="E289" s="400"/>
      <c r="F289" s="398">
        <v>7</v>
      </c>
      <c r="G289" s="398">
        <v>10</v>
      </c>
      <c r="H289" s="398">
        <v>114</v>
      </c>
      <c r="I289" s="398">
        <v>195</v>
      </c>
      <c r="J289" s="398">
        <v>131</v>
      </c>
      <c r="K289" s="398">
        <v>200</v>
      </c>
      <c r="L289" s="398">
        <v>118</v>
      </c>
      <c r="M289" s="398">
        <v>193</v>
      </c>
      <c r="N289" s="395">
        <f t="shared" si="4"/>
        <v>968</v>
      </c>
    </row>
    <row r="290" spans="1:14" x14ac:dyDescent="0.25">
      <c r="A290" s="395" t="s">
        <v>7257</v>
      </c>
      <c r="B290" s="400"/>
      <c r="C290" s="400"/>
      <c r="D290" s="400"/>
      <c r="E290" s="397">
        <v>1</v>
      </c>
      <c r="F290" s="397">
        <v>334</v>
      </c>
      <c r="G290" s="397">
        <v>340</v>
      </c>
      <c r="H290" s="397">
        <v>311</v>
      </c>
      <c r="I290" s="397">
        <v>314</v>
      </c>
      <c r="J290" s="397">
        <v>308</v>
      </c>
      <c r="K290" s="397">
        <v>329</v>
      </c>
      <c r="L290" s="397">
        <v>343</v>
      </c>
      <c r="M290" s="397">
        <v>365</v>
      </c>
      <c r="N290" s="395">
        <f t="shared" si="4"/>
        <v>2645</v>
      </c>
    </row>
    <row r="291" spans="1:14" x14ac:dyDescent="0.25">
      <c r="A291" s="395" t="s">
        <v>7259</v>
      </c>
      <c r="B291" s="398">
        <v>165</v>
      </c>
      <c r="C291" s="398">
        <v>137</v>
      </c>
      <c r="D291" s="398">
        <v>150</v>
      </c>
      <c r="E291" s="398">
        <v>167</v>
      </c>
      <c r="F291" s="399"/>
      <c r="G291" s="399"/>
      <c r="H291" s="400"/>
      <c r="I291" s="400"/>
      <c r="J291" s="400"/>
      <c r="K291" s="400"/>
      <c r="L291" s="400"/>
      <c r="M291" s="400"/>
      <c r="N291" s="395">
        <f t="shared" si="4"/>
        <v>619</v>
      </c>
    </row>
    <row r="292" spans="1:14" x14ac:dyDescent="0.25">
      <c r="A292" s="395" t="s">
        <v>7258</v>
      </c>
      <c r="B292" s="397">
        <v>171</v>
      </c>
      <c r="C292" s="397">
        <v>172</v>
      </c>
      <c r="D292" s="397">
        <v>152</v>
      </c>
      <c r="E292" s="397">
        <v>175</v>
      </c>
      <c r="F292" s="399"/>
      <c r="G292" s="399"/>
      <c r="H292" s="399"/>
      <c r="I292" s="399"/>
      <c r="J292" s="399"/>
      <c r="K292" s="399"/>
      <c r="L292" s="399"/>
      <c r="M292" s="399"/>
      <c r="N292" s="395">
        <f t="shared" si="4"/>
        <v>670</v>
      </c>
    </row>
    <row r="293" spans="1:14" x14ac:dyDescent="0.25">
      <c r="A293" s="395" t="s">
        <v>7058</v>
      </c>
      <c r="B293" s="398">
        <v>34</v>
      </c>
      <c r="C293" s="398">
        <v>45</v>
      </c>
      <c r="D293" s="398">
        <v>38</v>
      </c>
      <c r="E293" s="398">
        <v>44</v>
      </c>
      <c r="F293" s="397">
        <v>49</v>
      </c>
      <c r="G293" s="397">
        <v>42</v>
      </c>
      <c r="H293" s="397">
        <v>48</v>
      </c>
      <c r="I293" s="397">
        <v>56</v>
      </c>
      <c r="J293" s="397">
        <v>37</v>
      </c>
      <c r="K293" s="397">
        <v>46</v>
      </c>
      <c r="L293" s="397">
        <v>53</v>
      </c>
      <c r="M293" s="397">
        <v>45</v>
      </c>
      <c r="N293" s="395">
        <f t="shared" si="4"/>
        <v>537</v>
      </c>
    </row>
    <row r="294" spans="1:14" x14ac:dyDescent="0.25">
      <c r="A294" s="395" t="s">
        <v>7381</v>
      </c>
      <c r="B294" s="397">
        <v>105</v>
      </c>
      <c r="C294" s="397">
        <v>119</v>
      </c>
      <c r="D294" s="397">
        <v>98</v>
      </c>
      <c r="E294" s="397">
        <v>135</v>
      </c>
      <c r="F294" s="400"/>
      <c r="G294" s="400"/>
      <c r="H294" s="400"/>
      <c r="I294" s="400"/>
      <c r="J294" s="400"/>
      <c r="K294" s="400"/>
      <c r="L294" s="400"/>
      <c r="M294" s="400"/>
      <c r="N294" s="395">
        <f t="shared" si="4"/>
        <v>457</v>
      </c>
    </row>
    <row r="295" spans="1:14" x14ac:dyDescent="0.25">
      <c r="A295" s="395" t="s">
        <v>7380</v>
      </c>
      <c r="B295" s="400"/>
      <c r="C295" s="400"/>
      <c r="D295" s="400"/>
      <c r="E295" s="400"/>
      <c r="F295" s="397">
        <v>102</v>
      </c>
      <c r="G295" s="397">
        <v>114</v>
      </c>
      <c r="H295" s="397">
        <v>97</v>
      </c>
      <c r="I295" s="397">
        <v>129</v>
      </c>
      <c r="J295" s="397">
        <v>109</v>
      </c>
      <c r="K295" s="397">
        <v>101</v>
      </c>
      <c r="L295" s="397">
        <v>111</v>
      </c>
      <c r="M295" s="397">
        <v>123</v>
      </c>
      <c r="N295" s="395">
        <f t="shared" si="4"/>
        <v>886</v>
      </c>
    </row>
    <row r="296" spans="1:14" x14ac:dyDescent="0.25">
      <c r="A296" s="395" t="s">
        <v>7119</v>
      </c>
      <c r="B296" s="397">
        <v>1</v>
      </c>
      <c r="C296" s="397">
        <v>2</v>
      </c>
      <c r="D296" s="400"/>
      <c r="E296" s="397">
        <v>2</v>
      </c>
      <c r="F296" s="399"/>
      <c r="G296" s="398">
        <v>2</v>
      </c>
      <c r="H296" s="399"/>
      <c r="I296" s="399"/>
      <c r="J296" s="399"/>
      <c r="K296" s="399"/>
      <c r="L296" s="399"/>
      <c r="M296" s="399"/>
      <c r="N296" s="395">
        <f t="shared" si="4"/>
        <v>7</v>
      </c>
    </row>
    <row r="297" spans="1:14" x14ac:dyDescent="0.25">
      <c r="A297" s="395" t="s">
        <v>7118</v>
      </c>
      <c r="B297" s="398">
        <v>257</v>
      </c>
      <c r="C297" s="398">
        <v>256</v>
      </c>
      <c r="D297" s="398">
        <v>229</v>
      </c>
      <c r="E297" s="398">
        <v>273</v>
      </c>
      <c r="F297" s="400"/>
      <c r="G297" s="397">
        <v>1</v>
      </c>
      <c r="H297" s="400"/>
      <c r="I297" s="400"/>
      <c r="J297" s="400"/>
      <c r="K297" s="400"/>
      <c r="L297" s="400"/>
      <c r="M297" s="400"/>
      <c r="N297" s="395">
        <f t="shared" si="4"/>
        <v>1016</v>
      </c>
    </row>
    <row r="298" spans="1:14" x14ac:dyDescent="0.25">
      <c r="A298" s="395" t="s">
        <v>7117</v>
      </c>
      <c r="B298" s="400"/>
      <c r="C298" s="400"/>
      <c r="D298" s="400"/>
      <c r="E298" s="400"/>
      <c r="F298" s="397">
        <v>221</v>
      </c>
      <c r="G298" s="397">
        <v>283</v>
      </c>
      <c r="H298" s="397">
        <v>198</v>
      </c>
      <c r="I298" s="397">
        <v>222</v>
      </c>
      <c r="J298" s="397">
        <v>202</v>
      </c>
      <c r="K298" s="397">
        <v>228</v>
      </c>
      <c r="L298" s="397">
        <v>207</v>
      </c>
      <c r="M298" s="397">
        <v>228</v>
      </c>
      <c r="N298" s="395">
        <f t="shared" si="4"/>
        <v>1789</v>
      </c>
    </row>
    <row r="299" spans="1:14" x14ac:dyDescent="0.25">
      <c r="A299" s="395" t="s">
        <v>7217</v>
      </c>
      <c r="B299" s="400"/>
      <c r="C299" s="400"/>
      <c r="D299" s="400"/>
      <c r="E299" s="400"/>
      <c r="F299" s="397">
        <v>145</v>
      </c>
      <c r="G299" s="397">
        <v>149</v>
      </c>
      <c r="H299" s="397">
        <v>137</v>
      </c>
      <c r="I299" s="397">
        <v>135</v>
      </c>
      <c r="J299" s="397">
        <v>161</v>
      </c>
      <c r="K299" s="397">
        <v>135</v>
      </c>
      <c r="L299" s="397">
        <v>115</v>
      </c>
      <c r="M299" s="397">
        <v>149</v>
      </c>
      <c r="N299" s="395">
        <f t="shared" si="4"/>
        <v>1126</v>
      </c>
    </row>
    <row r="300" spans="1:14" x14ac:dyDescent="0.25">
      <c r="A300" s="395" t="s">
        <v>7218</v>
      </c>
      <c r="B300" s="398">
        <v>155</v>
      </c>
      <c r="C300" s="398">
        <v>155</v>
      </c>
      <c r="D300" s="398">
        <v>162</v>
      </c>
      <c r="E300" s="398">
        <v>161</v>
      </c>
      <c r="F300" s="399"/>
      <c r="G300" s="400"/>
      <c r="H300" s="400"/>
      <c r="I300" s="400"/>
      <c r="J300" s="400"/>
      <c r="K300" s="400"/>
      <c r="L300" s="400"/>
      <c r="M300" s="400"/>
      <c r="N300" s="395">
        <f t="shared" si="4"/>
        <v>633</v>
      </c>
    </row>
    <row r="301" spans="1:14" x14ac:dyDescent="0.25">
      <c r="A301" s="395" t="s">
        <v>7324</v>
      </c>
      <c r="B301" s="397">
        <v>91</v>
      </c>
      <c r="C301" s="397">
        <v>103</v>
      </c>
      <c r="D301" s="397">
        <v>87</v>
      </c>
      <c r="E301" s="397">
        <v>75</v>
      </c>
      <c r="F301" s="400"/>
      <c r="G301" s="400"/>
      <c r="H301" s="400"/>
      <c r="I301" s="400"/>
      <c r="J301" s="400"/>
      <c r="K301" s="400"/>
      <c r="L301" s="400"/>
      <c r="M301" s="400"/>
      <c r="N301" s="395">
        <f t="shared" si="4"/>
        <v>356</v>
      </c>
    </row>
    <row r="302" spans="1:14" x14ac:dyDescent="0.25">
      <c r="A302" s="395" t="s">
        <v>7325</v>
      </c>
      <c r="B302" s="400"/>
      <c r="C302" s="400"/>
      <c r="D302" s="400"/>
      <c r="E302" s="400"/>
      <c r="F302" s="397">
        <v>99</v>
      </c>
      <c r="G302" s="397">
        <v>66</v>
      </c>
      <c r="H302" s="397">
        <v>79</v>
      </c>
      <c r="I302" s="397">
        <v>60</v>
      </c>
      <c r="J302" s="397">
        <v>84</v>
      </c>
      <c r="K302" s="397">
        <v>75</v>
      </c>
      <c r="L302" s="397">
        <v>83</v>
      </c>
      <c r="M302" s="397">
        <v>97</v>
      </c>
      <c r="N302" s="395">
        <f t="shared" si="4"/>
        <v>643</v>
      </c>
    </row>
    <row r="303" spans="1:14" x14ac:dyDescent="0.25">
      <c r="A303" s="395" t="s">
        <v>7282</v>
      </c>
      <c r="B303" s="400"/>
      <c r="C303" s="400"/>
      <c r="D303" s="400"/>
      <c r="E303" s="400"/>
      <c r="F303" s="397">
        <v>130</v>
      </c>
      <c r="G303" s="397">
        <v>144</v>
      </c>
      <c r="H303" s="397">
        <v>106</v>
      </c>
      <c r="I303" s="397">
        <v>155</v>
      </c>
      <c r="J303" s="397">
        <v>107</v>
      </c>
      <c r="K303" s="397">
        <v>140</v>
      </c>
      <c r="L303" s="397">
        <v>97</v>
      </c>
      <c r="M303" s="397">
        <v>117</v>
      </c>
      <c r="N303" s="395">
        <f t="shared" si="4"/>
        <v>996</v>
      </c>
    </row>
    <row r="304" spans="1:14" x14ac:dyDescent="0.25">
      <c r="A304" s="395" t="s">
        <v>6724</v>
      </c>
      <c r="B304" s="400"/>
      <c r="C304" s="400"/>
      <c r="D304" s="400"/>
      <c r="E304" s="400"/>
      <c r="F304" s="397">
        <v>65</v>
      </c>
      <c r="G304" s="397">
        <v>86</v>
      </c>
      <c r="H304" s="397">
        <v>89</v>
      </c>
      <c r="I304" s="397">
        <v>92</v>
      </c>
      <c r="J304" s="397">
        <v>71</v>
      </c>
      <c r="K304" s="397">
        <v>72</v>
      </c>
      <c r="L304" s="397">
        <v>69</v>
      </c>
      <c r="M304" s="397">
        <v>74</v>
      </c>
      <c r="N304" s="395">
        <f t="shared" si="4"/>
        <v>618</v>
      </c>
    </row>
    <row r="305" spans="1:14" x14ac:dyDescent="0.25">
      <c r="A305" s="395" t="s">
        <v>6725</v>
      </c>
      <c r="B305" s="397">
        <v>72</v>
      </c>
      <c r="C305" s="397">
        <v>71</v>
      </c>
      <c r="D305" s="397">
        <v>77</v>
      </c>
      <c r="E305" s="397">
        <v>97</v>
      </c>
      <c r="F305" s="400"/>
      <c r="G305" s="400"/>
      <c r="H305" s="400"/>
      <c r="I305" s="400"/>
      <c r="J305" s="400"/>
      <c r="K305" s="400"/>
      <c r="L305" s="400"/>
      <c r="M305" s="400"/>
      <c r="N305" s="395">
        <f t="shared" si="4"/>
        <v>317</v>
      </c>
    </row>
    <row r="306" spans="1:14" x14ac:dyDescent="0.25">
      <c r="A306" s="395" t="s">
        <v>7687</v>
      </c>
      <c r="B306" s="400"/>
      <c r="C306" s="400"/>
      <c r="D306" s="400"/>
      <c r="E306" s="400"/>
      <c r="F306" s="398">
        <v>4</v>
      </c>
      <c r="G306" s="397">
        <v>7</v>
      </c>
      <c r="H306" s="398">
        <v>24</v>
      </c>
      <c r="I306" s="398">
        <v>32</v>
      </c>
      <c r="J306" s="398">
        <v>40</v>
      </c>
      <c r="K306" s="398">
        <v>89</v>
      </c>
      <c r="L306" s="398">
        <v>126</v>
      </c>
      <c r="M306" s="398">
        <v>116</v>
      </c>
      <c r="N306" s="395">
        <f t="shared" si="4"/>
        <v>438</v>
      </c>
    </row>
    <row r="307" spans="1:14" x14ac:dyDescent="0.25">
      <c r="A307" s="395" t="s">
        <v>7686</v>
      </c>
      <c r="B307" s="399"/>
      <c r="C307" s="399"/>
      <c r="D307" s="400"/>
      <c r="E307" s="400"/>
      <c r="F307" s="400"/>
      <c r="G307" s="400"/>
      <c r="H307" s="397">
        <v>47</v>
      </c>
      <c r="I307" s="397">
        <v>33</v>
      </c>
      <c r="J307" s="397">
        <v>115</v>
      </c>
      <c r="K307" s="397">
        <v>87</v>
      </c>
      <c r="L307" s="397">
        <v>121</v>
      </c>
      <c r="M307" s="397">
        <v>111</v>
      </c>
      <c r="N307" s="395">
        <f t="shared" si="4"/>
        <v>514</v>
      </c>
    </row>
    <row r="308" spans="1:14" x14ac:dyDescent="0.25">
      <c r="A308" s="395" t="s">
        <v>7685</v>
      </c>
      <c r="B308" s="400"/>
      <c r="C308" s="400"/>
      <c r="D308" s="400"/>
      <c r="E308" s="400"/>
      <c r="F308" s="400"/>
      <c r="G308" s="400"/>
      <c r="H308" s="397">
        <v>1</v>
      </c>
      <c r="I308" s="400"/>
      <c r="J308" s="397">
        <v>2</v>
      </c>
      <c r="K308" s="397">
        <v>5</v>
      </c>
      <c r="L308" s="397">
        <v>4</v>
      </c>
      <c r="M308" s="397">
        <v>5</v>
      </c>
      <c r="N308" s="395">
        <f t="shared" si="4"/>
        <v>17</v>
      </c>
    </row>
    <row r="309" spans="1:14" x14ac:dyDescent="0.25">
      <c r="A309" s="395" t="s">
        <v>7767</v>
      </c>
      <c r="B309" s="400"/>
      <c r="C309" s="400"/>
      <c r="D309" s="400"/>
      <c r="E309" s="400"/>
      <c r="F309" s="397">
        <v>81</v>
      </c>
      <c r="G309" s="397">
        <v>85</v>
      </c>
      <c r="H309" s="397">
        <v>87</v>
      </c>
      <c r="I309" s="397">
        <v>98</v>
      </c>
      <c r="J309" s="397">
        <v>97</v>
      </c>
      <c r="K309" s="397">
        <v>78</v>
      </c>
      <c r="L309" s="397">
        <v>74</v>
      </c>
      <c r="M309" s="397">
        <v>80</v>
      </c>
      <c r="N309" s="395">
        <f t="shared" si="4"/>
        <v>680</v>
      </c>
    </row>
    <row r="310" spans="1:14" x14ac:dyDescent="0.25">
      <c r="A310" s="395" t="s">
        <v>7489</v>
      </c>
      <c r="B310" s="400"/>
      <c r="C310" s="400"/>
      <c r="D310" s="400"/>
      <c r="E310" s="400"/>
      <c r="F310" s="397">
        <v>199</v>
      </c>
      <c r="G310" s="397">
        <v>217</v>
      </c>
      <c r="H310" s="397">
        <v>184</v>
      </c>
      <c r="I310" s="397">
        <v>198</v>
      </c>
      <c r="J310" s="397">
        <v>187</v>
      </c>
      <c r="K310" s="397">
        <v>222</v>
      </c>
      <c r="L310" s="397">
        <v>205</v>
      </c>
      <c r="M310" s="397">
        <v>213</v>
      </c>
      <c r="N310" s="395">
        <f t="shared" si="4"/>
        <v>1625</v>
      </c>
    </row>
    <row r="311" spans="1:14" x14ac:dyDescent="0.25">
      <c r="A311" s="395" t="s">
        <v>7488</v>
      </c>
      <c r="B311" s="397">
        <v>84</v>
      </c>
      <c r="C311" s="397">
        <v>80</v>
      </c>
      <c r="D311" s="397">
        <v>93</v>
      </c>
      <c r="E311" s="397">
        <v>89</v>
      </c>
      <c r="F311" s="400"/>
      <c r="G311" s="397">
        <v>2</v>
      </c>
      <c r="H311" s="397">
        <v>1</v>
      </c>
      <c r="I311" s="397">
        <v>1</v>
      </c>
      <c r="J311" s="400"/>
      <c r="K311" s="400"/>
      <c r="L311" s="397">
        <v>3</v>
      </c>
      <c r="M311" s="397">
        <v>1</v>
      </c>
      <c r="N311" s="395">
        <f t="shared" si="4"/>
        <v>354</v>
      </c>
    </row>
    <row r="312" spans="1:14" x14ac:dyDescent="0.25">
      <c r="A312" s="395" t="s">
        <v>7490</v>
      </c>
      <c r="B312" s="398">
        <v>113</v>
      </c>
      <c r="C312" s="398">
        <v>103</v>
      </c>
      <c r="D312" s="398">
        <v>115</v>
      </c>
      <c r="E312" s="398">
        <v>122</v>
      </c>
      <c r="F312" s="400"/>
      <c r="G312" s="400"/>
      <c r="H312" s="400"/>
      <c r="I312" s="400"/>
      <c r="J312" s="400"/>
      <c r="K312" s="400"/>
      <c r="L312" s="400"/>
      <c r="M312" s="400"/>
      <c r="N312" s="395">
        <f t="shared" si="4"/>
        <v>453</v>
      </c>
    </row>
    <row r="313" spans="1:14" x14ac:dyDescent="0.25">
      <c r="A313" s="395" t="s">
        <v>15039</v>
      </c>
      <c r="B313" s="399"/>
      <c r="C313" s="398">
        <v>1</v>
      </c>
      <c r="D313" s="400"/>
      <c r="E313" s="400"/>
      <c r="F313" s="400"/>
      <c r="G313" s="400"/>
      <c r="H313" s="400"/>
      <c r="I313" s="400"/>
      <c r="J313" s="400"/>
      <c r="K313" s="400"/>
      <c r="L313" s="400"/>
      <c r="M313" s="400"/>
      <c r="N313" s="395">
        <f t="shared" si="4"/>
        <v>1</v>
      </c>
    </row>
    <row r="314" spans="1:14" x14ac:dyDescent="0.25">
      <c r="A314" s="395" t="s">
        <v>6928</v>
      </c>
      <c r="B314" s="397">
        <v>70</v>
      </c>
      <c r="C314" s="397">
        <v>92</v>
      </c>
      <c r="D314" s="397">
        <v>71</v>
      </c>
      <c r="E314" s="397">
        <v>81</v>
      </c>
      <c r="F314" s="400"/>
      <c r="G314" s="399"/>
      <c r="H314" s="399"/>
      <c r="I314" s="399"/>
      <c r="J314" s="399"/>
      <c r="K314" s="399"/>
      <c r="L314" s="399"/>
      <c r="M314" s="399"/>
      <c r="N314" s="395">
        <f t="shared" si="4"/>
        <v>314</v>
      </c>
    </row>
    <row r="315" spans="1:14" x14ac:dyDescent="0.25">
      <c r="A315" s="395" t="s">
        <v>6929</v>
      </c>
      <c r="B315" s="400"/>
      <c r="C315" s="400"/>
      <c r="D315" s="400"/>
      <c r="E315" s="400"/>
      <c r="F315" s="397">
        <v>96</v>
      </c>
      <c r="G315" s="397">
        <v>92</v>
      </c>
      <c r="H315" s="397">
        <v>97</v>
      </c>
      <c r="I315" s="397">
        <v>98</v>
      </c>
      <c r="J315" s="397">
        <v>91</v>
      </c>
      <c r="K315" s="397">
        <v>77</v>
      </c>
      <c r="L315" s="397">
        <v>97</v>
      </c>
      <c r="M315" s="397">
        <v>94</v>
      </c>
      <c r="N315" s="395">
        <f t="shared" si="4"/>
        <v>742</v>
      </c>
    </row>
    <row r="316" spans="1:14" x14ac:dyDescent="0.25">
      <c r="A316" s="395" t="s">
        <v>7283</v>
      </c>
      <c r="B316" s="399"/>
      <c r="C316" s="399"/>
      <c r="D316" s="399"/>
      <c r="E316" s="399"/>
      <c r="F316" s="397">
        <v>139</v>
      </c>
      <c r="G316" s="397">
        <v>163</v>
      </c>
      <c r="H316" s="397">
        <v>148</v>
      </c>
      <c r="I316" s="397">
        <v>139</v>
      </c>
      <c r="J316" s="397">
        <v>141</v>
      </c>
      <c r="K316" s="397">
        <v>152</v>
      </c>
      <c r="L316" s="397">
        <v>134</v>
      </c>
      <c r="M316" s="397">
        <v>140</v>
      </c>
      <c r="N316" s="395">
        <f t="shared" si="4"/>
        <v>1156</v>
      </c>
    </row>
    <row r="317" spans="1:14" x14ac:dyDescent="0.25">
      <c r="A317" s="395" t="s">
        <v>7284</v>
      </c>
      <c r="B317" s="397">
        <v>151</v>
      </c>
      <c r="C317" s="397">
        <v>129</v>
      </c>
      <c r="D317" s="397">
        <v>149</v>
      </c>
      <c r="E317" s="397">
        <v>135</v>
      </c>
      <c r="F317" s="399"/>
      <c r="G317" s="399"/>
      <c r="H317" s="399"/>
      <c r="I317" s="399"/>
      <c r="J317" s="399"/>
      <c r="K317" s="399"/>
      <c r="L317" s="399"/>
      <c r="M317" s="399"/>
      <c r="N317" s="395">
        <f t="shared" si="4"/>
        <v>564</v>
      </c>
    </row>
    <row r="318" spans="1:14" x14ac:dyDescent="0.25">
      <c r="A318" s="395" t="s">
        <v>7729</v>
      </c>
      <c r="B318" s="398">
        <v>41</v>
      </c>
      <c r="C318" s="398">
        <v>42</v>
      </c>
      <c r="D318" s="398">
        <v>45</v>
      </c>
      <c r="E318" s="398">
        <v>34</v>
      </c>
      <c r="F318" s="400"/>
      <c r="G318" s="400"/>
      <c r="H318" s="400"/>
      <c r="I318" s="400"/>
      <c r="J318" s="400"/>
      <c r="K318" s="400"/>
      <c r="L318" s="400"/>
      <c r="M318" s="400"/>
      <c r="N318" s="395">
        <f t="shared" si="4"/>
        <v>162</v>
      </c>
    </row>
    <row r="319" spans="1:14" x14ac:dyDescent="0.25">
      <c r="A319" s="395" t="s">
        <v>7157</v>
      </c>
      <c r="B319" s="397">
        <v>117</v>
      </c>
      <c r="C319" s="397">
        <v>116</v>
      </c>
      <c r="D319" s="397">
        <v>117</v>
      </c>
      <c r="E319" s="397">
        <v>136</v>
      </c>
      <c r="F319" s="399"/>
      <c r="G319" s="399"/>
      <c r="H319" s="399"/>
      <c r="I319" s="399"/>
      <c r="J319" s="399"/>
      <c r="K319" s="399"/>
      <c r="L319" s="399"/>
      <c r="M319" s="399"/>
      <c r="N319" s="395">
        <f t="shared" si="4"/>
        <v>486</v>
      </c>
    </row>
    <row r="320" spans="1:14" x14ac:dyDescent="0.25">
      <c r="A320" s="395" t="s">
        <v>7156</v>
      </c>
      <c r="B320" s="399"/>
      <c r="C320" s="399"/>
      <c r="D320" s="399"/>
      <c r="E320" s="399"/>
      <c r="F320" s="397">
        <v>119</v>
      </c>
      <c r="G320" s="397">
        <v>116</v>
      </c>
      <c r="H320" s="397">
        <v>124</v>
      </c>
      <c r="I320" s="397">
        <v>117</v>
      </c>
      <c r="J320" s="397">
        <v>96</v>
      </c>
      <c r="K320" s="397">
        <v>107</v>
      </c>
      <c r="L320" s="397">
        <v>61</v>
      </c>
      <c r="M320" s="397">
        <v>95</v>
      </c>
      <c r="N320" s="395">
        <f t="shared" si="4"/>
        <v>835</v>
      </c>
    </row>
    <row r="321" spans="1:14" x14ac:dyDescent="0.25">
      <c r="A321" s="395" t="s">
        <v>7120</v>
      </c>
      <c r="B321" s="400"/>
      <c r="C321" s="400"/>
      <c r="D321" s="400"/>
      <c r="E321" s="400"/>
      <c r="F321" s="398">
        <v>115</v>
      </c>
      <c r="G321" s="398">
        <v>133</v>
      </c>
      <c r="H321" s="398">
        <v>116</v>
      </c>
      <c r="I321" s="398">
        <v>143</v>
      </c>
      <c r="J321" s="398">
        <v>141</v>
      </c>
      <c r="K321" s="398">
        <v>115</v>
      </c>
      <c r="L321" s="398">
        <v>128</v>
      </c>
      <c r="M321" s="398">
        <v>118</v>
      </c>
      <c r="N321" s="395">
        <f t="shared" si="4"/>
        <v>1009</v>
      </c>
    </row>
    <row r="322" spans="1:14" x14ac:dyDescent="0.25">
      <c r="A322" s="395" t="s">
        <v>7121</v>
      </c>
      <c r="B322" s="397">
        <v>143</v>
      </c>
      <c r="C322" s="397">
        <v>155</v>
      </c>
      <c r="D322" s="397">
        <v>144</v>
      </c>
      <c r="E322" s="397">
        <v>164</v>
      </c>
      <c r="F322" s="400"/>
      <c r="G322" s="397">
        <v>1</v>
      </c>
      <c r="H322" s="400"/>
      <c r="I322" s="400"/>
      <c r="J322" s="400"/>
      <c r="K322" s="400"/>
      <c r="L322" s="400"/>
      <c r="M322" s="400"/>
      <c r="N322" s="395">
        <f t="shared" si="4"/>
        <v>607</v>
      </c>
    </row>
    <row r="323" spans="1:14" x14ac:dyDescent="0.25">
      <c r="A323" s="395" t="s">
        <v>7653</v>
      </c>
      <c r="B323" s="398">
        <v>210</v>
      </c>
      <c r="C323" s="398">
        <v>253</v>
      </c>
      <c r="D323" s="398">
        <v>209</v>
      </c>
      <c r="E323" s="398">
        <v>223</v>
      </c>
      <c r="F323" s="399"/>
      <c r="G323" s="400"/>
      <c r="H323" s="400"/>
      <c r="I323" s="400"/>
      <c r="J323" s="400"/>
      <c r="K323" s="400"/>
      <c r="L323" s="400"/>
      <c r="M323" s="400"/>
      <c r="N323" s="395">
        <f t="shared" si="4"/>
        <v>895</v>
      </c>
    </row>
    <row r="324" spans="1:14" x14ac:dyDescent="0.25">
      <c r="A324" s="395" t="s">
        <v>7654</v>
      </c>
      <c r="B324" s="399"/>
      <c r="C324" s="399"/>
      <c r="D324" s="399"/>
      <c r="E324" s="399"/>
      <c r="F324" s="397">
        <v>195</v>
      </c>
      <c r="G324" s="397">
        <v>231</v>
      </c>
      <c r="H324" s="397">
        <v>178</v>
      </c>
      <c r="I324" s="397">
        <v>208</v>
      </c>
      <c r="J324" s="397">
        <v>191</v>
      </c>
      <c r="K324" s="397">
        <v>197</v>
      </c>
      <c r="L324" s="397">
        <v>201</v>
      </c>
      <c r="M324" s="397">
        <v>208</v>
      </c>
      <c r="N324" s="395">
        <f t="shared" si="4"/>
        <v>1609</v>
      </c>
    </row>
    <row r="325" spans="1:14" x14ac:dyDescent="0.25">
      <c r="A325" s="395" t="s">
        <v>7651</v>
      </c>
      <c r="B325" s="400"/>
      <c r="C325" s="400"/>
      <c r="D325" s="400"/>
      <c r="E325" s="400"/>
      <c r="F325" s="398">
        <v>172</v>
      </c>
      <c r="G325" s="398">
        <v>188</v>
      </c>
      <c r="H325" s="398">
        <v>172</v>
      </c>
      <c r="I325" s="398">
        <v>190</v>
      </c>
      <c r="J325" s="398">
        <v>171</v>
      </c>
      <c r="K325" s="398">
        <v>184</v>
      </c>
      <c r="L325" s="398">
        <v>188</v>
      </c>
      <c r="M325" s="398">
        <v>202</v>
      </c>
      <c r="N325" s="395">
        <f t="shared" ref="N325:N388" si="5">SUM(B325:M325)</f>
        <v>1467</v>
      </c>
    </row>
    <row r="326" spans="1:14" x14ac:dyDescent="0.25">
      <c r="A326" s="395" t="s">
        <v>7655</v>
      </c>
      <c r="B326" s="400"/>
      <c r="C326" s="400"/>
      <c r="D326" s="400"/>
      <c r="E326" s="400"/>
      <c r="F326" s="398">
        <v>119</v>
      </c>
      <c r="G326" s="398">
        <v>85</v>
      </c>
      <c r="H326" s="398">
        <v>88</v>
      </c>
      <c r="I326" s="398">
        <v>123</v>
      </c>
      <c r="J326" s="398">
        <v>82</v>
      </c>
      <c r="K326" s="398">
        <v>93</v>
      </c>
      <c r="L326" s="398">
        <v>88</v>
      </c>
      <c r="M326" s="398">
        <v>85</v>
      </c>
      <c r="N326" s="395">
        <f t="shared" si="5"/>
        <v>763</v>
      </c>
    </row>
    <row r="327" spans="1:14" x14ac:dyDescent="0.25">
      <c r="A327" s="395" t="s">
        <v>7652</v>
      </c>
      <c r="B327" s="398">
        <v>247</v>
      </c>
      <c r="C327" s="398">
        <v>274</v>
      </c>
      <c r="D327" s="398">
        <v>281</v>
      </c>
      <c r="E327" s="398">
        <v>284</v>
      </c>
      <c r="F327" s="400"/>
      <c r="G327" s="400"/>
      <c r="H327" s="400"/>
      <c r="I327" s="400"/>
      <c r="J327" s="400"/>
      <c r="K327" s="400"/>
      <c r="L327" s="400"/>
      <c r="M327" s="400"/>
      <c r="N327" s="395">
        <f t="shared" si="5"/>
        <v>1086</v>
      </c>
    </row>
    <row r="328" spans="1:14" x14ac:dyDescent="0.25">
      <c r="A328" s="395" t="s">
        <v>6933</v>
      </c>
      <c r="B328" s="398">
        <v>2</v>
      </c>
      <c r="C328" s="398">
        <v>5</v>
      </c>
      <c r="D328" s="398">
        <v>8</v>
      </c>
      <c r="E328" s="398">
        <v>7</v>
      </c>
      <c r="F328" s="397">
        <v>11</v>
      </c>
      <c r="G328" s="397">
        <v>27</v>
      </c>
      <c r="H328" s="397">
        <v>15</v>
      </c>
      <c r="I328" s="397">
        <v>29</v>
      </c>
      <c r="J328" s="397">
        <v>12</v>
      </c>
      <c r="K328" s="397">
        <v>26</v>
      </c>
      <c r="L328" s="397">
        <v>6</v>
      </c>
      <c r="M328" s="397">
        <v>21</v>
      </c>
      <c r="N328" s="395">
        <f t="shared" si="5"/>
        <v>169</v>
      </c>
    </row>
    <row r="329" spans="1:14" x14ac:dyDescent="0.25">
      <c r="A329" s="395" t="s">
        <v>6906</v>
      </c>
      <c r="B329" s="397">
        <v>147</v>
      </c>
      <c r="C329" s="397">
        <v>154</v>
      </c>
      <c r="D329" s="397">
        <v>159</v>
      </c>
      <c r="E329" s="397">
        <v>165</v>
      </c>
      <c r="F329" s="399"/>
      <c r="G329" s="398">
        <v>1</v>
      </c>
      <c r="H329" s="399"/>
      <c r="I329" s="399"/>
      <c r="J329" s="399"/>
      <c r="K329" s="399"/>
      <c r="L329" s="399"/>
      <c r="M329" s="399"/>
      <c r="N329" s="395">
        <f t="shared" si="5"/>
        <v>626</v>
      </c>
    </row>
    <row r="330" spans="1:14" x14ac:dyDescent="0.25">
      <c r="A330" s="395" t="s">
        <v>6907</v>
      </c>
      <c r="B330" s="399"/>
      <c r="C330" s="399"/>
      <c r="D330" s="398">
        <v>2</v>
      </c>
      <c r="E330" s="398">
        <v>4</v>
      </c>
      <c r="F330" s="397">
        <v>130</v>
      </c>
      <c r="G330" s="397">
        <v>132</v>
      </c>
      <c r="H330" s="397">
        <v>142</v>
      </c>
      <c r="I330" s="397">
        <v>126</v>
      </c>
      <c r="J330" s="397">
        <v>136</v>
      </c>
      <c r="K330" s="397">
        <v>135</v>
      </c>
      <c r="L330" s="397">
        <v>145</v>
      </c>
      <c r="M330" s="397">
        <v>156</v>
      </c>
      <c r="N330" s="395">
        <f t="shared" si="5"/>
        <v>1108</v>
      </c>
    </row>
    <row r="331" spans="1:14" x14ac:dyDescent="0.25">
      <c r="A331" s="395" t="s">
        <v>7413</v>
      </c>
      <c r="B331" s="399"/>
      <c r="C331" s="399"/>
      <c r="D331" s="399"/>
      <c r="E331" s="399"/>
      <c r="F331" s="397">
        <v>60</v>
      </c>
      <c r="G331" s="397">
        <v>64</v>
      </c>
      <c r="H331" s="397">
        <v>57</v>
      </c>
      <c r="I331" s="397">
        <v>51</v>
      </c>
      <c r="J331" s="397">
        <v>55</v>
      </c>
      <c r="K331" s="397">
        <v>57</v>
      </c>
      <c r="L331" s="397">
        <v>61</v>
      </c>
      <c r="M331" s="397">
        <v>66</v>
      </c>
      <c r="N331" s="395">
        <f t="shared" si="5"/>
        <v>471</v>
      </c>
    </row>
    <row r="332" spans="1:14" x14ac:dyDescent="0.25">
      <c r="A332" s="395" t="s">
        <v>7414</v>
      </c>
      <c r="B332" s="398">
        <v>65</v>
      </c>
      <c r="C332" s="398">
        <v>56</v>
      </c>
      <c r="D332" s="398">
        <v>73</v>
      </c>
      <c r="E332" s="398">
        <v>67</v>
      </c>
      <c r="F332" s="400"/>
      <c r="G332" s="400"/>
      <c r="H332" s="400"/>
      <c r="I332" s="400"/>
      <c r="J332" s="400"/>
      <c r="K332" s="400"/>
      <c r="L332" s="400"/>
      <c r="M332" s="400"/>
      <c r="N332" s="395">
        <f t="shared" si="5"/>
        <v>261</v>
      </c>
    </row>
    <row r="333" spans="1:14" x14ac:dyDescent="0.25">
      <c r="A333" s="395" t="s">
        <v>6726</v>
      </c>
      <c r="B333" s="400"/>
      <c r="C333" s="400"/>
      <c r="D333" s="400"/>
      <c r="E333" s="400"/>
      <c r="F333" s="398">
        <v>53</v>
      </c>
      <c r="G333" s="398">
        <v>73</v>
      </c>
      <c r="H333" s="398">
        <v>77</v>
      </c>
      <c r="I333" s="398">
        <v>51</v>
      </c>
      <c r="J333" s="398">
        <v>77</v>
      </c>
      <c r="K333" s="398">
        <v>75</v>
      </c>
      <c r="L333" s="398">
        <v>61</v>
      </c>
      <c r="M333" s="398">
        <v>62</v>
      </c>
      <c r="N333" s="395">
        <f t="shared" si="5"/>
        <v>529</v>
      </c>
    </row>
    <row r="334" spans="1:14" x14ac:dyDescent="0.25">
      <c r="A334" s="395" t="s">
        <v>6727</v>
      </c>
      <c r="B334" s="397">
        <v>67</v>
      </c>
      <c r="C334" s="397">
        <v>58</v>
      </c>
      <c r="D334" s="397">
        <v>71</v>
      </c>
      <c r="E334" s="397">
        <v>68</v>
      </c>
      <c r="F334" s="400"/>
      <c r="G334" s="400"/>
      <c r="H334" s="400"/>
      <c r="I334" s="400"/>
      <c r="J334" s="400"/>
      <c r="K334" s="400"/>
      <c r="L334" s="400"/>
      <c r="M334" s="400"/>
      <c r="N334" s="395">
        <f t="shared" si="5"/>
        <v>264</v>
      </c>
    </row>
    <row r="335" spans="1:14" x14ac:dyDescent="0.25">
      <c r="A335" s="395" t="s">
        <v>7356</v>
      </c>
      <c r="B335" s="398">
        <v>51</v>
      </c>
      <c r="C335" s="398">
        <v>65</v>
      </c>
      <c r="D335" s="398">
        <v>64</v>
      </c>
      <c r="E335" s="398">
        <v>71</v>
      </c>
      <c r="F335" s="398">
        <v>67</v>
      </c>
      <c r="G335" s="398">
        <v>57</v>
      </c>
      <c r="H335" s="397">
        <v>72</v>
      </c>
      <c r="I335" s="397">
        <v>54</v>
      </c>
      <c r="J335" s="397">
        <v>57</v>
      </c>
      <c r="K335" s="397">
        <v>63</v>
      </c>
      <c r="L335" s="397">
        <v>63</v>
      </c>
      <c r="M335" s="397">
        <v>80</v>
      </c>
      <c r="N335" s="395">
        <f t="shared" si="5"/>
        <v>764</v>
      </c>
    </row>
    <row r="336" spans="1:14" x14ac:dyDescent="0.25">
      <c r="A336" s="395" t="s">
        <v>7511</v>
      </c>
      <c r="B336" s="400"/>
      <c r="C336" s="400"/>
      <c r="D336" s="400"/>
      <c r="E336" s="400"/>
      <c r="F336" s="397">
        <v>342</v>
      </c>
      <c r="G336" s="397">
        <v>345</v>
      </c>
      <c r="H336" s="398">
        <v>314</v>
      </c>
      <c r="I336" s="398">
        <v>332</v>
      </c>
      <c r="J336" s="398">
        <v>315</v>
      </c>
      <c r="K336" s="398">
        <v>293</v>
      </c>
      <c r="L336" s="398">
        <v>294</v>
      </c>
      <c r="M336" s="398">
        <v>340</v>
      </c>
      <c r="N336" s="395">
        <f t="shared" si="5"/>
        <v>2575</v>
      </c>
    </row>
    <row r="337" spans="1:14" x14ac:dyDescent="0.25">
      <c r="A337" s="395" t="s">
        <v>7513</v>
      </c>
      <c r="B337" s="397">
        <v>131</v>
      </c>
      <c r="C337" s="397">
        <v>162</v>
      </c>
      <c r="D337" s="397">
        <v>134</v>
      </c>
      <c r="E337" s="397">
        <v>173</v>
      </c>
      <c r="F337" s="399"/>
      <c r="G337" s="399"/>
      <c r="H337" s="399"/>
      <c r="I337" s="399"/>
      <c r="J337" s="399"/>
      <c r="K337" s="399"/>
      <c r="L337" s="399"/>
      <c r="M337" s="399"/>
      <c r="N337" s="395">
        <f t="shared" si="5"/>
        <v>600</v>
      </c>
    </row>
    <row r="338" spans="1:14" x14ac:dyDescent="0.25">
      <c r="A338" s="395" t="s">
        <v>7512</v>
      </c>
      <c r="B338" s="398">
        <v>167</v>
      </c>
      <c r="C338" s="398">
        <v>181</v>
      </c>
      <c r="D338" s="398">
        <v>199</v>
      </c>
      <c r="E338" s="398">
        <v>179</v>
      </c>
      <c r="F338" s="400"/>
      <c r="G338" s="400"/>
      <c r="H338" s="400"/>
      <c r="I338" s="400"/>
      <c r="J338" s="400"/>
      <c r="K338" s="400"/>
      <c r="L338" s="400"/>
      <c r="M338" s="400"/>
      <c r="N338" s="395">
        <f t="shared" si="5"/>
        <v>726</v>
      </c>
    </row>
    <row r="339" spans="1:14" x14ac:dyDescent="0.25">
      <c r="A339" s="395" t="s">
        <v>7262</v>
      </c>
      <c r="B339" s="398">
        <v>107</v>
      </c>
      <c r="C339" s="398">
        <v>112</v>
      </c>
      <c r="D339" s="398">
        <v>129</v>
      </c>
      <c r="E339" s="397">
        <v>86</v>
      </c>
      <c r="F339" s="399"/>
      <c r="G339" s="399"/>
      <c r="H339" s="399"/>
      <c r="I339" s="399"/>
      <c r="J339" s="399"/>
      <c r="K339" s="399"/>
      <c r="L339" s="399"/>
      <c r="M339" s="399"/>
      <c r="N339" s="395">
        <f t="shared" si="5"/>
        <v>434</v>
      </c>
    </row>
    <row r="340" spans="1:14" x14ac:dyDescent="0.25">
      <c r="A340" s="395" t="s">
        <v>7261</v>
      </c>
      <c r="B340" s="399"/>
      <c r="C340" s="399"/>
      <c r="D340" s="399"/>
      <c r="E340" s="399"/>
      <c r="F340" s="397">
        <v>100</v>
      </c>
      <c r="G340" s="397">
        <v>108</v>
      </c>
      <c r="H340" s="397">
        <v>108</v>
      </c>
      <c r="I340" s="397">
        <v>119</v>
      </c>
      <c r="J340" s="397">
        <v>94</v>
      </c>
      <c r="K340" s="397">
        <v>100</v>
      </c>
      <c r="L340" s="397">
        <v>88</v>
      </c>
      <c r="M340" s="397">
        <v>113</v>
      </c>
      <c r="N340" s="395">
        <f t="shared" si="5"/>
        <v>830</v>
      </c>
    </row>
    <row r="341" spans="1:14" x14ac:dyDescent="0.25">
      <c r="A341" s="395" t="s">
        <v>7452</v>
      </c>
      <c r="B341" s="400"/>
      <c r="C341" s="400"/>
      <c r="D341" s="400"/>
      <c r="E341" s="400"/>
      <c r="F341" s="398">
        <v>111</v>
      </c>
      <c r="G341" s="397">
        <v>158</v>
      </c>
      <c r="H341" s="398">
        <v>121</v>
      </c>
      <c r="I341" s="398">
        <v>169</v>
      </c>
      <c r="J341" s="397">
        <v>124</v>
      </c>
      <c r="K341" s="398">
        <v>146</v>
      </c>
      <c r="L341" s="398">
        <v>140</v>
      </c>
      <c r="M341" s="397">
        <v>155</v>
      </c>
      <c r="N341" s="395">
        <f t="shared" si="5"/>
        <v>1124</v>
      </c>
    </row>
    <row r="342" spans="1:14" x14ac:dyDescent="0.25">
      <c r="A342" s="395" t="s">
        <v>7450</v>
      </c>
      <c r="B342" s="400"/>
      <c r="C342" s="400"/>
      <c r="D342" s="400"/>
      <c r="E342" s="400"/>
      <c r="F342" s="398">
        <v>162</v>
      </c>
      <c r="G342" s="398">
        <v>182</v>
      </c>
      <c r="H342" s="398">
        <v>163</v>
      </c>
      <c r="I342" s="398">
        <v>175</v>
      </c>
      <c r="J342" s="398">
        <v>179</v>
      </c>
      <c r="K342" s="398">
        <v>181</v>
      </c>
      <c r="L342" s="398">
        <v>185</v>
      </c>
      <c r="M342" s="398">
        <v>194</v>
      </c>
      <c r="N342" s="395">
        <f t="shared" si="5"/>
        <v>1421</v>
      </c>
    </row>
    <row r="343" spans="1:14" x14ac:dyDescent="0.25">
      <c r="A343" s="395" t="s">
        <v>7451</v>
      </c>
      <c r="B343" s="397">
        <v>157</v>
      </c>
      <c r="C343" s="397">
        <v>172</v>
      </c>
      <c r="D343" s="397">
        <v>151</v>
      </c>
      <c r="E343" s="397">
        <v>215</v>
      </c>
      <c r="F343" s="399"/>
      <c r="G343" s="399"/>
      <c r="H343" s="399"/>
      <c r="I343" s="399"/>
      <c r="J343" s="399"/>
      <c r="K343" s="399"/>
      <c r="L343" s="399"/>
      <c r="M343" s="399"/>
      <c r="N343" s="395">
        <f t="shared" si="5"/>
        <v>695</v>
      </c>
    </row>
    <row r="344" spans="1:14" x14ac:dyDescent="0.25">
      <c r="A344" s="395" t="s">
        <v>7453</v>
      </c>
      <c r="B344" s="398">
        <v>131</v>
      </c>
      <c r="C344" s="398">
        <v>127</v>
      </c>
      <c r="D344" s="398">
        <v>141</v>
      </c>
      <c r="E344" s="398">
        <v>124</v>
      </c>
      <c r="F344" s="400"/>
      <c r="G344" s="400"/>
      <c r="H344" s="400"/>
      <c r="I344" s="400"/>
      <c r="J344" s="400"/>
      <c r="K344" s="400"/>
      <c r="L344" s="400"/>
      <c r="M344" s="400"/>
      <c r="N344" s="395">
        <f t="shared" si="5"/>
        <v>523</v>
      </c>
    </row>
    <row r="345" spans="1:14" x14ac:dyDescent="0.25">
      <c r="A345" s="395" t="s">
        <v>7591</v>
      </c>
      <c r="B345" s="400"/>
      <c r="C345" s="400"/>
      <c r="D345" s="400"/>
      <c r="E345" s="400"/>
      <c r="F345" s="399"/>
      <c r="G345" s="399"/>
      <c r="H345" s="399"/>
      <c r="I345" s="398">
        <v>1</v>
      </c>
      <c r="J345" s="398">
        <v>72</v>
      </c>
      <c r="K345" s="398">
        <v>127</v>
      </c>
      <c r="L345" s="398">
        <v>108</v>
      </c>
      <c r="M345" s="398">
        <v>156</v>
      </c>
      <c r="N345" s="395">
        <f t="shared" si="5"/>
        <v>464</v>
      </c>
    </row>
    <row r="346" spans="1:14" x14ac:dyDescent="0.25">
      <c r="A346" s="395" t="s">
        <v>7159</v>
      </c>
      <c r="B346" s="398">
        <v>131</v>
      </c>
      <c r="C346" s="398">
        <v>131</v>
      </c>
      <c r="D346" s="398">
        <v>123</v>
      </c>
      <c r="E346" s="398">
        <v>142</v>
      </c>
      <c r="F346" s="400"/>
      <c r="G346" s="400"/>
      <c r="H346" s="400"/>
      <c r="I346" s="400"/>
      <c r="J346" s="400"/>
      <c r="K346" s="400"/>
      <c r="L346" s="400"/>
      <c r="M346" s="400"/>
      <c r="N346" s="395">
        <f t="shared" si="5"/>
        <v>527</v>
      </c>
    </row>
    <row r="347" spans="1:14" x14ac:dyDescent="0.25">
      <c r="A347" s="395" t="s">
        <v>7158</v>
      </c>
      <c r="B347" s="400"/>
      <c r="C347" s="400"/>
      <c r="D347" s="400"/>
      <c r="E347" s="400"/>
      <c r="F347" s="398">
        <v>151</v>
      </c>
      <c r="G347" s="398">
        <v>149</v>
      </c>
      <c r="H347" s="398">
        <v>128</v>
      </c>
      <c r="I347" s="398">
        <v>125</v>
      </c>
      <c r="J347" s="398">
        <v>103</v>
      </c>
      <c r="K347" s="398">
        <v>127</v>
      </c>
      <c r="L347" s="398">
        <v>101</v>
      </c>
      <c r="M347" s="398">
        <v>102</v>
      </c>
      <c r="N347" s="395">
        <f t="shared" si="5"/>
        <v>986</v>
      </c>
    </row>
    <row r="348" spans="1:14" x14ac:dyDescent="0.25">
      <c r="A348" s="395" t="s">
        <v>7198</v>
      </c>
      <c r="B348" s="397">
        <v>84</v>
      </c>
      <c r="C348" s="397">
        <v>99</v>
      </c>
      <c r="D348" s="397">
        <v>100</v>
      </c>
      <c r="E348" s="397">
        <v>99</v>
      </c>
      <c r="F348" s="399"/>
      <c r="G348" s="399"/>
      <c r="H348" s="399"/>
      <c r="I348" s="399"/>
      <c r="J348" s="399"/>
      <c r="K348" s="399"/>
      <c r="L348" s="399"/>
      <c r="M348" s="399"/>
      <c r="N348" s="395">
        <f t="shared" si="5"/>
        <v>382</v>
      </c>
    </row>
    <row r="349" spans="1:14" x14ac:dyDescent="0.25">
      <c r="A349" s="395" t="s">
        <v>7197</v>
      </c>
      <c r="B349" s="399"/>
      <c r="C349" s="399"/>
      <c r="D349" s="399"/>
      <c r="E349" s="399"/>
      <c r="F349" s="397">
        <v>79</v>
      </c>
      <c r="G349" s="397">
        <v>97</v>
      </c>
      <c r="H349" s="397">
        <v>88</v>
      </c>
      <c r="I349" s="397">
        <v>106</v>
      </c>
      <c r="J349" s="397">
        <v>84</v>
      </c>
      <c r="K349" s="397">
        <v>87</v>
      </c>
      <c r="L349" s="397">
        <v>94</v>
      </c>
      <c r="M349" s="397">
        <v>94</v>
      </c>
      <c r="N349" s="395">
        <f t="shared" si="5"/>
        <v>729</v>
      </c>
    </row>
    <row r="350" spans="1:14" x14ac:dyDescent="0.25">
      <c r="A350" s="395" t="s">
        <v>7994</v>
      </c>
      <c r="B350" s="398">
        <v>29</v>
      </c>
      <c r="C350" s="398">
        <v>32</v>
      </c>
      <c r="D350" s="398">
        <v>34</v>
      </c>
      <c r="E350" s="398">
        <v>21</v>
      </c>
      <c r="F350" s="397">
        <v>42</v>
      </c>
      <c r="G350" s="397">
        <v>23</v>
      </c>
      <c r="H350" s="397">
        <v>48</v>
      </c>
      <c r="I350" s="397">
        <v>30</v>
      </c>
      <c r="J350" s="397">
        <v>33</v>
      </c>
      <c r="K350" s="397">
        <v>21</v>
      </c>
      <c r="L350" s="397">
        <v>30</v>
      </c>
      <c r="M350" s="397">
        <v>20</v>
      </c>
      <c r="N350" s="395">
        <f t="shared" si="5"/>
        <v>363</v>
      </c>
    </row>
    <row r="351" spans="1:14" x14ac:dyDescent="0.25">
      <c r="A351" s="395" t="s">
        <v>6930</v>
      </c>
      <c r="B351" s="400"/>
      <c r="C351" s="400"/>
      <c r="D351" s="400"/>
      <c r="E351" s="400"/>
      <c r="F351" s="398">
        <v>1</v>
      </c>
      <c r="G351" s="398">
        <v>1</v>
      </c>
      <c r="H351" s="398">
        <v>75</v>
      </c>
      <c r="I351" s="398">
        <v>116</v>
      </c>
      <c r="J351" s="398">
        <v>56</v>
      </c>
      <c r="K351" s="398">
        <v>119</v>
      </c>
      <c r="L351" s="398">
        <v>74</v>
      </c>
      <c r="M351" s="398">
        <v>101</v>
      </c>
      <c r="N351" s="395">
        <f t="shared" si="5"/>
        <v>543</v>
      </c>
    </row>
    <row r="352" spans="1:14" x14ac:dyDescent="0.25">
      <c r="A352" s="395" t="s">
        <v>7122</v>
      </c>
      <c r="B352" s="399"/>
      <c r="C352" s="399"/>
      <c r="D352" s="399"/>
      <c r="E352" s="399"/>
      <c r="F352" s="397">
        <v>87</v>
      </c>
      <c r="G352" s="397">
        <v>89</v>
      </c>
      <c r="H352" s="397">
        <v>79</v>
      </c>
      <c r="I352" s="397">
        <v>98</v>
      </c>
      <c r="J352" s="397">
        <v>85</v>
      </c>
      <c r="K352" s="397">
        <v>89</v>
      </c>
      <c r="L352" s="397">
        <v>77</v>
      </c>
      <c r="M352" s="397">
        <v>93</v>
      </c>
      <c r="N352" s="395">
        <f t="shared" si="5"/>
        <v>697</v>
      </c>
    </row>
    <row r="353" spans="1:14" x14ac:dyDescent="0.25">
      <c r="A353" s="395" t="s">
        <v>7123</v>
      </c>
      <c r="B353" s="397">
        <v>78</v>
      </c>
      <c r="C353" s="397">
        <v>105</v>
      </c>
      <c r="D353" s="397">
        <v>113</v>
      </c>
      <c r="E353" s="397">
        <v>104</v>
      </c>
      <c r="F353" s="399"/>
      <c r="G353" s="399"/>
      <c r="H353" s="399"/>
      <c r="I353" s="399"/>
      <c r="J353" s="399"/>
      <c r="K353" s="399"/>
      <c r="L353" s="399"/>
      <c r="M353" s="399"/>
      <c r="N353" s="395">
        <f t="shared" si="5"/>
        <v>400</v>
      </c>
    </row>
    <row r="354" spans="1:14" x14ac:dyDescent="0.25">
      <c r="A354" s="395" t="s">
        <v>7476</v>
      </c>
      <c r="B354" s="399"/>
      <c r="C354" s="399"/>
      <c r="D354" s="399"/>
      <c r="E354" s="399"/>
      <c r="F354" s="397">
        <v>357</v>
      </c>
      <c r="G354" s="397">
        <v>381</v>
      </c>
      <c r="H354" s="397">
        <v>302</v>
      </c>
      <c r="I354" s="397">
        <v>311</v>
      </c>
      <c r="J354" s="397">
        <v>311</v>
      </c>
      <c r="K354" s="397">
        <v>321</v>
      </c>
      <c r="L354" s="397">
        <v>277</v>
      </c>
      <c r="M354" s="397">
        <v>313</v>
      </c>
      <c r="N354" s="395">
        <f t="shared" si="5"/>
        <v>2573</v>
      </c>
    </row>
    <row r="355" spans="1:14" x14ac:dyDescent="0.25">
      <c r="A355" s="395" t="s">
        <v>7477</v>
      </c>
      <c r="B355" s="397">
        <v>332</v>
      </c>
      <c r="C355" s="397">
        <v>350</v>
      </c>
      <c r="D355" s="397">
        <v>315</v>
      </c>
      <c r="E355" s="397">
        <v>333</v>
      </c>
      <c r="F355" s="399"/>
      <c r="G355" s="399"/>
      <c r="H355" s="399"/>
      <c r="I355" s="399"/>
      <c r="J355" s="399"/>
      <c r="K355" s="399"/>
      <c r="L355" s="399"/>
      <c r="M355" s="399"/>
      <c r="N355" s="395">
        <f t="shared" si="5"/>
        <v>1330</v>
      </c>
    </row>
    <row r="356" spans="1:14" x14ac:dyDescent="0.25">
      <c r="A356" s="395" t="s">
        <v>13998</v>
      </c>
      <c r="B356" s="398">
        <v>21</v>
      </c>
      <c r="C356" s="398">
        <v>30</v>
      </c>
      <c r="D356" s="398">
        <v>10</v>
      </c>
      <c r="E356" s="398">
        <v>18</v>
      </c>
      <c r="F356" s="399"/>
      <c r="G356" s="399"/>
      <c r="H356" s="400"/>
      <c r="I356" s="400"/>
      <c r="J356" s="400"/>
      <c r="K356" s="400"/>
      <c r="L356" s="400"/>
      <c r="M356" s="400"/>
      <c r="N356" s="395">
        <f t="shared" si="5"/>
        <v>79</v>
      </c>
    </row>
    <row r="357" spans="1:14" x14ac:dyDescent="0.25">
      <c r="A357" s="395" t="s">
        <v>6729</v>
      </c>
      <c r="B357" s="397">
        <v>102</v>
      </c>
      <c r="C357" s="397">
        <v>76</v>
      </c>
      <c r="D357" s="397">
        <v>99</v>
      </c>
      <c r="E357" s="397">
        <v>111</v>
      </c>
      <c r="F357" s="399"/>
      <c r="G357" s="399"/>
      <c r="H357" s="399"/>
      <c r="I357" s="399"/>
      <c r="J357" s="399"/>
      <c r="K357" s="399"/>
      <c r="L357" s="399"/>
      <c r="M357" s="399"/>
      <c r="N357" s="395">
        <f t="shared" si="5"/>
        <v>388</v>
      </c>
    </row>
    <row r="358" spans="1:14" x14ac:dyDescent="0.25">
      <c r="A358" s="395" t="s">
        <v>6728</v>
      </c>
      <c r="B358" s="399"/>
      <c r="C358" s="399"/>
      <c r="D358" s="399"/>
      <c r="E358" s="399"/>
      <c r="F358" s="397">
        <v>79</v>
      </c>
      <c r="G358" s="397">
        <v>91</v>
      </c>
      <c r="H358" s="397">
        <v>103</v>
      </c>
      <c r="I358" s="397">
        <v>102</v>
      </c>
      <c r="J358" s="397">
        <v>98</v>
      </c>
      <c r="K358" s="397">
        <v>96</v>
      </c>
      <c r="L358" s="397">
        <v>116</v>
      </c>
      <c r="M358" s="397">
        <v>113</v>
      </c>
      <c r="N358" s="395">
        <f t="shared" si="5"/>
        <v>798</v>
      </c>
    </row>
    <row r="359" spans="1:14" x14ac:dyDescent="0.25">
      <c r="A359" s="395" t="s">
        <v>7161</v>
      </c>
      <c r="B359" s="397">
        <v>155</v>
      </c>
      <c r="C359" s="397">
        <v>161</v>
      </c>
      <c r="D359" s="397">
        <v>157</v>
      </c>
      <c r="E359" s="397">
        <v>174</v>
      </c>
      <c r="F359" s="399"/>
      <c r="G359" s="399"/>
      <c r="H359" s="399"/>
      <c r="I359" s="399"/>
      <c r="J359" s="399"/>
      <c r="K359" s="399"/>
      <c r="L359" s="399"/>
      <c r="M359" s="399"/>
      <c r="N359" s="395">
        <f t="shared" si="5"/>
        <v>647</v>
      </c>
    </row>
    <row r="360" spans="1:14" x14ac:dyDescent="0.25">
      <c r="A360" s="395" t="s">
        <v>7160</v>
      </c>
      <c r="B360" s="400"/>
      <c r="C360" s="400"/>
      <c r="D360" s="400"/>
      <c r="E360" s="400"/>
      <c r="F360" s="398">
        <v>179</v>
      </c>
      <c r="G360" s="398">
        <v>148</v>
      </c>
      <c r="H360" s="398">
        <v>167</v>
      </c>
      <c r="I360" s="398">
        <v>144</v>
      </c>
      <c r="J360" s="398">
        <v>122</v>
      </c>
      <c r="K360" s="398">
        <v>156</v>
      </c>
      <c r="L360" s="398">
        <v>152</v>
      </c>
      <c r="M360" s="398">
        <v>127</v>
      </c>
      <c r="N360" s="395">
        <f t="shared" si="5"/>
        <v>1195</v>
      </c>
    </row>
    <row r="361" spans="1:14" x14ac:dyDescent="0.25">
      <c r="A361" s="395" t="s">
        <v>7432</v>
      </c>
      <c r="B361" s="398">
        <v>44</v>
      </c>
      <c r="C361" s="398">
        <v>51</v>
      </c>
      <c r="D361" s="398">
        <v>58</v>
      </c>
      <c r="E361" s="398">
        <v>57</v>
      </c>
      <c r="F361" s="397">
        <v>52</v>
      </c>
      <c r="G361" s="397">
        <v>47</v>
      </c>
      <c r="H361" s="397">
        <v>44</v>
      </c>
      <c r="I361" s="397">
        <v>51</v>
      </c>
      <c r="J361" s="397">
        <v>47</v>
      </c>
      <c r="K361" s="397">
        <v>38</v>
      </c>
      <c r="L361" s="397">
        <v>51</v>
      </c>
      <c r="M361" s="397">
        <v>43</v>
      </c>
      <c r="N361" s="395">
        <f t="shared" si="5"/>
        <v>583</v>
      </c>
    </row>
    <row r="362" spans="1:14" x14ac:dyDescent="0.25">
      <c r="A362" s="395" t="s">
        <v>6806</v>
      </c>
      <c r="B362" s="398">
        <v>94</v>
      </c>
      <c r="C362" s="398">
        <v>79</v>
      </c>
      <c r="D362" s="398">
        <v>72</v>
      </c>
      <c r="E362" s="398">
        <v>76</v>
      </c>
      <c r="F362" s="397">
        <v>63</v>
      </c>
      <c r="G362" s="397">
        <v>80</v>
      </c>
      <c r="H362" s="397">
        <v>63</v>
      </c>
      <c r="I362" s="397">
        <v>79</v>
      </c>
      <c r="J362" s="397">
        <v>62</v>
      </c>
      <c r="K362" s="397">
        <v>64</v>
      </c>
      <c r="L362" s="397">
        <v>64</v>
      </c>
      <c r="M362" s="397">
        <v>71</v>
      </c>
      <c r="N362" s="395">
        <f t="shared" si="5"/>
        <v>867</v>
      </c>
    </row>
    <row r="363" spans="1:14" x14ac:dyDescent="0.25">
      <c r="A363" s="395" t="s">
        <v>8001</v>
      </c>
      <c r="B363" s="397">
        <v>31</v>
      </c>
      <c r="C363" s="397">
        <v>25</v>
      </c>
      <c r="D363" s="397">
        <v>28</v>
      </c>
      <c r="E363" s="397">
        <v>30</v>
      </c>
      <c r="F363" s="399"/>
      <c r="G363" s="399"/>
      <c r="H363" s="399"/>
      <c r="I363" s="399"/>
      <c r="J363" s="399"/>
      <c r="K363" s="399"/>
      <c r="L363" s="399"/>
      <c r="M363" s="399"/>
      <c r="N363" s="395">
        <f t="shared" si="5"/>
        <v>114</v>
      </c>
    </row>
    <row r="364" spans="1:14" x14ac:dyDescent="0.25">
      <c r="A364" s="395" t="s">
        <v>7163</v>
      </c>
      <c r="B364" s="397">
        <v>143</v>
      </c>
      <c r="C364" s="397">
        <v>174</v>
      </c>
      <c r="D364" s="397">
        <v>145</v>
      </c>
      <c r="E364" s="397">
        <v>163</v>
      </c>
      <c r="F364" s="398">
        <v>1</v>
      </c>
      <c r="G364" s="399"/>
      <c r="H364" s="399"/>
      <c r="I364" s="399"/>
      <c r="J364" s="399"/>
      <c r="K364" s="399"/>
      <c r="L364" s="399"/>
      <c r="M364" s="399"/>
      <c r="N364" s="395">
        <f t="shared" si="5"/>
        <v>626</v>
      </c>
    </row>
    <row r="365" spans="1:14" x14ac:dyDescent="0.25">
      <c r="A365" s="395" t="s">
        <v>7162</v>
      </c>
      <c r="B365" s="399"/>
      <c r="C365" s="399"/>
      <c r="D365" s="399"/>
      <c r="E365" s="399"/>
      <c r="F365" s="397">
        <v>159</v>
      </c>
      <c r="G365" s="397">
        <v>153</v>
      </c>
      <c r="H365" s="397">
        <v>157</v>
      </c>
      <c r="I365" s="397">
        <v>176</v>
      </c>
      <c r="J365" s="397">
        <v>145</v>
      </c>
      <c r="K365" s="397">
        <v>143</v>
      </c>
      <c r="L365" s="397">
        <v>161</v>
      </c>
      <c r="M365" s="397">
        <v>178</v>
      </c>
      <c r="N365" s="395">
        <f t="shared" si="5"/>
        <v>1272</v>
      </c>
    </row>
    <row r="366" spans="1:14" x14ac:dyDescent="0.25">
      <c r="A366" s="395" t="s">
        <v>6863</v>
      </c>
      <c r="B366" s="399"/>
      <c r="C366" s="399"/>
      <c r="D366" s="399"/>
      <c r="E366" s="399"/>
      <c r="F366" s="397">
        <v>92</v>
      </c>
      <c r="G366" s="397">
        <v>153</v>
      </c>
      <c r="H366" s="397">
        <v>131</v>
      </c>
      <c r="I366" s="397">
        <v>165</v>
      </c>
      <c r="J366" s="397">
        <v>147</v>
      </c>
      <c r="K366" s="397">
        <v>141</v>
      </c>
      <c r="L366" s="397">
        <v>93</v>
      </c>
      <c r="M366" s="397">
        <v>124</v>
      </c>
      <c r="N366" s="395">
        <f t="shared" si="5"/>
        <v>1046</v>
      </c>
    </row>
    <row r="367" spans="1:14" x14ac:dyDescent="0.25">
      <c r="A367" s="395" t="s">
        <v>6856</v>
      </c>
      <c r="B367" s="397">
        <v>36</v>
      </c>
      <c r="C367" s="397">
        <v>39</v>
      </c>
      <c r="D367" s="397">
        <v>42</v>
      </c>
      <c r="E367" s="397">
        <v>36</v>
      </c>
      <c r="F367" s="399"/>
      <c r="G367" s="399"/>
      <c r="H367" s="399"/>
      <c r="I367" s="399"/>
      <c r="J367" s="399"/>
      <c r="K367" s="399"/>
      <c r="L367" s="399"/>
      <c r="M367" s="399"/>
      <c r="N367" s="395">
        <f t="shared" si="5"/>
        <v>153</v>
      </c>
    </row>
    <row r="368" spans="1:14" x14ac:dyDescent="0.25">
      <c r="A368" s="395" t="s">
        <v>6854</v>
      </c>
      <c r="B368" s="398">
        <v>29</v>
      </c>
      <c r="C368" s="398">
        <v>30</v>
      </c>
      <c r="D368" s="398">
        <v>18</v>
      </c>
      <c r="E368" s="398">
        <v>22</v>
      </c>
      <c r="F368" s="399"/>
      <c r="G368" s="399"/>
      <c r="H368" s="400"/>
      <c r="I368" s="400"/>
      <c r="J368" s="400"/>
      <c r="K368" s="400"/>
      <c r="L368" s="400"/>
      <c r="M368" s="400"/>
      <c r="N368" s="395">
        <f t="shared" si="5"/>
        <v>99</v>
      </c>
    </row>
    <row r="369" spans="1:14" x14ac:dyDescent="0.25">
      <c r="A369" s="395" t="s">
        <v>6859</v>
      </c>
      <c r="B369" s="400"/>
      <c r="C369" s="400"/>
      <c r="D369" s="400"/>
      <c r="E369" s="400"/>
      <c r="F369" s="398">
        <v>157</v>
      </c>
      <c r="G369" s="398">
        <v>175</v>
      </c>
      <c r="H369" s="398">
        <v>121</v>
      </c>
      <c r="I369" s="398">
        <v>104</v>
      </c>
      <c r="J369" s="398">
        <v>128</v>
      </c>
      <c r="K369" s="398">
        <v>76</v>
      </c>
      <c r="L369" s="398">
        <v>112</v>
      </c>
      <c r="M369" s="398">
        <v>89</v>
      </c>
      <c r="N369" s="395">
        <f t="shared" si="5"/>
        <v>962</v>
      </c>
    </row>
    <row r="370" spans="1:14" x14ac:dyDescent="0.25">
      <c r="A370" s="395" t="s">
        <v>6855</v>
      </c>
      <c r="B370" s="398">
        <v>45</v>
      </c>
      <c r="C370" s="398">
        <v>45</v>
      </c>
      <c r="D370" s="398">
        <v>44</v>
      </c>
      <c r="E370" s="398">
        <v>49</v>
      </c>
      <c r="F370" s="400"/>
      <c r="G370" s="400"/>
      <c r="H370" s="400"/>
      <c r="I370" s="400"/>
      <c r="J370" s="400"/>
      <c r="K370" s="400"/>
      <c r="L370" s="400"/>
      <c r="M370" s="400"/>
      <c r="N370" s="395">
        <f t="shared" si="5"/>
        <v>183</v>
      </c>
    </row>
    <row r="371" spans="1:14" x14ac:dyDescent="0.25">
      <c r="A371" s="395" t="s">
        <v>6864</v>
      </c>
      <c r="B371" s="399"/>
      <c r="C371" s="399"/>
      <c r="D371" s="399"/>
      <c r="E371" s="399"/>
      <c r="F371" s="397">
        <v>113</v>
      </c>
      <c r="G371" s="397">
        <v>88</v>
      </c>
      <c r="H371" s="397">
        <v>117</v>
      </c>
      <c r="I371" s="397">
        <v>73</v>
      </c>
      <c r="J371" s="397">
        <v>120</v>
      </c>
      <c r="K371" s="397">
        <v>75</v>
      </c>
      <c r="L371" s="397">
        <v>123</v>
      </c>
      <c r="M371" s="397">
        <v>79</v>
      </c>
      <c r="N371" s="395">
        <f t="shared" si="5"/>
        <v>788</v>
      </c>
    </row>
    <row r="372" spans="1:14" x14ac:dyDescent="0.25">
      <c r="A372" s="395" t="s">
        <v>6862</v>
      </c>
      <c r="B372" s="397">
        <v>41</v>
      </c>
      <c r="C372" s="397">
        <v>47</v>
      </c>
      <c r="D372" s="397">
        <v>32</v>
      </c>
      <c r="E372" s="397">
        <v>26</v>
      </c>
      <c r="F372" s="399"/>
      <c r="G372" s="399"/>
      <c r="H372" s="399"/>
      <c r="I372" s="399"/>
      <c r="J372" s="399"/>
      <c r="K372" s="399"/>
      <c r="L372" s="399"/>
      <c r="M372" s="399"/>
      <c r="N372" s="395">
        <f t="shared" si="5"/>
        <v>146</v>
      </c>
    </row>
    <row r="373" spans="1:14" x14ac:dyDescent="0.25">
      <c r="A373" s="395" t="s">
        <v>6857</v>
      </c>
      <c r="B373" s="397">
        <v>94</v>
      </c>
      <c r="C373" s="397">
        <v>125</v>
      </c>
      <c r="D373" s="397">
        <v>104</v>
      </c>
      <c r="E373" s="397">
        <v>127</v>
      </c>
      <c r="F373" s="400"/>
      <c r="G373" s="400"/>
      <c r="H373" s="400"/>
      <c r="I373" s="400"/>
      <c r="J373" s="400"/>
      <c r="K373" s="400"/>
      <c r="L373" s="400"/>
      <c r="M373" s="400"/>
      <c r="N373" s="395">
        <f t="shared" si="5"/>
        <v>450</v>
      </c>
    </row>
    <row r="374" spans="1:14" x14ac:dyDescent="0.25">
      <c r="A374" s="395" t="s">
        <v>6860</v>
      </c>
      <c r="B374" s="399"/>
      <c r="C374" s="400"/>
      <c r="D374" s="399"/>
      <c r="E374" s="400"/>
      <c r="F374" s="398">
        <v>102</v>
      </c>
      <c r="G374" s="398">
        <v>137</v>
      </c>
      <c r="H374" s="398">
        <v>69</v>
      </c>
      <c r="I374" s="398">
        <v>85</v>
      </c>
      <c r="J374" s="398">
        <v>78</v>
      </c>
      <c r="K374" s="398">
        <v>76</v>
      </c>
      <c r="L374" s="398">
        <v>69</v>
      </c>
      <c r="M374" s="398">
        <v>60</v>
      </c>
      <c r="N374" s="395">
        <f t="shared" si="5"/>
        <v>676</v>
      </c>
    </row>
    <row r="375" spans="1:14" x14ac:dyDescent="0.25">
      <c r="A375" s="395" t="s">
        <v>6861</v>
      </c>
      <c r="B375" s="397">
        <v>29</v>
      </c>
      <c r="C375" s="397">
        <v>28</v>
      </c>
      <c r="D375" s="397">
        <v>32</v>
      </c>
      <c r="E375" s="397">
        <v>37</v>
      </c>
      <c r="F375" s="400"/>
      <c r="G375" s="400"/>
      <c r="H375" s="400"/>
      <c r="I375" s="400"/>
      <c r="J375" s="400"/>
      <c r="K375" s="400"/>
      <c r="L375" s="400"/>
      <c r="M375" s="400"/>
      <c r="N375" s="395">
        <f t="shared" si="5"/>
        <v>126</v>
      </c>
    </row>
    <row r="376" spans="1:14" x14ac:dyDescent="0.25">
      <c r="A376" s="395" t="s">
        <v>6858</v>
      </c>
      <c r="B376" s="398">
        <v>102</v>
      </c>
      <c r="C376" s="398">
        <v>134</v>
      </c>
      <c r="D376" s="398">
        <v>125</v>
      </c>
      <c r="E376" s="398">
        <v>118</v>
      </c>
      <c r="F376" s="400"/>
      <c r="G376" s="400"/>
      <c r="H376" s="400"/>
      <c r="I376" s="400"/>
      <c r="J376" s="400"/>
      <c r="K376" s="400"/>
      <c r="L376" s="400"/>
      <c r="M376" s="400"/>
      <c r="N376" s="395">
        <f t="shared" si="5"/>
        <v>479</v>
      </c>
    </row>
    <row r="377" spans="1:14" x14ac:dyDescent="0.25">
      <c r="A377" s="395" t="s">
        <v>6865</v>
      </c>
      <c r="B377" s="400"/>
      <c r="C377" s="400"/>
      <c r="D377" s="400"/>
      <c r="E377" s="400"/>
      <c r="F377" s="399"/>
      <c r="G377" s="399"/>
      <c r="H377" s="398">
        <v>84</v>
      </c>
      <c r="I377" s="398">
        <v>164</v>
      </c>
      <c r="J377" s="398">
        <v>98</v>
      </c>
      <c r="K377" s="398">
        <v>187</v>
      </c>
      <c r="L377" s="398">
        <v>87</v>
      </c>
      <c r="M377" s="398">
        <v>165</v>
      </c>
      <c r="N377" s="395">
        <f t="shared" si="5"/>
        <v>785</v>
      </c>
    </row>
    <row r="378" spans="1:14" x14ac:dyDescent="0.25">
      <c r="A378" s="395" t="s">
        <v>7764</v>
      </c>
      <c r="B378" s="397">
        <v>26</v>
      </c>
      <c r="C378" s="397">
        <v>24</v>
      </c>
      <c r="D378" s="397">
        <v>39</v>
      </c>
      <c r="E378" s="397">
        <v>34</v>
      </c>
      <c r="F378" s="397">
        <v>113</v>
      </c>
      <c r="G378" s="397">
        <v>101</v>
      </c>
      <c r="H378" s="397">
        <v>92</v>
      </c>
      <c r="I378" s="397">
        <v>84</v>
      </c>
      <c r="J378" s="397">
        <v>90</v>
      </c>
      <c r="K378" s="397">
        <v>85</v>
      </c>
      <c r="L378" s="397">
        <v>107</v>
      </c>
      <c r="M378" s="397">
        <v>85</v>
      </c>
      <c r="N378" s="395">
        <f t="shared" si="5"/>
        <v>880</v>
      </c>
    </row>
    <row r="379" spans="1:14" x14ac:dyDescent="0.25">
      <c r="A379" s="395" t="s">
        <v>7740</v>
      </c>
      <c r="B379" s="398">
        <v>12</v>
      </c>
      <c r="C379" s="397">
        <v>5</v>
      </c>
      <c r="D379" s="398">
        <v>9</v>
      </c>
      <c r="E379" s="398">
        <v>5</v>
      </c>
      <c r="F379" s="398">
        <v>26</v>
      </c>
      <c r="G379" s="398">
        <v>29</v>
      </c>
      <c r="H379" s="397">
        <v>15</v>
      </c>
      <c r="I379" s="397">
        <v>22</v>
      </c>
      <c r="J379" s="397">
        <v>9</v>
      </c>
      <c r="K379" s="397">
        <v>10</v>
      </c>
      <c r="L379" s="397">
        <v>1</v>
      </c>
      <c r="M379" s="397">
        <v>3</v>
      </c>
      <c r="N379" s="395">
        <f t="shared" si="5"/>
        <v>146</v>
      </c>
    </row>
    <row r="380" spans="1:14" x14ac:dyDescent="0.25">
      <c r="A380" s="395" t="s">
        <v>7750</v>
      </c>
      <c r="B380" s="398">
        <v>22</v>
      </c>
      <c r="C380" s="398">
        <v>13</v>
      </c>
      <c r="D380" s="397">
        <v>22</v>
      </c>
      <c r="E380" s="397">
        <v>20</v>
      </c>
      <c r="F380" s="400"/>
      <c r="G380" s="400"/>
      <c r="H380" s="400"/>
      <c r="I380" s="400"/>
      <c r="J380" s="400"/>
      <c r="K380" s="400"/>
      <c r="L380" s="400"/>
      <c r="M380" s="400"/>
      <c r="N380" s="395">
        <f t="shared" si="5"/>
        <v>77</v>
      </c>
    </row>
    <row r="381" spans="1:14" x14ac:dyDescent="0.25">
      <c r="A381" s="395" t="s">
        <v>6969</v>
      </c>
      <c r="B381" s="400"/>
      <c r="C381" s="400"/>
      <c r="D381" s="400"/>
      <c r="E381" s="400"/>
      <c r="F381" s="397">
        <v>60</v>
      </c>
      <c r="G381" s="397">
        <v>67</v>
      </c>
      <c r="H381" s="398">
        <v>61</v>
      </c>
      <c r="I381" s="398">
        <v>58</v>
      </c>
      <c r="J381" s="398">
        <v>46</v>
      </c>
      <c r="K381" s="398">
        <v>45</v>
      </c>
      <c r="L381" s="398">
        <v>54</v>
      </c>
      <c r="M381" s="398">
        <v>64</v>
      </c>
      <c r="N381" s="395">
        <f t="shared" si="5"/>
        <v>455</v>
      </c>
    </row>
    <row r="382" spans="1:14" x14ac:dyDescent="0.25">
      <c r="A382" s="395" t="s">
        <v>6970</v>
      </c>
      <c r="B382" s="398">
        <v>38</v>
      </c>
      <c r="C382" s="398">
        <v>52</v>
      </c>
      <c r="D382" s="398">
        <v>58</v>
      </c>
      <c r="E382" s="398">
        <v>51</v>
      </c>
      <c r="F382" s="400"/>
      <c r="G382" s="400"/>
      <c r="H382" s="400"/>
      <c r="I382" s="400"/>
      <c r="J382" s="400"/>
      <c r="K382" s="400"/>
      <c r="L382" s="400"/>
      <c r="M382" s="400"/>
      <c r="N382" s="395">
        <f t="shared" si="5"/>
        <v>199</v>
      </c>
    </row>
    <row r="383" spans="1:14" x14ac:dyDescent="0.25">
      <c r="A383" s="395" t="s">
        <v>7449</v>
      </c>
      <c r="B383" s="398">
        <v>10</v>
      </c>
      <c r="C383" s="398">
        <v>3</v>
      </c>
      <c r="D383" s="398">
        <v>8</v>
      </c>
      <c r="E383" s="398">
        <v>7</v>
      </c>
      <c r="F383" s="397">
        <v>11</v>
      </c>
      <c r="G383" s="397">
        <v>4</v>
      </c>
      <c r="H383" s="397">
        <v>6</v>
      </c>
      <c r="I383" s="397">
        <v>10</v>
      </c>
      <c r="J383" s="397">
        <v>8</v>
      </c>
      <c r="K383" s="397">
        <v>5</v>
      </c>
      <c r="L383" s="397">
        <v>5</v>
      </c>
      <c r="M383" s="397">
        <v>6</v>
      </c>
      <c r="N383" s="395">
        <f t="shared" si="5"/>
        <v>83</v>
      </c>
    </row>
    <row r="384" spans="1:14" x14ac:dyDescent="0.25">
      <c r="A384" s="395" t="s">
        <v>7219</v>
      </c>
      <c r="B384" s="397">
        <v>153</v>
      </c>
      <c r="C384" s="397">
        <v>157</v>
      </c>
      <c r="D384" s="397">
        <v>197</v>
      </c>
      <c r="E384" s="397">
        <v>158</v>
      </c>
      <c r="F384" s="398">
        <v>1</v>
      </c>
      <c r="G384" s="398">
        <v>1</v>
      </c>
      <c r="H384" s="398">
        <v>2</v>
      </c>
      <c r="I384" s="399"/>
      <c r="J384" s="399"/>
      <c r="K384" s="399"/>
      <c r="L384" s="399"/>
      <c r="M384" s="399"/>
      <c r="N384" s="395">
        <f t="shared" si="5"/>
        <v>669</v>
      </c>
    </row>
    <row r="385" spans="1:14" x14ac:dyDescent="0.25">
      <c r="A385" s="395" t="s">
        <v>7220</v>
      </c>
      <c r="B385" s="400"/>
      <c r="C385" s="397">
        <v>1</v>
      </c>
      <c r="D385" s="400"/>
      <c r="E385" s="400"/>
      <c r="F385" s="397">
        <v>169</v>
      </c>
      <c r="G385" s="397">
        <v>159</v>
      </c>
      <c r="H385" s="397">
        <v>172</v>
      </c>
      <c r="I385" s="397">
        <v>180</v>
      </c>
      <c r="J385" s="397">
        <v>171</v>
      </c>
      <c r="K385" s="397">
        <v>190</v>
      </c>
      <c r="L385" s="397">
        <v>149</v>
      </c>
      <c r="M385" s="397">
        <v>198</v>
      </c>
      <c r="N385" s="395">
        <f t="shared" si="5"/>
        <v>1389</v>
      </c>
    </row>
    <row r="386" spans="1:14" x14ac:dyDescent="0.25">
      <c r="A386" s="395" t="s">
        <v>7094</v>
      </c>
      <c r="B386" s="400"/>
      <c r="C386" s="400"/>
      <c r="D386" s="400"/>
      <c r="E386" s="400"/>
      <c r="F386" s="397">
        <v>43</v>
      </c>
      <c r="G386" s="397">
        <v>44</v>
      </c>
      <c r="H386" s="397">
        <v>49</v>
      </c>
      <c r="I386" s="397">
        <v>48</v>
      </c>
      <c r="J386" s="398">
        <v>44</v>
      </c>
      <c r="K386" s="398">
        <v>53</v>
      </c>
      <c r="L386" s="398">
        <v>53</v>
      </c>
      <c r="M386" s="398">
        <v>60</v>
      </c>
      <c r="N386" s="395">
        <f t="shared" si="5"/>
        <v>394</v>
      </c>
    </row>
    <row r="387" spans="1:14" x14ac:dyDescent="0.25">
      <c r="A387" s="395" t="s">
        <v>7095</v>
      </c>
      <c r="B387" s="398">
        <v>57</v>
      </c>
      <c r="C387" s="398">
        <v>43</v>
      </c>
      <c r="D387" s="398">
        <v>50</v>
      </c>
      <c r="E387" s="398">
        <v>45</v>
      </c>
      <c r="F387" s="399"/>
      <c r="G387" s="399"/>
      <c r="H387" s="400"/>
      <c r="I387" s="400"/>
      <c r="J387" s="400"/>
      <c r="K387" s="400"/>
      <c r="L387" s="400"/>
      <c r="M387" s="400"/>
      <c r="N387" s="395">
        <f t="shared" si="5"/>
        <v>195</v>
      </c>
    </row>
    <row r="388" spans="1:14" x14ac:dyDescent="0.25">
      <c r="A388" s="395" t="s">
        <v>6868</v>
      </c>
      <c r="B388" s="399"/>
      <c r="C388" s="399"/>
      <c r="D388" s="399"/>
      <c r="E388" s="399"/>
      <c r="F388" s="397">
        <v>50</v>
      </c>
      <c r="G388" s="397">
        <v>66</v>
      </c>
      <c r="H388" s="397">
        <v>61</v>
      </c>
      <c r="I388" s="397">
        <v>53</v>
      </c>
      <c r="J388" s="397">
        <v>71</v>
      </c>
      <c r="K388" s="397">
        <v>64</v>
      </c>
      <c r="L388" s="397">
        <v>60</v>
      </c>
      <c r="M388" s="397">
        <v>62</v>
      </c>
      <c r="N388" s="395">
        <f t="shared" si="5"/>
        <v>487</v>
      </c>
    </row>
    <row r="389" spans="1:14" x14ac:dyDescent="0.25">
      <c r="A389" s="395" t="s">
        <v>6867</v>
      </c>
      <c r="B389" s="397">
        <v>66</v>
      </c>
      <c r="C389" s="397">
        <v>64</v>
      </c>
      <c r="D389" s="397">
        <v>62</v>
      </c>
      <c r="E389" s="397">
        <v>64</v>
      </c>
      <c r="F389" s="399"/>
      <c r="G389" s="400"/>
      <c r="H389" s="400"/>
      <c r="I389" s="400"/>
      <c r="J389" s="399"/>
      <c r="K389" s="400"/>
      <c r="L389" s="399"/>
      <c r="M389" s="399"/>
      <c r="N389" s="395">
        <f t="shared" ref="N389:N452" si="6">SUM(B389:M389)</f>
        <v>256</v>
      </c>
    </row>
    <row r="390" spans="1:14" x14ac:dyDescent="0.25">
      <c r="A390" s="395" t="s">
        <v>7107</v>
      </c>
      <c r="B390" s="398">
        <v>27</v>
      </c>
      <c r="C390" s="398">
        <v>10</v>
      </c>
      <c r="D390" s="398">
        <v>21</v>
      </c>
      <c r="E390" s="398">
        <v>17</v>
      </c>
      <c r="F390" s="400"/>
      <c r="G390" s="400"/>
      <c r="H390" s="400"/>
      <c r="I390" s="400"/>
      <c r="J390" s="400"/>
      <c r="K390" s="400"/>
      <c r="L390" s="400"/>
      <c r="M390" s="400"/>
      <c r="N390" s="395">
        <f t="shared" si="6"/>
        <v>75</v>
      </c>
    </row>
    <row r="391" spans="1:14" x14ac:dyDescent="0.25">
      <c r="A391" s="395" t="s">
        <v>7106</v>
      </c>
      <c r="B391" s="400"/>
      <c r="C391" s="400"/>
      <c r="D391" s="400"/>
      <c r="E391" s="400"/>
      <c r="F391" s="398">
        <v>17</v>
      </c>
      <c r="G391" s="398">
        <v>21</v>
      </c>
      <c r="H391" s="398">
        <v>17</v>
      </c>
      <c r="I391" s="398">
        <v>36</v>
      </c>
      <c r="J391" s="398">
        <v>24</v>
      </c>
      <c r="K391" s="398">
        <v>15</v>
      </c>
      <c r="L391" s="398">
        <v>15</v>
      </c>
      <c r="M391" s="398">
        <v>14</v>
      </c>
      <c r="N391" s="395">
        <f t="shared" si="6"/>
        <v>159</v>
      </c>
    </row>
    <row r="392" spans="1:14" x14ac:dyDescent="0.25">
      <c r="A392" s="395" t="s">
        <v>6818</v>
      </c>
      <c r="B392" s="397">
        <v>26</v>
      </c>
      <c r="C392" s="397">
        <v>31</v>
      </c>
      <c r="D392" s="397">
        <v>22</v>
      </c>
      <c r="E392" s="397">
        <v>23</v>
      </c>
      <c r="F392" s="397">
        <v>34</v>
      </c>
      <c r="G392" s="397">
        <v>32</v>
      </c>
      <c r="H392" s="397">
        <v>28</v>
      </c>
      <c r="I392" s="397">
        <v>34</v>
      </c>
      <c r="J392" s="397">
        <v>21</v>
      </c>
      <c r="K392" s="397">
        <v>31</v>
      </c>
      <c r="L392" s="397">
        <v>34</v>
      </c>
      <c r="M392" s="397">
        <v>33</v>
      </c>
      <c r="N392" s="395">
        <f t="shared" si="6"/>
        <v>349</v>
      </c>
    </row>
    <row r="393" spans="1:14" x14ac:dyDescent="0.25">
      <c r="A393" s="395" t="s">
        <v>6622</v>
      </c>
      <c r="B393" s="399"/>
      <c r="C393" s="399"/>
      <c r="D393" s="399"/>
      <c r="E393" s="399"/>
      <c r="F393" s="400"/>
      <c r="G393" s="400"/>
      <c r="H393" s="397">
        <v>101</v>
      </c>
      <c r="I393" s="397">
        <v>121</v>
      </c>
      <c r="J393" s="397">
        <v>75</v>
      </c>
      <c r="K393" s="397">
        <v>114</v>
      </c>
      <c r="L393" s="397">
        <v>67</v>
      </c>
      <c r="M393" s="397">
        <v>103</v>
      </c>
      <c r="N393" s="395">
        <f t="shared" si="6"/>
        <v>581</v>
      </c>
    </row>
    <row r="394" spans="1:14" x14ac:dyDescent="0.25">
      <c r="A394" s="395" t="s">
        <v>7409</v>
      </c>
      <c r="B394" s="397">
        <v>9</v>
      </c>
      <c r="C394" s="397">
        <v>7</v>
      </c>
      <c r="D394" s="397">
        <v>11</v>
      </c>
      <c r="E394" s="397">
        <v>6</v>
      </c>
      <c r="F394" s="400"/>
      <c r="G394" s="400"/>
      <c r="H394" s="400"/>
      <c r="I394" s="400"/>
      <c r="J394" s="400"/>
      <c r="K394" s="400"/>
      <c r="L394" s="400"/>
      <c r="M394" s="400"/>
      <c r="N394" s="395">
        <f t="shared" si="6"/>
        <v>33</v>
      </c>
    </row>
    <row r="395" spans="1:14" x14ac:dyDescent="0.25">
      <c r="A395" s="395" t="s">
        <v>6997</v>
      </c>
      <c r="B395" s="397">
        <v>36</v>
      </c>
      <c r="C395" s="397">
        <v>29</v>
      </c>
      <c r="D395" s="397">
        <v>33</v>
      </c>
      <c r="E395" s="397">
        <v>34</v>
      </c>
      <c r="F395" s="398">
        <v>22</v>
      </c>
      <c r="G395" s="398">
        <v>24</v>
      </c>
      <c r="H395" s="398">
        <v>30</v>
      </c>
      <c r="I395" s="398">
        <v>28</v>
      </c>
      <c r="J395" s="398">
        <v>20</v>
      </c>
      <c r="K395" s="398">
        <v>24</v>
      </c>
      <c r="L395" s="398">
        <v>30</v>
      </c>
      <c r="M395" s="398">
        <v>27</v>
      </c>
      <c r="N395" s="395">
        <f t="shared" si="6"/>
        <v>337</v>
      </c>
    </row>
    <row r="396" spans="1:14" x14ac:dyDescent="0.25">
      <c r="A396" s="395" t="s">
        <v>6614</v>
      </c>
      <c r="B396" s="398">
        <v>55</v>
      </c>
      <c r="C396" s="398">
        <v>24</v>
      </c>
      <c r="D396" s="398">
        <v>53</v>
      </c>
      <c r="E396" s="398">
        <v>46</v>
      </c>
      <c r="F396" s="397">
        <v>62</v>
      </c>
      <c r="G396" s="397">
        <v>52</v>
      </c>
      <c r="H396" s="400"/>
      <c r="I396" s="400"/>
      <c r="J396" s="400"/>
      <c r="K396" s="400"/>
      <c r="L396" s="400"/>
      <c r="M396" s="400"/>
      <c r="N396" s="395">
        <f t="shared" si="6"/>
        <v>292</v>
      </c>
    </row>
    <row r="397" spans="1:14" x14ac:dyDescent="0.25">
      <c r="A397" s="395" t="s">
        <v>7222</v>
      </c>
      <c r="B397" s="397">
        <v>106</v>
      </c>
      <c r="C397" s="397">
        <v>111</v>
      </c>
      <c r="D397" s="397">
        <v>90</v>
      </c>
      <c r="E397" s="397">
        <v>107</v>
      </c>
      <c r="F397" s="399"/>
      <c r="G397" s="399"/>
      <c r="H397" s="399"/>
      <c r="I397" s="399"/>
      <c r="J397" s="399"/>
      <c r="K397" s="399"/>
      <c r="L397" s="399"/>
      <c r="M397" s="399"/>
      <c r="N397" s="395">
        <f t="shared" si="6"/>
        <v>414</v>
      </c>
    </row>
    <row r="398" spans="1:14" x14ac:dyDescent="0.25">
      <c r="A398" s="395" t="s">
        <v>7221</v>
      </c>
      <c r="B398" s="399"/>
      <c r="C398" s="399"/>
      <c r="D398" s="399"/>
      <c r="E398" s="399"/>
      <c r="F398" s="397">
        <v>109</v>
      </c>
      <c r="G398" s="397">
        <v>114</v>
      </c>
      <c r="H398" s="397">
        <v>112</v>
      </c>
      <c r="I398" s="397">
        <v>129</v>
      </c>
      <c r="J398" s="397">
        <v>99</v>
      </c>
      <c r="K398" s="397">
        <v>85</v>
      </c>
      <c r="L398" s="397">
        <v>90</v>
      </c>
      <c r="M398" s="397">
        <v>118</v>
      </c>
      <c r="N398" s="395">
        <f t="shared" si="6"/>
        <v>856</v>
      </c>
    </row>
    <row r="399" spans="1:14" x14ac:dyDescent="0.25">
      <c r="A399" s="395" t="s">
        <v>7737</v>
      </c>
      <c r="B399" s="397">
        <v>34</v>
      </c>
      <c r="C399" s="397">
        <v>21</v>
      </c>
      <c r="D399" s="397">
        <v>23</v>
      </c>
      <c r="E399" s="397">
        <v>31</v>
      </c>
      <c r="F399" s="400"/>
      <c r="G399" s="400"/>
      <c r="H399" s="400"/>
      <c r="I399" s="400"/>
      <c r="J399" s="400"/>
      <c r="K399" s="400"/>
      <c r="L399" s="400"/>
      <c r="M399" s="400"/>
      <c r="N399" s="395">
        <f t="shared" si="6"/>
        <v>109</v>
      </c>
    </row>
    <row r="400" spans="1:14" x14ac:dyDescent="0.25">
      <c r="A400" s="395" t="s">
        <v>6731</v>
      </c>
      <c r="B400" s="400"/>
      <c r="C400" s="400"/>
      <c r="D400" s="400"/>
      <c r="E400" s="400"/>
      <c r="F400" s="397">
        <v>38</v>
      </c>
      <c r="G400" s="397">
        <v>40</v>
      </c>
      <c r="H400" s="397">
        <v>92</v>
      </c>
      <c r="I400" s="397">
        <v>150</v>
      </c>
      <c r="J400" s="397">
        <v>99</v>
      </c>
      <c r="K400" s="397">
        <v>150</v>
      </c>
      <c r="L400" s="397">
        <v>94</v>
      </c>
      <c r="M400" s="397">
        <v>110</v>
      </c>
      <c r="N400" s="395">
        <f t="shared" si="6"/>
        <v>773</v>
      </c>
    </row>
    <row r="401" spans="1:14" x14ac:dyDescent="0.25">
      <c r="A401" s="395" t="s">
        <v>7072</v>
      </c>
      <c r="B401" s="398">
        <v>13</v>
      </c>
      <c r="C401" s="398">
        <v>20</v>
      </c>
      <c r="D401" s="398">
        <v>9</v>
      </c>
      <c r="E401" s="398">
        <v>18</v>
      </c>
      <c r="F401" s="398">
        <v>12</v>
      </c>
      <c r="G401" s="398">
        <v>15</v>
      </c>
      <c r="H401" s="397">
        <v>22</v>
      </c>
      <c r="I401" s="397">
        <v>11</v>
      </c>
      <c r="J401" s="397">
        <v>12</v>
      </c>
      <c r="K401" s="397">
        <v>15</v>
      </c>
      <c r="L401" s="397">
        <v>12</v>
      </c>
      <c r="M401" s="397">
        <v>19</v>
      </c>
      <c r="N401" s="395">
        <f t="shared" si="6"/>
        <v>178</v>
      </c>
    </row>
    <row r="402" spans="1:14" x14ac:dyDescent="0.25">
      <c r="A402" s="395" t="s">
        <v>6908</v>
      </c>
      <c r="B402" s="397">
        <v>10</v>
      </c>
      <c r="C402" s="397">
        <v>10</v>
      </c>
      <c r="D402" s="397">
        <v>7</v>
      </c>
      <c r="E402" s="397">
        <v>8</v>
      </c>
      <c r="F402" s="397">
        <v>16</v>
      </c>
      <c r="G402" s="397">
        <v>7</v>
      </c>
      <c r="H402" s="398">
        <v>7</v>
      </c>
      <c r="I402" s="398">
        <v>5</v>
      </c>
      <c r="J402" s="398">
        <v>6</v>
      </c>
      <c r="K402" s="398">
        <v>11</v>
      </c>
      <c r="L402" s="398">
        <v>10</v>
      </c>
      <c r="M402" s="398">
        <v>10</v>
      </c>
      <c r="N402" s="395">
        <f t="shared" si="6"/>
        <v>107</v>
      </c>
    </row>
    <row r="403" spans="1:14" x14ac:dyDescent="0.25">
      <c r="A403" s="395" t="s">
        <v>6909</v>
      </c>
      <c r="B403" s="398">
        <v>7</v>
      </c>
      <c r="C403" s="398">
        <v>12</v>
      </c>
      <c r="D403" s="398">
        <v>12</v>
      </c>
      <c r="E403" s="398">
        <v>9</v>
      </c>
      <c r="F403" s="397">
        <v>14</v>
      </c>
      <c r="G403" s="397">
        <v>8</v>
      </c>
      <c r="H403" s="397">
        <v>8</v>
      </c>
      <c r="I403" s="397">
        <v>9</v>
      </c>
      <c r="J403" s="397">
        <v>17</v>
      </c>
      <c r="K403" s="397">
        <v>14</v>
      </c>
      <c r="L403" s="397">
        <v>12</v>
      </c>
      <c r="M403" s="397">
        <v>13</v>
      </c>
      <c r="N403" s="395">
        <f t="shared" si="6"/>
        <v>135</v>
      </c>
    </row>
    <row r="404" spans="1:14" x14ac:dyDescent="0.25">
      <c r="A404" s="395" t="s">
        <v>7433</v>
      </c>
      <c r="B404" s="397">
        <v>37</v>
      </c>
      <c r="C404" s="397">
        <v>38</v>
      </c>
      <c r="D404" s="397">
        <v>22</v>
      </c>
      <c r="E404" s="397">
        <v>34</v>
      </c>
      <c r="F404" s="398">
        <v>22</v>
      </c>
      <c r="G404" s="398">
        <v>33</v>
      </c>
      <c r="H404" s="398">
        <v>30</v>
      </c>
      <c r="I404" s="398">
        <v>29</v>
      </c>
      <c r="J404" s="398">
        <v>30</v>
      </c>
      <c r="K404" s="398">
        <v>38</v>
      </c>
      <c r="L404" s="398">
        <v>30</v>
      </c>
      <c r="M404" s="398">
        <v>36</v>
      </c>
      <c r="N404" s="395">
        <f t="shared" si="6"/>
        <v>379</v>
      </c>
    </row>
    <row r="405" spans="1:14" x14ac:dyDescent="0.25">
      <c r="A405" s="395" t="s">
        <v>6998</v>
      </c>
      <c r="B405" s="399"/>
      <c r="C405" s="399"/>
      <c r="D405" s="399"/>
      <c r="E405" s="399"/>
      <c r="F405" s="399"/>
      <c r="G405" s="400"/>
      <c r="H405" s="397">
        <v>65</v>
      </c>
      <c r="I405" s="397">
        <v>77</v>
      </c>
      <c r="J405" s="397">
        <v>77</v>
      </c>
      <c r="K405" s="397">
        <v>71</v>
      </c>
      <c r="L405" s="397">
        <v>89</v>
      </c>
      <c r="M405" s="397">
        <v>75</v>
      </c>
      <c r="N405" s="395">
        <f t="shared" si="6"/>
        <v>454</v>
      </c>
    </row>
    <row r="406" spans="1:14" x14ac:dyDescent="0.25">
      <c r="A406" s="395" t="s">
        <v>6999</v>
      </c>
      <c r="B406" s="398">
        <v>72</v>
      </c>
      <c r="C406" s="398">
        <v>79</v>
      </c>
      <c r="D406" s="398">
        <v>75</v>
      </c>
      <c r="E406" s="398">
        <v>74</v>
      </c>
      <c r="F406" s="397">
        <v>83</v>
      </c>
      <c r="G406" s="397">
        <v>86</v>
      </c>
      <c r="H406" s="400"/>
      <c r="I406" s="400"/>
      <c r="J406" s="400"/>
      <c r="K406" s="400"/>
      <c r="L406" s="400"/>
      <c r="M406" s="400"/>
      <c r="N406" s="395">
        <f t="shared" si="6"/>
        <v>469</v>
      </c>
    </row>
    <row r="407" spans="1:14" x14ac:dyDescent="0.25">
      <c r="A407" s="395" t="s">
        <v>6654</v>
      </c>
      <c r="B407" s="397">
        <v>39</v>
      </c>
      <c r="C407" s="397">
        <v>46</v>
      </c>
      <c r="D407" s="397">
        <v>45</v>
      </c>
      <c r="E407" s="397">
        <v>35</v>
      </c>
      <c r="F407" s="398">
        <v>26</v>
      </c>
      <c r="G407" s="398">
        <v>49</v>
      </c>
      <c r="H407" s="398">
        <v>36</v>
      </c>
      <c r="I407" s="398">
        <v>57</v>
      </c>
      <c r="J407" s="398">
        <v>44</v>
      </c>
      <c r="K407" s="398">
        <v>40</v>
      </c>
      <c r="L407" s="398">
        <v>46</v>
      </c>
      <c r="M407" s="398">
        <v>52</v>
      </c>
      <c r="N407" s="395">
        <f t="shared" si="6"/>
        <v>515</v>
      </c>
    </row>
    <row r="408" spans="1:14" x14ac:dyDescent="0.25">
      <c r="A408" s="395" t="s">
        <v>6870</v>
      </c>
      <c r="B408" s="397">
        <v>84</v>
      </c>
      <c r="C408" s="398">
        <v>96</v>
      </c>
      <c r="D408" s="398">
        <v>77</v>
      </c>
      <c r="E408" s="397">
        <v>96</v>
      </c>
      <c r="F408" s="400"/>
      <c r="G408" s="400"/>
      <c r="H408" s="400"/>
      <c r="I408" s="400"/>
      <c r="J408" s="400"/>
      <c r="K408" s="400"/>
      <c r="L408" s="400"/>
      <c r="M408" s="400"/>
      <c r="N408" s="395">
        <f t="shared" si="6"/>
        <v>353</v>
      </c>
    </row>
    <row r="409" spans="1:14" x14ac:dyDescent="0.25">
      <c r="A409" s="395" t="s">
        <v>6869</v>
      </c>
      <c r="B409" s="400"/>
      <c r="C409" s="400"/>
      <c r="D409" s="400"/>
      <c r="E409" s="400"/>
      <c r="F409" s="398">
        <v>83</v>
      </c>
      <c r="G409" s="398">
        <v>82</v>
      </c>
      <c r="H409" s="398">
        <v>81</v>
      </c>
      <c r="I409" s="398">
        <v>91</v>
      </c>
      <c r="J409" s="398">
        <v>70</v>
      </c>
      <c r="K409" s="398">
        <v>74</v>
      </c>
      <c r="L409" s="398">
        <v>94</v>
      </c>
      <c r="M409" s="398">
        <v>83</v>
      </c>
      <c r="N409" s="395">
        <f t="shared" si="6"/>
        <v>658</v>
      </c>
    </row>
    <row r="410" spans="1:14" x14ac:dyDescent="0.25">
      <c r="A410" s="395" t="s">
        <v>6732</v>
      </c>
      <c r="B410" s="397">
        <v>164</v>
      </c>
      <c r="C410" s="397">
        <v>164</v>
      </c>
      <c r="D410" s="397">
        <v>184</v>
      </c>
      <c r="E410" s="397">
        <v>166</v>
      </c>
      <c r="F410" s="400"/>
      <c r="G410" s="400"/>
      <c r="H410" s="400"/>
      <c r="I410" s="400"/>
      <c r="J410" s="400"/>
      <c r="K410" s="400"/>
      <c r="L410" s="400"/>
      <c r="M410" s="400"/>
      <c r="N410" s="395">
        <f t="shared" si="6"/>
        <v>678</v>
      </c>
    </row>
    <row r="411" spans="1:14" x14ac:dyDescent="0.25">
      <c r="A411" s="395" t="s">
        <v>6733</v>
      </c>
      <c r="B411" s="399"/>
      <c r="C411" s="399"/>
      <c r="D411" s="399"/>
      <c r="E411" s="399"/>
      <c r="F411" s="398">
        <v>166</v>
      </c>
      <c r="G411" s="397">
        <v>176</v>
      </c>
      <c r="H411" s="398">
        <v>183</v>
      </c>
      <c r="I411" s="398">
        <v>198</v>
      </c>
      <c r="J411" s="398">
        <v>187</v>
      </c>
      <c r="K411" s="398">
        <v>161</v>
      </c>
      <c r="L411" s="398">
        <v>156</v>
      </c>
      <c r="M411" s="398">
        <v>169</v>
      </c>
      <c r="N411" s="395">
        <f t="shared" si="6"/>
        <v>1396</v>
      </c>
    </row>
    <row r="412" spans="1:14" x14ac:dyDescent="0.25">
      <c r="A412" s="395" t="s">
        <v>6916</v>
      </c>
      <c r="B412" s="400"/>
      <c r="C412" s="400"/>
      <c r="D412" s="400"/>
      <c r="E412" s="400"/>
      <c r="F412" s="397">
        <v>73</v>
      </c>
      <c r="G412" s="397">
        <v>90</v>
      </c>
      <c r="H412" s="397">
        <v>74</v>
      </c>
      <c r="I412" s="397">
        <v>80</v>
      </c>
      <c r="J412" s="397">
        <v>77</v>
      </c>
      <c r="K412" s="397">
        <v>59</v>
      </c>
      <c r="L412" s="397">
        <v>79</v>
      </c>
      <c r="M412" s="397">
        <v>84</v>
      </c>
      <c r="N412" s="395">
        <f t="shared" si="6"/>
        <v>616</v>
      </c>
    </row>
    <row r="413" spans="1:14" x14ac:dyDescent="0.25">
      <c r="A413" s="395" t="s">
        <v>6917</v>
      </c>
      <c r="B413" s="397">
        <v>82</v>
      </c>
      <c r="C413" s="397">
        <v>78</v>
      </c>
      <c r="D413" s="397">
        <v>79</v>
      </c>
      <c r="E413" s="397">
        <v>77</v>
      </c>
      <c r="F413" s="399"/>
      <c r="G413" s="399"/>
      <c r="H413" s="399"/>
      <c r="I413" s="399"/>
      <c r="J413" s="399"/>
      <c r="K413" s="399"/>
      <c r="L413" s="399"/>
      <c r="M413" s="399"/>
      <c r="N413" s="395">
        <f t="shared" si="6"/>
        <v>316</v>
      </c>
    </row>
    <row r="414" spans="1:14" x14ac:dyDescent="0.25">
      <c r="A414" s="395" t="s">
        <v>7108</v>
      </c>
      <c r="B414" s="399"/>
      <c r="C414" s="399"/>
      <c r="D414" s="399"/>
      <c r="E414" s="399"/>
      <c r="F414" s="400"/>
      <c r="G414" s="400"/>
      <c r="H414" s="397">
        <v>64</v>
      </c>
      <c r="I414" s="397">
        <v>69</v>
      </c>
      <c r="J414" s="397">
        <v>48</v>
      </c>
      <c r="K414" s="397">
        <v>60</v>
      </c>
      <c r="L414" s="397">
        <v>45</v>
      </c>
      <c r="M414" s="397">
        <v>66</v>
      </c>
      <c r="N414" s="395">
        <f t="shared" si="6"/>
        <v>352</v>
      </c>
    </row>
    <row r="415" spans="1:14" x14ac:dyDescent="0.25">
      <c r="A415" s="395" t="s">
        <v>6932</v>
      </c>
      <c r="B415" s="397">
        <v>143</v>
      </c>
      <c r="C415" s="397">
        <v>160</v>
      </c>
      <c r="D415" s="397">
        <v>140</v>
      </c>
      <c r="E415" s="397">
        <v>177</v>
      </c>
      <c r="F415" s="399"/>
      <c r="G415" s="399"/>
      <c r="H415" s="399"/>
      <c r="I415" s="399"/>
      <c r="J415" s="399"/>
      <c r="K415" s="399"/>
      <c r="L415" s="399"/>
      <c r="M415" s="399"/>
      <c r="N415" s="395">
        <f t="shared" si="6"/>
        <v>620</v>
      </c>
    </row>
    <row r="416" spans="1:14" x14ac:dyDescent="0.25">
      <c r="A416" s="395" t="s">
        <v>6931</v>
      </c>
      <c r="B416" s="399"/>
      <c r="C416" s="399"/>
      <c r="D416" s="399"/>
      <c r="E416" s="399"/>
      <c r="F416" s="397">
        <v>149</v>
      </c>
      <c r="G416" s="397">
        <v>146</v>
      </c>
      <c r="H416" s="397">
        <v>143</v>
      </c>
      <c r="I416" s="397">
        <v>155</v>
      </c>
      <c r="J416" s="397">
        <v>148</v>
      </c>
      <c r="K416" s="397">
        <v>159</v>
      </c>
      <c r="L416" s="397">
        <v>152</v>
      </c>
      <c r="M416" s="397">
        <v>169</v>
      </c>
      <c r="N416" s="395">
        <f t="shared" si="6"/>
        <v>1221</v>
      </c>
    </row>
    <row r="417" spans="1:14" x14ac:dyDescent="0.25">
      <c r="A417" s="395" t="s">
        <v>7988</v>
      </c>
      <c r="B417" s="397">
        <v>54</v>
      </c>
      <c r="C417" s="397">
        <v>53</v>
      </c>
      <c r="D417" s="397">
        <v>42</v>
      </c>
      <c r="E417" s="397">
        <v>53</v>
      </c>
      <c r="F417" s="399"/>
      <c r="G417" s="399"/>
      <c r="H417" s="399"/>
      <c r="I417" s="399"/>
      <c r="J417" s="399"/>
      <c r="K417" s="399"/>
      <c r="L417" s="399"/>
      <c r="M417" s="399"/>
      <c r="N417" s="395">
        <f t="shared" si="6"/>
        <v>202</v>
      </c>
    </row>
    <row r="418" spans="1:14" x14ac:dyDescent="0.25">
      <c r="A418" s="395" t="s">
        <v>7765</v>
      </c>
      <c r="B418" s="400"/>
      <c r="C418" s="400"/>
      <c r="D418" s="400"/>
      <c r="E418" s="400"/>
      <c r="F418" s="397">
        <v>207</v>
      </c>
      <c r="G418" s="397">
        <v>172</v>
      </c>
      <c r="H418" s="397">
        <v>178</v>
      </c>
      <c r="I418" s="397">
        <v>127</v>
      </c>
      <c r="J418" s="397">
        <v>166</v>
      </c>
      <c r="K418" s="397">
        <v>104</v>
      </c>
      <c r="L418" s="397">
        <v>125</v>
      </c>
      <c r="M418" s="397">
        <v>111</v>
      </c>
      <c r="N418" s="395">
        <f t="shared" si="6"/>
        <v>1190</v>
      </c>
    </row>
    <row r="419" spans="1:14" x14ac:dyDescent="0.25">
      <c r="A419" s="395" t="s">
        <v>6623</v>
      </c>
      <c r="B419" s="399"/>
      <c r="C419" s="399"/>
      <c r="D419" s="399"/>
      <c r="E419" s="399"/>
      <c r="F419" s="397">
        <v>43</v>
      </c>
      <c r="G419" s="397">
        <v>52</v>
      </c>
      <c r="H419" s="397">
        <v>39</v>
      </c>
      <c r="I419" s="397">
        <v>46</v>
      </c>
      <c r="J419" s="397">
        <v>44</v>
      </c>
      <c r="K419" s="397">
        <v>46</v>
      </c>
      <c r="L419" s="397">
        <v>36</v>
      </c>
      <c r="M419" s="397">
        <v>36</v>
      </c>
      <c r="N419" s="395">
        <f t="shared" si="6"/>
        <v>342</v>
      </c>
    </row>
    <row r="420" spans="1:14" x14ac:dyDescent="0.25">
      <c r="A420" s="395" t="s">
        <v>6624</v>
      </c>
      <c r="B420" s="397">
        <v>46</v>
      </c>
      <c r="C420" s="397">
        <v>49</v>
      </c>
      <c r="D420" s="397">
        <v>42</v>
      </c>
      <c r="E420" s="397">
        <v>48</v>
      </c>
      <c r="F420" s="399"/>
      <c r="G420" s="399"/>
      <c r="H420" s="399"/>
      <c r="I420" s="399"/>
      <c r="J420" s="399"/>
      <c r="K420" s="399"/>
      <c r="L420" s="399"/>
      <c r="M420" s="399"/>
      <c r="N420" s="395">
        <f t="shared" si="6"/>
        <v>185</v>
      </c>
    </row>
    <row r="421" spans="1:14" x14ac:dyDescent="0.25">
      <c r="A421" s="395" t="s">
        <v>7933</v>
      </c>
      <c r="B421" s="398">
        <v>64</v>
      </c>
      <c r="C421" s="398">
        <v>47</v>
      </c>
      <c r="D421" s="398">
        <v>64</v>
      </c>
      <c r="E421" s="398">
        <v>62</v>
      </c>
      <c r="F421" s="400"/>
      <c r="G421" s="400"/>
      <c r="H421" s="400"/>
      <c r="I421" s="400"/>
      <c r="J421" s="400"/>
      <c r="K421" s="400"/>
      <c r="L421" s="400"/>
      <c r="M421" s="400"/>
      <c r="N421" s="395">
        <f t="shared" si="6"/>
        <v>237</v>
      </c>
    </row>
    <row r="422" spans="1:14" x14ac:dyDescent="0.25">
      <c r="A422" s="395" t="s">
        <v>7932</v>
      </c>
      <c r="B422" s="400"/>
      <c r="C422" s="400"/>
      <c r="D422" s="400"/>
      <c r="E422" s="400"/>
      <c r="F422" s="398">
        <v>64</v>
      </c>
      <c r="G422" s="398">
        <v>58</v>
      </c>
      <c r="H422" s="398">
        <v>54</v>
      </c>
      <c r="I422" s="398">
        <v>67</v>
      </c>
      <c r="J422" s="398">
        <v>57</v>
      </c>
      <c r="K422" s="398">
        <v>49</v>
      </c>
      <c r="L422" s="398">
        <v>57</v>
      </c>
      <c r="M422" s="398">
        <v>61</v>
      </c>
      <c r="N422" s="395">
        <f t="shared" si="6"/>
        <v>467</v>
      </c>
    </row>
    <row r="423" spans="1:14" x14ac:dyDescent="0.25">
      <c r="A423" s="395" t="s">
        <v>7952</v>
      </c>
      <c r="B423" s="397">
        <v>70</v>
      </c>
      <c r="C423" s="397">
        <v>86</v>
      </c>
      <c r="D423" s="397">
        <v>83</v>
      </c>
      <c r="E423" s="397">
        <v>88</v>
      </c>
      <c r="F423" s="400"/>
      <c r="G423" s="400"/>
      <c r="H423" s="400"/>
      <c r="I423" s="400"/>
      <c r="J423" s="400"/>
      <c r="K423" s="400"/>
      <c r="L423" s="400"/>
      <c r="M423" s="400"/>
      <c r="N423" s="395">
        <f t="shared" si="6"/>
        <v>327</v>
      </c>
    </row>
    <row r="424" spans="1:14" x14ac:dyDescent="0.25">
      <c r="A424" s="395" t="s">
        <v>7953</v>
      </c>
      <c r="B424" s="400"/>
      <c r="C424" s="400"/>
      <c r="D424" s="400"/>
      <c r="E424" s="400"/>
      <c r="F424" s="397">
        <v>71</v>
      </c>
      <c r="G424" s="397">
        <v>93</v>
      </c>
      <c r="H424" s="397">
        <v>64</v>
      </c>
      <c r="I424" s="397">
        <v>87</v>
      </c>
      <c r="J424" s="397">
        <v>69</v>
      </c>
      <c r="K424" s="397">
        <v>74</v>
      </c>
      <c r="L424" s="397">
        <v>67</v>
      </c>
      <c r="M424" s="397">
        <v>80</v>
      </c>
      <c r="N424" s="395">
        <f t="shared" si="6"/>
        <v>605</v>
      </c>
    </row>
    <row r="425" spans="1:14" x14ac:dyDescent="0.25">
      <c r="A425" s="395" t="s">
        <v>7758</v>
      </c>
      <c r="B425" s="397">
        <v>77</v>
      </c>
      <c r="C425" s="397">
        <v>55</v>
      </c>
      <c r="D425" s="397">
        <v>49</v>
      </c>
      <c r="E425" s="397">
        <v>27</v>
      </c>
      <c r="F425" s="397">
        <v>83</v>
      </c>
      <c r="G425" s="397">
        <v>82</v>
      </c>
      <c r="H425" s="397">
        <v>73</v>
      </c>
      <c r="I425" s="397">
        <v>37</v>
      </c>
      <c r="J425" s="397">
        <v>65</v>
      </c>
      <c r="K425" s="397">
        <v>45</v>
      </c>
      <c r="L425" s="397">
        <v>60</v>
      </c>
      <c r="M425" s="397">
        <v>34</v>
      </c>
      <c r="N425" s="395">
        <f t="shared" si="6"/>
        <v>687</v>
      </c>
    </row>
    <row r="426" spans="1:14" x14ac:dyDescent="0.25">
      <c r="A426" s="395" t="s">
        <v>7073</v>
      </c>
      <c r="B426" s="399"/>
      <c r="C426" s="399"/>
      <c r="D426" s="399"/>
      <c r="E426" s="399"/>
      <c r="F426" s="400"/>
      <c r="G426" s="400"/>
      <c r="H426" s="397">
        <v>30</v>
      </c>
      <c r="I426" s="397">
        <v>34</v>
      </c>
      <c r="J426" s="397">
        <v>20</v>
      </c>
      <c r="K426" s="397">
        <v>32</v>
      </c>
      <c r="L426" s="397">
        <v>15</v>
      </c>
      <c r="M426" s="397">
        <v>30</v>
      </c>
      <c r="N426" s="395">
        <f t="shared" si="6"/>
        <v>161</v>
      </c>
    </row>
    <row r="427" spans="1:14" x14ac:dyDescent="0.25">
      <c r="A427" s="395" t="s">
        <v>7040</v>
      </c>
      <c r="B427" s="397">
        <v>21</v>
      </c>
      <c r="C427" s="397">
        <v>14</v>
      </c>
      <c r="D427" s="397">
        <v>16</v>
      </c>
      <c r="E427" s="397">
        <v>15</v>
      </c>
      <c r="F427" s="398">
        <v>12</v>
      </c>
      <c r="G427" s="398">
        <v>10</v>
      </c>
      <c r="H427" s="398">
        <v>11</v>
      </c>
      <c r="I427" s="398">
        <v>13</v>
      </c>
      <c r="J427" s="398">
        <v>11</v>
      </c>
      <c r="K427" s="398">
        <v>8</v>
      </c>
      <c r="L427" s="398">
        <v>13</v>
      </c>
      <c r="M427" s="398">
        <v>14</v>
      </c>
      <c r="N427" s="395">
        <f t="shared" si="6"/>
        <v>158</v>
      </c>
    </row>
    <row r="428" spans="1:14" x14ac:dyDescent="0.25">
      <c r="A428" s="395" t="s">
        <v>7689</v>
      </c>
      <c r="B428" s="400"/>
      <c r="C428" s="400"/>
      <c r="D428" s="399"/>
      <c r="E428" s="399"/>
      <c r="F428" s="398">
        <v>210</v>
      </c>
      <c r="G428" s="398">
        <v>196</v>
      </c>
      <c r="H428" s="398">
        <v>191</v>
      </c>
      <c r="I428" s="398">
        <v>193</v>
      </c>
      <c r="J428" s="398">
        <v>189</v>
      </c>
      <c r="K428" s="398">
        <v>178</v>
      </c>
      <c r="L428" s="398">
        <v>179</v>
      </c>
      <c r="M428" s="398">
        <v>209</v>
      </c>
      <c r="N428" s="395">
        <f t="shared" si="6"/>
        <v>1545</v>
      </c>
    </row>
    <row r="429" spans="1:14" x14ac:dyDescent="0.25">
      <c r="A429" s="395" t="s">
        <v>7690</v>
      </c>
      <c r="B429" s="397">
        <v>202</v>
      </c>
      <c r="C429" s="397">
        <v>215</v>
      </c>
      <c r="D429" s="397">
        <v>204</v>
      </c>
      <c r="E429" s="397">
        <v>222</v>
      </c>
      <c r="F429" s="400"/>
      <c r="G429" s="400"/>
      <c r="H429" s="400"/>
      <c r="I429" s="400"/>
      <c r="J429" s="400"/>
      <c r="K429" s="400"/>
      <c r="L429" s="400"/>
      <c r="M429" s="400"/>
      <c r="N429" s="395">
        <f t="shared" si="6"/>
        <v>843</v>
      </c>
    </row>
    <row r="430" spans="1:14" x14ac:dyDescent="0.25">
      <c r="A430" s="395" t="s">
        <v>6734</v>
      </c>
      <c r="B430" s="398">
        <v>135</v>
      </c>
      <c r="C430" s="398">
        <v>151</v>
      </c>
      <c r="D430" s="398">
        <v>136</v>
      </c>
      <c r="E430" s="398">
        <v>140</v>
      </c>
      <c r="F430" s="399"/>
      <c r="G430" s="399"/>
      <c r="H430" s="400"/>
      <c r="I430" s="400"/>
      <c r="J430" s="400"/>
      <c r="K430" s="400"/>
      <c r="L430" s="400"/>
      <c r="M430" s="400"/>
      <c r="N430" s="395">
        <f t="shared" si="6"/>
        <v>562</v>
      </c>
    </row>
    <row r="431" spans="1:14" x14ac:dyDescent="0.25">
      <c r="A431" s="395" t="s">
        <v>6735</v>
      </c>
      <c r="B431" s="400"/>
      <c r="C431" s="400"/>
      <c r="D431" s="400"/>
      <c r="E431" s="400"/>
      <c r="F431" s="397">
        <v>168</v>
      </c>
      <c r="G431" s="397">
        <v>161</v>
      </c>
      <c r="H431" s="397">
        <v>160</v>
      </c>
      <c r="I431" s="397">
        <v>146</v>
      </c>
      <c r="J431" s="397">
        <v>161</v>
      </c>
      <c r="K431" s="397">
        <v>140</v>
      </c>
      <c r="L431" s="397">
        <v>170</v>
      </c>
      <c r="M431" s="397">
        <v>149</v>
      </c>
      <c r="N431" s="395">
        <f t="shared" si="6"/>
        <v>1255</v>
      </c>
    </row>
    <row r="432" spans="1:14" x14ac:dyDescent="0.25">
      <c r="A432" s="395" t="s">
        <v>6871</v>
      </c>
      <c r="B432" s="399"/>
      <c r="C432" s="399"/>
      <c r="D432" s="399"/>
      <c r="E432" s="399"/>
      <c r="F432" s="397">
        <v>78</v>
      </c>
      <c r="G432" s="397">
        <v>110</v>
      </c>
      <c r="H432" s="397">
        <v>94</v>
      </c>
      <c r="I432" s="397">
        <v>114</v>
      </c>
      <c r="J432" s="397">
        <v>85</v>
      </c>
      <c r="K432" s="397">
        <v>110</v>
      </c>
      <c r="L432" s="397">
        <v>77</v>
      </c>
      <c r="M432" s="397">
        <v>95</v>
      </c>
      <c r="N432" s="395">
        <f t="shared" si="6"/>
        <v>763</v>
      </c>
    </row>
    <row r="433" spans="1:14" x14ac:dyDescent="0.25">
      <c r="A433" s="395" t="s">
        <v>6872</v>
      </c>
      <c r="B433" s="397">
        <v>84</v>
      </c>
      <c r="C433" s="397">
        <v>101</v>
      </c>
      <c r="D433" s="397">
        <v>90</v>
      </c>
      <c r="E433" s="397">
        <v>96</v>
      </c>
      <c r="F433" s="399"/>
      <c r="G433" s="399"/>
      <c r="H433" s="399"/>
      <c r="I433" s="399"/>
      <c r="J433" s="399"/>
      <c r="K433" s="399"/>
      <c r="L433" s="399"/>
      <c r="M433" s="399"/>
      <c r="N433" s="395">
        <f t="shared" si="6"/>
        <v>371</v>
      </c>
    </row>
    <row r="434" spans="1:14" x14ac:dyDescent="0.25">
      <c r="A434" s="395" t="s">
        <v>7097</v>
      </c>
      <c r="B434" s="400"/>
      <c r="C434" s="400"/>
      <c r="D434" s="400"/>
      <c r="E434" s="400"/>
      <c r="F434" s="397">
        <v>105</v>
      </c>
      <c r="G434" s="397">
        <v>108</v>
      </c>
      <c r="H434" s="397">
        <v>128</v>
      </c>
      <c r="I434" s="397">
        <v>121</v>
      </c>
      <c r="J434" s="397">
        <v>157</v>
      </c>
      <c r="K434" s="397">
        <v>145</v>
      </c>
      <c r="L434" s="397">
        <v>140</v>
      </c>
      <c r="M434" s="397">
        <v>133</v>
      </c>
      <c r="N434" s="395">
        <f t="shared" si="6"/>
        <v>1037</v>
      </c>
    </row>
    <row r="435" spans="1:14" x14ac:dyDescent="0.25">
      <c r="A435" s="395" t="s">
        <v>7096</v>
      </c>
      <c r="B435" s="397">
        <v>114</v>
      </c>
      <c r="C435" s="397">
        <v>125</v>
      </c>
      <c r="D435" s="397">
        <v>137</v>
      </c>
      <c r="E435" s="397">
        <v>119</v>
      </c>
      <c r="F435" s="400"/>
      <c r="G435" s="400"/>
      <c r="H435" s="400"/>
      <c r="I435" s="400"/>
      <c r="J435" s="400"/>
      <c r="K435" s="400"/>
      <c r="L435" s="400"/>
      <c r="M435" s="400"/>
      <c r="N435" s="395">
        <f t="shared" si="6"/>
        <v>495</v>
      </c>
    </row>
    <row r="436" spans="1:14" x14ac:dyDescent="0.25">
      <c r="A436" s="395" t="s">
        <v>7971</v>
      </c>
      <c r="B436" s="398">
        <v>12</v>
      </c>
      <c r="C436" s="398">
        <v>11</v>
      </c>
      <c r="D436" s="398">
        <v>8</v>
      </c>
      <c r="E436" s="398">
        <v>13</v>
      </c>
      <c r="F436" s="397">
        <v>8</v>
      </c>
      <c r="G436" s="397">
        <v>5</v>
      </c>
      <c r="H436" s="397">
        <v>4</v>
      </c>
      <c r="I436" s="397">
        <v>13</v>
      </c>
      <c r="J436" s="397">
        <v>5</v>
      </c>
      <c r="K436" s="397">
        <v>5</v>
      </c>
      <c r="L436" s="400"/>
      <c r="M436" s="400"/>
      <c r="N436" s="395">
        <f t="shared" si="6"/>
        <v>84</v>
      </c>
    </row>
    <row r="437" spans="1:14" x14ac:dyDescent="0.25">
      <c r="A437" s="395" t="s">
        <v>6873</v>
      </c>
      <c r="B437" s="400"/>
      <c r="C437" s="400"/>
      <c r="D437" s="400"/>
      <c r="E437" s="400"/>
      <c r="F437" s="398">
        <v>77</v>
      </c>
      <c r="G437" s="398">
        <v>72</v>
      </c>
      <c r="H437" s="398">
        <v>71</v>
      </c>
      <c r="I437" s="398">
        <v>76</v>
      </c>
      <c r="J437" s="398">
        <v>76</v>
      </c>
      <c r="K437" s="398">
        <v>87</v>
      </c>
      <c r="L437" s="398">
        <v>61</v>
      </c>
      <c r="M437" s="398">
        <v>74</v>
      </c>
      <c r="N437" s="395">
        <f t="shared" si="6"/>
        <v>594</v>
      </c>
    </row>
    <row r="438" spans="1:14" x14ac:dyDescent="0.25">
      <c r="A438" s="395" t="s">
        <v>6874</v>
      </c>
      <c r="B438" s="397">
        <v>69</v>
      </c>
      <c r="C438" s="397">
        <v>82</v>
      </c>
      <c r="D438" s="397">
        <v>80</v>
      </c>
      <c r="E438" s="397">
        <v>59</v>
      </c>
      <c r="F438" s="399"/>
      <c r="G438" s="399"/>
      <c r="H438" s="399"/>
      <c r="I438" s="399"/>
      <c r="J438" s="399"/>
      <c r="K438" s="399"/>
      <c r="L438" s="399"/>
      <c r="M438" s="399"/>
      <c r="N438" s="395">
        <f t="shared" si="6"/>
        <v>290</v>
      </c>
    </row>
    <row r="439" spans="1:14" x14ac:dyDescent="0.25">
      <c r="A439" s="395" t="s">
        <v>7059</v>
      </c>
      <c r="B439" s="398">
        <v>30</v>
      </c>
      <c r="C439" s="398">
        <v>39</v>
      </c>
      <c r="D439" s="398">
        <v>30</v>
      </c>
      <c r="E439" s="398">
        <v>30</v>
      </c>
      <c r="F439" s="397">
        <v>38</v>
      </c>
      <c r="G439" s="397">
        <v>36</v>
      </c>
      <c r="H439" s="397">
        <v>34</v>
      </c>
      <c r="I439" s="397">
        <v>23</v>
      </c>
      <c r="J439" s="397">
        <v>32</v>
      </c>
      <c r="K439" s="397">
        <v>34</v>
      </c>
      <c r="L439" s="397">
        <v>23</v>
      </c>
      <c r="M439" s="397">
        <v>38</v>
      </c>
      <c r="N439" s="395">
        <f t="shared" si="6"/>
        <v>387</v>
      </c>
    </row>
    <row r="440" spans="1:14" x14ac:dyDescent="0.25">
      <c r="A440" s="395" t="s">
        <v>7761</v>
      </c>
      <c r="B440" s="398">
        <v>42</v>
      </c>
      <c r="C440" s="398">
        <v>36</v>
      </c>
      <c r="D440" s="398">
        <v>39</v>
      </c>
      <c r="E440" s="398">
        <v>29</v>
      </c>
      <c r="F440" s="399"/>
      <c r="G440" s="399"/>
      <c r="H440" s="400"/>
      <c r="I440" s="400"/>
      <c r="J440" s="400"/>
      <c r="K440" s="400"/>
      <c r="L440" s="400"/>
      <c r="M440" s="400"/>
      <c r="N440" s="395">
        <f t="shared" si="6"/>
        <v>146</v>
      </c>
    </row>
    <row r="441" spans="1:14" x14ac:dyDescent="0.25">
      <c r="A441" s="395" t="s">
        <v>7223</v>
      </c>
      <c r="B441" s="397">
        <v>164</v>
      </c>
      <c r="C441" s="397">
        <v>170</v>
      </c>
      <c r="D441" s="397">
        <v>159</v>
      </c>
      <c r="E441" s="397">
        <v>187</v>
      </c>
      <c r="F441" s="399"/>
      <c r="G441" s="399"/>
      <c r="H441" s="399"/>
      <c r="I441" s="399"/>
      <c r="J441" s="399"/>
      <c r="K441" s="399"/>
      <c r="L441" s="399"/>
      <c r="M441" s="399"/>
      <c r="N441" s="395">
        <f t="shared" si="6"/>
        <v>680</v>
      </c>
    </row>
    <row r="442" spans="1:14" x14ac:dyDescent="0.25">
      <c r="A442" s="395" t="s">
        <v>7224</v>
      </c>
      <c r="B442" s="399"/>
      <c r="C442" s="399"/>
      <c r="D442" s="399"/>
      <c r="E442" s="399"/>
      <c r="F442" s="397">
        <v>153</v>
      </c>
      <c r="G442" s="397">
        <v>176</v>
      </c>
      <c r="H442" s="397">
        <v>158</v>
      </c>
      <c r="I442" s="397">
        <v>158</v>
      </c>
      <c r="J442" s="397">
        <v>141</v>
      </c>
      <c r="K442" s="397">
        <v>179</v>
      </c>
      <c r="L442" s="397">
        <v>136</v>
      </c>
      <c r="M442" s="397">
        <v>156</v>
      </c>
      <c r="N442" s="395">
        <f t="shared" si="6"/>
        <v>1257</v>
      </c>
    </row>
    <row r="443" spans="1:14" x14ac:dyDescent="0.25">
      <c r="A443" s="395" t="s">
        <v>7659</v>
      </c>
      <c r="B443" s="400"/>
      <c r="C443" s="400"/>
      <c r="D443" s="400"/>
      <c r="E443" s="400"/>
      <c r="F443" s="398">
        <v>172</v>
      </c>
      <c r="G443" s="398">
        <v>161</v>
      </c>
      <c r="H443" s="398">
        <v>157</v>
      </c>
      <c r="I443" s="398">
        <v>138</v>
      </c>
      <c r="J443" s="398">
        <v>135</v>
      </c>
      <c r="K443" s="398">
        <v>161</v>
      </c>
      <c r="L443" s="398">
        <v>136</v>
      </c>
      <c r="M443" s="398">
        <v>181</v>
      </c>
      <c r="N443" s="395">
        <f t="shared" si="6"/>
        <v>1241</v>
      </c>
    </row>
    <row r="444" spans="1:14" x14ac:dyDescent="0.25">
      <c r="A444" s="395" t="s">
        <v>7658</v>
      </c>
      <c r="B444" s="398">
        <v>162</v>
      </c>
      <c r="C444" s="398">
        <v>173</v>
      </c>
      <c r="D444" s="398">
        <v>156</v>
      </c>
      <c r="E444" s="398">
        <v>161</v>
      </c>
      <c r="F444" s="400"/>
      <c r="G444" s="400"/>
      <c r="H444" s="400"/>
      <c r="I444" s="400"/>
      <c r="J444" s="400"/>
      <c r="K444" s="400"/>
      <c r="L444" s="400"/>
      <c r="M444" s="400"/>
      <c r="N444" s="395">
        <f t="shared" si="6"/>
        <v>652</v>
      </c>
    </row>
    <row r="445" spans="1:14" x14ac:dyDescent="0.25">
      <c r="A445" s="395" t="s">
        <v>6979</v>
      </c>
      <c r="B445" s="400"/>
      <c r="C445" s="400"/>
      <c r="D445" s="400"/>
      <c r="E445" s="400"/>
      <c r="F445" s="397">
        <v>27</v>
      </c>
      <c r="G445" s="397">
        <v>49</v>
      </c>
      <c r="H445" s="397">
        <v>163</v>
      </c>
      <c r="I445" s="397">
        <v>174</v>
      </c>
      <c r="J445" s="397">
        <v>103</v>
      </c>
      <c r="K445" s="397">
        <v>169</v>
      </c>
      <c r="L445" s="397">
        <v>98</v>
      </c>
      <c r="M445" s="397">
        <v>150</v>
      </c>
      <c r="N445" s="395">
        <f t="shared" si="6"/>
        <v>933</v>
      </c>
    </row>
    <row r="446" spans="1:14" x14ac:dyDescent="0.25">
      <c r="A446" s="395" t="s">
        <v>7002</v>
      </c>
      <c r="B446" s="400"/>
      <c r="C446" s="400"/>
      <c r="D446" s="400"/>
      <c r="E446" s="400"/>
      <c r="F446" s="400"/>
      <c r="G446" s="397">
        <v>1</v>
      </c>
      <c r="H446" s="397">
        <v>60</v>
      </c>
      <c r="I446" s="397">
        <v>57</v>
      </c>
      <c r="J446" s="397">
        <v>43</v>
      </c>
      <c r="K446" s="397">
        <v>47</v>
      </c>
      <c r="L446" s="397">
        <v>47</v>
      </c>
      <c r="M446" s="397">
        <v>55</v>
      </c>
      <c r="N446" s="395">
        <f t="shared" si="6"/>
        <v>310</v>
      </c>
    </row>
    <row r="447" spans="1:14" x14ac:dyDescent="0.25">
      <c r="A447" s="395" t="s">
        <v>7001</v>
      </c>
      <c r="B447" s="397">
        <v>102</v>
      </c>
      <c r="C447" s="397">
        <v>103</v>
      </c>
      <c r="D447" s="397">
        <v>102</v>
      </c>
      <c r="E447" s="397">
        <v>117</v>
      </c>
      <c r="F447" s="400"/>
      <c r="G447" s="400"/>
      <c r="H447" s="400"/>
      <c r="I447" s="400"/>
      <c r="J447" s="400"/>
      <c r="K447" s="400"/>
      <c r="L447" s="400"/>
      <c r="M447" s="400"/>
      <c r="N447" s="395">
        <f t="shared" si="6"/>
        <v>424</v>
      </c>
    </row>
    <row r="448" spans="1:14" x14ac:dyDescent="0.25">
      <c r="A448" s="395" t="s">
        <v>7000</v>
      </c>
      <c r="B448" s="400"/>
      <c r="C448" s="400"/>
      <c r="D448" s="400"/>
      <c r="E448" s="400"/>
      <c r="F448" s="397">
        <v>112</v>
      </c>
      <c r="G448" s="397">
        <v>117</v>
      </c>
      <c r="H448" s="397">
        <v>87</v>
      </c>
      <c r="I448" s="397">
        <v>112</v>
      </c>
      <c r="J448" s="397">
        <v>97</v>
      </c>
      <c r="K448" s="397">
        <v>87</v>
      </c>
      <c r="L448" s="397">
        <v>90</v>
      </c>
      <c r="M448" s="397">
        <v>111</v>
      </c>
      <c r="N448" s="395">
        <f t="shared" si="6"/>
        <v>813</v>
      </c>
    </row>
    <row r="449" spans="1:14" x14ac:dyDescent="0.25">
      <c r="A449" s="395" t="s">
        <v>6935</v>
      </c>
      <c r="B449" s="397">
        <v>153</v>
      </c>
      <c r="C449" s="397">
        <v>163</v>
      </c>
      <c r="D449" s="397">
        <v>169</v>
      </c>
      <c r="E449" s="397">
        <v>177</v>
      </c>
      <c r="F449" s="397">
        <v>186</v>
      </c>
      <c r="G449" s="397">
        <v>180</v>
      </c>
      <c r="H449" s="400"/>
      <c r="I449" s="400"/>
      <c r="J449" s="400"/>
      <c r="K449" s="400"/>
      <c r="L449" s="400"/>
      <c r="M449" s="400"/>
      <c r="N449" s="395">
        <f t="shared" si="6"/>
        <v>1028</v>
      </c>
    </row>
    <row r="450" spans="1:14" x14ac:dyDescent="0.25">
      <c r="A450" s="395" t="s">
        <v>6934</v>
      </c>
      <c r="B450" s="400"/>
      <c r="C450" s="400"/>
      <c r="D450" s="400"/>
      <c r="E450" s="400"/>
      <c r="F450" s="400"/>
      <c r="G450" s="400"/>
      <c r="H450" s="397">
        <v>167</v>
      </c>
      <c r="I450" s="397">
        <v>160</v>
      </c>
      <c r="J450" s="397">
        <v>167</v>
      </c>
      <c r="K450" s="397">
        <v>160</v>
      </c>
      <c r="L450" s="397">
        <v>147</v>
      </c>
      <c r="M450" s="397">
        <v>174</v>
      </c>
      <c r="N450" s="395">
        <f t="shared" si="6"/>
        <v>975</v>
      </c>
    </row>
    <row r="451" spans="1:14" x14ac:dyDescent="0.25">
      <c r="A451" s="395" t="s">
        <v>7383</v>
      </c>
      <c r="B451" s="397">
        <v>83</v>
      </c>
      <c r="C451" s="397">
        <v>99</v>
      </c>
      <c r="D451" s="400"/>
      <c r="E451" s="400"/>
      <c r="F451" s="400"/>
      <c r="G451" s="400"/>
      <c r="H451" s="400"/>
      <c r="I451" s="400"/>
      <c r="J451" s="400"/>
      <c r="K451" s="400"/>
      <c r="L451" s="400"/>
      <c r="M451" s="400"/>
      <c r="N451" s="395">
        <f t="shared" si="6"/>
        <v>182</v>
      </c>
    </row>
    <row r="452" spans="1:14" x14ac:dyDescent="0.25">
      <c r="A452" s="395" t="s">
        <v>7382</v>
      </c>
      <c r="B452" s="399"/>
      <c r="C452" s="399"/>
      <c r="D452" s="398">
        <v>81</v>
      </c>
      <c r="E452" s="398">
        <v>103</v>
      </c>
      <c r="F452" s="397">
        <v>86</v>
      </c>
      <c r="G452" s="397">
        <v>80</v>
      </c>
      <c r="H452" s="397">
        <v>80</v>
      </c>
      <c r="I452" s="397">
        <v>81</v>
      </c>
      <c r="J452" s="397">
        <v>83</v>
      </c>
      <c r="K452" s="397">
        <v>78</v>
      </c>
      <c r="L452" s="397">
        <v>71</v>
      </c>
      <c r="M452" s="397">
        <v>77</v>
      </c>
      <c r="N452" s="395">
        <f t="shared" si="6"/>
        <v>820</v>
      </c>
    </row>
    <row r="453" spans="1:14" x14ac:dyDescent="0.25">
      <c r="A453" s="395" t="s">
        <v>7724</v>
      </c>
      <c r="B453" s="397">
        <v>15</v>
      </c>
      <c r="C453" s="397">
        <v>11</v>
      </c>
      <c r="D453" s="397">
        <v>8</v>
      </c>
      <c r="E453" s="397">
        <v>14</v>
      </c>
      <c r="F453" s="399"/>
      <c r="G453" s="399"/>
      <c r="H453" s="399"/>
      <c r="I453" s="399"/>
      <c r="J453" s="399"/>
      <c r="K453" s="399"/>
      <c r="L453" s="399"/>
      <c r="M453" s="399"/>
      <c r="N453" s="395">
        <f t="shared" ref="N453:N516" si="7">SUM(B453:M453)</f>
        <v>48</v>
      </c>
    </row>
    <row r="454" spans="1:14" x14ac:dyDescent="0.25">
      <c r="A454" s="395" t="s">
        <v>7110</v>
      </c>
      <c r="B454" s="397">
        <v>127</v>
      </c>
      <c r="C454" s="397">
        <v>118</v>
      </c>
      <c r="D454" s="397">
        <v>116</v>
      </c>
      <c r="E454" s="397">
        <v>125</v>
      </c>
      <c r="F454" s="399"/>
      <c r="G454" s="399"/>
      <c r="H454" s="399"/>
      <c r="I454" s="399"/>
      <c r="J454" s="399"/>
      <c r="K454" s="399"/>
      <c r="L454" s="399"/>
      <c r="M454" s="399"/>
      <c r="N454" s="395">
        <f t="shared" si="7"/>
        <v>486</v>
      </c>
    </row>
    <row r="455" spans="1:14" x14ac:dyDescent="0.25">
      <c r="A455" s="395" t="s">
        <v>7109</v>
      </c>
      <c r="B455" s="400"/>
      <c r="C455" s="400"/>
      <c r="D455" s="400"/>
      <c r="E455" s="400"/>
      <c r="F455" s="397">
        <v>111</v>
      </c>
      <c r="G455" s="397">
        <v>126</v>
      </c>
      <c r="H455" s="397">
        <v>131</v>
      </c>
      <c r="I455" s="397">
        <v>127</v>
      </c>
      <c r="J455" s="397">
        <v>107</v>
      </c>
      <c r="K455" s="397">
        <v>110</v>
      </c>
      <c r="L455" s="397">
        <v>113</v>
      </c>
      <c r="M455" s="397">
        <v>101</v>
      </c>
      <c r="N455" s="395">
        <f t="shared" si="7"/>
        <v>926</v>
      </c>
    </row>
    <row r="456" spans="1:14" x14ac:dyDescent="0.25">
      <c r="A456" s="395" t="s">
        <v>6636</v>
      </c>
      <c r="B456" s="400"/>
      <c r="C456" s="400"/>
      <c r="D456" s="400"/>
      <c r="E456" s="400"/>
      <c r="F456" s="399"/>
      <c r="G456" s="399"/>
      <c r="H456" s="398">
        <v>60</v>
      </c>
      <c r="I456" s="398">
        <v>86</v>
      </c>
      <c r="J456" s="398">
        <v>38</v>
      </c>
      <c r="K456" s="398">
        <v>69</v>
      </c>
      <c r="L456" s="398">
        <v>41</v>
      </c>
      <c r="M456" s="398">
        <v>70</v>
      </c>
      <c r="N456" s="395">
        <f t="shared" si="7"/>
        <v>364</v>
      </c>
    </row>
    <row r="457" spans="1:14" x14ac:dyDescent="0.25">
      <c r="A457" s="395" t="s">
        <v>6937</v>
      </c>
      <c r="B457" s="399"/>
      <c r="C457" s="399"/>
      <c r="D457" s="399"/>
      <c r="E457" s="399"/>
      <c r="F457" s="397">
        <v>114</v>
      </c>
      <c r="G457" s="397">
        <v>94</v>
      </c>
      <c r="H457" s="397">
        <v>102</v>
      </c>
      <c r="I457" s="397">
        <v>99</v>
      </c>
      <c r="J457" s="397">
        <v>105</v>
      </c>
      <c r="K457" s="397">
        <v>123</v>
      </c>
      <c r="L457" s="397">
        <v>116</v>
      </c>
      <c r="M457" s="397">
        <v>126</v>
      </c>
      <c r="N457" s="395">
        <f t="shared" si="7"/>
        <v>879</v>
      </c>
    </row>
    <row r="458" spans="1:14" x14ac:dyDescent="0.25">
      <c r="A458" s="395" t="s">
        <v>6936</v>
      </c>
      <c r="B458" s="398">
        <v>118</v>
      </c>
      <c r="C458" s="398">
        <v>117</v>
      </c>
      <c r="D458" s="398">
        <v>89</v>
      </c>
      <c r="E458" s="398">
        <v>103</v>
      </c>
      <c r="F458" s="400"/>
      <c r="G458" s="400"/>
      <c r="H458" s="400"/>
      <c r="I458" s="400"/>
      <c r="J458" s="400"/>
      <c r="K458" s="400"/>
      <c r="L458" s="400"/>
      <c r="M458" s="400"/>
      <c r="N458" s="395">
        <f t="shared" si="7"/>
        <v>427</v>
      </c>
    </row>
    <row r="459" spans="1:14" x14ac:dyDescent="0.25">
      <c r="A459" s="395" t="s">
        <v>15040</v>
      </c>
      <c r="B459" s="400"/>
      <c r="C459" s="400"/>
      <c r="D459" s="400"/>
      <c r="E459" s="397">
        <v>1</v>
      </c>
      <c r="F459" s="399"/>
      <c r="G459" s="399"/>
      <c r="H459" s="399"/>
      <c r="I459" s="399"/>
      <c r="J459" s="399"/>
      <c r="K459" s="399"/>
      <c r="L459" s="399"/>
      <c r="M459" s="399"/>
      <c r="N459" s="395">
        <f t="shared" si="7"/>
        <v>1</v>
      </c>
    </row>
    <row r="460" spans="1:14" x14ac:dyDescent="0.25">
      <c r="A460" s="395" t="s">
        <v>6819</v>
      </c>
      <c r="B460" s="397">
        <v>60</v>
      </c>
      <c r="C460" s="397">
        <v>55</v>
      </c>
      <c r="D460" s="397">
        <v>60</v>
      </c>
      <c r="E460" s="397">
        <v>56</v>
      </c>
      <c r="F460" s="398">
        <v>53</v>
      </c>
      <c r="G460" s="398">
        <v>51</v>
      </c>
      <c r="H460" s="398">
        <v>54</v>
      </c>
      <c r="I460" s="398">
        <v>54</v>
      </c>
      <c r="J460" s="398">
        <v>67</v>
      </c>
      <c r="K460" s="398">
        <v>62</v>
      </c>
      <c r="L460" s="398">
        <v>51</v>
      </c>
      <c r="M460" s="398">
        <v>64</v>
      </c>
      <c r="N460" s="395">
        <f t="shared" si="7"/>
        <v>687</v>
      </c>
    </row>
    <row r="461" spans="1:14" x14ac:dyDescent="0.25">
      <c r="A461" s="395" t="s">
        <v>7303</v>
      </c>
      <c r="B461" s="400"/>
      <c r="C461" s="400"/>
      <c r="D461" s="400"/>
      <c r="E461" s="400"/>
      <c r="F461" s="397">
        <v>33</v>
      </c>
      <c r="G461" s="397">
        <v>26</v>
      </c>
      <c r="H461" s="397">
        <v>40</v>
      </c>
      <c r="I461" s="397">
        <v>34</v>
      </c>
      <c r="J461" s="397">
        <v>29</v>
      </c>
      <c r="K461" s="397">
        <v>20</v>
      </c>
      <c r="L461" s="397">
        <v>28</v>
      </c>
      <c r="M461" s="397">
        <v>35</v>
      </c>
      <c r="N461" s="395">
        <f t="shared" si="7"/>
        <v>245</v>
      </c>
    </row>
    <row r="462" spans="1:14" x14ac:dyDescent="0.25">
      <c r="A462" s="395" t="s">
        <v>7304</v>
      </c>
      <c r="B462" s="398">
        <v>25</v>
      </c>
      <c r="C462" s="397">
        <v>31</v>
      </c>
      <c r="D462" s="397">
        <v>26</v>
      </c>
      <c r="E462" s="397">
        <v>32</v>
      </c>
      <c r="F462" s="400"/>
      <c r="G462" s="400"/>
      <c r="H462" s="400"/>
      <c r="I462" s="400"/>
      <c r="J462" s="400"/>
      <c r="K462" s="400"/>
      <c r="L462" s="400"/>
      <c r="M462" s="400"/>
      <c r="N462" s="395">
        <f t="shared" si="7"/>
        <v>114</v>
      </c>
    </row>
    <row r="463" spans="1:14" x14ac:dyDescent="0.25">
      <c r="A463" s="395" t="s">
        <v>6822</v>
      </c>
      <c r="B463" s="400"/>
      <c r="C463" s="400"/>
      <c r="D463" s="400"/>
      <c r="E463" s="400"/>
      <c r="F463" s="399"/>
      <c r="G463" s="398">
        <v>65</v>
      </c>
      <c r="H463" s="399"/>
      <c r="I463" s="398">
        <v>115</v>
      </c>
      <c r="J463" s="399"/>
      <c r="K463" s="398">
        <v>121</v>
      </c>
      <c r="L463" s="399"/>
      <c r="M463" s="398">
        <v>93</v>
      </c>
      <c r="N463" s="395">
        <f t="shared" si="7"/>
        <v>394</v>
      </c>
    </row>
    <row r="464" spans="1:14" x14ac:dyDescent="0.25">
      <c r="A464" s="395" t="s">
        <v>6823</v>
      </c>
      <c r="B464" s="400"/>
      <c r="C464" s="397">
        <v>7</v>
      </c>
      <c r="D464" s="400"/>
      <c r="E464" s="397">
        <v>22</v>
      </c>
      <c r="F464" s="399"/>
      <c r="G464" s="399"/>
      <c r="H464" s="399"/>
      <c r="I464" s="399"/>
      <c r="J464" s="399"/>
      <c r="K464" s="399"/>
      <c r="L464" s="399"/>
      <c r="M464" s="399"/>
      <c r="N464" s="395">
        <f t="shared" si="7"/>
        <v>29</v>
      </c>
    </row>
    <row r="465" spans="1:14" x14ac:dyDescent="0.25">
      <c r="A465" s="395" t="s">
        <v>6821</v>
      </c>
      <c r="B465" s="399"/>
      <c r="C465" s="399"/>
      <c r="D465" s="399"/>
      <c r="E465" s="398">
        <v>1</v>
      </c>
      <c r="F465" s="397">
        <v>72</v>
      </c>
      <c r="G465" s="397">
        <v>105</v>
      </c>
      <c r="H465" s="397">
        <v>87</v>
      </c>
      <c r="I465" s="397">
        <v>83</v>
      </c>
      <c r="J465" s="397">
        <v>76</v>
      </c>
      <c r="K465" s="397">
        <v>83</v>
      </c>
      <c r="L465" s="397">
        <v>84</v>
      </c>
      <c r="M465" s="397">
        <v>86</v>
      </c>
      <c r="N465" s="395">
        <f t="shared" si="7"/>
        <v>677</v>
      </c>
    </row>
    <row r="466" spans="1:14" x14ac:dyDescent="0.25">
      <c r="A466" s="395" t="s">
        <v>6824</v>
      </c>
      <c r="B466" s="397">
        <v>95</v>
      </c>
      <c r="C466" s="397">
        <v>87</v>
      </c>
      <c r="D466" s="397">
        <v>81</v>
      </c>
      <c r="E466" s="397">
        <v>94</v>
      </c>
      <c r="F466" s="399"/>
      <c r="G466" s="399"/>
      <c r="H466" s="399"/>
      <c r="I466" s="399"/>
      <c r="J466" s="399"/>
      <c r="K466" s="399"/>
      <c r="L466" s="399"/>
      <c r="M466" s="399"/>
      <c r="N466" s="395">
        <f t="shared" si="7"/>
        <v>357</v>
      </c>
    </row>
    <row r="467" spans="1:14" x14ac:dyDescent="0.25">
      <c r="A467" s="395" t="s">
        <v>7285</v>
      </c>
      <c r="B467" s="399"/>
      <c r="C467" s="399"/>
      <c r="D467" s="399"/>
      <c r="E467" s="399"/>
      <c r="F467" s="398">
        <v>30</v>
      </c>
      <c r="G467" s="397">
        <v>36</v>
      </c>
      <c r="H467" s="397">
        <v>45</v>
      </c>
      <c r="I467" s="397">
        <v>41</v>
      </c>
      <c r="J467" s="397">
        <v>35</v>
      </c>
      <c r="K467" s="397">
        <v>42</v>
      </c>
      <c r="L467" s="397">
        <v>29</v>
      </c>
      <c r="M467" s="397">
        <v>40</v>
      </c>
      <c r="N467" s="395">
        <f t="shared" si="7"/>
        <v>298</v>
      </c>
    </row>
    <row r="468" spans="1:14" x14ac:dyDescent="0.25">
      <c r="A468" s="395" t="s">
        <v>7286</v>
      </c>
      <c r="B468" s="397">
        <v>30</v>
      </c>
      <c r="C468" s="397">
        <v>52</v>
      </c>
      <c r="D468" s="397">
        <v>39</v>
      </c>
      <c r="E468" s="397">
        <v>53</v>
      </c>
      <c r="F468" s="400"/>
      <c r="G468" s="400"/>
      <c r="H468" s="400"/>
      <c r="I468" s="400"/>
      <c r="J468" s="400"/>
      <c r="K468" s="400"/>
      <c r="L468" s="400"/>
      <c r="M468" s="400"/>
      <c r="N468" s="395">
        <f t="shared" si="7"/>
        <v>174</v>
      </c>
    </row>
    <row r="469" spans="1:14" x14ac:dyDescent="0.25">
      <c r="A469" s="395" t="s">
        <v>7225</v>
      </c>
      <c r="B469" s="400"/>
      <c r="C469" s="400"/>
      <c r="D469" s="400"/>
      <c r="E469" s="400"/>
      <c r="F469" s="397">
        <v>87</v>
      </c>
      <c r="G469" s="397">
        <v>97</v>
      </c>
      <c r="H469" s="397">
        <v>82</v>
      </c>
      <c r="I469" s="397">
        <v>102</v>
      </c>
      <c r="J469" s="397">
        <v>82</v>
      </c>
      <c r="K469" s="397">
        <v>85</v>
      </c>
      <c r="L469" s="397">
        <v>91</v>
      </c>
      <c r="M469" s="397">
        <v>97</v>
      </c>
      <c r="N469" s="395">
        <f t="shared" si="7"/>
        <v>723</v>
      </c>
    </row>
    <row r="470" spans="1:14" x14ac:dyDescent="0.25">
      <c r="A470" s="395" t="s">
        <v>7226</v>
      </c>
      <c r="B470" s="398">
        <v>86</v>
      </c>
      <c r="C470" s="398">
        <v>108</v>
      </c>
      <c r="D470" s="398">
        <v>89</v>
      </c>
      <c r="E470" s="398">
        <v>98</v>
      </c>
      <c r="F470" s="399"/>
      <c r="G470" s="399"/>
      <c r="H470" s="400"/>
      <c r="I470" s="400"/>
      <c r="J470" s="400"/>
      <c r="K470" s="400"/>
      <c r="L470" s="400"/>
      <c r="M470" s="400"/>
      <c r="N470" s="395">
        <f t="shared" si="7"/>
        <v>381</v>
      </c>
    </row>
    <row r="471" spans="1:14" x14ac:dyDescent="0.25">
      <c r="A471" s="395" t="s">
        <v>6737</v>
      </c>
      <c r="B471" s="400"/>
      <c r="C471" s="400"/>
      <c r="D471" s="400"/>
      <c r="E471" s="400"/>
      <c r="F471" s="397">
        <v>137</v>
      </c>
      <c r="G471" s="397">
        <v>126</v>
      </c>
      <c r="H471" s="398">
        <v>127</v>
      </c>
      <c r="I471" s="398">
        <v>140</v>
      </c>
      <c r="J471" s="398">
        <v>139</v>
      </c>
      <c r="K471" s="398">
        <v>142</v>
      </c>
      <c r="L471" s="398">
        <v>134</v>
      </c>
      <c r="M471" s="398">
        <v>155</v>
      </c>
      <c r="N471" s="395">
        <f t="shared" si="7"/>
        <v>1100</v>
      </c>
    </row>
    <row r="472" spans="1:14" x14ac:dyDescent="0.25">
      <c r="A472" s="395" t="s">
        <v>6736</v>
      </c>
      <c r="B472" s="397">
        <v>108</v>
      </c>
      <c r="C472" s="397">
        <v>129</v>
      </c>
      <c r="D472" s="397">
        <v>115</v>
      </c>
      <c r="E472" s="397">
        <v>143</v>
      </c>
      <c r="F472" s="400"/>
      <c r="G472" s="400"/>
      <c r="H472" s="400"/>
      <c r="I472" s="400"/>
      <c r="J472" s="400"/>
      <c r="K472" s="400"/>
      <c r="L472" s="400"/>
      <c r="M472" s="400"/>
      <c r="N472" s="395">
        <f t="shared" si="7"/>
        <v>495</v>
      </c>
    </row>
    <row r="473" spans="1:14" x14ac:dyDescent="0.25">
      <c r="A473" s="395" t="s">
        <v>7384</v>
      </c>
      <c r="B473" s="398">
        <v>71</v>
      </c>
      <c r="C473" s="398">
        <v>80</v>
      </c>
      <c r="D473" s="398">
        <v>72</v>
      </c>
      <c r="E473" s="397">
        <v>93</v>
      </c>
      <c r="F473" s="397">
        <v>67</v>
      </c>
      <c r="G473" s="397">
        <v>79</v>
      </c>
      <c r="H473" s="397">
        <v>86</v>
      </c>
      <c r="I473" s="397">
        <v>73</v>
      </c>
      <c r="J473" s="397">
        <v>79</v>
      </c>
      <c r="K473" s="397">
        <v>67</v>
      </c>
      <c r="L473" s="397">
        <v>71</v>
      </c>
      <c r="M473" s="397">
        <v>88</v>
      </c>
      <c r="N473" s="395">
        <f t="shared" si="7"/>
        <v>926</v>
      </c>
    </row>
    <row r="474" spans="1:14" x14ac:dyDescent="0.25">
      <c r="A474" s="395" t="s">
        <v>15041</v>
      </c>
      <c r="B474" s="397">
        <v>1</v>
      </c>
      <c r="C474" s="400"/>
      <c r="D474" s="400"/>
      <c r="E474" s="400"/>
      <c r="F474" s="399"/>
      <c r="G474" s="399"/>
      <c r="H474" s="399"/>
      <c r="I474" s="399"/>
      <c r="J474" s="399"/>
      <c r="K474" s="399"/>
      <c r="L474" s="399"/>
      <c r="M474" s="399"/>
      <c r="N474" s="395">
        <f t="shared" si="7"/>
        <v>1</v>
      </c>
    </row>
    <row r="475" spans="1:14" x14ac:dyDescent="0.25">
      <c r="A475" s="395" t="s">
        <v>7124</v>
      </c>
      <c r="B475" s="397">
        <v>68</v>
      </c>
      <c r="C475" s="397">
        <v>68</v>
      </c>
      <c r="D475" s="397">
        <v>55</v>
      </c>
      <c r="E475" s="397">
        <v>70</v>
      </c>
      <c r="F475" s="400"/>
      <c r="G475" s="400"/>
      <c r="H475" s="400"/>
      <c r="I475" s="400"/>
      <c r="J475" s="400"/>
      <c r="K475" s="400"/>
      <c r="L475" s="400"/>
      <c r="M475" s="400"/>
      <c r="N475" s="395">
        <f t="shared" si="7"/>
        <v>261</v>
      </c>
    </row>
    <row r="476" spans="1:14" x14ac:dyDescent="0.25">
      <c r="A476" s="395" t="s">
        <v>7125</v>
      </c>
      <c r="B476" s="399"/>
      <c r="C476" s="399"/>
      <c r="D476" s="399"/>
      <c r="E476" s="399"/>
      <c r="F476" s="397">
        <v>67</v>
      </c>
      <c r="G476" s="397">
        <v>63</v>
      </c>
      <c r="H476" s="397">
        <v>58</v>
      </c>
      <c r="I476" s="397">
        <v>59</v>
      </c>
      <c r="J476" s="397">
        <v>46</v>
      </c>
      <c r="K476" s="397">
        <v>50</v>
      </c>
      <c r="L476" s="397">
        <v>62</v>
      </c>
      <c r="M476" s="397">
        <v>45</v>
      </c>
      <c r="N476" s="395">
        <f t="shared" si="7"/>
        <v>450</v>
      </c>
    </row>
    <row r="477" spans="1:14" x14ac:dyDescent="0.25">
      <c r="A477" s="395" t="s">
        <v>6875</v>
      </c>
      <c r="B477" s="398">
        <v>64</v>
      </c>
      <c r="C477" s="398">
        <v>83</v>
      </c>
      <c r="D477" s="398">
        <v>93</v>
      </c>
      <c r="E477" s="398">
        <v>101</v>
      </c>
      <c r="F477" s="400"/>
      <c r="G477" s="400"/>
      <c r="H477" s="400"/>
      <c r="I477" s="400"/>
      <c r="J477" s="400"/>
      <c r="K477" s="400"/>
      <c r="L477" s="400"/>
      <c r="M477" s="400"/>
      <c r="N477" s="395">
        <f t="shared" si="7"/>
        <v>341</v>
      </c>
    </row>
    <row r="478" spans="1:14" x14ac:dyDescent="0.25">
      <c r="A478" s="395" t="s">
        <v>6876</v>
      </c>
      <c r="B478" s="400"/>
      <c r="C478" s="400"/>
      <c r="D478" s="400"/>
      <c r="E478" s="400"/>
      <c r="F478" s="398">
        <v>69</v>
      </c>
      <c r="G478" s="398">
        <v>95</v>
      </c>
      <c r="H478" s="398">
        <v>65</v>
      </c>
      <c r="I478" s="398">
        <v>90</v>
      </c>
      <c r="J478" s="398">
        <v>64</v>
      </c>
      <c r="K478" s="398">
        <v>74</v>
      </c>
      <c r="L478" s="398">
        <v>81</v>
      </c>
      <c r="M478" s="398">
        <v>75</v>
      </c>
      <c r="N478" s="395">
        <f t="shared" si="7"/>
        <v>613</v>
      </c>
    </row>
    <row r="479" spans="1:14" x14ac:dyDescent="0.25">
      <c r="A479" s="395" t="s">
        <v>7760</v>
      </c>
      <c r="B479" s="397">
        <v>62</v>
      </c>
      <c r="C479" s="397">
        <v>52</v>
      </c>
      <c r="D479" s="397">
        <v>52</v>
      </c>
      <c r="E479" s="397">
        <v>35</v>
      </c>
      <c r="F479" s="398">
        <v>60</v>
      </c>
      <c r="G479" s="398">
        <v>45</v>
      </c>
      <c r="H479" s="398">
        <v>58</v>
      </c>
      <c r="I479" s="398">
        <v>53</v>
      </c>
      <c r="J479" s="399"/>
      <c r="K479" s="399"/>
      <c r="L479" s="399"/>
      <c r="M479" s="399"/>
      <c r="N479" s="395">
        <f t="shared" si="7"/>
        <v>417</v>
      </c>
    </row>
    <row r="480" spans="1:14" x14ac:dyDescent="0.25">
      <c r="A480" s="395" t="s">
        <v>7060</v>
      </c>
      <c r="B480" s="399"/>
      <c r="C480" s="399"/>
      <c r="D480" s="399"/>
      <c r="E480" s="399"/>
      <c r="F480" s="400"/>
      <c r="G480" s="400"/>
      <c r="H480" s="397">
        <v>10</v>
      </c>
      <c r="I480" s="397">
        <v>17</v>
      </c>
      <c r="J480" s="397">
        <v>15</v>
      </c>
      <c r="K480" s="397">
        <v>16</v>
      </c>
      <c r="L480" s="397">
        <v>7</v>
      </c>
      <c r="M480" s="397">
        <v>17</v>
      </c>
      <c r="N480" s="395">
        <f t="shared" si="7"/>
        <v>82</v>
      </c>
    </row>
    <row r="481" spans="1:14" x14ac:dyDescent="0.25">
      <c r="A481" s="395" t="s">
        <v>7061</v>
      </c>
      <c r="B481" s="398">
        <v>8</v>
      </c>
      <c r="C481" s="398">
        <v>10</v>
      </c>
      <c r="D481" s="398">
        <v>9</v>
      </c>
      <c r="E481" s="398">
        <v>13</v>
      </c>
      <c r="F481" s="397">
        <v>11</v>
      </c>
      <c r="G481" s="397">
        <v>11</v>
      </c>
      <c r="H481" s="400"/>
      <c r="I481" s="400"/>
      <c r="J481" s="400"/>
      <c r="K481" s="400"/>
      <c r="L481" s="400"/>
      <c r="M481" s="400"/>
      <c r="N481" s="395">
        <f t="shared" si="7"/>
        <v>62</v>
      </c>
    </row>
    <row r="482" spans="1:14" x14ac:dyDescent="0.25">
      <c r="A482" s="395" t="s">
        <v>15042</v>
      </c>
      <c r="B482" s="397">
        <v>90</v>
      </c>
      <c r="C482" s="397">
        <v>85</v>
      </c>
      <c r="D482" s="397">
        <v>89</v>
      </c>
      <c r="E482" s="397">
        <v>93</v>
      </c>
      <c r="F482" s="399"/>
      <c r="G482" s="399"/>
      <c r="H482" s="399"/>
      <c r="I482" s="399"/>
      <c r="J482" s="399"/>
      <c r="K482" s="399"/>
      <c r="L482" s="399"/>
      <c r="M482" s="399"/>
      <c r="N482" s="395">
        <f t="shared" si="7"/>
        <v>357</v>
      </c>
    </row>
    <row r="483" spans="1:14" x14ac:dyDescent="0.25">
      <c r="A483" s="395" t="s">
        <v>7287</v>
      </c>
      <c r="B483" s="400"/>
      <c r="C483" s="400"/>
      <c r="D483" s="400"/>
      <c r="E483" s="400"/>
      <c r="F483" s="397">
        <v>207</v>
      </c>
      <c r="G483" s="397">
        <v>236</v>
      </c>
      <c r="H483" s="397">
        <v>150</v>
      </c>
      <c r="I483" s="397">
        <v>160</v>
      </c>
      <c r="J483" s="397">
        <v>89</v>
      </c>
      <c r="K483" s="397">
        <v>91</v>
      </c>
      <c r="L483" s="397">
        <v>104</v>
      </c>
      <c r="M483" s="397">
        <v>109</v>
      </c>
      <c r="N483" s="395">
        <f t="shared" si="7"/>
        <v>1146</v>
      </c>
    </row>
    <row r="484" spans="1:14" x14ac:dyDescent="0.25">
      <c r="A484" s="395" t="s">
        <v>7290</v>
      </c>
      <c r="B484" s="399"/>
      <c r="C484" s="399"/>
      <c r="D484" s="399"/>
      <c r="E484" s="399"/>
      <c r="F484" s="398">
        <v>65</v>
      </c>
      <c r="G484" s="398">
        <v>38</v>
      </c>
      <c r="H484" s="397">
        <v>52</v>
      </c>
      <c r="I484" s="397">
        <v>40</v>
      </c>
      <c r="J484" s="397">
        <v>46</v>
      </c>
      <c r="K484" s="397">
        <v>40</v>
      </c>
      <c r="L484" s="397">
        <v>54</v>
      </c>
      <c r="M484" s="397">
        <v>33</v>
      </c>
      <c r="N484" s="395">
        <f t="shared" si="7"/>
        <v>368</v>
      </c>
    </row>
    <row r="485" spans="1:14" x14ac:dyDescent="0.25">
      <c r="A485" s="395" t="s">
        <v>15043</v>
      </c>
      <c r="B485" s="397">
        <v>37</v>
      </c>
      <c r="C485" s="397">
        <v>45</v>
      </c>
      <c r="D485" s="397">
        <v>37</v>
      </c>
      <c r="E485" s="397">
        <v>29</v>
      </c>
      <c r="F485" s="400"/>
      <c r="G485" s="400"/>
      <c r="H485" s="400"/>
      <c r="I485" s="400"/>
      <c r="J485" s="400"/>
      <c r="K485" s="400"/>
      <c r="L485" s="400"/>
      <c r="M485" s="400"/>
      <c r="N485" s="395">
        <f t="shared" si="7"/>
        <v>148</v>
      </c>
    </row>
    <row r="486" spans="1:14" x14ac:dyDescent="0.25">
      <c r="A486" s="395" t="s">
        <v>7289</v>
      </c>
      <c r="B486" s="398">
        <v>32</v>
      </c>
      <c r="C486" s="398">
        <v>21</v>
      </c>
      <c r="D486" s="398">
        <v>33</v>
      </c>
      <c r="E486" s="398">
        <v>16</v>
      </c>
      <c r="F486" s="400"/>
      <c r="G486" s="400"/>
      <c r="H486" s="400"/>
      <c r="I486" s="400"/>
      <c r="J486" s="400"/>
      <c r="K486" s="400"/>
      <c r="L486" s="400"/>
      <c r="M486" s="400"/>
      <c r="N486" s="395">
        <f t="shared" si="7"/>
        <v>102</v>
      </c>
    </row>
    <row r="487" spans="1:14" x14ac:dyDescent="0.25">
      <c r="A487" s="395" t="s">
        <v>15044</v>
      </c>
      <c r="B487" s="397">
        <v>2</v>
      </c>
      <c r="C487" s="397">
        <v>1</v>
      </c>
      <c r="D487" s="397">
        <v>1</v>
      </c>
      <c r="E487" s="400"/>
      <c r="F487" s="399"/>
      <c r="G487" s="399"/>
      <c r="H487" s="399"/>
      <c r="I487" s="399"/>
      <c r="J487" s="399"/>
      <c r="K487" s="399"/>
      <c r="L487" s="399"/>
      <c r="M487" s="399"/>
      <c r="N487" s="395">
        <f t="shared" si="7"/>
        <v>4</v>
      </c>
    </row>
    <row r="488" spans="1:14" x14ac:dyDescent="0.25">
      <c r="A488" s="395" t="s">
        <v>7288</v>
      </c>
      <c r="B488" s="398">
        <v>89</v>
      </c>
      <c r="C488" s="398">
        <v>111</v>
      </c>
      <c r="D488" s="398">
        <v>88</v>
      </c>
      <c r="E488" s="398">
        <v>81</v>
      </c>
      <c r="F488" s="399"/>
      <c r="G488" s="399"/>
      <c r="H488" s="400"/>
      <c r="I488" s="400"/>
      <c r="J488" s="400"/>
      <c r="K488" s="400"/>
      <c r="L488" s="400"/>
      <c r="M488" s="400"/>
      <c r="N488" s="395">
        <f t="shared" si="7"/>
        <v>369</v>
      </c>
    </row>
    <row r="489" spans="1:14" x14ac:dyDescent="0.25">
      <c r="A489" s="395" t="s">
        <v>13987</v>
      </c>
      <c r="B489" s="400"/>
      <c r="C489" s="400"/>
      <c r="D489" s="400"/>
      <c r="E489" s="400"/>
      <c r="F489" s="397">
        <v>198</v>
      </c>
      <c r="G489" s="397">
        <v>216</v>
      </c>
      <c r="H489" s="397">
        <v>212</v>
      </c>
      <c r="I489" s="397">
        <v>187</v>
      </c>
      <c r="J489" s="397">
        <v>206</v>
      </c>
      <c r="K489" s="397">
        <v>189</v>
      </c>
      <c r="L489" s="397">
        <v>208</v>
      </c>
      <c r="M489" s="397">
        <v>214</v>
      </c>
      <c r="N489" s="395">
        <f t="shared" si="7"/>
        <v>1630</v>
      </c>
    </row>
    <row r="490" spans="1:14" x14ac:dyDescent="0.25">
      <c r="A490" s="395" t="s">
        <v>13988</v>
      </c>
      <c r="B490" s="397">
        <v>203</v>
      </c>
      <c r="C490" s="397">
        <v>211</v>
      </c>
      <c r="D490" s="397">
        <v>195</v>
      </c>
      <c r="E490" s="397">
        <v>198</v>
      </c>
      <c r="F490" s="399"/>
      <c r="G490" s="399"/>
      <c r="H490" s="399"/>
      <c r="I490" s="399"/>
      <c r="J490" s="399"/>
      <c r="K490" s="399"/>
      <c r="L490" s="399"/>
      <c r="M490" s="399"/>
      <c r="N490" s="395">
        <f t="shared" si="7"/>
        <v>807</v>
      </c>
    </row>
    <row r="491" spans="1:14" x14ac:dyDescent="0.25">
      <c r="A491" s="395" t="s">
        <v>7691</v>
      </c>
      <c r="B491" s="398">
        <v>222</v>
      </c>
      <c r="C491" s="398">
        <v>212</v>
      </c>
      <c r="D491" s="398">
        <v>199</v>
      </c>
      <c r="E491" s="398">
        <v>243</v>
      </c>
      <c r="F491" s="400"/>
      <c r="G491" s="400"/>
      <c r="H491" s="400"/>
      <c r="I491" s="400"/>
      <c r="J491" s="400"/>
      <c r="K491" s="400"/>
      <c r="L491" s="400"/>
      <c r="M491" s="400"/>
      <c r="N491" s="395">
        <f t="shared" si="7"/>
        <v>876</v>
      </c>
    </row>
    <row r="492" spans="1:14" x14ac:dyDescent="0.25">
      <c r="A492" s="395" t="s">
        <v>7692</v>
      </c>
      <c r="B492" s="400"/>
      <c r="C492" s="400"/>
      <c r="D492" s="400"/>
      <c r="E492" s="400"/>
      <c r="F492" s="397">
        <v>235</v>
      </c>
      <c r="G492" s="397">
        <v>213</v>
      </c>
      <c r="H492" s="397">
        <v>186</v>
      </c>
      <c r="I492" s="397">
        <v>243</v>
      </c>
      <c r="J492" s="397">
        <v>211</v>
      </c>
      <c r="K492" s="397">
        <v>223</v>
      </c>
      <c r="L492" s="397">
        <v>216</v>
      </c>
      <c r="M492" s="397">
        <v>210</v>
      </c>
      <c r="N492" s="395">
        <f t="shared" si="7"/>
        <v>1737</v>
      </c>
    </row>
    <row r="493" spans="1:14" x14ac:dyDescent="0.25">
      <c r="A493" s="395" t="s">
        <v>7385</v>
      </c>
      <c r="B493" s="400"/>
      <c r="C493" s="400"/>
      <c r="D493" s="400"/>
      <c r="E493" s="400"/>
      <c r="F493" s="397">
        <v>3</v>
      </c>
      <c r="G493" s="397">
        <v>2</v>
      </c>
      <c r="H493" s="397">
        <v>148</v>
      </c>
      <c r="I493" s="397">
        <v>175</v>
      </c>
      <c r="J493" s="397">
        <v>117</v>
      </c>
      <c r="K493" s="397">
        <v>141</v>
      </c>
      <c r="L493" s="397">
        <v>97</v>
      </c>
      <c r="M493" s="397">
        <v>118</v>
      </c>
      <c r="N493" s="395">
        <f t="shared" si="7"/>
        <v>801</v>
      </c>
    </row>
    <row r="494" spans="1:14" x14ac:dyDescent="0.25">
      <c r="A494" s="395" t="s">
        <v>7391</v>
      </c>
      <c r="B494" s="398">
        <v>31</v>
      </c>
      <c r="C494" s="398">
        <v>39</v>
      </c>
      <c r="D494" s="398">
        <v>35</v>
      </c>
      <c r="E494" s="398">
        <v>54</v>
      </c>
      <c r="F494" s="400"/>
      <c r="G494" s="400"/>
      <c r="H494" s="400"/>
      <c r="I494" s="400"/>
      <c r="J494" s="400"/>
      <c r="K494" s="400"/>
      <c r="L494" s="400"/>
      <c r="M494" s="400"/>
      <c r="N494" s="395">
        <f t="shared" si="7"/>
        <v>159</v>
      </c>
    </row>
    <row r="495" spans="1:14" x14ac:dyDescent="0.25">
      <c r="A495" s="395" t="s">
        <v>7386</v>
      </c>
      <c r="B495" s="397">
        <v>49</v>
      </c>
      <c r="C495" s="397">
        <v>62</v>
      </c>
      <c r="D495" s="397">
        <v>45</v>
      </c>
      <c r="E495" s="397">
        <v>59</v>
      </c>
      <c r="F495" s="399"/>
      <c r="G495" s="399"/>
      <c r="H495" s="399"/>
      <c r="I495" s="399"/>
      <c r="J495" s="399"/>
      <c r="K495" s="399"/>
      <c r="L495" s="399"/>
      <c r="M495" s="399"/>
      <c r="N495" s="395">
        <f t="shared" si="7"/>
        <v>215</v>
      </c>
    </row>
    <row r="496" spans="1:14" x14ac:dyDescent="0.25">
      <c r="A496" s="395" t="s">
        <v>7389</v>
      </c>
      <c r="B496" s="400"/>
      <c r="C496" s="400"/>
      <c r="D496" s="400"/>
      <c r="E496" s="400"/>
      <c r="F496" s="397">
        <v>392</v>
      </c>
      <c r="G496" s="397">
        <v>424</v>
      </c>
      <c r="H496" s="397">
        <v>417</v>
      </c>
      <c r="I496" s="397">
        <v>423</v>
      </c>
      <c r="J496" s="397">
        <v>407</v>
      </c>
      <c r="K496" s="397">
        <v>405</v>
      </c>
      <c r="L496" s="397">
        <v>360</v>
      </c>
      <c r="M496" s="397">
        <v>379</v>
      </c>
      <c r="N496" s="395">
        <f t="shared" si="7"/>
        <v>3207</v>
      </c>
    </row>
    <row r="497" spans="1:14" x14ac:dyDescent="0.25">
      <c r="A497" s="395" t="s">
        <v>7392</v>
      </c>
      <c r="B497" s="398">
        <v>95</v>
      </c>
      <c r="C497" s="398">
        <v>82</v>
      </c>
      <c r="D497" s="398">
        <v>96</v>
      </c>
      <c r="E497" s="398">
        <v>78</v>
      </c>
      <c r="F497" s="399"/>
      <c r="G497" s="399"/>
      <c r="H497" s="400"/>
      <c r="I497" s="400"/>
      <c r="J497" s="400"/>
      <c r="K497" s="400"/>
      <c r="L497" s="400"/>
      <c r="M497" s="400"/>
      <c r="N497" s="395">
        <f t="shared" si="7"/>
        <v>351</v>
      </c>
    </row>
    <row r="498" spans="1:14" x14ac:dyDescent="0.25">
      <c r="A498" s="395" t="s">
        <v>7387</v>
      </c>
      <c r="B498" s="397">
        <v>65</v>
      </c>
      <c r="C498" s="397">
        <v>53</v>
      </c>
      <c r="D498" s="398">
        <v>50</v>
      </c>
      <c r="E498" s="398">
        <v>53</v>
      </c>
      <c r="F498" s="399"/>
      <c r="G498" s="399"/>
      <c r="H498" s="399"/>
      <c r="I498" s="399"/>
      <c r="J498" s="399"/>
      <c r="K498" s="399"/>
      <c r="L498" s="399"/>
      <c r="M498" s="399"/>
      <c r="N498" s="395">
        <f t="shared" si="7"/>
        <v>221</v>
      </c>
    </row>
    <row r="499" spans="1:14" x14ac:dyDescent="0.25">
      <c r="A499" s="395" t="s">
        <v>7393</v>
      </c>
      <c r="B499" s="398">
        <v>56</v>
      </c>
      <c r="C499" s="398">
        <v>50</v>
      </c>
      <c r="D499" s="397">
        <v>46</v>
      </c>
      <c r="E499" s="397">
        <v>48</v>
      </c>
      <c r="F499" s="400"/>
      <c r="G499" s="400"/>
      <c r="H499" s="399"/>
      <c r="I499" s="399"/>
      <c r="J499" s="399"/>
      <c r="K499" s="399"/>
      <c r="L499" s="399"/>
      <c r="M499" s="399"/>
      <c r="N499" s="395">
        <f t="shared" si="7"/>
        <v>200</v>
      </c>
    </row>
    <row r="500" spans="1:14" x14ac:dyDescent="0.25">
      <c r="A500" s="395" t="s">
        <v>7388</v>
      </c>
      <c r="B500" s="398">
        <v>54</v>
      </c>
      <c r="C500" s="398">
        <v>53</v>
      </c>
      <c r="D500" s="398">
        <v>39</v>
      </c>
      <c r="E500" s="398">
        <v>65</v>
      </c>
      <c r="F500" s="399"/>
      <c r="G500" s="399"/>
      <c r="H500" s="400"/>
      <c r="I500" s="400"/>
      <c r="J500" s="400"/>
      <c r="K500" s="400"/>
      <c r="L500" s="400"/>
      <c r="M500" s="400"/>
      <c r="N500" s="395">
        <f t="shared" si="7"/>
        <v>211</v>
      </c>
    </row>
    <row r="501" spans="1:14" x14ac:dyDescent="0.25">
      <c r="A501" s="395" t="s">
        <v>7390</v>
      </c>
      <c r="B501" s="398">
        <v>43</v>
      </c>
      <c r="C501" s="398">
        <v>64</v>
      </c>
      <c r="D501" s="398">
        <v>58</v>
      </c>
      <c r="E501" s="398">
        <v>59</v>
      </c>
      <c r="F501" s="400"/>
      <c r="G501" s="400"/>
      <c r="H501" s="400"/>
      <c r="I501" s="400"/>
      <c r="J501" s="400"/>
      <c r="K501" s="400"/>
      <c r="L501" s="400"/>
      <c r="M501" s="400"/>
      <c r="N501" s="395">
        <f t="shared" si="7"/>
        <v>224</v>
      </c>
    </row>
    <row r="502" spans="1:14" x14ac:dyDescent="0.25">
      <c r="A502" s="395" t="s">
        <v>14003</v>
      </c>
      <c r="B502" s="397">
        <v>47</v>
      </c>
      <c r="C502" s="397">
        <v>58</v>
      </c>
      <c r="D502" s="397">
        <v>50</v>
      </c>
      <c r="E502" s="397">
        <v>44</v>
      </c>
      <c r="F502" s="398">
        <v>33</v>
      </c>
      <c r="G502" s="398">
        <v>45</v>
      </c>
      <c r="H502" s="398">
        <v>45</v>
      </c>
      <c r="I502" s="398">
        <v>39</v>
      </c>
      <c r="J502" s="398">
        <v>17</v>
      </c>
      <c r="K502" s="398">
        <v>21</v>
      </c>
      <c r="L502" s="399"/>
      <c r="M502" s="399"/>
      <c r="N502" s="395">
        <f t="shared" si="7"/>
        <v>399</v>
      </c>
    </row>
    <row r="503" spans="1:14" x14ac:dyDescent="0.25">
      <c r="A503" s="395" t="s">
        <v>7166</v>
      </c>
      <c r="B503" s="398">
        <v>122</v>
      </c>
      <c r="C503" s="398">
        <v>171</v>
      </c>
      <c r="D503" s="398">
        <v>148</v>
      </c>
      <c r="E503" s="398">
        <v>150</v>
      </c>
      <c r="F503" s="400"/>
      <c r="G503" s="400"/>
      <c r="H503" s="400"/>
      <c r="I503" s="400"/>
      <c r="J503" s="400"/>
      <c r="K503" s="400"/>
      <c r="L503" s="400"/>
      <c r="M503" s="400"/>
      <c r="N503" s="395">
        <f t="shared" si="7"/>
        <v>591</v>
      </c>
    </row>
    <row r="504" spans="1:14" x14ac:dyDescent="0.25">
      <c r="A504" s="395" t="s">
        <v>7165</v>
      </c>
      <c r="B504" s="400"/>
      <c r="C504" s="400"/>
      <c r="D504" s="400"/>
      <c r="E504" s="400"/>
      <c r="F504" s="398">
        <v>268</v>
      </c>
      <c r="G504" s="398">
        <v>325</v>
      </c>
      <c r="H504" s="398">
        <v>270</v>
      </c>
      <c r="I504" s="398">
        <v>299</v>
      </c>
      <c r="J504" s="398">
        <v>256</v>
      </c>
      <c r="K504" s="398">
        <v>259</v>
      </c>
      <c r="L504" s="398">
        <v>248</v>
      </c>
      <c r="M504" s="398">
        <v>274</v>
      </c>
      <c r="N504" s="395">
        <f t="shared" si="7"/>
        <v>2199</v>
      </c>
    </row>
    <row r="505" spans="1:14" x14ac:dyDescent="0.25">
      <c r="A505" s="395" t="s">
        <v>7167</v>
      </c>
      <c r="B505" s="398">
        <v>136</v>
      </c>
      <c r="C505" s="397">
        <v>129</v>
      </c>
      <c r="D505" s="398">
        <v>112</v>
      </c>
      <c r="E505" s="398">
        <v>124</v>
      </c>
      <c r="F505" s="399"/>
      <c r="G505" s="399"/>
      <c r="H505" s="399"/>
      <c r="I505" s="399"/>
      <c r="J505" s="399"/>
      <c r="K505" s="399"/>
      <c r="L505" s="399"/>
      <c r="M505" s="399"/>
      <c r="N505" s="395">
        <f t="shared" si="7"/>
        <v>501</v>
      </c>
    </row>
    <row r="506" spans="1:14" x14ac:dyDescent="0.25">
      <c r="A506" s="395" t="s">
        <v>6939</v>
      </c>
      <c r="B506" s="398">
        <v>66</v>
      </c>
      <c r="C506" s="398">
        <v>85</v>
      </c>
      <c r="D506" s="398">
        <v>64</v>
      </c>
      <c r="E506" s="398">
        <v>77</v>
      </c>
      <c r="F506" s="400"/>
      <c r="G506" s="397">
        <v>1</v>
      </c>
      <c r="H506" s="400"/>
      <c r="I506" s="400"/>
      <c r="J506" s="397">
        <v>1</v>
      </c>
      <c r="K506" s="400"/>
      <c r="L506" s="400"/>
      <c r="M506" s="397">
        <v>2</v>
      </c>
      <c r="N506" s="395">
        <f t="shared" si="7"/>
        <v>296</v>
      </c>
    </row>
    <row r="507" spans="1:14" x14ac:dyDescent="0.25">
      <c r="A507" s="395" t="s">
        <v>6938</v>
      </c>
      <c r="B507" s="400"/>
      <c r="C507" s="400"/>
      <c r="D507" s="400"/>
      <c r="E507" s="400"/>
      <c r="F507" s="398">
        <v>232</v>
      </c>
      <c r="G507" s="398">
        <v>257</v>
      </c>
      <c r="H507" s="398">
        <v>252</v>
      </c>
      <c r="I507" s="398">
        <v>211</v>
      </c>
      <c r="J507" s="398">
        <v>232</v>
      </c>
      <c r="K507" s="398">
        <v>234</v>
      </c>
      <c r="L507" s="398">
        <v>233</v>
      </c>
      <c r="M507" s="398">
        <v>250</v>
      </c>
      <c r="N507" s="395">
        <f t="shared" si="7"/>
        <v>1901</v>
      </c>
    </row>
    <row r="508" spans="1:14" x14ac:dyDescent="0.25">
      <c r="A508" s="395" t="s">
        <v>6940</v>
      </c>
      <c r="B508" s="397">
        <v>80</v>
      </c>
      <c r="C508" s="397">
        <v>66</v>
      </c>
      <c r="D508" s="397">
        <v>90</v>
      </c>
      <c r="E508" s="397">
        <v>89</v>
      </c>
      <c r="F508" s="399"/>
      <c r="G508" s="399"/>
      <c r="H508" s="399"/>
      <c r="I508" s="399"/>
      <c r="J508" s="399"/>
      <c r="K508" s="399"/>
      <c r="L508" s="399"/>
      <c r="M508" s="399"/>
      <c r="N508" s="395">
        <f t="shared" si="7"/>
        <v>325</v>
      </c>
    </row>
    <row r="509" spans="1:14" x14ac:dyDescent="0.25">
      <c r="A509" s="395" t="s">
        <v>6941</v>
      </c>
      <c r="B509" s="398">
        <v>73</v>
      </c>
      <c r="C509" s="398">
        <v>77</v>
      </c>
      <c r="D509" s="398">
        <v>78</v>
      </c>
      <c r="E509" s="398">
        <v>77</v>
      </c>
      <c r="F509" s="400"/>
      <c r="G509" s="400"/>
      <c r="H509" s="400"/>
      <c r="I509" s="400"/>
      <c r="J509" s="400"/>
      <c r="K509" s="400"/>
      <c r="L509" s="400"/>
      <c r="M509" s="400"/>
      <c r="N509" s="395">
        <f t="shared" si="7"/>
        <v>305</v>
      </c>
    </row>
    <row r="510" spans="1:14" x14ac:dyDescent="0.25">
      <c r="A510" s="395" t="s">
        <v>6826</v>
      </c>
      <c r="B510" s="397">
        <v>75</v>
      </c>
      <c r="C510" s="397">
        <v>72</v>
      </c>
      <c r="D510" s="400"/>
      <c r="E510" s="400"/>
      <c r="F510" s="399"/>
      <c r="G510" s="399"/>
      <c r="H510" s="399"/>
      <c r="I510" s="399"/>
      <c r="J510" s="399"/>
      <c r="K510" s="399"/>
      <c r="L510" s="399"/>
      <c r="M510" s="399"/>
      <c r="N510" s="395">
        <f t="shared" si="7"/>
        <v>147</v>
      </c>
    </row>
    <row r="511" spans="1:14" x14ac:dyDescent="0.25">
      <c r="A511" s="395" t="s">
        <v>6825</v>
      </c>
      <c r="B511" s="399"/>
      <c r="C511" s="399"/>
      <c r="D511" s="398">
        <v>78</v>
      </c>
      <c r="E511" s="398">
        <v>83</v>
      </c>
      <c r="F511" s="397">
        <v>81</v>
      </c>
      <c r="G511" s="397">
        <v>93</v>
      </c>
      <c r="H511" s="397">
        <v>79</v>
      </c>
      <c r="I511" s="397">
        <v>79</v>
      </c>
      <c r="J511" s="397">
        <v>94</v>
      </c>
      <c r="K511" s="397">
        <v>79</v>
      </c>
      <c r="L511" s="397">
        <v>64</v>
      </c>
      <c r="M511" s="397">
        <v>79</v>
      </c>
      <c r="N511" s="395">
        <f t="shared" si="7"/>
        <v>809</v>
      </c>
    </row>
    <row r="512" spans="1:14" x14ac:dyDescent="0.25">
      <c r="A512" s="395" t="s">
        <v>6739</v>
      </c>
      <c r="B512" s="398">
        <v>90</v>
      </c>
      <c r="C512" s="398">
        <v>99</v>
      </c>
      <c r="D512" s="398">
        <v>85</v>
      </c>
      <c r="E512" s="398">
        <v>92</v>
      </c>
      <c r="F512" s="400"/>
      <c r="G512" s="400"/>
      <c r="H512" s="400"/>
      <c r="I512" s="400"/>
      <c r="J512" s="400"/>
      <c r="K512" s="400"/>
      <c r="L512" s="400"/>
      <c r="M512" s="400"/>
      <c r="N512" s="395">
        <f t="shared" si="7"/>
        <v>366</v>
      </c>
    </row>
    <row r="513" spans="1:14" x14ac:dyDescent="0.25">
      <c r="A513" s="395" t="s">
        <v>6738</v>
      </c>
      <c r="B513" s="397">
        <v>2</v>
      </c>
      <c r="C513" s="397">
        <v>1</v>
      </c>
      <c r="D513" s="397">
        <v>1</v>
      </c>
      <c r="E513" s="397">
        <v>2</v>
      </c>
      <c r="F513" s="398">
        <v>87</v>
      </c>
      <c r="G513" s="398">
        <v>125</v>
      </c>
      <c r="H513" s="398">
        <v>102</v>
      </c>
      <c r="I513" s="398">
        <v>102</v>
      </c>
      <c r="J513" s="398">
        <v>79</v>
      </c>
      <c r="K513" s="398">
        <v>88</v>
      </c>
      <c r="L513" s="398">
        <v>86</v>
      </c>
      <c r="M513" s="398">
        <v>93</v>
      </c>
      <c r="N513" s="395">
        <f t="shared" si="7"/>
        <v>768</v>
      </c>
    </row>
    <row r="514" spans="1:14" x14ac:dyDescent="0.25">
      <c r="A514" s="395" t="s">
        <v>6983</v>
      </c>
      <c r="B514" s="397">
        <v>132</v>
      </c>
      <c r="C514" s="397">
        <v>149</v>
      </c>
      <c r="D514" s="397">
        <v>118</v>
      </c>
      <c r="E514" s="397">
        <v>144</v>
      </c>
      <c r="F514" s="398">
        <v>147</v>
      </c>
      <c r="G514" s="398">
        <v>146</v>
      </c>
      <c r="H514" s="398">
        <v>1</v>
      </c>
      <c r="I514" s="398">
        <v>1</v>
      </c>
      <c r="J514" s="399"/>
      <c r="K514" s="399"/>
      <c r="L514" s="399"/>
      <c r="M514" s="399"/>
      <c r="N514" s="395">
        <f t="shared" si="7"/>
        <v>838</v>
      </c>
    </row>
    <row r="515" spans="1:14" x14ac:dyDescent="0.25">
      <c r="A515" s="395" t="s">
        <v>6984</v>
      </c>
      <c r="B515" s="399"/>
      <c r="C515" s="399"/>
      <c r="D515" s="399"/>
      <c r="E515" s="399"/>
      <c r="F515" s="400"/>
      <c r="G515" s="400"/>
      <c r="H515" s="397">
        <v>142</v>
      </c>
      <c r="I515" s="397">
        <v>126</v>
      </c>
      <c r="J515" s="397">
        <v>121</v>
      </c>
      <c r="K515" s="397">
        <v>124</v>
      </c>
      <c r="L515" s="397">
        <v>166</v>
      </c>
      <c r="M515" s="397">
        <v>135</v>
      </c>
      <c r="N515" s="395">
        <f t="shared" si="7"/>
        <v>814</v>
      </c>
    </row>
    <row r="516" spans="1:14" x14ac:dyDescent="0.25">
      <c r="A516" s="395" t="s">
        <v>7958</v>
      </c>
      <c r="B516" s="397">
        <v>31</v>
      </c>
      <c r="C516" s="397">
        <v>35</v>
      </c>
      <c r="D516" s="397">
        <v>30</v>
      </c>
      <c r="E516" s="397">
        <v>46</v>
      </c>
      <c r="F516" s="398">
        <v>39</v>
      </c>
      <c r="G516" s="398">
        <v>28</v>
      </c>
      <c r="H516" s="398">
        <v>32</v>
      </c>
      <c r="I516" s="398">
        <v>33</v>
      </c>
      <c r="J516" s="398">
        <v>34</v>
      </c>
      <c r="K516" s="398">
        <v>49</v>
      </c>
      <c r="L516" s="398">
        <v>28</v>
      </c>
      <c r="M516" s="398">
        <v>32</v>
      </c>
      <c r="N516" s="395">
        <f t="shared" si="7"/>
        <v>417</v>
      </c>
    </row>
    <row r="517" spans="1:14" x14ac:dyDescent="0.25">
      <c r="A517" s="395" t="s">
        <v>6972</v>
      </c>
      <c r="B517" s="398">
        <v>9</v>
      </c>
      <c r="C517" s="398">
        <v>11</v>
      </c>
      <c r="D517" s="398">
        <v>20</v>
      </c>
      <c r="E517" s="398">
        <v>20</v>
      </c>
      <c r="F517" s="397">
        <v>4</v>
      </c>
      <c r="G517" s="397">
        <v>18</v>
      </c>
      <c r="H517" s="397">
        <v>16</v>
      </c>
      <c r="I517" s="397">
        <v>18</v>
      </c>
      <c r="J517" s="397">
        <v>8</v>
      </c>
      <c r="K517" s="397">
        <v>12</v>
      </c>
      <c r="L517" s="397">
        <v>11</v>
      </c>
      <c r="M517" s="397">
        <v>22</v>
      </c>
      <c r="N517" s="395">
        <f t="shared" ref="N517:N580" si="8">SUM(B517:M517)</f>
        <v>169</v>
      </c>
    </row>
    <row r="518" spans="1:14" x14ac:dyDescent="0.25">
      <c r="A518" s="395" t="s">
        <v>7935</v>
      </c>
      <c r="B518" s="398">
        <v>76</v>
      </c>
      <c r="C518" s="398">
        <v>81</v>
      </c>
      <c r="D518" s="398">
        <v>83</v>
      </c>
      <c r="E518" s="398">
        <v>87</v>
      </c>
      <c r="F518" s="400"/>
      <c r="G518" s="400"/>
      <c r="H518" s="400"/>
      <c r="I518" s="400"/>
      <c r="J518" s="400"/>
      <c r="K518" s="400"/>
      <c r="L518" s="400"/>
      <c r="M518" s="400"/>
      <c r="N518" s="395">
        <f t="shared" si="8"/>
        <v>327</v>
      </c>
    </row>
    <row r="519" spans="1:14" x14ac:dyDescent="0.25">
      <c r="A519" s="395" t="s">
        <v>7936</v>
      </c>
      <c r="B519" s="400"/>
      <c r="C519" s="400"/>
      <c r="D519" s="400"/>
      <c r="E519" s="400"/>
      <c r="F519" s="398">
        <v>79</v>
      </c>
      <c r="G519" s="398">
        <v>95</v>
      </c>
      <c r="H519" s="398">
        <v>94</v>
      </c>
      <c r="I519" s="398">
        <v>112</v>
      </c>
      <c r="J519" s="398">
        <v>85</v>
      </c>
      <c r="K519" s="398">
        <v>99</v>
      </c>
      <c r="L519" s="398">
        <v>95</v>
      </c>
      <c r="M519" s="398">
        <v>97</v>
      </c>
      <c r="N519" s="395">
        <f t="shared" si="8"/>
        <v>756</v>
      </c>
    </row>
    <row r="520" spans="1:14" x14ac:dyDescent="0.25">
      <c r="A520" s="395" t="s">
        <v>7417</v>
      </c>
      <c r="B520" s="398">
        <v>8</v>
      </c>
      <c r="C520" s="398">
        <v>3</v>
      </c>
      <c r="D520" s="398">
        <v>7</v>
      </c>
      <c r="E520" s="398">
        <v>3</v>
      </c>
      <c r="F520" s="399"/>
      <c r="G520" s="399"/>
      <c r="H520" s="400"/>
      <c r="I520" s="400"/>
      <c r="J520" s="400"/>
      <c r="K520" s="400"/>
      <c r="L520" s="400"/>
      <c r="M520" s="400"/>
      <c r="N520" s="395">
        <f t="shared" si="8"/>
        <v>21</v>
      </c>
    </row>
    <row r="521" spans="1:14" x14ac:dyDescent="0.25">
      <c r="A521" s="395" t="s">
        <v>7076</v>
      </c>
      <c r="B521" s="398">
        <v>97</v>
      </c>
      <c r="C521" s="398">
        <v>68</v>
      </c>
      <c r="D521" s="398">
        <v>81</v>
      </c>
      <c r="E521" s="398">
        <v>78</v>
      </c>
      <c r="F521" s="400"/>
      <c r="G521" s="400"/>
      <c r="H521" s="400"/>
      <c r="I521" s="400"/>
      <c r="J521" s="400"/>
      <c r="K521" s="400"/>
      <c r="L521" s="400"/>
      <c r="M521" s="400"/>
      <c r="N521" s="395">
        <f t="shared" si="8"/>
        <v>324</v>
      </c>
    </row>
    <row r="522" spans="1:14" x14ac:dyDescent="0.25">
      <c r="A522" s="395" t="s">
        <v>7075</v>
      </c>
      <c r="B522" s="400"/>
      <c r="C522" s="400"/>
      <c r="D522" s="400"/>
      <c r="E522" s="400"/>
      <c r="F522" s="398">
        <v>85</v>
      </c>
      <c r="G522" s="398">
        <v>91</v>
      </c>
      <c r="H522" s="398">
        <v>71</v>
      </c>
      <c r="I522" s="398">
        <v>75</v>
      </c>
      <c r="J522" s="398">
        <v>67</v>
      </c>
      <c r="K522" s="398">
        <v>74</v>
      </c>
      <c r="L522" s="398">
        <v>62</v>
      </c>
      <c r="M522" s="398">
        <v>85</v>
      </c>
      <c r="N522" s="395">
        <f t="shared" si="8"/>
        <v>610</v>
      </c>
    </row>
    <row r="523" spans="1:14" x14ac:dyDescent="0.25">
      <c r="A523" s="395" t="s">
        <v>7077</v>
      </c>
      <c r="B523" s="399"/>
      <c r="C523" s="399"/>
      <c r="D523" s="399"/>
      <c r="E523" s="399"/>
      <c r="F523" s="400"/>
      <c r="G523" s="400"/>
      <c r="H523" s="397">
        <v>36</v>
      </c>
      <c r="I523" s="397">
        <v>64</v>
      </c>
      <c r="J523" s="397">
        <v>53</v>
      </c>
      <c r="K523" s="397">
        <v>78</v>
      </c>
      <c r="L523" s="397">
        <v>28</v>
      </c>
      <c r="M523" s="397">
        <v>47</v>
      </c>
      <c r="N523" s="395">
        <f t="shared" si="8"/>
        <v>306</v>
      </c>
    </row>
    <row r="524" spans="1:14" x14ac:dyDescent="0.25">
      <c r="A524" s="395" t="s">
        <v>7206</v>
      </c>
      <c r="B524" s="400"/>
      <c r="C524" s="400"/>
      <c r="D524" s="400"/>
      <c r="E524" s="400"/>
      <c r="F524" s="397">
        <v>52</v>
      </c>
      <c r="G524" s="397">
        <v>64</v>
      </c>
      <c r="H524" s="398">
        <v>83</v>
      </c>
      <c r="I524" s="398">
        <v>60</v>
      </c>
      <c r="J524" s="398">
        <v>64</v>
      </c>
      <c r="K524" s="398">
        <v>56</v>
      </c>
      <c r="L524" s="398">
        <v>30</v>
      </c>
      <c r="M524" s="398">
        <v>18</v>
      </c>
      <c r="N524" s="395">
        <f t="shared" si="8"/>
        <v>427</v>
      </c>
    </row>
    <row r="525" spans="1:14" x14ac:dyDescent="0.25">
      <c r="A525" s="395" t="s">
        <v>7755</v>
      </c>
      <c r="B525" s="398">
        <v>28</v>
      </c>
      <c r="C525" s="398">
        <v>28</v>
      </c>
      <c r="D525" s="398">
        <v>24</v>
      </c>
      <c r="E525" s="398">
        <v>23</v>
      </c>
      <c r="F525" s="400"/>
      <c r="G525" s="400"/>
      <c r="H525" s="400"/>
      <c r="I525" s="400"/>
      <c r="J525" s="400"/>
      <c r="K525" s="400"/>
      <c r="L525" s="400"/>
      <c r="M525" s="400"/>
      <c r="N525" s="395">
        <f t="shared" si="8"/>
        <v>103</v>
      </c>
    </row>
    <row r="526" spans="1:14" x14ac:dyDescent="0.25">
      <c r="A526" s="395" t="s">
        <v>7746</v>
      </c>
      <c r="B526" s="400"/>
      <c r="C526" s="400"/>
      <c r="D526" s="400"/>
      <c r="E526" s="400"/>
      <c r="F526" s="398">
        <v>45</v>
      </c>
      <c r="G526" s="398">
        <v>74</v>
      </c>
      <c r="H526" s="398">
        <v>85</v>
      </c>
      <c r="I526" s="398">
        <v>118</v>
      </c>
      <c r="J526" s="398">
        <v>63</v>
      </c>
      <c r="K526" s="398">
        <v>77</v>
      </c>
      <c r="L526" s="398">
        <v>76</v>
      </c>
      <c r="M526" s="398">
        <v>86</v>
      </c>
      <c r="N526" s="395">
        <f t="shared" si="8"/>
        <v>624</v>
      </c>
    </row>
    <row r="527" spans="1:14" x14ac:dyDescent="0.25">
      <c r="A527" s="395" t="s">
        <v>7769</v>
      </c>
      <c r="B527" s="398">
        <v>40</v>
      </c>
      <c r="C527" s="397">
        <v>42</v>
      </c>
      <c r="D527" s="398">
        <v>39</v>
      </c>
      <c r="E527" s="398">
        <v>42</v>
      </c>
      <c r="F527" s="399"/>
      <c r="G527" s="399"/>
      <c r="H527" s="399"/>
      <c r="I527" s="399"/>
      <c r="J527" s="399"/>
      <c r="K527" s="399"/>
      <c r="L527" s="399"/>
      <c r="M527" s="399"/>
      <c r="N527" s="395">
        <f t="shared" si="8"/>
        <v>163</v>
      </c>
    </row>
    <row r="528" spans="1:14" x14ac:dyDescent="0.25">
      <c r="A528" s="395" t="s">
        <v>7959</v>
      </c>
      <c r="B528" s="397">
        <v>101</v>
      </c>
      <c r="C528" s="397">
        <v>107</v>
      </c>
      <c r="D528" s="397">
        <v>96</v>
      </c>
      <c r="E528" s="397">
        <v>111</v>
      </c>
      <c r="F528" s="399"/>
      <c r="G528" s="399"/>
      <c r="H528" s="399"/>
      <c r="I528" s="399"/>
      <c r="J528" s="399"/>
      <c r="K528" s="399"/>
      <c r="L528" s="399"/>
      <c r="M528" s="399"/>
      <c r="N528" s="395">
        <f t="shared" si="8"/>
        <v>415</v>
      </c>
    </row>
    <row r="529" spans="1:14" x14ac:dyDescent="0.25">
      <c r="A529" s="395" t="s">
        <v>7960</v>
      </c>
      <c r="B529" s="399"/>
      <c r="C529" s="399"/>
      <c r="D529" s="399"/>
      <c r="E529" s="399"/>
      <c r="F529" s="397">
        <v>111</v>
      </c>
      <c r="G529" s="397">
        <v>94</v>
      </c>
      <c r="H529" s="397">
        <v>114</v>
      </c>
      <c r="I529" s="397">
        <v>98</v>
      </c>
      <c r="J529" s="397">
        <v>84</v>
      </c>
      <c r="K529" s="397">
        <v>112</v>
      </c>
      <c r="L529" s="397">
        <v>110</v>
      </c>
      <c r="M529" s="397">
        <v>124</v>
      </c>
      <c r="N529" s="395">
        <f t="shared" si="8"/>
        <v>847</v>
      </c>
    </row>
    <row r="530" spans="1:14" x14ac:dyDescent="0.25">
      <c r="A530" s="395" t="s">
        <v>7961</v>
      </c>
      <c r="B530" s="399"/>
      <c r="C530" s="399"/>
      <c r="D530" s="399"/>
      <c r="E530" s="399"/>
      <c r="F530" s="400"/>
      <c r="G530" s="400"/>
      <c r="H530" s="397">
        <v>56</v>
      </c>
      <c r="I530" s="397">
        <v>94</v>
      </c>
      <c r="J530" s="397">
        <v>67</v>
      </c>
      <c r="K530" s="397">
        <v>76</v>
      </c>
      <c r="L530" s="397">
        <v>55</v>
      </c>
      <c r="M530" s="397">
        <v>61</v>
      </c>
      <c r="N530" s="395">
        <f t="shared" si="8"/>
        <v>409</v>
      </c>
    </row>
    <row r="531" spans="1:14" x14ac:dyDescent="0.25">
      <c r="A531" s="395" t="s">
        <v>7273</v>
      </c>
      <c r="B531" s="397">
        <v>6</v>
      </c>
      <c r="C531" s="397">
        <v>7</v>
      </c>
      <c r="D531" s="397">
        <v>7</v>
      </c>
      <c r="E531" s="397">
        <v>4</v>
      </c>
      <c r="F531" s="399"/>
      <c r="G531" s="400"/>
      <c r="H531" s="399"/>
      <c r="I531" s="399"/>
      <c r="J531" s="399"/>
      <c r="K531" s="399"/>
      <c r="L531" s="399"/>
      <c r="M531" s="399"/>
      <c r="N531" s="395">
        <f t="shared" si="8"/>
        <v>24</v>
      </c>
    </row>
    <row r="532" spans="1:14" x14ac:dyDescent="0.25">
      <c r="A532" s="395" t="s">
        <v>7693</v>
      </c>
      <c r="B532" s="397">
        <v>35</v>
      </c>
      <c r="C532" s="397">
        <v>38</v>
      </c>
      <c r="D532" s="398">
        <v>33</v>
      </c>
      <c r="E532" s="397">
        <v>38</v>
      </c>
      <c r="F532" s="399"/>
      <c r="G532" s="400"/>
      <c r="H532" s="399"/>
      <c r="I532" s="399"/>
      <c r="J532" s="399"/>
      <c r="K532" s="399"/>
      <c r="L532" s="399"/>
      <c r="M532" s="399"/>
      <c r="N532" s="395">
        <f t="shared" si="8"/>
        <v>144</v>
      </c>
    </row>
    <row r="533" spans="1:14" x14ac:dyDescent="0.25">
      <c r="A533" s="395" t="s">
        <v>7695</v>
      </c>
      <c r="B533" s="399"/>
      <c r="C533" s="399"/>
      <c r="D533" s="399"/>
      <c r="E533" s="399"/>
      <c r="F533" s="397">
        <v>133</v>
      </c>
      <c r="G533" s="397">
        <v>147</v>
      </c>
      <c r="H533" s="397">
        <v>139</v>
      </c>
      <c r="I533" s="397">
        <v>151</v>
      </c>
      <c r="J533" s="397">
        <v>147</v>
      </c>
      <c r="K533" s="397">
        <v>148</v>
      </c>
      <c r="L533" s="397">
        <v>142</v>
      </c>
      <c r="M533" s="397">
        <v>136</v>
      </c>
      <c r="N533" s="395">
        <f t="shared" si="8"/>
        <v>1143</v>
      </c>
    </row>
    <row r="534" spans="1:14" x14ac:dyDescent="0.25">
      <c r="A534" s="395" t="s">
        <v>7694</v>
      </c>
      <c r="B534" s="397">
        <v>41</v>
      </c>
      <c r="C534" s="397">
        <v>39</v>
      </c>
      <c r="D534" s="397">
        <v>32</v>
      </c>
      <c r="E534" s="397">
        <v>33</v>
      </c>
      <c r="F534" s="399"/>
      <c r="G534" s="400"/>
      <c r="H534" s="399"/>
      <c r="I534" s="399"/>
      <c r="J534" s="399"/>
      <c r="K534" s="399"/>
      <c r="L534" s="399"/>
      <c r="M534" s="399"/>
      <c r="N534" s="395">
        <f t="shared" si="8"/>
        <v>145</v>
      </c>
    </row>
    <row r="535" spans="1:14" x14ac:dyDescent="0.25">
      <c r="A535" s="395" t="s">
        <v>7697</v>
      </c>
      <c r="B535" s="398">
        <v>34</v>
      </c>
      <c r="C535" s="398">
        <v>35</v>
      </c>
      <c r="D535" s="398">
        <v>52</v>
      </c>
      <c r="E535" s="398">
        <v>30</v>
      </c>
      <c r="F535" s="400"/>
      <c r="G535" s="400"/>
      <c r="H535" s="400"/>
      <c r="I535" s="400"/>
      <c r="J535" s="400"/>
      <c r="K535" s="400"/>
      <c r="L535" s="400"/>
      <c r="M535" s="400"/>
      <c r="N535" s="395">
        <f t="shared" si="8"/>
        <v>151</v>
      </c>
    </row>
    <row r="536" spans="1:14" x14ac:dyDescent="0.25">
      <c r="A536" s="395" t="s">
        <v>7696</v>
      </c>
      <c r="B536" s="397">
        <v>23</v>
      </c>
      <c r="C536" s="397">
        <v>23</v>
      </c>
      <c r="D536" s="397">
        <v>18</v>
      </c>
      <c r="E536" s="397">
        <v>25</v>
      </c>
      <c r="F536" s="399"/>
      <c r="G536" s="399"/>
      <c r="H536" s="399"/>
      <c r="I536" s="399"/>
      <c r="J536" s="399"/>
      <c r="K536" s="399"/>
      <c r="L536" s="399"/>
      <c r="M536" s="399"/>
      <c r="N536" s="395">
        <f t="shared" si="8"/>
        <v>89</v>
      </c>
    </row>
    <row r="537" spans="1:14" x14ac:dyDescent="0.25">
      <c r="A537" s="395" t="s">
        <v>6877</v>
      </c>
      <c r="B537" s="397">
        <v>47</v>
      </c>
      <c r="C537" s="398">
        <v>55</v>
      </c>
      <c r="D537" s="398">
        <v>47</v>
      </c>
      <c r="E537" s="398">
        <v>50</v>
      </c>
      <c r="F537" s="398">
        <v>51</v>
      </c>
      <c r="G537" s="398">
        <v>45</v>
      </c>
      <c r="H537" s="398">
        <v>39</v>
      </c>
      <c r="I537" s="398">
        <v>41</v>
      </c>
      <c r="J537" s="398">
        <v>42</v>
      </c>
      <c r="K537" s="398">
        <v>54</v>
      </c>
      <c r="L537" s="398">
        <v>53</v>
      </c>
      <c r="M537" s="398">
        <v>55</v>
      </c>
      <c r="N537" s="395">
        <f t="shared" si="8"/>
        <v>579</v>
      </c>
    </row>
    <row r="538" spans="1:14" x14ac:dyDescent="0.25">
      <c r="A538" s="395" t="s">
        <v>6827</v>
      </c>
      <c r="B538" s="397">
        <v>23</v>
      </c>
      <c r="C538" s="397">
        <v>24</v>
      </c>
      <c r="D538" s="397">
        <v>18</v>
      </c>
      <c r="E538" s="397">
        <v>18</v>
      </c>
      <c r="F538" s="398">
        <v>25</v>
      </c>
      <c r="G538" s="398">
        <v>21</v>
      </c>
      <c r="H538" s="398">
        <v>21</v>
      </c>
      <c r="I538" s="398">
        <v>21</v>
      </c>
      <c r="J538" s="398">
        <v>22</v>
      </c>
      <c r="K538" s="398">
        <v>18</v>
      </c>
      <c r="L538" s="398">
        <v>28</v>
      </c>
      <c r="M538" s="398">
        <v>27</v>
      </c>
      <c r="N538" s="395">
        <f t="shared" si="8"/>
        <v>266</v>
      </c>
    </row>
    <row r="539" spans="1:14" x14ac:dyDescent="0.25">
      <c r="A539" s="395" t="s">
        <v>6943</v>
      </c>
      <c r="B539" s="398">
        <v>33</v>
      </c>
      <c r="C539" s="398">
        <v>33</v>
      </c>
      <c r="D539" s="398">
        <v>36</v>
      </c>
      <c r="E539" s="398">
        <v>30</v>
      </c>
      <c r="F539" s="400"/>
      <c r="G539" s="400"/>
      <c r="H539" s="400"/>
      <c r="I539" s="400"/>
      <c r="J539" s="400"/>
      <c r="K539" s="400"/>
      <c r="L539" s="400"/>
      <c r="M539" s="400"/>
      <c r="N539" s="395">
        <f t="shared" si="8"/>
        <v>132</v>
      </c>
    </row>
    <row r="540" spans="1:14" x14ac:dyDescent="0.25">
      <c r="A540" s="395" t="s">
        <v>6942</v>
      </c>
      <c r="B540" s="399"/>
      <c r="C540" s="399"/>
      <c r="D540" s="399"/>
      <c r="E540" s="399"/>
      <c r="F540" s="398">
        <v>46</v>
      </c>
      <c r="G540" s="398">
        <v>41</v>
      </c>
      <c r="H540" s="398">
        <v>26</v>
      </c>
      <c r="I540" s="397">
        <v>26</v>
      </c>
      <c r="J540" s="398">
        <v>27</v>
      </c>
      <c r="K540" s="398">
        <v>42</v>
      </c>
      <c r="L540" s="397">
        <v>37</v>
      </c>
      <c r="M540" s="397">
        <v>44</v>
      </c>
      <c r="N540" s="395">
        <f t="shared" si="8"/>
        <v>289</v>
      </c>
    </row>
    <row r="541" spans="1:14" x14ac:dyDescent="0.25">
      <c r="A541" s="395" t="s">
        <v>6912</v>
      </c>
      <c r="B541" s="399"/>
      <c r="C541" s="399"/>
      <c r="D541" s="399"/>
      <c r="E541" s="400"/>
      <c r="F541" s="397">
        <v>39</v>
      </c>
      <c r="G541" s="397">
        <v>70</v>
      </c>
      <c r="H541" s="397">
        <v>38</v>
      </c>
      <c r="I541" s="397">
        <v>66</v>
      </c>
      <c r="J541" s="397">
        <v>42</v>
      </c>
      <c r="K541" s="397">
        <v>68</v>
      </c>
      <c r="L541" s="397">
        <v>25</v>
      </c>
      <c r="M541" s="397">
        <v>53</v>
      </c>
      <c r="N541" s="395">
        <f t="shared" si="8"/>
        <v>401</v>
      </c>
    </row>
    <row r="542" spans="1:14" x14ac:dyDescent="0.25">
      <c r="A542" s="395" t="s">
        <v>6637</v>
      </c>
      <c r="B542" s="397">
        <v>27</v>
      </c>
      <c r="C542" s="397">
        <v>29</v>
      </c>
      <c r="D542" s="397">
        <v>27</v>
      </c>
      <c r="E542" s="397">
        <v>31</v>
      </c>
      <c r="F542" s="398">
        <v>25</v>
      </c>
      <c r="G542" s="398">
        <v>36</v>
      </c>
      <c r="H542" s="398">
        <v>45</v>
      </c>
      <c r="I542" s="398">
        <v>30</v>
      </c>
      <c r="J542" s="398">
        <v>27</v>
      </c>
      <c r="K542" s="398">
        <v>36</v>
      </c>
      <c r="L542" s="398">
        <v>20</v>
      </c>
      <c r="M542" s="398">
        <v>37</v>
      </c>
      <c r="N542" s="395">
        <f t="shared" si="8"/>
        <v>370</v>
      </c>
    </row>
    <row r="543" spans="1:14" x14ac:dyDescent="0.25">
      <c r="A543" s="395" t="s">
        <v>7592</v>
      </c>
      <c r="B543" s="397">
        <v>28</v>
      </c>
      <c r="C543" s="397">
        <v>31</v>
      </c>
      <c r="D543" s="397">
        <v>19</v>
      </c>
      <c r="E543" s="397">
        <v>19</v>
      </c>
      <c r="F543" s="398">
        <v>20</v>
      </c>
      <c r="G543" s="398">
        <v>24</v>
      </c>
      <c r="H543" s="398">
        <v>26</v>
      </c>
      <c r="I543" s="398">
        <v>22</v>
      </c>
      <c r="J543" s="398">
        <v>22</v>
      </c>
      <c r="K543" s="398">
        <v>20</v>
      </c>
      <c r="L543" s="398">
        <v>24</v>
      </c>
      <c r="M543" s="398">
        <v>30</v>
      </c>
      <c r="N543" s="395">
        <f t="shared" si="8"/>
        <v>285</v>
      </c>
    </row>
    <row r="544" spans="1:14" x14ac:dyDescent="0.25">
      <c r="A544" s="395" t="s">
        <v>7358</v>
      </c>
      <c r="B544" s="399"/>
      <c r="C544" s="399"/>
      <c r="D544" s="398">
        <v>1</v>
      </c>
      <c r="E544" s="399"/>
      <c r="F544" s="397">
        <v>92</v>
      </c>
      <c r="G544" s="397">
        <v>103</v>
      </c>
      <c r="H544" s="397">
        <v>97</v>
      </c>
      <c r="I544" s="397">
        <v>107</v>
      </c>
      <c r="J544" s="397">
        <v>94</v>
      </c>
      <c r="K544" s="397">
        <v>107</v>
      </c>
      <c r="L544" s="397">
        <v>97</v>
      </c>
      <c r="M544" s="397">
        <v>82</v>
      </c>
      <c r="N544" s="395">
        <f t="shared" si="8"/>
        <v>780</v>
      </c>
    </row>
    <row r="545" spans="1:14" x14ac:dyDescent="0.25">
      <c r="A545" s="395" t="s">
        <v>7357</v>
      </c>
      <c r="B545" s="398">
        <v>122</v>
      </c>
      <c r="C545" s="398">
        <v>101</v>
      </c>
      <c r="D545" s="398">
        <v>97</v>
      </c>
      <c r="E545" s="398">
        <v>96</v>
      </c>
      <c r="F545" s="400"/>
      <c r="G545" s="400"/>
      <c r="H545" s="400"/>
      <c r="I545" s="397">
        <v>1</v>
      </c>
      <c r="J545" s="400"/>
      <c r="K545" s="400"/>
      <c r="L545" s="400"/>
      <c r="M545" s="400"/>
      <c r="N545" s="395">
        <f t="shared" si="8"/>
        <v>417</v>
      </c>
    </row>
    <row r="546" spans="1:14" x14ac:dyDescent="0.25">
      <c r="A546" s="395" t="s">
        <v>7492</v>
      </c>
      <c r="B546" s="400"/>
      <c r="C546" s="400"/>
      <c r="D546" s="400"/>
      <c r="E546" s="400"/>
      <c r="F546" s="398">
        <v>83</v>
      </c>
      <c r="G546" s="398">
        <v>113</v>
      </c>
      <c r="H546" s="398">
        <v>66</v>
      </c>
      <c r="I546" s="398">
        <v>75</v>
      </c>
      <c r="J546" s="398">
        <v>64</v>
      </c>
      <c r="K546" s="398">
        <v>54</v>
      </c>
      <c r="L546" s="398">
        <v>76</v>
      </c>
      <c r="M546" s="398">
        <v>73</v>
      </c>
      <c r="N546" s="395">
        <f t="shared" si="8"/>
        <v>604</v>
      </c>
    </row>
    <row r="547" spans="1:14" x14ac:dyDescent="0.25">
      <c r="A547" s="395" t="s">
        <v>7493</v>
      </c>
      <c r="B547" s="398">
        <v>34</v>
      </c>
      <c r="C547" s="398">
        <v>40</v>
      </c>
      <c r="D547" s="398">
        <v>53</v>
      </c>
      <c r="E547" s="398">
        <v>51</v>
      </c>
      <c r="F547" s="400"/>
      <c r="G547" s="400"/>
      <c r="H547" s="400"/>
      <c r="I547" s="400"/>
      <c r="J547" s="400"/>
      <c r="K547" s="400"/>
      <c r="L547" s="400"/>
      <c r="M547" s="400"/>
      <c r="N547" s="395">
        <f t="shared" si="8"/>
        <v>178</v>
      </c>
    </row>
    <row r="548" spans="1:14" x14ac:dyDescent="0.25">
      <c r="A548" s="395" t="s">
        <v>7494</v>
      </c>
      <c r="B548" s="397">
        <v>39</v>
      </c>
      <c r="C548" s="397">
        <v>57</v>
      </c>
      <c r="D548" s="397">
        <v>38</v>
      </c>
      <c r="E548" s="397">
        <v>34</v>
      </c>
      <c r="F548" s="399"/>
      <c r="G548" s="399"/>
      <c r="H548" s="399"/>
      <c r="I548" s="399"/>
      <c r="J548" s="399"/>
      <c r="K548" s="399"/>
      <c r="L548" s="399"/>
      <c r="M548" s="399"/>
      <c r="N548" s="395">
        <f t="shared" si="8"/>
        <v>168</v>
      </c>
    </row>
    <row r="549" spans="1:14" x14ac:dyDescent="0.25">
      <c r="A549" s="395" t="s">
        <v>7987</v>
      </c>
      <c r="B549" s="398">
        <v>101</v>
      </c>
      <c r="C549" s="398">
        <v>123</v>
      </c>
      <c r="D549" s="398">
        <v>108</v>
      </c>
      <c r="E549" s="398">
        <v>122</v>
      </c>
      <c r="F549" s="400"/>
      <c r="G549" s="400"/>
      <c r="H549" s="400"/>
      <c r="I549" s="400"/>
      <c r="J549" s="400"/>
      <c r="K549" s="400"/>
      <c r="L549" s="400"/>
      <c r="M549" s="400"/>
      <c r="N549" s="395">
        <f t="shared" si="8"/>
        <v>454</v>
      </c>
    </row>
    <row r="550" spans="1:14" x14ac:dyDescent="0.25">
      <c r="A550" s="395" t="s">
        <v>7025</v>
      </c>
      <c r="B550" s="397">
        <v>28</v>
      </c>
      <c r="C550" s="397">
        <v>25</v>
      </c>
      <c r="D550" s="397">
        <v>16</v>
      </c>
      <c r="E550" s="397">
        <v>19</v>
      </c>
      <c r="F550" s="398">
        <v>21</v>
      </c>
      <c r="G550" s="398">
        <v>25</v>
      </c>
      <c r="H550" s="398">
        <v>24</v>
      </c>
      <c r="I550" s="398">
        <v>20</v>
      </c>
      <c r="J550" s="398">
        <v>15</v>
      </c>
      <c r="K550" s="398">
        <v>24</v>
      </c>
      <c r="L550" s="398">
        <v>25</v>
      </c>
      <c r="M550" s="398">
        <v>23</v>
      </c>
      <c r="N550" s="395">
        <f t="shared" si="8"/>
        <v>265</v>
      </c>
    </row>
    <row r="551" spans="1:14" x14ac:dyDescent="0.25">
      <c r="A551" s="395" t="s">
        <v>7082</v>
      </c>
      <c r="B551" s="397">
        <v>37</v>
      </c>
      <c r="C551" s="397">
        <v>43</v>
      </c>
      <c r="D551" s="398">
        <v>44</v>
      </c>
      <c r="E551" s="398">
        <v>51</v>
      </c>
      <c r="F551" s="398">
        <v>54</v>
      </c>
      <c r="G551" s="398">
        <v>55</v>
      </c>
      <c r="H551" s="398">
        <v>49</v>
      </c>
      <c r="I551" s="398">
        <v>38</v>
      </c>
      <c r="J551" s="398">
        <v>43</v>
      </c>
      <c r="K551" s="398">
        <v>45</v>
      </c>
      <c r="L551" s="398">
        <v>41</v>
      </c>
      <c r="M551" s="398">
        <v>46</v>
      </c>
      <c r="N551" s="395">
        <f t="shared" si="8"/>
        <v>546</v>
      </c>
    </row>
    <row r="552" spans="1:14" x14ac:dyDescent="0.25">
      <c r="A552" s="395" t="s">
        <v>7083</v>
      </c>
      <c r="B552" s="399"/>
      <c r="C552" s="399"/>
      <c r="D552" s="399"/>
      <c r="E552" s="399"/>
      <c r="F552" s="397">
        <v>74</v>
      </c>
      <c r="G552" s="397">
        <v>72</v>
      </c>
      <c r="H552" s="397">
        <v>62</v>
      </c>
      <c r="I552" s="397">
        <v>74</v>
      </c>
      <c r="J552" s="397">
        <v>74</v>
      </c>
      <c r="K552" s="397">
        <v>61</v>
      </c>
      <c r="L552" s="397">
        <v>55</v>
      </c>
      <c r="M552" s="397">
        <v>70</v>
      </c>
      <c r="N552" s="395">
        <f t="shared" si="8"/>
        <v>542</v>
      </c>
    </row>
    <row r="553" spans="1:14" x14ac:dyDescent="0.25">
      <c r="A553" s="395" t="s">
        <v>7084</v>
      </c>
      <c r="B553" s="397">
        <v>69</v>
      </c>
      <c r="C553" s="397">
        <v>72</v>
      </c>
      <c r="D553" s="397">
        <v>66</v>
      </c>
      <c r="E553" s="397">
        <v>63</v>
      </c>
      <c r="F553" s="399"/>
      <c r="G553" s="400"/>
      <c r="H553" s="400"/>
      <c r="I553" s="400"/>
      <c r="J553" s="399"/>
      <c r="K553" s="399"/>
      <c r="L553" s="399"/>
      <c r="M553" s="399"/>
      <c r="N553" s="395">
        <f t="shared" si="8"/>
        <v>270</v>
      </c>
    </row>
    <row r="554" spans="1:14" x14ac:dyDescent="0.25">
      <c r="A554" s="395" t="s">
        <v>7078</v>
      </c>
      <c r="B554" s="398">
        <v>29</v>
      </c>
      <c r="C554" s="398">
        <v>27</v>
      </c>
      <c r="D554" s="398">
        <v>23</v>
      </c>
      <c r="E554" s="398">
        <v>23</v>
      </c>
      <c r="F554" s="397">
        <v>21</v>
      </c>
      <c r="G554" s="397">
        <v>30</v>
      </c>
      <c r="H554" s="397">
        <v>40</v>
      </c>
      <c r="I554" s="397">
        <v>29</v>
      </c>
      <c r="J554" s="397">
        <v>35</v>
      </c>
      <c r="K554" s="397">
        <v>31</v>
      </c>
      <c r="L554" s="397">
        <v>35</v>
      </c>
      <c r="M554" s="397">
        <v>28</v>
      </c>
      <c r="N554" s="395">
        <f t="shared" si="8"/>
        <v>351</v>
      </c>
    </row>
    <row r="555" spans="1:14" x14ac:dyDescent="0.25">
      <c r="A555" s="395" t="s">
        <v>7034</v>
      </c>
      <c r="B555" s="400"/>
      <c r="C555" s="400"/>
      <c r="D555" s="400"/>
      <c r="E555" s="400"/>
      <c r="F555" s="398">
        <v>47</v>
      </c>
      <c r="G555" s="398">
        <v>52</v>
      </c>
      <c r="H555" s="398">
        <v>46</v>
      </c>
      <c r="I555" s="398">
        <v>40</v>
      </c>
      <c r="J555" s="398">
        <v>41</v>
      </c>
      <c r="K555" s="398">
        <v>63</v>
      </c>
      <c r="L555" s="398">
        <v>49</v>
      </c>
      <c r="M555" s="398">
        <v>50</v>
      </c>
      <c r="N555" s="395">
        <f t="shared" si="8"/>
        <v>388</v>
      </c>
    </row>
    <row r="556" spans="1:14" x14ac:dyDescent="0.25">
      <c r="A556" s="395" t="s">
        <v>7033</v>
      </c>
      <c r="B556" s="398">
        <v>42</v>
      </c>
      <c r="C556" s="398">
        <v>53</v>
      </c>
      <c r="D556" s="398">
        <v>39</v>
      </c>
      <c r="E556" s="397">
        <v>46</v>
      </c>
      <c r="F556" s="400"/>
      <c r="G556" s="400"/>
      <c r="H556" s="400"/>
      <c r="I556" s="400"/>
      <c r="J556" s="400"/>
      <c r="K556" s="400"/>
      <c r="L556" s="400"/>
      <c r="M556" s="400"/>
      <c r="N556" s="395">
        <f t="shared" si="8"/>
        <v>180</v>
      </c>
    </row>
    <row r="557" spans="1:14" x14ac:dyDescent="0.25">
      <c r="A557" s="395" t="s">
        <v>6795</v>
      </c>
      <c r="B557" s="397">
        <v>67</v>
      </c>
      <c r="C557" s="397">
        <v>66</v>
      </c>
      <c r="D557" s="397">
        <v>71</v>
      </c>
      <c r="E557" s="397">
        <v>69</v>
      </c>
      <c r="F557" s="398">
        <v>62</v>
      </c>
      <c r="G557" s="398">
        <v>74</v>
      </c>
      <c r="H557" s="398">
        <v>64</v>
      </c>
      <c r="I557" s="398">
        <v>67</v>
      </c>
      <c r="J557" s="398">
        <v>60</v>
      </c>
      <c r="K557" s="398">
        <v>53</v>
      </c>
      <c r="L557" s="398">
        <v>54</v>
      </c>
      <c r="M557" s="398">
        <v>55</v>
      </c>
      <c r="N557" s="395">
        <f t="shared" si="8"/>
        <v>762</v>
      </c>
    </row>
    <row r="558" spans="1:14" x14ac:dyDescent="0.25">
      <c r="A558" s="395" t="s">
        <v>7660</v>
      </c>
      <c r="B558" s="400"/>
      <c r="C558" s="400"/>
      <c r="D558" s="400"/>
      <c r="E558" s="400"/>
      <c r="F558" s="398">
        <v>151</v>
      </c>
      <c r="G558" s="398">
        <v>175</v>
      </c>
      <c r="H558" s="398">
        <v>153</v>
      </c>
      <c r="I558" s="398">
        <v>150</v>
      </c>
      <c r="J558" s="398">
        <v>157</v>
      </c>
      <c r="K558" s="398">
        <v>155</v>
      </c>
      <c r="L558" s="398">
        <v>158</v>
      </c>
      <c r="M558" s="398">
        <v>150</v>
      </c>
      <c r="N558" s="395">
        <f t="shared" si="8"/>
        <v>1249</v>
      </c>
    </row>
    <row r="559" spans="1:14" x14ac:dyDescent="0.25">
      <c r="A559" s="395" t="s">
        <v>7661</v>
      </c>
      <c r="B559" s="397">
        <v>165</v>
      </c>
      <c r="C559" s="397">
        <v>180</v>
      </c>
      <c r="D559" s="397">
        <v>181</v>
      </c>
      <c r="E559" s="397">
        <v>170</v>
      </c>
      <c r="F559" s="399"/>
      <c r="G559" s="399"/>
      <c r="H559" s="399"/>
      <c r="I559" s="399"/>
      <c r="J559" s="399"/>
      <c r="K559" s="399"/>
      <c r="L559" s="399"/>
      <c r="M559" s="399"/>
      <c r="N559" s="395">
        <f t="shared" si="8"/>
        <v>696</v>
      </c>
    </row>
    <row r="560" spans="1:14" x14ac:dyDescent="0.25">
      <c r="A560" s="395" t="s">
        <v>6902</v>
      </c>
      <c r="B560" s="397">
        <v>33</v>
      </c>
      <c r="C560" s="397">
        <v>41</v>
      </c>
      <c r="D560" s="397">
        <v>44</v>
      </c>
      <c r="E560" s="397">
        <v>35</v>
      </c>
      <c r="F560" s="398">
        <v>44</v>
      </c>
      <c r="G560" s="398">
        <v>39</v>
      </c>
      <c r="H560" s="398">
        <v>46</v>
      </c>
      <c r="I560" s="398">
        <v>49</v>
      </c>
      <c r="J560" s="398">
        <v>39</v>
      </c>
      <c r="K560" s="398">
        <v>39</v>
      </c>
      <c r="L560" s="398">
        <v>40</v>
      </c>
      <c r="M560" s="398">
        <v>39</v>
      </c>
      <c r="N560" s="395">
        <f t="shared" si="8"/>
        <v>488</v>
      </c>
    </row>
    <row r="561" spans="1:14" x14ac:dyDescent="0.25">
      <c r="A561" s="395" t="s">
        <v>7069</v>
      </c>
      <c r="B561" s="400"/>
      <c r="C561" s="400"/>
      <c r="D561" s="400"/>
      <c r="E561" s="400"/>
      <c r="F561" s="398">
        <v>54</v>
      </c>
      <c r="G561" s="398">
        <v>78</v>
      </c>
      <c r="H561" s="398">
        <v>68</v>
      </c>
      <c r="I561" s="398">
        <v>97</v>
      </c>
      <c r="J561" s="398">
        <v>80</v>
      </c>
      <c r="K561" s="398">
        <v>89</v>
      </c>
      <c r="L561" s="398">
        <v>80</v>
      </c>
      <c r="M561" s="398">
        <v>122</v>
      </c>
      <c r="N561" s="395">
        <f t="shared" si="8"/>
        <v>668</v>
      </c>
    </row>
    <row r="562" spans="1:14" x14ac:dyDescent="0.25">
      <c r="A562" s="395" t="s">
        <v>7068</v>
      </c>
      <c r="B562" s="397">
        <v>19</v>
      </c>
      <c r="C562" s="397">
        <v>17</v>
      </c>
      <c r="D562" s="397">
        <v>15</v>
      </c>
      <c r="E562" s="397">
        <v>9</v>
      </c>
      <c r="F562" s="399"/>
      <c r="G562" s="399"/>
      <c r="H562" s="399"/>
      <c r="I562" s="399"/>
      <c r="J562" s="399"/>
      <c r="K562" s="399"/>
      <c r="L562" s="399"/>
      <c r="M562" s="399"/>
      <c r="N562" s="395">
        <f t="shared" si="8"/>
        <v>60</v>
      </c>
    </row>
    <row r="563" spans="1:14" x14ac:dyDescent="0.25">
      <c r="A563" s="395" t="s">
        <v>7065</v>
      </c>
      <c r="B563" s="399"/>
      <c r="C563" s="399"/>
      <c r="D563" s="399"/>
      <c r="E563" s="399"/>
      <c r="F563" s="397">
        <v>16</v>
      </c>
      <c r="G563" s="397">
        <v>12</v>
      </c>
      <c r="H563" s="397">
        <v>19</v>
      </c>
      <c r="I563" s="397">
        <v>25</v>
      </c>
      <c r="J563" s="397">
        <v>16</v>
      </c>
      <c r="K563" s="397">
        <v>15</v>
      </c>
      <c r="L563" s="397">
        <v>21</v>
      </c>
      <c r="M563" s="397">
        <v>22</v>
      </c>
      <c r="N563" s="395">
        <f t="shared" si="8"/>
        <v>146</v>
      </c>
    </row>
    <row r="564" spans="1:14" x14ac:dyDescent="0.25">
      <c r="A564" s="395" t="s">
        <v>7066</v>
      </c>
      <c r="B564" s="400"/>
      <c r="C564" s="400"/>
      <c r="D564" s="400"/>
      <c r="E564" s="400"/>
      <c r="F564" s="398">
        <v>140</v>
      </c>
      <c r="G564" s="398">
        <v>181</v>
      </c>
      <c r="H564" s="398">
        <v>145</v>
      </c>
      <c r="I564" s="398">
        <v>153</v>
      </c>
      <c r="J564" s="398">
        <v>147</v>
      </c>
      <c r="K564" s="398">
        <v>147</v>
      </c>
      <c r="L564" s="398">
        <v>151</v>
      </c>
      <c r="M564" s="398">
        <v>190</v>
      </c>
      <c r="N564" s="395">
        <f t="shared" si="8"/>
        <v>1254</v>
      </c>
    </row>
    <row r="565" spans="1:14" x14ac:dyDescent="0.25">
      <c r="A565" s="395" t="s">
        <v>7067</v>
      </c>
      <c r="B565" s="398">
        <v>150</v>
      </c>
      <c r="C565" s="398">
        <v>153</v>
      </c>
      <c r="D565" s="398">
        <v>146</v>
      </c>
      <c r="E565" s="398">
        <v>161</v>
      </c>
      <c r="F565" s="400"/>
      <c r="G565" s="400"/>
      <c r="H565" s="400"/>
      <c r="I565" s="400"/>
      <c r="J565" s="400"/>
      <c r="K565" s="400"/>
      <c r="L565" s="400"/>
      <c r="M565" s="400"/>
      <c r="N565" s="395">
        <f t="shared" si="8"/>
        <v>610</v>
      </c>
    </row>
    <row r="566" spans="1:14" x14ac:dyDescent="0.25">
      <c r="A566" s="395" t="s">
        <v>6820</v>
      </c>
      <c r="B566" s="397">
        <v>5</v>
      </c>
      <c r="C566" s="397">
        <v>8</v>
      </c>
      <c r="D566" s="397">
        <v>8</v>
      </c>
      <c r="E566" s="397">
        <v>18</v>
      </c>
      <c r="F566" s="398">
        <v>12</v>
      </c>
      <c r="G566" s="398">
        <v>18</v>
      </c>
      <c r="H566" s="398">
        <v>27</v>
      </c>
      <c r="I566" s="398">
        <v>35</v>
      </c>
      <c r="J566" s="398">
        <v>30</v>
      </c>
      <c r="K566" s="398">
        <v>31</v>
      </c>
      <c r="L566" s="398">
        <v>17</v>
      </c>
      <c r="M566" s="398">
        <v>30</v>
      </c>
      <c r="N566" s="395">
        <f t="shared" si="8"/>
        <v>239</v>
      </c>
    </row>
    <row r="567" spans="1:14" x14ac:dyDescent="0.25">
      <c r="A567" s="395" t="s">
        <v>6740</v>
      </c>
      <c r="B567" s="399"/>
      <c r="C567" s="399"/>
      <c r="D567" s="399"/>
      <c r="E567" s="399"/>
      <c r="F567" s="397">
        <v>83</v>
      </c>
      <c r="G567" s="397">
        <v>73</v>
      </c>
      <c r="H567" s="397">
        <v>88</v>
      </c>
      <c r="I567" s="397">
        <v>84</v>
      </c>
      <c r="J567" s="397">
        <v>83</v>
      </c>
      <c r="K567" s="397">
        <v>97</v>
      </c>
      <c r="L567" s="397">
        <v>81</v>
      </c>
      <c r="M567" s="397">
        <v>94</v>
      </c>
      <c r="N567" s="395">
        <f t="shared" si="8"/>
        <v>683</v>
      </c>
    </row>
    <row r="568" spans="1:14" x14ac:dyDescent="0.25">
      <c r="A568" s="395" t="s">
        <v>6741</v>
      </c>
      <c r="B568" s="397">
        <v>72</v>
      </c>
      <c r="C568" s="397">
        <v>71</v>
      </c>
      <c r="D568" s="397">
        <v>69</v>
      </c>
      <c r="E568" s="397">
        <v>75</v>
      </c>
      <c r="F568" s="400"/>
      <c r="G568" s="400"/>
      <c r="H568" s="400"/>
      <c r="I568" s="400"/>
      <c r="J568" s="400"/>
      <c r="K568" s="400"/>
      <c r="L568" s="400"/>
      <c r="M568" s="400"/>
      <c r="N568" s="395">
        <f t="shared" si="8"/>
        <v>287</v>
      </c>
    </row>
    <row r="569" spans="1:14" x14ac:dyDescent="0.25">
      <c r="A569" s="395" t="s">
        <v>7733</v>
      </c>
      <c r="B569" s="397">
        <v>25</v>
      </c>
      <c r="C569" s="397">
        <v>20</v>
      </c>
      <c r="D569" s="397">
        <v>36</v>
      </c>
      <c r="E569" s="397">
        <v>14</v>
      </c>
      <c r="F569" s="400"/>
      <c r="G569" s="399"/>
      <c r="H569" s="400"/>
      <c r="I569" s="399"/>
      <c r="J569" s="399"/>
      <c r="K569" s="399"/>
      <c r="L569" s="399"/>
      <c r="M569" s="399"/>
      <c r="N569" s="395">
        <f t="shared" si="8"/>
        <v>95</v>
      </c>
    </row>
    <row r="570" spans="1:14" x14ac:dyDescent="0.25">
      <c r="A570" s="395" t="s">
        <v>7730</v>
      </c>
      <c r="B570" s="398">
        <v>49</v>
      </c>
      <c r="C570" s="398">
        <v>41</v>
      </c>
      <c r="D570" s="398">
        <v>50</v>
      </c>
      <c r="E570" s="398">
        <v>40</v>
      </c>
      <c r="F570" s="397">
        <v>73</v>
      </c>
      <c r="G570" s="397">
        <v>78</v>
      </c>
      <c r="H570" s="397">
        <v>67</v>
      </c>
      <c r="I570" s="397">
        <v>67</v>
      </c>
      <c r="J570" s="397">
        <v>58</v>
      </c>
      <c r="K570" s="397">
        <v>47</v>
      </c>
      <c r="L570" s="397">
        <v>43</v>
      </c>
      <c r="M570" s="397">
        <v>31</v>
      </c>
      <c r="N570" s="395">
        <f t="shared" si="8"/>
        <v>644</v>
      </c>
    </row>
    <row r="571" spans="1:14" x14ac:dyDescent="0.25">
      <c r="A571" s="395" t="s">
        <v>7991</v>
      </c>
      <c r="B571" s="398">
        <v>48</v>
      </c>
      <c r="C571" s="398">
        <v>40</v>
      </c>
      <c r="D571" s="398">
        <v>37</v>
      </c>
      <c r="E571" s="398">
        <v>37</v>
      </c>
      <c r="F571" s="400"/>
      <c r="G571" s="400"/>
      <c r="H571" s="400"/>
      <c r="I571" s="400"/>
      <c r="J571" s="400"/>
      <c r="K571" s="400"/>
      <c r="L571" s="400"/>
      <c r="M571" s="400"/>
      <c r="N571" s="395">
        <f t="shared" si="8"/>
        <v>162</v>
      </c>
    </row>
    <row r="572" spans="1:14" x14ac:dyDescent="0.25">
      <c r="A572" s="395" t="s">
        <v>6944</v>
      </c>
      <c r="B572" s="400"/>
      <c r="C572" s="400"/>
      <c r="D572" s="400"/>
      <c r="E572" s="400"/>
      <c r="F572" s="398">
        <v>161</v>
      </c>
      <c r="G572" s="398">
        <v>174</v>
      </c>
      <c r="H572" s="398">
        <v>142</v>
      </c>
      <c r="I572" s="398">
        <v>190</v>
      </c>
      <c r="J572" s="398">
        <v>139</v>
      </c>
      <c r="K572" s="398">
        <v>146</v>
      </c>
      <c r="L572" s="398">
        <v>160</v>
      </c>
      <c r="M572" s="398">
        <v>149</v>
      </c>
      <c r="N572" s="395">
        <f t="shared" si="8"/>
        <v>1261</v>
      </c>
    </row>
    <row r="573" spans="1:14" x14ac:dyDescent="0.25">
      <c r="A573" s="395" t="s">
        <v>6945</v>
      </c>
      <c r="B573" s="398">
        <v>134</v>
      </c>
      <c r="C573" s="398">
        <v>153</v>
      </c>
      <c r="D573" s="398">
        <v>165</v>
      </c>
      <c r="E573" s="398">
        <v>156</v>
      </c>
      <c r="F573" s="400"/>
      <c r="G573" s="400"/>
      <c r="H573" s="400"/>
      <c r="I573" s="400"/>
      <c r="J573" s="400"/>
      <c r="K573" s="400"/>
      <c r="L573" s="400"/>
      <c r="M573" s="400"/>
      <c r="N573" s="395">
        <f t="shared" si="8"/>
        <v>608</v>
      </c>
    </row>
    <row r="574" spans="1:14" x14ac:dyDescent="0.25">
      <c r="A574" s="395" t="s">
        <v>7228</v>
      </c>
      <c r="B574" s="397">
        <v>61</v>
      </c>
      <c r="C574" s="397">
        <v>58</v>
      </c>
      <c r="D574" s="397">
        <v>52</v>
      </c>
      <c r="E574" s="397">
        <v>54</v>
      </c>
      <c r="F574" s="399"/>
      <c r="G574" s="399"/>
      <c r="H574" s="399"/>
      <c r="I574" s="399"/>
      <c r="J574" s="399"/>
      <c r="K574" s="399"/>
      <c r="L574" s="399"/>
      <c r="M574" s="399"/>
      <c r="N574" s="395">
        <f t="shared" si="8"/>
        <v>225</v>
      </c>
    </row>
    <row r="575" spans="1:14" x14ac:dyDescent="0.25">
      <c r="A575" s="395" t="s">
        <v>7227</v>
      </c>
      <c r="B575" s="399"/>
      <c r="C575" s="399"/>
      <c r="D575" s="399"/>
      <c r="E575" s="399"/>
      <c r="F575" s="397">
        <v>64</v>
      </c>
      <c r="G575" s="397">
        <v>55</v>
      </c>
      <c r="H575" s="397">
        <v>47</v>
      </c>
      <c r="I575" s="397">
        <v>67</v>
      </c>
      <c r="J575" s="397">
        <v>59</v>
      </c>
      <c r="K575" s="397">
        <v>49</v>
      </c>
      <c r="L575" s="397">
        <v>71</v>
      </c>
      <c r="M575" s="397">
        <v>67</v>
      </c>
      <c r="N575" s="395">
        <f t="shared" si="8"/>
        <v>479</v>
      </c>
    </row>
    <row r="576" spans="1:14" x14ac:dyDescent="0.25">
      <c r="A576" s="395" t="s">
        <v>7164</v>
      </c>
      <c r="B576" s="397">
        <v>18</v>
      </c>
      <c r="C576" s="397">
        <v>17</v>
      </c>
      <c r="D576" s="397">
        <v>19</v>
      </c>
      <c r="E576" s="397">
        <v>9</v>
      </c>
      <c r="F576" s="398">
        <v>17</v>
      </c>
      <c r="G576" s="398">
        <v>13</v>
      </c>
      <c r="H576" s="398">
        <v>21</v>
      </c>
      <c r="I576" s="398">
        <v>11</v>
      </c>
      <c r="J576" s="398">
        <v>15</v>
      </c>
      <c r="K576" s="398">
        <v>12</v>
      </c>
      <c r="L576" s="398">
        <v>9</v>
      </c>
      <c r="M576" s="398">
        <v>6</v>
      </c>
      <c r="N576" s="395">
        <f t="shared" si="8"/>
        <v>167</v>
      </c>
    </row>
    <row r="577" spans="1:14" x14ac:dyDescent="0.25">
      <c r="A577" s="395" t="s">
        <v>7751</v>
      </c>
      <c r="B577" s="398">
        <v>27</v>
      </c>
      <c r="C577" s="398">
        <v>17</v>
      </c>
      <c r="D577" s="398">
        <v>18</v>
      </c>
      <c r="E577" s="398">
        <v>15</v>
      </c>
      <c r="F577" s="400"/>
      <c r="G577" s="400"/>
      <c r="H577" s="400"/>
      <c r="I577" s="400"/>
      <c r="J577" s="400"/>
      <c r="K577" s="400"/>
      <c r="L577" s="400"/>
      <c r="M577" s="400"/>
      <c r="N577" s="395">
        <f t="shared" si="8"/>
        <v>77</v>
      </c>
    </row>
    <row r="578" spans="1:14" x14ac:dyDescent="0.25">
      <c r="A578" s="395" t="s">
        <v>7447</v>
      </c>
      <c r="B578" s="397">
        <v>42</v>
      </c>
      <c r="C578" s="397">
        <v>36</v>
      </c>
      <c r="D578" s="397">
        <v>50</v>
      </c>
      <c r="E578" s="397">
        <v>34</v>
      </c>
      <c r="F578" s="397">
        <v>42</v>
      </c>
      <c r="G578" s="398">
        <v>45</v>
      </c>
      <c r="H578" s="398">
        <v>32</v>
      </c>
      <c r="I578" s="398">
        <v>34</v>
      </c>
      <c r="J578" s="398">
        <v>39</v>
      </c>
      <c r="K578" s="398">
        <v>44</v>
      </c>
      <c r="L578" s="398">
        <v>47</v>
      </c>
      <c r="M578" s="398">
        <v>42</v>
      </c>
      <c r="N578" s="395">
        <f t="shared" si="8"/>
        <v>487</v>
      </c>
    </row>
    <row r="579" spans="1:14" x14ac:dyDescent="0.25">
      <c r="A579" s="395" t="s">
        <v>7416</v>
      </c>
      <c r="B579" s="397">
        <v>50</v>
      </c>
      <c r="C579" s="397">
        <v>72</v>
      </c>
      <c r="D579" s="397">
        <v>60</v>
      </c>
      <c r="E579" s="397">
        <v>55</v>
      </c>
      <c r="F579" s="397">
        <v>54</v>
      </c>
      <c r="G579" s="397">
        <v>70</v>
      </c>
      <c r="H579" s="397">
        <v>52</v>
      </c>
      <c r="I579" s="397">
        <v>48</v>
      </c>
      <c r="J579" s="397">
        <v>48</v>
      </c>
      <c r="K579" s="397">
        <v>77</v>
      </c>
      <c r="L579" s="397">
        <v>54</v>
      </c>
      <c r="M579" s="397">
        <v>57</v>
      </c>
      <c r="N579" s="395">
        <f t="shared" si="8"/>
        <v>697</v>
      </c>
    </row>
    <row r="580" spans="1:14" x14ac:dyDescent="0.25">
      <c r="A580" s="395" t="s">
        <v>7394</v>
      </c>
      <c r="B580" s="398">
        <v>80</v>
      </c>
      <c r="C580" s="398">
        <v>88</v>
      </c>
      <c r="D580" s="398">
        <v>76</v>
      </c>
      <c r="E580" s="398">
        <v>63</v>
      </c>
      <c r="F580" s="397">
        <v>78</v>
      </c>
      <c r="G580" s="397">
        <v>97</v>
      </c>
      <c r="H580" s="397">
        <v>73</v>
      </c>
      <c r="I580" s="397">
        <v>69</v>
      </c>
      <c r="J580" s="397">
        <v>84</v>
      </c>
      <c r="K580" s="397">
        <v>79</v>
      </c>
      <c r="L580" s="397">
        <v>60</v>
      </c>
      <c r="M580" s="397">
        <v>59</v>
      </c>
      <c r="N580" s="395">
        <f t="shared" si="8"/>
        <v>906</v>
      </c>
    </row>
    <row r="581" spans="1:14" x14ac:dyDescent="0.25">
      <c r="A581" s="395" t="s">
        <v>6828</v>
      </c>
      <c r="B581" s="400"/>
      <c r="C581" s="400"/>
      <c r="D581" s="400"/>
      <c r="E581" s="400"/>
      <c r="F581" s="398">
        <v>42</v>
      </c>
      <c r="G581" s="398">
        <v>52</v>
      </c>
      <c r="H581" s="398">
        <v>49</v>
      </c>
      <c r="I581" s="398">
        <v>49</v>
      </c>
      <c r="J581" s="398">
        <v>42</v>
      </c>
      <c r="K581" s="398">
        <v>49</v>
      </c>
      <c r="L581" s="398">
        <v>53</v>
      </c>
      <c r="M581" s="398">
        <v>48</v>
      </c>
      <c r="N581" s="395">
        <f t="shared" ref="N581:N644" si="9">SUM(B581:M581)</f>
        <v>384</v>
      </c>
    </row>
    <row r="582" spans="1:14" x14ac:dyDescent="0.25">
      <c r="A582" s="395" t="s">
        <v>6829</v>
      </c>
      <c r="B582" s="397">
        <v>56</v>
      </c>
      <c r="C582" s="397">
        <v>41</v>
      </c>
      <c r="D582" s="397">
        <v>62</v>
      </c>
      <c r="E582" s="397">
        <v>53</v>
      </c>
      <c r="F582" s="398">
        <v>1</v>
      </c>
      <c r="G582" s="399"/>
      <c r="H582" s="399"/>
      <c r="I582" s="399"/>
      <c r="J582" s="399"/>
      <c r="K582" s="399"/>
      <c r="L582" s="399"/>
      <c r="M582" s="399"/>
      <c r="N582" s="395">
        <f t="shared" si="9"/>
        <v>213</v>
      </c>
    </row>
    <row r="583" spans="1:14" x14ac:dyDescent="0.25">
      <c r="A583" s="395" t="s">
        <v>7168</v>
      </c>
      <c r="B583" s="399"/>
      <c r="C583" s="399"/>
      <c r="D583" s="399"/>
      <c r="E583" s="399"/>
      <c r="F583" s="397">
        <v>126</v>
      </c>
      <c r="G583" s="397">
        <v>122</v>
      </c>
      <c r="H583" s="397">
        <v>127</v>
      </c>
      <c r="I583" s="397">
        <v>131</v>
      </c>
      <c r="J583" s="397">
        <v>125</v>
      </c>
      <c r="K583" s="397">
        <v>117</v>
      </c>
      <c r="L583" s="397">
        <v>132</v>
      </c>
      <c r="M583" s="397">
        <v>159</v>
      </c>
      <c r="N583" s="395">
        <f t="shared" si="9"/>
        <v>1039</v>
      </c>
    </row>
    <row r="584" spans="1:14" x14ac:dyDescent="0.25">
      <c r="A584" s="395" t="s">
        <v>7169</v>
      </c>
      <c r="B584" s="397">
        <v>132</v>
      </c>
      <c r="C584" s="397">
        <v>130</v>
      </c>
      <c r="D584" s="397">
        <v>115</v>
      </c>
      <c r="E584" s="397">
        <v>155</v>
      </c>
      <c r="F584" s="399"/>
      <c r="G584" s="399"/>
      <c r="H584" s="399"/>
      <c r="I584" s="399"/>
      <c r="J584" s="399"/>
      <c r="K584" s="399"/>
      <c r="L584" s="399"/>
      <c r="M584" s="399"/>
      <c r="N584" s="395">
        <f t="shared" si="9"/>
        <v>532</v>
      </c>
    </row>
    <row r="585" spans="1:14" x14ac:dyDescent="0.25">
      <c r="A585" s="395" t="s">
        <v>7172</v>
      </c>
      <c r="B585" s="399"/>
      <c r="C585" s="399"/>
      <c r="D585" s="399"/>
      <c r="E585" s="399"/>
      <c r="F585" s="399"/>
      <c r="G585" s="399"/>
      <c r="H585" s="400"/>
      <c r="I585" s="397">
        <v>3</v>
      </c>
      <c r="J585" s="397">
        <v>54</v>
      </c>
      <c r="K585" s="397">
        <v>87</v>
      </c>
      <c r="L585" s="397">
        <v>52</v>
      </c>
      <c r="M585" s="397">
        <v>191</v>
      </c>
      <c r="N585" s="395">
        <f t="shared" si="9"/>
        <v>387</v>
      </c>
    </row>
    <row r="586" spans="1:14" x14ac:dyDescent="0.25">
      <c r="A586" s="395" t="s">
        <v>7170</v>
      </c>
      <c r="B586" s="399"/>
      <c r="C586" s="399"/>
      <c r="D586" s="399"/>
      <c r="E586" s="399"/>
      <c r="F586" s="399"/>
      <c r="G586" s="399"/>
      <c r="H586" s="397">
        <v>3</v>
      </c>
      <c r="I586" s="397">
        <v>16</v>
      </c>
      <c r="J586" s="397">
        <v>18</v>
      </c>
      <c r="K586" s="397">
        <v>43</v>
      </c>
      <c r="L586" s="397">
        <v>151</v>
      </c>
      <c r="M586" s="397">
        <v>162</v>
      </c>
      <c r="N586" s="395">
        <f t="shared" si="9"/>
        <v>393</v>
      </c>
    </row>
    <row r="587" spans="1:14" x14ac:dyDescent="0.25">
      <c r="A587" s="395" t="s">
        <v>7171</v>
      </c>
      <c r="B587" s="399"/>
      <c r="C587" s="399"/>
      <c r="D587" s="399"/>
      <c r="E587" s="399"/>
      <c r="F587" s="399"/>
      <c r="G587" s="399"/>
      <c r="H587" s="398">
        <v>1</v>
      </c>
      <c r="I587" s="397">
        <v>4</v>
      </c>
      <c r="J587" s="397">
        <v>35</v>
      </c>
      <c r="K587" s="397">
        <v>74</v>
      </c>
      <c r="L587" s="397">
        <v>242</v>
      </c>
      <c r="M587" s="397">
        <v>152</v>
      </c>
      <c r="N587" s="395">
        <f t="shared" si="9"/>
        <v>508</v>
      </c>
    </row>
    <row r="588" spans="1:14" x14ac:dyDescent="0.25">
      <c r="A588" s="395" t="s">
        <v>7173</v>
      </c>
      <c r="B588" s="397">
        <v>89</v>
      </c>
      <c r="C588" s="397">
        <v>67</v>
      </c>
      <c r="D588" s="397">
        <v>92</v>
      </c>
      <c r="E588" s="397">
        <v>88</v>
      </c>
      <c r="F588" s="399"/>
      <c r="G588" s="399"/>
      <c r="H588" s="399"/>
      <c r="I588" s="399"/>
      <c r="J588" s="399"/>
      <c r="K588" s="399"/>
      <c r="L588" s="399"/>
      <c r="M588" s="399"/>
      <c r="N588" s="395">
        <f t="shared" si="9"/>
        <v>336</v>
      </c>
    </row>
    <row r="589" spans="1:14" x14ac:dyDescent="0.25">
      <c r="A589" s="395" t="s">
        <v>7175</v>
      </c>
      <c r="B589" s="397">
        <v>94</v>
      </c>
      <c r="C589" s="397">
        <v>100</v>
      </c>
      <c r="D589" s="397">
        <v>85</v>
      </c>
      <c r="E589" s="397">
        <v>90</v>
      </c>
      <c r="F589" s="400"/>
      <c r="G589" s="398">
        <v>1</v>
      </c>
      <c r="H589" s="399"/>
      <c r="I589" s="397">
        <v>1</v>
      </c>
      <c r="J589" s="399"/>
      <c r="K589" s="399"/>
      <c r="L589" s="399"/>
      <c r="M589" s="399"/>
      <c r="N589" s="395">
        <f t="shared" si="9"/>
        <v>371</v>
      </c>
    </row>
    <row r="590" spans="1:14" x14ac:dyDescent="0.25">
      <c r="A590" s="395" t="s">
        <v>7176</v>
      </c>
      <c r="B590" s="400"/>
      <c r="C590" s="400"/>
      <c r="D590" s="400"/>
      <c r="E590" s="400"/>
      <c r="F590" s="398">
        <v>384</v>
      </c>
      <c r="G590" s="397">
        <v>395</v>
      </c>
      <c r="H590" s="398">
        <v>334</v>
      </c>
      <c r="I590" s="397">
        <v>334</v>
      </c>
      <c r="J590" s="398">
        <v>296</v>
      </c>
      <c r="K590" s="398">
        <v>286</v>
      </c>
      <c r="L590" s="398">
        <v>280</v>
      </c>
      <c r="M590" s="398">
        <v>233</v>
      </c>
      <c r="N590" s="395">
        <f t="shared" si="9"/>
        <v>2542</v>
      </c>
    </row>
    <row r="591" spans="1:14" x14ac:dyDescent="0.25">
      <c r="A591" s="395" t="s">
        <v>7178</v>
      </c>
      <c r="B591" s="398">
        <v>13</v>
      </c>
      <c r="C591" s="398">
        <v>25</v>
      </c>
      <c r="D591" s="398">
        <v>12</v>
      </c>
      <c r="E591" s="398">
        <v>37</v>
      </c>
      <c r="F591" s="397">
        <v>32</v>
      </c>
      <c r="G591" s="397">
        <v>70</v>
      </c>
      <c r="H591" s="397">
        <v>32</v>
      </c>
      <c r="I591" s="397">
        <v>62</v>
      </c>
      <c r="J591" s="397">
        <v>51</v>
      </c>
      <c r="K591" s="397">
        <v>75</v>
      </c>
      <c r="L591" s="397">
        <v>20</v>
      </c>
      <c r="M591" s="397">
        <v>27</v>
      </c>
      <c r="N591" s="395">
        <f t="shared" si="9"/>
        <v>456</v>
      </c>
    </row>
    <row r="592" spans="1:14" x14ac:dyDescent="0.25">
      <c r="A592" s="395" t="s">
        <v>7174</v>
      </c>
      <c r="B592" s="397">
        <v>104</v>
      </c>
      <c r="C592" s="397">
        <v>92</v>
      </c>
      <c r="D592" s="397">
        <v>91</v>
      </c>
      <c r="E592" s="397">
        <v>90</v>
      </c>
      <c r="F592" s="398">
        <v>1</v>
      </c>
      <c r="G592" s="400"/>
      <c r="H592" s="399"/>
      <c r="I592" s="398">
        <v>2</v>
      </c>
      <c r="J592" s="399"/>
      <c r="K592" s="399"/>
      <c r="L592" s="399"/>
      <c r="M592" s="399"/>
      <c r="N592" s="395">
        <f t="shared" si="9"/>
        <v>380</v>
      </c>
    </row>
    <row r="593" spans="1:14" x14ac:dyDescent="0.25">
      <c r="A593" s="395" t="s">
        <v>7177</v>
      </c>
      <c r="B593" s="397">
        <v>116</v>
      </c>
      <c r="C593" s="397">
        <v>100</v>
      </c>
      <c r="D593" s="397">
        <v>99</v>
      </c>
      <c r="E593" s="397">
        <v>93</v>
      </c>
      <c r="F593" s="400"/>
      <c r="G593" s="397">
        <v>1</v>
      </c>
      <c r="H593" s="400"/>
      <c r="I593" s="400"/>
      <c r="J593" s="400"/>
      <c r="K593" s="400"/>
      <c r="L593" s="400"/>
      <c r="M593" s="400"/>
      <c r="N593" s="395">
        <f t="shared" si="9"/>
        <v>409</v>
      </c>
    </row>
    <row r="594" spans="1:14" x14ac:dyDescent="0.25">
      <c r="A594" s="395" t="s">
        <v>6625</v>
      </c>
      <c r="B594" s="398">
        <v>134</v>
      </c>
      <c r="C594" s="398">
        <v>143</v>
      </c>
      <c r="D594" s="398">
        <v>112</v>
      </c>
      <c r="E594" s="398">
        <v>139</v>
      </c>
      <c r="F594" s="400"/>
      <c r="G594" s="400"/>
      <c r="H594" s="400"/>
      <c r="I594" s="400"/>
      <c r="J594" s="400"/>
      <c r="K594" s="400"/>
      <c r="L594" s="400"/>
      <c r="M594" s="400"/>
      <c r="N594" s="395">
        <f t="shared" si="9"/>
        <v>528</v>
      </c>
    </row>
    <row r="595" spans="1:14" x14ac:dyDescent="0.25">
      <c r="A595" s="395" t="s">
        <v>6626</v>
      </c>
      <c r="B595" s="400"/>
      <c r="C595" s="400"/>
      <c r="D595" s="397">
        <v>1</v>
      </c>
      <c r="E595" s="397">
        <v>1</v>
      </c>
      <c r="F595" s="398">
        <v>136</v>
      </c>
      <c r="G595" s="397">
        <v>125</v>
      </c>
      <c r="H595" s="398">
        <v>116</v>
      </c>
      <c r="I595" s="398">
        <v>124</v>
      </c>
      <c r="J595" s="398">
        <v>141</v>
      </c>
      <c r="K595" s="398">
        <v>131</v>
      </c>
      <c r="L595" s="398">
        <v>140</v>
      </c>
      <c r="M595" s="398">
        <v>108</v>
      </c>
      <c r="N595" s="395">
        <f t="shared" si="9"/>
        <v>1023</v>
      </c>
    </row>
    <row r="596" spans="1:14" x14ac:dyDescent="0.25">
      <c r="A596" s="395" t="s">
        <v>6807</v>
      </c>
      <c r="B596" s="398">
        <v>54</v>
      </c>
      <c r="C596" s="398">
        <v>39</v>
      </c>
      <c r="D596" s="398">
        <v>50</v>
      </c>
      <c r="E596" s="398">
        <v>59</v>
      </c>
      <c r="F596" s="397">
        <v>64</v>
      </c>
      <c r="G596" s="397">
        <v>68</v>
      </c>
      <c r="H596" s="397">
        <v>47</v>
      </c>
      <c r="I596" s="397">
        <v>53</v>
      </c>
      <c r="J596" s="397">
        <v>51</v>
      </c>
      <c r="K596" s="397">
        <v>48</v>
      </c>
      <c r="L596" s="397">
        <v>65</v>
      </c>
      <c r="M596" s="397">
        <v>52</v>
      </c>
      <c r="N596" s="395">
        <f t="shared" si="9"/>
        <v>650</v>
      </c>
    </row>
    <row r="597" spans="1:14" x14ac:dyDescent="0.25">
      <c r="A597" s="395" t="s">
        <v>6808</v>
      </c>
      <c r="B597" s="400"/>
      <c r="C597" s="400"/>
      <c r="D597" s="400"/>
      <c r="E597" s="400"/>
      <c r="F597" s="399"/>
      <c r="G597" s="399"/>
      <c r="H597" s="398">
        <v>52</v>
      </c>
      <c r="I597" s="398">
        <v>74</v>
      </c>
      <c r="J597" s="398">
        <v>54</v>
      </c>
      <c r="K597" s="398">
        <v>58</v>
      </c>
      <c r="L597" s="398">
        <v>52</v>
      </c>
      <c r="M597" s="398">
        <v>76</v>
      </c>
      <c r="N597" s="395">
        <f t="shared" si="9"/>
        <v>366</v>
      </c>
    </row>
    <row r="598" spans="1:14" x14ac:dyDescent="0.25">
      <c r="A598" s="395" t="s">
        <v>7199</v>
      </c>
      <c r="B598" s="399"/>
      <c r="C598" s="399"/>
      <c r="D598" s="399"/>
      <c r="E598" s="399"/>
      <c r="F598" s="400"/>
      <c r="G598" s="400"/>
      <c r="H598" s="397">
        <v>9</v>
      </c>
      <c r="I598" s="397">
        <v>15</v>
      </c>
      <c r="J598" s="397">
        <v>87</v>
      </c>
      <c r="K598" s="397">
        <v>142</v>
      </c>
      <c r="L598" s="397">
        <v>163</v>
      </c>
      <c r="M598" s="397">
        <v>160</v>
      </c>
      <c r="N598" s="395">
        <f t="shared" si="9"/>
        <v>576</v>
      </c>
    </row>
    <row r="599" spans="1:14" x14ac:dyDescent="0.25">
      <c r="A599" s="395" t="s">
        <v>7200</v>
      </c>
      <c r="B599" s="397">
        <v>151</v>
      </c>
      <c r="C599" s="397">
        <v>189</v>
      </c>
      <c r="D599" s="397">
        <v>155</v>
      </c>
      <c r="E599" s="397">
        <v>159</v>
      </c>
      <c r="F599" s="399"/>
      <c r="G599" s="399"/>
      <c r="H599" s="399"/>
      <c r="I599" s="399"/>
      <c r="J599" s="399"/>
      <c r="K599" s="399"/>
      <c r="L599" s="399"/>
      <c r="M599" s="399"/>
      <c r="N599" s="395">
        <f t="shared" si="9"/>
        <v>654</v>
      </c>
    </row>
    <row r="600" spans="1:14" x14ac:dyDescent="0.25">
      <c r="A600" s="395" t="s">
        <v>7201</v>
      </c>
      <c r="B600" s="400"/>
      <c r="C600" s="400"/>
      <c r="D600" s="400"/>
      <c r="E600" s="400"/>
      <c r="F600" s="398">
        <v>159</v>
      </c>
      <c r="G600" s="398">
        <v>171</v>
      </c>
      <c r="H600" s="398">
        <v>156</v>
      </c>
      <c r="I600" s="398">
        <v>158</v>
      </c>
      <c r="J600" s="398">
        <v>151</v>
      </c>
      <c r="K600" s="398">
        <v>155</v>
      </c>
      <c r="L600" s="398">
        <v>130</v>
      </c>
      <c r="M600" s="398">
        <v>125</v>
      </c>
      <c r="N600" s="395">
        <f t="shared" si="9"/>
        <v>1205</v>
      </c>
    </row>
    <row r="601" spans="1:14" x14ac:dyDescent="0.25">
      <c r="A601" s="395" t="s">
        <v>14002</v>
      </c>
      <c r="B601" s="398">
        <v>40</v>
      </c>
      <c r="C601" s="398">
        <v>28</v>
      </c>
      <c r="D601" s="398">
        <v>31</v>
      </c>
      <c r="E601" s="398">
        <v>41</v>
      </c>
      <c r="F601" s="397">
        <v>29</v>
      </c>
      <c r="G601" s="397">
        <v>34</v>
      </c>
      <c r="H601" s="397">
        <v>34</v>
      </c>
      <c r="I601" s="397">
        <v>38</v>
      </c>
      <c r="J601" s="397">
        <v>18</v>
      </c>
      <c r="K601" s="397">
        <v>36</v>
      </c>
      <c r="L601" s="397">
        <v>20</v>
      </c>
      <c r="M601" s="397">
        <v>28</v>
      </c>
      <c r="N601" s="395">
        <f t="shared" si="9"/>
        <v>377</v>
      </c>
    </row>
    <row r="602" spans="1:14" x14ac:dyDescent="0.25">
      <c r="A602" s="395" t="s">
        <v>7515</v>
      </c>
      <c r="B602" s="400"/>
      <c r="C602" s="400"/>
      <c r="D602" s="400"/>
      <c r="E602" s="400"/>
      <c r="F602" s="398">
        <v>204</v>
      </c>
      <c r="G602" s="398">
        <v>255</v>
      </c>
      <c r="H602" s="398">
        <v>303</v>
      </c>
      <c r="I602" s="398">
        <v>411</v>
      </c>
      <c r="J602" s="398">
        <v>289</v>
      </c>
      <c r="K602" s="398">
        <v>369</v>
      </c>
      <c r="L602" s="398">
        <v>374</v>
      </c>
      <c r="M602" s="398">
        <v>412</v>
      </c>
      <c r="N602" s="395">
        <f t="shared" si="9"/>
        <v>2617</v>
      </c>
    </row>
    <row r="603" spans="1:14" x14ac:dyDescent="0.25">
      <c r="A603" s="395" t="s">
        <v>7464</v>
      </c>
      <c r="B603" s="397">
        <v>59</v>
      </c>
      <c r="C603" s="397">
        <v>40</v>
      </c>
      <c r="D603" s="397">
        <v>53</v>
      </c>
      <c r="E603" s="397">
        <v>42</v>
      </c>
      <c r="F603" s="398">
        <v>40</v>
      </c>
      <c r="G603" s="398">
        <v>31</v>
      </c>
      <c r="H603" s="398">
        <v>42</v>
      </c>
      <c r="I603" s="398">
        <v>30</v>
      </c>
      <c r="J603" s="398">
        <v>27</v>
      </c>
      <c r="K603" s="398">
        <v>22</v>
      </c>
      <c r="L603" s="398">
        <v>22</v>
      </c>
      <c r="M603" s="398">
        <v>14</v>
      </c>
      <c r="N603" s="395">
        <f t="shared" si="9"/>
        <v>422</v>
      </c>
    </row>
    <row r="604" spans="1:14" x14ac:dyDescent="0.25">
      <c r="A604" s="395" t="s">
        <v>7475</v>
      </c>
      <c r="B604" s="399"/>
      <c r="C604" s="399"/>
      <c r="D604" s="399"/>
      <c r="E604" s="399"/>
      <c r="F604" s="397">
        <v>104</v>
      </c>
      <c r="G604" s="397">
        <v>20</v>
      </c>
      <c r="H604" s="397">
        <v>98</v>
      </c>
      <c r="I604" s="397">
        <v>31</v>
      </c>
      <c r="J604" s="397">
        <v>80</v>
      </c>
      <c r="K604" s="397">
        <v>30</v>
      </c>
      <c r="L604" s="397">
        <v>72</v>
      </c>
      <c r="M604" s="397">
        <v>37</v>
      </c>
      <c r="N604" s="395">
        <f t="shared" si="9"/>
        <v>472</v>
      </c>
    </row>
    <row r="605" spans="1:14" x14ac:dyDescent="0.25">
      <c r="A605" s="395" t="s">
        <v>15045</v>
      </c>
      <c r="B605" s="397">
        <v>27</v>
      </c>
      <c r="C605" s="397">
        <v>23</v>
      </c>
      <c r="D605" s="400"/>
      <c r="E605" s="400"/>
      <c r="F605" s="399"/>
      <c r="G605" s="399"/>
      <c r="H605" s="399"/>
      <c r="I605" s="399"/>
      <c r="J605" s="399"/>
      <c r="K605" s="399"/>
      <c r="L605" s="399"/>
      <c r="M605" s="399"/>
      <c r="N605" s="395">
        <f t="shared" si="9"/>
        <v>50</v>
      </c>
    </row>
    <row r="606" spans="1:14" x14ac:dyDescent="0.25">
      <c r="A606" s="395" t="s">
        <v>7496</v>
      </c>
      <c r="B606" s="399"/>
      <c r="C606" s="399"/>
      <c r="D606" s="399"/>
      <c r="E606" s="399"/>
      <c r="F606" s="397">
        <v>88</v>
      </c>
      <c r="G606" s="397">
        <v>91</v>
      </c>
      <c r="H606" s="397">
        <v>84</v>
      </c>
      <c r="I606" s="397">
        <v>94</v>
      </c>
      <c r="J606" s="397">
        <v>90</v>
      </c>
      <c r="K606" s="397">
        <v>81</v>
      </c>
      <c r="L606" s="397">
        <v>85</v>
      </c>
      <c r="M606" s="397">
        <v>88</v>
      </c>
      <c r="N606" s="395">
        <f t="shared" si="9"/>
        <v>701</v>
      </c>
    </row>
    <row r="607" spans="1:14" x14ac:dyDescent="0.25">
      <c r="A607" s="395" t="s">
        <v>7495</v>
      </c>
      <c r="B607" s="397">
        <v>96</v>
      </c>
      <c r="C607" s="397">
        <v>93</v>
      </c>
      <c r="D607" s="397">
        <v>82</v>
      </c>
      <c r="E607" s="397">
        <v>99</v>
      </c>
      <c r="F607" s="400"/>
      <c r="G607" s="400"/>
      <c r="H607" s="399"/>
      <c r="I607" s="399"/>
      <c r="J607" s="399"/>
      <c r="K607" s="399"/>
      <c r="L607" s="399"/>
      <c r="M607" s="399"/>
      <c r="N607" s="395">
        <f t="shared" si="9"/>
        <v>370</v>
      </c>
    </row>
    <row r="608" spans="1:14" x14ac:dyDescent="0.25">
      <c r="A608" s="395" t="s">
        <v>7954</v>
      </c>
      <c r="B608" s="399"/>
      <c r="C608" s="399"/>
      <c r="D608" s="399"/>
      <c r="E608" s="399"/>
      <c r="F608" s="400"/>
      <c r="G608" s="400"/>
      <c r="H608" s="397">
        <v>64</v>
      </c>
      <c r="I608" s="397">
        <v>75</v>
      </c>
      <c r="J608" s="397">
        <v>81</v>
      </c>
      <c r="K608" s="397">
        <v>139</v>
      </c>
      <c r="L608" s="397">
        <v>97</v>
      </c>
      <c r="M608" s="397">
        <v>103</v>
      </c>
      <c r="N608" s="395">
        <f t="shared" si="9"/>
        <v>559</v>
      </c>
    </row>
    <row r="609" spans="1:14" x14ac:dyDescent="0.25">
      <c r="A609" s="395" t="s">
        <v>7343</v>
      </c>
      <c r="B609" s="397">
        <v>68</v>
      </c>
      <c r="C609" s="397">
        <v>79</v>
      </c>
      <c r="D609" s="397">
        <v>88</v>
      </c>
      <c r="E609" s="397">
        <v>76</v>
      </c>
      <c r="F609" s="399"/>
      <c r="G609" s="399"/>
      <c r="H609" s="399"/>
      <c r="I609" s="399"/>
      <c r="J609" s="399"/>
      <c r="K609" s="399"/>
      <c r="L609" s="399"/>
      <c r="M609" s="399"/>
      <c r="N609" s="395">
        <f t="shared" si="9"/>
        <v>311</v>
      </c>
    </row>
    <row r="610" spans="1:14" x14ac:dyDescent="0.25">
      <c r="A610" s="395" t="s">
        <v>7342</v>
      </c>
      <c r="B610" s="399"/>
      <c r="C610" s="399"/>
      <c r="D610" s="399"/>
      <c r="E610" s="399"/>
      <c r="F610" s="397">
        <v>76</v>
      </c>
      <c r="G610" s="397">
        <v>83</v>
      </c>
      <c r="H610" s="397">
        <v>61</v>
      </c>
      <c r="I610" s="397">
        <v>83</v>
      </c>
      <c r="J610" s="397">
        <v>79</v>
      </c>
      <c r="K610" s="397">
        <v>79</v>
      </c>
      <c r="L610" s="397">
        <v>54</v>
      </c>
      <c r="M610" s="397">
        <v>67</v>
      </c>
      <c r="N610" s="395">
        <f t="shared" si="9"/>
        <v>582</v>
      </c>
    </row>
    <row r="611" spans="1:14" x14ac:dyDescent="0.25">
      <c r="A611" s="395" t="s">
        <v>6947</v>
      </c>
      <c r="B611" s="400"/>
      <c r="C611" s="400"/>
      <c r="D611" s="400"/>
      <c r="E611" s="400"/>
      <c r="F611" s="398">
        <v>65</v>
      </c>
      <c r="G611" s="398">
        <v>64</v>
      </c>
      <c r="H611" s="398">
        <v>66</v>
      </c>
      <c r="I611" s="398">
        <v>69</v>
      </c>
      <c r="J611" s="398">
        <v>63</v>
      </c>
      <c r="K611" s="398">
        <v>66</v>
      </c>
      <c r="L611" s="398">
        <v>63</v>
      </c>
      <c r="M611" s="398">
        <v>79</v>
      </c>
      <c r="N611" s="395">
        <f t="shared" si="9"/>
        <v>535</v>
      </c>
    </row>
    <row r="612" spans="1:14" x14ac:dyDescent="0.25">
      <c r="A612" s="395" t="s">
        <v>6946</v>
      </c>
      <c r="B612" s="398">
        <v>62</v>
      </c>
      <c r="C612" s="398">
        <v>55</v>
      </c>
      <c r="D612" s="398">
        <v>61</v>
      </c>
      <c r="E612" s="398">
        <v>67</v>
      </c>
      <c r="F612" s="400"/>
      <c r="G612" s="400"/>
      <c r="H612" s="400"/>
      <c r="I612" s="400"/>
      <c r="J612" s="400"/>
      <c r="K612" s="400"/>
      <c r="L612" s="400"/>
      <c r="M612" s="400"/>
      <c r="N612" s="395">
        <f t="shared" si="9"/>
        <v>245</v>
      </c>
    </row>
    <row r="613" spans="1:14" x14ac:dyDescent="0.25">
      <c r="A613" s="395" t="s">
        <v>7993</v>
      </c>
      <c r="B613" s="397">
        <v>28</v>
      </c>
      <c r="C613" s="397">
        <v>31</v>
      </c>
      <c r="D613" s="397">
        <v>35</v>
      </c>
      <c r="E613" s="397">
        <v>37</v>
      </c>
      <c r="F613" s="398">
        <v>25</v>
      </c>
      <c r="G613" s="398">
        <v>36</v>
      </c>
      <c r="H613" s="398">
        <v>26</v>
      </c>
      <c r="I613" s="398">
        <v>38</v>
      </c>
      <c r="J613" s="398">
        <v>34</v>
      </c>
      <c r="K613" s="398">
        <v>19</v>
      </c>
      <c r="L613" s="398">
        <v>17</v>
      </c>
      <c r="M613" s="398">
        <v>23</v>
      </c>
      <c r="N613" s="395">
        <f t="shared" si="9"/>
        <v>349</v>
      </c>
    </row>
    <row r="614" spans="1:14" x14ac:dyDescent="0.25">
      <c r="A614" s="395" t="s">
        <v>7919</v>
      </c>
      <c r="B614" s="398">
        <v>44</v>
      </c>
      <c r="C614" s="398">
        <v>18</v>
      </c>
      <c r="D614" s="398">
        <v>59</v>
      </c>
      <c r="E614" s="398">
        <v>22</v>
      </c>
      <c r="F614" s="398">
        <v>76</v>
      </c>
      <c r="G614" s="398">
        <v>33</v>
      </c>
      <c r="H614" s="397">
        <v>91</v>
      </c>
      <c r="I614" s="397">
        <v>59</v>
      </c>
      <c r="J614" s="397">
        <v>97</v>
      </c>
      <c r="K614" s="397">
        <v>39</v>
      </c>
      <c r="L614" s="397">
        <v>89</v>
      </c>
      <c r="M614" s="397">
        <v>29</v>
      </c>
      <c r="N614" s="395">
        <f t="shared" si="9"/>
        <v>656</v>
      </c>
    </row>
    <row r="615" spans="1:14" x14ac:dyDescent="0.25">
      <c r="A615" s="395" t="s">
        <v>7327</v>
      </c>
      <c r="B615" s="400"/>
      <c r="C615" s="400"/>
      <c r="D615" s="400"/>
      <c r="E615" s="400"/>
      <c r="F615" s="398">
        <v>52</v>
      </c>
      <c r="G615" s="398">
        <v>52</v>
      </c>
      <c r="H615" s="398">
        <v>52</v>
      </c>
      <c r="I615" s="398">
        <v>45</v>
      </c>
      <c r="J615" s="398">
        <v>42</v>
      </c>
      <c r="K615" s="398">
        <v>42</v>
      </c>
      <c r="L615" s="398">
        <v>40</v>
      </c>
      <c r="M615" s="398">
        <v>40</v>
      </c>
      <c r="N615" s="395">
        <f t="shared" si="9"/>
        <v>365</v>
      </c>
    </row>
    <row r="616" spans="1:14" x14ac:dyDescent="0.25">
      <c r="A616" s="395" t="s">
        <v>15046</v>
      </c>
      <c r="B616" s="398">
        <v>51</v>
      </c>
      <c r="C616" s="398">
        <v>56</v>
      </c>
      <c r="D616" s="398">
        <v>48</v>
      </c>
      <c r="E616" s="398">
        <v>46</v>
      </c>
      <c r="F616" s="400"/>
      <c r="G616" s="400"/>
      <c r="H616" s="400"/>
      <c r="I616" s="400"/>
      <c r="J616" s="400"/>
      <c r="K616" s="400"/>
      <c r="L616" s="400"/>
      <c r="M616" s="400"/>
      <c r="N616" s="395">
        <f t="shared" si="9"/>
        <v>201</v>
      </c>
    </row>
    <row r="617" spans="1:14" x14ac:dyDescent="0.25">
      <c r="A617" s="395" t="s">
        <v>7099</v>
      </c>
      <c r="B617" s="399"/>
      <c r="C617" s="400"/>
      <c r="D617" s="399"/>
      <c r="E617" s="400"/>
      <c r="F617" s="397">
        <v>96</v>
      </c>
      <c r="G617" s="397">
        <v>90</v>
      </c>
      <c r="H617" s="397">
        <v>66</v>
      </c>
      <c r="I617" s="397">
        <v>72</v>
      </c>
      <c r="J617" s="397">
        <v>73</v>
      </c>
      <c r="K617" s="397">
        <v>100</v>
      </c>
      <c r="L617" s="397">
        <v>76</v>
      </c>
      <c r="M617" s="397">
        <v>79</v>
      </c>
      <c r="N617" s="395">
        <f t="shared" si="9"/>
        <v>652</v>
      </c>
    </row>
    <row r="618" spans="1:14" x14ac:dyDescent="0.25">
      <c r="A618" s="395" t="s">
        <v>7098</v>
      </c>
      <c r="B618" s="397">
        <v>70</v>
      </c>
      <c r="C618" s="397">
        <v>88</v>
      </c>
      <c r="D618" s="397">
        <v>71</v>
      </c>
      <c r="E618" s="397">
        <v>84</v>
      </c>
      <c r="F618" s="399"/>
      <c r="G618" s="399"/>
      <c r="H618" s="399"/>
      <c r="I618" s="399"/>
      <c r="J618" s="399"/>
      <c r="K618" s="399"/>
      <c r="L618" s="399"/>
      <c r="M618" s="399"/>
      <c r="N618" s="395">
        <f t="shared" si="9"/>
        <v>313</v>
      </c>
    </row>
    <row r="619" spans="1:14" x14ac:dyDescent="0.25">
      <c r="A619" s="395" t="s">
        <v>7291</v>
      </c>
      <c r="B619" s="400"/>
      <c r="C619" s="400"/>
      <c r="D619" s="400"/>
      <c r="E619" s="400"/>
      <c r="F619" s="398">
        <v>132</v>
      </c>
      <c r="G619" s="398">
        <v>144</v>
      </c>
      <c r="H619" s="398">
        <v>135</v>
      </c>
      <c r="I619" s="398">
        <v>145</v>
      </c>
      <c r="J619" s="398">
        <v>149</v>
      </c>
      <c r="K619" s="398">
        <v>145</v>
      </c>
      <c r="L619" s="398">
        <v>150</v>
      </c>
      <c r="M619" s="398">
        <v>167</v>
      </c>
      <c r="N619" s="395">
        <f t="shared" si="9"/>
        <v>1167</v>
      </c>
    </row>
    <row r="620" spans="1:14" x14ac:dyDescent="0.25">
      <c r="A620" s="395" t="s">
        <v>7292</v>
      </c>
      <c r="B620" s="398">
        <v>151</v>
      </c>
      <c r="C620" s="398">
        <v>140</v>
      </c>
      <c r="D620" s="398">
        <v>150</v>
      </c>
      <c r="E620" s="398">
        <v>178</v>
      </c>
      <c r="F620" s="400"/>
      <c r="G620" s="400"/>
      <c r="H620" s="400"/>
      <c r="I620" s="400"/>
      <c r="J620" s="400"/>
      <c r="K620" s="400"/>
      <c r="L620" s="400"/>
      <c r="M620" s="400"/>
      <c r="N620" s="395">
        <f t="shared" si="9"/>
        <v>619</v>
      </c>
    </row>
    <row r="621" spans="1:14" x14ac:dyDescent="0.25">
      <c r="A621" s="395" t="s">
        <v>7293</v>
      </c>
      <c r="B621" s="399"/>
      <c r="C621" s="399"/>
      <c r="D621" s="399"/>
      <c r="E621" s="399"/>
      <c r="F621" s="400"/>
      <c r="G621" s="397">
        <v>3</v>
      </c>
      <c r="H621" s="400"/>
      <c r="I621" s="397">
        <v>3</v>
      </c>
      <c r="J621" s="397">
        <v>2</v>
      </c>
      <c r="K621" s="397">
        <v>1</v>
      </c>
      <c r="L621" s="397">
        <v>1</v>
      </c>
      <c r="M621" s="397">
        <v>3</v>
      </c>
      <c r="N621" s="395">
        <f t="shared" si="9"/>
        <v>13</v>
      </c>
    </row>
    <row r="622" spans="1:14" x14ac:dyDescent="0.25">
      <c r="A622" s="395" t="s">
        <v>7593</v>
      </c>
      <c r="B622" s="397">
        <v>163</v>
      </c>
      <c r="C622" s="397">
        <v>169</v>
      </c>
      <c r="D622" s="397">
        <v>165</v>
      </c>
      <c r="E622" s="397">
        <v>135</v>
      </c>
      <c r="F622" s="400"/>
      <c r="G622" s="400"/>
      <c r="H622" s="400"/>
      <c r="I622" s="400"/>
      <c r="J622" s="400"/>
      <c r="K622" s="400"/>
      <c r="L622" s="400"/>
      <c r="M622" s="400"/>
      <c r="N622" s="395">
        <f t="shared" si="9"/>
        <v>632</v>
      </c>
    </row>
    <row r="623" spans="1:14" x14ac:dyDescent="0.25">
      <c r="A623" s="395" t="s">
        <v>7596</v>
      </c>
      <c r="B623" s="399"/>
      <c r="C623" s="399"/>
      <c r="D623" s="399"/>
      <c r="E623" s="399"/>
      <c r="F623" s="397">
        <v>152</v>
      </c>
      <c r="G623" s="397">
        <v>141</v>
      </c>
      <c r="H623" s="397">
        <v>147</v>
      </c>
      <c r="I623" s="397">
        <v>159</v>
      </c>
      <c r="J623" s="397">
        <v>139</v>
      </c>
      <c r="K623" s="397">
        <v>149</v>
      </c>
      <c r="L623" s="397">
        <v>135</v>
      </c>
      <c r="M623" s="397">
        <v>157</v>
      </c>
      <c r="N623" s="395">
        <f t="shared" si="9"/>
        <v>1179</v>
      </c>
    </row>
    <row r="624" spans="1:14" x14ac:dyDescent="0.25">
      <c r="A624" s="395" t="s">
        <v>7595</v>
      </c>
      <c r="B624" s="399"/>
      <c r="C624" s="399"/>
      <c r="D624" s="399"/>
      <c r="E624" s="399"/>
      <c r="F624" s="397">
        <v>157</v>
      </c>
      <c r="G624" s="397">
        <v>162</v>
      </c>
      <c r="H624" s="397">
        <v>172</v>
      </c>
      <c r="I624" s="397">
        <v>195</v>
      </c>
      <c r="J624" s="397">
        <v>149</v>
      </c>
      <c r="K624" s="397">
        <v>148</v>
      </c>
      <c r="L624" s="397">
        <v>148</v>
      </c>
      <c r="M624" s="397">
        <v>162</v>
      </c>
      <c r="N624" s="395">
        <f t="shared" si="9"/>
        <v>1293</v>
      </c>
    </row>
    <row r="625" spans="1:14" x14ac:dyDescent="0.25">
      <c r="A625" s="395" t="s">
        <v>7594</v>
      </c>
      <c r="B625" s="397">
        <v>180</v>
      </c>
      <c r="C625" s="397">
        <v>150</v>
      </c>
      <c r="D625" s="397">
        <v>150</v>
      </c>
      <c r="E625" s="397">
        <v>151</v>
      </c>
      <c r="F625" s="400"/>
      <c r="G625" s="400"/>
      <c r="H625" s="399"/>
      <c r="I625" s="399"/>
      <c r="J625" s="399"/>
      <c r="K625" s="399"/>
      <c r="L625" s="399"/>
      <c r="M625" s="399"/>
      <c r="N625" s="395">
        <f t="shared" si="9"/>
        <v>631</v>
      </c>
    </row>
    <row r="626" spans="1:14" x14ac:dyDescent="0.25">
      <c r="A626" s="395" t="s">
        <v>7597</v>
      </c>
      <c r="B626" s="399"/>
      <c r="C626" s="399"/>
      <c r="D626" s="399"/>
      <c r="E626" s="399"/>
      <c r="F626" s="398">
        <v>94</v>
      </c>
      <c r="G626" s="398">
        <v>104</v>
      </c>
      <c r="H626" s="397">
        <v>91</v>
      </c>
      <c r="I626" s="397">
        <v>91</v>
      </c>
      <c r="J626" s="397">
        <v>86</v>
      </c>
      <c r="K626" s="397">
        <v>79</v>
      </c>
      <c r="L626" s="397">
        <v>80</v>
      </c>
      <c r="M626" s="397">
        <v>101</v>
      </c>
      <c r="N626" s="395">
        <f t="shared" si="9"/>
        <v>726</v>
      </c>
    </row>
    <row r="627" spans="1:14" x14ac:dyDescent="0.25">
      <c r="A627" s="395" t="s">
        <v>7598</v>
      </c>
      <c r="B627" s="397">
        <v>82</v>
      </c>
      <c r="C627" s="397">
        <v>88</v>
      </c>
      <c r="D627" s="397">
        <v>87</v>
      </c>
      <c r="E627" s="397">
        <v>87</v>
      </c>
      <c r="F627" s="400"/>
      <c r="G627" s="400"/>
      <c r="H627" s="399"/>
      <c r="I627" s="399"/>
      <c r="J627" s="399"/>
      <c r="K627" s="399"/>
      <c r="L627" s="399"/>
      <c r="M627" s="399"/>
      <c r="N627" s="395">
        <f t="shared" si="9"/>
        <v>344</v>
      </c>
    </row>
    <row r="628" spans="1:14" x14ac:dyDescent="0.25">
      <c r="A628" s="395" t="s">
        <v>7359</v>
      </c>
      <c r="B628" s="398">
        <v>67</v>
      </c>
      <c r="C628" s="398">
        <v>59</v>
      </c>
      <c r="D628" s="398">
        <v>49</v>
      </c>
      <c r="E628" s="398">
        <v>76</v>
      </c>
      <c r="F628" s="400"/>
      <c r="G628" s="400"/>
      <c r="H628" s="400"/>
      <c r="I628" s="400"/>
      <c r="J628" s="400"/>
      <c r="K628" s="400"/>
      <c r="L628" s="400"/>
      <c r="M628" s="400"/>
      <c r="N628" s="395">
        <f t="shared" si="9"/>
        <v>251</v>
      </c>
    </row>
    <row r="629" spans="1:14" x14ac:dyDescent="0.25">
      <c r="A629" s="395" t="s">
        <v>7360</v>
      </c>
      <c r="B629" s="400"/>
      <c r="C629" s="400"/>
      <c r="D629" s="400"/>
      <c r="E629" s="400"/>
      <c r="F629" s="398">
        <v>50</v>
      </c>
      <c r="G629" s="398">
        <v>59</v>
      </c>
      <c r="H629" s="398">
        <v>58</v>
      </c>
      <c r="I629" s="398">
        <v>57</v>
      </c>
      <c r="J629" s="398">
        <v>54</v>
      </c>
      <c r="K629" s="398">
        <v>55</v>
      </c>
      <c r="L629" s="398">
        <v>46</v>
      </c>
      <c r="M629" s="398">
        <v>66</v>
      </c>
      <c r="N629" s="395">
        <f t="shared" si="9"/>
        <v>445</v>
      </c>
    </row>
    <row r="630" spans="1:14" x14ac:dyDescent="0.25">
      <c r="A630" s="395" t="s">
        <v>7361</v>
      </c>
      <c r="B630" s="399"/>
      <c r="C630" s="399"/>
      <c r="D630" s="399"/>
      <c r="E630" s="399"/>
      <c r="F630" s="400"/>
      <c r="G630" s="400"/>
      <c r="H630" s="397">
        <v>28</v>
      </c>
      <c r="I630" s="397">
        <v>71</v>
      </c>
      <c r="J630" s="397">
        <v>30</v>
      </c>
      <c r="K630" s="397">
        <v>75</v>
      </c>
      <c r="L630" s="397">
        <v>38</v>
      </c>
      <c r="M630" s="397">
        <v>57</v>
      </c>
      <c r="N630" s="395">
        <f t="shared" si="9"/>
        <v>299</v>
      </c>
    </row>
    <row r="631" spans="1:14" x14ac:dyDescent="0.25">
      <c r="A631" s="395" t="s">
        <v>7969</v>
      </c>
      <c r="B631" s="400"/>
      <c r="C631" s="400"/>
      <c r="D631" s="400"/>
      <c r="E631" s="400"/>
      <c r="F631" s="398">
        <v>28</v>
      </c>
      <c r="G631" s="398">
        <v>48</v>
      </c>
      <c r="H631" s="398">
        <v>28</v>
      </c>
      <c r="I631" s="398">
        <v>42</v>
      </c>
      <c r="J631" s="398">
        <v>42</v>
      </c>
      <c r="K631" s="398">
        <v>32</v>
      </c>
      <c r="L631" s="398">
        <v>35</v>
      </c>
      <c r="M631" s="398">
        <v>32</v>
      </c>
      <c r="N631" s="395">
        <f t="shared" si="9"/>
        <v>287</v>
      </c>
    </row>
    <row r="632" spans="1:14" x14ac:dyDescent="0.25">
      <c r="A632" s="395" t="s">
        <v>7968</v>
      </c>
      <c r="B632" s="398">
        <v>29</v>
      </c>
      <c r="C632" s="398">
        <v>51</v>
      </c>
      <c r="D632" s="398">
        <v>48</v>
      </c>
      <c r="E632" s="398">
        <v>41</v>
      </c>
      <c r="F632" s="400"/>
      <c r="G632" s="400"/>
      <c r="H632" s="400"/>
      <c r="I632" s="400"/>
      <c r="J632" s="400"/>
      <c r="K632" s="400"/>
      <c r="L632" s="400"/>
      <c r="M632" s="400"/>
      <c r="N632" s="395">
        <f t="shared" si="9"/>
        <v>169</v>
      </c>
    </row>
    <row r="633" spans="1:14" x14ac:dyDescent="0.25">
      <c r="A633" s="395" t="s">
        <v>6670</v>
      </c>
      <c r="B633" s="397">
        <v>11</v>
      </c>
      <c r="C633" s="397">
        <v>12</v>
      </c>
      <c r="D633" s="397">
        <v>8</v>
      </c>
      <c r="E633" s="397">
        <v>13</v>
      </c>
      <c r="F633" s="399"/>
      <c r="G633" s="399"/>
      <c r="H633" s="399"/>
      <c r="I633" s="399"/>
      <c r="J633" s="399"/>
      <c r="K633" s="399"/>
      <c r="L633" s="399"/>
      <c r="M633" s="399"/>
      <c r="N633" s="395">
        <f t="shared" si="9"/>
        <v>44</v>
      </c>
    </row>
    <row r="634" spans="1:14" x14ac:dyDescent="0.25">
      <c r="A634" s="395" t="s">
        <v>7180</v>
      </c>
      <c r="B634" s="397">
        <v>97</v>
      </c>
      <c r="C634" s="397">
        <v>123</v>
      </c>
      <c r="D634" s="397">
        <v>101</v>
      </c>
      <c r="E634" s="397">
        <v>121</v>
      </c>
      <c r="F634" s="400"/>
      <c r="G634" s="397">
        <v>1</v>
      </c>
      <c r="H634" s="400"/>
      <c r="I634" s="399"/>
      <c r="J634" s="399"/>
      <c r="K634" s="399"/>
      <c r="L634" s="399"/>
      <c r="M634" s="399"/>
      <c r="N634" s="395">
        <f t="shared" si="9"/>
        <v>443</v>
      </c>
    </row>
    <row r="635" spans="1:14" x14ac:dyDescent="0.25">
      <c r="A635" s="395" t="s">
        <v>7179</v>
      </c>
      <c r="B635" s="399"/>
      <c r="C635" s="400"/>
      <c r="D635" s="399"/>
      <c r="E635" s="399"/>
      <c r="F635" s="397">
        <v>114</v>
      </c>
      <c r="G635" s="397">
        <v>117</v>
      </c>
      <c r="H635" s="397">
        <v>127</v>
      </c>
      <c r="I635" s="397">
        <v>121</v>
      </c>
      <c r="J635" s="397">
        <v>116</v>
      </c>
      <c r="K635" s="397">
        <v>126</v>
      </c>
      <c r="L635" s="397">
        <v>94</v>
      </c>
      <c r="M635" s="397">
        <v>100</v>
      </c>
      <c r="N635" s="395">
        <f t="shared" si="9"/>
        <v>915</v>
      </c>
    </row>
    <row r="636" spans="1:14" x14ac:dyDescent="0.25">
      <c r="A636" s="395" t="s">
        <v>7181</v>
      </c>
      <c r="B636" s="399"/>
      <c r="C636" s="399"/>
      <c r="D636" s="399"/>
      <c r="E636" s="399"/>
      <c r="F636" s="397">
        <v>216</v>
      </c>
      <c r="G636" s="397">
        <v>247</v>
      </c>
      <c r="H636" s="397">
        <v>232</v>
      </c>
      <c r="I636" s="397">
        <v>252</v>
      </c>
      <c r="J636" s="397">
        <v>193</v>
      </c>
      <c r="K636" s="397">
        <v>214</v>
      </c>
      <c r="L636" s="397">
        <v>206</v>
      </c>
      <c r="M636" s="397">
        <v>218</v>
      </c>
      <c r="N636" s="395">
        <f t="shared" si="9"/>
        <v>1778</v>
      </c>
    </row>
    <row r="637" spans="1:14" x14ac:dyDescent="0.25">
      <c r="A637" s="395" t="s">
        <v>7182</v>
      </c>
      <c r="B637" s="397">
        <v>209</v>
      </c>
      <c r="C637" s="397">
        <v>240</v>
      </c>
      <c r="D637" s="397">
        <v>251</v>
      </c>
      <c r="E637" s="397">
        <v>242</v>
      </c>
      <c r="F637" s="399"/>
      <c r="G637" s="399"/>
      <c r="H637" s="399"/>
      <c r="I637" s="399"/>
      <c r="J637" s="399"/>
      <c r="K637" s="399"/>
      <c r="L637" s="399"/>
      <c r="M637" s="399"/>
      <c r="N637" s="395">
        <f t="shared" si="9"/>
        <v>942</v>
      </c>
    </row>
    <row r="638" spans="1:14" x14ac:dyDescent="0.25">
      <c r="A638" s="395" t="s">
        <v>7768</v>
      </c>
      <c r="B638" s="397">
        <v>94</v>
      </c>
      <c r="C638" s="397">
        <v>100</v>
      </c>
      <c r="D638" s="397">
        <v>98</v>
      </c>
      <c r="E638" s="397">
        <v>85</v>
      </c>
      <c r="F638" s="398">
        <v>98</v>
      </c>
      <c r="G638" s="398">
        <v>79</v>
      </c>
      <c r="H638" s="398">
        <v>94</v>
      </c>
      <c r="I638" s="398">
        <v>75</v>
      </c>
      <c r="J638" s="398">
        <v>84</v>
      </c>
      <c r="K638" s="398">
        <v>64</v>
      </c>
      <c r="L638" s="398">
        <v>81</v>
      </c>
      <c r="M638" s="398">
        <v>66</v>
      </c>
      <c r="N638" s="395">
        <f t="shared" si="9"/>
        <v>1018</v>
      </c>
    </row>
    <row r="639" spans="1:14" x14ac:dyDescent="0.25">
      <c r="A639" s="395" t="s">
        <v>7962</v>
      </c>
      <c r="B639" s="398">
        <v>57</v>
      </c>
      <c r="C639" s="398">
        <v>55</v>
      </c>
      <c r="D639" s="398">
        <v>47</v>
      </c>
      <c r="E639" s="398">
        <v>69</v>
      </c>
      <c r="F639" s="397">
        <v>57</v>
      </c>
      <c r="G639" s="397">
        <v>56</v>
      </c>
      <c r="H639" s="397">
        <v>51</v>
      </c>
      <c r="I639" s="397">
        <v>46</v>
      </c>
      <c r="J639" s="397">
        <v>54</v>
      </c>
      <c r="K639" s="397">
        <v>58</v>
      </c>
      <c r="L639" s="397">
        <v>47</v>
      </c>
      <c r="M639" s="397">
        <v>63</v>
      </c>
      <c r="N639" s="395">
        <f t="shared" si="9"/>
        <v>660</v>
      </c>
    </row>
    <row r="640" spans="1:14" x14ac:dyDescent="0.25">
      <c r="A640" s="395" t="s">
        <v>7731</v>
      </c>
      <c r="B640" s="398">
        <v>63</v>
      </c>
      <c r="C640" s="398">
        <v>80</v>
      </c>
      <c r="D640" s="398">
        <v>81</v>
      </c>
      <c r="E640" s="398">
        <v>55</v>
      </c>
      <c r="F640" s="397">
        <v>34</v>
      </c>
      <c r="G640" s="397">
        <v>32</v>
      </c>
      <c r="H640" s="397">
        <v>44</v>
      </c>
      <c r="I640" s="397">
        <v>35</v>
      </c>
      <c r="J640" s="397">
        <v>28</v>
      </c>
      <c r="K640" s="397">
        <v>33</v>
      </c>
      <c r="L640" s="397">
        <v>25</v>
      </c>
      <c r="M640" s="397">
        <v>39</v>
      </c>
      <c r="N640" s="395">
        <f t="shared" si="9"/>
        <v>549</v>
      </c>
    </row>
    <row r="641" spans="1:14" x14ac:dyDescent="0.25">
      <c r="A641" s="395" t="s">
        <v>7699</v>
      </c>
      <c r="B641" s="400"/>
      <c r="C641" s="400"/>
      <c r="D641" s="400"/>
      <c r="E641" s="400"/>
      <c r="F641" s="398">
        <v>132</v>
      </c>
      <c r="G641" s="398">
        <v>148</v>
      </c>
      <c r="H641" s="398">
        <v>142</v>
      </c>
      <c r="I641" s="398">
        <v>180</v>
      </c>
      <c r="J641" s="398">
        <v>139</v>
      </c>
      <c r="K641" s="398">
        <v>144</v>
      </c>
      <c r="L641" s="398">
        <v>129</v>
      </c>
      <c r="M641" s="398">
        <v>149</v>
      </c>
      <c r="N641" s="395">
        <f t="shared" si="9"/>
        <v>1163</v>
      </c>
    </row>
    <row r="642" spans="1:14" x14ac:dyDescent="0.25">
      <c r="A642" s="395" t="s">
        <v>7698</v>
      </c>
      <c r="B642" s="398">
        <v>137</v>
      </c>
      <c r="C642" s="398">
        <v>140</v>
      </c>
      <c r="D642" s="398">
        <v>117</v>
      </c>
      <c r="E642" s="398">
        <v>162</v>
      </c>
      <c r="F642" s="400"/>
      <c r="G642" s="400"/>
      <c r="H642" s="400"/>
      <c r="I642" s="400"/>
      <c r="J642" s="400"/>
      <c r="K642" s="400"/>
      <c r="L642" s="400"/>
      <c r="M642" s="400"/>
      <c r="N642" s="395">
        <f t="shared" si="9"/>
        <v>556</v>
      </c>
    </row>
    <row r="643" spans="1:14" x14ac:dyDescent="0.25">
      <c r="A643" s="395" t="s">
        <v>6797</v>
      </c>
      <c r="B643" s="397">
        <v>125</v>
      </c>
      <c r="C643" s="397">
        <v>129</v>
      </c>
      <c r="D643" s="397">
        <v>132</v>
      </c>
      <c r="E643" s="397">
        <v>153</v>
      </c>
      <c r="F643" s="399"/>
      <c r="G643" s="399"/>
      <c r="H643" s="399"/>
      <c r="I643" s="399"/>
      <c r="J643" s="399"/>
      <c r="K643" s="399"/>
      <c r="L643" s="399"/>
      <c r="M643" s="399"/>
      <c r="N643" s="395">
        <f t="shared" si="9"/>
        <v>539</v>
      </c>
    </row>
    <row r="644" spans="1:14" x14ac:dyDescent="0.25">
      <c r="A644" s="395" t="s">
        <v>6796</v>
      </c>
      <c r="B644" s="400"/>
      <c r="C644" s="400"/>
      <c r="D644" s="400"/>
      <c r="E644" s="400"/>
      <c r="F644" s="397">
        <v>134</v>
      </c>
      <c r="G644" s="397">
        <v>129</v>
      </c>
      <c r="H644" s="398">
        <v>133</v>
      </c>
      <c r="I644" s="398">
        <v>136</v>
      </c>
      <c r="J644" s="398">
        <v>118</v>
      </c>
      <c r="K644" s="398">
        <v>131</v>
      </c>
      <c r="L644" s="398">
        <v>125</v>
      </c>
      <c r="M644" s="398">
        <v>125</v>
      </c>
      <c r="N644" s="395">
        <f t="shared" si="9"/>
        <v>1031</v>
      </c>
    </row>
    <row r="645" spans="1:14" x14ac:dyDescent="0.25">
      <c r="A645" s="395" t="s">
        <v>7752</v>
      </c>
      <c r="B645" s="398">
        <v>49</v>
      </c>
      <c r="C645" s="398">
        <v>59</v>
      </c>
      <c r="D645" s="398">
        <v>58</v>
      </c>
      <c r="E645" s="398">
        <v>50</v>
      </c>
      <c r="F645" s="398">
        <v>56</v>
      </c>
      <c r="G645" s="398">
        <v>52</v>
      </c>
      <c r="H645" s="397">
        <v>48</v>
      </c>
      <c r="I645" s="397">
        <v>60</v>
      </c>
      <c r="J645" s="397">
        <v>58</v>
      </c>
      <c r="K645" s="397">
        <v>58</v>
      </c>
      <c r="L645" s="397">
        <v>48</v>
      </c>
      <c r="M645" s="397">
        <v>53</v>
      </c>
      <c r="N645" s="395">
        <f t="shared" ref="N645:N708" si="10">SUM(B645:M645)</f>
        <v>649</v>
      </c>
    </row>
    <row r="646" spans="1:14" x14ac:dyDescent="0.25">
      <c r="A646" s="395" t="s">
        <v>7722</v>
      </c>
      <c r="B646" s="398">
        <v>51</v>
      </c>
      <c r="C646" s="398">
        <v>66</v>
      </c>
      <c r="D646" s="398">
        <v>50</v>
      </c>
      <c r="E646" s="398">
        <v>60</v>
      </c>
      <c r="F646" s="397">
        <v>49</v>
      </c>
      <c r="G646" s="397">
        <v>40</v>
      </c>
      <c r="H646" s="397">
        <v>54</v>
      </c>
      <c r="I646" s="397">
        <v>29</v>
      </c>
      <c r="J646" s="397">
        <v>42</v>
      </c>
      <c r="K646" s="397">
        <v>40</v>
      </c>
      <c r="L646" s="397">
        <v>44</v>
      </c>
      <c r="M646" s="397">
        <v>36</v>
      </c>
      <c r="N646" s="395">
        <f t="shared" si="10"/>
        <v>561</v>
      </c>
    </row>
    <row r="647" spans="1:14" x14ac:dyDescent="0.25">
      <c r="A647" s="395" t="s">
        <v>14001</v>
      </c>
      <c r="B647" s="397">
        <v>25</v>
      </c>
      <c r="C647" s="397">
        <v>40</v>
      </c>
      <c r="D647" s="397">
        <v>35</v>
      </c>
      <c r="E647" s="397">
        <v>42</v>
      </c>
      <c r="F647" s="399"/>
      <c r="G647" s="399"/>
      <c r="H647" s="399"/>
      <c r="I647" s="399"/>
      <c r="J647" s="399"/>
      <c r="K647" s="399"/>
      <c r="L647" s="399"/>
      <c r="M647" s="399"/>
      <c r="N647" s="395">
        <f t="shared" si="10"/>
        <v>142</v>
      </c>
    </row>
    <row r="648" spans="1:14" x14ac:dyDescent="0.25">
      <c r="A648" s="395" t="s">
        <v>15047</v>
      </c>
      <c r="B648" s="397">
        <v>22</v>
      </c>
      <c r="C648" s="397">
        <v>31</v>
      </c>
      <c r="D648" s="398">
        <v>24</v>
      </c>
      <c r="E648" s="398">
        <v>32</v>
      </c>
      <c r="F648" s="399"/>
      <c r="G648" s="399"/>
      <c r="H648" s="399"/>
      <c r="I648" s="399"/>
      <c r="J648" s="399"/>
      <c r="K648" s="399"/>
      <c r="L648" s="399"/>
      <c r="M648" s="399"/>
      <c r="N648" s="395">
        <f t="shared" si="10"/>
        <v>109</v>
      </c>
    </row>
    <row r="649" spans="1:14" x14ac:dyDescent="0.25">
      <c r="A649" s="395" t="s">
        <v>7741</v>
      </c>
      <c r="B649" s="397">
        <v>28</v>
      </c>
      <c r="C649" s="397">
        <v>23</v>
      </c>
      <c r="D649" s="398">
        <v>29</v>
      </c>
      <c r="E649" s="398">
        <v>31</v>
      </c>
      <c r="F649" s="399"/>
      <c r="G649" s="399"/>
      <c r="H649" s="399"/>
      <c r="I649" s="399"/>
      <c r="J649" s="399"/>
      <c r="K649" s="399"/>
      <c r="L649" s="399"/>
      <c r="M649" s="399"/>
      <c r="N649" s="395">
        <f t="shared" si="10"/>
        <v>111</v>
      </c>
    </row>
    <row r="650" spans="1:14" x14ac:dyDescent="0.25">
      <c r="A650" s="395" t="s">
        <v>13994</v>
      </c>
      <c r="B650" s="397">
        <v>27</v>
      </c>
      <c r="C650" s="397">
        <v>23</v>
      </c>
      <c r="D650" s="398">
        <v>23</v>
      </c>
      <c r="E650" s="398">
        <v>35</v>
      </c>
      <c r="F650" s="398">
        <v>159</v>
      </c>
      <c r="G650" s="398">
        <v>187</v>
      </c>
      <c r="H650" s="398">
        <v>140</v>
      </c>
      <c r="I650" s="398">
        <v>232</v>
      </c>
      <c r="J650" s="398">
        <v>151</v>
      </c>
      <c r="K650" s="398">
        <v>158</v>
      </c>
      <c r="L650" s="398">
        <v>108</v>
      </c>
      <c r="M650" s="398">
        <v>92</v>
      </c>
      <c r="N650" s="395">
        <f t="shared" si="10"/>
        <v>1335</v>
      </c>
    </row>
    <row r="651" spans="1:14" x14ac:dyDescent="0.25">
      <c r="A651" s="395" t="s">
        <v>7915</v>
      </c>
      <c r="B651" s="397">
        <v>41</v>
      </c>
      <c r="C651" s="397">
        <v>58</v>
      </c>
      <c r="D651" s="398">
        <v>30</v>
      </c>
      <c r="E651" s="398">
        <v>46</v>
      </c>
      <c r="F651" s="399"/>
      <c r="G651" s="399"/>
      <c r="H651" s="399"/>
      <c r="I651" s="399"/>
      <c r="J651" s="399"/>
      <c r="K651" s="399"/>
      <c r="L651" s="399"/>
      <c r="M651" s="399"/>
      <c r="N651" s="395">
        <f t="shared" si="10"/>
        <v>175</v>
      </c>
    </row>
    <row r="652" spans="1:14" x14ac:dyDescent="0.25">
      <c r="A652" s="395" t="s">
        <v>7989</v>
      </c>
      <c r="B652" s="398">
        <v>54</v>
      </c>
      <c r="C652" s="398">
        <v>58</v>
      </c>
      <c r="D652" s="398">
        <v>54</v>
      </c>
      <c r="E652" s="398">
        <v>80</v>
      </c>
      <c r="F652" s="398">
        <v>72</v>
      </c>
      <c r="G652" s="398">
        <v>68</v>
      </c>
      <c r="H652" s="397">
        <v>43</v>
      </c>
      <c r="I652" s="397">
        <v>77</v>
      </c>
      <c r="J652" s="397">
        <v>67</v>
      </c>
      <c r="K652" s="397">
        <v>48</v>
      </c>
      <c r="L652" s="397">
        <v>49</v>
      </c>
      <c r="M652" s="397">
        <v>47</v>
      </c>
      <c r="N652" s="395">
        <f t="shared" si="10"/>
        <v>717</v>
      </c>
    </row>
    <row r="653" spans="1:14" x14ac:dyDescent="0.25">
      <c r="A653" s="395" t="s">
        <v>7738</v>
      </c>
      <c r="B653" s="398">
        <v>89</v>
      </c>
      <c r="C653" s="398">
        <v>47</v>
      </c>
      <c r="D653" s="397">
        <v>64</v>
      </c>
      <c r="E653" s="397">
        <v>67</v>
      </c>
      <c r="F653" s="397">
        <v>63</v>
      </c>
      <c r="G653" s="397">
        <v>66</v>
      </c>
      <c r="H653" s="398">
        <v>64</v>
      </c>
      <c r="I653" s="398">
        <v>70</v>
      </c>
      <c r="J653" s="398">
        <v>57</v>
      </c>
      <c r="K653" s="398">
        <v>40</v>
      </c>
      <c r="L653" s="398">
        <v>58</v>
      </c>
      <c r="M653" s="398">
        <v>50</v>
      </c>
      <c r="N653" s="395">
        <f t="shared" si="10"/>
        <v>735</v>
      </c>
    </row>
    <row r="654" spans="1:14" x14ac:dyDescent="0.25">
      <c r="A654" s="395" t="s">
        <v>7739</v>
      </c>
      <c r="B654" s="398">
        <v>59</v>
      </c>
      <c r="C654" s="398">
        <v>58</v>
      </c>
      <c r="D654" s="398">
        <v>54</v>
      </c>
      <c r="E654" s="398">
        <v>56</v>
      </c>
      <c r="F654" s="398">
        <v>53</v>
      </c>
      <c r="G654" s="398">
        <v>55</v>
      </c>
      <c r="H654" s="397">
        <v>68</v>
      </c>
      <c r="I654" s="397">
        <v>57</v>
      </c>
      <c r="J654" s="397">
        <v>62</v>
      </c>
      <c r="K654" s="397">
        <v>40</v>
      </c>
      <c r="L654" s="397">
        <v>37</v>
      </c>
      <c r="M654" s="397">
        <v>49</v>
      </c>
      <c r="N654" s="395">
        <f t="shared" si="10"/>
        <v>648</v>
      </c>
    </row>
    <row r="655" spans="1:14" x14ac:dyDescent="0.25">
      <c r="A655" s="395" t="s">
        <v>7756</v>
      </c>
      <c r="B655" s="398">
        <v>45</v>
      </c>
      <c r="C655" s="398">
        <v>39</v>
      </c>
      <c r="D655" s="398">
        <v>40</v>
      </c>
      <c r="E655" s="398">
        <v>40</v>
      </c>
      <c r="F655" s="397">
        <v>35</v>
      </c>
      <c r="G655" s="397">
        <v>29</v>
      </c>
      <c r="H655" s="397">
        <v>34</v>
      </c>
      <c r="I655" s="397">
        <v>41</v>
      </c>
      <c r="J655" s="397">
        <v>52</v>
      </c>
      <c r="K655" s="397">
        <v>34</v>
      </c>
      <c r="L655" s="397">
        <v>42</v>
      </c>
      <c r="M655" s="397">
        <v>31</v>
      </c>
      <c r="N655" s="395">
        <f t="shared" si="10"/>
        <v>462</v>
      </c>
    </row>
    <row r="656" spans="1:14" x14ac:dyDescent="0.25">
      <c r="A656" s="395" t="s">
        <v>6655</v>
      </c>
      <c r="B656" s="400"/>
      <c r="C656" s="400"/>
      <c r="D656" s="400"/>
      <c r="E656" s="400"/>
      <c r="F656" s="398">
        <v>67</v>
      </c>
      <c r="G656" s="398">
        <v>94</v>
      </c>
      <c r="H656" s="398">
        <v>69</v>
      </c>
      <c r="I656" s="398">
        <v>95</v>
      </c>
      <c r="J656" s="398">
        <v>78</v>
      </c>
      <c r="K656" s="398">
        <v>68</v>
      </c>
      <c r="L656" s="398">
        <v>65</v>
      </c>
      <c r="M656" s="398">
        <v>81</v>
      </c>
      <c r="N656" s="395">
        <f t="shared" si="10"/>
        <v>617</v>
      </c>
    </row>
    <row r="657" spans="1:14" x14ac:dyDescent="0.25">
      <c r="A657" s="395" t="s">
        <v>6656</v>
      </c>
      <c r="B657" s="397">
        <v>58</v>
      </c>
      <c r="C657" s="397">
        <v>75</v>
      </c>
      <c r="D657" s="397">
        <v>60</v>
      </c>
      <c r="E657" s="397">
        <v>72</v>
      </c>
      <c r="F657" s="400"/>
      <c r="G657" s="400"/>
      <c r="H657" s="400"/>
      <c r="I657" s="400"/>
      <c r="J657" s="400"/>
      <c r="K657" s="400"/>
      <c r="L657" s="400"/>
      <c r="M657" s="400"/>
      <c r="N657" s="395">
        <f t="shared" si="10"/>
        <v>265</v>
      </c>
    </row>
    <row r="658" spans="1:14" x14ac:dyDescent="0.25">
      <c r="A658" s="395" t="s">
        <v>6743</v>
      </c>
      <c r="B658" s="398">
        <v>128</v>
      </c>
      <c r="C658" s="398">
        <v>132</v>
      </c>
      <c r="D658" s="398">
        <v>127</v>
      </c>
      <c r="E658" s="398">
        <v>152</v>
      </c>
      <c r="F658" s="400"/>
      <c r="G658" s="400"/>
      <c r="H658" s="400"/>
      <c r="I658" s="400"/>
      <c r="J658" s="400"/>
      <c r="K658" s="400"/>
      <c r="L658" s="400"/>
      <c r="M658" s="400"/>
      <c r="N658" s="395">
        <f t="shared" si="10"/>
        <v>539</v>
      </c>
    </row>
    <row r="659" spans="1:14" x14ac:dyDescent="0.25">
      <c r="A659" s="395" t="s">
        <v>6742</v>
      </c>
      <c r="B659" s="400"/>
      <c r="C659" s="400"/>
      <c r="D659" s="400"/>
      <c r="E659" s="400"/>
      <c r="F659" s="398">
        <v>130</v>
      </c>
      <c r="G659" s="398">
        <v>169</v>
      </c>
      <c r="H659" s="397">
        <v>132</v>
      </c>
      <c r="I659" s="398">
        <v>153</v>
      </c>
      <c r="J659" s="398">
        <v>124</v>
      </c>
      <c r="K659" s="398">
        <v>143</v>
      </c>
      <c r="L659" s="398">
        <v>112</v>
      </c>
      <c r="M659" s="398">
        <v>116</v>
      </c>
      <c r="N659" s="395">
        <f t="shared" si="10"/>
        <v>1079</v>
      </c>
    </row>
    <row r="660" spans="1:14" x14ac:dyDescent="0.25">
      <c r="A660" s="395" t="s">
        <v>6744</v>
      </c>
      <c r="B660" s="399"/>
      <c r="C660" s="399"/>
      <c r="D660" s="399"/>
      <c r="E660" s="399"/>
      <c r="F660" s="397">
        <v>2</v>
      </c>
      <c r="G660" s="397">
        <v>4</v>
      </c>
      <c r="H660" s="397">
        <v>45</v>
      </c>
      <c r="I660" s="397">
        <v>54</v>
      </c>
      <c r="J660" s="397">
        <v>47</v>
      </c>
      <c r="K660" s="397">
        <v>47</v>
      </c>
      <c r="L660" s="397">
        <v>50</v>
      </c>
      <c r="M660" s="397">
        <v>49</v>
      </c>
      <c r="N660" s="395">
        <f t="shared" si="10"/>
        <v>298</v>
      </c>
    </row>
    <row r="661" spans="1:14" x14ac:dyDescent="0.25">
      <c r="A661" s="395" t="s">
        <v>7264</v>
      </c>
      <c r="B661" s="400"/>
      <c r="C661" s="400"/>
      <c r="D661" s="400"/>
      <c r="E661" s="400"/>
      <c r="F661" s="398">
        <v>160</v>
      </c>
      <c r="G661" s="398">
        <v>152</v>
      </c>
      <c r="H661" s="398">
        <v>118</v>
      </c>
      <c r="I661" s="398">
        <v>169</v>
      </c>
      <c r="J661" s="398">
        <v>138</v>
      </c>
      <c r="K661" s="398">
        <v>144</v>
      </c>
      <c r="L661" s="398">
        <v>139</v>
      </c>
      <c r="M661" s="398">
        <v>149</v>
      </c>
      <c r="N661" s="395">
        <f t="shared" si="10"/>
        <v>1169</v>
      </c>
    </row>
    <row r="662" spans="1:14" x14ac:dyDescent="0.25">
      <c r="A662" s="395" t="s">
        <v>7263</v>
      </c>
      <c r="B662" s="397">
        <v>133</v>
      </c>
      <c r="C662" s="397">
        <v>148</v>
      </c>
      <c r="D662" s="397">
        <v>147</v>
      </c>
      <c r="E662" s="397">
        <v>153</v>
      </c>
      <c r="F662" s="399"/>
      <c r="G662" s="399"/>
      <c r="H662" s="399"/>
      <c r="I662" s="399"/>
      <c r="J662" s="399"/>
      <c r="K662" s="399"/>
      <c r="L662" s="399"/>
      <c r="M662" s="399"/>
      <c r="N662" s="395">
        <f t="shared" si="10"/>
        <v>581</v>
      </c>
    </row>
    <row r="663" spans="1:14" x14ac:dyDescent="0.25">
      <c r="A663" s="395" t="s">
        <v>7514</v>
      </c>
      <c r="B663" s="400"/>
      <c r="C663" s="400"/>
      <c r="D663" s="400"/>
      <c r="E663" s="400"/>
      <c r="F663" s="397">
        <v>51</v>
      </c>
      <c r="G663" s="397">
        <v>24</v>
      </c>
      <c r="H663" s="397">
        <v>72</v>
      </c>
      <c r="I663" s="397">
        <v>33</v>
      </c>
      <c r="J663" s="397">
        <v>21</v>
      </c>
      <c r="K663" s="397">
        <v>31</v>
      </c>
      <c r="L663" s="400"/>
      <c r="M663" s="400"/>
      <c r="N663" s="395">
        <f t="shared" si="10"/>
        <v>232</v>
      </c>
    </row>
    <row r="664" spans="1:14" x14ac:dyDescent="0.25">
      <c r="A664" s="395" t="s">
        <v>13999</v>
      </c>
      <c r="B664" s="397">
        <v>89</v>
      </c>
      <c r="C664" s="397">
        <v>127</v>
      </c>
      <c r="D664" s="397">
        <v>88</v>
      </c>
      <c r="E664" s="397">
        <v>126</v>
      </c>
      <c r="F664" s="400"/>
      <c r="G664" s="400"/>
      <c r="H664" s="400"/>
      <c r="I664" s="400"/>
      <c r="J664" s="400"/>
      <c r="K664" s="400"/>
      <c r="L664" s="400"/>
      <c r="M664" s="400"/>
      <c r="N664" s="395">
        <f t="shared" si="10"/>
        <v>430</v>
      </c>
    </row>
    <row r="665" spans="1:14" x14ac:dyDescent="0.25">
      <c r="A665" s="395" t="s">
        <v>6831</v>
      </c>
      <c r="B665" s="398">
        <v>42</v>
      </c>
      <c r="C665" s="398">
        <v>46</v>
      </c>
      <c r="D665" s="398">
        <v>53</v>
      </c>
      <c r="E665" s="398">
        <v>62</v>
      </c>
      <c r="F665" s="400"/>
      <c r="G665" s="400"/>
      <c r="H665" s="400"/>
      <c r="I665" s="400"/>
      <c r="J665" s="400"/>
      <c r="K665" s="400"/>
      <c r="L665" s="400"/>
      <c r="M665" s="400"/>
      <c r="N665" s="395">
        <f t="shared" si="10"/>
        <v>203</v>
      </c>
    </row>
    <row r="666" spans="1:14" x14ac:dyDescent="0.25">
      <c r="A666" s="395" t="s">
        <v>6830</v>
      </c>
      <c r="B666" s="400"/>
      <c r="C666" s="400"/>
      <c r="D666" s="400"/>
      <c r="E666" s="400"/>
      <c r="F666" s="398">
        <v>55</v>
      </c>
      <c r="G666" s="398">
        <v>44</v>
      </c>
      <c r="H666" s="398">
        <v>38</v>
      </c>
      <c r="I666" s="398">
        <v>42</v>
      </c>
      <c r="J666" s="398">
        <v>58</v>
      </c>
      <c r="K666" s="398">
        <v>57</v>
      </c>
      <c r="L666" s="398">
        <v>57</v>
      </c>
      <c r="M666" s="398">
        <v>63</v>
      </c>
      <c r="N666" s="395">
        <f t="shared" si="10"/>
        <v>414</v>
      </c>
    </row>
    <row r="667" spans="1:14" x14ac:dyDescent="0.25">
      <c r="A667" s="395" t="s">
        <v>6832</v>
      </c>
      <c r="B667" s="399"/>
      <c r="C667" s="399"/>
      <c r="D667" s="399"/>
      <c r="E667" s="399"/>
      <c r="F667" s="400"/>
      <c r="G667" s="400"/>
      <c r="H667" s="397">
        <v>36</v>
      </c>
      <c r="I667" s="397">
        <v>33</v>
      </c>
      <c r="J667" s="397">
        <v>84</v>
      </c>
      <c r="K667" s="397">
        <v>149</v>
      </c>
      <c r="L667" s="397">
        <v>68</v>
      </c>
      <c r="M667" s="397">
        <v>130</v>
      </c>
      <c r="N667" s="395">
        <f t="shared" si="10"/>
        <v>500</v>
      </c>
    </row>
    <row r="668" spans="1:14" x14ac:dyDescent="0.25">
      <c r="A668" s="395" t="s">
        <v>7600</v>
      </c>
      <c r="B668" s="397">
        <v>173</v>
      </c>
      <c r="C668" s="397">
        <v>237</v>
      </c>
      <c r="D668" s="397">
        <v>195</v>
      </c>
      <c r="E668" s="397">
        <v>206</v>
      </c>
      <c r="F668" s="399"/>
      <c r="G668" s="399"/>
      <c r="H668" s="399"/>
      <c r="I668" s="399"/>
      <c r="J668" s="399"/>
      <c r="K668" s="399"/>
      <c r="L668" s="399"/>
      <c r="M668" s="399"/>
      <c r="N668" s="395">
        <f t="shared" si="10"/>
        <v>811</v>
      </c>
    </row>
    <row r="669" spans="1:14" x14ac:dyDescent="0.25">
      <c r="A669" s="395" t="s">
        <v>7599</v>
      </c>
      <c r="B669" s="399"/>
      <c r="C669" s="399"/>
      <c r="D669" s="399"/>
      <c r="E669" s="399"/>
      <c r="F669" s="397">
        <v>206</v>
      </c>
      <c r="G669" s="397">
        <v>207</v>
      </c>
      <c r="H669" s="397">
        <v>206</v>
      </c>
      <c r="I669" s="397">
        <v>205</v>
      </c>
      <c r="J669" s="397">
        <v>221</v>
      </c>
      <c r="K669" s="397">
        <v>200</v>
      </c>
      <c r="L669" s="397">
        <v>211</v>
      </c>
      <c r="M669" s="397">
        <v>246</v>
      </c>
      <c r="N669" s="395">
        <f t="shared" si="10"/>
        <v>1702</v>
      </c>
    </row>
    <row r="670" spans="1:14" x14ac:dyDescent="0.25">
      <c r="A670" s="395" t="s">
        <v>7013</v>
      </c>
      <c r="B670" s="400"/>
      <c r="C670" s="400"/>
      <c r="D670" s="400"/>
      <c r="E670" s="400"/>
      <c r="F670" s="398">
        <v>37</v>
      </c>
      <c r="G670" s="398">
        <v>35</v>
      </c>
      <c r="H670" s="398">
        <v>31</v>
      </c>
      <c r="I670" s="398">
        <v>44</v>
      </c>
      <c r="J670" s="398">
        <v>20</v>
      </c>
      <c r="K670" s="398">
        <v>34</v>
      </c>
      <c r="L670" s="398">
        <v>34</v>
      </c>
      <c r="M670" s="398">
        <v>43</v>
      </c>
      <c r="N670" s="395">
        <f t="shared" si="10"/>
        <v>278</v>
      </c>
    </row>
    <row r="671" spans="1:14" x14ac:dyDescent="0.25">
      <c r="A671" s="395" t="s">
        <v>7014</v>
      </c>
      <c r="B671" s="397">
        <v>35</v>
      </c>
      <c r="C671" s="397">
        <v>32</v>
      </c>
      <c r="D671" s="397">
        <v>41</v>
      </c>
      <c r="E671" s="397">
        <v>32</v>
      </c>
      <c r="F671" s="399"/>
      <c r="G671" s="399"/>
      <c r="H671" s="399"/>
      <c r="I671" s="399"/>
      <c r="J671" s="399"/>
      <c r="K671" s="399"/>
      <c r="L671" s="399"/>
      <c r="M671" s="399"/>
      <c r="N671" s="395">
        <f t="shared" si="10"/>
        <v>140</v>
      </c>
    </row>
    <row r="672" spans="1:14" x14ac:dyDescent="0.25">
      <c r="A672" s="395" t="s">
        <v>15048</v>
      </c>
      <c r="B672" s="398">
        <v>75</v>
      </c>
      <c r="C672" s="398">
        <v>73</v>
      </c>
      <c r="D672" s="398">
        <v>65</v>
      </c>
      <c r="E672" s="397">
        <v>66</v>
      </c>
      <c r="F672" s="397">
        <v>66</v>
      </c>
      <c r="G672" s="397">
        <v>65</v>
      </c>
      <c r="H672" s="397">
        <v>53</v>
      </c>
      <c r="I672" s="397">
        <v>72</v>
      </c>
      <c r="J672" s="397">
        <v>56</v>
      </c>
      <c r="K672" s="397">
        <v>58</v>
      </c>
      <c r="L672" s="397">
        <v>63</v>
      </c>
      <c r="M672" s="397">
        <v>74</v>
      </c>
      <c r="N672" s="395">
        <f t="shared" si="10"/>
        <v>786</v>
      </c>
    </row>
    <row r="673" spans="1:14" x14ac:dyDescent="0.25">
      <c r="A673" s="395" t="s">
        <v>7558</v>
      </c>
      <c r="B673" s="400"/>
      <c r="C673" s="400"/>
      <c r="D673" s="400"/>
      <c r="E673" s="400"/>
      <c r="F673" s="398">
        <v>2</v>
      </c>
      <c r="G673" s="398">
        <v>1</v>
      </c>
      <c r="H673" s="398">
        <v>88</v>
      </c>
      <c r="I673" s="398">
        <v>144</v>
      </c>
      <c r="J673" s="398">
        <v>90</v>
      </c>
      <c r="K673" s="398">
        <v>178</v>
      </c>
      <c r="L673" s="398">
        <v>118</v>
      </c>
      <c r="M673" s="398">
        <v>171</v>
      </c>
      <c r="N673" s="395">
        <f t="shared" si="10"/>
        <v>792</v>
      </c>
    </row>
    <row r="674" spans="1:14" x14ac:dyDescent="0.25">
      <c r="A674" s="395" t="s">
        <v>7295</v>
      </c>
      <c r="B674" s="400"/>
      <c r="C674" s="400"/>
      <c r="D674" s="400"/>
      <c r="E674" s="400"/>
      <c r="F674" s="398">
        <v>75</v>
      </c>
      <c r="G674" s="398">
        <v>97</v>
      </c>
      <c r="H674" s="398">
        <v>106</v>
      </c>
      <c r="I674" s="398">
        <v>83</v>
      </c>
      <c r="J674" s="398">
        <v>65</v>
      </c>
      <c r="K674" s="398">
        <v>77</v>
      </c>
      <c r="L674" s="398">
        <v>90</v>
      </c>
      <c r="M674" s="398">
        <v>86</v>
      </c>
      <c r="N674" s="395">
        <f t="shared" si="10"/>
        <v>679</v>
      </c>
    </row>
    <row r="675" spans="1:14" x14ac:dyDescent="0.25">
      <c r="A675" s="395" t="s">
        <v>7294</v>
      </c>
      <c r="B675" s="398">
        <v>76</v>
      </c>
      <c r="C675" s="398">
        <v>96</v>
      </c>
      <c r="D675" s="398">
        <v>85</v>
      </c>
      <c r="E675" s="398">
        <v>99</v>
      </c>
      <c r="F675" s="400"/>
      <c r="G675" s="400"/>
      <c r="H675" s="400"/>
      <c r="I675" s="400"/>
      <c r="J675" s="400"/>
      <c r="K675" s="400"/>
      <c r="L675" s="400"/>
      <c r="M675" s="400"/>
      <c r="N675" s="395">
        <f t="shared" si="10"/>
        <v>356</v>
      </c>
    </row>
    <row r="676" spans="1:14" x14ac:dyDescent="0.25">
      <c r="A676" s="395" t="s">
        <v>7338</v>
      </c>
      <c r="B676" s="399"/>
      <c r="C676" s="399"/>
      <c r="D676" s="398">
        <v>100</v>
      </c>
      <c r="E676" s="398">
        <v>83</v>
      </c>
      <c r="F676" s="397">
        <v>81</v>
      </c>
      <c r="G676" s="397">
        <v>86</v>
      </c>
      <c r="H676" s="397">
        <v>62</v>
      </c>
      <c r="I676" s="397">
        <v>65</v>
      </c>
      <c r="J676" s="397">
        <v>68</v>
      </c>
      <c r="K676" s="397">
        <v>84</v>
      </c>
      <c r="L676" s="397">
        <v>72</v>
      </c>
      <c r="M676" s="397">
        <v>86</v>
      </c>
      <c r="N676" s="395">
        <f t="shared" si="10"/>
        <v>787</v>
      </c>
    </row>
    <row r="677" spans="1:14" x14ac:dyDescent="0.25">
      <c r="A677" s="395" t="s">
        <v>7339</v>
      </c>
      <c r="B677" s="397">
        <v>71</v>
      </c>
      <c r="C677" s="397">
        <v>78</v>
      </c>
      <c r="D677" s="400"/>
      <c r="E677" s="400"/>
      <c r="F677" s="399"/>
      <c r="G677" s="399"/>
      <c r="H677" s="399"/>
      <c r="I677" s="399"/>
      <c r="J677" s="399"/>
      <c r="K677" s="399"/>
      <c r="L677" s="399"/>
      <c r="M677" s="399"/>
      <c r="N677" s="395">
        <f t="shared" si="10"/>
        <v>149</v>
      </c>
    </row>
    <row r="678" spans="1:14" x14ac:dyDescent="0.25">
      <c r="A678" s="395" t="s">
        <v>7937</v>
      </c>
      <c r="B678" s="397">
        <v>12</v>
      </c>
      <c r="C678" s="397">
        <v>10</v>
      </c>
      <c r="D678" s="397">
        <v>14</v>
      </c>
      <c r="E678" s="397">
        <v>18</v>
      </c>
      <c r="F678" s="399"/>
      <c r="G678" s="399"/>
      <c r="H678" s="399"/>
      <c r="I678" s="399"/>
      <c r="J678" s="399"/>
      <c r="K678" s="399"/>
      <c r="L678" s="399"/>
      <c r="M678" s="399"/>
      <c r="N678" s="395">
        <f t="shared" si="10"/>
        <v>54</v>
      </c>
    </row>
    <row r="679" spans="1:14" x14ac:dyDescent="0.25">
      <c r="A679" s="395" t="s">
        <v>7089</v>
      </c>
      <c r="B679" s="399"/>
      <c r="C679" s="399"/>
      <c r="D679" s="399"/>
      <c r="E679" s="399"/>
      <c r="F679" s="400"/>
      <c r="G679" s="400"/>
      <c r="H679" s="397">
        <v>187</v>
      </c>
      <c r="I679" s="397">
        <v>216</v>
      </c>
      <c r="J679" s="397">
        <v>204</v>
      </c>
      <c r="K679" s="397">
        <v>190</v>
      </c>
      <c r="L679" s="397">
        <v>196</v>
      </c>
      <c r="M679" s="397">
        <v>233</v>
      </c>
      <c r="N679" s="395">
        <f t="shared" si="10"/>
        <v>1226</v>
      </c>
    </row>
    <row r="680" spans="1:14" x14ac:dyDescent="0.25">
      <c r="A680" s="395" t="s">
        <v>7088</v>
      </c>
      <c r="B680" s="400"/>
      <c r="C680" s="400"/>
      <c r="D680" s="397">
        <v>226</v>
      </c>
      <c r="E680" s="397">
        <v>241</v>
      </c>
      <c r="F680" s="398">
        <v>216</v>
      </c>
      <c r="G680" s="398">
        <v>177</v>
      </c>
      <c r="H680" s="399"/>
      <c r="I680" s="399"/>
      <c r="J680" s="399"/>
      <c r="K680" s="399"/>
      <c r="L680" s="399"/>
      <c r="M680" s="399"/>
      <c r="N680" s="395">
        <f t="shared" si="10"/>
        <v>860</v>
      </c>
    </row>
    <row r="681" spans="1:14" x14ac:dyDescent="0.25">
      <c r="A681" s="395" t="s">
        <v>7087</v>
      </c>
      <c r="B681" s="398">
        <v>207</v>
      </c>
      <c r="C681" s="398">
        <v>237</v>
      </c>
      <c r="D681" s="399"/>
      <c r="E681" s="399"/>
      <c r="F681" s="400"/>
      <c r="G681" s="400"/>
      <c r="H681" s="400"/>
      <c r="I681" s="400"/>
      <c r="J681" s="400"/>
      <c r="K681" s="400"/>
      <c r="L681" s="400"/>
      <c r="M681" s="400"/>
      <c r="N681" s="395">
        <f t="shared" si="10"/>
        <v>444</v>
      </c>
    </row>
    <row r="682" spans="1:14" x14ac:dyDescent="0.25">
      <c r="A682" s="395" t="s">
        <v>7345</v>
      </c>
      <c r="B682" s="398">
        <v>94</v>
      </c>
      <c r="C682" s="398">
        <v>76</v>
      </c>
      <c r="D682" s="398">
        <v>60</v>
      </c>
      <c r="E682" s="398">
        <v>95</v>
      </c>
      <c r="F682" s="400"/>
      <c r="G682" s="400"/>
      <c r="H682" s="400"/>
      <c r="I682" s="400"/>
      <c r="J682" s="400"/>
      <c r="K682" s="400"/>
      <c r="L682" s="400"/>
      <c r="M682" s="400"/>
      <c r="N682" s="395">
        <f t="shared" si="10"/>
        <v>325</v>
      </c>
    </row>
    <row r="683" spans="1:14" x14ac:dyDescent="0.25">
      <c r="A683" s="395" t="s">
        <v>7344</v>
      </c>
      <c r="B683" s="400"/>
      <c r="C683" s="400"/>
      <c r="D683" s="400"/>
      <c r="E683" s="400"/>
      <c r="F683" s="398">
        <v>89</v>
      </c>
      <c r="G683" s="398">
        <v>101</v>
      </c>
      <c r="H683" s="398">
        <v>65</v>
      </c>
      <c r="I683" s="398">
        <v>79</v>
      </c>
      <c r="J683" s="398">
        <v>72</v>
      </c>
      <c r="K683" s="398">
        <v>71</v>
      </c>
      <c r="L683" s="398">
        <v>62</v>
      </c>
      <c r="M683" s="398">
        <v>44</v>
      </c>
      <c r="N683" s="395">
        <f t="shared" si="10"/>
        <v>583</v>
      </c>
    </row>
    <row r="684" spans="1:14" x14ac:dyDescent="0.25">
      <c r="A684" s="395" t="s">
        <v>7086</v>
      </c>
      <c r="B684" s="399"/>
      <c r="C684" s="399"/>
      <c r="D684" s="399"/>
      <c r="E684" s="399"/>
      <c r="F684" s="400"/>
      <c r="G684" s="400"/>
      <c r="H684" s="397">
        <v>52</v>
      </c>
      <c r="I684" s="397">
        <v>68</v>
      </c>
      <c r="J684" s="397">
        <v>58</v>
      </c>
      <c r="K684" s="397">
        <v>54</v>
      </c>
      <c r="L684" s="397">
        <v>32</v>
      </c>
      <c r="M684" s="397">
        <v>61</v>
      </c>
      <c r="N684" s="395">
        <f t="shared" si="10"/>
        <v>325</v>
      </c>
    </row>
    <row r="685" spans="1:14" x14ac:dyDescent="0.25">
      <c r="A685" s="395" t="s">
        <v>6879</v>
      </c>
      <c r="B685" s="397">
        <v>89</v>
      </c>
      <c r="C685" s="397">
        <v>107</v>
      </c>
      <c r="D685" s="397">
        <v>103</v>
      </c>
      <c r="E685" s="397">
        <v>113</v>
      </c>
      <c r="F685" s="399"/>
      <c r="G685" s="399"/>
      <c r="H685" s="399"/>
      <c r="I685" s="399"/>
      <c r="J685" s="399"/>
      <c r="K685" s="399"/>
      <c r="L685" s="399"/>
      <c r="M685" s="399"/>
      <c r="N685" s="395">
        <f t="shared" si="10"/>
        <v>412</v>
      </c>
    </row>
    <row r="686" spans="1:14" x14ac:dyDescent="0.25">
      <c r="A686" s="395" t="s">
        <v>6881</v>
      </c>
      <c r="B686" s="399"/>
      <c r="C686" s="399"/>
      <c r="D686" s="399"/>
      <c r="E686" s="399"/>
      <c r="F686" s="397">
        <v>304</v>
      </c>
      <c r="G686" s="397">
        <v>308</v>
      </c>
      <c r="H686" s="397">
        <v>266</v>
      </c>
      <c r="I686" s="397">
        <v>300</v>
      </c>
      <c r="J686" s="397">
        <v>289</v>
      </c>
      <c r="K686" s="397">
        <v>294</v>
      </c>
      <c r="L686" s="397">
        <v>277</v>
      </c>
      <c r="M686" s="397">
        <v>304</v>
      </c>
      <c r="N686" s="395">
        <f t="shared" si="10"/>
        <v>2342</v>
      </c>
    </row>
    <row r="687" spans="1:14" x14ac:dyDescent="0.25">
      <c r="A687" s="395" t="s">
        <v>6880</v>
      </c>
      <c r="B687" s="397">
        <v>71</v>
      </c>
      <c r="C687" s="397">
        <v>82</v>
      </c>
      <c r="D687" s="397">
        <v>92</v>
      </c>
      <c r="E687" s="397">
        <v>83</v>
      </c>
      <c r="F687" s="399"/>
      <c r="G687" s="399"/>
      <c r="H687" s="399"/>
      <c r="I687" s="399"/>
      <c r="J687" s="399"/>
      <c r="K687" s="399"/>
      <c r="L687" s="399"/>
      <c r="M687" s="399"/>
      <c r="N687" s="395">
        <f t="shared" si="10"/>
        <v>328</v>
      </c>
    </row>
    <row r="688" spans="1:14" x14ac:dyDescent="0.25">
      <c r="A688" s="395" t="s">
        <v>6878</v>
      </c>
      <c r="B688" s="397">
        <v>108</v>
      </c>
      <c r="C688" s="397">
        <v>112</v>
      </c>
      <c r="D688" s="397">
        <v>101</v>
      </c>
      <c r="E688" s="397">
        <v>133</v>
      </c>
      <c r="F688" s="399"/>
      <c r="G688" s="399"/>
      <c r="H688" s="399"/>
      <c r="I688" s="399"/>
      <c r="J688" s="399"/>
      <c r="K688" s="399"/>
      <c r="L688" s="399"/>
      <c r="M688" s="399"/>
      <c r="N688" s="395">
        <f t="shared" si="10"/>
        <v>454</v>
      </c>
    </row>
    <row r="689" spans="1:14" x14ac:dyDescent="0.25">
      <c r="A689" s="395" t="s">
        <v>7297</v>
      </c>
      <c r="B689" s="397">
        <v>38</v>
      </c>
      <c r="C689" s="397">
        <v>40</v>
      </c>
      <c r="D689" s="397">
        <v>28</v>
      </c>
      <c r="E689" s="397">
        <v>43</v>
      </c>
      <c r="F689" s="399"/>
      <c r="G689" s="399"/>
      <c r="H689" s="399"/>
      <c r="I689" s="399"/>
      <c r="J689" s="399"/>
      <c r="K689" s="399"/>
      <c r="L689" s="399"/>
      <c r="M689" s="399"/>
      <c r="N689" s="395">
        <f t="shared" si="10"/>
        <v>149</v>
      </c>
    </row>
    <row r="690" spans="1:14" x14ac:dyDescent="0.25">
      <c r="A690" s="395" t="s">
        <v>7296</v>
      </c>
      <c r="B690" s="400"/>
      <c r="C690" s="400"/>
      <c r="D690" s="400"/>
      <c r="E690" s="400"/>
      <c r="F690" s="397">
        <v>26</v>
      </c>
      <c r="G690" s="397">
        <v>25</v>
      </c>
      <c r="H690" s="397">
        <v>37</v>
      </c>
      <c r="I690" s="397">
        <v>27</v>
      </c>
      <c r="J690" s="397">
        <v>38</v>
      </c>
      <c r="K690" s="397">
        <v>37</v>
      </c>
      <c r="L690" s="397">
        <v>25</v>
      </c>
      <c r="M690" s="397">
        <v>29</v>
      </c>
      <c r="N690" s="395">
        <f t="shared" si="10"/>
        <v>244</v>
      </c>
    </row>
    <row r="691" spans="1:14" x14ac:dyDescent="0.25">
      <c r="A691" s="395" t="s">
        <v>7321</v>
      </c>
      <c r="B691" s="397">
        <v>26</v>
      </c>
      <c r="C691" s="397">
        <v>37</v>
      </c>
      <c r="D691" s="397">
        <v>28</v>
      </c>
      <c r="E691" s="397">
        <v>31</v>
      </c>
      <c r="F691" s="397">
        <v>19</v>
      </c>
      <c r="G691" s="397">
        <v>26</v>
      </c>
      <c r="H691" s="397">
        <v>28</v>
      </c>
      <c r="I691" s="397">
        <v>21</v>
      </c>
      <c r="J691" s="397">
        <v>13</v>
      </c>
      <c r="K691" s="397">
        <v>27</v>
      </c>
      <c r="L691" s="397">
        <v>17</v>
      </c>
      <c r="M691" s="397">
        <v>17</v>
      </c>
      <c r="N691" s="395">
        <f t="shared" si="10"/>
        <v>290</v>
      </c>
    </row>
    <row r="692" spans="1:14" x14ac:dyDescent="0.25">
      <c r="A692" s="395" t="s">
        <v>7329</v>
      </c>
      <c r="B692" s="397">
        <v>88</v>
      </c>
      <c r="C692" s="397">
        <v>79</v>
      </c>
      <c r="D692" s="397">
        <v>81</v>
      </c>
      <c r="E692" s="397">
        <v>82</v>
      </c>
      <c r="F692" s="399"/>
      <c r="G692" s="399"/>
      <c r="H692" s="399"/>
      <c r="I692" s="399"/>
      <c r="J692" s="399"/>
      <c r="K692" s="399"/>
      <c r="L692" s="399"/>
      <c r="M692" s="399"/>
      <c r="N692" s="395">
        <f t="shared" si="10"/>
        <v>330</v>
      </c>
    </row>
    <row r="693" spans="1:14" x14ac:dyDescent="0.25">
      <c r="A693" s="395" t="s">
        <v>7328</v>
      </c>
      <c r="B693" s="400"/>
      <c r="C693" s="400"/>
      <c r="D693" s="400"/>
      <c r="E693" s="400"/>
      <c r="F693" s="398">
        <v>74</v>
      </c>
      <c r="G693" s="398">
        <v>89</v>
      </c>
      <c r="H693" s="398">
        <v>78</v>
      </c>
      <c r="I693" s="398">
        <v>80</v>
      </c>
      <c r="J693" s="398">
        <v>59</v>
      </c>
      <c r="K693" s="398">
        <v>88</v>
      </c>
      <c r="L693" s="398">
        <v>86</v>
      </c>
      <c r="M693" s="398">
        <v>90</v>
      </c>
      <c r="N693" s="395">
        <f t="shared" si="10"/>
        <v>644</v>
      </c>
    </row>
    <row r="694" spans="1:14" x14ac:dyDescent="0.25">
      <c r="A694" s="395" t="s">
        <v>7970</v>
      </c>
      <c r="B694" s="398">
        <v>37</v>
      </c>
      <c r="C694" s="398">
        <v>57</v>
      </c>
      <c r="D694" s="398">
        <v>43</v>
      </c>
      <c r="E694" s="398">
        <v>40</v>
      </c>
      <c r="F694" s="397">
        <v>59</v>
      </c>
      <c r="G694" s="397">
        <v>58</v>
      </c>
      <c r="H694" s="397">
        <v>37</v>
      </c>
      <c r="I694" s="397">
        <v>45</v>
      </c>
      <c r="J694" s="397">
        <v>45</v>
      </c>
      <c r="K694" s="397">
        <v>47</v>
      </c>
      <c r="L694" s="397">
        <v>38</v>
      </c>
      <c r="M694" s="397">
        <v>41</v>
      </c>
      <c r="N694" s="395">
        <f t="shared" si="10"/>
        <v>547</v>
      </c>
    </row>
    <row r="695" spans="1:14" x14ac:dyDescent="0.25">
      <c r="A695" s="395" t="s">
        <v>6809</v>
      </c>
      <c r="B695" s="398">
        <v>47</v>
      </c>
      <c r="C695" s="398">
        <v>59</v>
      </c>
      <c r="D695" s="398">
        <v>75</v>
      </c>
      <c r="E695" s="398">
        <v>56</v>
      </c>
      <c r="F695" s="397">
        <v>46</v>
      </c>
      <c r="G695" s="397">
        <v>73</v>
      </c>
      <c r="H695" s="397">
        <v>63</v>
      </c>
      <c r="I695" s="397">
        <v>59</v>
      </c>
      <c r="J695" s="397">
        <v>53</v>
      </c>
      <c r="K695" s="397">
        <v>71</v>
      </c>
      <c r="L695" s="397">
        <v>47</v>
      </c>
      <c r="M695" s="397">
        <v>59</v>
      </c>
      <c r="N695" s="395">
        <f t="shared" si="10"/>
        <v>708</v>
      </c>
    </row>
    <row r="696" spans="1:14" x14ac:dyDescent="0.25">
      <c r="A696" s="395" t="s">
        <v>6657</v>
      </c>
      <c r="B696" s="400"/>
      <c r="C696" s="400"/>
      <c r="D696" s="400"/>
      <c r="E696" s="400"/>
      <c r="F696" s="399"/>
      <c r="G696" s="399"/>
      <c r="H696" s="398">
        <v>69</v>
      </c>
      <c r="I696" s="398">
        <v>70</v>
      </c>
      <c r="J696" s="398">
        <v>48</v>
      </c>
      <c r="K696" s="398">
        <v>83</v>
      </c>
      <c r="L696" s="398">
        <v>29</v>
      </c>
      <c r="M696" s="398">
        <v>51</v>
      </c>
      <c r="N696" s="395">
        <f t="shared" si="10"/>
        <v>350</v>
      </c>
    </row>
    <row r="697" spans="1:14" x14ac:dyDescent="0.25">
      <c r="A697" s="395" t="s">
        <v>6949</v>
      </c>
      <c r="B697" s="397">
        <v>31</v>
      </c>
      <c r="C697" s="397">
        <v>39</v>
      </c>
      <c r="D697" s="397">
        <v>22</v>
      </c>
      <c r="E697" s="397">
        <v>31</v>
      </c>
      <c r="F697" s="399"/>
      <c r="G697" s="399"/>
      <c r="H697" s="399"/>
      <c r="I697" s="399"/>
      <c r="J697" s="399"/>
      <c r="K697" s="399"/>
      <c r="L697" s="399"/>
      <c r="M697" s="399"/>
      <c r="N697" s="395">
        <f t="shared" si="10"/>
        <v>123</v>
      </c>
    </row>
    <row r="698" spans="1:14" x14ac:dyDescent="0.25">
      <c r="A698" s="395" t="s">
        <v>6948</v>
      </c>
      <c r="B698" s="399"/>
      <c r="C698" s="399"/>
      <c r="D698" s="399"/>
      <c r="E698" s="399"/>
      <c r="F698" s="397">
        <v>36</v>
      </c>
      <c r="G698" s="397">
        <v>29</v>
      </c>
      <c r="H698" s="397">
        <v>23</v>
      </c>
      <c r="I698" s="397">
        <v>37</v>
      </c>
      <c r="J698" s="397">
        <v>27</v>
      </c>
      <c r="K698" s="397">
        <v>34</v>
      </c>
      <c r="L698" s="397">
        <v>25</v>
      </c>
      <c r="M698" s="397">
        <v>31</v>
      </c>
      <c r="N698" s="395">
        <f t="shared" si="10"/>
        <v>242</v>
      </c>
    </row>
    <row r="699" spans="1:14" x14ac:dyDescent="0.25">
      <c r="A699" s="395" t="s">
        <v>6798</v>
      </c>
      <c r="B699" s="398">
        <v>53</v>
      </c>
      <c r="C699" s="398">
        <v>56</v>
      </c>
      <c r="D699" s="398">
        <v>43</v>
      </c>
      <c r="E699" s="398">
        <v>51</v>
      </c>
      <c r="F699" s="397">
        <v>58</v>
      </c>
      <c r="G699" s="397">
        <v>68</v>
      </c>
      <c r="H699" s="397">
        <v>51</v>
      </c>
      <c r="I699" s="397">
        <v>50</v>
      </c>
      <c r="J699" s="397">
        <v>32</v>
      </c>
      <c r="K699" s="397">
        <v>53</v>
      </c>
      <c r="L699" s="397">
        <v>62</v>
      </c>
      <c r="M699" s="397">
        <v>37</v>
      </c>
      <c r="N699" s="395">
        <f t="shared" si="10"/>
        <v>614</v>
      </c>
    </row>
    <row r="700" spans="1:14" x14ac:dyDescent="0.25">
      <c r="A700" s="395" t="s">
        <v>7454</v>
      </c>
      <c r="B700" s="400"/>
      <c r="C700" s="400"/>
      <c r="D700" s="400"/>
      <c r="E700" s="400"/>
      <c r="F700" s="398">
        <v>23</v>
      </c>
      <c r="G700" s="398">
        <v>59</v>
      </c>
      <c r="H700" s="398">
        <v>77</v>
      </c>
      <c r="I700" s="398">
        <v>155</v>
      </c>
      <c r="J700" s="398">
        <v>108</v>
      </c>
      <c r="K700" s="398">
        <v>173</v>
      </c>
      <c r="L700" s="398">
        <v>133</v>
      </c>
      <c r="M700" s="398">
        <v>182</v>
      </c>
      <c r="N700" s="395">
        <f t="shared" si="10"/>
        <v>910</v>
      </c>
    </row>
    <row r="701" spans="1:14" x14ac:dyDescent="0.25">
      <c r="A701" s="395" t="s">
        <v>7363</v>
      </c>
      <c r="B701" s="398">
        <v>35</v>
      </c>
      <c r="C701" s="398">
        <v>36</v>
      </c>
      <c r="D701" s="398">
        <v>27</v>
      </c>
      <c r="E701" s="398">
        <v>26</v>
      </c>
      <c r="F701" s="400"/>
      <c r="G701" s="400"/>
      <c r="H701" s="400"/>
      <c r="I701" s="400"/>
      <c r="J701" s="400"/>
      <c r="K701" s="400"/>
      <c r="L701" s="400"/>
      <c r="M701" s="400"/>
      <c r="N701" s="395">
        <f t="shared" si="10"/>
        <v>124</v>
      </c>
    </row>
    <row r="702" spans="1:14" x14ac:dyDescent="0.25">
      <c r="A702" s="395" t="s">
        <v>7362</v>
      </c>
      <c r="B702" s="400"/>
      <c r="C702" s="400"/>
      <c r="D702" s="400"/>
      <c r="E702" s="400"/>
      <c r="F702" s="398">
        <v>35</v>
      </c>
      <c r="G702" s="398">
        <v>28</v>
      </c>
      <c r="H702" s="398">
        <v>32</v>
      </c>
      <c r="I702" s="398">
        <v>29</v>
      </c>
      <c r="J702" s="398">
        <v>25</v>
      </c>
      <c r="K702" s="398">
        <v>38</v>
      </c>
      <c r="L702" s="398">
        <v>30</v>
      </c>
      <c r="M702" s="398">
        <v>35</v>
      </c>
      <c r="N702" s="395">
        <f t="shared" si="10"/>
        <v>252</v>
      </c>
    </row>
    <row r="703" spans="1:14" x14ac:dyDescent="0.25">
      <c r="A703" s="395" t="s">
        <v>6746</v>
      </c>
      <c r="B703" s="398">
        <v>105</v>
      </c>
      <c r="C703" s="398">
        <v>100</v>
      </c>
      <c r="D703" s="398">
        <v>122</v>
      </c>
      <c r="E703" s="398">
        <v>130</v>
      </c>
      <c r="F703" s="400"/>
      <c r="G703" s="400"/>
      <c r="H703" s="400"/>
      <c r="I703" s="400"/>
      <c r="J703" s="400"/>
      <c r="K703" s="400"/>
      <c r="L703" s="400"/>
      <c r="M703" s="400"/>
      <c r="N703" s="395">
        <f t="shared" si="10"/>
        <v>457</v>
      </c>
    </row>
    <row r="704" spans="1:14" x14ac:dyDescent="0.25">
      <c r="A704" s="395" t="s">
        <v>6745</v>
      </c>
      <c r="B704" s="400"/>
      <c r="C704" s="400"/>
      <c r="D704" s="400"/>
      <c r="E704" s="400"/>
      <c r="F704" s="398">
        <v>124</v>
      </c>
      <c r="G704" s="398">
        <v>113</v>
      </c>
      <c r="H704" s="398">
        <v>101</v>
      </c>
      <c r="I704" s="398">
        <v>124</v>
      </c>
      <c r="J704" s="398">
        <v>121</v>
      </c>
      <c r="K704" s="398">
        <v>136</v>
      </c>
      <c r="L704" s="398">
        <v>129</v>
      </c>
      <c r="M704" s="398">
        <v>126</v>
      </c>
      <c r="N704" s="395">
        <f t="shared" si="10"/>
        <v>974</v>
      </c>
    </row>
    <row r="705" spans="1:14" x14ac:dyDescent="0.25">
      <c r="A705" s="395" t="s">
        <v>7365</v>
      </c>
      <c r="B705" s="397">
        <v>74</v>
      </c>
      <c r="C705" s="397">
        <v>65</v>
      </c>
      <c r="D705" s="397">
        <v>92</v>
      </c>
      <c r="E705" s="397">
        <v>89</v>
      </c>
      <c r="F705" s="399"/>
      <c r="G705" s="399"/>
      <c r="H705" s="399"/>
      <c r="I705" s="399"/>
      <c r="J705" s="399"/>
      <c r="K705" s="399"/>
      <c r="L705" s="399"/>
      <c r="M705" s="399"/>
      <c r="N705" s="395">
        <f t="shared" si="10"/>
        <v>320</v>
      </c>
    </row>
    <row r="706" spans="1:14" x14ac:dyDescent="0.25">
      <c r="A706" s="395" t="s">
        <v>7364</v>
      </c>
      <c r="B706" s="399"/>
      <c r="C706" s="399"/>
      <c r="D706" s="399"/>
      <c r="E706" s="399"/>
      <c r="F706" s="397">
        <v>68</v>
      </c>
      <c r="G706" s="397">
        <v>75</v>
      </c>
      <c r="H706" s="397">
        <v>68</v>
      </c>
      <c r="I706" s="397">
        <v>90</v>
      </c>
      <c r="J706" s="397">
        <v>79</v>
      </c>
      <c r="K706" s="397">
        <v>77</v>
      </c>
      <c r="L706" s="397">
        <v>73</v>
      </c>
      <c r="M706" s="397">
        <v>80</v>
      </c>
      <c r="N706" s="395">
        <f t="shared" si="10"/>
        <v>610</v>
      </c>
    </row>
    <row r="707" spans="1:14" x14ac:dyDescent="0.25">
      <c r="A707" s="395" t="s">
        <v>7435</v>
      </c>
      <c r="B707" s="400"/>
      <c r="C707" s="400"/>
      <c r="D707" s="400"/>
      <c r="E707" s="400"/>
      <c r="F707" s="399"/>
      <c r="G707" s="398">
        <v>1</v>
      </c>
      <c r="H707" s="399"/>
      <c r="I707" s="399"/>
      <c r="J707" s="399"/>
      <c r="K707" s="399"/>
      <c r="L707" s="399"/>
      <c r="M707" s="399"/>
      <c r="N707" s="395">
        <f t="shared" si="10"/>
        <v>1</v>
      </c>
    </row>
    <row r="708" spans="1:14" x14ac:dyDescent="0.25">
      <c r="A708" s="395" t="s">
        <v>7434</v>
      </c>
      <c r="B708" s="397">
        <v>54</v>
      </c>
      <c r="C708" s="397">
        <v>60</v>
      </c>
      <c r="D708" s="397">
        <v>64</v>
      </c>
      <c r="E708" s="397">
        <v>77</v>
      </c>
      <c r="F708" s="398">
        <v>63</v>
      </c>
      <c r="G708" s="398">
        <v>63</v>
      </c>
      <c r="H708" s="398">
        <v>69</v>
      </c>
      <c r="I708" s="398">
        <v>60</v>
      </c>
      <c r="J708" s="398">
        <v>56</v>
      </c>
      <c r="K708" s="398">
        <v>61</v>
      </c>
      <c r="L708" s="398">
        <v>55</v>
      </c>
      <c r="M708" s="398">
        <v>74</v>
      </c>
      <c r="N708" s="395">
        <f t="shared" si="10"/>
        <v>756</v>
      </c>
    </row>
    <row r="709" spans="1:14" x14ac:dyDescent="0.25">
      <c r="A709" s="395" t="s">
        <v>6748</v>
      </c>
      <c r="B709" s="397">
        <v>146</v>
      </c>
      <c r="C709" s="397">
        <v>162</v>
      </c>
      <c r="D709" s="397">
        <v>149</v>
      </c>
      <c r="E709" s="398">
        <v>164</v>
      </c>
      <c r="F709" s="399"/>
      <c r="G709" s="399"/>
      <c r="H709" s="399"/>
      <c r="I709" s="399"/>
      <c r="J709" s="399"/>
      <c r="K709" s="399"/>
      <c r="L709" s="399"/>
      <c r="M709" s="399"/>
      <c r="N709" s="395">
        <f t="shared" ref="N709:N772" si="11">SUM(B709:M709)</f>
        <v>621</v>
      </c>
    </row>
    <row r="710" spans="1:14" x14ac:dyDescent="0.25">
      <c r="A710" s="395" t="s">
        <v>6747</v>
      </c>
      <c r="B710" s="399"/>
      <c r="C710" s="399"/>
      <c r="D710" s="399"/>
      <c r="E710" s="399"/>
      <c r="F710" s="397">
        <v>161</v>
      </c>
      <c r="G710" s="397">
        <v>160</v>
      </c>
      <c r="H710" s="397">
        <v>175</v>
      </c>
      <c r="I710" s="397">
        <v>151</v>
      </c>
      <c r="J710" s="397">
        <v>140</v>
      </c>
      <c r="K710" s="397">
        <v>146</v>
      </c>
      <c r="L710" s="397">
        <v>115</v>
      </c>
      <c r="M710" s="397">
        <v>119</v>
      </c>
      <c r="N710" s="395">
        <f t="shared" si="11"/>
        <v>1167</v>
      </c>
    </row>
    <row r="711" spans="1:14" x14ac:dyDescent="0.25">
      <c r="A711" s="395" t="s">
        <v>7560</v>
      </c>
      <c r="B711" s="400"/>
      <c r="C711" s="400"/>
      <c r="D711" s="400"/>
      <c r="E711" s="400"/>
      <c r="F711" s="398">
        <v>34</v>
      </c>
      <c r="G711" s="398">
        <v>36</v>
      </c>
      <c r="H711" s="398">
        <v>27</v>
      </c>
      <c r="I711" s="398">
        <v>18</v>
      </c>
      <c r="J711" s="398">
        <v>30</v>
      </c>
      <c r="K711" s="398">
        <v>38</v>
      </c>
      <c r="L711" s="398">
        <v>22</v>
      </c>
      <c r="M711" s="398">
        <v>20</v>
      </c>
      <c r="N711" s="395">
        <f t="shared" si="11"/>
        <v>225</v>
      </c>
    </row>
    <row r="712" spans="1:14" x14ac:dyDescent="0.25">
      <c r="A712" s="395" t="s">
        <v>7559</v>
      </c>
      <c r="B712" s="398">
        <v>37</v>
      </c>
      <c r="C712" s="398">
        <v>53</v>
      </c>
      <c r="D712" s="398">
        <v>34</v>
      </c>
      <c r="E712" s="398">
        <v>27</v>
      </c>
      <c r="F712" s="399"/>
      <c r="G712" s="400"/>
      <c r="H712" s="399"/>
      <c r="I712" s="400"/>
      <c r="J712" s="400"/>
      <c r="K712" s="400"/>
      <c r="L712" s="400"/>
      <c r="M712" s="400"/>
      <c r="N712" s="395">
        <f t="shared" si="11"/>
        <v>151</v>
      </c>
    </row>
    <row r="713" spans="1:14" x14ac:dyDescent="0.25">
      <c r="A713" s="395" t="s">
        <v>7062</v>
      </c>
      <c r="B713" s="397">
        <v>24</v>
      </c>
      <c r="C713" s="397">
        <v>38</v>
      </c>
      <c r="D713" s="397">
        <v>41</v>
      </c>
      <c r="E713" s="397">
        <v>38</v>
      </c>
      <c r="F713" s="398">
        <v>35</v>
      </c>
      <c r="G713" s="398">
        <v>39</v>
      </c>
      <c r="H713" s="398">
        <v>38</v>
      </c>
      <c r="I713" s="398">
        <v>34</v>
      </c>
      <c r="J713" s="398">
        <v>29</v>
      </c>
      <c r="K713" s="398">
        <v>26</v>
      </c>
      <c r="L713" s="398">
        <v>35</v>
      </c>
      <c r="M713" s="398">
        <v>50</v>
      </c>
      <c r="N713" s="395">
        <f t="shared" si="11"/>
        <v>427</v>
      </c>
    </row>
    <row r="714" spans="1:14" x14ac:dyDescent="0.25">
      <c r="A714" s="395" t="s">
        <v>7330</v>
      </c>
      <c r="B714" s="399"/>
      <c r="C714" s="399"/>
      <c r="D714" s="399"/>
      <c r="E714" s="399"/>
      <c r="F714" s="397">
        <v>59</v>
      </c>
      <c r="G714" s="397">
        <v>58</v>
      </c>
      <c r="H714" s="397">
        <v>45</v>
      </c>
      <c r="I714" s="397">
        <v>65</v>
      </c>
      <c r="J714" s="397">
        <v>40</v>
      </c>
      <c r="K714" s="397">
        <v>59</v>
      </c>
      <c r="L714" s="397">
        <v>53</v>
      </c>
      <c r="M714" s="397">
        <v>56</v>
      </c>
      <c r="N714" s="395">
        <f t="shared" si="11"/>
        <v>435</v>
      </c>
    </row>
    <row r="715" spans="1:14" x14ac:dyDescent="0.25">
      <c r="A715" s="395" t="s">
        <v>7331</v>
      </c>
      <c r="B715" s="398">
        <v>52</v>
      </c>
      <c r="C715" s="398">
        <v>46</v>
      </c>
      <c r="D715" s="398">
        <v>52</v>
      </c>
      <c r="E715" s="398">
        <v>72</v>
      </c>
      <c r="F715" s="400"/>
      <c r="G715" s="400"/>
      <c r="H715" s="400"/>
      <c r="I715" s="400"/>
      <c r="J715" s="400"/>
      <c r="K715" s="400"/>
      <c r="L715" s="400"/>
      <c r="M715" s="400"/>
      <c r="N715" s="395">
        <f t="shared" si="11"/>
        <v>222</v>
      </c>
    </row>
    <row r="716" spans="1:14" x14ac:dyDescent="0.25">
      <c r="A716" s="395" t="s">
        <v>6950</v>
      </c>
      <c r="B716" s="400"/>
      <c r="C716" s="400"/>
      <c r="D716" s="400"/>
      <c r="E716" s="400"/>
      <c r="F716" s="398">
        <v>86</v>
      </c>
      <c r="G716" s="398">
        <v>90</v>
      </c>
      <c r="H716" s="398">
        <v>64</v>
      </c>
      <c r="I716" s="398">
        <v>87</v>
      </c>
      <c r="J716" s="398">
        <v>82</v>
      </c>
      <c r="K716" s="398">
        <v>78</v>
      </c>
      <c r="L716" s="398">
        <v>82</v>
      </c>
      <c r="M716" s="398">
        <v>83</v>
      </c>
      <c r="N716" s="395">
        <f t="shared" si="11"/>
        <v>652</v>
      </c>
    </row>
    <row r="717" spans="1:14" x14ac:dyDescent="0.25">
      <c r="A717" s="395" t="s">
        <v>6951</v>
      </c>
      <c r="B717" s="398">
        <v>80</v>
      </c>
      <c r="C717" s="398">
        <v>75</v>
      </c>
      <c r="D717" s="398">
        <v>97</v>
      </c>
      <c r="E717" s="398">
        <v>71</v>
      </c>
      <c r="F717" s="400"/>
      <c r="G717" s="400"/>
      <c r="H717" s="400"/>
      <c r="I717" s="400"/>
      <c r="J717" s="400"/>
      <c r="K717" s="400"/>
      <c r="L717" s="400"/>
      <c r="M717" s="400"/>
      <c r="N717" s="395">
        <f t="shared" si="11"/>
        <v>323</v>
      </c>
    </row>
    <row r="718" spans="1:14" x14ac:dyDescent="0.25">
      <c r="A718" s="395" t="s">
        <v>7079</v>
      </c>
      <c r="B718" s="397">
        <v>65</v>
      </c>
      <c r="C718" s="397">
        <v>68</v>
      </c>
      <c r="D718" s="397">
        <v>58</v>
      </c>
      <c r="E718" s="397">
        <v>69</v>
      </c>
      <c r="F718" s="400"/>
      <c r="G718" s="400"/>
      <c r="H718" s="400"/>
      <c r="I718" s="400"/>
      <c r="J718" s="400"/>
      <c r="K718" s="400"/>
      <c r="L718" s="400"/>
      <c r="M718" s="400"/>
      <c r="N718" s="395">
        <f t="shared" si="11"/>
        <v>260</v>
      </c>
    </row>
    <row r="719" spans="1:14" x14ac:dyDescent="0.25">
      <c r="A719" s="395" t="s">
        <v>7080</v>
      </c>
      <c r="B719" s="400"/>
      <c r="C719" s="400"/>
      <c r="D719" s="400"/>
      <c r="E719" s="400"/>
      <c r="F719" s="398">
        <v>56</v>
      </c>
      <c r="G719" s="398">
        <v>60</v>
      </c>
      <c r="H719" s="398">
        <v>51</v>
      </c>
      <c r="I719" s="398">
        <v>53</v>
      </c>
      <c r="J719" s="398">
        <v>57</v>
      </c>
      <c r="K719" s="398">
        <v>64</v>
      </c>
      <c r="L719" s="398">
        <v>52</v>
      </c>
      <c r="M719" s="398">
        <v>52</v>
      </c>
      <c r="N719" s="395">
        <f t="shared" si="11"/>
        <v>445</v>
      </c>
    </row>
    <row r="720" spans="1:14" x14ac:dyDescent="0.25">
      <c r="A720" s="395" t="s">
        <v>7436</v>
      </c>
      <c r="B720" s="398">
        <v>48</v>
      </c>
      <c r="C720" s="398">
        <v>43</v>
      </c>
      <c r="D720" s="398">
        <v>41</v>
      </c>
      <c r="E720" s="398">
        <v>43</v>
      </c>
      <c r="F720" s="397">
        <v>34</v>
      </c>
      <c r="G720" s="397">
        <v>44</v>
      </c>
      <c r="H720" s="397">
        <v>42</v>
      </c>
      <c r="I720" s="397">
        <v>51</v>
      </c>
      <c r="J720" s="397">
        <v>37</v>
      </c>
      <c r="K720" s="397">
        <v>43</v>
      </c>
      <c r="L720" s="397">
        <v>37</v>
      </c>
      <c r="M720" s="397">
        <v>45</v>
      </c>
      <c r="N720" s="395">
        <f t="shared" si="11"/>
        <v>508</v>
      </c>
    </row>
    <row r="721" spans="1:14" x14ac:dyDescent="0.25">
      <c r="A721" s="395" t="s">
        <v>6751</v>
      </c>
      <c r="B721" s="397">
        <v>105</v>
      </c>
      <c r="C721" s="397">
        <v>99</v>
      </c>
      <c r="D721" s="397">
        <v>102</v>
      </c>
      <c r="E721" s="397">
        <v>101</v>
      </c>
      <c r="F721" s="399"/>
      <c r="G721" s="399"/>
      <c r="H721" s="399"/>
      <c r="I721" s="399"/>
      <c r="J721" s="399"/>
      <c r="K721" s="399"/>
      <c r="L721" s="399"/>
      <c r="M721" s="399"/>
      <c r="N721" s="395">
        <f t="shared" si="11"/>
        <v>407</v>
      </c>
    </row>
    <row r="722" spans="1:14" x14ac:dyDescent="0.25">
      <c r="A722" s="395" t="s">
        <v>6750</v>
      </c>
      <c r="B722" s="398">
        <v>110</v>
      </c>
      <c r="C722" s="398">
        <v>120</v>
      </c>
      <c r="D722" s="398">
        <v>111</v>
      </c>
      <c r="E722" s="398">
        <v>114</v>
      </c>
      <c r="F722" s="400"/>
      <c r="G722" s="400"/>
      <c r="H722" s="400"/>
      <c r="I722" s="400"/>
      <c r="J722" s="400"/>
      <c r="K722" s="400"/>
      <c r="L722" s="400"/>
      <c r="M722" s="400"/>
      <c r="N722" s="395">
        <f t="shared" si="11"/>
        <v>455</v>
      </c>
    </row>
    <row r="723" spans="1:14" x14ac:dyDescent="0.25">
      <c r="A723" s="395" t="s">
        <v>6749</v>
      </c>
      <c r="B723" s="399"/>
      <c r="C723" s="399"/>
      <c r="D723" s="399"/>
      <c r="E723" s="399"/>
      <c r="F723" s="397">
        <v>203</v>
      </c>
      <c r="G723" s="397">
        <v>217</v>
      </c>
      <c r="H723" s="397">
        <v>197</v>
      </c>
      <c r="I723" s="397">
        <v>183</v>
      </c>
      <c r="J723" s="397">
        <v>199</v>
      </c>
      <c r="K723" s="397">
        <v>229</v>
      </c>
      <c r="L723" s="397">
        <v>219</v>
      </c>
      <c r="M723" s="397">
        <v>218</v>
      </c>
      <c r="N723" s="395">
        <f t="shared" si="11"/>
        <v>1665</v>
      </c>
    </row>
    <row r="724" spans="1:14" x14ac:dyDescent="0.25">
      <c r="A724" s="395" t="s">
        <v>7230</v>
      </c>
      <c r="B724" s="400"/>
      <c r="C724" s="400"/>
      <c r="D724" s="400"/>
      <c r="E724" s="400"/>
      <c r="F724" s="399"/>
      <c r="G724" s="399"/>
      <c r="H724" s="398">
        <v>148</v>
      </c>
      <c r="I724" s="398">
        <v>157</v>
      </c>
      <c r="J724" s="398">
        <v>140</v>
      </c>
      <c r="K724" s="398">
        <v>149</v>
      </c>
      <c r="L724" s="398">
        <v>139</v>
      </c>
      <c r="M724" s="398">
        <v>166</v>
      </c>
      <c r="N724" s="395">
        <f t="shared" si="11"/>
        <v>899</v>
      </c>
    </row>
    <row r="725" spans="1:14" x14ac:dyDescent="0.25">
      <c r="A725" s="395" t="s">
        <v>7229</v>
      </c>
      <c r="B725" s="398">
        <v>137</v>
      </c>
      <c r="C725" s="398">
        <v>134</v>
      </c>
      <c r="D725" s="398">
        <v>125</v>
      </c>
      <c r="E725" s="398">
        <v>147</v>
      </c>
      <c r="F725" s="397">
        <v>145</v>
      </c>
      <c r="G725" s="397">
        <v>168</v>
      </c>
      <c r="H725" s="400"/>
      <c r="I725" s="400"/>
      <c r="J725" s="400"/>
      <c r="K725" s="400"/>
      <c r="L725" s="400"/>
      <c r="M725" s="400"/>
      <c r="N725" s="395">
        <f t="shared" si="11"/>
        <v>856</v>
      </c>
    </row>
    <row r="726" spans="1:14" x14ac:dyDescent="0.25">
      <c r="A726" s="395" t="s">
        <v>7748</v>
      </c>
      <c r="B726" s="400"/>
      <c r="C726" s="400"/>
      <c r="D726" s="400"/>
      <c r="E726" s="400"/>
      <c r="F726" s="398">
        <v>57</v>
      </c>
      <c r="G726" s="398">
        <v>33</v>
      </c>
      <c r="H726" s="398">
        <v>33</v>
      </c>
      <c r="I726" s="398">
        <v>19</v>
      </c>
      <c r="J726" s="398">
        <v>36</v>
      </c>
      <c r="K726" s="398">
        <v>29</v>
      </c>
      <c r="L726" s="398">
        <v>31</v>
      </c>
      <c r="M726" s="398">
        <v>11</v>
      </c>
      <c r="N726" s="395">
        <f t="shared" si="11"/>
        <v>249</v>
      </c>
    </row>
    <row r="727" spans="1:14" x14ac:dyDescent="0.25">
      <c r="A727" s="395" t="s">
        <v>7366</v>
      </c>
      <c r="B727" s="398">
        <v>25</v>
      </c>
      <c r="C727" s="398">
        <v>45</v>
      </c>
      <c r="D727" s="398">
        <v>41</v>
      </c>
      <c r="E727" s="398">
        <v>36</v>
      </c>
      <c r="F727" s="397">
        <v>35</v>
      </c>
      <c r="G727" s="397">
        <v>39</v>
      </c>
      <c r="H727" s="397">
        <v>29</v>
      </c>
      <c r="I727" s="397">
        <v>46</v>
      </c>
      <c r="J727" s="397">
        <v>35</v>
      </c>
      <c r="K727" s="397">
        <v>44</v>
      </c>
      <c r="L727" s="397">
        <v>48</v>
      </c>
      <c r="M727" s="397">
        <v>25</v>
      </c>
      <c r="N727" s="395">
        <f t="shared" si="11"/>
        <v>448</v>
      </c>
    </row>
    <row r="728" spans="1:14" x14ac:dyDescent="0.25">
      <c r="A728" s="395" t="s">
        <v>7479</v>
      </c>
      <c r="B728" s="400"/>
      <c r="C728" s="400"/>
      <c r="D728" s="400"/>
      <c r="E728" s="400"/>
      <c r="F728" s="398">
        <v>192</v>
      </c>
      <c r="G728" s="398">
        <v>194</v>
      </c>
      <c r="H728" s="398">
        <v>205</v>
      </c>
      <c r="I728" s="398">
        <v>189</v>
      </c>
      <c r="J728" s="398">
        <v>188</v>
      </c>
      <c r="K728" s="398">
        <v>181</v>
      </c>
      <c r="L728" s="398">
        <v>186</v>
      </c>
      <c r="M728" s="398">
        <v>204</v>
      </c>
      <c r="N728" s="395">
        <f t="shared" si="11"/>
        <v>1539</v>
      </c>
    </row>
    <row r="729" spans="1:14" x14ac:dyDescent="0.25">
      <c r="A729" s="395" t="s">
        <v>7478</v>
      </c>
      <c r="B729" s="398">
        <v>170</v>
      </c>
      <c r="C729" s="398">
        <v>182</v>
      </c>
      <c r="D729" s="398">
        <v>180</v>
      </c>
      <c r="E729" s="398">
        <v>196</v>
      </c>
      <c r="F729" s="400"/>
      <c r="G729" s="400"/>
      <c r="H729" s="400"/>
      <c r="I729" s="400"/>
      <c r="J729" s="400"/>
      <c r="K729" s="400"/>
      <c r="L729" s="400"/>
      <c r="M729" s="400"/>
      <c r="N729" s="395">
        <f t="shared" si="11"/>
        <v>728</v>
      </c>
    </row>
    <row r="730" spans="1:14" x14ac:dyDescent="0.25">
      <c r="A730" s="395" t="s">
        <v>7564</v>
      </c>
      <c r="B730" s="397">
        <v>163</v>
      </c>
      <c r="C730" s="397">
        <v>162</v>
      </c>
      <c r="D730" s="397">
        <v>157</v>
      </c>
      <c r="E730" s="397">
        <v>179</v>
      </c>
      <c r="F730" s="399"/>
      <c r="G730" s="399"/>
      <c r="H730" s="399"/>
      <c r="I730" s="399"/>
      <c r="J730" s="399"/>
      <c r="K730" s="399"/>
      <c r="L730" s="399"/>
      <c r="M730" s="399"/>
      <c r="N730" s="395">
        <f t="shared" si="11"/>
        <v>661</v>
      </c>
    </row>
    <row r="731" spans="1:14" x14ac:dyDescent="0.25">
      <c r="A731" s="395" t="s">
        <v>7563</v>
      </c>
      <c r="B731" s="399"/>
      <c r="C731" s="399"/>
      <c r="D731" s="399"/>
      <c r="E731" s="399"/>
      <c r="F731" s="397">
        <v>298</v>
      </c>
      <c r="G731" s="397">
        <v>320</v>
      </c>
      <c r="H731" s="397">
        <v>327</v>
      </c>
      <c r="I731" s="397">
        <v>302</v>
      </c>
      <c r="J731" s="397">
        <v>322</v>
      </c>
      <c r="K731" s="397">
        <v>333</v>
      </c>
      <c r="L731" s="397">
        <v>329</v>
      </c>
      <c r="M731" s="397">
        <v>324</v>
      </c>
      <c r="N731" s="395">
        <f t="shared" si="11"/>
        <v>2555</v>
      </c>
    </row>
    <row r="732" spans="1:14" x14ac:dyDescent="0.25">
      <c r="A732" s="395" t="s">
        <v>7562</v>
      </c>
      <c r="B732" s="397">
        <v>90</v>
      </c>
      <c r="C732" s="397">
        <v>90</v>
      </c>
      <c r="D732" s="397">
        <v>87</v>
      </c>
      <c r="E732" s="397">
        <v>98</v>
      </c>
      <c r="F732" s="399"/>
      <c r="G732" s="399"/>
      <c r="H732" s="399"/>
      <c r="I732" s="399"/>
      <c r="J732" s="399"/>
      <c r="K732" s="399"/>
      <c r="L732" s="399"/>
      <c r="M732" s="399"/>
      <c r="N732" s="395">
        <f t="shared" si="11"/>
        <v>365</v>
      </c>
    </row>
    <row r="733" spans="1:14" x14ac:dyDescent="0.25">
      <c r="A733" s="395" t="s">
        <v>7561</v>
      </c>
      <c r="B733" s="397">
        <v>83</v>
      </c>
      <c r="C733" s="397">
        <v>88</v>
      </c>
      <c r="D733" s="397">
        <v>97</v>
      </c>
      <c r="E733" s="397">
        <v>91</v>
      </c>
      <c r="F733" s="400"/>
      <c r="G733" s="400"/>
      <c r="H733" s="400"/>
      <c r="I733" s="400"/>
      <c r="J733" s="400"/>
      <c r="K733" s="400"/>
      <c r="L733" s="400"/>
      <c r="M733" s="400"/>
      <c r="N733" s="395">
        <f t="shared" si="11"/>
        <v>359</v>
      </c>
    </row>
    <row r="734" spans="1:14" x14ac:dyDescent="0.25">
      <c r="A734" s="395" t="s">
        <v>6810</v>
      </c>
      <c r="B734" s="398">
        <v>54</v>
      </c>
      <c r="C734" s="398">
        <v>55</v>
      </c>
      <c r="D734" s="398">
        <v>67</v>
      </c>
      <c r="E734" s="398">
        <v>48</v>
      </c>
      <c r="F734" s="397">
        <v>59</v>
      </c>
      <c r="G734" s="397">
        <v>44</v>
      </c>
      <c r="H734" s="397">
        <v>42</v>
      </c>
      <c r="I734" s="397">
        <v>43</v>
      </c>
      <c r="J734" s="397">
        <v>51</v>
      </c>
      <c r="K734" s="397">
        <v>50</v>
      </c>
      <c r="L734" s="397">
        <v>44</v>
      </c>
      <c r="M734" s="397">
        <v>44</v>
      </c>
      <c r="N734" s="395">
        <f t="shared" si="11"/>
        <v>601</v>
      </c>
    </row>
    <row r="735" spans="1:14" x14ac:dyDescent="0.25">
      <c r="A735" s="395" t="s">
        <v>7939</v>
      </c>
      <c r="B735" s="400"/>
      <c r="C735" s="400"/>
      <c r="D735" s="400"/>
      <c r="E735" s="400"/>
      <c r="F735" s="398">
        <v>48</v>
      </c>
      <c r="G735" s="398">
        <v>55</v>
      </c>
      <c r="H735" s="398">
        <v>62</v>
      </c>
      <c r="I735" s="398">
        <v>50</v>
      </c>
      <c r="J735" s="398">
        <v>46</v>
      </c>
      <c r="K735" s="398">
        <v>72</v>
      </c>
      <c r="L735" s="398">
        <v>58</v>
      </c>
      <c r="M735" s="398">
        <v>73</v>
      </c>
      <c r="N735" s="395">
        <f t="shared" si="11"/>
        <v>464</v>
      </c>
    </row>
    <row r="736" spans="1:14" x14ac:dyDescent="0.25">
      <c r="A736" s="395" t="s">
        <v>7938</v>
      </c>
      <c r="B736" s="397">
        <v>49</v>
      </c>
      <c r="C736" s="397">
        <v>64</v>
      </c>
      <c r="D736" s="397">
        <v>52</v>
      </c>
      <c r="E736" s="397">
        <v>66</v>
      </c>
      <c r="F736" s="399"/>
      <c r="G736" s="399"/>
      <c r="H736" s="399"/>
      <c r="I736" s="399"/>
      <c r="J736" s="399"/>
      <c r="K736" s="399"/>
      <c r="L736" s="399"/>
      <c r="M736" s="399"/>
      <c r="N736" s="395">
        <f t="shared" si="11"/>
        <v>231</v>
      </c>
    </row>
    <row r="737" spans="1:14" x14ac:dyDescent="0.25">
      <c r="A737" s="395" t="s">
        <v>15049</v>
      </c>
      <c r="B737" s="398">
        <v>109</v>
      </c>
      <c r="C737" s="398">
        <v>109</v>
      </c>
      <c r="D737" s="398">
        <v>118</v>
      </c>
      <c r="E737" s="398">
        <v>126</v>
      </c>
      <c r="F737" s="400"/>
      <c r="G737" s="400"/>
      <c r="H737" s="400"/>
      <c r="I737" s="400"/>
      <c r="J737" s="400"/>
      <c r="K737" s="400"/>
      <c r="L737" s="400"/>
      <c r="M737" s="400"/>
      <c r="N737" s="395">
        <f t="shared" si="11"/>
        <v>462</v>
      </c>
    </row>
    <row r="738" spans="1:14" x14ac:dyDescent="0.25">
      <c r="A738" s="395" t="s">
        <v>6811</v>
      </c>
      <c r="B738" s="399"/>
      <c r="C738" s="399"/>
      <c r="D738" s="399"/>
      <c r="E738" s="399"/>
      <c r="F738" s="397">
        <v>120</v>
      </c>
      <c r="G738" s="397">
        <v>111</v>
      </c>
      <c r="H738" s="397">
        <v>95</v>
      </c>
      <c r="I738" s="397">
        <v>124</v>
      </c>
      <c r="J738" s="397">
        <v>62</v>
      </c>
      <c r="K738" s="397">
        <v>91</v>
      </c>
      <c r="L738" s="397">
        <v>69</v>
      </c>
      <c r="M738" s="397">
        <v>113</v>
      </c>
      <c r="N738" s="395">
        <f t="shared" si="11"/>
        <v>785</v>
      </c>
    </row>
    <row r="739" spans="1:14" x14ac:dyDescent="0.25">
      <c r="A739" s="395" t="s">
        <v>7085</v>
      </c>
      <c r="B739" s="397">
        <v>2</v>
      </c>
      <c r="C739" s="397">
        <v>7</v>
      </c>
      <c r="D739" s="397">
        <v>3</v>
      </c>
      <c r="E739" s="397">
        <v>9</v>
      </c>
      <c r="F739" s="398">
        <v>19</v>
      </c>
      <c r="G739" s="398">
        <v>18</v>
      </c>
      <c r="H739" s="398">
        <v>9</v>
      </c>
      <c r="I739" s="398">
        <v>13</v>
      </c>
      <c r="J739" s="398">
        <v>15</v>
      </c>
      <c r="K739" s="398">
        <v>12</v>
      </c>
      <c r="L739" s="398">
        <v>15</v>
      </c>
      <c r="M739" s="398">
        <v>16</v>
      </c>
      <c r="N739" s="395">
        <f t="shared" si="11"/>
        <v>138</v>
      </c>
    </row>
    <row r="740" spans="1:14" x14ac:dyDescent="0.25">
      <c r="A740" s="395" t="s">
        <v>7763</v>
      </c>
      <c r="B740" s="398">
        <v>35</v>
      </c>
      <c r="C740" s="398">
        <v>40</v>
      </c>
      <c r="D740" s="398">
        <v>45</v>
      </c>
      <c r="E740" s="398">
        <v>33</v>
      </c>
      <c r="F740" s="397">
        <v>96</v>
      </c>
      <c r="G740" s="397">
        <v>87</v>
      </c>
      <c r="H740" s="397">
        <v>96</v>
      </c>
      <c r="I740" s="397">
        <v>71</v>
      </c>
      <c r="J740" s="397">
        <v>48</v>
      </c>
      <c r="K740" s="397">
        <v>63</v>
      </c>
      <c r="L740" s="397">
        <v>54</v>
      </c>
      <c r="M740" s="397">
        <v>48</v>
      </c>
      <c r="N740" s="395">
        <f t="shared" si="11"/>
        <v>716</v>
      </c>
    </row>
    <row r="741" spans="1:14" x14ac:dyDescent="0.25">
      <c r="A741" s="395" t="s">
        <v>7996</v>
      </c>
      <c r="B741" s="397">
        <v>74</v>
      </c>
      <c r="C741" s="397">
        <v>67</v>
      </c>
      <c r="D741" s="397">
        <v>77</v>
      </c>
      <c r="E741" s="397">
        <v>54</v>
      </c>
      <c r="F741" s="397">
        <v>62</v>
      </c>
      <c r="G741" s="397">
        <v>61</v>
      </c>
      <c r="H741" s="397">
        <v>59</v>
      </c>
      <c r="I741" s="397">
        <v>60</v>
      </c>
      <c r="J741" s="397">
        <v>47</v>
      </c>
      <c r="K741" s="397">
        <v>40</v>
      </c>
      <c r="L741" s="397">
        <v>43</v>
      </c>
      <c r="M741" s="397">
        <v>38</v>
      </c>
      <c r="N741" s="395">
        <f t="shared" si="11"/>
        <v>682</v>
      </c>
    </row>
    <row r="742" spans="1:14" x14ac:dyDescent="0.25">
      <c r="A742" s="395" t="s">
        <v>7565</v>
      </c>
      <c r="B742" s="399"/>
      <c r="C742" s="399"/>
      <c r="D742" s="399"/>
      <c r="E742" s="399"/>
      <c r="F742" s="397">
        <v>78</v>
      </c>
      <c r="G742" s="397">
        <v>67</v>
      </c>
      <c r="H742" s="397">
        <v>58</v>
      </c>
      <c r="I742" s="397">
        <v>59</v>
      </c>
      <c r="J742" s="397">
        <v>65</v>
      </c>
      <c r="K742" s="397">
        <v>62</v>
      </c>
      <c r="L742" s="397">
        <v>47</v>
      </c>
      <c r="M742" s="397">
        <v>61</v>
      </c>
      <c r="N742" s="395">
        <f t="shared" si="11"/>
        <v>497</v>
      </c>
    </row>
    <row r="743" spans="1:14" x14ac:dyDescent="0.25">
      <c r="A743" s="395" t="s">
        <v>7566</v>
      </c>
      <c r="B743" s="397">
        <v>70</v>
      </c>
      <c r="C743" s="397">
        <v>66</v>
      </c>
      <c r="D743" s="397">
        <v>58</v>
      </c>
      <c r="E743" s="397">
        <v>82</v>
      </c>
      <c r="F743" s="399"/>
      <c r="G743" s="399"/>
      <c r="H743" s="399"/>
      <c r="I743" s="399"/>
      <c r="J743" s="399"/>
      <c r="K743" s="399"/>
      <c r="L743" s="399"/>
      <c r="M743" s="399"/>
      <c r="N743" s="395">
        <f t="shared" si="11"/>
        <v>276</v>
      </c>
    </row>
    <row r="744" spans="1:14" x14ac:dyDescent="0.25">
      <c r="A744" s="395" t="s">
        <v>6953</v>
      </c>
      <c r="B744" s="397">
        <v>73</v>
      </c>
      <c r="C744" s="397">
        <v>75</v>
      </c>
      <c r="D744" s="397">
        <v>77</v>
      </c>
      <c r="E744" s="397">
        <v>72</v>
      </c>
      <c r="F744" s="399"/>
      <c r="G744" s="399"/>
      <c r="H744" s="399"/>
      <c r="I744" s="399"/>
      <c r="J744" s="399"/>
      <c r="K744" s="399"/>
      <c r="L744" s="399"/>
      <c r="M744" s="399"/>
      <c r="N744" s="395">
        <f t="shared" si="11"/>
        <v>297</v>
      </c>
    </row>
    <row r="745" spans="1:14" x14ac:dyDescent="0.25">
      <c r="A745" s="395" t="s">
        <v>6952</v>
      </c>
      <c r="B745" s="399"/>
      <c r="C745" s="399"/>
      <c r="D745" s="399"/>
      <c r="E745" s="399"/>
      <c r="F745" s="397">
        <v>74</v>
      </c>
      <c r="G745" s="397">
        <v>96</v>
      </c>
      <c r="H745" s="397">
        <v>77</v>
      </c>
      <c r="I745" s="397">
        <v>65</v>
      </c>
      <c r="J745" s="397">
        <v>69</v>
      </c>
      <c r="K745" s="397">
        <v>71</v>
      </c>
      <c r="L745" s="397">
        <v>53</v>
      </c>
      <c r="M745" s="397">
        <v>68</v>
      </c>
      <c r="N745" s="395">
        <f t="shared" si="11"/>
        <v>573</v>
      </c>
    </row>
    <row r="746" spans="1:14" x14ac:dyDescent="0.25">
      <c r="A746" s="395" t="s">
        <v>7734</v>
      </c>
      <c r="B746" s="398">
        <v>19</v>
      </c>
      <c r="C746" s="398">
        <v>29</v>
      </c>
      <c r="D746" s="398">
        <v>25</v>
      </c>
      <c r="E746" s="398">
        <v>23</v>
      </c>
      <c r="F746" s="397">
        <v>52</v>
      </c>
      <c r="G746" s="397">
        <v>51</v>
      </c>
      <c r="H746" s="397">
        <v>35</v>
      </c>
      <c r="I746" s="397">
        <v>36</v>
      </c>
      <c r="J746" s="397">
        <v>49</v>
      </c>
      <c r="K746" s="397">
        <v>48</v>
      </c>
      <c r="L746" s="397">
        <v>29</v>
      </c>
      <c r="M746" s="397">
        <v>35</v>
      </c>
      <c r="N746" s="395">
        <f t="shared" si="11"/>
        <v>431</v>
      </c>
    </row>
    <row r="747" spans="1:14" x14ac:dyDescent="0.25">
      <c r="A747" s="395" t="s">
        <v>7305</v>
      </c>
      <c r="B747" s="399"/>
      <c r="C747" s="399"/>
      <c r="D747" s="399"/>
      <c r="E747" s="399"/>
      <c r="F747" s="397">
        <v>33</v>
      </c>
      <c r="G747" s="397">
        <v>47</v>
      </c>
      <c r="H747" s="397">
        <v>29</v>
      </c>
      <c r="I747" s="397">
        <v>40</v>
      </c>
      <c r="J747" s="397">
        <v>43</v>
      </c>
      <c r="K747" s="397">
        <v>33</v>
      </c>
      <c r="L747" s="397">
        <v>38</v>
      </c>
      <c r="M747" s="397">
        <v>39</v>
      </c>
      <c r="N747" s="395">
        <f t="shared" si="11"/>
        <v>302</v>
      </c>
    </row>
    <row r="748" spans="1:14" x14ac:dyDescent="0.25">
      <c r="A748" s="395" t="s">
        <v>7306</v>
      </c>
      <c r="B748" s="397">
        <v>58</v>
      </c>
      <c r="C748" s="397">
        <v>43</v>
      </c>
      <c r="D748" s="397">
        <v>47</v>
      </c>
      <c r="E748" s="397">
        <v>45</v>
      </c>
      <c r="F748" s="399"/>
      <c r="G748" s="399"/>
      <c r="H748" s="399"/>
      <c r="I748" s="399"/>
      <c r="J748" s="399"/>
      <c r="K748" s="399"/>
      <c r="L748" s="399"/>
      <c r="M748" s="399"/>
      <c r="N748" s="395">
        <f t="shared" si="11"/>
        <v>193</v>
      </c>
    </row>
    <row r="749" spans="1:14" x14ac:dyDescent="0.25">
      <c r="A749" s="395" t="s">
        <v>7050</v>
      </c>
      <c r="B749" s="398">
        <v>4</v>
      </c>
      <c r="C749" s="398">
        <v>2</v>
      </c>
      <c r="D749" s="398">
        <v>1</v>
      </c>
      <c r="E749" s="398">
        <v>1</v>
      </c>
      <c r="F749" s="400"/>
      <c r="G749" s="400"/>
      <c r="H749" s="400"/>
      <c r="I749" s="400"/>
      <c r="J749" s="400"/>
      <c r="K749" s="400"/>
      <c r="L749" s="400"/>
      <c r="M749" s="400"/>
      <c r="N749" s="395">
        <f t="shared" si="11"/>
        <v>8</v>
      </c>
    </row>
    <row r="750" spans="1:14" x14ac:dyDescent="0.25">
      <c r="A750" s="395" t="s">
        <v>7602</v>
      </c>
      <c r="B750" s="397">
        <v>99</v>
      </c>
      <c r="C750" s="397">
        <v>111</v>
      </c>
      <c r="D750" s="397">
        <v>93</v>
      </c>
      <c r="E750" s="397">
        <v>122</v>
      </c>
      <c r="F750" s="399"/>
      <c r="G750" s="399"/>
      <c r="H750" s="399"/>
      <c r="I750" s="399"/>
      <c r="J750" s="399"/>
      <c r="K750" s="399"/>
      <c r="L750" s="399"/>
      <c r="M750" s="399"/>
      <c r="N750" s="395">
        <f t="shared" si="11"/>
        <v>425</v>
      </c>
    </row>
    <row r="751" spans="1:14" x14ac:dyDescent="0.25">
      <c r="A751" s="395" t="s">
        <v>7604</v>
      </c>
      <c r="B751" s="398">
        <v>78</v>
      </c>
      <c r="C751" s="398">
        <v>67</v>
      </c>
      <c r="D751" s="398">
        <v>45</v>
      </c>
      <c r="E751" s="398">
        <v>61</v>
      </c>
      <c r="F751" s="400"/>
      <c r="G751" s="400"/>
      <c r="H751" s="400"/>
      <c r="I751" s="400"/>
      <c r="J751" s="400"/>
      <c r="K751" s="400"/>
      <c r="L751" s="400"/>
      <c r="M751" s="400"/>
      <c r="N751" s="395">
        <f t="shared" si="11"/>
        <v>251</v>
      </c>
    </row>
    <row r="752" spans="1:14" x14ac:dyDescent="0.25">
      <c r="A752" s="395" t="s">
        <v>7605</v>
      </c>
      <c r="B752" s="400"/>
      <c r="C752" s="400"/>
      <c r="D752" s="400"/>
      <c r="E752" s="400"/>
      <c r="F752" s="398">
        <v>251</v>
      </c>
      <c r="G752" s="398">
        <v>267</v>
      </c>
      <c r="H752" s="398">
        <v>250</v>
      </c>
      <c r="I752" s="398">
        <v>220</v>
      </c>
      <c r="J752" s="398">
        <v>186</v>
      </c>
      <c r="K752" s="398">
        <v>205</v>
      </c>
      <c r="L752" s="398">
        <v>188</v>
      </c>
      <c r="M752" s="398">
        <v>203</v>
      </c>
      <c r="N752" s="395">
        <f t="shared" si="11"/>
        <v>1770</v>
      </c>
    </row>
    <row r="753" spans="1:14" x14ac:dyDescent="0.25">
      <c r="A753" s="395" t="s">
        <v>7606</v>
      </c>
      <c r="B753" s="399"/>
      <c r="C753" s="399"/>
      <c r="D753" s="399"/>
      <c r="E753" s="399"/>
      <c r="F753" s="398">
        <v>3</v>
      </c>
      <c r="G753" s="398">
        <v>8</v>
      </c>
      <c r="H753" s="397">
        <v>12</v>
      </c>
      <c r="I753" s="397">
        <v>27</v>
      </c>
      <c r="J753" s="397">
        <v>10</v>
      </c>
      <c r="K753" s="397">
        <v>21</v>
      </c>
      <c r="L753" s="397">
        <v>23</v>
      </c>
      <c r="M753" s="397">
        <v>26</v>
      </c>
      <c r="N753" s="395">
        <f t="shared" si="11"/>
        <v>130</v>
      </c>
    </row>
    <row r="754" spans="1:14" x14ac:dyDescent="0.25">
      <c r="A754" s="395" t="s">
        <v>7603</v>
      </c>
      <c r="B754" s="397">
        <v>63</v>
      </c>
      <c r="C754" s="397">
        <v>66</v>
      </c>
      <c r="D754" s="397">
        <v>56</v>
      </c>
      <c r="E754" s="397">
        <v>61</v>
      </c>
      <c r="F754" s="399"/>
      <c r="G754" s="399"/>
      <c r="H754" s="399"/>
      <c r="I754" s="399"/>
      <c r="J754" s="399"/>
      <c r="K754" s="399"/>
      <c r="L754" s="399"/>
      <c r="M754" s="399"/>
      <c r="N754" s="395">
        <f t="shared" si="11"/>
        <v>246</v>
      </c>
    </row>
    <row r="755" spans="1:14" x14ac:dyDescent="0.25">
      <c r="A755" s="395" t="s">
        <v>6753</v>
      </c>
      <c r="B755" s="398">
        <v>118</v>
      </c>
      <c r="C755" s="398">
        <v>122</v>
      </c>
      <c r="D755" s="398">
        <v>85</v>
      </c>
      <c r="E755" s="398">
        <v>125</v>
      </c>
      <c r="F755" s="400"/>
      <c r="G755" s="400"/>
      <c r="H755" s="400"/>
      <c r="I755" s="400"/>
      <c r="J755" s="400"/>
      <c r="K755" s="400"/>
      <c r="L755" s="400"/>
      <c r="M755" s="400"/>
      <c r="N755" s="395">
        <f t="shared" si="11"/>
        <v>450</v>
      </c>
    </row>
    <row r="756" spans="1:14" x14ac:dyDescent="0.25">
      <c r="A756" s="395" t="s">
        <v>6752</v>
      </c>
      <c r="B756" s="398">
        <v>115</v>
      </c>
      <c r="C756" s="398">
        <v>123</v>
      </c>
      <c r="D756" s="398">
        <v>107</v>
      </c>
      <c r="E756" s="398">
        <v>113</v>
      </c>
      <c r="F756" s="400"/>
      <c r="G756" s="400"/>
      <c r="H756" s="400"/>
      <c r="I756" s="400"/>
      <c r="J756" s="400"/>
      <c r="K756" s="400"/>
      <c r="L756" s="400"/>
      <c r="M756" s="400"/>
      <c r="N756" s="395">
        <f t="shared" si="11"/>
        <v>458</v>
      </c>
    </row>
    <row r="757" spans="1:14" x14ac:dyDescent="0.25">
      <c r="A757" s="395" t="s">
        <v>6754</v>
      </c>
      <c r="B757" s="397">
        <v>99</v>
      </c>
      <c r="C757" s="397">
        <v>105</v>
      </c>
      <c r="D757" s="397">
        <v>92</v>
      </c>
      <c r="E757" s="397">
        <v>121</v>
      </c>
      <c r="F757" s="399"/>
      <c r="G757" s="399"/>
      <c r="H757" s="399"/>
      <c r="I757" s="399"/>
      <c r="J757" s="399"/>
      <c r="K757" s="399"/>
      <c r="L757" s="399"/>
      <c r="M757" s="399"/>
      <c r="N757" s="395">
        <f t="shared" si="11"/>
        <v>417</v>
      </c>
    </row>
    <row r="758" spans="1:14" x14ac:dyDescent="0.25">
      <c r="A758" s="395" t="s">
        <v>15050</v>
      </c>
      <c r="B758" s="400"/>
      <c r="C758" s="400"/>
      <c r="D758" s="400"/>
      <c r="E758" s="400"/>
      <c r="F758" s="398">
        <v>332</v>
      </c>
      <c r="G758" s="398">
        <v>351</v>
      </c>
      <c r="H758" s="398">
        <v>349</v>
      </c>
      <c r="I758" s="398">
        <v>343</v>
      </c>
      <c r="J758" s="398">
        <v>333</v>
      </c>
      <c r="K758" s="398">
        <v>366</v>
      </c>
      <c r="L758" s="398">
        <v>308</v>
      </c>
      <c r="M758" s="398">
        <v>331</v>
      </c>
      <c r="N758" s="395">
        <f t="shared" si="11"/>
        <v>2713</v>
      </c>
    </row>
    <row r="759" spans="1:14" x14ac:dyDescent="0.25">
      <c r="A759" s="395" t="s">
        <v>6903</v>
      </c>
      <c r="B759" s="398">
        <v>24</v>
      </c>
      <c r="C759" s="398">
        <v>22</v>
      </c>
      <c r="D759" s="398">
        <v>13</v>
      </c>
      <c r="E759" s="398">
        <v>32</v>
      </c>
      <c r="F759" s="397">
        <v>21</v>
      </c>
      <c r="G759" s="397">
        <v>20</v>
      </c>
      <c r="H759" s="397">
        <v>17</v>
      </c>
      <c r="I759" s="397">
        <v>27</v>
      </c>
      <c r="J759" s="397">
        <v>34</v>
      </c>
      <c r="K759" s="397">
        <v>31</v>
      </c>
      <c r="L759" s="397">
        <v>30</v>
      </c>
      <c r="M759" s="397">
        <v>29</v>
      </c>
      <c r="N759" s="395">
        <f t="shared" si="11"/>
        <v>300</v>
      </c>
    </row>
    <row r="760" spans="1:14" x14ac:dyDescent="0.25">
      <c r="A760" s="395" t="s">
        <v>6882</v>
      </c>
      <c r="B760" s="399"/>
      <c r="C760" s="399"/>
      <c r="D760" s="400"/>
      <c r="E760" s="400"/>
      <c r="F760" s="397">
        <v>66</v>
      </c>
      <c r="G760" s="397">
        <v>63</v>
      </c>
      <c r="H760" s="397">
        <v>51</v>
      </c>
      <c r="I760" s="397">
        <v>53</v>
      </c>
      <c r="J760" s="397">
        <v>54</v>
      </c>
      <c r="K760" s="397">
        <v>69</v>
      </c>
      <c r="L760" s="397">
        <v>59</v>
      </c>
      <c r="M760" s="397">
        <v>63</v>
      </c>
      <c r="N760" s="395">
        <f t="shared" si="11"/>
        <v>478</v>
      </c>
    </row>
    <row r="761" spans="1:14" x14ac:dyDescent="0.25">
      <c r="A761" s="395" t="s">
        <v>6883</v>
      </c>
      <c r="B761" s="397">
        <v>66</v>
      </c>
      <c r="C761" s="397">
        <v>68</v>
      </c>
      <c r="D761" s="398">
        <v>68</v>
      </c>
      <c r="E761" s="398">
        <v>63</v>
      </c>
      <c r="F761" s="398">
        <v>1</v>
      </c>
      <c r="G761" s="398">
        <v>1</v>
      </c>
      <c r="H761" s="399"/>
      <c r="I761" s="399"/>
      <c r="J761" s="399"/>
      <c r="K761" s="399"/>
      <c r="L761" s="399"/>
      <c r="M761" s="399"/>
      <c r="N761" s="395">
        <f t="shared" si="11"/>
        <v>267</v>
      </c>
    </row>
    <row r="762" spans="1:14" x14ac:dyDescent="0.25">
      <c r="A762" s="395" t="s">
        <v>6756</v>
      </c>
      <c r="B762" s="398">
        <v>155</v>
      </c>
      <c r="C762" s="398">
        <v>160</v>
      </c>
      <c r="D762" s="398">
        <v>170</v>
      </c>
      <c r="E762" s="398">
        <v>166</v>
      </c>
      <c r="F762" s="400"/>
      <c r="G762" s="400"/>
      <c r="H762" s="400"/>
      <c r="I762" s="400"/>
      <c r="J762" s="400"/>
      <c r="K762" s="400"/>
      <c r="L762" s="400"/>
      <c r="M762" s="400"/>
      <c r="N762" s="395">
        <f t="shared" si="11"/>
        <v>651</v>
      </c>
    </row>
    <row r="763" spans="1:14" x14ac:dyDescent="0.25">
      <c r="A763" s="395" t="s">
        <v>6757</v>
      </c>
      <c r="B763" s="400"/>
      <c r="C763" s="400"/>
      <c r="D763" s="400"/>
      <c r="E763" s="400"/>
      <c r="F763" s="398">
        <v>200</v>
      </c>
      <c r="G763" s="398">
        <v>199</v>
      </c>
      <c r="H763" s="398">
        <v>168</v>
      </c>
      <c r="I763" s="398">
        <v>182</v>
      </c>
      <c r="J763" s="398">
        <v>167</v>
      </c>
      <c r="K763" s="398">
        <v>185</v>
      </c>
      <c r="L763" s="398">
        <v>148</v>
      </c>
      <c r="M763" s="398">
        <v>188</v>
      </c>
      <c r="N763" s="395">
        <f t="shared" si="11"/>
        <v>1437</v>
      </c>
    </row>
    <row r="764" spans="1:14" x14ac:dyDescent="0.25">
      <c r="A764" s="395" t="s">
        <v>7601</v>
      </c>
      <c r="B764" s="399"/>
      <c r="C764" s="399"/>
      <c r="D764" s="399"/>
      <c r="E764" s="399"/>
      <c r="F764" s="397">
        <v>118</v>
      </c>
      <c r="G764" s="397">
        <v>174</v>
      </c>
      <c r="H764" s="397">
        <v>113</v>
      </c>
      <c r="I764" s="397">
        <v>176</v>
      </c>
      <c r="J764" s="397">
        <v>103</v>
      </c>
      <c r="K764" s="397">
        <v>149</v>
      </c>
      <c r="L764" s="397">
        <v>102</v>
      </c>
      <c r="M764" s="397">
        <v>174</v>
      </c>
      <c r="N764" s="395">
        <f t="shared" si="11"/>
        <v>1109</v>
      </c>
    </row>
    <row r="765" spans="1:14" x14ac:dyDescent="0.25">
      <c r="A765" s="395" t="s">
        <v>7610</v>
      </c>
      <c r="B765" s="400"/>
      <c r="C765" s="400"/>
      <c r="D765" s="400"/>
      <c r="E765" s="400"/>
      <c r="F765" s="399"/>
      <c r="G765" s="399"/>
      <c r="H765" s="398">
        <v>475</v>
      </c>
      <c r="I765" s="398">
        <v>543</v>
      </c>
      <c r="J765" s="398">
        <v>468</v>
      </c>
      <c r="K765" s="398">
        <v>528</v>
      </c>
      <c r="L765" s="398">
        <v>499</v>
      </c>
      <c r="M765" s="398">
        <v>525</v>
      </c>
      <c r="N765" s="395">
        <f t="shared" si="11"/>
        <v>3038</v>
      </c>
    </row>
    <row r="766" spans="1:14" x14ac:dyDescent="0.25">
      <c r="A766" s="395" t="s">
        <v>7607</v>
      </c>
      <c r="B766" s="398">
        <v>157</v>
      </c>
      <c r="C766" s="398">
        <v>159</v>
      </c>
      <c r="D766" s="398">
        <v>152</v>
      </c>
      <c r="E766" s="398">
        <v>126</v>
      </c>
      <c r="F766" s="397">
        <v>142</v>
      </c>
      <c r="G766" s="397">
        <v>149</v>
      </c>
      <c r="H766" s="400"/>
      <c r="I766" s="400"/>
      <c r="J766" s="400"/>
      <c r="K766" s="400"/>
      <c r="L766" s="400"/>
      <c r="M766" s="400"/>
      <c r="N766" s="395">
        <f t="shared" si="11"/>
        <v>885</v>
      </c>
    </row>
    <row r="767" spans="1:14" x14ac:dyDescent="0.25">
      <c r="A767" s="395" t="s">
        <v>7609</v>
      </c>
      <c r="B767" s="397">
        <v>235</v>
      </c>
      <c r="C767" s="397">
        <v>220</v>
      </c>
      <c r="D767" s="397">
        <v>210</v>
      </c>
      <c r="E767" s="397">
        <v>213</v>
      </c>
      <c r="F767" s="398">
        <v>244</v>
      </c>
      <c r="G767" s="398">
        <v>261</v>
      </c>
      <c r="H767" s="399"/>
      <c r="I767" s="399"/>
      <c r="J767" s="399"/>
      <c r="K767" s="399"/>
      <c r="L767" s="399"/>
      <c r="M767" s="399"/>
      <c r="N767" s="395">
        <f t="shared" si="11"/>
        <v>1383</v>
      </c>
    </row>
    <row r="768" spans="1:14" x14ac:dyDescent="0.25">
      <c r="A768" s="395" t="s">
        <v>7608</v>
      </c>
      <c r="B768" s="398">
        <v>135</v>
      </c>
      <c r="C768" s="398">
        <v>143</v>
      </c>
      <c r="D768" s="398">
        <v>117</v>
      </c>
      <c r="E768" s="398">
        <v>142</v>
      </c>
      <c r="F768" s="398">
        <v>137</v>
      </c>
      <c r="G768" s="398">
        <v>126</v>
      </c>
      <c r="H768" s="400"/>
      <c r="I768" s="400"/>
      <c r="J768" s="400"/>
      <c r="K768" s="400"/>
      <c r="L768" s="400"/>
      <c r="M768" s="400"/>
      <c r="N768" s="395">
        <f t="shared" si="11"/>
        <v>800</v>
      </c>
    </row>
    <row r="769" spans="1:14" x14ac:dyDescent="0.25">
      <c r="A769" s="395" t="s">
        <v>15051</v>
      </c>
      <c r="B769" s="398">
        <v>3</v>
      </c>
      <c r="C769" s="399"/>
      <c r="D769" s="399"/>
      <c r="E769" s="399"/>
      <c r="F769" s="400"/>
      <c r="G769" s="400"/>
      <c r="H769" s="400"/>
      <c r="I769" s="400"/>
      <c r="J769" s="400"/>
      <c r="K769" s="400"/>
      <c r="L769" s="400"/>
      <c r="M769" s="400"/>
      <c r="N769" s="395">
        <f t="shared" si="11"/>
        <v>3</v>
      </c>
    </row>
    <row r="770" spans="1:14" x14ac:dyDescent="0.25">
      <c r="A770" s="395" t="s">
        <v>7418</v>
      </c>
      <c r="B770" s="397">
        <v>1</v>
      </c>
      <c r="C770" s="400"/>
      <c r="D770" s="400"/>
      <c r="E770" s="397">
        <v>1</v>
      </c>
      <c r="F770" s="398">
        <v>105</v>
      </c>
      <c r="G770" s="398">
        <v>126</v>
      </c>
      <c r="H770" s="398">
        <v>117</v>
      </c>
      <c r="I770" s="398">
        <v>141</v>
      </c>
      <c r="J770" s="398">
        <v>114</v>
      </c>
      <c r="K770" s="398">
        <v>125</v>
      </c>
      <c r="L770" s="398">
        <v>97</v>
      </c>
      <c r="M770" s="398">
        <v>134</v>
      </c>
      <c r="N770" s="395">
        <f t="shared" si="11"/>
        <v>961</v>
      </c>
    </row>
    <row r="771" spans="1:14" x14ac:dyDescent="0.25">
      <c r="A771" s="395" t="s">
        <v>7420</v>
      </c>
      <c r="B771" s="398">
        <v>1</v>
      </c>
      <c r="C771" s="399"/>
      <c r="D771" s="399"/>
      <c r="E771" s="399"/>
      <c r="F771" s="399"/>
      <c r="G771" s="399"/>
      <c r="H771" s="399"/>
      <c r="I771" s="400"/>
      <c r="J771" s="400"/>
      <c r="K771" s="400"/>
      <c r="L771" s="400"/>
      <c r="M771" s="400"/>
      <c r="N771" s="395">
        <f t="shared" si="11"/>
        <v>1</v>
      </c>
    </row>
    <row r="772" spans="1:14" x14ac:dyDescent="0.25">
      <c r="A772" s="395" t="s">
        <v>7419</v>
      </c>
      <c r="B772" s="397">
        <v>128</v>
      </c>
      <c r="C772" s="397">
        <v>145</v>
      </c>
      <c r="D772" s="397">
        <v>116</v>
      </c>
      <c r="E772" s="397">
        <v>113</v>
      </c>
      <c r="F772" s="397">
        <v>1</v>
      </c>
      <c r="G772" s="397">
        <v>1</v>
      </c>
      <c r="H772" s="400"/>
      <c r="I772" s="400"/>
      <c r="J772" s="400"/>
      <c r="K772" s="400"/>
      <c r="L772" s="400"/>
      <c r="M772" s="400"/>
      <c r="N772" s="395">
        <f t="shared" si="11"/>
        <v>504</v>
      </c>
    </row>
    <row r="773" spans="1:14" x14ac:dyDescent="0.25">
      <c r="A773" s="395" t="s">
        <v>7972</v>
      </c>
      <c r="B773" s="397">
        <v>71</v>
      </c>
      <c r="C773" s="397">
        <v>89</v>
      </c>
      <c r="D773" s="397">
        <v>65</v>
      </c>
      <c r="E773" s="397">
        <v>68</v>
      </c>
      <c r="F773" s="397">
        <v>64</v>
      </c>
      <c r="G773" s="397">
        <v>84</v>
      </c>
      <c r="H773" s="397">
        <v>74</v>
      </c>
      <c r="I773" s="397">
        <v>90</v>
      </c>
      <c r="J773" s="397">
        <v>63</v>
      </c>
      <c r="K773" s="397">
        <v>59</v>
      </c>
      <c r="L773" s="397">
        <v>65</v>
      </c>
      <c r="M773" s="397">
        <v>60</v>
      </c>
      <c r="N773" s="395">
        <f t="shared" ref="N773:N836" si="12">SUM(B773:M773)</f>
        <v>852</v>
      </c>
    </row>
    <row r="774" spans="1:14" x14ac:dyDescent="0.25">
      <c r="A774" s="395" t="s">
        <v>7016</v>
      </c>
      <c r="B774" s="397">
        <v>43</v>
      </c>
      <c r="C774" s="397">
        <v>43</v>
      </c>
      <c r="D774" s="397">
        <v>44</v>
      </c>
      <c r="E774" s="397">
        <v>43</v>
      </c>
      <c r="F774" s="400"/>
      <c r="G774" s="400"/>
      <c r="H774" s="400"/>
      <c r="I774" s="400"/>
      <c r="J774" s="400"/>
      <c r="K774" s="400"/>
      <c r="L774" s="400"/>
      <c r="M774" s="400"/>
      <c r="N774" s="395">
        <f t="shared" si="12"/>
        <v>173</v>
      </c>
    </row>
    <row r="775" spans="1:14" x14ac:dyDescent="0.25">
      <c r="A775" s="395" t="s">
        <v>7015</v>
      </c>
      <c r="B775" s="400"/>
      <c r="C775" s="400"/>
      <c r="D775" s="400"/>
      <c r="E775" s="400"/>
      <c r="F775" s="397">
        <v>43</v>
      </c>
      <c r="G775" s="397">
        <v>35</v>
      </c>
      <c r="H775" s="397">
        <v>48</v>
      </c>
      <c r="I775" s="397">
        <v>54</v>
      </c>
      <c r="J775" s="397">
        <v>44</v>
      </c>
      <c r="K775" s="397">
        <v>45</v>
      </c>
      <c r="L775" s="397">
        <v>60</v>
      </c>
      <c r="M775" s="397">
        <v>62</v>
      </c>
      <c r="N775" s="395">
        <f t="shared" si="12"/>
        <v>391</v>
      </c>
    </row>
    <row r="776" spans="1:14" x14ac:dyDescent="0.25">
      <c r="A776" s="395" t="s">
        <v>7480</v>
      </c>
      <c r="B776" s="400"/>
      <c r="C776" s="400"/>
      <c r="D776" s="400"/>
      <c r="E776" s="400"/>
      <c r="F776" s="397">
        <v>221</v>
      </c>
      <c r="G776" s="397">
        <v>227</v>
      </c>
      <c r="H776" s="397">
        <v>198</v>
      </c>
      <c r="I776" s="397">
        <v>213</v>
      </c>
      <c r="J776" s="397">
        <v>173</v>
      </c>
      <c r="K776" s="397">
        <v>215</v>
      </c>
      <c r="L776" s="397">
        <v>201</v>
      </c>
      <c r="M776" s="397">
        <v>229</v>
      </c>
      <c r="N776" s="395">
        <f t="shared" si="12"/>
        <v>1677</v>
      </c>
    </row>
    <row r="777" spans="1:14" x14ac:dyDescent="0.25">
      <c r="A777" s="395" t="s">
        <v>7481</v>
      </c>
      <c r="B777" s="397">
        <v>229</v>
      </c>
      <c r="C777" s="397">
        <v>235</v>
      </c>
      <c r="D777" s="397">
        <v>219</v>
      </c>
      <c r="E777" s="397">
        <v>227</v>
      </c>
      <c r="F777" s="400"/>
      <c r="G777" s="400"/>
      <c r="H777" s="400"/>
      <c r="I777" s="400"/>
      <c r="J777" s="400"/>
      <c r="K777" s="400"/>
      <c r="L777" s="400"/>
      <c r="M777" s="400"/>
      <c r="N777" s="395">
        <f t="shared" si="12"/>
        <v>910</v>
      </c>
    </row>
    <row r="778" spans="1:14" x14ac:dyDescent="0.25">
      <c r="A778" s="395" t="s">
        <v>7351</v>
      </c>
      <c r="B778" s="397">
        <v>23</v>
      </c>
      <c r="C778" s="397">
        <v>42</v>
      </c>
      <c r="D778" s="397">
        <v>38</v>
      </c>
      <c r="E778" s="397">
        <v>43</v>
      </c>
      <c r="F778" s="397">
        <v>44</v>
      </c>
      <c r="G778" s="397">
        <v>44</v>
      </c>
      <c r="H778" s="397">
        <v>32</v>
      </c>
      <c r="I778" s="397">
        <v>19</v>
      </c>
      <c r="J778" s="397">
        <v>34</v>
      </c>
      <c r="K778" s="397">
        <v>32</v>
      </c>
      <c r="L778" s="397">
        <v>27</v>
      </c>
      <c r="M778" s="397">
        <v>19</v>
      </c>
      <c r="N778" s="395">
        <f t="shared" si="12"/>
        <v>397</v>
      </c>
    </row>
    <row r="779" spans="1:14" x14ac:dyDescent="0.25">
      <c r="A779" s="395" t="s">
        <v>7128</v>
      </c>
      <c r="B779" s="397">
        <v>157</v>
      </c>
      <c r="C779" s="397">
        <v>163</v>
      </c>
      <c r="D779" s="397">
        <v>146</v>
      </c>
      <c r="E779" s="397">
        <v>125</v>
      </c>
      <c r="F779" s="399"/>
      <c r="G779" s="399"/>
      <c r="H779" s="399"/>
      <c r="I779" s="400"/>
      <c r="J779" s="399"/>
      <c r="K779" s="399"/>
      <c r="L779" s="399"/>
      <c r="M779" s="399"/>
      <c r="N779" s="395">
        <f t="shared" si="12"/>
        <v>591</v>
      </c>
    </row>
    <row r="780" spans="1:14" x14ac:dyDescent="0.25">
      <c r="A780" s="395" t="s">
        <v>7127</v>
      </c>
      <c r="B780" s="399"/>
      <c r="C780" s="399"/>
      <c r="D780" s="400"/>
      <c r="E780" s="398">
        <v>1</v>
      </c>
      <c r="F780" s="397">
        <v>130</v>
      </c>
      <c r="G780" s="397">
        <v>148</v>
      </c>
      <c r="H780" s="397">
        <v>116</v>
      </c>
      <c r="I780" s="397">
        <v>129</v>
      </c>
      <c r="J780" s="397">
        <v>124</v>
      </c>
      <c r="K780" s="397">
        <v>134</v>
      </c>
      <c r="L780" s="397">
        <v>112</v>
      </c>
      <c r="M780" s="397">
        <v>108</v>
      </c>
      <c r="N780" s="395">
        <f t="shared" si="12"/>
        <v>1002</v>
      </c>
    </row>
    <row r="781" spans="1:14" x14ac:dyDescent="0.25">
      <c r="A781" s="395" t="s">
        <v>15052</v>
      </c>
      <c r="B781" s="400"/>
      <c r="C781" s="397">
        <v>1</v>
      </c>
      <c r="D781" s="400"/>
      <c r="E781" s="397">
        <v>1</v>
      </c>
      <c r="F781" s="399"/>
      <c r="G781" s="399"/>
      <c r="H781" s="399"/>
      <c r="I781" s="399"/>
      <c r="J781" s="399"/>
      <c r="K781" s="399"/>
      <c r="L781" s="399"/>
      <c r="M781" s="399"/>
      <c r="N781" s="395">
        <f t="shared" si="12"/>
        <v>2</v>
      </c>
    </row>
    <row r="782" spans="1:14" x14ac:dyDescent="0.25">
      <c r="A782" s="395" t="s">
        <v>6971</v>
      </c>
      <c r="B782" s="398">
        <v>38</v>
      </c>
      <c r="C782" s="398">
        <v>26</v>
      </c>
      <c r="D782" s="398">
        <v>42</v>
      </c>
      <c r="E782" s="398">
        <v>40</v>
      </c>
      <c r="F782" s="397">
        <v>33</v>
      </c>
      <c r="G782" s="397">
        <v>31</v>
      </c>
      <c r="H782" s="397">
        <v>46</v>
      </c>
      <c r="I782" s="397">
        <v>50</v>
      </c>
      <c r="J782" s="397">
        <v>42</v>
      </c>
      <c r="K782" s="397">
        <v>48</v>
      </c>
      <c r="L782" s="397">
        <v>32</v>
      </c>
      <c r="M782" s="397">
        <v>45</v>
      </c>
      <c r="N782" s="395">
        <f t="shared" si="12"/>
        <v>473</v>
      </c>
    </row>
    <row r="783" spans="1:14" x14ac:dyDescent="0.25">
      <c r="A783" s="395" t="s">
        <v>13982</v>
      </c>
      <c r="B783" s="399"/>
      <c r="C783" s="399"/>
      <c r="D783" s="399"/>
      <c r="E783" s="399"/>
      <c r="F783" s="398">
        <v>46</v>
      </c>
      <c r="G783" s="398">
        <v>47</v>
      </c>
      <c r="H783" s="397">
        <v>45</v>
      </c>
      <c r="I783" s="397">
        <v>44</v>
      </c>
      <c r="J783" s="397">
        <v>45</v>
      </c>
      <c r="K783" s="397">
        <v>50</v>
      </c>
      <c r="L783" s="397">
        <v>45</v>
      </c>
      <c r="M783" s="397">
        <v>64</v>
      </c>
      <c r="N783" s="395">
        <f t="shared" si="12"/>
        <v>386</v>
      </c>
    </row>
    <row r="784" spans="1:14" x14ac:dyDescent="0.25">
      <c r="A784" s="395" t="s">
        <v>7003</v>
      </c>
      <c r="B784" s="398">
        <v>39</v>
      </c>
      <c r="C784" s="398">
        <v>34</v>
      </c>
      <c r="D784" s="398">
        <v>36</v>
      </c>
      <c r="E784" s="398">
        <v>45</v>
      </c>
      <c r="F784" s="400"/>
      <c r="G784" s="400"/>
      <c r="H784" s="400"/>
      <c r="I784" s="400"/>
      <c r="J784" s="400"/>
      <c r="K784" s="400"/>
      <c r="L784" s="400"/>
      <c r="M784" s="400"/>
      <c r="N784" s="395">
        <f t="shared" si="12"/>
        <v>154</v>
      </c>
    </row>
    <row r="785" spans="1:14" x14ac:dyDescent="0.25">
      <c r="A785" s="395" t="s">
        <v>7203</v>
      </c>
      <c r="B785" s="397">
        <v>83</v>
      </c>
      <c r="C785" s="397">
        <v>96</v>
      </c>
      <c r="D785" s="397">
        <v>96</v>
      </c>
      <c r="E785" s="397">
        <v>102</v>
      </c>
      <c r="F785" s="399"/>
      <c r="G785" s="399"/>
      <c r="H785" s="399"/>
      <c r="I785" s="399"/>
      <c r="J785" s="399"/>
      <c r="K785" s="399"/>
      <c r="L785" s="399"/>
      <c r="M785" s="399"/>
      <c r="N785" s="395">
        <f t="shared" si="12"/>
        <v>377</v>
      </c>
    </row>
    <row r="786" spans="1:14" x14ac:dyDescent="0.25">
      <c r="A786" s="395" t="s">
        <v>7202</v>
      </c>
      <c r="B786" s="399"/>
      <c r="C786" s="398">
        <v>1</v>
      </c>
      <c r="D786" s="399"/>
      <c r="E786" s="398">
        <v>1</v>
      </c>
      <c r="F786" s="397">
        <v>78</v>
      </c>
      <c r="G786" s="397">
        <v>98</v>
      </c>
      <c r="H786" s="397">
        <v>72</v>
      </c>
      <c r="I786" s="397">
        <v>108</v>
      </c>
      <c r="J786" s="397">
        <v>70</v>
      </c>
      <c r="K786" s="397">
        <v>98</v>
      </c>
      <c r="L786" s="397">
        <v>95</v>
      </c>
      <c r="M786" s="397">
        <v>86</v>
      </c>
      <c r="N786" s="395">
        <f t="shared" si="12"/>
        <v>707</v>
      </c>
    </row>
    <row r="787" spans="1:14" x14ac:dyDescent="0.25">
      <c r="A787" s="395" t="s">
        <v>7518</v>
      </c>
      <c r="B787" s="397">
        <v>56</v>
      </c>
      <c r="C787" s="397">
        <v>86</v>
      </c>
      <c r="D787" s="397">
        <v>79</v>
      </c>
      <c r="E787" s="397">
        <v>59</v>
      </c>
      <c r="F787" s="399"/>
      <c r="G787" s="399"/>
      <c r="H787" s="399"/>
      <c r="I787" s="399"/>
      <c r="J787" s="399"/>
      <c r="K787" s="399"/>
      <c r="L787" s="399"/>
      <c r="M787" s="399"/>
      <c r="N787" s="395">
        <f t="shared" si="12"/>
        <v>280</v>
      </c>
    </row>
    <row r="788" spans="1:14" x14ac:dyDescent="0.25">
      <c r="A788" s="395" t="s">
        <v>7517</v>
      </c>
      <c r="B788" s="400"/>
      <c r="C788" s="400"/>
      <c r="D788" s="400"/>
      <c r="E788" s="400"/>
      <c r="F788" s="397">
        <v>70</v>
      </c>
      <c r="G788" s="397">
        <v>56</v>
      </c>
      <c r="H788" s="397">
        <v>71</v>
      </c>
      <c r="I788" s="397">
        <v>77</v>
      </c>
      <c r="J788" s="397">
        <v>53</v>
      </c>
      <c r="K788" s="397">
        <v>68</v>
      </c>
      <c r="L788" s="397">
        <v>71</v>
      </c>
      <c r="M788" s="397">
        <v>67</v>
      </c>
      <c r="N788" s="395">
        <f t="shared" si="12"/>
        <v>533</v>
      </c>
    </row>
    <row r="789" spans="1:14" x14ac:dyDescent="0.25">
      <c r="A789" s="395" t="s">
        <v>7041</v>
      </c>
      <c r="B789" s="397">
        <v>16</v>
      </c>
      <c r="C789" s="397">
        <v>23</v>
      </c>
      <c r="D789" s="397">
        <v>19</v>
      </c>
      <c r="E789" s="397">
        <v>23</v>
      </c>
      <c r="F789" s="397">
        <v>26</v>
      </c>
      <c r="G789" s="397">
        <v>20</v>
      </c>
      <c r="H789" s="397">
        <v>24</v>
      </c>
      <c r="I789" s="397">
        <v>23</v>
      </c>
      <c r="J789" s="397">
        <v>17</v>
      </c>
      <c r="K789" s="397">
        <v>25</v>
      </c>
      <c r="L789" s="397">
        <v>21</v>
      </c>
      <c r="M789" s="397">
        <v>14</v>
      </c>
      <c r="N789" s="395">
        <f t="shared" si="12"/>
        <v>251</v>
      </c>
    </row>
    <row r="790" spans="1:14" x14ac:dyDescent="0.25">
      <c r="A790" s="395" t="s">
        <v>7349</v>
      </c>
      <c r="B790" s="399"/>
      <c r="C790" s="399"/>
      <c r="D790" s="399"/>
      <c r="E790" s="399"/>
      <c r="F790" s="400"/>
      <c r="G790" s="400"/>
      <c r="H790" s="400"/>
      <c r="I790" s="397">
        <v>1</v>
      </c>
      <c r="J790" s="397">
        <v>46</v>
      </c>
      <c r="K790" s="397">
        <v>105</v>
      </c>
      <c r="L790" s="397">
        <v>67</v>
      </c>
      <c r="M790" s="397">
        <v>96</v>
      </c>
      <c r="N790" s="395">
        <f t="shared" si="12"/>
        <v>315</v>
      </c>
    </row>
    <row r="791" spans="1:14" x14ac:dyDescent="0.25">
      <c r="A791" s="395" t="s">
        <v>7370</v>
      </c>
      <c r="B791" s="397">
        <v>33</v>
      </c>
      <c r="C791" s="397">
        <v>45</v>
      </c>
      <c r="D791" s="397">
        <v>31</v>
      </c>
      <c r="E791" s="397">
        <v>28</v>
      </c>
      <c r="F791" s="398">
        <v>25</v>
      </c>
      <c r="G791" s="398">
        <v>43</v>
      </c>
      <c r="H791" s="398">
        <v>27</v>
      </c>
      <c r="I791" s="398">
        <v>32</v>
      </c>
      <c r="J791" s="398">
        <v>34</v>
      </c>
      <c r="K791" s="398">
        <v>32</v>
      </c>
      <c r="L791" s="398">
        <v>37</v>
      </c>
      <c r="M791" s="398">
        <v>32</v>
      </c>
      <c r="N791" s="395">
        <f t="shared" si="12"/>
        <v>399</v>
      </c>
    </row>
    <row r="792" spans="1:14" x14ac:dyDescent="0.25">
      <c r="A792" s="395" t="s">
        <v>7371</v>
      </c>
      <c r="B792" s="397">
        <v>43</v>
      </c>
      <c r="C792" s="397">
        <v>47</v>
      </c>
      <c r="D792" s="397">
        <v>50</v>
      </c>
      <c r="E792" s="397">
        <v>48</v>
      </c>
      <c r="F792" s="397">
        <v>52</v>
      </c>
      <c r="G792" s="397">
        <v>45</v>
      </c>
      <c r="H792" s="397">
        <v>37</v>
      </c>
      <c r="I792" s="397">
        <v>43</v>
      </c>
      <c r="J792" s="397">
        <v>41</v>
      </c>
      <c r="K792" s="397">
        <v>45</v>
      </c>
      <c r="L792" s="397">
        <v>50</v>
      </c>
      <c r="M792" s="397">
        <v>50</v>
      </c>
      <c r="N792" s="395">
        <f t="shared" si="12"/>
        <v>551</v>
      </c>
    </row>
    <row r="793" spans="1:14" x14ac:dyDescent="0.25">
      <c r="A793" s="395" t="s">
        <v>6954</v>
      </c>
      <c r="B793" s="400"/>
      <c r="C793" s="400"/>
      <c r="D793" s="400"/>
      <c r="E793" s="400"/>
      <c r="F793" s="400"/>
      <c r="G793" s="400"/>
      <c r="H793" s="397">
        <v>39</v>
      </c>
      <c r="I793" s="397">
        <v>92</v>
      </c>
      <c r="J793" s="397">
        <v>46</v>
      </c>
      <c r="K793" s="397">
        <v>85</v>
      </c>
      <c r="L793" s="397">
        <v>37</v>
      </c>
      <c r="M793" s="397">
        <v>51</v>
      </c>
      <c r="N793" s="395">
        <f t="shared" si="12"/>
        <v>350</v>
      </c>
    </row>
    <row r="794" spans="1:14" x14ac:dyDescent="0.25">
      <c r="A794" s="395" t="s">
        <v>7311</v>
      </c>
      <c r="B794" s="400"/>
      <c r="C794" s="400"/>
      <c r="D794" s="400"/>
      <c r="E794" s="400"/>
      <c r="F794" s="397">
        <v>118</v>
      </c>
      <c r="G794" s="397">
        <v>132</v>
      </c>
      <c r="H794" s="397">
        <v>116</v>
      </c>
      <c r="I794" s="397">
        <v>138</v>
      </c>
      <c r="J794" s="397">
        <v>105</v>
      </c>
      <c r="K794" s="397">
        <v>123</v>
      </c>
      <c r="L794" s="397">
        <v>118</v>
      </c>
      <c r="M794" s="397">
        <v>137</v>
      </c>
      <c r="N794" s="395">
        <f t="shared" si="12"/>
        <v>987</v>
      </c>
    </row>
    <row r="795" spans="1:14" x14ac:dyDescent="0.25">
      <c r="A795" s="395" t="s">
        <v>7312</v>
      </c>
      <c r="B795" s="397">
        <v>118</v>
      </c>
      <c r="C795" s="397">
        <v>120</v>
      </c>
      <c r="D795" s="397">
        <v>128</v>
      </c>
      <c r="E795" s="397">
        <v>124</v>
      </c>
      <c r="F795" s="400"/>
      <c r="G795" s="400"/>
      <c r="H795" s="400"/>
      <c r="I795" s="400"/>
      <c r="J795" s="400"/>
      <c r="K795" s="400"/>
      <c r="L795" s="400"/>
      <c r="M795" s="400"/>
      <c r="N795" s="395">
        <f t="shared" si="12"/>
        <v>490</v>
      </c>
    </row>
    <row r="796" spans="1:14" x14ac:dyDescent="0.25">
      <c r="A796" s="395" t="s">
        <v>6755</v>
      </c>
      <c r="B796" s="397">
        <v>61</v>
      </c>
      <c r="C796" s="397">
        <v>42</v>
      </c>
      <c r="D796" s="397">
        <v>42</v>
      </c>
      <c r="E796" s="397">
        <v>32</v>
      </c>
      <c r="F796" s="397">
        <v>35</v>
      </c>
      <c r="G796" s="397">
        <v>60</v>
      </c>
      <c r="H796" s="397">
        <v>44</v>
      </c>
      <c r="I796" s="397">
        <v>55</v>
      </c>
      <c r="J796" s="397">
        <v>40</v>
      </c>
      <c r="K796" s="397">
        <v>46</v>
      </c>
      <c r="L796" s="397">
        <v>46</v>
      </c>
      <c r="M796" s="397">
        <v>37</v>
      </c>
      <c r="N796" s="395">
        <f t="shared" si="12"/>
        <v>540</v>
      </c>
    </row>
    <row r="797" spans="1:14" x14ac:dyDescent="0.25">
      <c r="A797" s="395" t="s">
        <v>13986</v>
      </c>
      <c r="B797" s="400"/>
      <c r="C797" s="400"/>
      <c r="D797" s="400"/>
      <c r="E797" s="400"/>
      <c r="F797" s="400"/>
      <c r="G797" s="400"/>
      <c r="H797" s="397">
        <v>14</v>
      </c>
      <c r="I797" s="397">
        <v>13</v>
      </c>
      <c r="J797" s="397">
        <v>14</v>
      </c>
      <c r="K797" s="397">
        <v>20</v>
      </c>
      <c r="L797" s="397">
        <v>34</v>
      </c>
      <c r="M797" s="397">
        <v>36</v>
      </c>
      <c r="N797" s="395">
        <f t="shared" si="12"/>
        <v>131</v>
      </c>
    </row>
    <row r="798" spans="1:14" x14ac:dyDescent="0.25">
      <c r="A798" s="395" t="s">
        <v>7395</v>
      </c>
      <c r="B798" s="397">
        <v>40</v>
      </c>
      <c r="C798" s="397">
        <v>42</v>
      </c>
      <c r="D798" s="397">
        <v>44</v>
      </c>
      <c r="E798" s="397">
        <v>51</v>
      </c>
      <c r="F798" s="398">
        <v>34</v>
      </c>
      <c r="G798" s="398">
        <v>37</v>
      </c>
      <c r="H798" s="398">
        <v>43</v>
      </c>
      <c r="I798" s="398">
        <v>43</v>
      </c>
      <c r="J798" s="398">
        <v>49</v>
      </c>
      <c r="K798" s="398">
        <v>39</v>
      </c>
      <c r="L798" s="398">
        <v>55</v>
      </c>
      <c r="M798" s="398">
        <v>58</v>
      </c>
      <c r="N798" s="395">
        <f t="shared" si="12"/>
        <v>535</v>
      </c>
    </row>
    <row r="799" spans="1:14" x14ac:dyDescent="0.25">
      <c r="A799" s="395" t="s">
        <v>6884</v>
      </c>
      <c r="B799" s="398">
        <v>59</v>
      </c>
      <c r="C799" s="398">
        <v>56</v>
      </c>
      <c r="D799" s="398">
        <v>53</v>
      </c>
      <c r="E799" s="398">
        <v>66</v>
      </c>
      <c r="F799" s="400"/>
      <c r="G799" s="400"/>
      <c r="H799" s="400"/>
      <c r="I799" s="400"/>
      <c r="J799" s="400"/>
      <c r="K799" s="400"/>
      <c r="L799" s="400"/>
      <c r="M799" s="400"/>
      <c r="N799" s="395">
        <f t="shared" si="12"/>
        <v>234</v>
      </c>
    </row>
    <row r="800" spans="1:14" x14ac:dyDescent="0.25">
      <c r="A800" s="395" t="s">
        <v>6885</v>
      </c>
      <c r="B800" s="400"/>
      <c r="C800" s="400"/>
      <c r="D800" s="400"/>
      <c r="E800" s="400"/>
      <c r="F800" s="398">
        <v>69</v>
      </c>
      <c r="G800" s="398">
        <v>47</v>
      </c>
      <c r="H800" s="398">
        <v>61</v>
      </c>
      <c r="I800" s="398">
        <v>66</v>
      </c>
      <c r="J800" s="398">
        <v>59</v>
      </c>
      <c r="K800" s="398">
        <v>74</v>
      </c>
      <c r="L800" s="398">
        <v>56</v>
      </c>
      <c r="M800" s="398">
        <v>72</v>
      </c>
      <c r="N800" s="395">
        <f t="shared" si="12"/>
        <v>504</v>
      </c>
    </row>
    <row r="801" spans="1:14" x14ac:dyDescent="0.25">
      <c r="A801" s="395" t="s">
        <v>7519</v>
      </c>
      <c r="B801" s="399"/>
      <c r="C801" s="399"/>
      <c r="D801" s="399"/>
      <c r="E801" s="399"/>
      <c r="F801" s="397">
        <v>84</v>
      </c>
      <c r="G801" s="397">
        <v>103</v>
      </c>
      <c r="H801" s="397">
        <v>93</v>
      </c>
      <c r="I801" s="397">
        <v>102</v>
      </c>
      <c r="J801" s="397">
        <v>95</v>
      </c>
      <c r="K801" s="397">
        <v>74</v>
      </c>
      <c r="L801" s="397">
        <v>95</v>
      </c>
      <c r="M801" s="397">
        <v>86</v>
      </c>
      <c r="N801" s="395">
        <f t="shared" si="12"/>
        <v>732</v>
      </c>
    </row>
    <row r="802" spans="1:14" x14ac:dyDescent="0.25">
      <c r="A802" s="395" t="s">
        <v>7520</v>
      </c>
      <c r="B802" s="397">
        <v>102</v>
      </c>
      <c r="C802" s="397">
        <v>87</v>
      </c>
      <c r="D802" s="397">
        <v>78</v>
      </c>
      <c r="E802" s="397">
        <v>108</v>
      </c>
      <c r="F802" s="399"/>
      <c r="G802" s="399"/>
      <c r="H802" s="399"/>
      <c r="I802" s="399"/>
      <c r="J802" s="399"/>
      <c r="K802" s="399"/>
      <c r="L802" s="399"/>
      <c r="M802" s="399"/>
      <c r="N802" s="395">
        <f t="shared" si="12"/>
        <v>375</v>
      </c>
    </row>
    <row r="803" spans="1:14" x14ac:dyDescent="0.25">
      <c r="A803" s="395" t="s">
        <v>7735</v>
      </c>
      <c r="B803" s="398">
        <v>47</v>
      </c>
      <c r="C803" s="398">
        <v>33</v>
      </c>
      <c r="D803" s="398">
        <v>41</v>
      </c>
      <c r="E803" s="398">
        <v>39</v>
      </c>
      <c r="F803" s="400"/>
      <c r="G803" s="400"/>
      <c r="H803" s="400"/>
      <c r="I803" s="400"/>
      <c r="J803" s="400"/>
      <c r="K803" s="400"/>
      <c r="L803" s="400"/>
      <c r="M803" s="400"/>
      <c r="N803" s="395">
        <f t="shared" si="12"/>
        <v>160</v>
      </c>
    </row>
    <row r="804" spans="1:14" x14ac:dyDescent="0.25">
      <c r="A804" s="395" t="s">
        <v>6955</v>
      </c>
      <c r="B804" s="397">
        <v>214</v>
      </c>
      <c r="C804" s="397">
        <v>195</v>
      </c>
      <c r="D804" s="397">
        <v>203</v>
      </c>
      <c r="E804" s="397">
        <v>190</v>
      </c>
      <c r="F804" s="399"/>
      <c r="G804" s="399"/>
      <c r="H804" s="399"/>
      <c r="I804" s="399"/>
      <c r="J804" s="399"/>
      <c r="K804" s="399"/>
      <c r="L804" s="399"/>
      <c r="M804" s="399"/>
      <c r="N804" s="395">
        <f t="shared" si="12"/>
        <v>802</v>
      </c>
    </row>
    <row r="805" spans="1:14" x14ac:dyDescent="0.25">
      <c r="A805" s="395" t="s">
        <v>6956</v>
      </c>
      <c r="B805" s="399"/>
      <c r="C805" s="399"/>
      <c r="D805" s="400"/>
      <c r="E805" s="400"/>
      <c r="F805" s="397">
        <v>211</v>
      </c>
      <c r="G805" s="397">
        <v>227</v>
      </c>
      <c r="H805" s="397">
        <v>188</v>
      </c>
      <c r="I805" s="397">
        <v>207</v>
      </c>
      <c r="J805" s="397">
        <v>212</v>
      </c>
      <c r="K805" s="397">
        <v>180</v>
      </c>
      <c r="L805" s="397">
        <v>211</v>
      </c>
      <c r="M805" s="397">
        <v>208</v>
      </c>
      <c r="N805" s="395">
        <f t="shared" si="12"/>
        <v>1644</v>
      </c>
    </row>
    <row r="806" spans="1:14" x14ac:dyDescent="0.25">
      <c r="A806" s="395" t="s">
        <v>7662</v>
      </c>
      <c r="B806" s="397">
        <v>92</v>
      </c>
      <c r="C806" s="397">
        <v>91</v>
      </c>
      <c r="D806" s="398">
        <v>104</v>
      </c>
      <c r="E806" s="398">
        <v>100</v>
      </c>
      <c r="F806" s="398">
        <v>107</v>
      </c>
      <c r="G806" s="398">
        <v>124</v>
      </c>
      <c r="H806" s="398">
        <v>89</v>
      </c>
      <c r="I806" s="398">
        <v>80</v>
      </c>
      <c r="J806" s="398">
        <v>107</v>
      </c>
      <c r="K806" s="398">
        <v>95</v>
      </c>
      <c r="L806" s="398">
        <v>104</v>
      </c>
      <c r="M806" s="398">
        <v>92</v>
      </c>
      <c r="N806" s="395">
        <f t="shared" si="12"/>
        <v>1185</v>
      </c>
    </row>
    <row r="807" spans="1:14" x14ac:dyDescent="0.25">
      <c r="A807" s="395" t="s">
        <v>6919</v>
      </c>
      <c r="B807" s="397">
        <v>64</v>
      </c>
      <c r="C807" s="397">
        <v>91</v>
      </c>
      <c r="D807" s="397">
        <v>90</v>
      </c>
      <c r="E807" s="397">
        <v>90</v>
      </c>
      <c r="F807" s="400"/>
      <c r="G807" s="400"/>
      <c r="H807" s="400"/>
      <c r="I807" s="400"/>
      <c r="J807" s="400"/>
      <c r="K807" s="400"/>
      <c r="L807" s="400"/>
      <c r="M807" s="400"/>
      <c r="N807" s="395">
        <f t="shared" si="12"/>
        <v>335</v>
      </c>
    </row>
    <row r="808" spans="1:14" x14ac:dyDescent="0.25">
      <c r="A808" s="395" t="s">
        <v>6918</v>
      </c>
      <c r="B808" s="399"/>
      <c r="C808" s="399"/>
      <c r="D808" s="399"/>
      <c r="E808" s="399"/>
      <c r="F808" s="397">
        <v>112</v>
      </c>
      <c r="G808" s="397">
        <v>88</v>
      </c>
      <c r="H808" s="397">
        <v>80</v>
      </c>
      <c r="I808" s="397">
        <v>79</v>
      </c>
      <c r="J808" s="397">
        <v>68</v>
      </c>
      <c r="K808" s="397">
        <v>85</v>
      </c>
      <c r="L808" s="397">
        <v>73</v>
      </c>
      <c r="M808" s="397">
        <v>84</v>
      </c>
      <c r="N808" s="395">
        <f t="shared" si="12"/>
        <v>669</v>
      </c>
    </row>
    <row r="809" spans="1:14" x14ac:dyDescent="0.25">
      <c r="A809" s="395" t="s">
        <v>7421</v>
      </c>
      <c r="B809" s="397">
        <v>31</v>
      </c>
      <c r="C809" s="397">
        <v>32</v>
      </c>
      <c r="D809" s="397">
        <v>34</v>
      </c>
      <c r="E809" s="397">
        <v>44</v>
      </c>
      <c r="F809" s="398">
        <v>43</v>
      </c>
      <c r="G809" s="398">
        <v>34</v>
      </c>
      <c r="H809" s="398">
        <v>36</v>
      </c>
      <c r="I809" s="398">
        <v>36</v>
      </c>
      <c r="J809" s="398">
        <v>31</v>
      </c>
      <c r="K809" s="398">
        <v>29</v>
      </c>
      <c r="L809" s="398">
        <v>39</v>
      </c>
      <c r="M809" s="398">
        <v>34</v>
      </c>
      <c r="N809" s="395">
        <f t="shared" si="12"/>
        <v>423</v>
      </c>
    </row>
    <row r="810" spans="1:14" x14ac:dyDescent="0.25">
      <c r="A810" s="395" t="s">
        <v>7232</v>
      </c>
      <c r="B810" s="397">
        <v>70</v>
      </c>
      <c r="C810" s="397">
        <v>71</v>
      </c>
      <c r="D810" s="397">
        <v>70</v>
      </c>
      <c r="E810" s="397">
        <v>72</v>
      </c>
      <c r="F810" s="399"/>
      <c r="G810" s="399"/>
      <c r="H810" s="399"/>
      <c r="I810" s="399"/>
      <c r="J810" s="399"/>
      <c r="K810" s="399"/>
      <c r="L810" s="399"/>
      <c r="M810" s="399"/>
      <c r="N810" s="395">
        <f t="shared" si="12"/>
        <v>283</v>
      </c>
    </row>
    <row r="811" spans="1:14" x14ac:dyDescent="0.25">
      <c r="A811" s="395" t="s">
        <v>7231</v>
      </c>
      <c r="B811" s="400"/>
      <c r="C811" s="400"/>
      <c r="D811" s="400"/>
      <c r="E811" s="400"/>
      <c r="F811" s="398">
        <v>55</v>
      </c>
      <c r="G811" s="398">
        <v>81</v>
      </c>
      <c r="H811" s="398">
        <v>75</v>
      </c>
      <c r="I811" s="398">
        <v>50</v>
      </c>
      <c r="J811" s="398">
        <v>77</v>
      </c>
      <c r="K811" s="398">
        <v>96</v>
      </c>
      <c r="L811" s="398">
        <v>57</v>
      </c>
      <c r="M811" s="398">
        <v>81</v>
      </c>
      <c r="N811" s="395">
        <f t="shared" si="12"/>
        <v>572</v>
      </c>
    </row>
    <row r="812" spans="1:14" x14ac:dyDescent="0.25">
      <c r="A812" s="395" t="s">
        <v>7766</v>
      </c>
      <c r="B812" s="399"/>
      <c r="C812" s="399"/>
      <c r="D812" s="399"/>
      <c r="E812" s="399"/>
      <c r="F812" s="397">
        <v>220</v>
      </c>
      <c r="G812" s="397">
        <v>300</v>
      </c>
      <c r="H812" s="397">
        <v>219</v>
      </c>
      <c r="I812" s="397">
        <v>331</v>
      </c>
      <c r="J812" s="397">
        <v>176</v>
      </c>
      <c r="K812" s="397">
        <v>176</v>
      </c>
      <c r="L812" s="397">
        <v>132</v>
      </c>
      <c r="M812" s="397">
        <v>181</v>
      </c>
      <c r="N812" s="395">
        <f t="shared" si="12"/>
        <v>1735</v>
      </c>
    </row>
    <row r="813" spans="1:14" x14ac:dyDescent="0.25">
      <c r="A813" s="395" t="s">
        <v>7042</v>
      </c>
      <c r="B813" s="400"/>
      <c r="C813" s="400"/>
      <c r="D813" s="400"/>
      <c r="E813" s="400"/>
      <c r="F813" s="398">
        <v>16</v>
      </c>
      <c r="G813" s="398">
        <v>18</v>
      </c>
      <c r="H813" s="398">
        <v>22</v>
      </c>
      <c r="I813" s="398">
        <v>23</v>
      </c>
      <c r="J813" s="398">
        <v>17</v>
      </c>
      <c r="K813" s="398">
        <v>22</v>
      </c>
      <c r="L813" s="398">
        <v>19</v>
      </c>
      <c r="M813" s="398">
        <v>28</v>
      </c>
      <c r="N813" s="395">
        <f t="shared" si="12"/>
        <v>165</v>
      </c>
    </row>
    <row r="814" spans="1:14" x14ac:dyDescent="0.25">
      <c r="A814" s="395" t="s">
        <v>7043</v>
      </c>
      <c r="B814" s="397">
        <v>22</v>
      </c>
      <c r="C814" s="397">
        <v>21</v>
      </c>
      <c r="D814" s="397">
        <v>11</v>
      </c>
      <c r="E814" s="397">
        <v>25</v>
      </c>
      <c r="F814" s="399"/>
      <c r="G814" s="399"/>
      <c r="H814" s="399"/>
      <c r="I814" s="399"/>
      <c r="J814" s="399"/>
      <c r="K814" s="399"/>
      <c r="L814" s="399"/>
      <c r="M814" s="399"/>
      <c r="N814" s="395">
        <f t="shared" si="12"/>
        <v>79</v>
      </c>
    </row>
    <row r="815" spans="1:14" x14ac:dyDescent="0.25">
      <c r="A815" s="395" t="s">
        <v>7035</v>
      </c>
      <c r="B815" s="397">
        <v>19</v>
      </c>
      <c r="C815" s="397">
        <v>39</v>
      </c>
      <c r="D815" s="397">
        <v>19</v>
      </c>
      <c r="E815" s="397">
        <v>30</v>
      </c>
      <c r="F815" s="398">
        <v>31</v>
      </c>
      <c r="G815" s="398">
        <v>25</v>
      </c>
      <c r="H815" s="398">
        <v>22</v>
      </c>
      <c r="I815" s="398">
        <v>31</v>
      </c>
      <c r="J815" s="398">
        <v>23</v>
      </c>
      <c r="K815" s="398">
        <v>39</v>
      </c>
      <c r="L815" s="398">
        <v>24</v>
      </c>
      <c r="M815" s="398">
        <v>27</v>
      </c>
      <c r="N815" s="395">
        <f t="shared" si="12"/>
        <v>329</v>
      </c>
    </row>
    <row r="816" spans="1:14" x14ac:dyDescent="0.25">
      <c r="A816" s="395" t="s">
        <v>7663</v>
      </c>
      <c r="B816" s="400"/>
      <c r="C816" s="400"/>
      <c r="D816" s="400"/>
      <c r="E816" s="400"/>
      <c r="F816" s="398">
        <v>216</v>
      </c>
      <c r="G816" s="398">
        <v>210</v>
      </c>
      <c r="H816" s="398">
        <v>197</v>
      </c>
      <c r="I816" s="398">
        <v>210</v>
      </c>
      <c r="J816" s="398">
        <v>177</v>
      </c>
      <c r="K816" s="398">
        <v>186</v>
      </c>
      <c r="L816" s="398">
        <v>182</v>
      </c>
      <c r="M816" s="398">
        <v>192</v>
      </c>
      <c r="N816" s="395">
        <f t="shared" si="12"/>
        <v>1570</v>
      </c>
    </row>
    <row r="817" spans="1:14" x14ac:dyDescent="0.25">
      <c r="A817" s="395" t="s">
        <v>7664</v>
      </c>
      <c r="B817" s="397">
        <v>194</v>
      </c>
      <c r="C817" s="397">
        <v>203</v>
      </c>
      <c r="D817" s="397">
        <v>220</v>
      </c>
      <c r="E817" s="397">
        <v>211</v>
      </c>
      <c r="F817" s="400"/>
      <c r="G817" s="400"/>
      <c r="H817" s="400"/>
      <c r="I817" s="400"/>
      <c r="J817" s="400"/>
      <c r="K817" s="400"/>
      <c r="L817" s="400"/>
      <c r="M817" s="400"/>
      <c r="N817" s="395">
        <f t="shared" si="12"/>
        <v>828</v>
      </c>
    </row>
    <row r="818" spans="1:14" x14ac:dyDescent="0.25">
      <c r="A818" s="395" t="s">
        <v>15053</v>
      </c>
      <c r="B818" s="400"/>
      <c r="C818" s="397">
        <v>1</v>
      </c>
      <c r="D818" s="400"/>
      <c r="E818" s="400"/>
      <c r="F818" s="400"/>
      <c r="G818" s="400"/>
      <c r="H818" s="400"/>
      <c r="I818" s="400"/>
      <c r="J818" s="400"/>
      <c r="K818" s="400"/>
      <c r="L818" s="400"/>
      <c r="M818" s="400"/>
      <c r="N818" s="395">
        <f t="shared" si="12"/>
        <v>1</v>
      </c>
    </row>
    <row r="819" spans="1:14" x14ac:dyDescent="0.25">
      <c r="A819" s="395" t="s">
        <v>7666</v>
      </c>
      <c r="B819" s="399"/>
      <c r="C819" s="399"/>
      <c r="D819" s="399"/>
      <c r="E819" s="399"/>
      <c r="F819" s="397">
        <v>161</v>
      </c>
      <c r="G819" s="397">
        <v>195</v>
      </c>
      <c r="H819" s="397">
        <v>159</v>
      </c>
      <c r="I819" s="397">
        <v>148</v>
      </c>
      <c r="J819" s="397">
        <v>160</v>
      </c>
      <c r="K819" s="397">
        <v>140</v>
      </c>
      <c r="L819" s="397">
        <v>139</v>
      </c>
      <c r="M819" s="397">
        <v>157</v>
      </c>
      <c r="N819" s="395">
        <f t="shared" si="12"/>
        <v>1259</v>
      </c>
    </row>
    <row r="820" spans="1:14" x14ac:dyDescent="0.25">
      <c r="A820" s="395" t="s">
        <v>7665</v>
      </c>
      <c r="B820" s="397">
        <v>149</v>
      </c>
      <c r="C820" s="397">
        <v>138</v>
      </c>
      <c r="D820" s="397">
        <v>159</v>
      </c>
      <c r="E820" s="397">
        <v>182</v>
      </c>
      <c r="F820" s="399"/>
      <c r="G820" s="399"/>
      <c r="H820" s="399"/>
      <c r="I820" s="399"/>
      <c r="J820" s="399"/>
      <c r="K820" s="399"/>
      <c r="L820" s="399"/>
      <c r="M820" s="399"/>
      <c r="N820" s="395">
        <f t="shared" si="12"/>
        <v>628</v>
      </c>
    </row>
    <row r="821" spans="1:14" x14ac:dyDescent="0.25">
      <c r="A821" s="395" t="s">
        <v>7567</v>
      </c>
      <c r="B821" s="399"/>
      <c r="C821" s="399"/>
      <c r="D821" s="399"/>
      <c r="E821" s="399"/>
      <c r="F821" s="397">
        <v>59</v>
      </c>
      <c r="G821" s="397">
        <v>88</v>
      </c>
      <c r="H821" s="397">
        <v>69</v>
      </c>
      <c r="I821" s="397">
        <v>70</v>
      </c>
      <c r="J821" s="397">
        <v>84</v>
      </c>
      <c r="K821" s="397">
        <v>87</v>
      </c>
      <c r="L821" s="397">
        <v>84</v>
      </c>
      <c r="M821" s="397">
        <v>76</v>
      </c>
      <c r="N821" s="395">
        <f t="shared" si="12"/>
        <v>617</v>
      </c>
    </row>
    <row r="822" spans="1:14" x14ac:dyDescent="0.25">
      <c r="A822" s="395" t="s">
        <v>7568</v>
      </c>
      <c r="B822" s="398">
        <v>83</v>
      </c>
      <c r="C822" s="398">
        <v>73</v>
      </c>
      <c r="D822" s="398">
        <v>72</v>
      </c>
      <c r="E822" s="398">
        <v>83</v>
      </c>
      <c r="F822" s="400"/>
      <c r="G822" s="400"/>
      <c r="H822" s="400"/>
      <c r="I822" s="400"/>
      <c r="J822" s="400"/>
      <c r="K822" s="400"/>
      <c r="L822" s="400"/>
      <c r="M822" s="400"/>
      <c r="N822" s="395">
        <f t="shared" si="12"/>
        <v>311</v>
      </c>
    </row>
    <row r="823" spans="1:14" x14ac:dyDescent="0.25">
      <c r="A823" s="395" t="s">
        <v>7497</v>
      </c>
      <c r="B823" s="399"/>
      <c r="C823" s="399"/>
      <c r="D823" s="399"/>
      <c r="E823" s="399"/>
      <c r="F823" s="397">
        <v>59</v>
      </c>
      <c r="G823" s="397">
        <v>70</v>
      </c>
      <c r="H823" s="397">
        <v>52</v>
      </c>
      <c r="I823" s="397">
        <v>64</v>
      </c>
      <c r="J823" s="397">
        <v>73</v>
      </c>
      <c r="K823" s="397">
        <v>73</v>
      </c>
      <c r="L823" s="397">
        <v>52</v>
      </c>
      <c r="M823" s="397">
        <v>58</v>
      </c>
      <c r="N823" s="395">
        <f t="shared" si="12"/>
        <v>501</v>
      </c>
    </row>
    <row r="824" spans="1:14" x14ac:dyDescent="0.25">
      <c r="A824" s="395" t="s">
        <v>7498</v>
      </c>
      <c r="B824" s="397">
        <v>76</v>
      </c>
      <c r="C824" s="397">
        <v>80</v>
      </c>
      <c r="D824" s="397">
        <v>73</v>
      </c>
      <c r="E824" s="397">
        <v>71</v>
      </c>
      <c r="F824" s="400"/>
      <c r="G824" s="400"/>
      <c r="H824" s="400"/>
      <c r="I824" s="400"/>
      <c r="J824" s="400"/>
      <c r="K824" s="400"/>
      <c r="L824" s="400"/>
      <c r="M824" s="400"/>
      <c r="N824" s="395">
        <f t="shared" si="12"/>
        <v>300</v>
      </c>
    </row>
    <row r="825" spans="1:14" x14ac:dyDescent="0.25">
      <c r="A825" s="395" t="s">
        <v>7204</v>
      </c>
      <c r="B825" s="397">
        <v>130</v>
      </c>
      <c r="C825" s="397">
        <v>146</v>
      </c>
      <c r="D825" s="397">
        <v>142</v>
      </c>
      <c r="E825" s="397">
        <v>129</v>
      </c>
      <c r="F825" s="400"/>
      <c r="G825" s="400"/>
      <c r="H825" s="400"/>
      <c r="I825" s="400"/>
      <c r="J825" s="400"/>
      <c r="K825" s="400"/>
      <c r="L825" s="400"/>
      <c r="M825" s="400"/>
      <c r="N825" s="395">
        <f t="shared" si="12"/>
        <v>547</v>
      </c>
    </row>
    <row r="826" spans="1:14" x14ac:dyDescent="0.25">
      <c r="A826" s="395" t="s">
        <v>7205</v>
      </c>
      <c r="B826" s="400"/>
      <c r="C826" s="400"/>
      <c r="D826" s="400"/>
      <c r="E826" s="400"/>
      <c r="F826" s="397">
        <v>150</v>
      </c>
      <c r="G826" s="398">
        <v>140</v>
      </c>
      <c r="H826" s="398">
        <v>143</v>
      </c>
      <c r="I826" s="398">
        <v>115</v>
      </c>
      <c r="J826" s="398">
        <v>123</v>
      </c>
      <c r="K826" s="398">
        <v>110</v>
      </c>
      <c r="L826" s="398">
        <v>84</v>
      </c>
      <c r="M826" s="398">
        <v>100</v>
      </c>
      <c r="N826" s="395">
        <f t="shared" si="12"/>
        <v>965</v>
      </c>
    </row>
    <row r="827" spans="1:14" x14ac:dyDescent="0.25">
      <c r="A827" s="395" t="s">
        <v>7992</v>
      </c>
      <c r="B827" s="397">
        <v>37</v>
      </c>
      <c r="C827" s="397">
        <v>33</v>
      </c>
      <c r="D827" s="397">
        <v>33</v>
      </c>
      <c r="E827" s="397">
        <v>21</v>
      </c>
      <c r="F827" s="400"/>
      <c r="G827" s="400"/>
      <c r="H827" s="400"/>
      <c r="I827" s="400"/>
      <c r="J827" s="400"/>
      <c r="K827" s="400"/>
      <c r="L827" s="400"/>
      <c r="M827" s="400"/>
      <c r="N827" s="395">
        <f t="shared" si="12"/>
        <v>124</v>
      </c>
    </row>
    <row r="828" spans="1:14" x14ac:dyDescent="0.25">
      <c r="A828" s="395" t="s">
        <v>7499</v>
      </c>
      <c r="B828" s="398">
        <v>70</v>
      </c>
      <c r="C828" s="398">
        <v>66</v>
      </c>
      <c r="D828" s="398">
        <v>59</v>
      </c>
      <c r="E828" s="398">
        <v>74</v>
      </c>
      <c r="F828" s="400"/>
      <c r="G828" s="400"/>
      <c r="H828" s="400"/>
      <c r="I828" s="400"/>
      <c r="J828" s="400"/>
      <c r="K828" s="400"/>
      <c r="L828" s="400"/>
      <c r="M828" s="400"/>
      <c r="N828" s="395">
        <f t="shared" si="12"/>
        <v>269</v>
      </c>
    </row>
    <row r="829" spans="1:14" x14ac:dyDescent="0.25">
      <c r="A829" s="395" t="s">
        <v>7500</v>
      </c>
      <c r="B829" s="400"/>
      <c r="C829" s="400"/>
      <c r="D829" s="400"/>
      <c r="E829" s="400"/>
      <c r="F829" s="398">
        <v>54</v>
      </c>
      <c r="G829" s="398">
        <v>41</v>
      </c>
      <c r="H829" s="398">
        <v>34</v>
      </c>
      <c r="I829" s="398">
        <v>41</v>
      </c>
      <c r="J829" s="398">
        <v>49</v>
      </c>
      <c r="K829" s="398">
        <v>53</v>
      </c>
      <c r="L829" s="398">
        <v>27</v>
      </c>
      <c r="M829" s="398">
        <v>45</v>
      </c>
      <c r="N829" s="395">
        <f t="shared" si="12"/>
        <v>344</v>
      </c>
    </row>
    <row r="830" spans="1:14" x14ac:dyDescent="0.25">
      <c r="A830" s="395" t="s">
        <v>7523</v>
      </c>
      <c r="B830" s="397">
        <v>158</v>
      </c>
      <c r="C830" s="397">
        <v>195</v>
      </c>
      <c r="D830" s="397">
        <v>180</v>
      </c>
      <c r="E830" s="397">
        <v>205</v>
      </c>
      <c r="F830" s="399"/>
      <c r="G830" s="399"/>
      <c r="H830" s="399"/>
      <c r="I830" s="399"/>
      <c r="J830" s="399"/>
      <c r="K830" s="399"/>
      <c r="L830" s="399"/>
      <c r="M830" s="399"/>
      <c r="N830" s="395">
        <f t="shared" si="12"/>
        <v>738</v>
      </c>
    </row>
    <row r="831" spans="1:14" x14ac:dyDescent="0.25">
      <c r="A831" s="395" t="s">
        <v>7521</v>
      </c>
      <c r="B831" s="399"/>
      <c r="C831" s="399"/>
      <c r="D831" s="399"/>
      <c r="E831" s="399"/>
      <c r="F831" s="397">
        <v>412</v>
      </c>
      <c r="G831" s="397">
        <v>412</v>
      </c>
      <c r="H831" s="397">
        <v>366</v>
      </c>
      <c r="I831" s="397">
        <v>417</v>
      </c>
      <c r="J831" s="397">
        <v>382</v>
      </c>
      <c r="K831" s="397">
        <v>370</v>
      </c>
      <c r="L831" s="397">
        <v>382</v>
      </c>
      <c r="M831" s="397">
        <v>406</v>
      </c>
      <c r="N831" s="395">
        <f t="shared" si="12"/>
        <v>3147</v>
      </c>
    </row>
    <row r="832" spans="1:14" x14ac:dyDescent="0.25">
      <c r="A832" s="395" t="s">
        <v>7522</v>
      </c>
      <c r="B832" s="397">
        <v>209</v>
      </c>
      <c r="C832" s="397">
        <v>221</v>
      </c>
      <c r="D832" s="397">
        <v>191</v>
      </c>
      <c r="E832" s="397">
        <v>179</v>
      </c>
      <c r="F832" s="399"/>
      <c r="G832" s="399"/>
      <c r="H832" s="399"/>
      <c r="I832" s="399"/>
      <c r="J832" s="399"/>
      <c r="K832" s="399"/>
      <c r="L832" s="399"/>
      <c r="M832" s="399"/>
      <c r="N832" s="395">
        <f t="shared" si="12"/>
        <v>800</v>
      </c>
    </row>
    <row r="833" spans="1:14" x14ac:dyDescent="0.25">
      <c r="A833" s="395" t="s">
        <v>6758</v>
      </c>
      <c r="B833" s="399"/>
      <c r="C833" s="399"/>
      <c r="D833" s="399"/>
      <c r="E833" s="399"/>
      <c r="F833" s="397">
        <v>15</v>
      </c>
      <c r="G833" s="397">
        <v>16</v>
      </c>
      <c r="H833" s="397">
        <v>98</v>
      </c>
      <c r="I833" s="397">
        <v>121</v>
      </c>
      <c r="J833" s="397">
        <v>78</v>
      </c>
      <c r="K833" s="397">
        <v>112</v>
      </c>
      <c r="L833" s="397">
        <v>71</v>
      </c>
      <c r="M833" s="397">
        <v>100</v>
      </c>
      <c r="N833" s="395">
        <f t="shared" si="12"/>
        <v>611</v>
      </c>
    </row>
    <row r="834" spans="1:14" x14ac:dyDescent="0.25">
      <c r="A834" s="395" t="s">
        <v>7483</v>
      </c>
      <c r="B834" s="400"/>
      <c r="C834" s="400"/>
      <c r="D834" s="400"/>
      <c r="E834" s="400"/>
      <c r="F834" s="398">
        <v>68</v>
      </c>
      <c r="G834" s="398">
        <v>79</v>
      </c>
      <c r="H834" s="398">
        <v>58</v>
      </c>
      <c r="I834" s="398">
        <v>59</v>
      </c>
      <c r="J834" s="398">
        <v>67</v>
      </c>
      <c r="K834" s="398">
        <v>80</v>
      </c>
      <c r="L834" s="398">
        <v>68</v>
      </c>
      <c r="M834" s="398">
        <v>49</v>
      </c>
      <c r="N834" s="395">
        <f t="shared" si="12"/>
        <v>528</v>
      </c>
    </row>
    <row r="835" spans="1:14" x14ac:dyDescent="0.25">
      <c r="A835" s="395" t="s">
        <v>7482</v>
      </c>
      <c r="B835" s="397">
        <v>73</v>
      </c>
      <c r="C835" s="397">
        <v>73</v>
      </c>
      <c r="D835" s="397">
        <v>53</v>
      </c>
      <c r="E835" s="397">
        <v>68</v>
      </c>
      <c r="F835" s="400"/>
      <c r="G835" s="400"/>
      <c r="H835" s="400"/>
      <c r="I835" s="400"/>
      <c r="J835" s="400"/>
      <c r="K835" s="400"/>
      <c r="L835" s="400"/>
      <c r="M835" s="400"/>
      <c r="N835" s="395">
        <f t="shared" si="12"/>
        <v>267</v>
      </c>
    </row>
    <row r="836" spans="1:14" x14ac:dyDescent="0.25">
      <c r="A836" s="395" t="s">
        <v>7004</v>
      </c>
      <c r="B836" s="398">
        <v>1</v>
      </c>
      <c r="C836" s="399"/>
      <c r="D836" s="399"/>
      <c r="E836" s="398">
        <v>1</v>
      </c>
      <c r="F836" s="397">
        <v>67</v>
      </c>
      <c r="G836" s="398">
        <v>86</v>
      </c>
      <c r="H836" s="398">
        <v>62</v>
      </c>
      <c r="I836" s="398">
        <v>54</v>
      </c>
      <c r="J836" s="398">
        <v>51</v>
      </c>
      <c r="K836" s="398">
        <v>63</v>
      </c>
      <c r="L836" s="398">
        <v>67</v>
      </c>
      <c r="M836" s="398">
        <v>69</v>
      </c>
      <c r="N836" s="395">
        <f t="shared" si="12"/>
        <v>521</v>
      </c>
    </row>
    <row r="837" spans="1:14" x14ac:dyDescent="0.25">
      <c r="A837" s="395" t="s">
        <v>7005</v>
      </c>
      <c r="B837" s="398">
        <v>67</v>
      </c>
      <c r="C837" s="398">
        <v>69</v>
      </c>
      <c r="D837" s="398">
        <v>74</v>
      </c>
      <c r="E837" s="398">
        <v>68</v>
      </c>
      <c r="F837" s="400"/>
      <c r="G837" s="400"/>
      <c r="H837" s="400"/>
      <c r="I837" s="400"/>
      <c r="J837" s="400"/>
      <c r="K837" s="400"/>
      <c r="L837" s="400"/>
      <c r="M837" s="400"/>
      <c r="N837" s="395">
        <f t="shared" ref="N837:N900" si="13">SUM(B837:M837)</f>
        <v>278</v>
      </c>
    </row>
    <row r="838" spans="1:14" x14ac:dyDescent="0.25">
      <c r="A838" s="395" t="s">
        <v>6760</v>
      </c>
      <c r="B838" s="397">
        <v>147</v>
      </c>
      <c r="C838" s="397">
        <v>163</v>
      </c>
      <c r="D838" s="397">
        <v>151</v>
      </c>
      <c r="E838" s="397">
        <v>175</v>
      </c>
      <c r="F838" s="399"/>
      <c r="G838" s="399"/>
      <c r="H838" s="399"/>
      <c r="I838" s="399"/>
      <c r="J838" s="399"/>
      <c r="K838" s="399"/>
      <c r="L838" s="399"/>
      <c r="M838" s="399"/>
      <c r="N838" s="395">
        <f t="shared" si="13"/>
        <v>636</v>
      </c>
    </row>
    <row r="839" spans="1:14" x14ac:dyDescent="0.25">
      <c r="A839" s="395" t="s">
        <v>6759</v>
      </c>
      <c r="B839" s="399"/>
      <c r="C839" s="399"/>
      <c r="D839" s="399"/>
      <c r="E839" s="399"/>
      <c r="F839" s="398">
        <v>206</v>
      </c>
      <c r="G839" s="398">
        <v>217</v>
      </c>
      <c r="H839" s="397">
        <v>148</v>
      </c>
      <c r="I839" s="397">
        <v>222</v>
      </c>
      <c r="J839" s="397">
        <v>149</v>
      </c>
      <c r="K839" s="397">
        <v>184</v>
      </c>
      <c r="L839" s="397">
        <v>168</v>
      </c>
      <c r="M839" s="397">
        <v>151</v>
      </c>
      <c r="N839" s="395">
        <f t="shared" si="13"/>
        <v>1445</v>
      </c>
    </row>
    <row r="840" spans="1:14" x14ac:dyDescent="0.25">
      <c r="A840" s="395" t="s">
        <v>7185</v>
      </c>
      <c r="B840" s="397">
        <v>127</v>
      </c>
      <c r="C840" s="397">
        <v>121</v>
      </c>
      <c r="D840" s="397">
        <v>142</v>
      </c>
      <c r="E840" s="397">
        <v>146</v>
      </c>
      <c r="F840" s="400"/>
      <c r="G840" s="400"/>
      <c r="H840" s="400"/>
      <c r="I840" s="400"/>
      <c r="J840" s="400"/>
      <c r="K840" s="400"/>
      <c r="L840" s="400"/>
      <c r="M840" s="400"/>
      <c r="N840" s="395">
        <f t="shared" si="13"/>
        <v>536</v>
      </c>
    </row>
    <row r="841" spans="1:14" x14ac:dyDescent="0.25">
      <c r="A841" s="395" t="s">
        <v>7184</v>
      </c>
      <c r="B841" s="397">
        <v>59</v>
      </c>
      <c r="C841" s="397">
        <v>86</v>
      </c>
      <c r="D841" s="397">
        <v>79</v>
      </c>
      <c r="E841" s="397">
        <v>73</v>
      </c>
      <c r="F841" s="399"/>
      <c r="G841" s="399"/>
      <c r="H841" s="399"/>
      <c r="I841" s="399"/>
      <c r="J841" s="399"/>
      <c r="K841" s="399"/>
      <c r="L841" s="399"/>
      <c r="M841" s="399"/>
      <c r="N841" s="395">
        <f t="shared" si="13"/>
        <v>297</v>
      </c>
    </row>
    <row r="842" spans="1:14" x14ac:dyDescent="0.25">
      <c r="A842" s="395" t="s">
        <v>7183</v>
      </c>
      <c r="B842" s="400"/>
      <c r="C842" s="400"/>
      <c r="D842" s="400"/>
      <c r="E842" s="400"/>
      <c r="F842" s="397">
        <v>223</v>
      </c>
      <c r="G842" s="397">
        <v>244</v>
      </c>
      <c r="H842" s="397">
        <v>234</v>
      </c>
      <c r="I842" s="397">
        <v>196</v>
      </c>
      <c r="J842" s="397">
        <v>199</v>
      </c>
      <c r="K842" s="397">
        <v>240</v>
      </c>
      <c r="L842" s="397">
        <v>166</v>
      </c>
      <c r="M842" s="397">
        <v>160</v>
      </c>
      <c r="N842" s="395">
        <f t="shared" si="13"/>
        <v>1662</v>
      </c>
    </row>
    <row r="843" spans="1:14" x14ac:dyDescent="0.25">
      <c r="A843" s="395" t="s">
        <v>6848</v>
      </c>
      <c r="B843" s="397">
        <v>29</v>
      </c>
      <c r="C843" s="398">
        <v>47</v>
      </c>
      <c r="D843" s="398">
        <v>37</v>
      </c>
      <c r="E843" s="397">
        <v>47</v>
      </c>
      <c r="F843" s="397">
        <v>44</v>
      </c>
      <c r="G843" s="397">
        <v>50</v>
      </c>
      <c r="H843" s="397">
        <v>43</v>
      </c>
      <c r="I843" s="397">
        <v>41</v>
      </c>
      <c r="J843" s="397">
        <v>50</v>
      </c>
      <c r="K843" s="397">
        <v>50</v>
      </c>
      <c r="L843" s="397">
        <v>38</v>
      </c>
      <c r="M843" s="397">
        <v>45</v>
      </c>
      <c r="N843" s="395">
        <f t="shared" si="13"/>
        <v>521</v>
      </c>
    </row>
    <row r="844" spans="1:14" x14ac:dyDescent="0.25">
      <c r="A844" s="395" t="s">
        <v>6850</v>
      </c>
      <c r="B844" s="397">
        <v>47</v>
      </c>
      <c r="C844" s="397">
        <v>48</v>
      </c>
      <c r="D844" s="397">
        <v>54</v>
      </c>
      <c r="E844" s="397">
        <v>59</v>
      </c>
      <c r="F844" s="397">
        <v>40</v>
      </c>
      <c r="G844" s="397">
        <v>48</v>
      </c>
      <c r="H844" s="398">
        <v>45</v>
      </c>
      <c r="I844" s="398">
        <v>47</v>
      </c>
      <c r="J844" s="398">
        <v>44</v>
      </c>
      <c r="K844" s="398">
        <v>51</v>
      </c>
      <c r="L844" s="398">
        <v>31</v>
      </c>
      <c r="M844" s="398">
        <v>49</v>
      </c>
      <c r="N844" s="395">
        <f t="shared" si="13"/>
        <v>563</v>
      </c>
    </row>
    <row r="845" spans="1:14" x14ac:dyDescent="0.25">
      <c r="A845" s="395" t="s">
        <v>6849</v>
      </c>
      <c r="B845" s="397">
        <v>39</v>
      </c>
      <c r="C845" s="398">
        <v>55</v>
      </c>
      <c r="D845" s="398">
        <v>54</v>
      </c>
      <c r="E845" s="398">
        <v>40</v>
      </c>
      <c r="F845" s="398">
        <v>40</v>
      </c>
      <c r="G845" s="398">
        <v>57</v>
      </c>
      <c r="H845" s="398">
        <v>42</v>
      </c>
      <c r="I845" s="398">
        <v>47</v>
      </c>
      <c r="J845" s="398">
        <v>40</v>
      </c>
      <c r="K845" s="398">
        <v>66</v>
      </c>
      <c r="L845" s="398">
        <v>41</v>
      </c>
      <c r="M845" s="398">
        <v>45</v>
      </c>
      <c r="N845" s="395">
        <f t="shared" si="13"/>
        <v>566</v>
      </c>
    </row>
    <row r="846" spans="1:14" x14ac:dyDescent="0.25">
      <c r="A846" s="395" t="s">
        <v>7701</v>
      </c>
      <c r="B846" s="397">
        <v>133</v>
      </c>
      <c r="C846" s="397">
        <v>139</v>
      </c>
      <c r="D846" s="397">
        <v>126</v>
      </c>
      <c r="E846" s="397">
        <v>154</v>
      </c>
      <c r="F846" s="400"/>
      <c r="G846" s="400"/>
      <c r="H846" s="400"/>
      <c r="I846" s="400"/>
      <c r="J846" s="400"/>
      <c r="K846" s="400"/>
      <c r="L846" s="400"/>
      <c r="M846" s="400"/>
      <c r="N846" s="395">
        <f t="shared" si="13"/>
        <v>552</v>
      </c>
    </row>
    <row r="847" spans="1:14" x14ac:dyDescent="0.25">
      <c r="A847" s="395" t="s">
        <v>7700</v>
      </c>
      <c r="B847" s="400"/>
      <c r="C847" s="400"/>
      <c r="D847" s="400"/>
      <c r="E847" s="400"/>
      <c r="F847" s="397">
        <v>113</v>
      </c>
      <c r="G847" s="397">
        <v>133</v>
      </c>
      <c r="H847" s="397">
        <v>138</v>
      </c>
      <c r="I847" s="397">
        <v>145</v>
      </c>
      <c r="J847" s="397">
        <v>138</v>
      </c>
      <c r="K847" s="397">
        <v>117</v>
      </c>
      <c r="L847" s="397">
        <v>117</v>
      </c>
      <c r="M847" s="397">
        <v>152</v>
      </c>
      <c r="N847" s="395">
        <f t="shared" si="13"/>
        <v>1053</v>
      </c>
    </row>
    <row r="848" spans="1:14" x14ac:dyDescent="0.25">
      <c r="A848" s="395" t="s">
        <v>7571</v>
      </c>
      <c r="B848" s="397">
        <v>98</v>
      </c>
      <c r="C848" s="397">
        <v>120</v>
      </c>
      <c r="D848" s="397">
        <v>103</v>
      </c>
      <c r="E848" s="397">
        <v>106</v>
      </c>
      <c r="F848" s="399"/>
      <c r="G848" s="399"/>
      <c r="H848" s="399"/>
      <c r="I848" s="399"/>
      <c r="J848" s="399"/>
      <c r="K848" s="399"/>
      <c r="L848" s="399"/>
      <c r="M848" s="399"/>
      <c r="N848" s="395">
        <f t="shared" si="13"/>
        <v>427</v>
      </c>
    </row>
    <row r="849" spans="1:14" x14ac:dyDescent="0.25">
      <c r="A849" s="395" t="s">
        <v>7570</v>
      </c>
      <c r="B849" s="399"/>
      <c r="C849" s="399"/>
      <c r="D849" s="399"/>
      <c r="E849" s="399"/>
      <c r="F849" s="397">
        <v>284</v>
      </c>
      <c r="G849" s="397">
        <v>338</v>
      </c>
      <c r="H849" s="397">
        <v>268</v>
      </c>
      <c r="I849" s="397">
        <v>286</v>
      </c>
      <c r="J849" s="397">
        <v>292</v>
      </c>
      <c r="K849" s="397">
        <v>283</v>
      </c>
      <c r="L849" s="397">
        <v>284</v>
      </c>
      <c r="M849" s="397">
        <v>278</v>
      </c>
      <c r="N849" s="395">
        <f t="shared" si="13"/>
        <v>2313</v>
      </c>
    </row>
    <row r="850" spans="1:14" x14ac:dyDescent="0.25">
      <c r="A850" s="395" t="s">
        <v>7572</v>
      </c>
      <c r="B850" s="398">
        <v>101</v>
      </c>
      <c r="C850" s="398">
        <v>104</v>
      </c>
      <c r="D850" s="398">
        <v>105</v>
      </c>
      <c r="E850" s="398">
        <v>131</v>
      </c>
      <c r="F850" s="400"/>
      <c r="G850" s="400"/>
      <c r="H850" s="400"/>
      <c r="I850" s="400"/>
      <c r="J850" s="400"/>
      <c r="K850" s="400"/>
      <c r="L850" s="400"/>
      <c r="M850" s="400"/>
      <c r="N850" s="395">
        <f t="shared" si="13"/>
        <v>441</v>
      </c>
    </row>
    <row r="851" spans="1:14" x14ac:dyDescent="0.25">
      <c r="A851" s="395" t="s">
        <v>7569</v>
      </c>
      <c r="B851" s="397">
        <v>79</v>
      </c>
      <c r="C851" s="397">
        <v>95</v>
      </c>
      <c r="D851" s="397">
        <v>70</v>
      </c>
      <c r="E851" s="397">
        <v>78</v>
      </c>
      <c r="F851" s="399"/>
      <c r="G851" s="399"/>
      <c r="H851" s="399"/>
      <c r="I851" s="399"/>
      <c r="J851" s="399"/>
      <c r="K851" s="399"/>
      <c r="L851" s="399"/>
      <c r="M851" s="399"/>
      <c r="N851" s="395">
        <f t="shared" si="13"/>
        <v>322</v>
      </c>
    </row>
    <row r="852" spans="1:14" x14ac:dyDescent="0.25">
      <c r="A852" s="395" t="s">
        <v>7963</v>
      </c>
      <c r="B852" s="397">
        <v>36</v>
      </c>
      <c r="C852" s="397">
        <v>34</v>
      </c>
      <c r="D852" s="397">
        <v>37</v>
      </c>
      <c r="E852" s="397">
        <v>34</v>
      </c>
      <c r="F852" s="398">
        <v>24</v>
      </c>
      <c r="G852" s="398">
        <v>39</v>
      </c>
      <c r="H852" s="398">
        <v>27</v>
      </c>
      <c r="I852" s="398">
        <v>50</v>
      </c>
      <c r="J852" s="398">
        <v>38</v>
      </c>
      <c r="K852" s="398">
        <v>18</v>
      </c>
      <c r="L852" s="398">
        <v>28</v>
      </c>
      <c r="M852" s="398">
        <v>35</v>
      </c>
      <c r="N852" s="395">
        <f t="shared" si="13"/>
        <v>400</v>
      </c>
    </row>
    <row r="853" spans="1:14" x14ac:dyDescent="0.25">
      <c r="A853" s="395" t="s">
        <v>7051</v>
      </c>
      <c r="B853" s="398">
        <v>62</v>
      </c>
      <c r="C853" s="398">
        <v>66</v>
      </c>
      <c r="D853" s="398">
        <v>65</v>
      </c>
      <c r="E853" s="398">
        <v>50</v>
      </c>
      <c r="F853" s="397">
        <v>59</v>
      </c>
      <c r="G853" s="397">
        <v>71</v>
      </c>
      <c r="H853" s="397">
        <v>37</v>
      </c>
      <c r="I853" s="397">
        <v>57</v>
      </c>
      <c r="J853" s="397">
        <v>54</v>
      </c>
      <c r="K853" s="397">
        <v>66</v>
      </c>
      <c r="L853" s="397">
        <v>58</v>
      </c>
      <c r="M853" s="397">
        <v>61</v>
      </c>
      <c r="N853" s="395">
        <f t="shared" si="13"/>
        <v>706</v>
      </c>
    </row>
    <row r="854" spans="1:14" x14ac:dyDescent="0.25">
      <c r="A854" s="395" t="s">
        <v>7576</v>
      </c>
      <c r="B854" s="397">
        <v>116</v>
      </c>
      <c r="C854" s="397">
        <v>140</v>
      </c>
      <c r="D854" s="397">
        <v>114</v>
      </c>
      <c r="E854" s="397">
        <v>142</v>
      </c>
      <c r="F854" s="399"/>
      <c r="G854" s="399"/>
      <c r="H854" s="399"/>
      <c r="I854" s="399"/>
      <c r="J854" s="399"/>
      <c r="K854" s="399"/>
      <c r="L854" s="399"/>
      <c r="M854" s="399"/>
      <c r="N854" s="395">
        <f t="shared" si="13"/>
        <v>512</v>
      </c>
    </row>
    <row r="855" spans="1:14" x14ac:dyDescent="0.25">
      <c r="A855" s="395" t="s">
        <v>7575</v>
      </c>
      <c r="B855" s="399"/>
      <c r="C855" s="399"/>
      <c r="D855" s="399"/>
      <c r="E855" s="399"/>
      <c r="F855" s="397">
        <v>394</v>
      </c>
      <c r="G855" s="397">
        <v>426</v>
      </c>
      <c r="H855" s="397">
        <v>406</v>
      </c>
      <c r="I855" s="397">
        <v>385</v>
      </c>
      <c r="J855" s="397">
        <v>382</v>
      </c>
      <c r="K855" s="397">
        <v>386</v>
      </c>
      <c r="L855" s="397">
        <v>428</v>
      </c>
      <c r="M855" s="397">
        <v>367</v>
      </c>
      <c r="N855" s="395">
        <f t="shared" si="13"/>
        <v>3174</v>
      </c>
    </row>
    <row r="856" spans="1:14" x14ac:dyDescent="0.25">
      <c r="A856" s="395" t="s">
        <v>7574</v>
      </c>
      <c r="B856" s="397">
        <v>129</v>
      </c>
      <c r="C856" s="397">
        <v>154</v>
      </c>
      <c r="D856" s="397">
        <v>147</v>
      </c>
      <c r="E856" s="397">
        <v>186</v>
      </c>
      <c r="F856" s="399"/>
      <c r="G856" s="399"/>
      <c r="H856" s="399"/>
      <c r="I856" s="399"/>
      <c r="J856" s="399"/>
      <c r="K856" s="399"/>
      <c r="L856" s="399"/>
      <c r="M856" s="399"/>
      <c r="N856" s="395">
        <f t="shared" si="13"/>
        <v>616</v>
      </c>
    </row>
    <row r="857" spans="1:14" x14ac:dyDescent="0.25">
      <c r="A857" s="395" t="s">
        <v>7573</v>
      </c>
      <c r="B857" s="397">
        <v>156</v>
      </c>
      <c r="C857" s="397">
        <v>170</v>
      </c>
      <c r="D857" s="397">
        <v>181</v>
      </c>
      <c r="E857" s="397">
        <v>156</v>
      </c>
      <c r="F857" s="400"/>
      <c r="G857" s="400"/>
      <c r="H857" s="400"/>
      <c r="I857" s="400"/>
      <c r="J857" s="400"/>
      <c r="K857" s="400"/>
      <c r="L857" s="400"/>
      <c r="M857" s="400"/>
      <c r="N857" s="395">
        <f t="shared" si="13"/>
        <v>663</v>
      </c>
    </row>
    <row r="858" spans="1:14" x14ac:dyDescent="0.25">
      <c r="A858" s="395" t="s">
        <v>7934</v>
      </c>
      <c r="B858" s="397">
        <v>430</v>
      </c>
      <c r="C858" s="397">
        <v>377</v>
      </c>
      <c r="D858" s="397">
        <v>495</v>
      </c>
      <c r="E858" s="397">
        <v>438</v>
      </c>
      <c r="F858" s="397">
        <v>638</v>
      </c>
      <c r="G858" s="397">
        <v>546</v>
      </c>
      <c r="H858" s="397">
        <v>705</v>
      </c>
      <c r="I858" s="397">
        <v>532</v>
      </c>
      <c r="J858" s="397">
        <v>821</v>
      </c>
      <c r="K858" s="397">
        <v>613</v>
      </c>
      <c r="L858" s="397">
        <v>957</v>
      </c>
      <c r="M858" s="397">
        <v>739</v>
      </c>
      <c r="N858" s="395">
        <f t="shared" si="13"/>
        <v>7291</v>
      </c>
    </row>
    <row r="859" spans="1:14" x14ac:dyDescent="0.25">
      <c r="A859" s="395" t="s">
        <v>7275</v>
      </c>
      <c r="B859" s="397">
        <v>20</v>
      </c>
      <c r="C859" s="397">
        <v>21</v>
      </c>
      <c r="D859" s="397">
        <v>15</v>
      </c>
      <c r="E859" s="397">
        <v>23</v>
      </c>
      <c r="F859" s="397">
        <v>57</v>
      </c>
      <c r="G859" s="397">
        <v>44</v>
      </c>
      <c r="H859" s="397">
        <v>38</v>
      </c>
      <c r="I859" s="397">
        <v>19</v>
      </c>
      <c r="J859" s="397">
        <v>28</v>
      </c>
      <c r="K859" s="397">
        <v>24</v>
      </c>
      <c r="L859" s="397">
        <v>17</v>
      </c>
      <c r="M859" s="397">
        <v>17</v>
      </c>
      <c r="N859" s="395">
        <f t="shared" si="13"/>
        <v>323</v>
      </c>
    </row>
    <row r="860" spans="1:14" x14ac:dyDescent="0.25">
      <c r="A860" s="395" t="s">
        <v>7641</v>
      </c>
      <c r="B860" s="398">
        <v>97</v>
      </c>
      <c r="C860" s="398">
        <v>92</v>
      </c>
      <c r="D860" s="398">
        <v>135</v>
      </c>
      <c r="E860" s="398">
        <v>121</v>
      </c>
      <c r="F860" s="398">
        <v>170</v>
      </c>
      <c r="G860" s="397">
        <v>148</v>
      </c>
      <c r="H860" s="398">
        <v>170</v>
      </c>
      <c r="I860" s="398">
        <v>145</v>
      </c>
      <c r="J860" s="398">
        <v>183</v>
      </c>
      <c r="K860" s="398">
        <v>135</v>
      </c>
      <c r="L860" s="398">
        <v>152</v>
      </c>
      <c r="M860" s="398">
        <v>116</v>
      </c>
      <c r="N860" s="395">
        <f t="shared" si="13"/>
        <v>1664</v>
      </c>
    </row>
    <row r="861" spans="1:14" x14ac:dyDescent="0.25">
      <c r="A861" s="395" t="s">
        <v>7582</v>
      </c>
      <c r="B861" s="397">
        <v>131</v>
      </c>
      <c r="C861" s="397">
        <v>123</v>
      </c>
      <c r="D861" s="397">
        <v>155</v>
      </c>
      <c r="E861" s="397">
        <v>133</v>
      </c>
      <c r="F861" s="397">
        <v>111</v>
      </c>
      <c r="G861" s="397">
        <v>118</v>
      </c>
      <c r="H861" s="397">
        <v>132</v>
      </c>
      <c r="I861" s="397">
        <v>130</v>
      </c>
      <c r="J861" s="397">
        <v>138</v>
      </c>
      <c r="K861" s="397">
        <v>103</v>
      </c>
      <c r="L861" s="397">
        <v>102</v>
      </c>
      <c r="M861" s="397">
        <v>105</v>
      </c>
      <c r="N861" s="395">
        <f t="shared" si="13"/>
        <v>1481</v>
      </c>
    </row>
    <row r="862" spans="1:14" x14ac:dyDescent="0.25">
      <c r="A862" s="395" t="s">
        <v>6957</v>
      </c>
      <c r="B862" s="398">
        <v>86</v>
      </c>
      <c r="C862" s="398">
        <v>109</v>
      </c>
      <c r="D862" s="398">
        <v>96</v>
      </c>
      <c r="E862" s="398">
        <v>112</v>
      </c>
      <c r="F862" s="400"/>
      <c r="G862" s="400"/>
      <c r="H862" s="400"/>
      <c r="I862" s="400"/>
      <c r="J862" s="400"/>
      <c r="K862" s="400"/>
      <c r="L862" s="400"/>
      <c r="M862" s="400"/>
      <c r="N862" s="395">
        <f t="shared" si="13"/>
        <v>403</v>
      </c>
    </row>
    <row r="863" spans="1:14" x14ac:dyDescent="0.25">
      <c r="A863" s="395" t="s">
        <v>6959</v>
      </c>
      <c r="B863" s="400"/>
      <c r="C863" s="400"/>
      <c r="D863" s="400"/>
      <c r="E863" s="400"/>
      <c r="F863" s="397">
        <v>166</v>
      </c>
      <c r="G863" s="397">
        <v>166</v>
      </c>
      <c r="H863" s="397">
        <v>158</v>
      </c>
      <c r="I863" s="397">
        <v>180</v>
      </c>
      <c r="J863" s="397">
        <v>160</v>
      </c>
      <c r="K863" s="397">
        <v>192</v>
      </c>
      <c r="L863" s="397">
        <v>160</v>
      </c>
      <c r="M863" s="397">
        <v>178</v>
      </c>
      <c r="N863" s="395">
        <f t="shared" si="13"/>
        <v>1360</v>
      </c>
    </row>
    <row r="864" spans="1:14" x14ac:dyDescent="0.25">
      <c r="A864" s="395" t="s">
        <v>6958</v>
      </c>
      <c r="B864" s="398">
        <v>60</v>
      </c>
      <c r="C864" s="398">
        <v>70</v>
      </c>
      <c r="D864" s="398">
        <v>68</v>
      </c>
      <c r="E864" s="398">
        <v>59</v>
      </c>
      <c r="F864" s="400"/>
      <c r="G864" s="400"/>
      <c r="H864" s="400"/>
      <c r="I864" s="400"/>
      <c r="J864" s="400"/>
      <c r="K864" s="400"/>
      <c r="L864" s="400"/>
      <c r="M864" s="400"/>
      <c r="N864" s="395">
        <f t="shared" si="13"/>
        <v>257</v>
      </c>
    </row>
    <row r="865" spans="1:14" x14ac:dyDescent="0.25">
      <c r="A865" s="395" t="s">
        <v>7723</v>
      </c>
      <c r="B865" s="397">
        <v>26</v>
      </c>
      <c r="C865" s="397">
        <v>16</v>
      </c>
      <c r="D865" s="397">
        <v>19</v>
      </c>
      <c r="E865" s="397">
        <v>20</v>
      </c>
      <c r="F865" s="399"/>
      <c r="G865" s="399"/>
      <c r="H865" s="399"/>
      <c r="I865" s="399"/>
      <c r="J865" s="399"/>
      <c r="K865" s="399"/>
      <c r="L865" s="399"/>
      <c r="M865" s="399"/>
      <c r="N865" s="395">
        <f t="shared" si="13"/>
        <v>81</v>
      </c>
    </row>
    <row r="866" spans="1:14" x14ac:dyDescent="0.25">
      <c r="A866" s="395" t="s">
        <v>7186</v>
      </c>
      <c r="B866" s="399"/>
      <c r="C866" s="399"/>
      <c r="D866" s="399"/>
      <c r="E866" s="399"/>
      <c r="F866" s="397">
        <v>71</v>
      </c>
      <c r="G866" s="397">
        <v>65</v>
      </c>
      <c r="H866" s="397">
        <v>75</v>
      </c>
      <c r="I866" s="397">
        <v>73</v>
      </c>
      <c r="J866" s="397">
        <v>62</v>
      </c>
      <c r="K866" s="397">
        <v>83</v>
      </c>
      <c r="L866" s="397">
        <v>56</v>
      </c>
      <c r="M866" s="397">
        <v>54</v>
      </c>
      <c r="N866" s="395">
        <f t="shared" si="13"/>
        <v>539</v>
      </c>
    </row>
    <row r="867" spans="1:14" x14ac:dyDescent="0.25">
      <c r="A867" s="395" t="s">
        <v>7187</v>
      </c>
      <c r="B867" s="397">
        <v>64</v>
      </c>
      <c r="C867" s="397">
        <v>64</v>
      </c>
      <c r="D867" s="397">
        <v>59</v>
      </c>
      <c r="E867" s="397">
        <v>73</v>
      </c>
      <c r="F867" s="399"/>
      <c r="G867" s="399"/>
      <c r="H867" s="399"/>
      <c r="I867" s="399"/>
      <c r="J867" s="399"/>
      <c r="K867" s="399"/>
      <c r="L867" s="399"/>
      <c r="M867" s="399"/>
      <c r="N867" s="395">
        <f t="shared" si="13"/>
        <v>260</v>
      </c>
    </row>
    <row r="868" spans="1:14" x14ac:dyDescent="0.25">
      <c r="A868" s="395" t="s">
        <v>7612</v>
      </c>
      <c r="B868" s="400"/>
      <c r="C868" s="400"/>
      <c r="D868" s="400"/>
      <c r="E868" s="400"/>
      <c r="F868" s="398">
        <v>237</v>
      </c>
      <c r="G868" s="398">
        <v>233</v>
      </c>
      <c r="H868" s="398">
        <v>224</v>
      </c>
      <c r="I868" s="398">
        <v>233</v>
      </c>
      <c r="J868" s="398">
        <v>247</v>
      </c>
      <c r="K868" s="398">
        <v>232</v>
      </c>
      <c r="L868" s="398">
        <v>198</v>
      </c>
      <c r="M868" s="398">
        <v>221</v>
      </c>
      <c r="N868" s="395">
        <f t="shared" si="13"/>
        <v>1825</v>
      </c>
    </row>
    <row r="869" spans="1:14" x14ac:dyDescent="0.25">
      <c r="A869" s="395" t="s">
        <v>7611</v>
      </c>
      <c r="B869" s="397">
        <v>127</v>
      </c>
      <c r="C869" s="397">
        <v>135</v>
      </c>
      <c r="D869" s="397">
        <v>134</v>
      </c>
      <c r="E869" s="397">
        <v>133</v>
      </c>
      <c r="F869" s="399"/>
      <c r="G869" s="399"/>
      <c r="H869" s="399"/>
      <c r="I869" s="399"/>
      <c r="J869" s="399"/>
      <c r="K869" s="399"/>
      <c r="L869" s="399"/>
      <c r="M869" s="399"/>
      <c r="N869" s="395">
        <f t="shared" si="13"/>
        <v>529</v>
      </c>
    </row>
    <row r="870" spans="1:14" x14ac:dyDescent="0.25">
      <c r="A870" s="395" t="s">
        <v>7613</v>
      </c>
      <c r="B870" s="398">
        <v>102</v>
      </c>
      <c r="C870" s="398">
        <v>111</v>
      </c>
      <c r="D870" s="398">
        <v>90</v>
      </c>
      <c r="E870" s="398">
        <v>92</v>
      </c>
      <c r="F870" s="400"/>
      <c r="G870" s="397">
        <v>2</v>
      </c>
      <c r="H870" s="400"/>
      <c r="I870" s="397">
        <v>1</v>
      </c>
      <c r="J870" s="400"/>
      <c r="K870" s="400"/>
      <c r="L870" s="400"/>
      <c r="M870" s="400"/>
      <c r="N870" s="395">
        <f t="shared" si="13"/>
        <v>398</v>
      </c>
    </row>
    <row r="871" spans="1:14" x14ac:dyDescent="0.25">
      <c r="A871" s="395" t="s">
        <v>6851</v>
      </c>
      <c r="B871" s="397">
        <v>30</v>
      </c>
      <c r="C871" s="397">
        <v>33</v>
      </c>
      <c r="D871" s="397">
        <v>42</v>
      </c>
      <c r="E871" s="397">
        <v>35</v>
      </c>
      <c r="F871" s="398">
        <v>75</v>
      </c>
      <c r="G871" s="398">
        <v>99</v>
      </c>
      <c r="H871" s="398">
        <v>64</v>
      </c>
      <c r="I871" s="398">
        <v>65</v>
      </c>
      <c r="J871" s="398">
        <v>39</v>
      </c>
      <c r="K871" s="398">
        <v>40</v>
      </c>
      <c r="L871" s="398">
        <v>22</v>
      </c>
      <c r="M871" s="398">
        <v>23</v>
      </c>
      <c r="N871" s="395">
        <f t="shared" si="13"/>
        <v>567</v>
      </c>
    </row>
    <row r="872" spans="1:14" x14ac:dyDescent="0.25">
      <c r="A872" s="395" t="s">
        <v>6659</v>
      </c>
      <c r="B872" s="400"/>
      <c r="C872" s="400"/>
      <c r="D872" s="400"/>
      <c r="E872" s="400"/>
      <c r="F872" s="397">
        <v>180</v>
      </c>
      <c r="G872" s="397">
        <v>175</v>
      </c>
      <c r="H872" s="397">
        <v>186</v>
      </c>
      <c r="I872" s="397">
        <v>189</v>
      </c>
      <c r="J872" s="397">
        <v>182</v>
      </c>
      <c r="K872" s="397">
        <v>182</v>
      </c>
      <c r="L872" s="397">
        <v>175</v>
      </c>
      <c r="M872" s="397">
        <v>191</v>
      </c>
      <c r="N872" s="395">
        <f t="shared" si="13"/>
        <v>1460</v>
      </c>
    </row>
    <row r="873" spans="1:14" x14ac:dyDescent="0.25">
      <c r="A873" s="395" t="s">
        <v>6658</v>
      </c>
      <c r="B873" s="397">
        <v>202</v>
      </c>
      <c r="C873" s="397">
        <v>177</v>
      </c>
      <c r="D873" s="397">
        <v>134</v>
      </c>
      <c r="E873" s="397">
        <v>193</v>
      </c>
      <c r="F873" s="400"/>
      <c r="G873" s="400"/>
      <c r="H873" s="400"/>
      <c r="I873" s="400"/>
      <c r="J873" s="400"/>
      <c r="K873" s="400"/>
      <c r="L873" s="400"/>
      <c r="M873" s="400"/>
      <c r="N873" s="395">
        <f t="shared" si="13"/>
        <v>706</v>
      </c>
    </row>
    <row r="874" spans="1:14" x14ac:dyDescent="0.25">
      <c r="A874" s="395" t="s">
        <v>7759</v>
      </c>
      <c r="B874" s="397">
        <v>43</v>
      </c>
      <c r="C874" s="397">
        <v>54</v>
      </c>
      <c r="D874" s="397">
        <v>39</v>
      </c>
      <c r="E874" s="397">
        <v>52</v>
      </c>
      <c r="F874" s="397">
        <v>68</v>
      </c>
      <c r="G874" s="397">
        <v>60</v>
      </c>
      <c r="H874" s="397">
        <v>47</v>
      </c>
      <c r="I874" s="397">
        <v>76</v>
      </c>
      <c r="J874" s="397">
        <v>62</v>
      </c>
      <c r="K874" s="397">
        <v>60</v>
      </c>
      <c r="L874" s="397">
        <v>50</v>
      </c>
      <c r="M874" s="397">
        <v>64</v>
      </c>
      <c r="N874" s="395">
        <f t="shared" si="13"/>
        <v>675</v>
      </c>
    </row>
    <row r="875" spans="1:14" x14ac:dyDescent="0.25">
      <c r="A875" s="395" t="s">
        <v>7907</v>
      </c>
      <c r="B875" s="399"/>
      <c r="C875" s="399"/>
      <c r="D875" s="399"/>
      <c r="E875" s="399"/>
      <c r="F875" s="397">
        <v>123</v>
      </c>
      <c r="G875" s="397">
        <v>97</v>
      </c>
      <c r="H875" s="397">
        <v>104</v>
      </c>
      <c r="I875" s="397">
        <v>101</v>
      </c>
      <c r="J875" s="397">
        <v>133</v>
      </c>
      <c r="K875" s="397">
        <v>74</v>
      </c>
      <c r="L875" s="397">
        <v>113</v>
      </c>
      <c r="M875" s="397">
        <v>69</v>
      </c>
      <c r="N875" s="395">
        <f t="shared" si="13"/>
        <v>814</v>
      </c>
    </row>
    <row r="876" spans="1:14" x14ac:dyDescent="0.25">
      <c r="A876" s="395" t="s">
        <v>7889</v>
      </c>
      <c r="B876" s="397">
        <v>29</v>
      </c>
      <c r="C876" s="397">
        <v>19</v>
      </c>
      <c r="D876" s="397">
        <v>23</v>
      </c>
      <c r="E876" s="397">
        <v>20</v>
      </c>
      <c r="F876" s="399"/>
      <c r="G876" s="399"/>
      <c r="H876" s="399"/>
      <c r="I876" s="399"/>
      <c r="J876" s="399"/>
      <c r="K876" s="399"/>
      <c r="L876" s="399"/>
      <c r="M876" s="399"/>
      <c r="N876" s="395">
        <f t="shared" si="13"/>
        <v>91</v>
      </c>
    </row>
    <row r="877" spans="1:14" x14ac:dyDescent="0.25">
      <c r="A877" s="395" t="s">
        <v>7854</v>
      </c>
      <c r="B877" s="398">
        <v>24</v>
      </c>
      <c r="C877" s="398">
        <v>28</v>
      </c>
      <c r="D877" s="398">
        <v>28</v>
      </c>
      <c r="E877" s="398">
        <v>22</v>
      </c>
      <c r="F877" s="400"/>
      <c r="G877" s="400"/>
      <c r="H877" s="400"/>
      <c r="I877" s="400"/>
      <c r="J877" s="400"/>
      <c r="K877" s="400"/>
      <c r="L877" s="400"/>
      <c r="M877" s="400"/>
      <c r="N877" s="395">
        <f t="shared" si="13"/>
        <v>102</v>
      </c>
    </row>
    <row r="878" spans="1:14" x14ac:dyDescent="0.25">
      <c r="A878" s="395" t="s">
        <v>7815</v>
      </c>
      <c r="B878" s="397">
        <v>31</v>
      </c>
      <c r="C878" s="397">
        <v>47</v>
      </c>
      <c r="D878" s="397">
        <v>49</v>
      </c>
      <c r="E878" s="397">
        <v>44</v>
      </c>
      <c r="F878" s="399"/>
      <c r="G878" s="399"/>
      <c r="H878" s="399"/>
      <c r="I878" s="399"/>
      <c r="J878" s="399"/>
      <c r="K878" s="399"/>
      <c r="L878" s="399"/>
      <c r="M878" s="399"/>
      <c r="N878" s="395">
        <f t="shared" si="13"/>
        <v>171</v>
      </c>
    </row>
    <row r="879" spans="1:14" x14ac:dyDescent="0.25">
      <c r="A879" s="395" t="s">
        <v>7864</v>
      </c>
      <c r="B879" s="398">
        <v>79</v>
      </c>
      <c r="C879" s="398">
        <v>67</v>
      </c>
      <c r="D879" s="398">
        <v>63</v>
      </c>
      <c r="E879" s="398">
        <v>53</v>
      </c>
      <c r="F879" s="400"/>
      <c r="G879" s="400"/>
      <c r="H879" s="400"/>
      <c r="I879" s="400"/>
      <c r="J879" s="400"/>
      <c r="K879" s="400"/>
      <c r="L879" s="400"/>
      <c r="M879" s="400"/>
      <c r="N879" s="395">
        <f t="shared" si="13"/>
        <v>262</v>
      </c>
    </row>
    <row r="880" spans="1:14" x14ac:dyDescent="0.25">
      <c r="A880" s="395" t="s">
        <v>7872</v>
      </c>
      <c r="B880" s="398">
        <v>51</v>
      </c>
      <c r="C880" s="398">
        <v>57</v>
      </c>
      <c r="D880" s="398">
        <v>53</v>
      </c>
      <c r="E880" s="398">
        <v>44</v>
      </c>
      <c r="F880" s="400"/>
      <c r="G880" s="400"/>
      <c r="H880" s="400"/>
      <c r="I880" s="400"/>
      <c r="J880" s="400"/>
      <c r="K880" s="400"/>
      <c r="L880" s="400"/>
      <c r="M880" s="400"/>
      <c r="N880" s="395">
        <f t="shared" si="13"/>
        <v>205</v>
      </c>
    </row>
    <row r="881" spans="1:14" x14ac:dyDescent="0.25">
      <c r="A881" s="395" t="s">
        <v>7820</v>
      </c>
      <c r="B881" s="397">
        <v>20</v>
      </c>
      <c r="C881" s="397">
        <v>24</v>
      </c>
      <c r="D881" s="397">
        <v>26</v>
      </c>
      <c r="E881" s="397">
        <v>28</v>
      </c>
      <c r="F881" s="400"/>
      <c r="G881" s="399"/>
      <c r="H881" s="399"/>
      <c r="I881" s="399"/>
      <c r="J881" s="399"/>
      <c r="K881" s="399"/>
      <c r="L881" s="399"/>
      <c r="M881" s="399"/>
      <c r="N881" s="395">
        <f t="shared" si="13"/>
        <v>98</v>
      </c>
    </row>
    <row r="882" spans="1:14" x14ac:dyDescent="0.25">
      <c r="A882" s="395" t="s">
        <v>7821</v>
      </c>
      <c r="B882" s="398">
        <v>14</v>
      </c>
      <c r="C882" s="398">
        <v>8</v>
      </c>
      <c r="D882" s="398">
        <v>16</v>
      </c>
      <c r="E882" s="398">
        <v>13</v>
      </c>
      <c r="F882" s="400"/>
      <c r="G882" s="400"/>
      <c r="H882" s="400"/>
      <c r="I882" s="400"/>
      <c r="J882" s="400"/>
      <c r="K882" s="400"/>
      <c r="L882" s="400"/>
      <c r="M882" s="400"/>
      <c r="N882" s="395">
        <f t="shared" si="13"/>
        <v>51</v>
      </c>
    </row>
    <row r="883" spans="1:14" x14ac:dyDescent="0.25">
      <c r="A883" s="395" t="s">
        <v>7912</v>
      </c>
      <c r="B883" s="399"/>
      <c r="C883" s="399"/>
      <c r="D883" s="399"/>
      <c r="E883" s="399"/>
      <c r="F883" s="397">
        <v>121</v>
      </c>
      <c r="G883" s="397">
        <v>30</v>
      </c>
      <c r="H883" s="397">
        <v>120</v>
      </c>
      <c r="I883" s="397">
        <v>50</v>
      </c>
      <c r="J883" s="397">
        <v>96</v>
      </c>
      <c r="K883" s="397">
        <v>32</v>
      </c>
      <c r="L883" s="397">
        <v>79</v>
      </c>
      <c r="M883" s="397">
        <v>33</v>
      </c>
      <c r="N883" s="395">
        <f t="shared" si="13"/>
        <v>561</v>
      </c>
    </row>
    <row r="884" spans="1:14" x14ac:dyDescent="0.25">
      <c r="A884" s="395" t="s">
        <v>7776</v>
      </c>
      <c r="B884" s="397">
        <v>27</v>
      </c>
      <c r="C884" s="397">
        <v>21</v>
      </c>
      <c r="D884" s="397">
        <v>16</v>
      </c>
      <c r="E884" s="397">
        <v>15</v>
      </c>
      <c r="F884" s="399"/>
      <c r="G884" s="400"/>
      <c r="H884" s="399"/>
      <c r="I884" s="399"/>
      <c r="J884" s="399"/>
      <c r="K884" s="399"/>
      <c r="L884" s="399"/>
      <c r="M884" s="399"/>
      <c r="N884" s="395">
        <f t="shared" si="13"/>
        <v>79</v>
      </c>
    </row>
    <row r="885" spans="1:14" x14ac:dyDescent="0.25">
      <c r="A885" s="395" t="s">
        <v>7865</v>
      </c>
      <c r="B885" s="397">
        <v>168</v>
      </c>
      <c r="C885" s="397">
        <v>229</v>
      </c>
      <c r="D885" s="397">
        <v>219</v>
      </c>
      <c r="E885" s="397">
        <v>229</v>
      </c>
      <c r="F885" s="400"/>
      <c r="G885" s="399"/>
      <c r="H885" s="399"/>
      <c r="I885" s="399"/>
      <c r="J885" s="399"/>
      <c r="K885" s="399"/>
      <c r="L885" s="399"/>
      <c r="M885" s="399"/>
      <c r="N885" s="395">
        <f t="shared" si="13"/>
        <v>845</v>
      </c>
    </row>
    <row r="886" spans="1:14" x14ac:dyDescent="0.25">
      <c r="A886" s="395" t="s">
        <v>7911</v>
      </c>
      <c r="B886" s="398">
        <v>44</v>
      </c>
      <c r="C886" s="398">
        <v>41</v>
      </c>
      <c r="D886" s="398">
        <v>38</v>
      </c>
      <c r="E886" s="398">
        <v>22</v>
      </c>
      <c r="F886" s="400"/>
      <c r="G886" s="400"/>
      <c r="H886" s="400"/>
      <c r="I886" s="400"/>
      <c r="J886" s="400"/>
      <c r="K886" s="400"/>
      <c r="L886" s="400"/>
      <c r="M886" s="400"/>
      <c r="N886" s="395">
        <f t="shared" si="13"/>
        <v>145</v>
      </c>
    </row>
    <row r="887" spans="1:14" x14ac:dyDescent="0.25">
      <c r="A887" s="395" t="s">
        <v>7832</v>
      </c>
      <c r="B887" s="399"/>
      <c r="C887" s="399"/>
      <c r="D887" s="400"/>
      <c r="E887" s="400"/>
      <c r="F887" s="397">
        <v>110</v>
      </c>
      <c r="G887" s="397">
        <v>179</v>
      </c>
      <c r="H887" s="398">
        <v>126</v>
      </c>
      <c r="I887" s="398">
        <v>149</v>
      </c>
      <c r="J887" s="398">
        <v>106</v>
      </c>
      <c r="K887" s="398">
        <v>146</v>
      </c>
      <c r="L887" s="398">
        <v>103</v>
      </c>
      <c r="M887" s="398">
        <v>142</v>
      </c>
      <c r="N887" s="395">
        <f t="shared" si="13"/>
        <v>1061</v>
      </c>
    </row>
    <row r="888" spans="1:14" x14ac:dyDescent="0.25">
      <c r="A888" s="395" t="s">
        <v>7883</v>
      </c>
      <c r="B888" s="397">
        <v>46</v>
      </c>
      <c r="C888" s="397">
        <v>63</v>
      </c>
      <c r="D888" s="398">
        <v>54</v>
      </c>
      <c r="E888" s="398">
        <v>60</v>
      </c>
      <c r="F888" s="399"/>
      <c r="G888" s="399"/>
      <c r="H888" s="399"/>
      <c r="I888" s="399"/>
      <c r="J888" s="399"/>
      <c r="K888" s="399"/>
      <c r="L888" s="399"/>
      <c r="M888" s="399"/>
      <c r="N888" s="395">
        <f t="shared" si="13"/>
        <v>223</v>
      </c>
    </row>
    <row r="889" spans="1:14" x14ac:dyDescent="0.25">
      <c r="A889" s="395" t="s">
        <v>7850</v>
      </c>
      <c r="B889" s="397">
        <v>34</v>
      </c>
      <c r="C889" s="397">
        <v>23</v>
      </c>
      <c r="D889" s="397">
        <v>21</v>
      </c>
      <c r="E889" s="397">
        <v>38</v>
      </c>
      <c r="F889" s="400"/>
      <c r="G889" s="400"/>
      <c r="H889" s="400"/>
      <c r="I889" s="400"/>
      <c r="J889" s="400"/>
      <c r="K889" s="400"/>
      <c r="L889" s="400"/>
      <c r="M889" s="400"/>
      <c r="N889" s="395">
        <f t="shared" si="13"/>
        <v>116</v>
      </c>
    </row>
    <row r="890" spans="1:14" x14ac:dyDescent="0.25">
      <c r="A890" s="395" t="s">
        <v>7794</v>
      </c>
      <c r="B890" s="398">
        <v>14</v>
      </c>
      <c r="C890" s="398">
        <v>26</v>
      </c>
      <c r="D890" s="398">
        <v>18</v>
      </c>
      <c r="E890" s="398">
        <v>17</v>
      </c>
      <c r="F890" s="400"/>
      <c r="G890" s="400"/>
      <c r="H890" s="400"/>
      <c r="I890" s="400"/>
      <c r="J890" s="400"/>
      <c r="K890" s="400"/>
      <c r="L890" s="400"/>
      <c r="M890" s="400"/>
      <c r="N890" s="395">
        <f t="shared" si="13"/>
        <v>75</v>
      </c>
    </row>
    <row r="891" spans="1:14" x14ac:dyDescent="0.25">
      <c r="A891" s="395" t="s">
        <v>7795</v>
      </c>
      <c r="B891" s="397">
        <v>24</v>
      </c>
      <c r="C891" s="397">
        <v>27</v>
      </c>
      <c r="D891" s="397">
        <v>28</v>
      </c>
      <c r="E891" s="397">
        <v>25</v>
      </c>
      <c r="F891" s="399"/>
      <c r="G891" s="399"/>
      <c r="H891" s="399"/>
      <c r="I891" s="399"/>
      <c r="J891" s="399"/>
      <c r="K891" s="399"/>
      <c r="L891" s="399"/>
      <c r="M891" s="399"/>
      <c r="N891" s="395">
        <f t="shared" si="13"/>
        <v>104</v>
      </c>
    </row>
    <row r="892" spans="1:14" x14ac:dyDescent="0.25">
      <c r="A892" s="395" t="s">
        <v>7873</v>
      </c>
      <c r="B892" s="400"/>
      <c r="C892" s="400"/>
      <c r="D892" s="400"/>
      <c r="E892" s="400"/>
      <c r="F892" s="398">
        <v>64</v>
      </c>
      <c r="G892" s="398">
        <v>53</v>
      </c>
      <c r="H892" s="398">
        <v>69</v>
      </c>
      <c r="I892" s="398">
        <v>42</v>
      </c>
      <c r="J892" s="398">
        <v>85</v>
      </c>
      <c r="K892" s="398">
        <v>57</v>
      </c>
      <c r="L892" s="398">
        <v>76</v>
      </c>
      <c r="M892" s="398">
        <v>48</v>
      </c>
      <c r="N892" s="395">
        <f t="shared" si="13"/>
        <v>494</v>
      </c>
    </row>
    <row r="893" spans="1:14" x14ac:dyDescent="0.25">
      <c r="A893" s="395" t="s">
        <v>7777</v>
      </c>
      <c r="B893" s="397">
        <v>29</v>
      </c>
      <c r="C893" s="397">
        <v>29</v>
      </c>
      <c r="D893" s="397">
        <v>18</v>
      </c>
      <c r="E893" s="397">
        <v>21</v>
      </c>
      <c r="F893" s="399"/>
      <c r="G893" s="399"/>
      <c r="H893" s="399"/>
      <c r="I893" s="399"/>
      <c r="J893" s="399"/>
      <c r="K893" s="399"/>
      <c r="L893" s="399"/>
      <c r="M893" s="399"/>
      <c r="N893" s="395">
        <f t="shared" si="13"/>
        <v>97</v>
      </c>
    </row>
    <row r="894" spans="1:14" x14ac:dyDescent="0.25">
      <c r="A894" s="395" t="s">
        <v>7797</v>
      </c>
      <c r="B894" s="397">
        <v>29</v>
      </c>
      <c r="C894" s="397">
        <v>33</v>
      </c>
      <c r="D894" s="397">
        <v>16</v>
      </c>
      <c r="E894" s="397">
        <v>27</v>
      </c>
      <c r="F894" s="399"/>
      <c r="G894" s="399"/>
      <c r="H894" s="399"/>
      <c r="I894" s="399"/>
      <c r="J894" s="399"/>
      <c r="K894" s="399"/>
      <c r="L894" s="399"/>
      <c r="M894" s="399"/>
      <c r="N894" s="395">
        <f t="shared" si="13"/>
        <v>105</v>
      </c>
    </row>
    <row r="895" spans="1:14" x14ac:dyDescent="0.25">
      <c r="A895" s="395" t="s">
        <v>7771</v>
      </c>
      <c r="B895" s="398">
        <v>15</v>
      </c>
      <c r="C895" s="398">
        <v>28</v>
      </c>
      <c r="D895" s="398">
        <v>19</v>
      </c>
      <c r="E895" s="398">
        <v>31</v>
      </c>
      <c r="F895" s="400"/>
      <c r="G895" s="400"/>
      <c r="H895" s="400"/>
      <c r="I895" s="400"/>
      <c r="J895" s="400"/>
      <c r="K895" s="400"/>
      <c r="L895" s="400"/>
      <c r="M895" s="400"/>
      <c r="N895" s="395">
        <f t="shared" si="13"/>
        <v>93</v>
      </c>
    </row>
    <row r="896" spans="1:14" x14ac:dyDescent="0.25">
      <c r="A896" s="395" t="s">
        <v>7871</v>
      </c>
      <c r="B896" s="400"/>
      <c r="C896" s="400"/>
      <c r="D896" s="400"/>
      <c r="E896" s="400"/>
      <c r="F896" s="398">
        <v>70</v>
      </c>
      <c r="G896" s="398">
        <v>131</v>
      </c>
      <c r="H896" s="398">
        <v>72</v>
      </c>
      <c r="I896" s="398">
        <v>132</v>
      </c>
      <c r="J896" s="398">
        <v>80</v>
      </c>
      <c r="K896" s="398">
        <v>93</v>
      </c>
      <c r="L896" s="398">
        <v>81</v>
      </c>
      <c r="M896" s="398">
        <v>94</v>
      </c>
      <c r="N896" s="395">
        <f t="shared" si="13"/>
        <v>753</v>
      </c>
    </row>
    <row r="897" spans="1:14" x14ac:dyDescent="0.25">
      <c r="A897" s="395" t="s">
        <v>7833</v>
      </c>
      <c r="B897" s="399"/>
      <c r="C897" s="399"/>
      <c r="D897" s="399"/>
      <c r="E897" s="399"/>
      <c r="F897" s="397">
        <v>321</v>
      </c>
      <c r="G897" s="397">
        <v>329</v>
      </c>
      <c r="H897" s="397">
        <v>276</v>
      </c>
      <c r="I897" s="397">
        <v>269</v>
      </c>
      <c r="J897" s="397">
        <v>272</v>
      </c>
      <c r="K897" s="397">
        <v>279</v>
      </c>
      <c r="L897" s="397">
        <v>310</v>
      </c>
      <c r="M897" s="397">
        <v>255</v>
      </c>
      <c r="N897" s="395">
        <f t="shared" si="13"/>
        <v>2311</v>
      </c>
    </row>
    <row r="898" spans="1:14" x14ac:dyDescent="0.25">
      <c r="A898" s="395" t="s">
        <v>7778</v>
      </c>
      <c r="B898" s="398">
        <v>25</v>
      </c>
      <c r="C898" s="398">
        <v>45</v>
      </c>
      <c r="D898" s="398">
        <v>35</v>
      </c>
      <c r="E898" s="398">
        <v>43</v>
      </c>
      <c r="F898" s="400"/>
      <c r="G898" s="400"/>
      <c r="H898" s="400"/>
      <c r="I898" s="400"/>
      <c r="J898" s="400"/>
      <c r="K898" s="400"/>
      <c r="L898" s="400"/>
      <c r="M898" s="400"/>
      <c r="N898" s="395">
        <f t="shared" si="13"/>
        <v>148</v>
      </c>
    </row>
    <row r="899" spans="1:14" x14ac:dyDescent="0.25">
      <c r="A899" s="395" t="s">
        <v>7862</v>
      </c>
      <c r="B899" s="398">
        <v>89</v>
      </c>
      <c r="C899" s="398">
        <v>85</v>
      </c>
      <c r="D899" s="398">
        <v>92</v>
      </c>
      <c r="E899" s="398">
        <v>102</v>
      </c>
      <c r="F899" s="400"/>
      <c r="G899" s="400"/>
      <c r="H899" s="400"/>
      <c r="I899" s="400"/>
      <c r="J899" s="400"/>
      <c r="K899" s="400"/>
      <c r="L899" s="400"/>
      <c r="M899" s="400"/>
      <c r="N899" s="395">
        <f t="shared" si="13"/>
        <v>368</v>
      </c>
    </row>
    <row r="900" spans="1:14" x14ac:dyDescent="0.25">
      <c r="A900" s="395" t="s">
        <v>15054</v>
      </c>
      <c r="B900" s="398">
        <v>24</v>
      </c>
      <c r="C900" s="398">
        <v>27</v>
      </c>
      <c r="D900" s="399"/>
      <c r="E900" s="399"/>
      <c r="F900" s="400"/>
      <c r="G900" s="400"/>
      <c r="H900" s="400"/>
      <c r="I900" s="400"/>
      <c r="J900" s="400"/>
      <c r="K900" s="400"/>
      <c r="L900" s="400"/>
      <c r="M900" s="400"/>
      <c r="N900" s="395">
        <f t="shared" si="13"/>
        <v>51</v>
      </c>
    </row>
    <row r="901" spans="1:14" x14ac:dyDescent="0.25">
      <c r="A901" s="395" t="s">
        <v>7908</v>
      </c>
      <c r="B901" s="399"/>
      <c r="C901" s="399"/>
      <c r="D901" s="399"/>
      <c r="E901" s="399"/>
      <c r="F901" s="397">
        <v>55</v>
      </c>
      <c r="G901" s="397">
        <v>37</v>
      </c>
      <c r="H901" s="397">
        <v>54</v>
      </c>
      <c r="I901" s="397">
        <v>37</v>
      </c>
      <c r="J901" s="397">
        <v>46</v>
      </c>
      <c r="K901" s="397">
        <v>43</v>
      </c>
      <c r="L901" s="397">
        <v>51</v>
      </c>
      <c r="M901" s="397">
        <v>45</v>
      </c>
      <c r="N901" s="395">
        <f t="shared" ref="N901:N964" si="14">SUM(B901:M901)</f>
        <v>368</v>
      </c>
    </row>
    <row r="902" spans="1:14" x14ac:dyDescent="0.25">
      <c r="A902" s="395" t="s">
        <v>7856</v>
      </c>
      <c r="B902" s="397">
        <v>94</v>
      </c>
      <c r="C902" s="397">
        <v>66</v>
      </c>
      <c r="D902" s="397">
        <v>112</v>
      </c>
      <c r="E902" s="397">
        <v>73</v>
      </c>
      <c r="F902" s="399"/>
      <c r="G902" s="399"/>
      <c r="H902" s="399"/>
      <c r="I902" s="399"/>
      <c r="J902" s="399"/>
      <c r="K902" s="399"/>
      <c r="L902" s="399"/>
      <c r="M902" s="399"/>
      <c r="N902" s="395">
        <f t="shared" si="14"/>
        <v>345</v>
      </c>
    </row>
    <row r="903" spans="1:14" x14ac:dyDescent="0.25">
      <c r="A903" s="395" t="s">
        <v>7884</v>
      </c>
      <c r="B903" s="397">
        <v>28</v>
      </c>
      <c r="C903" s="397">
        <v>25</v>
      </c>
      <c r="D903" s="397">
        <v>21</v>
      </c>
      <c r="E903" s="397">
        <v>23</v>
      </c>
      <c r="F903" s="399"/>
      <c r="G903" s="399"/>
      <c r="H903" s="399"/>
      <c r="I903" s="399"/>
      <c r="J903" s="399"/>
      <c r="K903" s="399"/>
      <c r="L903" s="399"/>
      <c r="M903" s="399"/>
      <c r="N903" s="395">
        <f t="shared" si="14"/>
        <v>97</v>
      </c>
    </row>
    <row r="904" spans="1:14" x14ac:dyDescent="0.25">
      <c r="A904" s="395" t="s">
        <v>7848</v>
      </c>
      <c r="B904" s="398">
        <v>17</v>
      </c>
      <c r="C904" s="398">
        <v>24</v>
      </c>
      <c r="D904" s="398">
        <v>24</v>
      </c>
      <c r="E904" s="398">
        <v>19</v>
      </c>
      <c r="F904" s="400"/>
      <c r="G904" s="400"/>
      <c r="H904" s="400"/>
      <c r="I904" s="400"/>
      <c r="J904" s="400"/>
      <c r="K904" s="400"/>
      <c r="L904" s="400"/>
      <c r="M904" s="400"/>
      <c r="N904" s="395">
        <f t="shared" si="14"/>
        <v>84</v>
      </c>
    </row>
    <row r="905" spans="1:14" x14ac:dyDescent="0.25">
      <c r="A905" s="395" t="s">
        <v>7869</v>
      </c>
      <c r="B905" s="399"/>
      <c r="C905" s="399"/>
      <c r="D905" s="399"/>
      <c r="E905" s="399"/>
      <c r="F905" s="397">
        <v>129</v>
      </c>
      <c r="G905" s="397">
        <v>46</v>
      </c>
      <c r="H905" s="397">
        <v>132</v>
      </c>
      <c r="I905" s="397">
        <v>53</v>
      </c>
      <c r="J905" s="397">
        <v>118</v>
      </c>
      <c r="K905" s="397">
        <v>55</v>
      </c>
      <c r="L905" s="397">
        <v>122</v>
      </c>
      <c r="M905" s="397">
        <v>53</v>
      </c>
      <c r="N905" s="395">
        <f t="shared" si="14"/>
        <v>708</v>
      </c>
    </row>
    <row r="906" spans="1:14" x14ac:dyDescent="0.25">
      <c r="A906" s="395" t="s">
        <v>7802</v>
      </c>
      <c r="B906" s="397">
        <v>21</v>
      </c>
      <c r="C906" s="397">
        <v>25</v>
      </c>
      <c r="D906" s="397">
        <v>16</v>
      </c>
      <c r="E906" s="397">
        <v>32</v>
      </c>
      <c r="F906" s="399"/>
      <c r="G906" s="399"/>
      <c r="H906" s="399"/>
      <c r="I906" s="399"/>
      <c r="J906" s="399"/>
      <c r="K906" s="399"/>
      <c r="L906" s="399"/>
      <c r="M906" s="399"/>
      <c r="N906" s="395">
        <f t="shared" si="14"/>
        <v>94</v>
      </c>
    </row>
    <row r="907" spans="1:14" x14ac:dyDescent="0.25">
      <c r="A907" s="395" t="s">
        <v>7875</v>
      </c>
      <c r="B907" s="397">
        <v>52</v>
      </c>
      <c r="C907" s="397">
        <v>52</v>
      </c>
      <c r="D907" s="397">
        <v>59</v>
      </c>
      <c r="E907" s="397">
        <v>55</v>
      </c>
      <c r="F907" s="399"/>
      <c r="G907" s="399"/>
      <c r="H907" s="399"/>
      <c r="I907" s="399"/>
      <c r="J907" s="399"/>
      <c r="K907" s="399"/>
      <c r="L907" s="399"/>
      <c r="M907" s="399"/>
      <c r="N907" s="395">
        <f t="shared" si="14"/>
        <v>218</v>
      </c>
    </row>
    <row r="908" spans="1:14" x14ac:dyDescent="0.25">
      <c r="A908" s="395" t="s">
        <v>7843</v>
      </c>
      <c r="B908" s="398">
        <v>44</v>
      </c>
      <c r="C908" s="398">
        <v>65</v>
      </c>
      <c r="D908" s="398">
        <v>51</v>
      </c>
      <c r="E908" s="398">
        <v>49</v>
      </c>
      <c r="F908" s="400"/>
      <c r="G908" s="400"/>
      <c r="H908" s="400"/>
      <c r="I908" s="400"/>
      <c r="J908" s="400"/>
      <c r="K908" s="400"/>
      <c r="L908" s="400"/>
      <c r="M908" s="400"/>
      <c r="N908" s="395">
        <f t="shared" si="14"/>
        <v>209</v>
      </c>
    </row>
    <row r="909" spans="1:14" x14ac:dyDescent="0.25">
      <c r="A909" s="395" t="s">
        <v>7819</v>
      </c>
      <c r="B909" s="398">
        <v>19</v>
      </c>
      <c r="C909" s="398">
        <v>19</v>
      </c>
      <c r="D909" s="398">
        <v>10</v>
      </c>
      <c r="E909" s="398">
        <v>17</v>
      </c>
      <c r="F909" s="400"/>
      <c r="G909" s="400"/>
      <c r="H909" s="400"/>
      <c r="I909" s="400"/>
      <c r="J909" s="400"/>
      <c r="K909" s="400"/>
      <c r="L909" s="400"/>
      <c r="M909" s="400"/>
      <c r="N909" s="395">
        <f t="shared" si="14"/>
        <v>65</v>
      </c>
    </row>
    <row r="910" spans="1:14" x14ac:dyDescent="0.25">
      <c r="A910" s="395" t="s">
        <v>7816</v>
      </c>
      <c r="B910" s="397">
        <v>55</v>
      </c>
      <c r="C910" s="397">
        <v>49</v>
      </c>
      <c r="D910" s="397">
        <v>52</v>
      </c>
      <c r="E910" s="397">
        <v>42</v>
      </c>
      <c r="F910" s="399"/>
      <c r="G910" s="399"/>
      <c r="H910" s="399"/>
      <c r="I910" s="399"/>
      <c r="J910" s="399"/>
      <c r="K910" s="399"/>
      <c r="L910" s="399"/>
      <c r="M910" s="399"/>
      <c r="N910" s="395">
        <f t="shared" si="14"/>
        <v>198</v>
      </c>
    </row>
    <row r="911" spans="1:14" x14ac:dyDescent="0.25">
      <c r="A911" s="395" t="s">
        <v>7827</v>
      </c>
      <c r="B911" s="399"/>
      <c r="C911" s="399"/>
      <c r="D911" s="399"/>
      <c r="E911" s="399"/>
      <c r="F911" s="397">
        <v>109</v>
      </c>
      <c r="G911" s="397">
        <v>100</v>
      </c>
      <c r="H911" s="397">
        <v>67</v>
      </c>
      <c r="I911" s="397">
        <v>70</v>
      </c>
      <c r="J911" s="397">
        <v>84</v>
      </c>
      <c r="K911" s="397">
        <v>46</v>
      </c>
      <c r="L911" s="397">
        <v>77</v>
      </c>
      <c r="M911" s="397">
        <v>62</v>
      </c>
      <c r="N911" s="395">
        <f t="shared" si="14"/>
        <v>615</v>
      </c>
    </row>
    <row r="912" spans="1:14" x14ac:dyDescent="0.25">
      <c r="A912" s="395" t="s">
        <v>7809</v>
      </c>
      <c r="B912" s="397">
        <v>18</v>
      </c>
      <c r="C912" s="397">
        <v>16</v>
      </c>
      <c r="D912" s="397">
        <v>16</v>
      </c>
      <c r="E912" s="397">
        <v>18</v>
      </c>
      <c r="F912" s="399"/>
      <c r="G912" s="399"/>
      <c r="H912" s="399"/>
      <c r="I912" s="399"/>
      <c r="J912" s="399"/>
      <c r="K912" s="399"/>
      <c r="L912" s="399"/>
      <c r="M912" s="399"/>
      <c r="N912" s="395">
        <f t="shared" si="14"/>
        <v>68</v>
      </c>
    </row>
    <row r="913" spans="1:14" x14ac:dyDescent="0.25">
      <c r="A913" s="395" t="s">
        <v>7846</v>
      </c>
      <c r="B913" s="397">
        <v>18</v>
      </c>
      <c r="C913" s="397">
        <v>27</v>
      </c>
      <c r="D913" s="397">
        <v>25</v>
      </c>
      <c r="E913" s="397">
        <v>21</v>
      </c>
      <c r="F913" s="399"/>
      <c r="G913" s="400"/>
      <c r="H913" s="400"/>
      <c r="I913" s="400"/>
      <c r="J913" s="399"/>
      <c r="K913" s="399"/>
      <c r="L913" s="400"/>
      <c r="M913" s="400"/>
      <c r="N913" s="395">
        <f t="shared" si="14"/>
        <v>91</v>
      </c>
    </row>
    <row r="914" spans="1:14" x14ac:dyDescent="0.25">
      <c r="A914" s="395" t="s">
        <v>7798</v>
      </c>
      <c r="B914" s="398">
        <v>13</v>
      </c>
      <c r="C914" s="397">
        <v>9</v>
      </c>
      <c r="D914" s="398">
        <v>8</v>
      </c>
      <c r="E914" s="398">
        <v>11</v>
      </c>
      <c r="F914" s="399"/>
      <c r="G914" s="399"/>
      <c r="H914" s="399"/>
      <c r="I914" s="399"/>
      <c r="J914" s="399"/>
      <c r="K914" s="399"/>
      <c r="L914" s="399"/>
      <c r="M914" s="399"/>
      <c r="N914" s="395">
        <f t="shared" si="14"/>
        <v>41</v>
      </c>
    </row>
    <row r="915" spans="1:14" x14ac:dyDescent="0.25">
      <c r="A915" s="395" t="s">
        <v>7834</v>
      </c>
      <c r="B915" s="399"/>
      <c r="C915" s="399"/>
      <c r="D915" s="399"/>
      <c r="E915" s="399"/>
      <c r="F915" s="397">
        <v>151</v>
      </c>
      <c r="G915" s="397">
        <v>220</v>
      </c>
      <c r="H915" s="397">
        <v>176</v>
      </c>
      <c r="I915" s="397">
        <v>227</v>
      </c>
      <c r="J915" s="397">
        <v>145</v>
      </c>
      <c r="K915" s="397">
        <v>149</v>
      </c>
      <c r="L915" s="397">
        <v>125</v>
      </c>
      <c r="M915" s="397">
        <v>139</v>
      </c>
      <c r="N915" s="395">
        <f t="shared" si="14"/>
        <v>1332</v>
      </c>
    </row>
    <row r="916" spans="1:14" x14ac:dyDescent="0.25">
      <c r="A916" s="395" t="s">
        <v>7882</v>
      </c>
      <c r="B916" s="397">
        <v>48</v>
      </c>
      <c r="C916" s="397">
        <v>59</v>
      </c>
      <c r="D916" s="397">
        <v>43</v>
      </c>
      <c r="E916" s="397">
        <v>45</v>
      </c>
      <c r="F916" s="399"/>
      <c r="G916" s="399"/>
      <c r="H916" s="399"/>
      <c r="I916" s="399"/>
      <c r="J916" s="399"/>
      <c r="K916" s="399"/>
      <c r="L916" s="399"/>
      <c r="M916" s="399"/>
      <c r="N916" s="395">
        <f t="shared" si="14"/>
        <v>195</v>
      </c>
    </row>
    <row r="917" spans="1:14" x14ac:dyDescent="0.25">
      <c r="A917" s="395" t="s">
        <v>7877</v>
      </c>
      <c r="B917" s="398">
        <v>34</v>
      </c>
      <c r="C917" s="398">
        <v>41</v>
      </c>
      <c r="D917" s="398">
        <v>32</v>
      </c>
      <c r="E917" s="398">
        <v>32</v>
      </c>
      <c r="F917" s="400"/>
      <c r="G917" s="400"/>
      <c r="H917" s="400"/>
      <c r="I917" s="400"/>
      <c r="J917" s="400"/>
      <c r="K917" s="400"/>
      <c r="L917" s="400"/>
      <c r="M917" s="400"/>
      <c r="N917" s="395">
        <f t="shared" si="14"/>
        <v>139</v>
      </c>
    </row>
    <row r="918" spans="1:14" x14ac:dyDescent="0.25">
      <c r="A918" s="395" t="s">
        <v>7824</v>
      </c>
      <c r="B918" s="399"/>
      <c r="C918" s="399"/>
      <c r="D918" s="399"/>
      <c r="E918" s="399"/>
      <c r="F918" s="397">
        <v>214</v>
      </c>
      <c r="G918" s="397">
        <v>218</v>
      </c>
      <c r="H918" s="397">
        <v>136</v>
      </c>
      <c r="I918" s="397">
        <v>171</v>
      </c>
      <c r="J918" s="397">
        <v>130</v>
      </c>
      <c r="K918" s="397">
        <v>156</v>
      </c>
      <c r="L918" s="397">
        <v>130</v>
      </c>
      <c r="M918" s="397">
        <v>147</v>
      </c>
      <c r="N918" s="395">
        <f t="shared" si="14"/>
        <v>1302</v>
      </c>
    </row>
    <row r="919" spans="1:14" x14ac:dyDescent="0.25">
      <c r="A919" s="395" t="s">
        <v>7890</v>
      </c>
      <c r="B919" s="397">
        <v>85</v>
      </c>
      <c r="C919" s="397">
        <v>121</v>
      </c>
      <c r="D919" s="397">
        <v>93</v>
      </c>
      <c r="E919" s="397">
        <v>105</v>
      </c>
      <c r="F919" s="399"/>
      <c r="G919" s="399"/>
      <c r="H919" s="399"/>
      <c r="I919" s="399"/>
      <c r="J919" s="399"/>
      <c r="K919" s="399"/>
      <c r="L919" s="399"/>
      <c r="M919" s="399"/>
      <c r="N919" s="395">
        <f t="shared" si="14"/>
        <v>404</v>
      </c>
    </row>
    <row r="920" spans="1:14" x14ac:dyDescent="0.25">
      <c r="A920" s="395" t="s">
        <v>7811</v>
      </c>
      <c r="B920" s="397">
        <v>40</v>
      </c>
      <c r="C920" s="397">
        <v>52</v>
      </c>
      <c r="D920" s="397">
        <v>43</v>
      </c>
      <c r="E920" s="397">
        <v>42</v>
      </c>
      <c r="F920" s="399"/>
      <c r="G920" s="399"/>
      <c r="H920" s="399"/>
      <c r="I920" s="399"/>
      <c r="J920" s="399"/>
      <c r="K920" s="399"/>
      <c r="L920" s="399"/>
      <c r="M920" s="399"/>
      <c r="N920" s="395">
        <f t="shared" si="14"/>
        <v>177</v>
      </c>
    </row>
    <row r="921" spans="1:14" x14ac:dyDescent="0.25">
      <c r="A921" s="395" t="s">
        <v>7867</v>
      </c>
      <c r="B921" s="397">
        <v>31</v>
      </c>
      <c r="C921" s="397">
        <v>24</v>
      </c>
      <c r="D921" s="397">
        <v>17</v>
      </c>
      <c r="E921" s="397">
        <v>16</v>
      </c>
      <c r="F921" s="399"/>
      <c r="G921" s="399"/>
      <c r="H921" s="399"/>
      <c r="I921" s="399"/>
      <c r="J921" s="399"/>
      <c r="K921" s="399"/>
      <c r="L921" s="399"/>
      <c r="M921" s="399"/>
      <c r="N921" s="395">
        <f t="shared" si="14"/>
        <v>88</v>
      </c>
    </row>
    <row r="922" spans="1:14" x14ac:dyDescent="0.25">
      <c r="A922" s="395" t="s">
        <v>7818</v>
      </c>
      <c r="B922" s="398">
        <v>40</v>
      </c>
      <c r="C922" s="398">
        <v>50</v>
      </c>
      <c r="D922" s="398">
        <v>46</v>
      </c>
      <c r="E922" s="398">
        <v>30</v>
      </c>
      <c r="F922" s="400"/>
      <c r="G922" s="400"/>
      <c r="H922" s="400"/>
      <c r="I922" s="400"/>
      <c r="J922" s="400"/>
      <c r="K922" s="400"/>
      <c r="L922" s="400"/>
      <c r="M922" s="400"/>
      <c r="N922" s="395">
        <f t="shared" si="14"/>
        <v>166</v>
      </c>
    </row>
    <row r="923" spans="1:14" x14ac:dyDescent="0.25">
      <c r="A923" s="395" t="s">
        <v>7835</v>
      </c>
      <c r="B923" s="399"/>
      <c r="C923" s="399"/>
      <c r="D923" s="399"/>
      <c r="E923" s="399"/>
      <c r="F923" s="397">
        <v>152</v>
      </c>
      <c r="G923" s="397">
        <v>245</v>
      </c>
      <c r="H923" s="397">
        <v>158</v>
      </c>
      <c r="I923" s="397">
        <v>225</v>
      </c>
      <c r="J923" s="397">
        <v>143</v>
      </c>
      <c r="K923" s="397">
        <v>161</v>
      </c>
      <c r="L923" s="397">
        <v>113</v>
      </c>
      <c r="M923" s="397">
        <v>151</v>
      </c>
      <c r="N923" s="395">
        <f t="shared" si="14"/>
        <v>1348</v>
      </c>
    </row>
    <row r="924" spans="1:14" x14ac:dyDescent="0.25">
      <c r="A924" s="395" t="s">
        <v>7836</v>
      </c>
      <c r="B924" s="400"/>
      <c r="C924" s="400"/>
      <c r="D924" s="400"/>
      <c r="E924" s="400"/>
      <c r="F924" s="398">
        <v>101</v>
      </c>
      <c r="G924" s="398">
        <v>149</v>
      </c>
      <c r="H924" s="398">
        <v>87</v>
      </c>
      <c r="I924" s="398">
        <v>139</v>
      </c>
      <c r="J924" s="398">
        <v>99</v>
      </c>
      <c r="K924" s="398">
        <v>104</v>
      </c>
      <c r="L924" s="398">
        <v>79</v>
      </c>
      <c r="M924" s="398">
        <v>85</v>
      </c>
      <c r="N924" s="395">
        <f t="shared" si="14"/>
        <v>843</v>
      </c>
    </row>
    <row r="925" spans="1:14" x14ac:dyDescent="0.25">
      <c r="A925" s="395" t="s">
        <v>7879</v>
      </c>
      <c r="B925" s="397">
        <v>66</v>
      </c>
      <c r="C925" s="397">
        <v>63</v>
      </c>
      <c r="D925" s="397">
        <v>54</v>
      </c>
      <c r="E925" s="397">
        <v>49</v>
      </c>
      <c r="F925" s="399"/>
      <c r="G925" s="399"/>
      <c r="H925" s="399"/>
      <c r="I925" s="399"/>
      <c r="J925" s="399"/>
      <c r="K925" s="399"/>
      <c r="L925" s="399"/>
      <c r="M925" s="399"/>
      <c r="N925" s="395">
        <f t="shared" si="14"/>
        <v>232</v>
      </c>
    </row>
    <row r="926" spans="1:14" x14ac:dyDescent="0.25">
      <c r="A926" s="395" t="s">
        <v>13995</v>
      </c>
      <c r="B926" s="399"/>
      <c r="C926" s="399"/>
      <c r="D926" s="399"/>
      <c r="E926" s="399"/>
      <c r="F926" s="397">
        <v>148</v>
      </c>
      <c r="G926" s="397">
        <v>82</v>
      </c>
      <c r="H926" s="397">
        <v>121</v>
      </c>
      <c r="I926" s="397">
        <v>83</v>
      </c>
      <c r="J926" s="397">
        <v>137</v>
      </c>
      <c r="K926" s="397">
        <v>80</v>
      </c>
      <c r="L926" s="397">
        <v>92</v>
      </c>
      <c r="M926" s="397">
        <v>74</v>
      </c>
      <c r="N926" s="395">
        <f t="shared" si="14"/>
        <v>817</v>
      </c>
    </row>
    <row r="927" spans="1:14" x14ac:dyDescent="0.25">
      <c r="A927" s="395" t="s">
        <v>7825</v>
      </c>
      <c r="B927" s="399"/>
      <c r="C927" s="399"/>
      <c r="D927" s="399"/>
      <c r="E927" s="399"/>
      <c r="F927" s="397">
        <v>80</v>
      </c>
      <c r="G927" s="397">
        <v>130</v>
      </c>
      <c r="H927" s="397">
        <v>63</v>
      </c>
      <c r="I927" s="397">
        <v>116</v>
      </c>
      <c r="J927" s="397">
        <v>62</v>
      </c>
      <c r="K927" s="397">
        <v>95</v>
      </c>
      <c r="L927" s="397">
        <v>74</v>
      </c>
      <c r="M927" s="397">
        <v>74</v>
      </c>
      <c r="N927" s="395">
        <f t="shared" si="14"/>
        <v>694</v>
      </c>
    </row>
    <row r="928" spans="1:14" x14ac:dyDescent="0.25">
      <c r="A928" s="395" t="s">
        <v>7894</v>
      </c>
      <c r="B928" s="397">
        <v>44</v>
      </c>
      <c r="C928" s="397">
        <v>21</v>
      </c>
      <c r="D928" s="397">
        <v>37</v>
      </c>
      <c r="E928" s="397">
        <v>27</v>
      </c>
      <c r="F928" s="398">
        <v>38</v>
      </c>
      <c r="G928" s="398">
        <v>23</v>
      </c>
      <c r="H928" s="398">
        <v>46</v>
      </c>
      <c r="I928" s="398">
        <v>20</v>
      </c>
      <c r="J928" s="398">
        <v>33</v>
      </c>
      <c r="K928" s="398">
        <v>30</v>
      </c>
      <c r="L928" s="398">
        <v>35</v>
      </c>
      <c r="M928" s="398">
        <v>30</v>
      </c>
      <c r="N928" s="395">
        <f t="shared" si="14"/>
        <v>384</v>
      </c>
    </row>
    <row r="929" spans="1:14" x14ac:dyDescent="0.25">
      <c r="A929" s="395" t="s">
        <v>7779</v>
      </c>
      <c r="B929" s="397">
        <v>20</v>
      </c>
      <c r="C929" s="397">
        <v>19</v>
      </c>
      <c r="D929" s="397">
        <v>16</v>
      </c>
      <c r="E929" s="397">
        <v>17</v>
      </c>
      <c r="F929" s="399"/>
      <c r="G929" s="399"/>
      <c r="H929" s="399"/>
      <c r="I929" s="399"/>
      <c r="J929" s="399"/>
      <c r="K929" s="399"/>
      <c r="L929" s="399"/>
      <c r="M929" s="399"/>
      <c r="N929" s="395">
        <f t="shared" si="14"/>
        <v>72</v>
      </c>
    </row>
    <row r="930" spans="1:14" x14ac:dyDescent="0.25">
      <c r="A930" s="395" t="s">
        <v>7829</v>
      </c>
      <c r="B930" s="400"/>
      <c r="C930" s="400"/>
      <c r="D930" s="400"/>
      <c r="E930" s="400"/>
      <c r="F930" s="398">
        <v>279</v>
      </c>
      <c r="G930" s="399"/>
      <c r="H930" s="398">
        <v>377</v>
      </c>
      <c r="I930" s="399"/>
      <c r="J930" s="398">
        <v>204</v>
      </c>
      <c r="K930" s="399"/>
      <c r="L930" s="398">
        <v>250</v>
      </c>
      <c r="M930" s="399"/>
      <c r="N930" s="395">
        <f t="shared" si="14"/>
        <v>1110</v>
      </c>
    </row>
    <row r="931" spans="1:14" x14ac:dyDescent="0.25">
      <c r="A931" s="395" t="s">
        <v>7842</v>
      </c>
      <c r="B931" s="397">
        <v>51</v>
      </c>
      <c r="C931" s="397">
        <v>42</v>
      </c>
      <c r="D931" s="397">
        <v>46</v>
      </c>
      <c r="E931" s="397">
        <v>41</v>
      </c>
      <c r="F931" s="399"/>
      <c r="G931" s="399"/>
      <c r="H931" s="399"/>
      <c r="I931" s="399"/>
      <c r="J931" s="399"/>
      <c r="K931" s="399"/>
      <c r="L931" s="399"/>
      <c r="M931" s="399"/>
      <c r="N931" s="395">
        <f t="shared" si="14"/>
        <v>180</v>
      </c>
    </row>
    <row r="932" spans="1:14" x14ac:dyDescent="0.25">
      <c r="A932" s="395" t="s">
        <v>7852</v>
      </c>
      <c r="B932" s="398">
        <v>22</v>
      </c>
      <c r="C932" s="398">
        <v>24</v>
      </c>
      <c r="D932" s="398">
        <v>21</v>
      </c>
      <c r="E932" s="398">
        <v>28</v>
      </c>
      <c r="F932" s="400"/>
      <c r="G932" s="400"/>
      <c r="H932" s="400"/>
      <c r="I932" s="400"/>
      <c r="J932" s="400"/>
      <c r="K932" s="400"/>
      <c r="L932" s="400"/>
      <c r="M932" s="400"/>
      <c r="N932" s="395">
        <f t="shared" si="14"/>
        <v>95</v>
      </c>
    </row>
    <row r="933" spans="1:14" x14ac:dyDescent="0.25">
      <c r="A933" s="395" t="s">
        <v>7851</v>
      </c>
      <c r="B933" s="398">
        <v>48</v>
      </c>
      <c r="C933" s="398">
        <v>37</v>
      </c>
      <c r="D933" s="398">
        <v>30</v>
      </c>
      <c r="E933" s="398">
        <v>38</v>
      </c>
      <c r="F933" s="400"/>
      <c r="G933" s="400"/>
      <c r="H933" s="400"/>
      <c r="I933" s="400"/>
      <c r="J933" s="400"/>
      <c r="K933" s="400"/>
      <c r="L933" s="400"/>
      <c r="M933" s="400"/>
      <c r="N933" s="395">
        <f t="shared" si="14"/>
        <v>153</v>
      </c>
    </row>
    <row r="934" spans="1:14" x14ac:dyDescent="0.25">
      <c r="A934" s="395" t="s">
        <v>7885</v>
      </c>
      <c r="B934" s="397">
        <v>142</v>
      </c>
      <c r="C934" s="397">
        <v>155</v>
      </c>
      <c r="D934" s="397">
        <v>171</v>
      </c>
      <c r="E934" s="397">
        <v>165</v>
      </c>
      <c r="F934" s="399"/>
      <c r="G934" s="399"/>
      <c r="H934" s="399"/>
      <c r="I934" s="399"/>
      <c r="J934" s="399"/>
      <c r="K934" s="399"/>
      <c r="L934" s="399"/>
      <c r="M934" s="399"/>
      <c r="N934" s="395">
        <f t="shared" si="14"/>
        <v>633</v>
      </c>
    </row>
    <row r="935" spans="1:14" x14ac:dyDescent="0.25">
      <c r="A935" s="395" t="s">
        <v>15055</v>
      </c>
      <c r="B935" s="397">
        <v>21</v>
      </c>
      <c r="C935" s="397">
        <v>18</v>
      </c>
      <c r="D935" s="400"/>
      <c r="E935" s="400"/>
      <c r="F935" s="399"/>
      <c r="G935" s="399"/>
      <c r="H935" s="399"/>
      <c r="I935" s="399"/>
      <c r="J935" s="399"/>
      <c r="K935" s="399"/>
      <c r="L935" s="399"/>
      <c r="M935" s="399"/>
      <c r="N935" s="395">
        <f t="shared" si="14"/>
        <v>39</v>
      </c>
    </row>
    <row r="936" spans="1:14" x14ac:dyDescent="0.25">
      <c r="A936" s="395" t="s">
        <v>7849</v>
      </c>
      <c r="B936" s="398">
        <v>21</v>
      </c>
      <c r="C936" s="398">
        <v>21</v>
      </c>
      <c r="D936" s="398">
        <v>13</v>
      </c>
      <c r="E936" s="398">
        <v>29</v>
      </c>
      <c r="F936" s="400"/>
      <c r="G936" s="400"/>
      <c r="H936" s="400"/>
      <c r="I936" s="400"/>
      <c r="J936" s="400"/>
      <c r="K936" s="400"/>
      <c r="L936" s="400"/>
      <c r="M936" s="400"/>
      <c r="N936" s="395">
        <f t="shared" si="14"/>
        <v>84</v>
      </c>
    </row>
    <row r="937" spans="1:14" x14ac:dyDescent="0.25">
      <c r="A937" s="395" t="s">
        <v>7803</v>
      </c>
      <c r="B937" s="398">
        <v>25</v>
      </c>
      <c r="C937" s="398">
        <v>27</v>
      </c>
      <c r="D937" s="398">
        <v>36</v>
      </c>
      <c r="E937" s="398">
        <v>22</v>
      </c>
      <c r="F937" s="400"/>
      <c r="G937" s="400"/>
      <c r="H937" s="400"/>
      <c r="I937" s="400"/>
      <c r="J937" s="400"/>
      <c r="K937" s="400"/>
      <c r="L937" s="400"/>
      <c r="M937" s="400"/>
      <c r="N937" s="395">
        <f t="shared" si="14"/>
        <v>110</v>
      </c>
    </row>
    <row r="938" spans="1:14" x14ac:dyDescent="0.25">
      <c r="A938" s="395" t="s">
        <v>7853</v>
      </c>
      <c r="B938" s="397">
        <v>24</v>
      </c>
      <c r="C938" s="397">
        <v>22</v>
      </c>
      <c r="D938" s="397">
        <v>11</v>
      </c>
      <c r="E938" s="397">
        <v>17</v>
      </c>
      <c r="F938" s="399"/>
      <c r="G938" s="399"/>
      <c r="H938" s="399"/>
      <c r="I938" s="399"/>
      <c r="J938" s="399"/>
      <c r="K938" s="399"/>
      <c r="L938" s="399"/>
      <c r="M938" s="399"/>
      <c r="N938" s="395">
        <f t="shared" si="14"/>
        <v>74</v>
      </c>
    </row>
    <row r="939" spans="1:14" x14ac:dyDescent="0.25">
      <c r="A939" s="395" t="s">
        <v>7878</v>
      </c>
      <c r="B939" s="397">
        <v>35</v>
      </c>
      <c r="C939" s="397">
        <v>40</v>
      </c>
      <c r="D939" s="397">
        <v>35</v>
      </c>
      <c r="E939" s="397">
        <v>44</v>
      </c>
      <c r="F939" s="398">
        <v>31</v>
      </c>
      <c r="G939" s="398">
        <v>27</v>
      </c>
      <c r="H939" s="399"/>
      <c r="I939" s="399"/>
      <c r="J939" s="399"/>
      <c r="K939" s="399"/>
      <c r="L939" s="399"/>
      <c r="M939" s="399"/>
      <c r="N939" s="395">
        <f t="shared" si="14"/>
        <v>212</v>
      </c>
    </row>
    <row r="940" spans="1:14" x14ac:dyDescent="0.25">
      <c r="A940" s="395" t="s">
        <v>7812</v>
      </c>
      <c r="B940" s="398">
        <v>45</v>
      </c>
      <c r="C940" s="398">
        <v>45</v>
      </c>
      <c r="D940" s="398">
        <v>44</v>
      </c>
      <c r="E940" s="398">
        <v>51</v>
      </c>
      <c r="F940" s="400"/>
      <c r="G940" s="400"/>
      <c r="H940" s="400"/>
      <c r="I940" s="400"/>
      <c r="J940" s="400"/>
      <c r="K940" s="400"/>
      <c r="L940" s="399"/>
      <c r="M940" s="399"/>
      <c r="N940" s="395">
        <f t="shared" si="14"/>
        <v>185</v>
      </c>
    </row>
    <row r="941" spans="1:14" x14ac:dyDescent="0.25">
      <c r="A941" s="395" t="s">
        <v>7804</v>
      </c>
      <c r="B941" s="398">
        <v>16</v>
      </c>
      <c r="C941" s="398">
        <v>22</v>
      </c>
      <c r="D941" s="398">
        <v>19</v>
      </c>
      <c r="E941" s="398">
        <v>21</v>
      </c>
      <c r="F941" s="400"/>
      <c r="G941" s="400"/>
      <c r="H941" s="400"/>
      <c r="I941" s="400"/>
      <c r="J941" s="400"/>
      <c r="K941" s="400"/>
      <c r="L941" s="400"/>
      <c r="M941" s="400"/>
      <c r="N941" s="395">
        <f t="shared" si="14"/>
        <v>78</v>
      </c>
    </row>
    <row r="942" spans="1:14" x14ac:dyDescent="0.25">
      <c r="A942" s="395" t="s">
        <v>7822</v>
      </c>
      <c r="B942" s="397">
        <v>22</v>
      </c>
      <c r="C942" s="397">
        <v>35</v>
      </c>
      <c r="D942" s="397">
        <v>28</v>
      </c>
      <c r="E942" s="397">
        <v>29</v>
      </c>
      <c r="F942" s="400"/>
      <c r="G942" s="400"/>
      <c r="H942" s="400"/>
      <c r="I942" s="400"/>
      <c r="J942" s="400"/>
      <c r="K942" s="400"/>
      <c r="L942" s="400"/>
      <c r="M942" s="400"/>
      <c r="N942" s="395">
        <f t="shared" si="14"/>
        <v>114</v>
      </c>
    </row>
    <row r="943" spans="1:14" x14ac:dyDescent="0.25">
      <c r="A943" s="395" t="s">
        <v>7799</v>
      </c>
      <c r="B943" s="398">
        <v>19</v>
      </c>
      <c r="C943" s="398">
        <v>15</v>
      </c>
      <c r="D943" s="398">
        <v>29</v>
      </c>
      <c r="E943" s="398">
        <v>25</v>
      </c>
      <c r="F943" s="400"/>
      <c r="G943" s="400"/>
      <c r="H943" s="400"/>
      <c r="I943" s="400"/>
      <c r="J943" s="400"/>
      <c r="K943" s="400"/>
      <c r="L943" s="400"/>
      <c r="M943" s="400"/>
      <c r="N943" s="395">
        <f t="shared" si="14"/>
        <v>88</v>
      </c>
    </row>
    <row r="944" spans="1:14" x14ac:dyDescent="0.25">
      <c r="A944" s="395" t="s">
        <v>7784</v>
      </c>
      <c r="B944" s="397">
        <v>20</v>
      </c>
      <c r="C944" s="397">
        <v>18</v>
      </c>
      <c r="D944" s="397">
        <v>18</v>
      </c>
      <c r="E944" s="397">
        <v>23</v>
      </c>
      <c r="F944" s="399"/>
      <c r="G944" s="399"/>
      <c r="H944" s="399"/>
      <c r="I944" s="399"/>
      <c r="J944" s="399"/>
      <c r="K944" s="399"/>
      <c r="L944" s="399"/>
      <c r="M944" s="399"/>
      <c r="N944" s="395">
        <f t="shared" si="14"/>
        <v>79</v>
      </c>
    </row>
    <row r="945" spans="1:14" x14ac:dyDescent="0.25">
      <c r="A945" s="395" t="s">
        <v>7805</v>
      </c>
      <c r="B945" s="398">
        <v>22</v>
      </c>
      <c r="C945" s="398">
        <v>30</v>
      </c>
      <c r="D945" s="398">
        <v>26</v>
      </c>
      <c r="E945" s="398">
        <v>27</v>
      </c>
      <c r="F945" s="400"/>
      <c r="G945" s="400"/>
      <c r="H945" s="400"/>
      <c r="I945" s="400"/>
      <c r="J945" s="400"/>
      <c r="K945" s="400"/>
      <c r="L945" s="400"/>
      <c r="M945" s="400"/>
      <c r="N945" s="395">
        <f t="shared" si="14"/>
        <v>105</v>
      </c>
    </row>
    <row r="946" spans="1:14" x14ac:dyDescent="0.25">
      <c r="A946" s="395" t="s">
        <v>7910</v>
      </c>
      <c r="B946" s="397">
        <v>53</v>
      </c>
      <c r="C946" s="397">
        <v>53</v>
      </c>
      <c r="D946" s="397">
        <v>59</v>
      </c>
      <c r="E946" s="397">
        <v>46</v>
      </c>
      <c r="F946" s="399"/>
      <c r="G946" s="399"/>
      <c r="H946" s="399"/>
      <c r="I946" s="399"/>
      <c r="J946" s="399"/>
      <c r="K946" s="399"/>
      <c r="L946" s="399"/>
      <c r="M946" s="399"/>
      <c r="N946" s="395">
        <f t="shared" si="14"/>
        <v>211</v>
      </c>
    </row>
    <row r="947" spans="1:14" x14ac:dyDescent="0.25">
      <c r="A947" s="395" t="s">
        <v>7785</v>
      </c>
      <c r="B947" s="398">
        <v>16</v>
      </c>
      <c r="C947" s="398">
        <v>21</v>
      </c>
      <c r="D947" s="398">
        <v>18</v>
      </c>
      <c r="E947" s="398">
        <v>20</v>
      </c>
      <c r="F947" s="400"/>
      <c r="G947" s="400"/>
      <c r="H947" s="400"/>
      <c r="I947" s="400"/>
      <c r="J947" s="400"/>
      <c r="K947" s="400"/>
      <c r="L947" s="400"/>
      <c r="M947" s="400"/>
      <c r="N947" s="395">
        <f t="shared" si="14"/>
        <v>75</v>
      </c>
    </row>
    <row r="948" spans="1:14" x14ac:dyDescent="0.25">
      <c r="A948" s="395" t="s">
        <v>7780</v>
      </c>
      <c r="B948" s="397">
        <v>15</v>
      </c>
      <c r="C948" s="397">
        <v>15</v>
      </c>
      <c r="D948" s="397">
        <v>20</v>
      </c>
      <c r="E948" s="397">
        <v>18</v>
      </c>
      <c r="F948" s="399"/>
      <c r="G948" s="399"/>
      <c r="H948" s="399"/>
      <c r="I948" s="399"/>
      <c r="J948" s="399"/>
      <c r="K948" s="399"/>
      <c r="L948" s="399"/>
      <c r="M948" s="399"/>
      <c r="N948" s="395">
        <f t="shared" si="14"/>
        <v>68</v>
      </c>
    </row>
    <row r="949" spans="1:14" x14ac:dyDescent="0.25">
      <c r="A949" s="395" t="s">
        <v>7904</v>
      </c>
      <c r="B949" s="400"/>
      <c r="C949" s="400"/>
      <c r="D949" s="400"/>
      <c r="E949" s="400"/>
      <c r="F949" s="398">
        <v>58</v>
      </c>
      <c r="G949" s="398">
        <v>82</v>
      </c>
      <c r="H949" s="398">
        <v>64</v>
      </c>
      <c r="I949" s="398">
        <v>56</v>
      </c>
      <c r="J949" s="398">
        <v>47</v>
      </c>
      <c r="K949" s="398">
        <v>54</v>
      </c>
      <c r="L949" s="398">
        <v>35</v>
      </c>
      <c r="M949" s="398">
        <v>50</v>
      </c>
      <c r="N949" s="395">
        <f t="shared" si="14"/>
        <v>446</v>
      </c>
    </row>
    <row r="950" spans="1:14" x14ac:dyDescent="0.25">
      <c r="A950" s="395" t="s">
        <v>7905</v>
      </c>
      <c r="B950" s="399"/>
      <c r="C950" s="399"/>
      <c r="D950" s="399"/>
      <c r="E950" s="399"/>
      <c r="F950" s="397">
        <v>69</v>
      </c>
      <c r="G950" s="397">
        <v>63</v>
      </c>
      <c r="H950" s="397">
        <v>54</v>
      </c>
      <c r="I950" s="397">
        <v>59</v>
      </c>
      <c r="J950" s="397">
        <v>44</v>
      </c>
      <c r="K950" s="397">
        <v>36</v>
      </c>
      <c r="L950" s="397">
        <v>37</v>
      </c>
      <c r="M950" s="397">
        <v>28</v>
      </c>
      <c r="N950" s="395">
        <f t="shared" si="14"/>
        <v>390</v>
      </c>
    </row>
    <row r="951" spans="1:14" x14ac:dyDescent="0.25">
      <c r="A951" s="395" t="s">
        <v>7903</v>
      </c>
      <c r="B951" s="400"/>
      <c r="C951" s="400"/>
      <c r="D951" s="400"/>
      <c r="E951" s="400"/>
      <c r="F951" s="398">
        <v>49</v>
      </c>
      <c r="G951" s="398">
        <v>91</v>
      </c>
      <c r="H951" s="398">
        <v>40</v>
      </c>
      <c r="I951" s="398">
        <v>46</v>
      </c>
      <c r="J951" s="398">
        <v>31</v>
      </c>
      <c r="K951" s="398">
        <v>54</v>
      </c>
      <c r="L951" s="398">
        <v>21</v>
      </c>
      <c r="M951" s="398">
        <v>35</v>
      </c>
      <c r="N951" s="395">
        <f t="shared" si="14"/>
        <v>367</v>
      </c>
    </row>
    <row r="952" spans="1:14" x14ac:dyDescent="0.25">
      <c r="A952" s="395" t="s">
        <v>7913</v>
      </c>
      <c r="B952" s="399"/>
      <c r="C952" s="399"/>
      <c r="D952" s="399"/>
      <c r="E952" s="399"/>
      <c r="F952" s="397">
        <v>45</v>
      </c>
      <c r="G952" s="397">
        <v>41</v>
      </c>
      <c r="H952" s="397">
        <v>39</v>
      </c>
      <c r="I952" s="397">
        <v>49</v>
      </c>
      <c r="J952" s="397">
        <v>29</v>
      </c>
      <c r="K952" s="397">
        <v>39</v>
      </c>
      <c r="L952" s="397">
        <v>43</v>
      </c>
      <c r="M952" s="397">
        <v>28</v>
      </c>
      <c r="N952" s="395">
        <f t="shared" si="14"/>
        <v>313</v>
      </c>
    </row>
    <row r="953" spans="1:14" x14ac:dyDescent="0.25">
      <c r="A953" s="395" t="s">
        <v>7861</v>
      </c>
      <c r="B953" s="400"/>
      <c r="C953" s="400"/>
      <c r="D953" s="400"/>
      <c r="E953" s="400"/>
      <c r="F953" s="398">
        <v>97</v>
      </c>
      <c r="G953" s="398">
        <v>148</v>
      </c>
      <c r="H953" s="398">
        <v>110</v>
      </c>
      <c r="I953" s="398">
        <v>165</v>
      </c>
      <c r="J953" s="398">
        <v>108</v>
      </c>
      <c r="K953" s="398">
        <v>178</v>
      </c>
      <c r="L953" s="398">
        <v>118</v>
      </c>
      <c r="M953" s="398">
        <v>142</v>
      </c>
      <c r="N953" s="395">
        <f t="shared" si="14"/>
        <v>1066</v>
      </c>
    </row>
    <row r="954" spans="1:14" x14ac:dyDescent="0.25">
      <c r="A954" s="395" t="s">
        <v>7786</v>
      </c>
      <c r="B954" s="397">
        <v>28</v>
      </c>
      <c r="C954" s="397">
        <v>24</v>
      </c>
      <c r="D954" s="397">
        <v>24</v>
      </c>
      <c r="E954" s="397">
        <v>20</v>
      </c>
      <c r="F954" s="399"/>
      <c r="G954" s="399"/>
      <c r="H954" s="399"/>
      <c r="I954" s="399"/>
      <c r="J954" s="399"/>
      <c r="K954" s="399"/>
      <c r="L954" s="399"/>
      <c r="M954" s="399"/>
      <c r="N954" s="395">
        <f t="shared" si="14"/>
        <v>96</v>
      </c>
    </row>
    <row r="955" spans="1:14" x14ac:dyDescent="0.25">
      <c r="A955" s="395" t="s">
        <v>7866</v>
      </c>
      <c r="B955" s="398">
        <v>33</v>
      </c>
      <c r="C955" s="398">
        <v>46</v>
      </c>
      <c r="D955" s="398">
        <v>19</v>
      </c>
      <c r="E955" s="398">
        <v>34</v>
      </c>
      <c r="F955" s="400"/>
      <c r="G955" s="400"/>
      <c r="H955" s="400"/>
      <c r="I955" s="400"/>
      <c r="J955" s="400"/>
      <c r="K955" s="400"/>
      <c r="L955" s="400"/>
      <c r="M955" s="400"/>
      <c r="N955" s="395">
        <f t="shared" si="14"/>
        <v>132</v>
      </c>
    </row>
    <row r="956" spans="1:14" x14ac:dyDescent="0.25">
      <c r="A956" s="395" t="s">
        <v>7796</v>
      </c>
      <c r="B956" s="397">
        <v>24</v>
      </c>
      <c r="C956" s="397">
        <v>54</v>
      </c>
      <c r="D956" s="397">
        <v>25</v>
      </c>
      <c r="E956" s="397">
        <v>40</v>
      </c>
      <c r="F956" s="399"/>
      <c r="G956" s="399"/>
      <c r="H956" s="399"/>
      <c r="I956" s="399"/>
      <c r="J956" s="399"/>
      <c r="K956" s="399"/>
      <c r="L956" s="399"/>
      <c r="M956" s="399"/>
      <c r="N956" s="395">
        <f t="shared" si="14"/>
        <v>143</v>
      </c>
    </row>
    <row r="957" spans="1:14" x14ac:dyDescent="0.25">
      <c r="A957" s="395" t="s">
        <v>7899</v>
      </c>
      <c r="B957" s="400"/>
      <c r="C957" s="400"/>
      <c r="D957" s="400"/>
      <c r="E957" s="400"/>
      <c r="F957" s="397">
        <v>28</v>
      </c>
      <c r="G957" s="397">
        <v>39</v>
      </c>
      <c r="H957" s="397">
        <v>55</v>
      </c>
      <c r="I957" s="397">
        <v>48</v>
      </c>
      <c r="J957" s="397">
        <v>52</v>
      </c>
      <c r="K957" s="397">
        <v>41</v>
      </c>
      <c r="L957" s="397">
        <v>24</v>
      </c>
      <c r="M957" s="397">
        <v>28</v>
      </c>
      <c r="N957" s="395">
        <f t="shared" si="14"/>
        <v>315</v>
      </c>
    </row>
    <row r="958" spans="1:14" x14ac:dyDescent="0.25">
      <c r="A958" s="395" t="s">
        <v>7858</v>
      </c>
      <c r="B958" s="398">
        <v>19</v>
      </c>
      <c r="C958" s="398">
        <v>27</v>
      </c>
      <c r="D958" s="398">
        <v>8</v>
      </c>
      <c r="E958" s="398">
        <v>13</v>
      </c>
      <c r="F958" s="400"/>
      <c r="G958" s="400"/>
      <c r="H958" s="400"/>
      <c r="I958" s="400"/>
      <c r="J958" s="400"/>
      <c r="K958" s="400"/>
      <c r="L958" s="400"/>
      <c r="M958" s="400"/>
      <c r="N958" s="395">
        <f t="shared" si="14"/>
        <v>67</v>
      </c>
    </row>
    <row r="959" spans="1:14" x14ac:dyDescent="0.25">
      <c r="A959" s="395" t="s">
        <v>15056</v>
      </c>
      <c r="B959" s="397">
        <v>36</v>
      </c>
      <c r="C959" s="397">
        <v>75</v>
      </c>
      <c r="D959" s="397">
        <v>67</v>
      </c>
      <c r="E959" s="397">
        <v>80</v>
      </c>
      <c r="F959" s="399"/>
      <c r="G959" s="399"/>
      <c r="H959" s="399"/>
      <c r="I959" s="399"/>
      <c r="J959" s="399"/>
      <c r="K959" s="399"/>
      <c r="L959" s="399"/>
      <c r="M959" s="399"/>
      <c r="N959" s="395">
        <f t="shared" si="14"/>
        <v>258</v>
      </c>
    </row>
    <row r="960" spans="1:14" x14ac:dyDescent="0.25">
      <c r="A960" s="395" t="s">
        <v>7831</v>
      </c>
      <c r="B960" s="400"/>
      <c r="C960" s="400"/>
      <c r="D960" s="400"/>
      <c r="E960" s="400"/>
      <c r="F960" s="398">
        <v>207</v>
      </c>
      <c r="G960" s="398">
        <v>245</v>
      </c>
      <c r="H960" s="398">
        <v>171</v>
      </c>
      <c r="I960" s="398">
        <v>235</v>
      </c>
      <c r="J960" s="398">
        <v>180</v>
      </c>
      <c r="K960" s="398">
        <v>232</v>
      </c>
      <c r="L960" s="398">
        <v>153</v>
      </c>
      <c r="M960" s="398">
        <v>155</v>
      </c>
      <c r="N960" s="395">
        <f t="shared" si="14"/>
        <v>1578</v>
      </c>
    </row>
    <row r="961" spans="1:14" x14ac:dyDescent="0.25">
      <c r="A961" s="395" t="s">
        <v>7806</v>
      </c>
      <c r="B961" s="398">
        <v>22</v>
      </c>
      <c r="C961" s="398">
        <v>21</v>
      </c>
      <c r="D961" s="398">
        <v>28</v>
      </c>
      <c r="E961" s="398">
        <v>28</v>
      </c>
      <c r="F961" s="400"/>
      <c r="G961" s="400"/>
      <c r="H961" s="400"/>
      <c r="I961" s="400"/>
      <c r="J961" s="400"/>
      <c r="K961" s="400"/>
      <c r="L961" s="400"/>
      <c r="M961" s="400"/>
      <c r="N961" s="395">
        <f t="shared" si="14"/>
        <v>99</v>
      </c>
    </row>
    <row r="962" spans="1:14" x14ac:dyDescent="0.25">
      <c r="A962" s="395" t="s">
        <v>7844</v>
      </c>
      <c r="B962" s="397">
        <v>22</v>
      </c>
      <c r="C962" s="397">
        <v>23</v>
      </c>
      <c r="D962" s="397">
        <v>18</v>
      </c>
      <c r="E962" s="397">
        <v>13</v>
      </c>
      <c r="F962" s="399"/>
      <c r="G962" s="399"/>
      <c r="H962" s="399"/>
      <c r="I962" s="399"/>
      <c r="J962" s="399"/>
      <c r="K962" s="399"/>
      <c r="L962" s="399"/>
      <c r="M962" s="399"/>
      <c r="N962" s="395">
        <f t="shared" si="14"/>
        <v>76</v>
      </c>
    </row>
    <row r="963" spans="1:14" x14ac:dyDescent="0.25">
      <c r="A963" s="395" t="s">
        <v>7859</v>
      </c>
      <c r="B963" s="397">
        <v>26</v>
      </c>
      <c r="C963" s="397">
        <v>27</v>
      </c>
      <c r="D963" s="397">
        <v>41</v>
      </c>
      <c r="E963" s="397">
        <v>44</v>
      </c>
      <c r="F963" s="399"/>
      <c r="G963" s="399"/>
      <c r="H963" s="399"/>
      <c r="I963" s="399"/>
      <c r="J963" s="399"/>
      <c r="K963" s="399"/>
      <c r="L963" s="399"/>
      <c r="M963" s="399"/>
      <c r="N963" s="395">
        <f t="shared" si="14"/>
        <v>138</v>
      </c>
    </row>
    <row r="964" spans="1:14" x14ac:dyDescent="0.25">
      <c r="A964" s="395" t="s">
        <v>7800</v>
      </c>
      <c r="B964" s="398">
        <v>15</v>
      </c>
      <c r="C964" s="398">
        <v>15</v>
      </c>
      <c r="D964" s="398">
        <v>11</v>
      </c>
      <c r="E964" s="398">
        <v>16</v>
      </c>
      <c r="F964" s="400"/>
      <c r="G964" s="400"/>
      <c r="H964" s="400"/>
      <c r="I964" s="400"/>
      <c r="J964" s="400"/>
      <c r="K964" s="400"/>
      <c r="L964" s="400"/>
      <c r="M964" s="400"/>
      <c r="N964" s="395">
        <f t="shared" si="14"/>
        <v>57</v>
      </c>
    </row>
    <row r="965" spans="1:14" x14ac:dyDescent="0.25">
      <c r="A965" s="395" t="s">
        <v>7891</v>
      </c>
      <c r="B965" s="397">
        <v>27</v>
      </c>
      <c r="C965" s="397">
        <v>32</v>
      </c>
      <c r="D965" s="397">
        <v>33</v>
      </c>
      <c r="E965" s="397">
        <v>34</v>
      </c>
      <c r="F965" s="399"/>
      <c r="G965" s="399"/>
      <c r="H965" s="399"/>
      <c r="I965" s="399"/>
      <c r="J965" s="399"/>
      <c r="K965" s="399"/>
      <c r="L965" s="399"/>
      <c r="M965" s="399"/>
      <c r="N965" s="395">
        <f t="shared" ref="N965:N1028" si="15">SUM(B965:M965)</f>
        <v>126</v>
      </c>
    </row>
    <row r="966" spans="1:14" x14ac:dyDescent="0.25">
      <c r="A966" s="395" t="s">
        <v>7828</v>
      </c>
      <c r="B966" s="399"/>
      <c r="C966" s="399"/>
      <c r="D966" s="399"/>
      <c r="E966" s="399"/>
      <c r="F966" s="397">
        <v>99</v>
      </c>
      <c r="G966" s="397">
        <v>120</v>
      </c>
      <c r="H966" s="397">
        <v>61</v>
      </c>
      <c r="I966" s="397">
        <v>72</v>
      </c>
      <c r="J966" s="397">
        <v>85</v>
      </c>
      <c r="K966" s="397">
        <v>110</v>
      </c>
      <c r="L966" s="397">
        <v>110</v>
      </c>
      <c r="M966" s="397">
        <v>96</v>
      </c>
      <c r="N966" s="395">
        <f t="shared" si="15"/>
        <v>753</v>
      </c>
    </row>
    <row r="967" spans="1:14" x14ac:dyDescent="0.25">
      <c r="A967" s="395" t="s">
        <v>7823</v>
      </c>
      <c r="B967" s="398">
        <v>91</v>
      </c>
      <c r="C967" s="398">
        <v>106</v>
      </c>
      <c r="D967" s="398">
        <v>115</v>
      </c>
      <c r="E967" s="398">
        <v>82</v>
      </c>
      <c r="F967" s="397">
        <v>65</v>
      </c>
      <c r="G967" s="397">
        <v>43</v>
      </c>
      <c r="H967" s="397">
        <v>53</v>
      </c>
      <c r="I967" s="397">
        <v>56</v>
      </c>
      <c r="J967" s="397">
        <v>64</v>
      </c>
      <c r="K967" s="397">
        <v>38</v>
      </c>
      <c r="L967" s="397">
        <v>62</v>
      </c>
      <c r="M967" s="397">
        <v>40</v>
      </c>
      <c r="N967" s="395">
        <f t="shared" si="15"/>
        <v>815</v>
      </c>
    </row>
    <row r="968" spans="1:14" x14ac:dyDescent="0.25">
      <c r="A968" s="395" t="s">
        <v>7817</v>
      </c>
      <c r="B968" s="397">
        <v>64</v>
      </c>
      <c r="C968" s="397">
        <v>85</v>
      </c>
      <c r="D968" s="397">
        <v>53</v>
      </c>
      <c r="E968" s="397">
        <v>47</v>
      </c>
      <c r="F968" s="399"/>
      <c r="G968" s="399"/>
      <c r="H968" s="399"/>
      <c r="I968" s="399"/>
      <c r="J968" s="399"/>
      <c r="K968" s="399"/>
      <c r="L968" s="399"/>
      <c r="M968" s="399"/>
      <c r="N968" s="395">
        <f t="shared" si="15"/>
        <v>249</v>
      </c>
    </row>
    <row r="969" spans="1:14" x14ac:dyDescent="0.25">
      <c r="A969" s="395" t="s">
        <v>7787</v>
      </c>
      <c r="B969" s="397">
        <v>34</v>
      </c>
      <c r="C969" s="397">
        <v>29</v>
      </c>
      <c r="D969" s="397">
        <v>22</v>
      </c>
      <c r="E969" s="397">
        <v>30</v>
      </c>
      <c r="F969" s="399"/>
      <c r="G969" s="399"/>
      <c r="H969" s="399"/>
      <c r="I969" s="399"/>
      <c r="J969" s="399"/>
      <c r="K969" s="399"/>
      <c r="L969" s="399"/>
      <c r="M969" s="399"/>
      <c r="N969" s="395">
        <f t="shared" si="15"/>
        <v>115</v>
      </c>
    </row>
    <row r="970" spans="1:14" x14ac:dyDescent="0.25">
      <c r="A970" s="395" t="s">
        <v>15057</v>
      </c>
      <c r="B970" s="397">
        <v>17</v>
      </c>
      <c r="C970" s="397">
        <v>22</v>
      </c>
      <c r="D970" s="400"/>
      <c r="E970" s="400"/>
      <c r="F970" s="400"/>
      <c r="G970" s="400"/>
      <c r="H970" s="399"/>
      <c r="I970" s="399"/>
      <c r="J970" s="399"/>
      <c r="K970" s="399"/>
      <c r="L970" s="399"/>
      <c r="M970" s="399"/>
      <c r="N970" s="395">
        <f t="shared" si="15"/>
        <v>39</v>
      </c>
    </row>
    <row r="971" spans="1:14" x14ac:dyDescent="0.25">
      <c r="A971" s="395" t="s">
        <v>7781</v>
      </c>
      <c r="B971" s="397">
        <v>41</v>
      </c>
      <c r="C971" s="397">
        <v>31</v>
      </c>
      <c r="D971" s="397">
        <v>36</v>
      </c>
      <c r="E971" s="397">
        <v>34</v>
      </c>
      <c r="F971" s="400"/>
      <c r="G971" s="400"/>
      <c r="H971" s="399"/>
      <c r="I971" s="399"/>
      <c r="J971" s="399"/>
      <c r="K971" s="399"/>
      <c r="L971" s="399"/>
      <c r="M971" s="399"/>
      <c r="N971" s="395">
        <f t="shared" si="15"/>
        <v>142</v>
      </c>
    </row>
    <row r="972" spans="1:14" x14ac:dyDescent="0.25">
      <c r="A972" s="395" t="s">
        <v>7855</v>
      </c>
      <c r="B972" s="398">
        <v>22</v>
      </c>
      <c r="C972" s="398">
        <v>21</v>
      </c>
      <c r="D972" s="398">
        <v>26</v>
      </c>
      <c r="E972" s="398">
        <v>19</v>
      </c>
      <c r="F972" s="399"/>
      <c r="G972" s="399"/>
      <c r="H972" s="400"/>
      <c r="I972" s="400"/>
      <c r="J972" s="400"/>
      <c r="K972" s="400"/>
      <c r="L972" s="400"/>
      <c r="M972" s="400"/>
      <c r="N972" s="395">
        <f t="shared" si="15"/>
        <v>88</v>
      </c>
    </row>
    <row r="973" spans="1:14" x14ac:dyDescent="0.25">
      <c r="A973" s="395" t="s">
        <v>7772</v>
      </c>
      <c r="B973" s="397">
        <v>16</v>
      </c>
      <c r="C973" s="397">
        <v>31</v>
      </c>
      <c r="D973" s="397">
        <v>13</v>
      </c>
      <c r="E973" s="397">
        <v>26</v>
      </c>
      <c r="F973" s="400"/>
      <c r="G973" s="400"/>
      <c r="H973" s="399"/>
      <c r="I973" s="399"/>
      <c r="J973" s="399"/>
      <c r="K973" s="399"/>
      <c r="L973" s="399"/>
      <c r="M973" s="399"/>
      <c r="N973" s="395">
        <f t="shared" si="15"/>
        <v>86</v>
      </c>
    </row>
    <row r="974" spans="1:14" x14ac:dyDescent="0.25">
      <c r="A974" s="395" t="s">
        <v>7782</v>
      </c>
      <c r="B974" s="398">
        <v>16</v>
      </c>
      <c r="C974" s="398">
        <v>11</v>
      </c>
      <c r="D974" s="398">
        <v>12</v>
      </c>
      <c r="E974" s="398">
        <v>19</v>
      </c>
      <c r="F974" s="399"/>
      <c r="G974" s="399"/>
      <c r="H974" s="400"/>
      <c r="I974" s="400"/>
      <c r="J974" s="400"/>
      <c r="K974" s="400"/>
      <c r="L974" s="400"/>
      <c r="M974" s="400"/>
      <c r="N974" s="395">
        <f t="shared" si="15"/>
        <v>58</v>
      </c>
    </row>
    <row r="975" spans="1:14" x14ac:dyDescent="0.25">
      <c r="A975" s="395" t="s">
        <v>7863</v>
      </c>
      <c r="B975" s="397">
        <v>125</v>
      </c>
      <c r="C975" s="397">
        <v>138</v>
      </c>
      <c r="D975" s="397">
        <v>120</v>
      </c>
      <c r="E975" s="397">
        <v>166</v>
      </c>
      <c r="F975" s="400"/>
      <c r="G975" s="400"/>
      <c r="H975" s="399"/>
      <c r="I975" s="399"/>
      <c r="J975" s="399"/>
      <c r="K975" s="399"/>
      <c r="L975" s="399"/>
      <c r="M975" s="399"/>
      <c r="N975" s="395">
        <f t="shared" si="15"/>
        <v>549</v>
      </c>
    </row>
    <row r="976" spans="1:14" x14ac:dyDescent="0.25">
      <c r="A976" s="395" t="s">
        <v>7788</v>
      </c>
      <c r="B976" s="397">
        <v>30</v>
      </c>
      <c r="C976" s="397">
        <v>29</v>
      </c>
      <c r="D976" s="397">
        <v>21</v>
      </c>
      <c r="E976" s="397">
        <v>24</v>
      </c>
      <c r="F976" s="400"/>
      <c r="G976" s="400"/>
      <c r="H976" s="399"/>
      <c r="I976" s="399"/>
      <c r="J976" s="399"/>
      <c r="K976" s="399"/>
      <c r="L976" s="399"/>
      <c r="M976" s="399"/>
      <c r="N976" s="395">
        <f t="shared" si="15"/>
        <v>104</v>
      </c>
    </row>
    <row r="977" spans="1:14" x14ac:dyDescent="0.25">
      <c r="A977" s="395" t="s">
        <v>7870</v>
      </c>
      <c r="B977" s="398">
        <v>47</v>
      </c>
      <c r="C977" s="398">
        <v>42</v>
      </c>
      <c r="D977" s="398">
        <v>67</v>
      </c>
      <c r="E977" s="398">
        <v>39</v>
      </c>
      <c r="F977" s="399"/>
      <c r="G977" s="399"/>
      <c r="H977" s="400"/>
      <c r="I977" s="400"/>
      <c r="J977" s="400"/>
      <c r="K977" s="400"/>
      <c r="L977" s="400"/>
      <c r="M977" s="400"/>
      <c r="N977" s="395">
        <f t="shared" si="15"/>
        <v>195</v>
      </c>
    </row>
    <row r="978" spans="1:14" x14ac:dyDescent="0.25">
      <c r="A978" s="395" t="s">
        <v>7807</v>
      </c>
      <c r="B978" s="398">
        <v>7</v>
      </c>
      <c r="C978" s="398">
        <v>8</v>
      </c>
      <c r="D978" s="398">
        <v>18</v>
      </c>
      <c r="E978" s="398">
        <v>11</v>
      </c>
      <c r="F978" s="400"/>
      <c r="G978" s="400"/>
      <c r="H978" s="400"/>
      <c r="I978" s="400"/>
      <c r="J978" s="400"/>
      <c r="K978" s="400"/>
      <c r="L978" s="400"/>
      <c r="M978" s="400"/>
      <c r="N978" s="395">
        <f t="shared" si="15"/>
        <v>44</v>
      </c>
    </row>
    <row r="979" spans="1:14" x14ac:dyDescent="0.25">
      <c r="A979" s="395" t="s">
        <v>7845</v>
      </c>
      <c r="B979" s="397">
        <v>23</v>
      </c>
      <c r="C979" s="397">
        <v>20</v>
      </c>
      <c r="D979" s="397">
        <v>19</v>
      </c>
      <c r="E979" s="397">
        <v>14</v>
      </c>
      <c r="F979" s="399"/>
      <c r="G979" s="399"/>
      <c r="H979" s="399"/>
      <c r="I979" s="399"/>
      <c r="J979" s="399"/>
      <c r="K979" s="399"/>
      <c r="L979" s="399"/>
      <c r="M979" s="399"/>
      <c r="N979" s="395">
        <f t="shared" si="15"/>
        <v>76</v>
      </c>
    </row>
    <row r="980" spans="1:14" x14ac:dyDescent="0.25">
      <c r="A980" s="395" t="s">
        <v>7813</v>
      </c>
      <c r="B980" s="397">
        <v>33</v>
      </c>
      <c r="C980" s="397">
        <v>40</v>
      </c>
      <c r="D980" s="397">
        <v>38</v>
      </c>
      <c r="E980" s="397">
        <v>36</v>
      </c>
      <c r="F980" s="399"/>
      <c r="G980" s="399"/>
      <c r="H980" s="399"/>
      <c r="I980" s="399"/>
      <c r="J980" s="399"/>
      <c r="K980" s="399"/>
      <c r="L980" s="399"/>
      <c r="M980" s="399"/>
      <c r="N980" s="395">
        <f t="shared" si="15"/>
        <v>147</v>
      </c>
    </row>
    <row r="981" spans="1:14" x14ac:dyDescent="0.25">
      <c r="A981" s="395" t="s">
        <v>7901</v>
      </c>
      <c r="B981" s="400"/>
      <c r="C981" s="400"/>
      <c r="D981" s="400"/>
      <c r="E981" s="400"/>
      <c r="F981" s="398">
        <v>32</v>
      </c>
      <c r="G981" s="398">
        <v>35</v>
      </c>
      <c r="H981" s="398">
        <v>47</v>
      </c>
      <c r="I981" s="398">
        <v>29</v>
      </c>
      <c r="J981" s="398">
        <v>39</v>
      </c>
      <c r="K981" s="398">
        <v>15</v>
      </c>
      <c r="L981" s="398">
        <v>22</v>
      </c>
      <c r="M981" s="398">
        <v>21</v>
      </c>
      <c r="N981" s="395">
        <f t="shared" si="15"/>
        <v>240</v>
      </c>
    </row>
    <row r="982" spans="1:14" x14ac:dyDescent="0.25">
      <c r="A982" s="395" t="s">
        <v>7892</v>
      </c>
      <c r="B982" s="398">
        <v>50</v>
      </c>
      <c r="C982" s="398">
        <v>40</v>
      </c>
      <c r="D982" s="398">
        <v>25</v>
      </c>
      <c r="E982" s="398">
        <v>32</v>
      </c>
      <c r="F982" s="400"/>
      <c r="G982" s="400"/>
      <c r="H982" s="400"/>
      <c r="I982" s="400"/>
      <c r="J982" s="400"/>
      <c r="K982" s="400"/>
      <c r="L982" s="400"/>
      <c r="M982" s="400"/>
      <c r="N982" s="395">
        <f t="shared" si="15"/>
        <v>147</v>
      </c>
    </row>
    <row r="983" spans="1:14" x14ac:dyDescent="0.25">
      <c r="A983" s="395" t="s">
        <v>7789</v>
      </c>
      <c r="B983" s="397">
        <v>13</v>
      </c>
      <c r="C983" s="397">
        <v>16</v>
      </c>
      <c r="D983" s="397">
        <v>13</v>
      </c>
      <c r="E983" s="397">
        <v>25</v>
      </c>
      <c r="F983" s="399"/>
      <c r="G983" s="399"/>
      <c r="H983" s="399"/>
      <c r="I983" s="399"/>
      <c r="J983" s="399"/>
      <c r="K983" s="399"/>
      <c r="L983" s="399"/>
      <c r="M983" s="399"/>
      <c r="N983" s="395">
        <f t="shared" si="15"/>
        <v>67</v>
      </c>
    </row>
    <row r="984" spans="1:14" x14ac:dyDescent="0.25">
      <c r="A984" s="395" t="s">
        <v>7837</v>
      </c>
      <c r="B984" s="399"/>
      <c r="C984" s="399"/>
      <c r="D984" s="399"/>
      <c r="E984" s="399"/>
      <c r="F984" s="397">
        <v>407</v>
      </c>
      <c r="G984" s="397">
        <v>552</v>
      </c>
      <c r="H984" s="397">
        <v>315</v>
      </c>
      <c r="I984" s="397">
        <v>435</v>
      </c>
      <c r="J984" s="397">
        <v>318</v>
      </c>
      <c r="K984" s="397">
        <v>351</v>
      </c>
      <c r="L984" s="397">
        <v>288</v>
      </c>
      <c r="M984" s="397">
        <v>338</v>
      </c>
      <c r="N984" s="395">
        <f t="shared" si="15"/>
        <v>3004</v>
      </c>
    </row>
    <row r="985" spans="1:14" x14ac:dyDescent="0.25">
      <c r="A985" s="395" t="s">
        <v>7814</v>
      </c>
      <c r="B985" s="397">
        <v>49</v>
      </c>
      <c r="C985" s="397">
        <v>44</v>
      </c>
      <c r="D985" s="397">
        <v>37</v>
      </c>
      <c r="E985" s="397">
        <v>43</v>
      </c>
      <c r="F985" s="399"/>
      <c r="G985" s="399"/>
      <c r="H985" s="399"/>
      <c r="I985" s="399"/>
      <c r="J985" s="399"/>
      <c r="K985" s="399"/>
      <c r="L985" s="399"/>
      <c r="M985" s="399"/>
      <c r="N985" s="395">
        <f t="shared" si="15"/>
        <v>173</v>
      </c>
    </row>
    <row r="986" spans="1:14" x14ac:dyDescent="0.25">
      <c r="A986" s="395" t="s">
        <v>7868</v>
      </c>
      <c r="B986" s="398">
        <v>19</v>
      </c>
      <c r="C986" s="398">
        <v>12</v>
      </c>
      <c r="D986" s="398">
        <v>24</v>
      </c>
      <c r="E986" s="398">
        <v>16</v>
      </c>
      <c r="F986" s="400"/>
      <c r="G986" s="400"/>
      <c r="H986" s="400"/>
      <c r="I986" s="400"/>
      <c r="J986" s="400"/>
      <c r="K986" s="400"/>
      <c r="L986" s="400"/>
      <c r="M986" s="400"/>
      <c r="N986" s="395">
        <f t="shared" si="15"/>
        <v>71</v>
      </c>
    </row>
    <row r="987" spans="1:14" x14ac:dyDescent="0.25">
      <c r="A987" s="395" t="s">
        <v>7838</v>
      </c>
      <c r="B987" s="400"/>
      <c r="C987" s="400"/>
      <c r="D987" s="400"/>
      <c r="E987" s="400"/>
      <c r="F987" s="398">
        <v>93</v>
      </c>
      <c r="G987" s="398">
        <v>128</v>
      </c>
      <c r="H987" s="398">
        <v>113</v>
      </c>
      <c r="I987" s="398">
        <v>188</v>
      </c>
      <c r="J987" s="398">
        <v>103</v>
      </c>
      <c r="K987" s="398">
        <v>137</v>
      </c>
      <c r="L987" s="398">
        <v>99</v>
      </c>
      <c r="M987" s="398">
        <v>109</v>
      </c>
      <c r="N987" s="395">
        <f t="shared" si="15"/>
        <v>970</v>
      </c>
    </row>
    <row r="988" spans="1:14" x14ac:dyDescent="0.25">
      <c r="A988" s="395" t="s">
        <v>7860</v>
      </c>
      <c r="B988" s="400"/>
      <c r="C988" s="400"/>
      <c r="D988" s="400"/>
      <c r="E988" s="400"/>
      <c r="F988" s="398">
        <v>28</v>
      </c>
      <c r="G988" s="398">
        <v>35</v>
      </c>
      <c r="H988" s="398">
        <v>34</v>
      </c>
      <c r="I988" s="398">
        <v>23</v>
      </c>
      <c r="J988" s="398">
        <v>53</v>
      </c>
      <c r="K988" s="398">
        <v>25</v>
      </c>
      <c r="L988" s="398">
        <v>47</v>
      </c>
      <c r="M988" s="398">
        <v>40</v>
      </c>
      <c r="N988" s="395">
        <f t="shared" si="15"/>
        <v>285</v>
      </c>
    </row>
    <row r="989" spans="1:14" x14ac:dyDescent="0.25">
      <c r="A989" s="395" t="s">
        <v>7898</v>
      </c>
      <c r="B989" s="399"/>
      <c r="C989" s="399"/>
      <c r="D989" s="399"/>
      <c r="E989" s="399"/>
      <c r="F989" s="397">
        <v>49</v>
      </c>
      <c r="G989" s="397">
        <v>24</v>
      </c>
      <c r="H989" s="397">
        <v>53</v>
      </c>
      <c r="I989" s="397">
        <v>38</v>
      </c>
      <c r="J989" s="397">
        <v>55</v>
      </c>
      <c r="K989" s="397">
        <v>34</v>
      </c>
      <c r="L989" s="397">
        <v>35</v>
      </c>
      <c r="M989" s="397">
        <v>29</v>
      </c>
      <c r="N989" s="395">
        <f t="shared" si="15"/>
        <v>317</v>
      </c>
    </row>
    <row r="990" spans="1:14" x14ac:dyDescent="0.25">
      <c r="A990" s="395" t="s">
        <v>7897</v>
      </c>
      <c r="B990" s="400"/>
      <c r="C990" s="400"/>
      <c r="D990" s="400"/>
      <c r="E990" s="400"/>
      <c r="F990" s="398">
        <v>131</v>
      </c>
      <c r="G990" s="398">
        <v>96</v>
      </c>
      <c r="H990" s="398">
        <v>71</v>
      </c>
      <c r="I990" s="398">
        <v>58</v>
      </c>
      <c r="J990" s="398">
        <v>72</v>
      </c>
      <c r="K990" s="398">
        <v>38</v>
      </c>
      <c r="L990" s="398">
        <v>47</v>
      </c>
      <c r="M990" s="398">
        <v>45</v>
      </c>
      <c r="N990" s="395">
        <f t="shared" si="15"/>
        <v>558</v>
      </c>
    </row>
    <row r="991" spans="1:14" x14ac:dyDescent="0.25">
      <c r="A991" s="395" t="s">
        <v>7896</v>
      </c>
      <c r="B991" s="399"/>
      <c r="C991" s="399"/>
      <c r="D991" s="399"/>
      <c r="E991" s="399"/>
      <c r="F991" s="397">
        <v>35</v>
      </c>
      <c r="G991" s="397">
        <v>30</v>
      </c>
      <c r="H991" s="397">
        <v>49</v>
      </c>
      <c r="I991" s="397">
        <v>22</v>
      </c>
      <c r="J991" s="397">
        <v>35</v>
      </c>
      <c r="K991" s="397">
        <v>30</v>
      </c>
      <c r="L991" s="397">
        <v>37</v>
      </c>
      <c r="M991" s="397">
        <v>29</v>
      </c>
      <c r="N991" s="395">
        <f t="shared" si="15"/>
        <v>267</v>
      </c>
    </row>
    <row r="992" spans="1:14" x14ac:dyDescent="0.25">
      <c r="A992" s="395" t="s">
        <v>7895</v>
      </c>
      <c r="B992" s="397">
        <v>25</v>
      </c>
      <c r="C992" s="397">
        <v>23</v>
      </c>
      <c r="D992" s="397">
        <v>27</v>
      </c>
      <c r="E992" s="397">
        <v>19</v>
      </c>
      <c r="F992" s="399"/>
      <c r="G992" s="399"/>
      <c r="H992" s="399"/>
      <c r="I992" s="399"/>
      <c r="J992" s="399"/>
      <c r="K992" s="399"/>
      <c r="L992" s="399"/>
      <c r="M992" s="399"/>
      <c r="N992" s="395">
        <f t="shared" si="15"/>
        <v>94</v>
      </c>
    </row>
    <row r="993" spans="1:14" x14ac:dyDescent="0.25">
      <c r="A993" s="395" t="s">
        <v>15058</v>
      </c>
      <c r="B993" s="398">
        <v>38</v>
      </c>
      <c r="C993" s="398">
        <v>63</v>
      </c>
      <c r="D993" s="398">
        <v>57</v>
      </c>
      <c r="E993" s="398">
        <v>72</v>
      </c>
      <c r="F993" s="397">
        <v>30</v>
      </c>
      <c r="G993" s="397">
        <v>67</v>
      </c>
      <c r="H993" s="397">
        <v>35</v>
      </c>
      <c r="I993" s="397">
        <v>62</v>
      </c>
      <c r="J993" s="397">
        <v>34</v>
      </c>
      <c r="K993" s="397">
        <v>40</v>
      </c>
      <c r="L993" s="397">
        <v>18</v>
      </c>
      <c r="M993" s="397">
        <v>21</v>
      </c>
      <c r="N993" s="395">
        <f t="shared" si="15"/>
        <v>537</v>
      </c>
    </row>
    <row r="994" spans="1:14" x14ac:dyDescent="0.25">
      <c r="A994" s="395" t="s">
        <v>7775</v>
      </c>
      <c r="B994" s="397">
        <v>34</v>
      </c>
      <c r="C994" s="397">
        <v>49</v>
      </c>
      <c r="D994" s="397">
        <v>38</v>
      </c>
      <c r="E994" s="397">
        <v>46</v>
      </c>
      <c r="F994" s="399"/>
      <c r="G994" s="399"/>
      <c r="H994" s="399"/>
      <c r="I994" s="399"/>
      <c r="J994" s="399"/>
      <c r="K994" s="399"/>
      <c r="L994" s="399"/>
      <c r="M994" s="399"/>
      <c r="N994" s="395">
        <f t="shared" si="15"/>
        <v>167</v>
      </c>
    </row>
    <row r="995" spans="1:14" x14ac:dyDescent="0.25">
      <c r="A995" s="395" t="s">
        <v>7902</v>
      </c>
      <c r="B995" s="400"/>
      <c r="C995" s="400"/>
      <c r="D995" s="400"/>
      <c r="E995" s="400"/>
      <c r="F995" s="398">
        <v>36</v>
      </c>
      <c r="G995" s="398">
        <v>70</v>
      </c>
      <c r="H995" s="398">
        <v>24</v>
      </c>
      <c r="I995" s="398">
        <v>49</v>
      </c>
      <c r="J995" s="398">
        <v>22</v>
      </c>
      <c r="K995" s="398">
        <v>38</v>
      </c>
      <c r="L995" s="398">
        <v>33</v>
      </c>
      <c r="M995" s="398">
        <v>53</v>
      </c>
      <c r="N995" s="395">
        <f t="shared" si="15"/>
        <v>325</v>
      </c>
    </row>
    <row r="996" spans="1:14" x14ac:dyDescent="0.25">
      <c r="A996" s="395" t="s">
        <v>7847</v>
      </c>
      <c r="B996" s="398">
        <v>16</v>
      </c>
      <c r="C996" s="398">
        <v>25</v>
      </c>
      <c r="D996" s="398">
        <v>23</v>
      </c>
      <c r="E996" s="398">
        <v>23</v>
      </c>
      <c r="F996" s="400"/>
      <c r="G996" s="400"/>
      <c r="H996" s="400"/>
      <c r="I996" s="400"/>
      <c r="J996" s="400"/>
      <c r="K996" s="400"/>
      <c r="L996" s="400"/>
      <c r="M996" s="400"/>
      <c r="N996" s="395">
        <f t="shared" si="15"/>
        <v>87</v>
      </c>
    </row>
    <row r="997" spans="1:14" x14ac:dyDescent="0.25">
      <c r="A997" s="395" t="s">
        <v>7900</v>
      </c>
      <c r="B997" s="400"/>
      <c r="C997" s="400"/>
      <c r="D997" s="400"/>
      <c r="E997" s="400"/>
      <c r="F997" s="398">
        <v>50</v>
      </c>
      <c r="G997" s="398">
        <v>97</v>
      </c>
      <c r="H997" s="398">
        <v>64</v>
      </c>
      <c r="I997" s="398">
        <v>90</v>
      </c>
      <c r="J997" s="398">
        <v>54</v>
      </c>
      <c r="K997" s="398">
        <v>77</v>
      </c>
      <c r="L997" s="398">
        <v>48</v>
      </c>
      <c r="M997" s="398">
        <v>57</v>
      </c>
      <c r="N997" s="395">
        <f t="shared" si="15"/>
        <v>537</v>
      </c>
    </row>
    <row r="998" spans="1:14" x14ac:dyDescent="0.25">
      <c r="A998" s="395" t="s">
        <v>7773</v>
      </c>
      <c r="B998" s="397">
        <v>28</v>
      </c>
      <c r="C998" s="397">
        <v>32</v>
      </c>
      <c r="D998" s="397">
        <v>20</v>
      </c>
      <c r="E998" s="397">
        <v>26</v>
      </c>
      <c r="F998" s="399"/>
      <c r="G998" s="399"/>
      <c r="H998" s="399"/>
      <c r="I998" s="399"/>
      <c r="J998" s="399"/>
      <c r="K998" s="399"/>
      <c r="L998" s="399"/>
      <c r="M998" s="399"/>
      <c r="N998" s="395">
        <f t="shared" si="15"/>
        <v>106</v>
      </c>
    </row>
    <row r="999" spans="1:14" x14ac:dyDescent="0.25">
      <c r="A999" s="395" t="s">
        <v>15059</v>
      </c>
      <c r="B999" s="397">
        <v>39</v>
      </c>
      <c r="C999" s="397">
        <v>61</v>
      </c>
      <c r="D999" s="397">
        <v>66</v>
      </c>
      <c r="E999" s="397">
        <v>69</v>
      </c>
      <c r="F999" s="399"/>
      <c r="G999" s="399"/>
      <c r="H999" s="399"/>
      <c r="I999" s="399"/>
      <c r="J999" s="399"/>
      <c r="K999" s="399"/>
      <c r="L999" s="399"/>
      <c r="M999" s="399"/>
      <c r="N999" s="395">
        <f t="shared" si="15"/>
        <v>235</v>
      </c>
    </row>
    <row r="1000" spans="1:14" x14ac:dyDescent="0.25">
      <c r="A1000" s="395" t="s">
        <v>15060</v>
      </c>
      <c r="B1000" s="397">
        <v>65</v>
      </c>
      <c r="C1000" s="397">
        <v>73</v>
      </c>
      <c r="D1000" s="397">
        <v>56</v>
      </c>
      <c r="E1000" s="397">
        <v>84</v>
      </c>
      <c r="F1000" s="399"/>
      <c r="G1000" s="399"/>
      <c r="H1000" s="399"/>
      <c r="I1000" s="399"/>
      <c r="J1000" s="399"/>
      <c r="K1000" s="399"/>
      <c r="L1000" s="399"/>
      <c r="M1000" s="399"/>
      <c r="N1000" s="395">
        <f t="shared" si="15"/>
        <v>278</v>
      </c>
    </row>
    <row r="1001" spans="1:14" x14ac:dyDescent="0.25">
      <c r="A1001" s="395" t="s">
        <v>7830</v>
      </c>
      <c r="B1001" s="399"/>
      <c r="C1001" s="399"/>
      <c r="D1001" s="399"/>
      <c r="E1001" s="399"/>
      <c r="F1001" s="397">
        <v>62</v>
      </c>
      <c r="G1001" s="397">
        <v>71</v>
      </c>
      <c r="H1001" s="397">
        <v>47</v>
      </c>
      <c r="I1001" s="397">
        <v>81</v>
      </c>
      <c r="J1001" s="397">
        <v>76</v>
      </c>
      <c r="K1001" s="397">
        <v>83</v>
      </c>
      <c r="L1001" s="397">
        <v>99</v>
      </c>
      <c r="M1001" s="397">
        <v>98</v>
      </c>
      <c r="N1001" s="395">
        <f t="shared" si="15"/>
        <v>617</v>
      </c>
    </row>
    <row r="1002" spans="1:14" x14ac:dyDescent="0.25">
      <c r="A1002" s="395" t="s">
        <v>7841</v>
      </c>
      <c r="B1002" s="400"/>
      <c r="C1002" s="400"/>
      <c r="D1002" s="400"/>
      <c r="E1002" s="400"/>
      <c r="F1002" s="398">
        <v>128</v>
      </c>
      <c r="G1002" s="398">
        <v>76</v>
      </c>
      <c r="H1002" s="398">
        <v>94</v>
      </c>
      <c r="I1002" s="398">
        <v>53</v>
      </c>
      <c r="J1002" s="398">
        <v>80</v>
      </c>
      <c r="K1002" s="398">
        <v>31</v>
      </c>
      <c r="L1002" s="398">
        <v>69</v>
      </c>
      <c r="M1002" s="398">
        <v>45</v>
      </c>
      <c r="N1002" s="395">
        <f t="shared" si="15"/>
        <v>576</v>
      </c>
    </row>
    <row r="1003" spans="1:14" x14ac:dyDescent="0.25">
      <c r="A1003" s="395" t="s">
        <v>7886</v>
      </c>
      <c r="B1003" s="399"/>
      <c r="C1003" s="399"/>
      <c r="D1003" s="398">
        <v>1</v>
      </c>
      <c r="E1003" s="399"/>
      <c r="F1003" s="397">
        <v>66</v>
      </c>
      <c r="G1003" s="397">
        <v>97</v>
      </c>
      <c r="H1003" s="397">
        <v>52</v>
      </c>
      <c r="I1003" s="397">
        <v>63</v>
      </c>
      <c r="J1003" s="397">
        <v>60</v>
      </c>
      <c r="K1003" s="397">
        <v>68</v>
      </c>
      <c r="L1003" s="397">
        <v>57</v>
      </c>
      <c r="M1003" s="397">
        <v>48</v>
      </c>
      <c r="N1003" s="395">
        <f t="shared" si="15"/>
        <v>512</v>
      </c>
    </row>
    <row r="1004" spans="1:14" x14ac:dyDescent="0.25">
      <c r="A1004" s="395" t="s">
        <v>7906</v>
      </c>
      <c r="B1004" s="400"/>
      <c r="C1004" s="400"/>
      <c r="D1004" s="400"/>
      <c r="E1004" s="400"/>
      <c r="F1004" s="398">
        <v>109</v>
      </c>
      <c r="G1004" s="398">
        <v>104</v>
      </c>
      <c r="H1004" s="398">
        <v>71</v>
      </c>
      <c r="I1004" s="398">
        <v>76</v>
      </c>
      <c r="J1004" s="398">
        <v>88</v>
      </c>
      <c r="K1004" s="398">
        <v>92</v>
      </c>
      <c r="L1004" s="398">
        <v>70</v>
      </c>
      <c r="M1004" s="398">
        <v>88</v>
      </c>
      <c r="N1004" s="395">
        <f t="shared" si="15"/>
        <v>698</v>
      </c>
    </row>
    <row r="1005" spans="1:14" x14ac:dyDescent="0.25">
      <c r="A1005" s="395" t="s">
        <v>7909</v>
      </c>
      <c r="B1005" s="400"/>
      <c r="C1005" s="400"/>
      <c r="D1005" s="400"/>
      <c r="E1005" s="400"/>
      <c r="F1005" s="398">
        <v>123</v>
      </c>
      <c r="G1005" s="398">
        <v>111</v>
      </c>
      <c r="H1005" s="398">
        <v>68</v>
      </c>
      <c r="I1005" s="398">
        <v>56</v>
      </c>
      <c r="J1005" s="398">
        <v>71</v>
      </c>
      <c r="K1005" s="398">
        <v>52</v>
      </c>
      <c r="L1005" s="398">
        <v>66</v>
      </c>
      <c r="M1005" s="398">
        <v>54</v>
      </c>
      <c r="N1005" s="395">
        <f t="shared" si="15"/>
        <v>601</v>
      </c>
    </row>
    <row r="1006" spans="1:14" x14ac:dyDescent="0.25">
      <c r="A1006" s="395" t="s">
        <v>7790</v>
      </c>
      <c r="B1006" s="398">
        <v>30</v>
      </c>
      <c r="C1006" s="398">
        <v>29</v>
      </c>
      <c r="D1006" s="398">
        <v>27</v>
      </c>
      <c r="E1006" s="398">
        <v>32</v>
      </c>
      <c r="F1006" s="400"/>
      <c r="G1006" s="400"/>
      <c r="H1006" s="399"/>
      <c r="I1006" s="399"/>
      <c r="J1006" s="399"/>
      <c r="K1006" s="399"/>
      <c r="L1006" s="399"/>
      <c r="M1006" s="399"/>
      <c r="N1006" s="395">
        <f t="shared" si="15"/>
        <v>118</v>
      </c>
    </row>
    <row r="1007" spans="1:14" x14ac:dyDescent="0.25">
      <c r="A1007" s="395" t="s">
        <v>7808</v>
      </c>
      <c r="B1007" s="398">
        <v>35</v>
      </c>
      <c r="C1007" s="398">
        <v>33</v>
      </c>
      <c r="D1007" s="398">
        <v>29</v>
      </c>
      <c r="E1007" s="398">
        <v>29</v>
      </c>
      <c r="F1007" s="400"/>
      <c r="G1007" s="400"/>
      <c r="H1007" s="400"/>
      <c r="I1007" s="400"/>
      <c r="J1007" s="400"/>
      <c r="K1007" s="400"/>
      <c r="L1007" s="400"/>
      <c r="M1007" s="400"/>
      <c r="N1007" s="395">
        <f t="shared" si="15"/>
        <v>126</v>
      </c>
    </row>
    <row r="1008" spans="1:14" x14ac:dyDescent="0.25">
      <c r="A1008" s="395" t="s">
        <v>7839</v>
      </c>
      <c r="B1008" s="400"/>
      <c r="C1008" s="400"/>
      <c r="D1008" s="400"/>
      <c r="E1008" s="400"/>
      <c r="F1008" s="397">
        <v>99</v>
      </c>
      <c r="G1008" s="397">
        <v>134</v>
      </c>
      <c r="H1008" s="397">
        <v>102</v>
      </c>
      <c r="I1008" s="397">
        <v>160</v>
      </c>
      <c r="J1008" s="397">
        <v>85</v>
      </c>
      <c r="K1008" s="397">
        <v>153</v>
      </c>
      <c r="L1008" s="397">
        <v>123</v>
      </c>
      <c r="M1008" s="397">
        <v>170</v>
      </c>
      <c r="N1008" s="395">
        <f t="shared" si="15"/>
        <v>1026</v>
      </c>
    </row>
    <row r="1009" spans="1:14" x14ac:dyDescent="0.25">
      <c r="A1009" s="395" t="s">
        <v>7791</v>
      </c>
      <c r="B1009" s="398">
        <v>33</v>
      </c>
      <c r="C1009" s="398">
        <v>33</v>
      </c>
      <c r="D1009" s="398">
        <v>39</v>
      </c>
      <c r="E1009" s="398">
        <v>33</v>
      </c>
      <c r="F1009" s="399"/>
      <c r="G1009" s="399"/>
      <c r="H1009" s="400"/>
      <c r="I1009" s="400"/>
      <c r="J1009" s="400"/>
      <c r="K1009" s="400"/>
      <c r="L1009" s="400"/>
      <c r="M1009" s="400"/>
      <c r="N1009" s="395">
        <f t="shared" si="15"/>
        <v>138</v>
      </c>
    </row>
    <row r="1010" spans="1:14" x14ac:dyDescent="0.25">
      <c r="A1010" s="395" t="s">
        <v>7792</v>
      </c>
      <c r="B1010" s="397">
        <v>18</v>
      </c>
      <c r="C1010" s="397">
        <v>14</v>
      </c>
      <c r="D1010" s="397">
        <v>13</v>
      </c>
      <c r="E1010" s="397">
        <v>4</v>
      </c>
      <c r="F1010" s="400"/>
      <c r="G1010" s="400"/>
      <c r="H1010" s="399"/>
      <c r="I1010" s="399"/>
      <c r="J1010" s="399"/>
      <c r="K1010" s="399"/>
      <c r="L1010" s="399"/>
      <c r="M1010" s="399"/>
      <c r="N1010" s="395">
        <f t="shared" si="15"/>
        <v>49</v>
      </c>
    </row>
    <row r="1011" spans="1:14" x14ac:dyDescent="0.25">
      <c r="A1011" s="395" t="s">
        <v>7881</v>
      </c>
      <c r="B1011" s="398">
        <v>62</v>
      </c>
      <c r="C1011" s="398">
        <v>73</v>
      </c>
      <c r="D1011" s="398">
        <v>57</v>
      </c>
      <c r="E1011" s="398">
        <v>71</v>
      </c>
      <c r="F1011" s="399"/>
      <c r="G1011" s="399"/>
      <c r="H1011" s="400"/>
      <c r="I1011" s="400"/>
      <c r="J1011" s="400"/>
      <c r="K1011" s="400"/>
      <c r="L1011" s="400"/>
      <c r="M1011" s="400"/>
      <c r="N1011" s="395">
        <f t="shared" si="15"/>
        <v>263</v>
      </c>
    </row>
    <row r="1012" spans="1:14" x14ac:dyDescent="0.25">
      <c r="A1012" s="395" t="s">
        <v>7783</v>
      </c>
      <c r="B1012" s="398">
        <v>10</v>
      </c>
      <c r="C1012" s="398">
        <v>11</v>
      </c>
      <c r="D1012" s="398">
        <v>13</v>
      </c>
      <c r="E1012" s="398">
        <v>14</v>
      </c>
      <c r="F1012" s="400"/>
      <c r="G1012" s="400"/>
      <c r="H1012" s="400"/>
      <c r="I1012" s="400"/>
      <c r="J1012" s="400"/>
      <c r="K1012" s="400"/>
      <c r="L1012" s="400"/>
      <c r="M1012" s="400"/>
      <c r="N1012" s="395">
        <f t="shared" si="15"/>
        <v>48</v>
      </c>
    </row>
    <row r="1013" spans="1:14" x14ac:dyDescent="0.25">
      <c r="A1013" s="395" t="s">
        <v>15061</v>
      </c>
      <c r="B1013" s="397">
        <v>23</v>
      </c>
      <c r="C1013" s="397">
        <v>17</v>
      </c>
      <c r="D1013" s="400"/>
      <c r="E1013" s="400"/>
      <c r="F1013" s="399"/>
      <c r="G1013" s="399"/>
      <c r="H1013" s="399"/>
      <c r="I1013" s="399"/>
      <c r="J1013" s="399"/>
      <c r="K1013" s="399"/>
      <c r="L1013" s="399"/>
      <c r="M1013" s="399"/>
      <c r="N1013" s="395">
        <f t="shared" si="15"/>
        <v>40</v>
      </c>
    </row>
    <row r="1014" spans="1:14" x14ac:dyDescent="0.25">
      <c r="A1014" s="395" t="s">
        <v>7810</v>
      </c>
      <c r="B1014" s="398">
        <v>13</v>
      </c>
      <c r="C1014" s="398">
        <v>20</v>
      </c>
      <c r="D1014" s="398">
        <v>15</v>
      </c>
      <c r="E1014" s="398">
        <v>20</v>
      </c>
      <c r="F1014" s="400"/>
      <c r="G1014" s="400"/>
      <c r="H1014" s="400"/>
      <c r="I1014" s="400"/>
      <c r="J1014" s="400"/>
      <c r="K1014" s="400"/>
      <c r="L1014" s="400"/>
      <c r="M1014" s="400"/>
      <c r="N1014" s="395">
        <f t="shared" si="15"/>
        <v>68</v>
      </c>
    </row>
    <row r="1015" spans="1:14" x14ac:dyDescent="0.25">
      <c r="A1015" s="395" t="s">
        <v>7888</v>
      </c>
      <c r="B1015" s="400"/>
      <c r="C1015" s="400"/>
      <c r="D1015" s="400"/>
      <c r="E1015" s="400"/>
      <c r="F1015" s="398">
        <v>74</v>
      </c>
      <c r="G1015" s="398">
        <v>80</v>
      </c>
      <c r="H1015" s="398">
        <v>36</v>
      </c>
      <c r="I1015" s="398">
        <v>62</v>
      </c>
      <c r="J1015" s="398">
        <v>33</v>
      </c>
      <c r="K1015" s="398">
        <v>59</v>
      </c>
      <c r="L1015" s="398">
        <v>50</v>
      </c>
      <c r="M1015" s="398">
        <v>45</v>
      </c>
      <c r="N1015" s="395">
        <f t="shared" si="15"/>
        <v>439</v>
      </c>
    </row>
    <row r="1016" spans="1:14" x14ac:dyDescent="0.25">
      <c r="A1016" s="395" t="s">
        <v>7874</v>
      </c>
      <c r="B1016" s="400"/>
      <c r="C1016" s="400"/>
      <c r="D1016" s="400"/>
      <c r="E1016" s="400"/>
      <c r="F1016" s="398">
        <v>62</v>
      </c>
      <c r="G1016" s="398">
        <v>119</v>
      </c>
      <c r="H1016" s="398">
        <v>56</v>
      </c>
      <c r="I1016" s="398">
        <v>108</v>
      </c>
      <c r="J1016" s="398">
        <v>68</v>
      </c>
      <c r="K1016" s="398">
        <v>101</v>
      </c>
      <c r="L1016" s="398">
        <v>53</v>
      </c>
      <c r="M1016" s="398">
        <v>112</v>
      </c>
      <c r="N1016" s="395">
        <f t="shared" si="15"/>
        <v>679</v>
      </c>
    </row>
    <row r="1017" spans="1:14" x14ac:dyDescent="0.25">
      <c r="A1017" s="395" t="s">
        <v>7793</v>
      </c>
      <c r="B1017" s="398">
        <v>22</v>
      </c>
      <c r="C1017" s="398">
        <v>12</v>
      </c>
      <c r="D1017" s="398">
        <v>28</v>
      </c>
      <c r="E1017" s="398">
        <v>26</v>
      </c>
      <c r="F1017" s="399"/>
      <c r="G1017" s="399"/>
      <c r="H1017" s="399"/>
      <c r="I1017" s="400"/>
      <c r="J1017" s="400"/>
      <c r="K1017" s="400"/>
      <c r="L1017" s="400"/>
      <c r="M1017" s="400"/>
      <c r="N1017" s="395">
        <f t="shared" si="15"/>
        <v>88</v>
      </c>
    </row>
    <row r="1018" spans="1:14" x14ac:dyDescent="0.25">
      <c r="A1018" s="395" t="s">
        <v>15062</v>
      </c>
      <c r="B1018" s="398">
        <v>7</v>
      </c>
      <c r="C1018" s="398">
        <v>7</v>
      </c>
      <c r="D1018" s="398">
        <v>10</v>
      </c>
      <c r="E1018" s="398">
        <v>7</v>
      </c>
      <c r="F1018" s="397">
        <v>17</v>
      </c>
      <c r="G1018" s="397">
        <v>10</v>
      </c>
      <c r="H1018" s="397">
        <v>17</v>
      </c>
      <c r="I1018" s="397">
        <v>15</v>
      </c>
      <c r="J1018" s="397">
        <v>17</v>
      </c>
      <c r="K1018" s="397">
        <v>14</v>
      </c>
      <c r="L1018" s="397">
        <v>14</v>
      </c>
      <c r="M1018" s="397">
        <v>12</v>
      </c>
      <c r="N1018" s="395">
        <f t="shared" si="15"/>
        <v>147</v>
      </c>
    </row>
    <row r="1019" spans="1:14" x14ac:dyDescent="0.25">
      <c r="A1019" s="395" t="s">
        <v>15063</v>
      </c>
      <c r="B1019" s="400"/>
      <c r="C1019" s="400"/>
      <c r="D1019" s="400"/>
      <c r="E1019" s="400"/>
      <c r="F1019" s="398">
        <v>30</v>
      </c>
      <c r="G1019" s="398">
        <v>36</v>
      </c>
      <c r="H1019" s="399"/>
      <c r="I1019" s="398">
        <v>3</v>
      </c>
      <c r="J1019" s="399"/>
      <c r="K1019" s="398">
        <v>14</v>
      </c>
      <c r="L1019" s="399"/>
      <c r="M1019" s="398">
        <v>8</v>
      </c>
      <c r="N1019" s="395">
        <f t="shared" si="15"/>
        <v>91</v>
      </c>
    </row>
    <row r="1020" spans="1:14" x14ac:dyDescent="0.25">
      <c r="A1020" s="395" t="s">
        <v>15064</v>
      </c>
      <c r="B1020" s="397">
        <v>87</v>
      </c>
      <c r="C1020" s="397">
        <v>107</v>
      </c>
      <c r="D1020" s="397">
        <v>108</v>
      </c>
      <c r="E1020" s="397">
        <v>130</v>
      </c>
      <c r="F1020" s="400"/>
      <c r="G1020" s="400"/>
      <c r="H1020" s="400"/>
      <c r="I1020" s="400"/>
      <c r="J1020" s="400"/>
      <c r="K1020" s="400"/>
      <c r="L1020" s="400"/>
      <c r="M1020" s="400"/>
      <c r="N1020" s="395">
        <f t="shared" si="15"/>
        <v>432</v>
      </c>
    </row>
    <row r="1021" spans="1:14" x14ac:dyDescent="0.25">
      <c r="A1021" s="395" t="s">
        <v>15065</v>
      </c>
      <c r="B1021" s="397">
        <v>16</v>
      </c>
      <c r="C1021" s="397">
        <v>18</v>
      </c>
      <c r="D1021" s="397">
        <v>16</v>
      </c>
      <c r="E1021" s="397">
        <v>10</v>
      </c>
      <c r="F1021" s="399"/>
      <c r="G1021" s="399"/>
      <c r="H1021" s="399"/>
      <c r="I1021" s="399"/>
      <c r="J1021" s="399"/>
      <c r="K1021" s="399"/>
      <c r="L1021" s="399"/>
      <c r="M1021" s="399"/>
      <c r="N1021" s="395">
        <f t="shared" si="15"/>
        <v>60</v>
      </c>
    </row>
    <row r="1022" spans="1:14" x14ac:dyDescent="0.25">
      <c r="A1022" s="395" t="s">
        <v>7826</v>
      </c>
      <c r="B1022" s="397">
        <v>79</v>
      </c>
      <c r="C1022" s="397">
        <v>103</v>
      </c>
      <c r="D1022" s="397">
        <v>83</v>
      </c>
      <c r="E1022" s="397">
        <v>117</v>
      </c>
      <c r="F1022" s="399"/>
      <c r="G1022" s="399"/>
      <c r="H1022" s="399"/>
      <c r="I1022" s="399"/>
      <c r="J1022" s="399"/>
      <c r="K1022" s="399"/>
      <c r="L1022" s="399"/>
      <c r="M1022" s="399"/>
      <c r="N1022" s="395">
        <f t="shared" si="15"/>
        <v>382</v>
      </c>
    </row>
    <row r="1023" spans="1:14" x14ac:dyDescent="0.25">
      <c r="A1023" s="395" t="s">
        <v>7876</v>
      </c>
      <c r="B1023" s="398">
        <v>14</v>
      </c>
      <c r="C1023" s="398">
        <v>15</v>
      </c>
      <c r="D1023" s="398">
        <v>15</v>
      </c>
      <c r="E1023" s="398">
        <v>19</v>
      </c>
      <c r="F1023" s="400"/>
      <c r="G1023" s="400"/>
      <c r="H1023" s="400"/>
      <c r="I1023" s="400"/>
      <c r="J1023" s="400"/>
      <c r="K1023" s="400"/>
      <c r="L1023" s="400"/>
      <c r="M1023" s="400"/>
      <c r="N1023" s="395">
        <f t="shared" si="15"/>
        <v>63</v>
      </c>
    </row>
    <row r="1024" spans="1:14" x14ac:dyDescent="0.25">
      <c r="A1024" s="395" t="s">
        <v>7857</v>
      </c>
      <c r="B1024" s="399"/>
      <c r="C1024" s="399"/>
      <c r="D1024" s="399"/>
      <c r="E1024" s="399"/>
      <c r="F1024" s="397">
        <v>169</v>
      </c>
      <c r="G1024" s="397">
        <v>227</v>
      </c>
      <c r="H1024" s="397">
        <v>174</v>
      </c>
      <c r="I1024" s="397">
        <v>255</v>
      </c>
      <c r="J1024" s="397">
        <v>217</v>
      </c>
      <c r="K1024" s="397">
        <v>233</v>
      </c>
      <c r="L1024" s="397">
        <v>175</v>
      </c>
      <c r="M1024" s="397">
        <v>233</v>
      </c>
      <c r="N1024" s="395">
        <f t="shared" si="15"/>
        <v>1683</v>
      </c>
    </row>
    <row r="1025" spans="1:14" x14ac:dyDescent="0.25">
      <c r="A1025" s="395" t="s">
        <v>7893</v>
      </c>
      <c r="B1025" s="398">
        <v>57</v>
      </c>
      <c r="C1025" s="398">
        <v>82</v>
      </c>
      <c r="D1025" s="398">
        <v>91</v>
      </c>
      <c r="E1025" s="398">
        <v>75</v>
      </c>
      <c r="F1025" s="400"/>
      <c r="G1025" s="400"/>
      <c r="H1025" s="400"/>
      <c r="I1025" s="400"/>
      <c r="J1025" s="400"/>
      <c r="K1025" s="400"/>
      <c r="L1025" s="400"/>
      <c r="M1025" s="400"/>
      <c r="N1025" s="395">
        <f t="shared" si="15"/>
        <v>305</v>
      </c>
    </row>
    <row r="1026" spans="1:14" x14ac:dyDescent="0.25">
      <c r="A1026" s="395" t="s">
        <v>7774</v>
      </c>
      <c r="B1026" s="397">
        <v>21</v>
      </c>
      <c r="C1026" s="397">
        <v>35</v>
      </c>
      <c r="D1026" s="397">
        <v>21</v>
      </c>
      <c r="E1026" s="397">
        <v>24</v>
      </c>
      <c r="F1026" s="399"/>
      <c r="G1026" s="399"/>
      <c r="H1026" s="399"/>
      <c r="I1026" s="399"/>
      <c r="J1026" s="399"/>
      <c r="K1026" s="399"/>
      <c r="L1026" s="399"/>
      <c r="M1026" s="399"/>
      <c r="N1026" s="395">
        <f t="shared" si="15"/>
        <v>101</v>
      </c>
    </row>
    <row r="1027" spans="1:14" x14ac:dyDescent="0.25">
      <c r="A1027" s="395" t="s">
        <v>7801</v>
      </c>
      <c r="B1027" s="398">
        <v>36</v>
      </c>
      <c r="C1027" s="398">
        <v>19</v>
      </c>
      <c r="D1027" s="398">
        <v>16</v>
      </c>
      <c r="E1027" s="398">
        <v>17</v>
      </c>
      <c r="F1027" s="400"/>
      <c r="G1027" s="400"/>
      <c r="H1027" s="400"/>
      <c r="I1027" s="400"/>
      <c r="J1027" s="400"/>
      <c r="K1027" s="400"/>
      <c r="L1027" s="400"/>
      <c r="M1027" s="400"/>
      <c r="N1027" s="395">
        <f t="shared" si="15"/>
        <v>88</v>
      </c>
    </row>
    <row r="1028" spans="1:14" x14ac:dyDescent="0.25">
      <c r="A1028" s="395" t="s">
        <v>7840</v>
      </c>
      <c r="B1028" s="400"/>
      <c r="C1028" s="400"/>
      <c r="D1028" s="400"/>
      <c r="E1028" s="400"/>
      <c r="F1028" s="398">
        <v>79</v>
      </c>
      <c r="G1028" s="398">
        <v>110</v>
      </c>
      <c r="H1028" s="398">
        <v>74</v>
      </c>
      <c r="I1028" s="398">
        <v>98</v>
      </c>
      <c r="J1028" s="398">
        <v>72</v>
      </c>
      <c r="K1028" s="398">
        <v>94</v>
      </c>
      <c r="L1028" s="398">
        <v>86</v>
      </c>
      <c r="M1028" s="398">
        <v>48</v>
      </c>
      <c r="N1028" s="395">
        <f t="shared" si="15"/>
        <v>661</v>
      </c>
    </row>
    <row r="1029" spans="1:14" x14ac:dyDescent="0.25">
      <c r="A1029" s="395" t="s">
        <v>13996</v>
      </c>
      <c r="B1029" s="398">
        <v>3</v>
      </c>
      <c r="C1029" s="398">
        <v>9</v>
      </c>
      <c r="D1029" s="398">
        <v>10</v>
      </c>
      <c r="E1029" s="398">
        <v>4</v>
      </c>
      <c r="F1029" s="397">
        <v>5</v>
      </c>
      <c r="G1029" s="397">
        <v>9</v>
      </c>
      <c r="H1029" s="397">
        <v>3</v>
      </c>
      <c r="I1029" s="397">
        <v>10</v>
      </c>
      <c r="J1029" s="397">
        <v>9</v>
      </c>
      <c r="K1029" s="397">
        <v>8</v>
      </c>
      <c r="L1029" s="397">
        <v>18</v>
      </c>
      <c r="M1029" s="397">
        <v>16</v>
      </c>
      <c r="N1029" s="395">
        <f t="shared" ref="N1029:N1092" si="16">SUM(B1029:M1029)</f>
        <v>104</v>
      </c>
    </row>
    <row r="1030" spans="1:14" x14ac:dyDescent="0.25">
      <c r="A1030" s="395" t="s">
        <v>7887</v>
      </c>
      <c r="B1030" s="397">
        <v>200</v>
      </c>
      <c r="C1030" s="397">
        <v>238</v>
      </c>
      <c r="D1030" s="397">
        <v>217</v>
      </c>
      <c r="E1030" s="397">
        <v>213</v>
      </c>
      <c r="F1030" s="399"/>
      <c r="G1030" s="399"/>
      <c r="H1030" s="399"/>
      <c r="I1030" s="399"/>
      <c r="J1030" s="399"/>
      <c r="K1030" s="399"/>
      <c r="L1030" s="399"/>
      <c r="M1030" s="399"/>
      <c r="N1030" s="395">
        <f t="shared" si="16"/>
        <v>868</v>
      </c>
    </row>
    <row r="1031" spans="1:14" x14ac:dyDescent="0.25">
      <c r="A1031" s="395" t="s">
        <v>7880</v>
      </c>
      <c r="B1031" s="397">
        <v>33</v>
      </c>
      <c r="C1031" s="397">
        <v>31</v>
      </c>
      <c r="D1031" s="397">
        <v>21</v>
      </c>
      <c r="E1031" s="397">
        <v>33</v>
      </c>
      <c r="F1031" s="399"/>
      <c r="G1031" s="399"/>
      <c r="H1031" s="399"/>
      <c r="I1031" s="399"/>
      <c r="J1031" s="399"/>
      <c r="K1031" s="399"/>
      <c r="L1031" s="399"/>
      <c r="M1031" s="399"/>
      <c r="N1031" s="395">
        <f t="shared" si="16"/>
        <v>118</v>
      </c>
    </row>
    <row r="1032" spans="1:14" x14ac:dyDescent="0.25">
      <c r="A1032" s="395" t="s">
        <v>7727</v>
      </c>
      <c r="B1032" s="400"/>
      <c r="C1032" s="400"/>
      <c r="D1032" s="400"/>
      <c r="E1032" s="400"/>
      <c r="F1032" s="398">
        <v>48</v>
      </c>
      <c r="G1032" s="398">
        <v>103</v>
      </c>
      <c r="H1032" s="398">
        <v>73</v>
      </c>
      <c r="I1032" s="398">
        <v>86</v>
      </c>
      <c r="J1032" s="398">
        <v>58</v>
      </c>
      <c r="K1032" s="398">
        <v>82</v>
      </c>
      <c r="L1032" s="398">
        <v>43</v>
      </c>
      <c r="M1032" s="398">
        <v>82</v>
      </c>
      <c r="N1032" s="395">
        <f t="shared" si="16"/>
        <v>575</v>
      </c>
    </row>
    <row r="1033" spans="1:14" x14ac:dyDescent="0.25">
      <c r="A1033" s="395" t="s">
        <v>7743</v>
      </c>
      <c r="B1033" s="398">
        <v>32</v>
      </c>
      <c r="C1033" s="398">
        <v>30</v>
      </c>
      <c r="D1033" s="398">
        <v>28</v>
      </c>
      <c r="E1033" s="398">
        <v>24</v>
      </c>
      <c r="F1033" s="400"/>
      <c r="G1033" s="400"/>
      <c r="H1033" s="400"/>
      <c r="I1033" s="400"/>
      <c r="J1033" s="400"/>
      <c r="K1033" s="400"/>
      <c r="L1033" s="400"/>
      <c r="M1033" s="400"/>
      <c r="N1033" s="395">
        <f t="shared" si="16"/>
        <v>114</v>
      </c>
    </row>
    <row r="1034" spans="1:14" x14ac:dyDescent="0.25">
      <c r="A1034" s="395" t="s">
        <v>7762</v>
      </c>
      <c r="B1034" s="398">
        <v>43</v>
      </c>
      <c r="C1034" s="398">
        <v>48</v>
      </c>
      <c r="D1034" s="398">
        <v>54</v>
      </c>
      <c r="E1034" s="398">
        <v>28</v>
      </c>
      <c r="F1034" s="397">
        <v>148</v>
      </c>
      <c r="G1034" s="397">
        <v>86</v>
      </c>
      <c r="H1034" s="400"/>
      <c r="I1034" s="400"/>
      <c r="J1034" s="400"/>
      <c r="K1034" s="400"/>
      <c r="L1034" s="400"/>
      <c r="M1034" s="400"/>
      <c r="N1034" s="395">
        <f t="shared" si="16"/>
        <v>407</v>
      </c>
    </row>
    <row r="1035" spans="1:14" x14ac:dyDescent="0.25">
      <c r="A1035" s="395" t="s">
        <v>7063</v>
      </c>
      <c r="B1035" s="400"/>
      <c r="C1035" s="400"/>
      <c r="D1035" s="400"/>
      <c r="E1035" s="397">
        <v>1</v>
      </c>
      <c r="F1035" s="397">
        <v>57</v>
      </c>
      <c r="G1035" s="397">
        <v>76</v>
      </c>
      <c r="H1035" s="398">
        <v>73</v>
      </c>
      <c r="I1035" s="398">
        <v>76</v>
      </c>
      <c r="J1035" s="398">
        <v>51</v>
      </c>
      <c r="K1035" s="398">
        <v>74</v>
      </c>
      <c r="L1035" s="398">
        <v>64</v>
      </c>
      <c r="M1035" s="398">
        <v>65</v>
      </c>
      <c r="N1035" s="395">
        <f t="shared" si="16"/>
        <v>537</v>
      </c>
    </row>
    <row r="1036" spans="1:14" x14ac:dyDescent="0.25">
      <c r="A1036" s="395" t="s">
        <v>15066</v>
      </c>
      <c r="B1036" s="397">
        <v>60</v>
      </c>
      <c r="C1036" s="397">
        <v>81</v>
      </c>
      <c r="D1036" s="397">
        <v>80</v>
      </c>
      <c r="E1036" s="397">
        <v>75</v>
      </c>
      <c r="F1036" s="400"/>
      <c r="G1036" s="400"/>
      <c r="H1036" s="399"/>
      <c r="I1036" s="399"/>
      <c r="J1036" s="399"/>
      <c r="K1036" s="399"/>
      <c r="L1036" s="399"/>
      <c r="M1036" s="399"/>
      <c r="N1036" s="395">
        <f t="shared" si="16"/>
        <v>296</v>
      </c>
    </row>
    <row r="1037" spans="1:14" x14ac:dyDescent="0.25">
      <c r="A1037" s="395" t="s">
        <v>7668</v>
      </c>
      <c r="B1037" s="400"/>
      <c r="C1037" s="400"/>
      <c r="D1037" s="400"/>
      <c r="E1037" s="400"/>
      <c r="F1037" s="397">
        <v>142</v>
      </c>
      <c r="G1037" s="397">
        <v>137</v>
      </c>
      <c r="H1037" s="398">
        <v>125</v>
      </c>
      <c r="I1037" s="398">
        <v>128</v>
      </c>
      <c r="J1037" s="398">
        <v>121</v>
      </c>
      <c r="K1037" s="398">
        <v>126</v>
      </c>
      <c r="L1037" s="398">
        <v>104</v>
      </c>
      <c r="M1037" s="398">
        <v>117</v>
      </c>
      <c r="N1037" s="395">
        <f t="shared" si="16"/>
        <v>1000</v>
      </c>
    </row>
    <row r="1038" spans="1:14" x14ac:dyDescent="0.25">
      <c r="A1038" s="395" t="s">
        <v>7667</v>
      </c>
      <c r="B1038" s="398">
        <v>108</v>
      </c>
      <c r="C1038" s="398">
        <v>146</v>
      </c>
      <c r="D1038" s="398">
        <v>145</v>
      </c>
      <c r="E1038" s="398">
        <v>149</v>
      </c>
      <c r="F1038" s="399"/>
      <c r="G1038" s="399"/>
      <c r="H1038" s="400"/>
      <c r="I1038" s="400"/>
      <c r="J1038" s="400"/>
      <c r="K1038" s="400"/>
      <c r="L1038" s="400"/>
      <c r="M1038" s="400"/>
      <c r="N1038" s="395">
        <f t="shared" si="16"/>
        <v>548</v>
      </c>
    </row>
    <row r="1039" spans="1:14" x14ac:dyDescent="0.25">
      <c r="A1039" s="395" t="s">
        <v>7973</v>
      </c>
      <c r="B1039" s="400"/>
      <c r="C1039" s="399"/>
      <c r="D1039" s="399"/>
      <c r="E1039" s="399"/>
      <c r="F1039" s="398">
        <v>58</v>
      </c>
      <c r="G1039" s="398">
        <v>72</v>
      </c>
      <c r="H1039" s="398">
        <v>59</v>
      </c>
      <c r="I1039" s="398">
        <v>57</v>
      </c>
      <c r="J1039" s="398">
        <v>51</v>
      </c>
      <c r="K1039" s="398">
        <v>65</v>
      </c>
      <c r="L1039" s="398">
        <v>54</v>
      </c>
      <c r="M1039" s="398">
        <v>67</v>
      </c>
      <c r="N1039" s="395">
        <f t="shared" si="16"/>
        <v>483</v>
      </c>
    </row>
    <row r="1040" spans="1:14" x14ac:dyDescent="0.25">
      <c r="A1040" s="395" t="s">
        <v>7974</v>
      </c>
      <c r="B1040" s="397">
        <v>59</v>
      </c>
      <c r="C1040" s="397">
        <v>67</v>
      </c>
      <c r="D1040" s="397">
        <v>71</v>
      </c>
      <c r="E1040" s="397">
        <v>71</v>
      </c>
      <c r="F1040" s="399"/>
      <c r="G1040" s="399"/>
      <c r="H1040" s="399"/>
      <c r="I1040" s="399"/>
      <c r="J1040" s="399"/>
      <c r="K1040" s="399"/>
      <c r="L1040" s="399"/>
      <c r="M1040" s="399"/>
      <c r="N1040" s="395">
        <f t="shared" si="16"/>
        <v>268</v>
      </c>
    </row>
    <row r="1041" spans="1:14" x14ac:dyDescent="0.25">
      <c r="A1041" s="395" t="s">
        <v>15067</v>
      </c>
      <c r="B1041" s="398">
        <v>1</v>
      </c>
      <c r="C1041" s="399"/>
      <c r="D1041" s="399"/>
      <c r="E1041" s="399"/>
      <c r="F1041" s="400"/>
      <c r="G1041" s="400"/>
      <c r="H1041" s="400"/>
      <c r="I1041" s="400"/>
      <c r="J1041" s="400"/>
      <c r="K1041" s="400"/>
      <c r="L1041" s="400"/>
      <c r="M1041" s="400"/>
      <c r="N1041" s="395">
        <f t="shared" si="16"/>
        <v>1</v>
      </c>
    </row>
    <row r="1042" spans="1:14" x14ac:dyDescent="0.25">
      <c r="A1042" s="395" t="s">
        <v>6712</v>
      </c>
      <c r="B1042" s="400"/>
      <c r="C1042" s="400"/>
      <c r="D1042" s="400"/>
      <c r="E1042" s="400"/>
      <c r="F1042" s="398">
        <v>178</v>
      </c>
      <c r="G1042" s="397">
        <v>189</v>
      </c>
      <c r="H1042" s="398">
        <v>201</v>
      </c>
      <c r="I1042" s="397">
        <v>192</v>
      </c>
      <c r="J1042" s="398">
        <v>189</v>
      </c>
      <c r="K1042" s="398">
        <v>192</v>
      </c>
      <c r="L1042" s="398">
        <v>193</v>
      </c>
      <c r="M1042" s="398">
        <v>193</v>
      </c>
      <c r="N1042" s="395">
        <f t="shared" si="16"/>
        <v>1527</v>
      </c>
    </row>
    <row r="1043" spans="1:14" x14ac:dyDescent="0.25">
      <c r="A1043" s="395" t="s">
        <v>6711</v>
      </c>
      <c r="B1043" s="398">
        <v>173</v>
      </c>
      <c r="C1043" s="398">
        <v>218</v>
      </c>
      <c r="D1043" s="398">
        <v>183</v>
      </c>
      <c r="E1043" s="398">
        <v>193</v>
      </c>
      <c r="F1043" s="400"/>
      <c r="G1043" s="400"/>
      <c r="H1043" s="400"/>
      <c r="I1043" s="400"/>
      <c r="J1043" s="400"/>
      <c r="K1043" s="400"/>
      <c r="L1043" s="400"/>
      <c r="M1043" s="400"/>
      <c r="N1043" s="395">
        <f t="shared" si="16"/>
        <v>767</v>
      </c>
    </row>
    <row r="1044" spans="1:14" x14ac:dyDescent="0.25">
      <c r="A1044" s="395" t="s">
        <v>6701</v>
      </c>
      <c r="B1044" s="397">
        <v>33</v>
      </c>
      <c r="C1044" s="397">
        <v>38</v>
      </c>
      <c r="D1044" s="397">
        <v>28</v>
      </c>
      <c r="E1044" s="397">
        <v>49</v>
      </c>
      <c r="F1044" s="398">
        <v>38</v>
      </c>
      <c r="G1044" s="398">
        <v>36</v>
      </c>
      <c r="H1044" s="398">
        <v>33</v>
      </c>
      <c r="I1044" s="398">
        <v>33</v>
      </c>
      <c r="J1044" s="398">
        <v>28</v>
      </c>
      <c r="K1044" s="398">
        <v>28</v>
      </c>
      <c r="L1044" s="398">
        <v>43</v>
      </c>
      <c r="M1044" s="398">
        <v>26</v>
      </c>
      <c r="N1044" s="395">
        <f t="shared" si="16"/>
        <v>413</v>
      </c>
    </row>
    <row r="1045" spans="1:14" x14ac:dyDescent="0.25">
      <c r="A1045" s="395" t="s">
        <v>6676</v>
      </c>
      <c r="B1045" s="400"/>
      <c r="C1045" s="400"/>
      <c r="D1045" s="400"/>
      <c r="E1045" s="400"/>
      <c r="F1045" s="398">
        <v>161</v>
      </c>
      <c r="G1045" s="398">
        <v>191</v>
      </c>
      <c r="H1045" s="398">
        <v>161</v>
      </c>
      <c r="I1045" s="398">
        <v>169</v>
      </c>
      <c r="J1045" s="398">
        <v>154</v>
      </c>
      <c r="K1045" s="398">
        <v>163</v>
      </c>
      <c r="L1045" s="398">
        <v>154</v>
      </c>
      <c r="M1045" s="398">
        <v>166</v>
      </c>
      <c r="N1045" s="395">
        <f t="shared" si="16"/>
        <v>1319</v>
      </c>
    </row>
    <row r="1046" spans="1:14" x14ac:dyDescent="0.25">
      <c r="A1046" s="395" t="s">
        <v>6686</v>
      </c>
      <c r="B1046" s="398">
        <v>36</v>
      </c>
      <c r="C1046" s="398">
        <v>36</v>
      </c>
      <c r="D1046" s="398">
        <v>44</v>
      </c>
      <c r="E1046" s="398">
        <v>64</v>
      </c>
      <c r="F1046" s="400"/>
      <c r="G1046" s="400"/>
      <c r="H1046" s="400"/>
      <c r="I1046" s="400"/>
      <c r="J1046" s="400"/>
      <c r="K1046" s="400"/>
      <c r="L1046" s="400"/>
      <c r="M1046" s="400"/>
      <c r="N1046" s="395">
        <f t="shared" si="16"/>
        <v>180</v>
      </c>
    </row>
    <row r="1047" spans="1:14" x14ac:dyDescent="0.25">
      <c r="A1047" s="395" t="s">
        <v>6691</v>
      </c>
      <c r="B1047" s="398">
        <v>31</v>
      </c>
      <c r="C1047" s="398">
        <v>31</v>
      </c>
      <c r="D1047" s="398">
        <v>30</v>
      </c>
      <c r="E1047" s="398">
        <v>32</v>
      </c>
      <c r="F1047" s="400"/>
      <c r="G1047" s="400"/>
      <c r="H1047" s="400"/>
      <c r="I1047" s="400"/>
      <c r="J1047" s="400"/>
      <c r="K1047" s="400"/>
      <c r="L1047" s="400"/>
      <c r="M1047" s="400"/>
      <c r="N1047" s="395">
        <f t="shared" si="16"/>
        <v>124</v>
      </c>
    </row>
    <row r="1048" spans="1:14" x14ac:dyDescent="0.25">
      <c r="A1048" s="395" t="s">
        <v>6695</v>
      </c>
      <c r="B1048" s="397">
        <v>23</v>
      </c>
      <c r="C1048" s="397">
        <v>31</v>
      </c>
      <c r="D1048" s="397">
        <v>33</v>
      </c>
      <c r="E1048" s="397">
        <v>30</v>
      </c>
      <c r="F1048" s="399"/>
      <c r="G1048" s="399"/>
      <c r="H1048" s="399"/>
      <c r="I1048" s="399"/>
      <c r="J1048" s="399"/>
      <c r="K1048" s="399"/>
      <c r="L1048" s="399"/>
      <c r="M1048" s="399"/>
      <c r="N1048" s="395">
        <f t="shared" si="16"/>
        <v>117</v>
      </c>
    </row>
    <row r="1049" spans="1:14" x14ac:dyDescent="0.25">
      <c r="A1049" s="395" t="s">
        <v>6684</v>
      </c>
      <c r="B1049" s="400"/>
      <c r="C1049" s="400"/>
      <c r="D1049" s="400"/>
      <c r="E1049" s="400"/>
      <c r="F1049" s="398">
        <v>180</v>
      </c>
      <c r="G1049" s="398">
        <v>189</v>
      </c>
      <c r="H1049" s="398">
        <v>173</v>
      </c>
      <c r="I1049" s="398">
        <v>220</v>
      </c>
      <c r="J1049" s="398">
        <v>164</v>
      </c>
      <c r="K1049" s="398">
        <v>170</v>
      </c>
      <c r="L1049" s="398">
        <v>165</v>
      </c>
      <c r="M1049" s="398">
        <v>155</v>
      </c>
      <c r="N1049" s="395">
        <f t="shared" si="16"/>
        <v>1416</v>
      </c>
    </row>
    <row r="1050" spans="1:14" x14ac:dyDescent="0.25">
      <c r="A1050" s="395" t="s">
        <v>6689</v>
      </c>
      <c r="B1050" s="397">
        <v>32</v>
      </c>
      <c r="C1050" s="397">
        <v>33</v>
      </c>
      <c r="D1050" s="397">
        <v>29</v>
      </c>
      <c r="E1050" s="397">
        <v>32</v>
      </c>
      <c r="F1050" s="399"/>
      <c r="G1050" s="399"/>
      <c r="H1050" s="399"/>
      <c r="I1050" s="399"/>
      <c r="J1050" s="399"/>
      <c r="K1050" s="399"/>
      <c r="L1050" s="399"/>
      <c r="M1050" s="399"/>
      <c r="N1050" s="395">
        <f t="shared" si="16"/>
        <v>126</v>
      </c>
    </row>
    <row r="1051" spans="1:14" x14ac:dyDescent="0.25">
      <c r="A1051" s="395" t="s">
        <v>6698</v>
      </c>
      <c r="B1051" s="398">
        <v>84</v>
      </c>
      <c r="C1051" s="398">
        <v>28</v>
      </c>
      <c r="D1051" s="398">
        <v>82</v>
      </c>
      <c r="E1051" s="398">
        <v>30</v>
      </c>
      <c r="F1051" s="397">
        <v>103</v>
      </c>
      <c r="G1051" s="397">
        <v>55</v>
      </c>
      <c r="H1051" s="397">
        <v>100</v>
      </c>
      <c r="I1051" s="397">
        <v>52</v>
      </c>
      <c r="J1051" s="397">
        <v>96</v>
      </c>
      <c r="K1051" s="397">
        <v>49</v>
      </c>
      <c r="L1051" s="397">
        <v>80</v>
      </c>
      <c r="M1051" s="397">
        <v>37</v>
      </c>
      <c r="N1051" s="395">
        <f t="shared" si="16"/>
        <v>796</v>
      </c>
    </row>
    <row r="1052" spans="1:14" x14ac:dyDescent="0.25">
      <c r="A1052" s="395" t="s">
        <v>6673</v>
      </c>
      <c r="B1052" s="397">
        <v>22</v>
      </c>
      <c r="C1052" s="397">
        <v>25</v>
      </c>
      <c r="D1052" s="398">
        <v>22</v>
      </c>
      <c r="E1052" s="397">
        <v>26</v>
      </c>
      <c r="F1052" s="399"/>
      <c r="G1052" s="399"/>
      <c r="H1052" s="399"/>
      <c r="I1052" s="399"/>
      <c r="J1052" s="399"/>
      <c r="K1052" s="399"/>
      <c r="L1052" s="399"/>
      <c r="M1052" s="399"/>
      <c r="N1052" s="395">
        <f t="shared" si="16"/>
        <v>95</v>
      </c>
    </row>
    <row r="1053" spans="1:14" x14ac:dyDescent="0.25">
      <c r="A1053" s="395" t="s">
        <v>6677</v>
      </c>
      <c r="B1053" s="399"/>
      <c r="C1053" s="399"/>
      <c r="D1053" s="399"/>
      <c r="E1053" s="400"/>
      <c r="F1053" s="397">
        <v>123</v>
      </c>
      <c r="G1053" s="397">
        <v>143</v>
      </c>
      <c r="H1053" s="397">
        <v>103</v>
      </c>
      <c r="I1053" s="397">
        <v>136</v>
      </c>
      <c r="J1053" s="397">
        <v>92</v>
      </c>
      <c r="K1053" s="397">
        <v>94</v>
      </c>
      <c r="L1053" s="397">
        <v>72</v>
      </c>
      <c r="M1053" s="397">
        <v>74</v>
      </c>
      <c r="N1053" s="395">
        <f t="shared" si="16"/>
        <v>837</v>
      </c>
    </row>
    <row r="1054" spans="1:14" x14ac:dyDescent="0.25">
      <c r="A1054" s="395" t="s">
        <v>6687</v>
      </c>
      <c r="B1054" s="398">
        <v>60</v>
      </c>
      <c r="C1054" s="398">
        <v>44</v>
      </c>
      <c r="D1054" s="398">
        <v>52</v>
      </c>
      <c r="E1054" s="398">
        <v>59</v>
      </c>
      <c r="F1054" s="400"/>
      <c r="G1054" s="400"/>
      <c r="H1054" s="399"/>
      <c r="I1054" s="400"/>
      <c r="J1054" s="400"/>
      <c r="K1054" s="400"/>
      <c r="L1054" s="399"/>
      <c r="M1054" s="399"/>
      <c r="N1054" s="395">
        <f t="shared" si="16"/>
        <v>215</v>
      </c>
    </row>
    <row r="1055" spans="1:14" x14ac:dyDescent="0.25">
      <c r="A1055" s="395" t="s">
        <v>6679</v>
      </c>
      <c r="B1055" s="397">
        <v>37</v>
      </c>
      <c r="C1055" s="397">
        <v>30</v>
      </c>
      <c r="D1055" s="398">
        <v>47</v>
      </c>
      <c r="E1055" s="398">
        <v>38</v>
      </c>
      <c r="F1055" s="399"/>
      <c r="G1055" s="399"/>
      <c r="H1055" s="399"/>
      <c r="I1055" s="399"/>
      <c r="J1055" s="399"/>
      <c r="K1055" s="399"/>
      <c r="L1055" s="399"/>
      <c r="M1055" s="399"/>
      <c r="N1055" s="395">
        <f t="shared" si="16"/>
        <v>152</v>
      </c>
    </row>
    <row r="1056" spans="1:14" x14ac:dyDescent="0.25">
      <c r="A1056" s="395" t="s">
        <v>6683</v>
      </c>
      <c r="B1056" s="398">
        <v>4</v>
      </c>
      <c r="C1056" s="398">
        <v>11</v>
      </c>
      <c r="D1056" s="397">
        <v>5</v>
      </c>
      <c r="E1056" s="397">
        <v>6</v>
      </c>
      <c r="F1056" s="398">
        <v>4</v>
      </c>
      <c r="G1056" s="398">
        <v>5</v>
      </c>
      <c r="H1056" s="398">
        <v>2</v>
      </c>
      <c r="I1056" s="398">
        <v>8</v>
      </c>
      <c r="J1056" s="398">
        <v>3</v>
      </c>
      <c r="K1056" s="398">
        <v>9</v>
      </c>
      <c r="L1056" s="398">
        <v>13</v>
      </c>
      <c r="M1056" s="398">
        <v>35</v>
      </c>
      <c r="N1056" s="395">
        <f t="shared" si="16"/>
        <v>105</v>
      </c>
    </row>
    <row r="1057" spans="1:14" x14ac:dyDescent="0.25">
      <c r="A1057" s="395" t="s">
        <v>6680</v>
      </c>
      <c r="B1057" s="397">
        <v>22</v>
      </c>
      <c r="C1057" s="397">
        <v>26</v>
      </c>
      <c r="D1057" s="397">
        <v>19</v>
      </c>
      <c r="E1057" s="397">
        <v>29</v>
      </c>
      <c r="F1057" s="399"/>
      <c r="G1057" s="399"/>
      <c r="H1057" s="399"/>
      <c r="I1057" s="399"/>
      <c r="J1057" s="399"/>
      <c r="K1057" s="399"/>
      <c r="L1057" s="399"/>
      <c r="M1057" s="399"/>
      <c r="N1057" s="395">
        <f t="shared" si="16"/>
        <v>96</v>
      </c>
    </row>
    <row r="1058" spans="1:14" x14ac:dyDescent="0.25">
      <c r="A1058" s="395" t="s">
        <v>6692</v>
      </c>
      <c r="B1058" s="398">
        <v>28</v>
      </c>
      <c r="C1058" s="398">
        <v>26</v>
      </c>
      <c r="D1058" s="398">
        <v>19</v>
      </c>
      <c r="E1058" s="398">
        <v>20</v>
      </c>
      <c r="F1058" s="400"/>
      <c r="G1058" s="400"/>
      <c r="H1058" s="400"/>
      <c r="I1058" s="400"/>
      <c r="J1058" s="400"/>
      <c r="K1058" s="400"/>
      <c r="L1058" s="400"/>
      <c r="M1058" s="400"/>
      <c r="N1058" s="395">
        <f t="shared" si="16"/>
        <v>93</v>
      </c>
    </row>
    <row r="1059" spans="1:14" x14ac:dyDescent="0.25">
      <c r="A1059" s="395" t="s">
        <v>6702</v>
      </c>
      <c r="B1059" s="397">
        <v>29</v>
      </c>
      <c r="C1059" s="397">
        <v>39</v>
      </c>
      <c r="D1059" s="397">
        <v>30</v>
      </c>
      <c r="E1059" s="397">
        <v>30</v>
      </c>
      <c r="F1059" s="399"/>
      <c r="G1059" s="399"/>
      <c r="H1059" s="399"/>
      <c r="I1059" s="399"/>
      <c r="J1059" s="399"/>
      <c r="K1059" s="399"/>
      <c r="L1059" s="399"/>
      <c r="M1059" s="399"/>
      <c r="N1059" s="395">
        <f t="shared" si="16"/>
        <v>128</v>
      </c>
    </row>
    <row r="1060" spans="1:14" x14ac:dyDescent="0.25">
      <c r="A1060" s="395" t="s">
        <v>6690</v>
      </c>
      <c r="B1060" s="398">
        <v>11</v>
      </c>
      <c r="C1060" s="398">
        <v>14</v>
      </c>
      <c r="D1060" s="398">
        <v>7</v>
      </c>
      <c r="E1060" s="398">
        <v>12</v>
      </c>
      <c r="F1060" s="400"/>
      <c r="G1060" s="400"/>
      <c r="H1060" s="400"/>
      <c r="I1060" s="400"/>
      <c r="J1060" s="400"/>
      <c r="K1060" s="400"/>
      <c r="L1060" s="400"/>
      <c r="M1060" s="400"/>
      <c r="N1060" s="395">
        <f t="shared" si="16"/>
        <v>44</v>
      </c>
    </row>
    <row r="1061" spans="1:14" x14ac:dyDescent="0.25">
      <c r="A1061" s="395" t="s">
        <v>6693</v>
      </c>
      <c r="B1061" s="398">
        <v>23</v>
      </c>
      <c r="C1061" s="398">
        <v>25</v>
      </c>
      <c r="D1061" s="398">
        <v>21</v>
      </c>
      <c r="E1061" s="398">
        <v>24</v>
      </c>
      <c r="F1061" s="400"/>
      <c r="G1061" s="400"/>
      <c r="H1061" s="400"/>
      <c r="I1061" s="400"/>
      <c r="J1061" s="400"/>
      <c r="K1061" s="400"/>
      <c r="L1061" s="400"/>
      <c r="M1061" s="400"/>
      <c r="N1061" s="395">
        <f t="shared" si="16"/>
        <v>93</v>
      </c>
    </row>
    <row r="1062" spans="1:14" x14ac:dyDescent="0.25">
      <c r="A1062" s="395" t="s">
        <v>6700</v>
      </c>
      <c r="B1062" s="397">
        <v>17</v>
      </c>
      <c r="C1062" s="397">
        <v>24</v>
      </c>
      <c r="D1062" s="397">
        <v>21</v>
      </c>
      <c r="E1062" s="397">
        <v>25</v>
      </c>
      <c r="F1062" s="398">
        <v>65</v>
      </c>
      <c r="G1062" s="398">
        <v>52</v>
      </c>
      <c r="H1062" s="398">
        <v>52</v>
      </c>
      <c r="I1062" s="398">
        <v>47</v>
      </c>
      <c r="J1062" s="398">
        <v>41</v>
      </c>
      <c r="K1062" s="398">
        <v>34</v>
      </c>
      <c r="L1062" s="398">
        <v>41</v>
      </c>
      <c r="M1062" s="398">
        <v>46</v>
      </c>
      <c r="N1062" s="395">
        <f t="shared" si="16"/>
        <v>465</v>
      </c>
    </row>
    <row r="1063" spans="1:14" x14ac:dyDescent="0.25">
      <c r="A1063" s="395" t="s">
        <v>6674</v>
      </c>
      <c r="B1063" s="397">
        <v>12</v>
      </c>
      <c r="C1063" s="397">
        <v>9</v>
      </c>
      <c r="D1063" s="397">
        <v>7</v>
      </c>
      <c r="E1063" s="397">
        <v>12</v>
      </c>
      <c r="F1063" s="399"/>
      <c r="G1063" s="399"/>
      <c r="H1063" s="399"/>
      <c r="I1063" s="399"/>
      <c r="J1063" s="399"/>
      <c r="K1063" s="399"/>
      <c r="L1063" s="399"/>
      <c r="M1063" s="399"/>
      <c r="N1063" s="395">
        <f t="shared" si="16"/>
        <v>40</v>
      </c>
    </row>
    <row r="1064" spans="1:14" x14ac:dyDescent="0.25">
      <c r="A1064" s="395" t="s">
        <v>15068</v>
      </c>
      <c r="B1064" s="398">
        <v>27</v>
      </c>
      <c r="C1064" s="398">
        <v>30</v>
      </c>
      <c r="D1064" s="399"/>
      <c r="E1064" s="399"/>
      <c r="F1064" s="400"/>
      <c r="G1064" s="400"/>
      <c r="H1064" s="400"/>
      <c r="I1064" s="400"/>
      <c r="J1064" s="400"/>
      <c r="K1064" s="400"/>
      <c r="L1064" s="400"/>
      <c r="M1064" s="400"/>
      <c r="N1064" s="395">
        <f t="shared" si="16"/>
        <v>57</v>
      </c>
    </row>
    <row r="1065" spans="1:14" x14ac:dyDescent="0.25">
      <c r="A1065" s="395" t="s">
        <v>6697</v>
      </c>
      <c r="B1065" s="398">
        <v>68</v>
      </c>
      <c r="C1065" s="398">
        <v>63</v>
      </c>
      <c r="D1065" s="398">
        <v>82</v>
      </c>
      <c r="E1065" s="398">
        <v>47</v>
      </c>
      <c r="F1065" s="398">
        <v>92</v>
      </c>
      <c r="G1065" s="398">
        <v>51</v>
      </c>
      <c r="H1065" s="397">
        <v>78</v>
      </c>
      <c r="I1065" s="397">
        <v>57</v>
      </c>
      <c r="J1065" s="397">
        <v>58</v>
      </c>
      <c r="K1065" s="397">
        <v>27</v>
      </c>
      <c r="L1065" s="397">
        <v>63</v>
      </c>
      <c r="M1065" s="397">
        <v>51</v>
      </c>
      <c r="N1065" s="395">
        <f t="shared" si="16"/>
        <v>737</v>
      </c>
    </row>
    <row r="1066" spans="1:14" x14ac:dyDescent="0.25">
      <c r="A1066" s="395" t="s">
        <v>6681</v>
      </c>
      <c r="B1066" s="397">
        <v>2</v>
      </c>
      <c r="C1066" s="397">
        <v>13</v>
      </c>
      <c r="D1066" s="397">
        <v>5</v>
      </c>
      <c r="E1066" s="397">
        <v>11</v>
      </c>
      <c r="F1066" s="398">
        <v>6</v>
      </c>
      <c r="G1066" s="398">
        <v>14</v>
      </c>
      <c r="H1066" s="398">
        <v>6</v>
      </c>
      <c r="I1066" s="398">
        <v>17</v>
      </c>
      <c r="J1066" s="398">
        <v>8</v>
      </c>
      <c r="K1066" s="398">
        <v>9</v>
      </c>
      <c r="L1066" s="398">
        <v>5</v>
      </c>
      <c r="M1066" s="398">
        <v>13</v>
      </c>
      <c r="N1066" s="395">
        <f t="shared" si="16"/>
        <v>109</v>
      </c>
    </row>
    <row r="1067" spans="1:14" x14ac:dyDescent="0.25">
      <c r="A1067" s="395" t="s">
        <v>15069</v>
      </c>
      <c r="B1067" s="398">
        <v>8</v>
      </c>
      <c r="C1067" s="398">
        <v>7</v>
      </c>
      <c r="D1067" s="397">
        <v>5</v>
      </c>
      <c r="E1067" s="397">
        <v>6</v>
      </c>
      <c r="F1067" s="397">
        <v>6</v>
      </c>
      <c r="G1067" s="397">
        <v>5</v>
      </c>
      <c r="H1067" s="397">
        <v>9</v>
      </c>
      <c r="I1067" s="397">
        <v>8</v>
      </c>
      <c r="J1067" s="397">
        <v>12</v>
      </c>
      <c r="K1067" s="397">
        <v>7</v>
      </c>
      <c r="L1067" s="397">
        <v>6</v>
      </c>
      <c r="M1067" s="397">
        <v>10</v>
      </c>
      <c r="N1067" s="395">
        <f t="shared" si="16"/>
        <v>89</v>
      </c>
    </row>
    <row r="1068" spans="1:14" x14ac:dyDescent="0.25">
      <c r="A1068" s="395" t="s">
        <v>6678</v>
      </c>
      <c r="B1068" s="400"/>
      <c r="C1068" s="400"/>
      <c r="D1068" s="400"/>
      <c r="E1068" s="400"/>
      <c r="F1068" s="397">
        <v>81</v>
      </c>
      <c r="G1068" s="397">
        <v>102</v>
      </c>
      <c r="H1068" s="397">
        <v>57</v>
      </c>
      <c r="I1068" s="397">
        <v>89</v>
      </c>
      <c r="J1068" s="397">
        <v>129</v>
      </c>
      <c r="K1068" s="397">
        <v>134</v>
      </c>
      <c r="L1068" s="397">
        <v>85</v>
      </c>
      <c r="M1068" s="397">
        <v>84</v>
      </c>
      <c r="N1068" s="395">
        <f t="shared" si="16"/>
        <v>761</v>
      </c>
    </row>
    <row r="1069" spans="1:14" x14ac:dyDescent="0.25">
      <c r="A1069" s="395" t="s">
        <v>6682</v>
      </c>
      <c r="B1069" s="397">
        <v>2</v>
      </c>
      <c r="C1069" s="397">
        <v>1</v>
      </c>
      <c r="D1069" s="397">
        <v>4</v>
      </c>
      <c r="E1069" s="397">
        <v>4</v>
      </c>
      <c r="F1069" s="397">
        <v>1</v>
      </c>
      <c r="G1069" s="397">
        <v>1</v>
      </c>
      <c r="H1069" s="397">
        <v>1</v>
      </c>
      <c r="I1069" s="397">
        <v>6</v>
      </c>
      <c r="J1069" s="397">
        <v>1</v>
      </c>
      <c r="K1069" s="397">
        <v>2</v>
      </c>
      <c r="L1069" s="397">
        <v>5</v>
      </c>
      <c r="M1069" s="397">
        <v>11</v>
      </c>
      <c r="N1069" s="395">
        <f t="shared" si="16"/>
        <v>39</v>
      </c>
    </row>
    <row r="1070" spans="1:14" x14ac:dyDescent="0.25">
      <c r="A1070" s="395" t="s">
        <v>6675</v>
      </c>
      <c r="B1070" s="397">
        <v>29</v>
      </c>
      <c r="C1070" s="397">
        <v>29</v>
      </c>
      <c r="D1070" s="397">
        <v>49</v>
      </c>
      <c r="E1070" s="397">
        <v>38</v>
      </c>
      <c r="F1070" s="400"/>
      <c r="G1070" s="400"/>
      <c r="H1070" s="400"/>
      <c r="I1070" s="400"/>
      <c r="J1070" s="400"/>
      <c r="K1070" s="400"/>
      <c r="L1070" s="400"/>
      <c r="M1070" s="400"/>
      <c r="N1070" s="395">
        <f t="shared" si="16"/>
        <v>145</v>
      </c>
    </row>
    <row r="1071" spans="1:14" x14ac:dyDescent="0.25">
      <c r="A1071" s="395" t="s">
        <v>6699</v>
      </c>
      <c r="B1071" s="397">
        <v>29</v>
      </c>
      <c r="C1071" s="397">
        <v>51</v>
      </c>
      <c r="D1071" s="397">
        <v>19</v>
      </c>
      <c r="E1071" s="397">
        <v>36</v>
      </c>
      <c r="F1071" s="397">
        <v>38</v>
      </c>
      <c r="G1071" s="397">
        <v>62</v>
      </c>
      <c r="H1071" s="397">
        <v>28</v>
      </c>
      <c r="I1071" s="397">
        <v>68</v>
      </c>
      <c r="J1071" s="397">
        <v>28</v>
      </c>
      <c r="K1071" s="397">
        <v>47</v>
      </c>
      <c r="L1071" s="397">
        <v>27</v>
      </c>
      <c r="M1071" s="397">
        <v>61</v>
      </c>
      <c r="N1071" s="395">
        <f t="shared" si="16"/>
        <v>494</v>
      </c>
    </row>
    <row r="1072" spans="1:14" x14ac:dyDescent="0.25">
      <c r="A1072" s="395" t="s">
        <v>6688</v>
      </c>
      <c r="B1072" s="398">
        <v>58</v>
      </c>
      <c r="C1072" s="398">
        <v>80</v>
      </c>
      <c r="D1072" s="398">
        <v>77</v>
      </c>
      <c r="E1072" s="398">
        <v>86</v>
      </c>
      <c r="F1072" s="400"/>
      <c r="G1072" s="400"/>
      <c r="H1072" s="400"/>
      <c r="I1072" s="400"/>
      <c r="J1072" s="400"/>
      <c r="K1072" s="400"/>
      <c r="L1072" s="400"/>
      <c r="M1072" s="400"/>
      <c r="N1072" s="395">
        <f t="shared" si="16"/>
        <v>301</v>
      </c>
    </row>
    <row r="1073" spans="1:14" x14ac:dyDescent="0.25">
      <c r="A1073" s="395" t="s">
        <v>6696</v>
      </c>
      <c r="B1073" s="397">
        <v>73</v>
      </c>
      <c r="C1073" s="397">
        <v>101</v>
      </c>
      <c r="D1073" s="397">
        <v>111</v>
      </c>
      <c r="E1073" s="397">
        <v>100</v>
      </c>
      <c r="F1073" s="399"/>
      <c r="G1073" s="399"/>
      <c r="H1073" s="399"/>
      <c r="I1073" s="399"/>
      <c r="J1073" s="399"/>
      <c r="K1073" s="399"/>
      <c r="L1073" s="399"/>
      <c r="M1073" s="399"/>
      <c r="N1073" s="395">
        <f t="shared" si="16"/>
        <v>385</v>
      </c>
    </row>
    <row r="1074" spans="1:14" x14ac:dyDescent="0.25">
      <c r="A1074" s="395" t="s">
        <v>6685</v>
      </c>
      <c r="B1074" s="398">
        <v>56</v>
      </c>
      <c r="C1074" s="398">
        <v>44</v>
      </c>
      <c r="D1074" s="398">
        <v>71</v>
      </c>
      <c r="E1074" s="398">
        <v>54</v>
      </c>
      <c r="F1074" s="399"/>
      <c r="G1074" s="400"/>
      <c r="H1074" s="400"/>
      <c r="I1074" s="400"/>
      <c r="J1074" s="400"/>
      <c r="K1074" s="400"/>
      <c r="L1074" s="400"/>
      <c r="M1074" s="400"/>
      <c r="N1074" s="395">
        <f t="shared" si="16"/>
        <v>225</v>
      </c>
    </row>
    <row r="1075" spans="1:14" x14ac:dyDescent="0.25">
      <c r="A1075" s="395" t="s">
        <v>6694</v>
      </c>
      <c r="B1075" s="398">
        <v>19</v>
      </c>
      <c r="C1075" s="398">
        <v>14</v>
      </c>
      <c r="D1075" s="398">
        <v>14</v>
      </c>
      <c r="E1075" s="398">
        <v>23</v>
      </c>
      <c r="F1075" s="399"/>
      <c r="G1075" s="400"/>
      <c r="H1075" s="400"/>
      <c r="I1075" s="400"/>
      <c r="J1075" s="400"/>
      <c r="K1075" s="400"/>
      <c r="L1075" s="400"/>
      <c r="M1075" s="400"/>
      <c r="N1075" s="395">
        <f t="shared" si="16"/>
        <v>70</v>
      </c>
    </row>
    <row r="1076" spans="1:14" x14ac:dyDescent="0.25">
      <c r="A1076" s="395" t="s">
        <v>7397</v>
      </c>
      <c r="B1076" s="398">
        <v>125</v>
      </c>
      <c r="C1076" s="398">
        <v>111</v>
      </c>
      <c r="D1076" s="398">
        <v>134</v>
      </c>
      <c r="E1076" s="398">
        <v>126</v>
      </c>
      <c r="F1076" s="400"/>
      <c r="G1076" s="400"/>
      <c r="H1076" s="400"/>
      <c r="I1076" s="400"/>
      <c r="J1076" s="400"/>
      <c r="K1076" s="400"/>
      <c r="L1076" s="400"/>
      <c r="M1076" s="400"/>
      <c r="N1076" s="395">
        <f t="shared" si="16"/>
        <v>496</v>
      </c>
    </row>
    <row r="1077" spans="1:14" x14ac:dyDescent="0.25">
      <c r="A1077" s="395" t="s">
        <v>7396</v>
      </c>
      <c r="B1077" s="399"/>
      <c r="C1077" s="399"/>
      <c r="D1077" s="399"/>
      <c r="E1077" s="399"/>
      <c r="F1077" s="397">
        <v>133</v>
      </c>
      <c r="G1077" s="397">
        <v>127</v>
      </c>
      <c r="H1077" s="397">
        <v>129</v>
      </c>
      <c r="I1077" s="397">
        <v>133</v>
      </c>
      <c r="J1077" s="397">
        <v>114</v>
      </c>
      <c r="K1077" s="397">
        <v>115</v>
      </c>
      <c r="L1077" s="397">
        <v>123</v>
      </c>
      <c r="M1077" s="397">
        <v>139</v>
      </c>
      <c r="N1077" s="395">
        <f t="shared" si="16"/>
        <v>1013</v>
      </c>
    </row>
    <row r="1078" spans="1:14" x14ac:dyDescent="0.25">
      <c r="A1078" s="395" t="s">
        <v>7997</v>
      </c>
      <c r="B1078" s="397">
        <v>19</v>
      </c>
      <c r="C1078" s="397">
        <v>12</v>
      </c>
      <c r="D1078" s="397">
        <v>23</v>
      </c>
      <c r="E1078" s="397">
        <v>10</v>
      </c>
      <c r="F1078" s="399"/>
      <c r="G1078" s="399"/>
      <c r="H1078" s="399"/>
      <c r="I1078" s="399"/>
      <c r="J1078" s="399"/>
      <c r="K1078" s="399"/>
      <c r="L1078" s="399"/>
      <c r="M1078" s="399"/>
      <c r="N1078" s="395">
        <f t="shared" si="16"/>
        <v>64</v>
      </c>
    </row>
    <row r="1079" spans="1:14" x14ac:dyDescent="0.25">
      <c r="A1079" s="395" t="s">
        <v>7455</v>
      </c>
      <c r="B1079" s="400"/>
      <c r="C1079" s="400"/>
      <c r="D1079" s="400"/>
      <c r="E1079" s="400"/>
      <c r="F1079" s="398">
        <v>216</v>
      </c>
      <c r="G1079" s="398">
        <v>243</v>
      </c>
      <c r="H1079" s="398">
        <v>215</v>
      </c>
      <c r="I1079" s="398">
        <v>260</v>
      </c>
      <c r="J1079" s="398">
        <v>255</v>
      </c>
      <c r="K1079" s="398">
        <v>263</v>
      </c>
      <c r="L1079" s="398">
        <v>220</v>
      </c>
      <c r="M1079" s="398">
        <v>228</v>
      </c>
      <c r="N1079" s="395">
        <f t="shared" si="16"/>
        <v>1900</v>
      </c>
    </row>
    <row r="1080" spans="1:14" x14ac:dyDescent="0.25">
      <c r="A1080" s="395" t="s">
        <v>7456</v>
      </c>
      <c r="B1080" s="397">
        <v>232</v>
      </c>
      <c r="C1080" s="397">
        <v>201</v>
      </c>
      <c r="D1080" s="397">
        <v>207</v>
      </c>
      <c r="E1080" s="397">
        <v>232</v>
      </c>
      <c r="F1080" s="398">
        <v>1</v>
      </c>
      <c r="G1080" s="399"/>
      <c r="H1080" s="399"/>
      <c r="I1080" s="399"/>
      <c r="J1080" s="399"/>
      <c r="K1080" s="399"/>
      <c r="L1080" s="399"/>
      <c r="M1080" s="399"/>
      <c r="N1080" s="395">
        <f t="shared" si="16"/>
        <v>873</v>
      </c>
    </row>
    <row r="1081" spans="1:14" x14ac:dyDescent="0.25">
      <c r="A1081" s="395" t="s">
        <v>6762</v>
      </c>
      <c r="B1081" s="398">
        <v>153</v>
      </c>
      <c r="C1081" s="398">
        <v>153</v>
      </c>
      <c r="D1081" s="398">
        <v>140</v>
      </c>
      <c r="E1081" s="398">
        <v>177</v>
      </c>
      <c r="F1081" s="400"/>
      <c r="G1081" s="400"/>
      <c r="H1081" s="400"/>
      <c r="I1081" s="400"/>
      <c r="J1081" s="400"/>
      <c r="K1081" s="400"/>
      <c r="L1081" s="400"/>
      <c r="M1081" s="400"/>
      <c r="N1081" s="395">
        <f t="shared" si="16"/>
        <v>623</v>
      </c>
    </row>
    <row r="1082" spans="1:14" x14ac:dyDescent="0.25">
      <c r="A1082" s="395" t="s">
        <v>6761</v>
      </c>
      <c r="B1082" s="400"/>
      <c r="C1082" s="400"/>
      <c r="D1082" s="400"/>
      <c r="E1082" s="400"/>
      <c r="F1082" s="398">
        <v>158</v>
      </c>
      <c r="G1082" s="398">
        <v>201</v>
      </c>
      <c r="H1082" s="398">
        <v>166</v>
      </c>
      <c r="I1082" s="398">
        <v>157</v>
      </c>
      <c r="J1082" s="398">
        <v>166</v>
      </c>
      <c r="K1082" s="398">
        <v>150</v>
      </c>
      <c r="L1082" s="398">
        <v>170</v>
      </c>
      <c r="M1082" s="398">
        <v>154</v>
      </c>
      <c r="N1082" s="395">
        <f t="shared" si="16"/>
        <v>1322</v>
      </c>
    </row>
    <row r="1083" spans="1:14" x14ac:dyDescent="0.25">
      <c r="A1083" s="395" t="s">
        <v>7448</v>
      </c>
      <c r="B1083" s="397">
        <v>15</v>
      </c>
      <c r="C1083" s="397">
        <v>16</v>
      </c>
      <c r="D1083" s="397">
        <v>8</v>
      </c>
      <c r="E1083" s="397">
        <v>11</v>
      </c>
      <c r="F1083" s="398">
        <v>7</v>
      </c>
      <c r="G1083" s="398">
        <v>15</v>
      </c>
      <c r="H1083" s="398">
        <v>8</v>
      </c>
      <c r="I1083" s="398">
        <v>7</v>
      </c>
      <c r="J1083" s="398">
        <v>4</v>
      </c>
      <c r="K1083" s="398">
        <v>6</v>
      </c>
      <c r="L1083" s="398">
        <v>5</v>
      </c>
      <c r="M1083" s="398">
        <v>5</v>
      </c>
      <c r="N1083" s="395">
        <f t="shared" si="16"/>
        <v>107</v>
      </c>
    </row>
    <row r="1084" spans="1:14" x14ac:dyDescent="0.25">
      <c r="A1084" s="395" t="s">
        <v>7457</v>
      </c>
      <c r="B1084" s="399"/>
      <c r="C1084" s="399"/>
      <c r="D1084" s="399"/>
      <c r="E1084" s="399"/>
      <c r="F1084" s="397">
        <v>194</v>
      </c>
      <c r="G1084" s="397">
        <v>211</v>
      </c>
      <c r="H1084" s="397">
        <v>190</v>
      </c>
      <c r="I1084" s="397">
        <v>187</v>
      </c>
      <c r="J1084" s="397">
        <v>170</v>
      </c>
      <c r="K1084" s="397">
        <v>205</v>
      </c>
      <c r="L1084" s="397">
        <v>194</v>
      </c>
      <c r="M1084" s="397">
        <v>213</v>
      </c>
      <c r="N1084" s="395">
        <f t="shared" si="16"/>
        <v>1564</v>
      </c>
    </row>
    <row r="1085" spans="1:14" x14ac:dyDescent="0.25">
      <c r="A1085" s="395" t="s">
        <v>7460</v>
      </c>
      <c r="B1085" s="398">
        <v>191</v>
      </c>
      <c r="C1085" s="398">
        <v>155</v>
      </c>
      <c r="D1085" s="398">
        <v>157</v>
      </c>
      <c r="E1085" s="398">
        <v>167</v>
      </c>
      <c r="F1085" s="397">
        <v>1</v>
      </c>
      <c r="G1085" s="400"/>
      <c r="H1085" s="400"/>
      <c r="I1085" s="400"/>
      <c r="J1085" s="400"/>
      <c r="K1085" s="400"/>
      <c r="L1085" s="400"/>
      <c r="M1085" s="400"/>
      <c r="N1085" s="395">
        <f t="shared" si="16"/>
        <v>671</v>
      </c>
    </row>
    <row r="1086" spans="1:14" x14ac:dyDescent="0.25">
      <c r="A1086" s="395" t="s">
        <v>7458</v>
      </c>
      <c r="B1086" s="400"/>
      <c r="C1086" s="400"/>
      <c r="D1086" s="400"/>
      <c r="E1086" s="400"/>
      <c r="F1086" s="397">
        <v>208</v>
      </c>
      <c r="G1086" s="397">
        <v>238</v>
      </c>
      <c r="H1086" s="397">
        <v>221</v>
      </c>
      <c r="I1086" s="397">
        <v>260</v>
      </c>
      <c r="J1086" s="397">
        <v>234</v>
      </c>
      <c r="K1086" s="397">
        <v>247</v>
      </c>
      <c r="L1086" s="397">
        <v>235</v>
      </c>
      <c r="M1086" s="397">
        <v>272</v>
      </c>
      <c r="N1086" s="395">
        <f t="shared" si="16"/>
        <v>1915</v>
      </c>
    </row>
    <row r="1087" spans="1:14" x14ac:dyDescent="0.25">
      <c r="A1087" s="395" t="s">
        <v>7459</v>
      </c>
      <c r="B1087" s="397">
        <v>198</v>
      </c>
      <c r="C1087" s="397">
        <v>218</v>
      </c>
      <c r="D1087" s="397">
        <v>203</v>
      </c>
      <c r="E1087" s="397">
        <v>204</v>
      </c>
      <c r="F1087" s="400"/>
      <c r="G1087" s="397">
        <v>4</v>
      </c>
      <c r="H1087" s="400"/>
      <c r="I1087" s="400"/>
      <c r="J1087" s="400"/>
      <c r="K1087" s="400"/>
      <c r="L1087" s="400"/>
      <c r="M1087" s="400"/>
      <c r="N1087" s="395">
        <f t="shared" si="16"/>
        <v>827</v>
      </c>
    </row>
    <row r="1088" spans="1:14" x14ac:dyDescent="0.25">
      <c r="A1088" s="395" t="s">
        <v>7036</v>
      </c>
      <c r="B1088" s="397">
        <v>32</v>
      </c>
      <c r="C1088" s="397">
        <v>25</v>
      </c>
      <c r="D1088" s="397">
        <v>35</v>
      </c>
      <c r="E1088" s="397">
        <v>34</v>
      </c>
      <c r="F1088" s="398">
        <v>39</v>
      </c>
      <c r="G1088" s="398">
        <v>29</v>
      </c>
      <c r="H1088" s="398">
        <v>28</v>
      </c>
      <c r="I1088" s="398">
        <v>32</v>
      </c>
      <c r="J1088" s="398">
        <v>47</v>
      </c>
      <c r="K1088" s="398">
        <v>30</v>
      </c>
      <c r="L1088" s="398">
        <v>39</v>
      </c>
      <c r="M1088" s="398">
        <v>24</v>
      </c>
      <c r="N1088" s="395">
        <f t="shared" si="16"/>
        <v>394</v>
      </c>
    </row>
    <row r="1089" spans="1:14" x14ac:dyDescent="0.25">
      <c r="A1089" s="395" t="s">
        <v>15070</v>
      </c>
      <c r="B1089" s="399"/>
      <c r="C1089" s="399"/>
      <c r="D1089" s="399"/>
      <c r="E1089" s="399"/>
      <c r="F1089" s="400"/>
      <c r="G1089" s="397">
        <v>1</v>
      </c>
      <c r="H1089" s="400"/>
      <c r="I1089" s="400"/>
      <c r="J1089" s="400"/>
      <c r="K1089" s="400"/>
      <c r="L1089" s="400"/>
      <c r="M1089" s="400"/>
      <c r="N1089" s="395">
        <f t="shared" si="16"/>
        <v>1</v>
      </c>
    </row>
    <row r="1090" spans="1:14" x14ac:dyDescent="0.25">
      <c r="A1090" s="395" t="s">
        <v>7006</v>
      </c>
      <c r="B1090" s="398">
        <v>27</v>
      </c>
      <c r="C1090" s="398">
        <v>45</v>
      </c>
      <c r="D1090" s="398">
        <v>32</v>
      </c>
      <c r="E1090" s="398">
        <v>42</v>
      </c>
      <c r="F1090" s="397">
        <v>27</v>
      </c>
      <c r="G1090" s="397">
        <v>24</v>
      </c>
      <c r="H1090" s="397">
        <v>32</v>
      </c>
      <c r="I1090" s="397">
        <v>33</v>
      </c>
      <c r="J1090" s="397">
        <v>29</v>
      </c>
      <c r="K1090" s="397">
        <v>38</v>
      </c>
      <c r="L1090" s="397">
        <v>29</v>
      </c>
      <c r="M1090" s="397">
        <v>34</v>
      </c>
      <c r="N1090" s="395">
        <f t="shared" si="16"/>
        <v>392</v>
      </c>
    </row>
    <row r="1091" spans="1:14" x14ac:dyDescent="0.25">
      <c r="A1091" s="395" t="s">
        <v>7615</v>
      </c>
      <c r="B1091" s="397">
        <v>120</v>
      </c>
      <c r="C1091" s="397">
        <v>121</v>
      </c>
      <c r="D1091" s="397">
        <v>118</v>
      </c>
      <c r="E1091" s="397">
        <v>126</v>
      </c>
      <c r="F1091" s="399"/>
      <c r="G1091" s="399"/>
      <c r="H1091" s="399"/>
      <c r="I1091" s="399"/>
      <c r="J1091" s="399"/>
      <c r="K1091" s="399"/>
      <c r="L1091" s="399"/>
      <c r="M1091" s="399"/>
      <c r="N1091" s="395">
        <f t="shared" si="16"/>
        <v>485</v>
      </c>
    </row>
    <row r="1092" spans="1:14" x14ac:dyDescent="0.25">
      <c r="A1092" s="395" t="s">
        <v>7614</v>
      </c>
      <c r="B1092" s="400"/>
      <c r="C1092" s="400"/>
      <c r="D1092" s="400"/>
      <c r="E1092" s="400"/>
      <c r="F1092" s="397">
        <v>127</v>
      </c>
      <c r="G1092" s="397">
        <v>132</v>
      </c>
      <c r="H1092" s="397">
        <v>117</v>
      </c>
      <c r="I1092" s="397">
        <v>137</v>
      </c>
      <c r="J1092" s="397">
        <v>109</v>
      </c>
      <c r="K1092" s="397">
        <v>119</v>
      </c>
      <c r="L1092" s="397">
        <v>135</v>
      </c>
      <c r="M1092" s="397">
        <v>125</v>
      </c>
      <c r="N1092" s="395">
        <f t="shared" si="16"/>
        <v>1001</v>
      </c>
    </row>
    <row r="1093" spans="1:14" x14ac:dyDescent="0.25">
      <c r="A1093" s="395" t="s">
        <v>7616</v>
      </c>
      <c r="B1093" s="398">
        <v>118</v>
      </c>
      <c r="C1093" s="398">
        <v>122</v>
      </c>
      <c r="D1093" s="398">
        <v>117</v>
      </c>
      <c r="E1093" s="398">
        <v>113</v>
      </c>
      <c r="F1093" s="400"/>
      <c r="G1093" s="400"/>
      <c r="H1093" s="400"/>
      <c r="I1093" s="400"/>
      <c r="J1093" s="400"/>
      <c r="K1093" s="400"/>
      <c r="L1093" s="400"/>
      <c r="M1093" s="400"/>
      <c r="N1093" s="395">
        <f t="shared" ref="N1093:N1156" si="17">SUM(B1093:M1093)</f>
        <v>470</v>
      </c>
    </row>
    <row r="1094" spans="1:14" x14ac:dyDescent="0.25">
      <c r="A1094" s="395" t="s">
        <v>7617</v>
      </c>
      <c r="B1094" s="400"/>
      <c r="C1094" s="400"/>
      <c r="D1094" s="400"/>
      <c r="E1094" s="400"/>
      <c r="F1094" s="398">
        <v>103</v>
      </c>
      <c r="G1094" s="398">
        <v>121</v>
      </c>
      <c r="H1094" s="398">
        <v>85</v>
      </c>
      <c r="I1094" s="398">
        <v>102</v>
      </c>
      <c r="J1094" s="398">
        <v>99</v>
      </c>
      <c r="K1094" s="398">
        <v>88</v>
      </c>
      <c r="L1094" s="398">
        <v>74</v>
      </c>
      <c r="M1094" s="398">
        <v>98</v>
      </c>
      <c r="N1094" s="395">
        <f t="shared" si="17"/>
        <v>770</v>
      </c>
    </row>
    <row r="1095" spans="1:14" x14ac:dyDescent="0.25">
      <c r="A1095" s="395" t="s">
        <v>7976</v>
      </c>
      <c r="B1095" s="397">
        <v>100</v>
      </c>
      <c r="C1095" s="397">
        <v>101</v>
      </c>
      <c r="D1095" s="397">
        <v>100</v>
      </c>
      <c r="E1095" s="397">
        <v>109</v>
      </c>
      <c r="F1095" s="399"/>
      <c r="G1095" s="399"/>
      <c r="H1095" s="399"/>
      <c r="I1095" s="399"/>
      <c r="J1095" s="399"/>
      <c r="K1095" s="399"/>
      <c r="L1095" s="399"/>
      <c r="M1095" s="399"/>
      <c r="N1095" s="395">
        <f t="shared" si="17"/>
        <v>410</v>
      </c>
    </row>
    <row r="1096" spans="1:14" x14ac:dyDescent="0.25">
      <c r="A1096" s="395" t="s">
        <v>7975</v>
      </c>
      <c r="B1096" s="399"/>
      <c r="C1096" s="399"/>
      <c r="D1096" s="399"/>
      <c r="E1096" s="399"/>
      <c r="F1096" s="397">
        <v>130</v>
      </c>
      <c r="G1096" s="397">
        <v>120</v>
      </c>
      <c r="H1096" s="397">
        <v>140</v>
      </c>
      <c r="I1096" s="397">
        <v>123</v>
      </c>
      <c r="J1096" s="397">
        <v>146</v>
      </c>
      <c r="K1096" s="397">
        <v>117</v>
      </c>
      <c r="L1096" s="397">
        <v>141</v>
      </c>
      <c r="M1096" s="397">
        <v>123</v>
      </c>
      <c r="N1096" s="395">
        <f t="shared" si="17"/>
        <v>1040</v>
      </c>
    </row>
    <row r="1097" spans="1:14" x14ac:dyDescent="0.25">
      <c r="A1097" s="395" t="s">
        <v>7745</v>
      </c>
      <c r="B1097" s="399"/>
      <c r="C1097" s="400"/>
      <c r="D1097" s="399"/>
      <c r="E1097" s="399"/>
      <c r="F1097" s="398">
        <v>77</v>
      </c>
      <c r="G1097" s="398">
        <v>68</v>
      </c>
      <c r="H1097" s="398">
        <v>73</v>
      </c>
      <c r="I1097" s="398">
        <v>87</v>
      </c>
      <c r="J1097" s="398">
        <v>87</v>
      </c>
      <c r="K1097" s="398">
        <v>63</v>
      </c>
      <c r="L1097" s="398">
        <v>63</v>
      </c>
      <c r="M1097" s="398">
        <v>58</v>
      </c>
      <c r="N1097" s="395">
        <f t="shared" si="17"/>
        <v>576</v>
      </c>
    </row>
    <row r="1098" spans="1:14" x14ac:dyDescent="0.25">
      <c r="A1098" s="395" t="s">
        <v>15071</v>
      </c>
      <c r="B1098" s="397">
        <v>20</v>
      </c>
      <c r="C1098" s="397">
        <v>15</v>
      </c>
      <c r="D1098" s="400"/>
      <c r="E1098" s="400"/>
      <c r="F1098" s="399"/>
      <c r="G1098" s="399"/>
      <c r="H1098" s="399"/>
      <c r="I1098" s="399"/>
      <c r="J1098" s="399"/>
      <c r="K1098" s="399"/>
      <c r="L1098" s="399"/>
      <c r="M1098" s="399"/>
      <c r="N1098" s="395">
        <f t="shared" si="17"/>
        <v>35</v>
      </c>
    </row>
    <row r="1099" spans="1:14" x14ac:dyDescent="0.25">
      <c r="A1099" s="395" t="s">
        <v>7990</v>
      </c>
      <c r="B1099" s="398">
        <v>25</v>
      </c>
      <c r="C1099" s="398">
        <v>25</v>
      </c>
      <c r="D1099" s="399"/>
      <c r="E1099" s="399"/>
      <c r="F1099" s="397">
        <v>56</v>
      </c>
      <c r="G1099" s="397">
        <v>37</v>
      </c>
      <c r="H1099" s="397">
        <v>39</v>
      </c>
      <c r="I1099" s="397">
        <v>41</v>
      </c>
      <c r="J1099" s="397">
        <v>47</v>
      </c>
      <c r="K1099" s="397">
        <v>39</v>
      </c>
      <c r="L1099" s="397">
        <v>25</v>
      </c>
      <c r="M1099" s="397">
        <v>37</v>
      </c>
      <c r="N1099" s="395">
        <f t="shared" si="17"/>
        <v>371</v>
      </c>
    </row>
    <row r="1100" spans="1:14" x14ac:dyDescent="0.25">
      <c r="A1100" s="395" t="s">
        <v>6706</v>
      </c>
      <c r="B1100" s="397">
        <v>26</v>
      </c>
      <c r="C1100" s="397">
        <v>23</v>
      </c>
      <c r="D1100" s="397">
        <v>21</v>
      </c>
      <c r="E1100" s="397">
        <v>25</v>
      </c>
      <c r="F1100" s="399"/>
      <c r="G1100" s="399"/>
      <c r="H1100" s="399"/>
      <c r="I1100" s="399"/>
      <c r="J1100" s="399"/>
      <c r="K1100" s="399"/>
      <c r="L1100" s="399"/>
      <c r="M1100" s="399"/>
      <c r="N1100" s="395">
        <f t="shared" si="17"/>
        <v>95</v>
      </c>
    </row>
    <row r="1101" spans="1:14" x14ac:dyDescent="0.25">
      <c r="A1101" s="395" t="s">
        <v>6703</v>
      </c>
      <c r="B1101" s="398">
        <v>18</v>
      </c>
      <c r="C1101" s="398">
        <v>27</v>
      </c>
      <c r="D1101" s="398">
        <v>28</v>
      </c>
      <c r="E1101" s="398">
        <v>19</v>
      </c>
      <c r="F1101" s="397">
        <v>27</v>
      </c>
      <c r="G1101" s="397">
        <v>20</v>
      </c>
      <c r="H1101" s="397">
        <v>35</v>
      </c>
      <c r="I1101" s="397">
        <v>17</v>
      </c>
      <c r="J1101" s="397">
        <v>32</v>
      </c>
      <c r="K1101" s="397">
        <v>22</v>
      </c>
      <c r="L1101" s="397">
        <v>23</v>
      </c>
      <c r="M1101" s="397">
        <v>22</v>
      </c>
      <c r="N1101" s="395">
        <f t="shared" si="17"/>
        <v>290</v>
      </c>
    </row>
    <row r="1102" spans="1:14" x14ac:dyDescent="0.25">
      <c r="A1102" s="395" t="s">
        <v>6704</v>
      </c>
      <c r="B1102" s="397">
        <v>20</v>
      </c>
      <c r="C1102" s="397">
        <v>23</v>
      </c>
      <c r="D1102" s="397">
        <v>20</v>
      </c>
      <c r="E1102" s="397">
        <v>20</v>
      </c>
      <c r="F1102" s="399"/>
      <c r="G1102" s="399"/>
      <c r="H1102" s="399"/>
      <c r="I1102" s="399"/>
      <c r="J1102" s="399"/>
      <c r="K1102" s="399"/>
      <c r="L1102" s="399"/>
      <c r="M1102" s="399"/>
      <c r="N1102" s="395">
        <f t="shared" si="17"/>
        <v>83</v>
      </c>
    </row>
    <row r="1103" spans="1:14" x14ac:dyDescent="0.25">
      <c r="A1103" s="395" t="s">
        <v>6705</v>
      </c>
      <c r="B1103" s="398">
        <v>24</v>
      </c>
      <c r="C1103" s="398">
        <v>21</v>
      </c>
      <c r="D1103" s="398">
        <v>19</v>
      </c>
      <c r="E1103" s="398">
        <v>28</v>
      </c>
      <c r="F1103" s="400"/>
      <c r="G1103" s="400"/>
      <c r="H1103" s="400"/>
      <c r="I1103" s="400"/>
      <c r="J1103" s="400"/>
      <c r="K1103" s="400"/>
      <c r="L1103" s="400"/>
      <c r="M1103" s="400"/>
      <c r="N1103" s="395">
        <f t="shared" si="17"/>
        <v>92</v>
      </c>
    </row>
    <row r="1104" spans="1:14" x14ac:dyDescent="0.25">
      <c r="A1104" s="395" t="s">
        <v>6913</v>
      </c>
      <c r="B1104" s="400"/>
      <c r="C1104" s="400"/>
      <c r="D1104" s="397">
        <v>84</v>
      </c>
      <c r="E1104" s="397">
        <v>103</v>
      </c>
      <c r="F1104" s="398">
        <v>87</v>
      </c>
      <c r="G1104" s="398">
        <v>94</v>
      </c>
      <c r="H1104" s="398">
        <v>72</v>
      </c>
      <c r="I1104" s="398">
        <v>78</v>
      </c>
      <c r="J1104" s="398">
        <v>81</v>
      </c>
      <c r="K1104" s="398">
        <v>89</v>
      </c>
      <c r="L1104" s="398">
        <v>83</v>
      </c>
      <c r="M1104" s="398">
        <v>74</v>
      </c>
      <c r="N1104" s="395">
        <f t="shared" si="17"/>
        <v>845</v>
      </c>
    </row>
    <row r="1105" spans="1:14" x14ac:dyDescent="0.25">
      <c r="A1105" s="395" t="s">
        <v>6914</v>
      </c>
      <c r="B1105" s="397">
        <v>88</v>
      </c>
      <c r="C1105" s="397">
        <v>95</v>
      </c>
      <c r="D1105" s="397">
        <v>1</v>
      </c>
      <c r="E1105" s="397">
        <v>2</v>
      </c>
      <c r="F1105" s="398">
        <v>1</v>
      </c>
      <c r="G1105" s="399"/>
      <c r="H1105" s="399"/>
      <c r="I1105" s="399"/>
      <c r="J1105" s="399"/>
      <c r="K1105" s="399"/>
      <c r="L1105" s="399"/>
      <c r="M1105" s="399"/>
      <c r="N1105" s="395">
        <f t="shared" si="17"/>
        <v>187</v>
      </c>
    </row>
    <row r="1106" spans="1:14" x14ac:dyDescent="0.25">
      <c r="A1106" s="395" t="s">
        <v>7964</v>
      </c>
      <c r="B1106" s="397">
        <v>32</v>
      </c>
      <c r="C1106" s="397">
        <v>40</v>
      </c>
      <c r="D1106" s="397">
        <v>45</v>
      </c>
      <c r="E1106" s="397">
        <v>51</v>
      </c>
      <c r="F1106" s="398">
        <v>48</v>
      </c>
      <c r="G1106" s="398">
        <v>42</v>
      </c>
      <c r="H1106" s="398">
        <v>37</v>
      </c>
      <c r="I1106" s="398">
        <v>33</v>
      </c>
      <c r="J1106" s="398">
        <v>37</v>
      </c>
      <c r="K1106" s="398">
        <v>38</v>
      </c>
      <c r="L1106" s="398">
        <v>33</v>
      </c>
      <c r="M1106" s="398">
        <v>41</v>
      </c>
      <c r="N1106" s="395">
        <f t="shared" si="17"/>
        <v>477</v>
      </c>
    </row>
    <row r="1107" spans="1:14" x14ac:dyDescent="0.25">
      <c r="A1107" s="395" t="s">
        <v>6764</v>
      </c>
      <c r="B1107" s="399"/>
      <c r="C1107" s="399"/>
      <c r="D1107" s="399"/>
      <c r="E1107" s="399"/>
      <c r="F1107" s="397">
        <v>86</v>
      </c>
      <c r="G1107" s="397">
        <v>69</v>
      </c>
      <c r="H1107" s="397">
        <v>81</v>
      </c>
      <c r="I1107" s="397">
        <v>61</v>
      </c>
      <c r="J1107" s="397">
        <v>78</v>
      </c>
      <c r="K1107" s="397">
        <v>79</v>
      </c>
      <c r="L1107" s="397">
        <v>84</v>
      </c>
      <c r="M1107" s="397">
        <v>89</v>
      </c>
      <c r="N1107" s="395">
        <f t="shared" si="17"/>
        <v>627</v>
      </c>
    </row>
    <row r="1108" spans="1:14" x14ac:dyDescent="0.25">
      <c r="A1108" s="395" t="s">
        <v>6763</v>
      </c>
      <c r="B1108" s="397">
        <v>83</v>
      </c>
      <c r="C1108" s="397">
        <v>91</v>
      </c>
      <c r="D1108" s="397">
        <v>71</v>
      </c>
      <c r="E1108" s="397">
        <v>87</v>
      </c>
      <c r="F1108" s="399"/>
      <c r="G1108" s="399"/>
      <c r="H1108" s="399"/>
      <c r="I1108" s="399"/>
      <c r="J1108" s="399"/>
      <c r="K1108" s="399"/>
      <c r="L1108" s="399"/>
      <c r="M1108" s="399"/>
      <c r="N1108" s="395">
        <f t="shared" si="17"/>
        <v>332</v>
      </c>
    </row>
    <row r="1109" spans="1:14" x14ac:dyDescent="0.25">
      <c r="A1109" s="395" t="s">
        <v>7579</v>
      </c>
      <c r="B1109" s="398">
        <v>60</v>
      </c>
      <c r="C1109" s="398">
        <v>73</v>
      </c>
      <c r="D1109" s="398">
        <v>70</v>
      </c>
      <c r="E1109" s="398">
        <v>72</v>
      </c>
      <c r="F1109" s="400"/>
      <c r="G1109" s="400"/>
      <c r="H1109" s="400"/>
      <c r="I1109" s="400"/>
      <c r="J1109" s="400"/>
      <c r="K1109" s="400"/>
      <c r="L1109" s="400"/>
      <c r="M1109" s="400"/>
      <c r="N1109" s="395">
        <f t="shared" si="17"/>
        <v>275</v>
      </c>
    </row>
    <row r="1110" spans="1:14" x14ac:dyDescent="0.25">
      <c r="A1110" s="395" t="s">
        <v>7580</v>
      </c>
      <c r="B1110" s="399"/>
      <c r="C1110" s="399"/>
      <c r="D1110" s="399"/>
      <c r="E1110" s="399"/>
      <c r="F1110" s="397">
        <v>211</v>
      </c>
      <c r="G1110" s="397">
        <v>231</v>
      </c>
      <c r="H1110" s="400"/>
      <c r="I1110" s="400"/>
      <c r="J1110" s="400"/>
      <c r="K1110" s="400"/>
      <c r="L1110" s="400"/>
      <c r="M1110" s="400"/>
      <c r="N1110" s="395">
        <f t="shared" si="17"/>
        <v>442</v>
      </c>
    </row>
    <row r="1111" spans="1:14" x14ac:dyDescent="0.25">
      <c r="A1111" s="395" t="s">
        <v>7577</v>
      </c>
      <c r="B1111" s="400"/>
      <c r="C1111" s="400"/>
      <c r="D1111" s="400"/>
      <c r="E1111" s="400"/>
      <c r="F1111" s="397">
        <v>1</v>
      </c>
      <c r="G1111" s="397">
        <v>3</v>
      </c>
      <c r="H1111" s="397">
        <v>183</v>
      </c>
      <c r="I1111" s="397">
        <v>210</v>
      </c>
      <c r="J1111" s="397">
        <v>200</v>
      </c>
      <c r="K1111" s="397">
        <v>195</v>
      </c>
      <c r="L1111" s="397">
        <v>178</v>
      </c>
      <c r="M1111" s="397">
        <v>187</v>
      </c>
      <c r="N1111" s="395">
        <f t="shared" si="17"/>
        <v>1157</v>
      </c>
    </row>
    <row r="1112" spans="1:14" x14ac:dyDescent="0.25">
      <c r="A1112" s="395" t="s">
        <v>7578</v>
      </c>
      <c r="B1112" s="397">
        <v>117</v>
      </c>
      <c r="C1112" s="397">
        <v>140</v>
      </c>
      <c r="D1112" s="397">
        <v>131</v>
      </c>
      <c r="E1112" s="397">
        <v>134</v>
      </c>
      <c r="F1112" s="399"/>
      <c r="G1112" s="399"/>
      <c r="H1112" s="399"/>
      <c r="I1112" s="399"/>
      <c r="J1112" s="399"/>
      <c r="K1112" s="399"/>
      <c r="L1112" s="399"/>
      <c r="M1112" s="399"/>
      <c r="N1112" s="395">
        <f t="shared" si="17"/>
        <v>522</v>
      </c>
    </row>
    <row r="1113" spans="1:14" x14ac:dyDescent="0.25">
      <c r="A1113" s="395" t="s">
        <v>7703</v>
      </c>
      <c r="B1113" s="398">
        <v>125</v>
      </c>
      <c r="C1113" s="398">
        <v>150</v>
      </c>
      <c r="D1113" s="398">
        <v>126</v>
      </c>
      <c r="E1113" s="398">
        <v>144</v>
      </c>
      <c r="F1113" s="400"/>
      <c r="G1113" s="400"/>
      <c r="H1113" s="400"/>
      <c r="I1113" s="400"/>
      <c r="J1113" s="400"/>
      <c r="K1113" s="400"/>
      <c r="L1113" s="400"/>
      <c r="M1113" s="400"/>
      <c r="N1113" s="395">
        <f t="shared" si="17"/>
        <v>545</v>
      </c>
    </row>
    <row r="1114" spans="1:14" x14ac:dyDescent="0.25">
      <c r="A1114" s="395" t="s">
        <v>7702</v>
      </c>
      <c r="B1114" s="400"/>
      <c r="C1114" s="400"/>
      <c r="D1114" s="400"/>
      <c r="E1114" s="400"/>
      <c r="F1114" s="398">
        <v>158</v>
      </c>
      <c r="G1114" s="398">
        <v>167</v>
      </c>
      <c r="H1114" s="398">
        <v>148</v>
      </c>
      <c r="I1114" s="398">
        <v>144</v>
      </c>
      <c r="J1114" s="398">
        <v>135</v>
      </c>
      <c r="K1114" s="398">
        <v>133</v>
      </c>
      <c r="L1114" s="398">
        <v>131</v>
      </c>
      <c r="M1114" s="398">
        <v>164</v>
      </c>
      <c r="N1114" s="395">
        <f t="shared" si="17"/>
        <v>1180</v>
      </c>
    </row>
    <row r="1115" spans="1:14" x14ac:dyDescent="0.25">
      <c r="A1115" s="395" t="s">
        <v>7239</v>
      </c>
      <c r="B1115" s="399"/>
      <c r="C1115" s="399"/>
      <c r="D1115" s="400"/>
      <c r="E1115" s="400"/>
      <c r="F1115" s="400"/>
      <c r="G1115" s="400"/>
      <c r="H1115" s="397">
        <v>190</v>
      </c>
      <c r="I1115" s="397">
        <v>154</v>
      </c>
      <c r="J1115" s="397">
        <v>135</v>
      </c>
      <c r="K1115" s="397">
        <v>171</v>
      </c>
      <c r="L1115" s="397">
        <v>153</v>
      </c>
      <c r="M1115" s="397">
        <v>160</v>
      </c>
      <c r="N1115" s="395">
        <f t="shared" si="17"/>
        <v>963</v>
      </c>
    </row>
    <row r="1116" spans="1:14" x14ac:dyDescent="0.25">
      <c r="A1116" s="395" t="s">
        <v>7238</v>
      </c>
      <c r="B1116" s="399"/>
      <c r="C1116" s="399"/>
      <c r="D1116" s="398">
        <v>575</v>
      </c>
      <c r="E1116" s="398">
        <v>636</v>
      </c>
      <c r="F1116" s="397">
        <v>506</v>
      </c>
      <c r="G1116" s="397">
        <v>587</v>
      </c>
      <c r="H1116" s="400"/>
      <c r="I1116" s="400"/>
      <c r="J1116" s="400"/>
      <c r="K1116" s="400"/>
      <c r="L1116" s="400"/>
      <c r="M1116" s="400"/>
      <c r="N1116" s="395">
        <f t="shared" si="17"/>
        <v>2304</v>
      </c>
    </row>
    <row r="1117" spans="1:14" x14ac:dyDescent="0.25">
      <c r="A1117" s="395" t="s">
        <v>7236</v>
      </c>
      <c r="B1117" s="397">
        <v>228</v>
      </c>
      <c r="C1117" s="397">
        <v>181</v>
      </c>
      <c r="D1117" s="400"/>
      <c r="E1117" s="400"/>
      <c r="F1117" s="399"/>
      <c r="G1117" s="399"/>
      <c r="H1117" s="399"/>
      <c r="I1117" s="399"/>
      <c r="J1117" s="399"/>
      <c r="K1117" s="399"/>
      <c r="L1117" s="399"/>
      <c r="M1117" s="399"/>
      <c r="N1117" s="395">
        <f t="shared" si="17"/>
        <v>409</v>
      </c>
    </row>
    <row r="1118" spans="1:14" x14ac:dyDescent="0.25">
      <c r="A1118" s="395" t="s">
        <v>7234</v>
      </c>
      <c r="B1118" s="398">
        <v>135</v>
      </c>
      <c r="C1118" s="398">
        <v>174</v>
      </c>
      <c r="D1118" s="399"/>
      <c r="E1118" s="399"/>
      <c r="F1118" s="399"/>
      <c r="G1118" s="399"/>
      <c r="H1118" s="400"/>
      <c r="I1118" s="399"/>
      <c r="J1118" s="400"/>
      <c r="K1118" s="400"/>
      <c r="L1118" s="400"/>
      <c r="M1118" s="400"/>
      <c r="N1118" s="395">
        <f t="shared" si="17"/>
        <v>309</v>
      </c>
    </row>
    <row r="1119" spans="1:14" x14ac:dyDescent="0.25">
      <c r="A1119" s="395" t="s">
        <v>7237</v>
      </c>
      <c r="B1119" s="399"/>
      <c r="C1119" s="399"/>
      <c r="D1119" s="399"/>
      <c r="E1119" s="399"/>
      <c r="F1119" s="399"/>
      <c r="G1119" s="399"/>
      <c r="H1119" s="397">
        <v>611</v>
      </c>
      <c r="I1119" s="397">
        <v>719</v>
      </c>
      <c r="J1119" s="397">
        <v>409</v>
      </c>
      <c r="K1119" s="397">
        <v>406</v>
      </c>
      <c r="L1119" s="397">
        <v>484</v>
      </c>
      <c r="M1119" s="397">
        <v>512</v>
      </c>
      <c r="N1119" s="395">
        <f t="shared" si="17"/>
        <v>3141</v>
      </c>
    </row>
    <row r="1120" spans="1:14" x14ac:dyDescent="0.25">
      <c r="A1120" s="395" t="s">
        <v>7233</v>
      </c>
      <c r="B1120" s="398">
        <v>156</v>
      </c>
      <c r="C1120" s="398">
        <v>153</v>
      </c>
      <c r="D1120" s="399"/>
      <c r="E1120" s="399"/>
      <c r="F1120" s="400"/>
      <c r="G1120" s="400"/>
      <c r="H1120" s="400"/>
      <c r="I1120" s="400"/>
      <c r="J1120" s="400"/>
      <c r="K1120" s="400"/>
      <c r="L1120" s="400"/>
      <c r="M1120" s="400"/>
      <c r="N1120" s="395">
        <f t="shared" si="17"/>
        <v>309</v>
      </c>
    </row>
    <row r="1121" spans="1:14" x14ac:dyDescent="0.25">
      <c r="A1121" s="395" t="s">
        <v>7235</v>
      </c>
      <c r="B1121" s="397">
        <v>102</v>
      </c>
      <c r="C1121" s="397">
        <v>109</v>
      </c>
      <c r="D1121" s="400"/>
      <c r="E1121" s="400"/>
      <c r="F1121" s="399"/>
      <c r="G1121" s="399"/>
      <c r="H1121" s="399"/>
      <c r="I1121" s="399"/>
      <c r="J1121" s="399"/>
      <c r="K1121" s="399"/>
      <c r="L1121" s="399"/>
      <c r="M1121" s="399"/>
      <c r="N1121" s="395">
        <f t="shared" si="17"/>
        <v>211</v>
      </c>
    </row>
    <row r="1122" spans="1:14" x14ac:dyDescent="0.25">
      <c r="A1122" s="395" t="s">
        <v>7129</v>
      </c>
      <c r="B1122" s="398">
        <v>215</v>
      </c>
      <c r="C1122" s="398">
        <v>230</v>
      </c>
      <c r="D1122" s="398">
        <v>215</v>
      </c>
      <c r="E1122" s="398">
        <v>256</v>
      </c>
      <c r="F1122" s="400"/>
      <c r="G1122" s="400"/>
      <c r="H1122" s="400"/>
      <c r="I1122" s="400"/>
      <c r="J1122" s="400"/>
      <c r="K1122" s="400"/>
      <c r="L1122" s="400"/>
      <c r="M1122" s="400"/>
      <c r="N1122" s="395">
        <f t="shared" si="17"/>
        <v>916</v>
      </c>
    </row>
    <row r="1123" spans="1:14" x14ac:dyDescent="0.25">
      <c r="A1123" s="395" t="s">
        <v>7130</v>
      </c>
      <c r="B1123" s="400"/>
      <c r="C1123" s="400"/>
      <c r="D1123" s="400"/>
      <c r="E1123" s="400"/>
      <c r="F1123" s="398">
        <v>183</v>
      </c>
      <c r="G1123" s="398">
        <v>220</v>
      </c>
      <c r="H1123" s="398">
        <v>206</v>
      </c>
      <c r="I1123" s="398">
        <v>242</v>
      </c>
      <c r="J1123" s="398">
        <v>178</v>
      </c>
      <c r="K1123" s="398">
        <v>185</v>
      </c>
      <c r="L1123" s="398">
        <v>197</v>
      </c>
      <c r="M1123" s="398">
        <v>191</v>
      </c>
      <c r="N1123" s="395">
        <f t="shared" si="17"/>
        <v>1602</v>
      </c>
    </row>
    <row r="1124" spans="1:14" x14ac:dyDescent="0.25">
      <c r="A1124" s="395" t="s">
        <v>6904</v>
      </c>
      <c r="B1124" s="397">
        <v>33</v>
      </c>
      <c r="C1124" s="397">
        <v>61</v>
      </c>
      <c r="D1124" s="397">
        <v>37</v>
      </c>
      <c r="E1124" s="397">
        <v>28</v>
      </c>
      <c r="F1124" s="398">
        <v>52</v>
      </c>
      <c r="G1124" s="398">
        <v>49</v>
      </c>
      <c r="H1124" s="398">
        <v>52</v>
      </c>
      <c r="I1124" s="398">
        <v>38</v>
      </c>
      <c r="J1124" s="398">
        <v>47</v>
      </c>
      <c r="K1124" s="398">
        <v>35</v>
      </c>
      <c r="L1124" s="398">
        <v>48</v>
      </c>
      <c r="M1124" s="398">
        <v>46</v>
      </c>
      <c r="N1124" s="395">
        <f t="shared" si="17"/>
        <v>526</v>
      </c>
    </row>
    <row r="1125" spans="1:14" x14ac:dyDescent="0.25">
      <c r="A1125" s="395" t="s">
        <v>7657</v>
      </c>
      <c r="B1125" s="398">
        <v>48</v>
      </c>
      <c r="C1125" s="398">
        <v>34</v>
      </c>
      <c r="D1125" s="398">
        <v>46</v>
      </c>
      <c r="E1125" s="398">
        <v>30</v>
      </c>
      <c r="F1125" s="397">
        <v>46</v>
      </c>
      <c r="G1125" s="397">
        <v>28</v>
      </c>
      <c r="H1125" s="397">
        <v>46</v>
      </c>
      <c r="I1125" s="397">
        <v>22</v>
      </c>
      <c r="J1125" s="397">
        <v>40</v>
      </c>
      <c r="K1125" s="397">
        <v>34</v>
      </c>
      <c r="L1125" s="397">
        <v>23</v>
      </c>
      <c r="M1125" s="397">
        <v>26</v>
      </c>
      <c r="N1125" s="395">
        <f t="shared" si="17"/>
        <v>423</v>
      </c>
    </row>
    <row r="1126" spans="1:14" x14ac:dyDescent="0.25">
      <c r="A1126" s="395" t="s">
        <v>6833</v>
      </c>
      <c r="B1126" s="397">
        <v>44</v>
      </c>
      <c r="C1126" s="397">
        <v>41</v>
      </c>
      <c r="D1126" s="397">
        <v>52</v>
      </c>
      <c r="E1126" s="397">
        <v>58</v>
      </c>
      <c r="F1126" s="398">
        <v>42</v>
      </c>
      <c r="G1126" s="398">
        <v>46</v>
      </c>
      <c r="H1126" s="398">
        <v>41</v>
      </c>
      <c r="I1126" s="398">
        <v>56</v>
      </c>
      <c r="J1126" s="398">
        <v>37</v>
      </c>
      <c r="K1126" s="398">
        <v>50</v>
      </c>
      <c r="L1126" s="398">
        <v>39</v>
      </c>
      <c r="M1126" s="398">
        <v>60</v>
      </c>
      <c r="N1126" s="395">
        <f t="shared" si="17"/>
        <v>566</v>
      </c>
    </row>
    <row r="1127" spans="1:14" x14ac:dyDescent="0.25">
      <c r="A1127" s="395" t="s">
        <v>7726</v>
      </c>
      <c r="B1127" s="397">
        <v>63</v>
      </c>
      <c r="C1127" s="397">
        <v>52</v>
      </c>
      <c r="D1127" s="397">
        <v>56</v>
      </c>
      <c r="E1127" s="397">
        <v>61</v>
      </c>
      <c r="F1127" s="398">
        <v>37</v>
      </c>
      <c r="G1127" s="398">
        <v>51</v>
      </c>
      <c r="H1127" s="399"/>
      <c r="I1127" s="399"/>
      <c r="J1127" s="399"/>
      <c r="K1127" s="399"/>
      <c r="L1127" s="399"/>
      <c r="M1127" s="399"/>
      <c r="N1127" s="395">
        <f t="shared" si="17"/>
        <v>320</v>
      </c>
    </row>
    <row r="1128" spans="1:14" x14ac:dyDescent="0.25">
      <c r="A1128" s="395" t="s">
        <v>13983</v>
      </c>
      <c r="B1128" s="398">
        <v>75</v>
      </c>
      <c r="C1128" s="398">
        <v>48</v>
      </c>
      <c r="D1128" s="398">
        <v>73</v>
      </c>
      <c r="E1128" s="398">
        <v>63</v>
      </c>
      <c r="F1128" s="397">
        <v>61</v>
      </c>
      <c r="G1128" s="397">
        <v>69</v>
      </c>
      <c r="H1128" s="397">
        <v>58</v>
      </c>
      <c r="I1128" s="397">
        <v>64</v>
      </c>
      <c r="J1128" s="397">
        <v>60</v>
      </c>
      <c r="K1128" s="397">
        <v>66</v>
      </c>
      <c r="L1128" s="397">
        <v>57</v>
      </c>
      <c r="M1128" s="397">
        <v>94</v>
      </c>
      <c r="N1128" s="395">
        <f t="shared" si="17"/>
        <v>788</v>
      </c>
    </row>
    <row r="1129" spans="1:14" x14ac:dyDescent="0.25">
      <c r="A1129" s="395" t="s">
        <v>7026</v>
      </c>
      <c r="B1129" s="400"/>
      <c r="C1129" s="400"/>
      <c r="D1129" s="400"/>
      <c r="E1129" s="400"/>
      <c r="F1129" s="398">
        <v>36</v>
      </c>
      <c r="G1129" s="398">
        <v>37</v>
      </c>
      <c r="H1129" s="398">
        <v>47</v>
      </c>
      <c r="I1129" s="398">
        <v>38</v>
      </c>
      <c r="J1129" s="398">
        <v>35</v>
      </c>
      <c r="K1129" s="398">
        <v>34</v>
      </c>
      <c r="L1129" s="398">
        <v>32</v>
      </c>
      <c r="M1129" s="398">
        <v>26</v>
      </c>
      <c r="N1129" s="395">
        <f t="shared" si="17"/>
        <v>285</v>
      </c>
    </row>
    <row r="1130" spans="1:14" x14ac:dyDescent="0.25">
      <c r="A1130" s="395" t="s">
        <v>7027</v>
      </c>
      <c r="B1130" s="397">
        <v>44</v>
      </c>
      <c r="C1130" s="397">
        <v>40</v>
      </c>
      <c r="D1130" s="397">
        <v>25</v>
      </c>
      <c r="E1130" s="397">
        <v>36</v>
      </c>
      <c r="F1130" s="399"/>
      <c r="G1130" s="399"/>
      <c r="H1130" s="399"/>
      <c r="I1130" s="399"/>
      <c r="J1130" s="399"/>
      <c r="K1130" s="399"/>
      <c r="L1130" s="399"/>
      <c r="M1130" s="399"/>
      <c r="N1130" s="395">
        <f t="shared" si="17"/>
        <v>145</v>
      </c>
    </row>
    <row r="1131" spans="1:14" x14ac:dyDescent="0.25">
      <c r="A1131" s="395" t="s">
        <v>7704</v>
      </c>
      <c r="B1131" s="400"/>
      <c r="C1131" s="400"/>
      <c r="D1131" s="400"/>
      <c r="E1131" s="400"/>
      <c r="F1131" s="398">
        <v>225</v>
      </c>
      <c r="G1131" s="398">
        <v>254</v>
      </c>
      <c r="H1131" s="398">
        <v>245</v>
      </c>
      <c r="I1131" s="398">
        <v>225</v>
      </c>
      <c r="J1131" s="398">
        <v>214</v>
      </c>
      <c r="K1131" s="398">
        <v>230</v>
      </c>
      <c r="L1131" s="398">
        <v>242</v>
      </c>
      <c r="M1131" s="398">
        <v>259</v>
      </c>
      <c r="N1131" s="395">
        <f t="shared" si="17"/>
        <v>1894</v>
      </c>
    </row>
    <row r="1132" spans="1:14" x14ac:dyDescent="0.25">
      <c r="A1132" s="395" t="s">
        <v>7705</v>
      </c>
      <c r="B1132" s="398">
        <v>200</v>
      </c>
      <c r="C1132" s="398">
        <v>228</v>
      </c>
      <c r="D1132" s="398">
        <v>229</v>
      </c>
      <c r="E1132" s="398">
        <v>219</v>
      </c>
      <c r="F1132" s="400"/>
      <c r="G1132" s="400"/>
      <c r="H1132" s="400"/>
      <c r="I1132" s="400"/>
      <c r="J1132" s="400"/>
      <c r="K1132" s="400"/>
      <c r="L1132" s="400"/>
      <c r="M1132" s="400"/>
      <c r="N1132" s="395">
        <f t="shared" si="17"/>
        <v>876</v>
      </c>
    </row>
    <row r="1133" spans="1:14" x14ac:dyDescent="0.25">
      <c r="A1133" s="395" t="s">
        <v>6661</v>
      </c>
      <c r="B1133" s="397">
        <v>105</v>
      </c>
      <c r="C1133" s="397">
        <v>108</v>
      </c>
      <c r="D1133" s="398">
        <v>123</v>
      </c>
      <c r="E1133" s="398">
        <v>112</v>
      </c>
      <c r="F1133" s="399"/>
      <c r="G1133" s="399"/>
      <c r="H1133" s="399"/>
      <c r="I1133" s="399"/>
      <c r="J1133" s="399"/>
      <c r="K1133" s="399"/>
      <c r="L1133" s="399"/>
      <c r="M1133" s="399"/>
      <c r="N1133" s="395">
        <f t="shared" si="17"/>
        <v>448</v>
      </c>
    </row>
    <row r="1134" spans="1:14" x14ac:dyDescent="0.25">
      <c r="A1134" s="395" t="s">
        <v>6660</v>
      </c>
      <c r="B1134" s="399"/>
      <c r="C1134" s="399"/>
      <c r="D1134" s="399"/>
      <c r="E1134" s="399"/>
      <c r="F1134" s="397">
        <v>101</v>
      </c>
      <c r="G1134" s="397">
        <v>126</v>
      </c>
      <c r="H1134" s="397">
        <v>138</v>
      </c>
      <c r="I1134" s="397">
        <v>115</v>
      </c>
      <c r="J1134" s="397">
        <v>128</v>
      </c>
      <c r="K1134" s="397">
        <v>118</v>
      </c>
      <c r="L1134" s="397">
        <v>107</v>
      </c>
      <c r="M1134" s="397">
        <v>111</v>
      </c>
      <c r="N1134" s="395">
        <f t="shared" si="17"/>
        <v>944</v>
      </c>
    </row>
    <row r="1135" spans="1:14" x14ac:dyDescent="0.25">
      <c r="A1135" s="395" t="s">
        <v>7940</v>
      </c>
      <c r="B1135" s="400"/>
      <c r="C1135" s="400"/>
      <c r="D1135" s="400"/>
      <c r="E1135" s="400"/>
      <c r="F1135" s="398">
        <v>71</v>
      </c>
      <c r="G1135" s="398">
        <v>51</v>
      </c>
      <c r="H1135" s="398">
        <v>48</v>
      </c>
      <c r="I1135" s="398">
        <v>58</v>
      </c>
      <c r="J1135" s="398">
        <v>58</v>
      </c>
      <c r="K1135" s="398">
        <v>56</v>
      </c>
      <c r="L1135" s="398">
        <v>69</v>
      </c>
      <c r="M1135" s="398">
        <v>71</v>
      </c>
      <c r="N1135" s="395">
        <f t="shared" si="17"/>
        <v>482</v>
      </c>
    </row>
    <row r="1136" spans="1:14" x14ac:dyDescent="0.25">
      <c r="A1136" s="395" t="s">
        <v>7941</v>
      </c>
      <c r="B1136" s="398">
        <v>54</v>
      </c>
      <c r="C1136" s="398">
        <v>74</v>
      </c>
      <c r="D1136" s="398">
        <v>37</v>
      </c>
      <c r="E1136" s="398">
        <v>69</v>
      </c>
      <c r="F1136" s="400"/>
      <c r="G1136" s="400"/>
      <c r="H1136" s="400"/>
      <c r="I1136" s="400"/>
      <c r="J1136" s="400"/>
      <c r="K1136" s="400"/>
      <c r="L1136" s="400"/>
      <c r="M1136" s="400"/>
      <c r="N1136" s="395">
        <f t="shared" si="17"/>
        <v>234</v>
      </c>
    </row>
    <row r="1137" spans="1:14" x14ac:dyDescent="0.25">
      <c r="A1137" s="395" t="s">
        <v>7422</v>
      </c>
      <c r="B1137" s="397">
        <v>51</v>
      </c>
      <c r="C1137" s="397">
        <v>69</v>
      </c>
      <c r="D1137" s="397">
        <v>67</v>
      </c>
      <c r="E1137" s="397">
        <v>49</v>
      </c>
      <c r="F1137" s="398">
        <v>48</v>
      </c>
      <c r="G1137" s="398">
        <v>57</v>
      </c>
      <c r="H1137" s="398">
        <v>61</v>
      </c>
      <c r="I1137" s="398">
        <v>70</v>
      </c>
      <c r="J1137" s="398">
        <v>57</v>
      </c>
      <c r="K1137" s="398">
        <v>59</v>
      </c>
      <c r="L1137" s="398">
        <v>54</v>
      </c>
      <c r="M1137" s="398">
        <v>55</v>
      </c>
      <c r="N1137" s="395">
        <f t="shared" si="17"/>
        <v>697</v>
      </c>
    </row>
    <row r="1138" spans="1:14" x14ac:dyDescent="0.25">
      <c r="A1138" s="395" t="s">
        <v>6765</v>
      </c>
      <c r="B1138" s="398">
        <v>34</v>
      </c>
      <c r="C1138" s="398">
        <v>40</v>
      </c>
      <c r="D1138" s="398">
        <v>33</v>
      </c>
      <c r="E1138" s="398">
        <v>50</v>
      </c>
      <c r="F1138" s="397">
        <v>42</v>
      </c>
      <c r="G1138" s="397">
        <v>33</v>
      </c>
      <c r="H1138" s="397">
        <v>40</v>
      </c>
      <c r="I1138" s="397">
        <v>38</v>
      </c>
      <c r="J1138" s="397">
        <v>39</v>
      </c>
      <c r="K1138" s="397">
        <v>45</v>
      </c>
      <c r="L1138" s="397">
        <v>43</v>
      </c>
      <c r="M1138" s="397">
        <v>46</v>
      </c>
      <c r="N1138" s="395">
        <f t="shared" si="17"/>
        <v>483</v>
      </c>
    </row>
    <row r="1139" spans="1:14" x14ac:dyDescent="0.25">
      <c r="A1139" s="395" t="s">
        <v>6866</v>
      </c>
      <c r="B1139" s="397">
        <v>22</v>
      </c>
      <c r="C1139" s="397">
        <v>14</v>
      </c>
      <c r="D1139" s="397">
        <v>15</v>
      </c>
      <c r="E1139" s="397">
        <v>15</v>
      </c>
      <c r="F1139" s="399"/>
      <c r="G1139" s="399"/>
      <c r="H1139" s="399"/>
      <c r="I1139" s="399"/>
      <c r="J1139" s="399"/>
      <c r="K1139" s="399"/>
      <c r="L1139" s="399"/>
      <c r="M1139" s="399"/>
      <c r="N1139" s="395">
        <f t="shared" si="17"/>
        <v>66</v>
      </c>
    </row>
    <row r="1140" spans="1:14" x14ac:dyDescent="0.25">
      <c r="A1140" s="395" t="s">
        <v>7516</v>
      </c>
      <c r="B1140" s="398">
        <v>28</v>
      </c>
      <c r="C1140" s="398">
        <v>22</v>
      </c>
      <c r="D1140" s="398">
        <v>24</v>
      </c>
      <c r="E1140" s="398">
        <v>26</v>
      </c>
      <c r="F1140" s="397">
        <v>34</v>
      </c>
      <c r="G1140" s="397">
        <v>17</v>
      </c>
      <c r="H1140" s="397">
        <v>23</v>
      </c>
      <c r="I1140" s="397">
        <v>11</v>
      </c>
      <c r="J1140" s="397">
        <v>23</v>
      </c>
      <c r="K1140" s="397">
        <v>15</v>
      </c>
      <c r="L1140" s="397">
        <v>27</v>
      </c>
      <c r="M1140" s="397">
        <v>14</v>
      </c>
      <c r="N1140" s="395">
        <f t="shared" si="17"/>
        <v>264</v>
      </c>
    </row>
    <row r="1141" spans="1:14" x14ac:dyDescent="0.25">
      <c r="A1141" s="395" t="s">
        <v>7942</v>
      </c>
      <c r="B1141" s="400"/>
      <c r="C1141" s="400"/>
      <c r="D1141" s="400"/>
      <c r="E1141" s="400"/>
      <c r="F1141" s="398">
        <v>33</v>
      </c>
      <c r="G1141" s="398">
        <v>34</v>
      </c>
      <c r="H1141" s="398">
        <v>17</v>
      </c>
      <c r="I1141" s="398">
        <v>23</v>
      </c>
      <c r="J1141" s="398">
        <v>40</v>
      </c>
      <c r="K1141" s="398">
        <v>33</v>
      </c>
      <c r="L1141" s="398">
        <v>34</v>
      </c>
      <c r="M1141" s="398">
        <v>23</v>
      </c>
      <c r="N1141" s="395">
        <f t="shared" si="17"/>
        <v>237</v>
      </c>
    </row>
    <row r="1142" spans="1:14" x14ac:dyDescent="0.25">
      <c r="A1142" s="395" t="s">
        <v>15072</v>
      </c>
      <c r="B1142" s="397">
        <v>31</v>
      </c>
      <c r="C1142" s="397">
        <v>21</v>
      </c>
      <c r="D1142" s="397">
        <v>26</v>
      </c>
      <c r="E1142" s="397">
        <v>32</v>
      </c>
      <c r="F1142" s="399"/>
      <c r="G1142" s="399"/>
      <c r="H1142" s="399"/>
      <c r="I1142" s="399"/>
      <c r="J1142" s="399"/>
      <c r="K1142" s="399"/>
      <c r="L1142" s="399"/>
      <c r="M1142" s="399"/>
      <c r="N1142" s="395">
        <f t="shared" si="17"/>
        <v>110</v>
      </c>
    </row>
    <row r="1143" spans="1:14" x14ac:dyDescent="0.25">
      <c r="A1143" s="395" t="s">
        <v>7017</v>
      </c>
      <c r="B1143" s="397">
        <v>30</v>
      </c>
      <c r="C1143" s="397">
        <v>46</v>
      </c>
      <c r="D1143" s="397">
        <v>30</v>
      </c>
      <c r="E1143" s="397">
        <v>26</v>
      </c>
      <c r="F1143" s="398">
        <v>35</v>
      </c>
      <c r="G1143" s="398">
        <v>27</v>
      </c>
      <c r="H1143" s="398">
        <v>36</v>
      </c>
      <c r="I1143" s="398">
        <v>24</v>
      </c>
      <c r="J1143" s="398">
        <v>31</v>
      </c>
      <c r="K1143" s="398">
        <v>23</v>
      </c>
      <c r="L1143" s="398">
        <v>15</v>
      </c>
      <c r="M1143" s="398">
        <v>31</v>
      </c>
      <c r="N1143" s="395">
        <f t="shared" si="17"/>
        <v>354</v>
      </c>
    </row>
    <row r="1144" spans="1:14" x14ac:dyDescent="0.25">
      <c r="A1144" s="395" t="s">
        <v>7706</v>
      </c>
      <c r="B1144" s="400"/>
      <c r="C1144" s="400"/>
      <c r="D1144" s="400"/>
      <c r="E1144" s="400"/>
      <c r="F1144" s="398">
        <v>132</v>
      </c>
      <c r="G1144" s="398">
        <v>167</v>
      </c>
      <c r="H1144" s="398">
        <v>152</v>
      </c>
      <c r="I1144" s="398">
        <v>150</v>
      </c>
      <c r="J1144" s="398">
        <v>154</v>
      </c>
      <c r="K1144" s="398">
        <v>181</v>
      </c>
      <c r="L1144" s="398">
        <v>157</v>
      </c>
      <c r="M1144" s="398">
        <v>172</v>
      </c>
      <c r="N1144" s="395">
        <f t="shared" si="17"/>
        <v>1265</v>
      </c>
    </row>
    <row r="1145" spans="1:14" x14ac:dyDescent="0.25">
      <c r="A1145" s="395" t="s">
        <v>7707</v>
      </c>
      <c r="B1145" s="397">
        <v>155</v>
      </c>
      <c r="C1145" s="397">
        <v>149</v>
      </c>
      <c r="D1145" s="397">
        <v>132</v>
      </c>
      <c r="E1145" s="397">
        <v>140</v>
      </c>
      <c r="F1145" s="399"/>
      <c r="G1145" s="399"/>
      <c r="H1145" s="399"/>
      <c r="I1145" s="399"/>
      <c r="J1145" s="399"/>
      <c r="K1145" s="399"/>
      <c r="L1145" s="399"/>
      <c r="M1145" s="399"/>
      <c r="N1145" s="395">
        <f t="shared" si="17"/>
        <v>576</v>
      </c>
    </row>
    <row r="1146" spans="1:14" x14ac:dyDescent="0.25">
      <c r="A1146" s="395" t="s">
        <v>7977</v>
      </c>
      <c r="B1146" s="398">
        <v>25</v>
      </c>
      <c r="C1146" s="398">
        <v>27</v>
      </c>
      <c r="D1146" s="398">
        <v>32</v>
      </c>
      <c r="E1146" s="398">
        <v>29</v>
      </c>
      <c r="F1146" s="400"/>
      <c r="G1146" s="400"/>
      <c r="H1146" s="400"/>
      <c r="I1146" s="400"/>
      <c r="J1146" s="400"/>
      <c r="K1146" s="400"/>
      <c r="L1146" s="400"/>
      <c r="M1146" s="400"/>
      <c r="N1146" s="395">
        <f t="shared" si="17"/>
        <v>113</v>
      </c>
    </row>
    <row r="1147" spans="1:14" x14ac:dyDescent="0.25">
      <c r="A1147" s="395" t="s">
        <v>7028</v>
      </c>
      <c r="B1147" s="397">
        <v>80</v>
      </c>
      <c r="C1147" s="397">
        <v>83</v>
      </c>
      <c r="D1147" s="397">
        <v>89</v>
      </c>
      <c r="E1147" s="397">
        <v>84</v>
      </c>
      <c r="F1147" s="399"/>
      <c r="G1147" s="399"/>
      <c r="H1147" s="399"/>
      <c r="I1147" s="399"/>
      <c r="J1147" s="399"/>
      <c r="K1147" s="399"/>
      <c r="L1147" s="399"/>
      <c r="M1147" s="399"/>
      <c r="N1147" s="395">
        <f t="shared" si="17"/>
        <v>336</v>
      </c>
    </row>
    <row r="1148" spans="1:14" x14ac:dyDescent="0.25">
      <c r="A1148" s="395" t="s">
        <v>7029</v>
      </c>
      <c r="B1148" s="399"/>
      <c r="C1148" s="399"/>
      <c r="D1148" s="399"/>
      <c r="E1148" s="399"/>
      <c r="F1148" s="397">
        <v>96</v>
      </c>
      <c r="G1148" s="397">
        <v>96</v>
      </c>
      <c r="H1148" s="397">
        <v>91</v>
      </c>
      <c r="I1148" s="397">
        <v>99</v>
      </c>
      <c r="J1148" s="397">
        <v>76</v>
      </c>
      <c r="K1148" s="397">
        <v>76</v>
      </c>
      <c r="L1148" s="397">
        <v>87</v>
      </c>
      <c r="M1148" s="397">
        <v>61</v>
      </c>
      <c r="N1148" s="395">
        <f t="shared" si="17"/>
        <v>682</v>
      </c>
    </row>
    <row r="1149" spans="1:14" x14ac:dyDescent="0.25">
      <c r="A1149" s="395" t="s">
        <v>7525</v>
      </c>
      <c r="B1149" s="397">
        <v>56</v>
      </c>
      <c r="C1149" s="397">
        <v>61</v>
      </c>
      <c r="D1149" s="397">
        <v>71</v>
      </c>
      <c r="E1149" s="397">
        <v>76</v>
      </c>
      <c r="F1149" s="399"/>
      <c r="G1149" s="399"/>
      <c r="H1149" s="399"/>
      <c r="I1149" s="399"/>
      <c r="J1149" s="399"/>
      <c r="K1149" s="399"/>
      <c r="L1149" s="399"/>
      <c r="M1149" s="399"/>
      <c r="N1149" s="395">
        <f t="shared" si="17"/>
        <v>264</v>
      </c>
    </row>
    <row r="1150" spans="1:14" x14ac:dyDescent="0.25">
      <c r="A1150" s="395" t="s">
        <v>7524</v>
      </c>
      <c r="B1150" s="400"/>
      <c r="C1150" s="400"/>
      <c r="D1150" s="400"/>
      <c r="E1150" s="400"/>
      <c r="F1150" s="398">
        <v>70</v>
      </c>
      <c r="G1150" s="398">
        <v>67</v>
      </c>
      <c r="H1150" s="398">
        <v>70</v>
      </c>
      <c r="I1150" s="398">
        <v>86</v>
      </c>
      <c r="J1150" s="398">
        <v>65</v>
      </c>
      <c r="K1150" s="398">
        <v>84</v>
      </c>
      <c r="L1150" s="398">
        <v>62</v>
      </c>
      <c r="M1150" s="398">
        <v>76</v>
      </c>
      <c r="N1150" s="395">
        <f t="shared" si="17"/>
        <v>580</v>
      </c>
    </row>
    <row r="1151" spans="1:14" x14ac:dyDescent="0.25">
      <c r="A1151" s="395" t="s">
        <v>7018</v>
      </c>
      <c r="B1151" s="398">
        <v>8</v>
      </c>
      <c r="C1151" s="398">
        <v>11</v>
      </c>
      <c r="D1151" s="398">
        <v>9</v>
      </c>
      <c r="E1151" s="398">
        <v>11</v>
      </c>
      <c r="F1151" s="397">
        <v>12</v>
      </c>
      <c r="G1151" s="397">
        <v>7</v>
      </c>
      <c r="H1151" s="397">
        <v>13</v>
      </c>
      <c r="I1151" s="397">
        <v>11</v>
      </c>
      <c r="J1151" s="397">
        <v>11</v>
      </c>
      <c r="K1151" s="397">
        <v>21</v>
      </c>
      <c r="L1151" s="397">
        <v>10</v>
      </c>
      <c r="M1151" s="397">
        <v>16</v>
      </c>
      <c r="N1151" s="395">
        <f t="shared" si="17"/>
        <v>140</v>
      </c>
    </row>
    <row r="1152" spans="1:14" x14ac:dyDescent="0.25">
      <c r="A1152" s="395" t="s">
        <v>13989</v>
      </c>
      <c r="B1152" s="397">
        <v>5</v>
      </c>
      <c r="C1152" s="397">
        <v>3</v>
      </c>
      <c r="D1152" s="397">
        <v>5</v>
      </c>
      <c r="E1152" s="397">
        <v>3</v>
      </c>
      <c r="F1152" s="398">
        <v>3</v>
      </c>
      <c r="G1152" s="397">
        <v>1</v>
      </c>
      <c r="H1152" s="398">
        <v>3</v>
      </c>
      <c r="I1152" s="398">
        <v>6</v>
      </c>
      <c r="J1152" s="398">
        <v>4</v>
      </c>
      <c r="K1152" s="398">
        <v>2</v>
      </c>
      <c r="L1152" s="398">
        <v>6</v>
      </c>
      <c r="M1152" s="398">
        <v>5</v>
      </c>
      <c r="N1152" s="395">
        <f t="shared" si="17"/>
        <v>46</v>
      </c>
    </row>
    <row r="1153" spans="1:14" x14ac:dyDescent="0.25">
      <c r="A1153" s="395" t="s">
        <v>7249</v>
      </c>
      <c r="B1153" s="398">
        <v>30</v>
      </c>
      <c r="C1153" s="398">
        <v>21</v>
      </c>
      <c r="D1153" s="398">
        <v>28</v>
      </c>
      <c r="E1153" s="398">
        <v>20</v>
      </c>
      <c r="F1153" s="397">
        <v>21</v>
      </c>
      <c r="G1153" s="397">
        <v>27</v>
      </c>
      <c r="H1153" s="397">
        <v>24</v>
      </c>
      <c r="I1153" s="397">
        <v>21</v>
      </c>
      <c r="J1153" s="397">
        <v>27</v>
      </c>
      <c r="K1153" s="397">
        <v>20</v>
      </c>
      <c r="L1153" s="397">
        <v>25</v>
      </c>
      <c r="M1153" s="397">
        <v>24</v>
      </c>
      <c r="N1153" s="395">
        <f t="shared" si="17"/>
        <v>288</v>
      </c>
    </row>
    <row r="1154" spans="1:14" x14ac:dyDescent="0.25">
      <c r="A1154" s="395" t="s">
        <v>7485</v>
      </c>
      <c r="B1154" s="397">
        <v>66</v>
      </c>
      <c r="C1154" s="397">
        <v>102</v>
      </c>
      <c r="D1154" s="397">
        <v>102</v>
      </c>
      <c r="E1154" s="397">
        <v>100</v>
      </c>
      <c r="F1154" s="400"/>
      <c r="G1154" s="400"/>
      <c r="H1154" s="400"/>
      <c r="I1154" s="399"/>
      <c r="J1154" s="399"/>
      <c r="K1154" s="399"/>
      <c r="L1154" s="399"/>
      <c r="M1154" s="399"/>
      <c r="N1154" s="395">
        <f t="shared" si="17"/>
        <v>370</v>
      </c>
    </row>
    <row r="1155" spans="1:14" x14ac:dyDescent="0.25">
      <c r="A1155" s="395" t="s">
        <v>7484</v>
      </c>
      <c r="B1155" s="399"/>
      <c r="C1155" s="399"/>
      <c r="D1155" s="399"/>
      <c r="E1155" s="399"/>
      <c r="F1155" s="397">
        <v>95</v>
      </c>
      <c r="G1155" s="397">
        <v>95</v>
      </c>
      <c r="H1155" s="397">
        <v>79</v>
      </c>
      <c r="I1155" s="397">
        <v>110</v>
      </c>
      <c r="J1155" s="397">
        <v>85</v>
      </c>
      <c r="K1155" s="397">
        <v>99</v>
      </c>
      <c r="L1155" s="397">
        <v>79</v>
      </c>
      <c r="M1155" s="397">
        <v>103</v>
      </c>
      <c r="N1155" s="395">
        <f t="shared" si="17"/>
        <v>745</v>
      </c>
    </row>
    <row r="1156" spans="1:14" x14ac:dyDescent="0.25">
      <c r="A1156" s="395" t="s">
        <v>7352</v>
      </c>
      <c r="B1156" s="397">
        <v>53</v>
      </c>
      <c r="C1156" s="397">
        <v>38</v>
      </c>
      <c r="D1156" s="397">
        <v>53</v>
      </c>
      <c r="E1156" s="397">
        <v>38</v>
      </c>
      <c r="F1156" s="397">
        <v>34</v>
      </c>
      <c r="G1156" s="397">
        <v>40</v>
      </c>
      <c r="H1156" s="397">
        <v>35</v>
      </c>
      <c r="I1156" s="397">
        <v>38</v>
      </c>
      <c r="J1156" s="397">
        <v>36</v>
      </c>
      <c r="K1156" s="397">
        <v>42</v>
      </c>
      <c r="L1156" s="397">
        <v>34</v>
      </c>
      <c r="M1156" s="397">
        <v>41</v>
      </c>
      <c r="N1156" s="395">
        <f t="shared" si="17"/>
        <v>482</v>
      </c>
    </row>
    <row r="1157" spans="1:14" x14ac:dyDescent="0.25">
      <c r="A1157" s="395" t="s">
        <v>7557</v>
      </c>
      <c r="B1157" s="397">
        <v>49</v>
      </c>
      <c r="C1157" s="397">
        <v>51</v>
      </c>
      <c r="D1157" s="397">
        <v>38</v>
      </c>
      <c r="E1157" s="397">
        <v>34</v>
      </c>
      <c r="F1157" s="399"/>
      <c r="G1157" s="399"/>
      <c r="H1157" s="399"/>
      <c r="I1157" s="399"/>
      <c r="J1157" s="399"/>
      <c r="K1157" s="399"/>
      <c r="L1157" s="399"/>
      <c r="M1157" s="399"/>
      <c r="N1157" s="395">
        <f t="shared" ref="N1157:N1220" si="18">SUM(B1157:M1157)</f>
        <v>172</v>
      </c>
    </row>
    <row r="1158" spans="1:14" x14ac:dyDescent="0.25">
      <c r="A1158" s="395" t="s">
        <v>7981</v>
      </c>
      <c r="B1158" s="397">
        <v>46</v>
      </c>
      <c r="C1158" s="397">
        <v>58</v>
      </c>
      <c r="D1158" s="400"/>
      <c r="E1158" s="400"/>
      <c r="F1158" s="399"/>
      <c r="G1158" s="399"/>
      <c r="H1158" s="399"/>
      <c r="I1158" s="399"/>
      <c r="J1158" s="399"/>
      <c r="K1158" s="399"/>
      <c r="L1158" s="399"/>
      <c r="M1158" s="399"/>
      <c r="N1158" s="395">
        <f t="shared" si="18"/>
        <v>104</v>
      </c>
    </row>
    <row r="1159" spans="1:14" x14ac:dyDescent="0.25">
      <c r="A1159" s="395" t="s">
        <v>7982</v>
      </c>
      <c r="B1159" s="400"/>
      <c r="C1159" s="400"/>
      <c r="D1159" s="397">
        <v>43</v>
      </c>
      <c r="E1159" s="397">
        <v>56</v>
      </c>
      <c r="F1159" s="398">
        <v>50</v>
      </c>
      <c r="G1159" s="398">
        <v>49</v>
      </c>
      <c r="H1159" s="398">
        <v>51</v>
      </c>
      <c r="I1159" s="398">
        <v>65</v>
      </c>
      <c r="J1159" s="398">
        <v>50</v>
      </c>
      <c r="K1159" s="398">
        <v>55</v>
      </c>
      <c r="L1159" s="398">
        <v>57</v>
      </c>
      <c r="M1159" s="398">
        <v>49</v>
      </c>
      <c r="N1159" s="395">
        <f t="shared" si="18"/>
        <v>525</v>
      </c>
    </row>
    <row r="1160" spans="1:14" x14ac:dyDescent="0.25">
      <c r="A1160" s="395" t="s">
        <v>7978</v>
      </c>
      <c r="B1160" s="400"/>
      <c r="C1160" s="400"/>
      <c r="D1160" s="400"/>
      <c r="E1160" s="400"/>
      <c r="F1160" s="400"/>
      <c r="G1160" s="400"/>
      <c r="H1160" s="398">
        <v>13</v>
      </c>
      <c r="I1160" s="398">
        <v>22</v>
      </c>
      <c r="J1160" s="398">
        <v>16</v>
      </c>
      <c r="K1160" s="398">
        <v>29</v>
      </c>
      <c r="L1160" s="398">
        <v>18</v>
      </c>
      <c r="M1160" s="398">
        <v>30</v>
      </c>
      <c r="N1160" s="395">
        <f t="shared" si="18"/>
        <v>128</v>
      </c>
    </row>
    <row r="1161" spans="1:14" x14ac:dyDescent="0.25">
      <c r="A1161" s="395" t="s">
        <v>7979</v>
      </c>
      <c r="B1161" s="399"/>
      <c r="C1161" s="399"/>
      <c r="D1161" s="399"/>
      <c r="E1161" s="399"/>
      <c r="F1161" s="400"/>
      <c r="G1161" s="400"/>
      <c r="H1161" s="397">
        <v>14</v>
      </c>
      <c r="I1161" s="397">
        <v>26</v>
      </c>
      <c r="J1161" s="397">
        <v>26</v>
      </c>
      <c r="K1161" s="397">
        <v>38</v>
      </c>
      <c r="L1161" s="397">
        <v>8</v>
      </c>
      <c r="M1161" s="397">
        <v>39</v>
      </c>
      <c r="N1161" s="395">
        <f t="shared" si="18"/>
        <v>151</v>
      </c>
    </row>
    <row r="1162" spans="1:14" x14ac:dyDescent="0.25">
      <c r="A1162" s="395" t="s">
        <v>7240</v>
      </c>
      <c r="B1162" s="400"/>
      <c r="C1162" s="400"/>
      <c r="D1162" s="400"/>
      <c r="E1162" s="400"/>
      <c r="F1162" s="398">
        <v>73</v>
      </c>
      <c r="G1162" s="398">
        <v>77</v>
      </c>
      <c r="H1162" s="398">
        <v>84</v>
      </c>
      <c r="I1162" s="398">
        <v>75</v>
      </c>
      <c r="J1162" s="398">
        <v>81</v>
      </c>
      <c r="K1162" s="398">
        <v>71</v>
      </c>
      <c r="L1162" s="398">
        <v>70</v>
      </c>
      <c r="M1162" s="398">
        <v>85</v>
      </c>
      <c r="N1162" s="395">
        <f t="shared" si="18"/>
        <v>616</v>
      </c>
    </row>
    <row r="1163" spans="1:14" x14ac:dyDescent="0.25">
      <c r="A1163" s="395" t="s">
        <v>7241</v>
      </c>
      <c r="B1163" s="397">
        <v>82</v>
      </c>
      <c r="C1163" s="397">
        <v>71</v>
      </c>
      <c r="D1163" s="397">
        <v>74</v>
      </c>
      <c r="E1163" s="397">
        <v>86</v>
      </c>
      <c r="F1163" s="399"/>
      <c r="G1163" s="399"/>
      <c r="H1163" s="399"/>
      <c r="I1163" s="399"/>
      <c r="J1163" s="399"/>
      <c r="K1163" s="399"/>
      <c r="L1163" s="399"/>
      <c r="M1163" s="399"/>
      <c r="N1163" s="395">
        <f t="shared" si="18"/>
        <v>313</v>
      </c>
    </row>
    <row r="1164" spans="1:14" x14ac:dyDescent="0.25">
      <c r="A1164" s="395" t="s">
        <v>7427</v>
      </c>
      <c r="B1164" s="397">
        <v>120</v>
      </c>
      <c r="C1164" s="397">
        <v>146</v>
      </c>
      <c r="D1164" s="397">
        <v>125</v>
      </c>
      <c r="E1164" s="397">
        <v>131</v>
      </c>
      <c r="F1164" s="400"/>
      <c r="G1164" s="400"/>
      <c r="H1164" s="400"/>
      <c r="I1164" s="400"/>
      <c r="J1164" s="400"/>
      <c r="K1164" s="400"/>
      <c r="L1164" s="400"/>
      <c r="M1164" s="400"/>
      <c r="N1164" s="395">
        <f t="shared" si="18"/>
        <v>522</v>
      </c>
    </row>
    <row r="1165" spans="1:14" x14ac:dyDescent="0.25">
      <c r="A1165" s="395" t="s">
        <v>7425</v>
      </c>
      <c r="B1165" s="400"/>
      <c r="C1165" s="400"/>
      <c r="D1165" s="400"/>
      <c r="E1165" s="400"/>
      <c r="F1165" s="397">
        <v>227</v>
      </c>
      <c r="G1165" s="397">
        <v>256</v>
      </c>
      <c r="H1165" s="397">
        <v>217</v>
      </c>
      <c r="I1165" s="397">
        <v>199</v>
      </c>
      <c r="J1165" s="397">
        <v>225</v>
      </c>
      <c r="K1165" s="397">
        <v>216</v>
      </c>
      <c r="L1165" s="397">
        <v>221</v>
      </c>
      <c r="M1165" s="397">
        <v>215</v>
      </c>
      <c r="N1165" s="395">
        <f t="shared" si="18"/>
        <v>1776</v>
      </c>
    </row>
    <row r="1166" spans="1:14" x14ac:dyDescent="0.25">
      <c r="A1166" s="395" t="s">
        <v>7423</v>
      </c>
      <c r="B1166" s="397">
        <v>95</v>
      </c>
      <c r="C1166" s="397">
        <v>81</v>
      </c>
      <c r="D1166" s="397">
        <v>88</v>
      </c>
      <c r="E1166" s="397">
        <v>103</v>
      </c>
      <c r="F1166" s="399"/>
      <c r="G1166" s="399"/>
      <c r="H1166" s="399"/>
      <c r="I1166" s="399"/>
      <c r="J1166" s="399"/>
      <c r="K1166" s="399"/>
      <c r="L1166" s="399"/>
      <c r="M1166" s="399"/>
      <c r="N1166" s="395">
        <f t="shared" si="18"/>
        <v>367</v>
      </c>
    </row>
    <row r="1167" spans="1:14" x14ac:dyDescent="0.25">
      <c r="A1167" s="395" t="s">
        <v>7424</v>
      </c>
      <c r="B1167" s="400"/>
      <c r="C1167" s="400"/>
      <c r="D1167" s="400"/>
      <c r="E1167" s="400"/>
      <c r="F1167" s="398">
        <v>95</v>
      </c>
      <c r="G1167" s="398">
        <v>137</v>
      </c>
      <c r="H1167" s="398">
        <v>102</v>
      </c>
      <c r="I1167" s="398">
        <v>136</v>
      </c>
      <c r="J1167" s="398">
        <v>92</v>
      </c>
      <c r="K1167" s="398">
        <v>118</v>
      </c>
      <c r="L1167" s="398">
        <v>108</v>
      </c>
      <c r="M1167" s="398">
        <v>114</v>
      </c>
      <c r="N1167" s="395">
        <f t="shared" si="18"/>
        <v>902</v>
      </c>
    </row>
    <row r="1168" spans="1:14" x14ac:dyDescent="0.25">
      <c r="A1168" s="395" t="s">
        <v>7426</v>
      </c>
      <c r="B1168" s="397">
        <v>122</v>
      </c>
      <c r="C1168" s="397">
        <v>129</v>
      </c>
      <c r="D1168" s="397">
        <v>109</v>
      </c>
      <c r="E1168" s="397">
        <v>118</v>
      </c>
      <c r="F1168" s="400"/>
      <c r="G1168" s="400"/>
      <c r="H1168" s="400"/>
      <c r="I1168" s="400"/>
      <c r="J1168" s="400"/>
      <c r="K1168" s="400"/>
      <c r="L1168" s="400"/>
      <c r="M1168" s="400"/>
      <c r="N1168" s="395">
        <f t="shared" si="18"/>
        <v>478</v>
      </c>
    </row>
    <row r="1169" spans="1:14" x14ac:dyDescent="0.25">
      <c r="A1169" s="395" t="s">
        <v>7340</v>
      </c>
      <c r="B1169" s="400"/>
      <c r="C1169" s="400"/>
      <c r="D1169" s="400"/>
      <c r="E1169" s="400"/>
      <c r="F1169" s="398">
        <v>105</v>
      </c>
      <c r="G1169" s="398">
        <v>102</v>
      </c>
      <c r="H1169" s="398">
        <v>96</v>
      </c>
      <c r="I1169" s="398">
        <v>111</v>
      </c>
      <c r="J1169" s="398">
        <v>91</v>
      </c>
      <c r="K1169" s="398">
        <v>114</v>
      </c>
      <c r="L1169" s="398">
        <v>99</v>
      </c>
      <c r="M1169" s="398">
        <v>110</v>
      </c>
      <c r="N1169" s="395">
        <f t="shared" si="18"/>
        <v>828</v>
      </c>
    </row>
    <row r="1170" spans="1:14" x14ac:dyDescent="0.25">
      <c r="A1170" s="395" t="s">
        <v>7341</v>
      </c>
      <c r="B1170" s="397">
        <v>105</v>
      </c>
      <c r="C1170" s="397">
        <v>110</v>
      </c>
      <c r="D1170" s="397">
        <v>86</v>
      </c>
      <c r="E1170" s="397">
        <v>103</v>
      </c>
      <c r="F1170" s="400"/>
      <c r="G1170" s="400"/>
      <c r="H1170" s="400"/>
      <c r="I1170" s="400"/>
      <c r="J1170" s="400"/>
      <c r="K1170" s="400"/>
      <c r="L1170" s="400"/>
      <c r="M1170" s="400"/>
      <c r="N1170" s="395">
        <f t="shared" si="18"/>
        <v>404</v>
      </c>
    </row>
    <row r="1171" spans="1:14" x14ac:dyDescent="0.25">
      <c r="A1171" s="395" t="s">
        <v>7030</v>
      </c>
      <c r="B1171" s="400"/>
      <c r="C1171" s="400"/>
      <c r="D1171" s="400"/>
      <c r="E1171" s="400"/>
      <c r="F1171" s="399"/>
      <c r="G1171" s="399"/>
      <c r="H1171" s="398">
        <v>35</v>
      </c>
      <c r="I1171" s="398">
        <v>61</v>
      </c>
      <c r="J1171" s="398">
        <v>47</v>
      </c>
      <c r="K1171" s="398">
        <v>74</v>
      </c>
      <c r="L1171" s="398">
        <v>24</v>
      </c>
      <c r="M1171" s="398">
        <v>51</v>
      </c>
      <c r="N1171" s="395">
        <f t="shared" si="18"/>
        <v>292</v>
      </c>
    </row>
    <row r="1172" spans="1:14" x14ac:dyDescent="0.25">
      <c r="A1172" s="395" t="s">
        <v>6805</v>
      </c>
      <c r="B1172" s="400"/>
      <c r="C1172" s="400"/>
      <c r="D1172" s="400"/>
      <c r="E1172" s="400"/>
      <c r="F1172" s="397">
        <v>287</v>
      </c>
      <c r="G1172" s="397">
        <v>322</v>
      </c>
      <c r="H1172" s="397">
        <v>291</v>
      </c>
      <c r="I1172" s="397">
        <v>297</v>
      </c>
      <c r="J1172" s="400"/>
      <c r="K1172" s="400"/>
      <c r="L1172" s="400"/>
      <c r="M1172" s="400"/>
      <c r="N1172" s="395">
        <f t="shared" si="18"/>
        <v>1197</v>
      </c>
    </row>
    <row r="1173" spans="1:14" x14ac:dyDescent="0.25">
      <c r="A1173" s="395" t="s">
        <v>6804</v>
      </c>
      <c r="B1173" s="397">
        <v>302</v>
      </c>
      <c r="C1173" s="397">
        <v>317</v>
      </c>
      <c r="D1173" s="397">
        <v>264</v>
      </c>
      <c r="E1173" s="397">
        <v>287</v>
      </c>
      <c r="F1173" s="400"/>
      <c r="G1173" s="400"/>
      <c r="H1173" s="400"/>
      <c r="I1173" s="400"/>
      <c r="J1173" s="400"/>
      <c r="K1173" s="400"/>
      <c r="L1173" s="400"/>
      <c r="M1173" s="400"/>
      <c r="N1173" s="395">
        <f t="shared" si="18"/>
        <v>1170</v>
      </c>
    </row>
    <row r="1174" spans="1:14" x14ac:dyDescent="0.25">
      <c r="A1174" s="395" t="s">
        <v>6803</v>
      </c>
      <c r="B1174" s="400"/>
      <c r="C1174" s="400"/>
      <c r="D1174" s="400"/>
      <c r="E1174" s="400"/>
      <c r="F1174" s="400"/>
      <c r="G1174" s="400"/>
      <c r="H1174" s="400"/>
      <c r="I1174" s="400"/>
      <c r="J1174" s="397">
        <v>280</v>
      </c>
      <c r="K1174" s="397">
        <v>292</v>
      </c>
      <c r="L1174" s="397">
        <v>252</v>
      </c>
      <c r="M1174" s="397">
        <v>303</v>
      </c>
      <c r="N1174" s="395">
        <f t="shared" si="18"/>
        <v>1127</v>
      </c>
    </row>
    <row r="1175" spans="1:14" x14ac:dyDescent="0.25">
      <c r="A1175" s="395" t="s">
        <v>7999</v>
      </c>
      <c r="B1175" s="397">
        <v>10</v>
      </c>
      <c r="C1175" s="397">
        <v>29</v>
      </c>
      <c r="D1175" s="397">
        <v>10</v>
      </c>
      <c r="E1175" s="397">
        <v>22</v>
      </c>
      <c r="F1175" s="399"/>
      <c r="G1175" s="399"/>
      <c r="H1175" s="399"/>
      <c r="I1175" s="399"/>
      <c r="J1175" s="399"/>
      <c r="K1175" s="399"/>
      <c r="L1175" s="399"/>
      <c r="M1175" s="399"/>
      <c r="N1175" s="395">
        <f t="shared" si="18"/>
        <v>71</v>
      </c>
    </row>
    <row r="1176" spans="1:14" x14ac:dyDescent="0.25">
      <c r="A1176" s="395" t="s">
        <v>7019</v>
      </c>
      <c r="B1176" s="397">
        <v>25</v>
      </c>
      <c r="C1176" s="397">
        <v>22</v>
      </c>
      <c r="D1176" s="397">
        <v>21</v>
      </c>
      <c r="E1176" s="397">
        <v>10</v>
      </c>
      <c r="F1176" s="398">
        <v>18</v>
      </c>
      <c r="G1176" s="398">
        <v>23</v>
      </c>
      <c r="H1176" s="398">
        <v>17</v>
      </c>
      <c r="I1176" s="398">
        <v>26</v>
      </c>
      <c r="J1176" s="398">
        <v>17</v>
      </c>
      <c r="K1176" s="398">
        <v>20</v>
      </c>
      <c r="L1176" s="398">
        <v>20</v>
      </c>
      <c r="M1176" s="398">
        <v>20</v>
      </c>
      <c r="N1176" s="395">
        <f t="shared" si="18"/>
        <v>239</v>
      </c>
    </row>
    <row r="1177" spans="1:14" x14ac:dyDescent="0.25">
      <c r="A1177" s="395" t="s">
        <v>6766</v>
      </c>
      <c r="B1177" s="400"/>
      <c r="C1177" s="400"/>
      <c r="D1177" s="400"/>
      <c r="E1177" s="400"/>
      <c r="F1177" s="397">
        <v>205</v>
      </c>
      <c r="G1177" s="397">
        <v>176</v>
      </c>
      <c r="H1177" s="397">
        <v>175</v>
      </c>
      <c r="I1177" s="397">
        <v>224</v>
      </c>
      <c r="J1177" s="397">
        <v>182</v>
      </c>
      <c r="K1177" s="397">
        <v>191</v>
      </c>
      <c r="L1177" s="397">
        <v>195</v>
      </c>
      <c r="M1177" s="397">
        <v>195</v>
      </c>
      <c r="N1177" s="395">
        <f t="shared" si="18"/>
        <v>1543</v>
      </c>
    </row>
    <row r="1178" spans="1:14" x14ac:dyDescent="0.25">
      <c r="A1178" s="395" t="s">
        <v>6767</v>
      </c>
      <c r="B1178" s="397">
        <v>162</v>
      </c>
      <c r="C1178" s="397">
        <v>185</v>
      </c>
      <c r="D1178" s="397">
        <v>181</v>
      </c>
      <c r="E1178" s="397">
        <v>196</v>
      </c>
      <c r="F1178" s="399"/>
      <c r="G1178" s="399"/>
      <c r="H1178" s="399"/>
      <c r="I1178" s="399"/>
      <c r="J1178" s="399"/>
      <c r="K1178" s="399"/>
      <c r="L1178" s="399"/>
      <c r="M1178" s="399"/>
      <c r="N1178" s="395">
        <f t="shared" si="18"/>
        <v>724</v>
      </c>
    </row>
    <row r="1179" spans="1:14" x14ac:dyDescent="0.25">
      <c r="A1179" s="395" t="s">
        <v>7333</v>
      </c>
      <c r="B1179" s="400"/>
      <c r="C1179" s="400"/>
      <c r="D1179" s="400"/>
      <c r="E1179" s="400"/>
      <c r="F1179" s="397">
        <v>104</v>
      </c>
      <c r="G1179" s="397">
        <v>94</v>
      </c>
      <c r="H1179" s="397">
        <v>80</v>
      </c>
      <c r="I1179" s="397">
        <v>111</v>
      </c>
      <c r="J1179" s="397">
        <v>74</v>
      </c>
      <c r="K1179" s="397">
        <v>93</v>
      </c>
      <c r="L1179" s="397">
        <v>79</v>
      </c>
      <c r="M1179" s="397">
        <v>74</v>
      </c>
      <c r="N1179" s="395">
        <f t="shared" si="18"/>
        <v>709</v>
      </c>
    </row>
    <row r="1180" spans="1:14" x14ac:dyDescent="0.25">
      <c r="A1180" s="395" t="s">
        <v>7332</v>
      </c>
      <c r="B1180" s="398">
        <v>88</v>
      </c>
      <c r="C1180" s="398">
        <v>97</v>
      </c>
      <c r="D1180" s="398">
        <v>90</v>
      </c>
      <c r="E1180" s="398">
        <v>85</v>
      </c>
      <c r="F1180" s="399"/>
      <c r="G1180" s="399"/>
      <c r="H1180" s="399"/>
      <c r="I1180" s="399"/>
      <c r="J1180" s="399"/>
      <c r="K1180" s="399"/>
      <c r="L1180" s="400"/>
      <c r="M1180" s="400"/>
      <c r="N1180" s="395">
        <f t="shared" si="18"/>
        <v>360</v>
      </c>
    </row>
    <row r="1181" spans="1:14" x14ac:dyDescent="0.25">
      <c r="A1181" s="395" t="s">
        <v>13984</v>
      </c>
      <c r="B1181" s="399"/>
      <c r="C1181" s="399"/>
      <c r="D1181" s="399"/>
      <c r="E1181" s="399"/>
      <c r="F1181" s="397">
        <v>10</v>
      </c>
      <c r="G1181" s="397">
        <v>17</v>
      </c>
      <c r="H1181" s="397">
        <v>16</v>
      </c>
      <c r="I1181" s="397">
        <v>13</v>
      </c>
      <c r="J1181" s="397">
        <v>8</v>
      </c>
      <c r="K1181" s="397">
        <v>20</v>
      </c>
      <c r="L1181" s="397">
        <v>13</v>
      </c>
      <c r="M1181" s="397">
        <v>13</v>
      </c>
      <c r="N1181" s="395">
        <f t="shared" si="18"/>
        <v>110</v>
      </c>
    </row>
    <row r="1182" spans="1:14" x14ac:dyDescent="0.25">
      <c r="A1182" s="395" t="s">
        <v>13985</v>
      </c>
      <c r="B1182" s="398">
        <v>15</v>
      </c>
      <c r="C1182" s="398">
        <v>15</v>
      </c>
      <c r="D1182" s="398">
        <v>15</v>
      </c>
      <c r="E1182" s="398">
        <v>13</v>
      </c>
      <c r="F1182" s="400"/>
      <c r="G1182" s="400"/>
      <c r="H1182" s="400"/>
      <c r="I1182" s="400"/>
      <c r="J1182" s="400"/>
      <c r="K1182" s="400"/>
      <c r="L1182" s="400"/>
      <c r="M1182" s="400"/>
      <c r="N1182" s="395">
        <f t="shared" si="18"/>
        <v>58</v>
      </c>
    </row>
    <row r="1183" spans="1:14" x14ac:dyDescent="0.25">
      <c r="A1183" s="395" t="s">
        <v>6835</v>
      </c>
      <c r="B1183" s="400"/>
      <c r="C1183" s="400"/>
      <c r="D1183" s="400"/>
      <c r="E1183" s="400"/>
      <c r="F1183" s="398">
        <v>58</v>
      </c>
      <c r="G1183" s="398">
        <v>91</v>
      </c>
      <c r="H1183" s="398">
        <v>67</v>
      </c>
      <c r="I1183" s="398">
        <v>68</v>
      </c>
      <c r="J1183" s="398">
        <v>57</v>
      </c>
      <c r="K1183" s="398">
        <v>56</v>
      </c>
      <c r="L1183" s="398">
        <v>55</v>
      </c>
      <c r="M1183" s="398">
        <v>66</v>
      </c>
      <c r="N1183" s="395">
        <f t="shared" si="18"/>
        <v>518</v>
      </c>
    </row>
    <row r="1184" spans="1:14" x14ac:dyDescent="0.25">
      <c r="A1184" s="395" t="s">
        <v>6834</v>
      </c>
      <c r="B1184" s="398">
        <v>72</v>
      </c>
      <c r="C1184" s="398">
        <v>102</v>
      </c>
      <c r="D1184" s="398">
        <v>75</v>
      </c>
      <c r="E1184" s="398">
        <v>86</v>
      </c>
      <c r="F1184" s="400"/>
      <c r="G1184" s="400"/>
      <c r="H1184" s="400"/>
      <c r="I1184" s="400"/>
      <c r="J1184" s="400"/>
      <c r="K1184" s="400"/>
      <c r="L1184" s="400"/>
      <c r="M1184" s="400"/>
      <c r="N1184" s="395">
        <f t="shared" si="18"/>
        <v>335</v>
      </c>
    </row>
    <row r="1185" spans="1:14" x14ac:dyDescent="0.25">
      <c r="A1185" s="395" t="s">
        <v>6837</v>
      </c>
      <c r="B1185" s="397">
        <v>52</v>
      </c>
      <c r="C1185" s="397">
        <v>55</v>
      </c>
      <c r="D1185" s="397">
        <v>51</v>
      </c>
      <c r="E1185" s="397">
        <v>55</v>
      </c>
      <c r="F1185" s="399"/>
      <c r="G1185" s="399"/>
      <c r="H1185" s="399"/>
      <c r="I1185" s="399"/>
      <c r="J1185" s="399"/>
      <c r="K1185" s="399"/>
      <c r="L1185" s="399"/>
      <c r="M1185" s="399"/>
      <c r="N1185" s="395">
        <f t="shared" si="18"/>
        <v>213</v>
      </c>
    </row>
    <row r="1186" spans="1:14" x14ac:dyDescent="0.25">
      <c r="A1186" s="395" t="s">
        <v>6836</v>
      </c>
      <c r="B1186" s="400"/>
      <c r="C1186" s="400"/>
      <c r="D1186" s="400"/>
      <c r="E1186" s="400"/>
      <c r="F1186" s="398">
        <v>51</v>
      </c>
      <c r="G1186" s="398">
        <v>58</v>
      </c>
      <c r="H1186" s="398">
        <v>51</v>
      </c>
      <c r="I1186" s="398">
        <v>62</v>
      </c>
      <c r="J1186" s="398">
        <v>56</v>
      </c>
      <c r="K1186" s="398">
        <v>50</v>
      </c>
      <c r="L1186" s="398">
        <v>40</v>
      </c>
      <c r="M1186" s="398">
        <v>55</v>
      </c>
      <c r="N1186" s="395">
        <f t="shared" si="18"/>
        <v>423</v>
      </c>
    </row>
    <row r="1187" spans="1:14" x14ac:dyDescent="0.25">
      <c r="A1187" s="395" t="s">
        <v>7980</v>
      </c>
      <c r="B1187" s="397">
        <v>52</v>
      </c>
      <c r="C1187" s="397">
        <v>54</v>
      </c>
      <c r="D1187" s="397">
        <v>42</v>
      </c>
      <c r="E1187" s="397">
        <v>38</v>
      </c>
      <c r="F1187" s="398">
        <v>38</v>
      </c>
      <c r="G1187" s="398">
        <v>42</v>
      </c>
      <c r="H1187" s="398">
        <v>27</v>
      </c>
      <c r="I1187" s="398">
        <v>32</v>
      </c>
      <c r="J1187" s="398">
        <v>35</v>
      </c>
      <c r="K1187" s="398">
        <v>42</v>
      </c>
      <c r="L1187" s="398">
        <v>37</v>
      </c>
      <c r="M1187" s="398">
        <v>28</v>
      </c>
      <c r="N1187" s="395">
        <f t="shared" si="18"/>
        <v>467</v>
      </c>
    </row>
    <row r="1188" spans="1:14" x14ac:dyDescent="0.25">
      <c r="A1188" s="395" t="s">
        <v>6812</v>
      </c>
      <c r="B1188" s="397">
        <v>45</v>
      </c>
      <c r="C1188" s="397">
        <v>35</v>
      </c>
      <c r="D1188" s="397">
        <v>49</v>
      </c>
      <c r="E1188" s="397">
        <v>50</v>
      </c>
      <c r="F1188" s="397">
        <v>41</v>
      </c>
      <c r="G1188" s="397">
        <v>45</v>
      </c>
      <c r="H1188" s="397">
        <v>49</v>
      </c>
      <c r="I1188" s="397">
        <v>55</v>
      </c>
      <c r="J1188" s="397">
        <v>32</v>
      </c>
      <c r="K1188" s="397">
        <v>36</v>
      </c>
      <c r="L1188" s="397">
        <v>49</v>
      </c>
      <c r="M1188" s="397">
        <v>47</v>
      </c>
      <c r="N1188" s="395">
        <f t="shared" si="18"/>
        <v>533</v>
      </c>
    </row>
    <row r="1189" spans="1:14" x14ac:dyDescent="0.25">
      <c r="A1189" s="395" t="s">
        <v>7334</v>
      </c>
      <c r="B1189" s="400"/>
      <c r="C1189" s="400"/>
      <c r="D1189" s="400"/>
      <c r="E1189" s="400"/>
      <c r="F1189" s="398">
        <v>108</v>
      </c>
      <c r="G1189" s="398">
        <v>120</v>
      </c>
      <c r="H1189" s="398">
        <v>106</v>
      </c>
      <c r="I1189" s="398">
        <v>111</v>
      </c>
      <c r="J1189" s="398">
        <v>106</v>
      </c>
      <c r="K1189" s="398">
        <v>107</v>
      </c>
      <c r="L1189" s="398">
        <v>94</v>
      </c>
      <c r="M1189" s="398">
        <v>106</v>
      </c>
      <c r="N1189" s="395">
        <f t="shared" si="18"/>
        <v>858</v>
      </c>
    </row>
    <row r="1190" spans="1:14" x14ac:dyDescent="0.25">
      <c r="A1190" s="395" t="s">
        <v>7335</v>
      </c>
      <c r="B1190" s="398">
        <v>111</v>
      </c>
      <c r="C1190" s="398">
        <v>103</v>
      </c>
      <c r="D1190" s="398">
        <v>104</v>
      </c>
      <c r="E1190" s="398">
        <v>124</v>
      </c>
      <c r="F1190" s="400"/>
      <c r="G1190" s="400"/>
      <c r="H1190" s="400"/>
      <c r="I1190" s="400"/>
      <c r="J1190" s="400"/>
      <c r="K1190" s="400"/>
      <c r="L1190" s="400"/>
      <c r="M1190" s="400"/>
      <c r="N1190" s="395">
        <f t="shared" si="18"/>
        <v>442</v>
      </c>
    </row>
    <row r="1191" spans="1:14" x14ac:dyDescent="0.25">
      <c r="A1191" s="395" t="s">
        <v>7265</v>
      </c>
      <c r="B1191" s="397">
        <v>121</v>
      </c>
      <c r="C1191" s="397">
        <v>138</v>
      </c>
      <c r="D1191" s="397">
        <v>142</v>
      </c>
      <c r="E1191" s="397">
        <v>143</v>
      </c>
      <c r="F1191" s="399"/>
      <c r="G1191" s="399"/>
      <c r="H1191" s="399"/>
      <c r="I1191" s="399"/>
      <c r="J1191" s="399"/>
      <c r="K1191" s="399"/>
      <c r="L1191" s="399"/>
      <c r="M1191" s="399"/>
      <c r="N1191" s="395">
        <f t="shared" si="18"/>
        <v>544</v>
      </c>
    </row>
    <row r="1192" spans="1:14" x14ac:dyDescent="0.25">
      <c r="A1192" s="395" t="s">
        <v>7266</v>
      </c>
      <c r="B1192" s="400"/>
      <c r="C1192" s="400"/>
      <c r="D1192" s="400"/>
      <c r="E1192" s="400"/>
      <c r="F1192" s="398">
        <v>139</v>
      </c>
      <c r="G1192" s="398">
        <v>144</v>
      </c>
      <c r="H1192" s="398">
        <v>152</v>
      </c>
      <c r="I1192" s="398">
        <v>113</v>
      </c>
      <c r="J1192" s="398">
        <v>120</v>
      </c>
      <c r="K1192" s="398">
        <v>126</v>
      </c>
      <c r="L1192" s="398">
        <v>112</v>
      </c>
      <c r="M1192" s="398">
        <v>134</v>
      </c>
      <c r="N1192" s="395">
        <f t="shared" si="18"/>
        <v>1040</v>
      </c>
    </row>
    <row r="1193" spans="1:14" x14ac:dyDescent="0.25">
      <c r="A1193" s="395" t="s">
        <v>6799</v>
      </c>
      <c r="B1193" s="400"/>
      <c r="C1193" s="400"/>
      <c r="D1193" s="400"/>
      <c r="E1193" s="400"/>
      <c r="F1193" s="398">
        <v>104</v>
      </c>
      <c r="G1193" s="398">
        <v>84</v>
      </c>
      <c r="H1193" s="398">
        <v>80</v>
      </c>
      <c r="I1193" s="398">
        <v>85</v>
      </c>
      <c r="J1193" s="398">
        <v>64</v>
      </c>
      <c r="K1193" s="398">
        <v>90</v>
      </c>
      <c r="L1193" s="398">
        <v>69</v>
      </c>
      <c r="M1193" s="398">
        <v>63</v>
      </c>
      <c r="N1193" s="395">
        <f t="shared" si="18"/>
        <v>639</v>
      </c>
    </row>
    <row r="1194" spans="1:14" x14ac:dyDescent="0.25">
      <c r="A1194" s="395" t="s">
        <v>6800</v>
      </c>
      <c r="B1194" s="397">
        <v>79</v>
      </c>
      <c r="C1194" s="397">
        <v>86</v>
      </c>
      <c r="D1194" s="397">
        <v>73</v>
      </c>
      <c r="E1194" s="397">
        <v>82</v>
      </c>
      <c r="F1194" s="400"/>
      <c r="G1194" s="400"/>
      <c r="H1194" s="400"/>
      <c r="I1194" s="400"/>
      <c r="J1194" s="400"/>
      <c r="K1194" s="400"/>
      <c r="L1194" s="400"/>
      <c r="M1194" s="400"/>
      <c r="N1194" s="395">
        <f t="shared" si="18"/>
        <v>320</v>
      </c>
    </row>
    <row r="1195" spans="1:14" x14ac:dyDescent="0.25">
      <c r="A1195" s="395" t="s">
        <v>7037</v>
      </c>
      <c r="B1195" s="397">
        <v>31</v>
      </c>
      <c r="C1195" s="397">
        <v>47</v>
      </c>
      <c r="D1195" s="397">
        <v>30</v>
      </c>
      <c r="E1195" s="397">
        <v>25</v>
      </c>
      <c r="F1195" s="398">
        <v>34</v>
      </c>
      <c r="G1195" s="398">
        <v>37</v>
      </c>
      <c r="H1195" s="398">
        <v>37</v>
      </c>
      <c r="I1195" s="398">
        <v>36</v>
      </c>
      <c r="J1195" s="398">
        <v>30</v>
      </c>
      <c r="K1195" s="398">
        <v>28</v>
      </c>
      <c r="L1195" s="398">
        <v>39</v>
      </c>
      <c r="M1195" s="398">
        <v>47</v>
      </c>
      <c r="N1195" s="395">
        <f t="shared" si="18"/>
        <v>421</v>
      </c>
    </row>
    <row r="1196" spans="1:14" x14ac:dyDescent="0.25">
      <c r="A1196" s="395" t="s">
        <v>7188</v>
      </c>
      <c r="B1196" s="397">
        <v>67</v>
      </c>
      <c r="C1196" s="397">
        <v>64</v>
      </c>
      <c r="D1196" s="397">
        <v>72</v>
      </c>
      <c r="E1196" s="397">
        <v>88</v>
      </c>
      <c r="F1196" s="400"/>
      <c r="G1196" s="400"/>
      <c r="H1196" s="400"/>
      <c r="I1196" s="400"/>
      <c r="J1196" s="400"/>
      <c r="K1196" s="400"/>
      <c r="L1196" s="400"/>
      <c r="M1196" s="400"/>
      <c r="N1196" s="395">
        <f t="shared" si="18"/>
        <v>291</v>
      </c>
    </row>
    <row r="1197" spans="1:14" x14ac:dyDescent="0.25">
      <c r="A1197" s="395" t="s">
        <v>7189</v>
      </c>
      <c r="B1197" s="400"/>
      <c r="C1197" s="400"/>
      <c r="D1197" s="400"/>
      <c r="E1197" s="400"/>
      <c r="F1197" s="397">
        <v>156</v>
      </c>
      <c r="G1197" s="397">
        <v>156</v>
      </c>
      <c r="H1197" s="397">
        <v>131</v>
      </c>
      <c r="I1197" s="397">
        <v>151</v>
      </c>
      <c r="J1197" s="397">
        <v>153</v>
      </c>
      <c r="K1197" s="397">
        <v>145</v>
      </c>
      <c r="L1197" s="397">
        <v>93</v>
      </c>
      <c r="M1197" s="397">
        <v>72</v>
      </c>
      <c r="N1197" s="395">
        <f t="shared" si="18"/>
        <v>1057</v>
      </c>
    </row>
    <row r="1198" spans="1:14" x14ac:dyDescent="0.25">
      <c r="A1198" s="395" t="s">
        <v>7190</v>
      </c>
      <c r="B1198" s="397">
        <v>74</v>
      </c>
      <c r="C1198" s="397">
        <v>68</v>
      </c>
      <c r="D1198" s="397">
        <v>72</v>
      </c>
      <c r="E1198" s="397">
        <v>84</v>
      </c>
      <c r="F1198" s="400"/>
      <c r="G1198" s="400"/>
      <c r="H1198" s="400"/>
      <c r="I1198" s="400"/>
      <c r="J1198" s="399"/>
      <c r="K1198" s="399"/>
      <c r="L1198" s="399"/>
      <c r="M1198" s="399"/>
      <c r="N1198" s="395">
        <f t="shared" si="18"/>
        <v>298</v>
      </c>
    </row>
    <row r="1199" spans="1:14" x14ac:dyDescent="0.25">
      <c r="A1199" s="395" t="s">
        <v>15073</v>
      </c>
      <c r="B1199" s="397">
        <v>1</v>
      </c>
      <c r="C1199" s="397">
        <v>1</v>
      </c>
      <c r="D1199" s="400"/>
      <c r="E1199" s="400"/>
      <c r="F1199" s="399"/>
      <c r="G1199" s="399"/>
      <c r="H1199" s="399"/>
      <c r="I1199" s="399"/>
      <c r="J1199" s="399"/>
      <c r="K1199" s="399"/>
      <c r="L1199" s="399"/>
      <c r="M1199" s="399"/>
      <c r="N1199" s="395">
        <f t="shared" si="18"/>
        <v>2</v>
      </c>
    </row>
    <row r="1200" spans="1:14" x14ac:dyDescent="0.25">
      <c r="A1200" s="395" t="s">
        <v>15074</v>
      </c>
      <c r="B1200" s="397">
        <v>100</v>
      </c>
      <c r="C1200" s="397">
        <v>103</v>
      </c>
      <c r="D1200" s="397">
        <v>96</v>
      </c>
      <c r="E1200" s="397">
        <v>103</v>
      </c>
      <c r="F1200" s="397">
        <v>96</v>
      </c>
      <c r="G1200" s="397">
        <v>110</v>
      </c>
      <c r="H1200" s="398">
        <v>103</v>
      </c>
      <c r="I1200" s="398">
        <v>116</v>
      </c>
      <c r="J1200" s="398">
        <v>90</v>
      </c>
      <c r="K1200" s="398">
        <v>74</v>
      </c>
      <c r="L1200" s="398">
        <v>76</v>
      </c>
      <c r="M1200" s="398">
        <v>128</v>
      </c>
      <c r="N1200" s="395">
        <f t="shared" si="18"/>
        <v>1195</v>
      </c>
    </row>
    <row r="1201" spans="1:14" x14ac:dyDescent="0.25">
      <c r="A1201" s="395" t="s">
        <v>7020</v>
      </c>
      <c r="B1201" s="400"/>
      <c r="C1201" s="400"/>
      <c r="D1201" s="400"/>
      <c r="E1201" s="400"/>
      <c r="F1201" s="399"/>
      <c r="G1201" s="399"/>
      <c r="H1201" s="398">
        <v>51</v>
      </c>
      <c r="I1201" s="398">
        <v>84</v>
      </c>
      <c r="J1201" s="398">
        <v>58</v>
      </c>
      <c r="K1201" s="398">
        <v>75</v>
      </c>
      <c r="L1201" s="398">
        <v>43</v>
      </c>
      <c r="M1201" s="398">
        <v>77</v>
      </c>
      <c r="N1201" s="395">
        <f t="shared" si="18"/>
        <v>388</v>
      </c>
    </row>
    <row r="1202" spans="1:14" x14ac:dyDescent="0.25">
      <c r="A1202" s="395" t="s">
        <v>7620</v>
      </c>
      <c r="B1202" s="397">
        <v>154</v>
      </c>
      <c r="C1202" s="397">
        <v>136</v>
      </c>
      <c r="D1202" s="397">
        <v>126</v>
      </c>
      <c r="E1202" s="397">
        <v>132</v>
      </c>
      <c r="F1202" s="400"/>
      <c r="G1202" s="400"/>
      <c r="H1202" s="400"/>
      <c r="I1202" s="400"/>
      <c r="J1202" s="400"/>
      <c r="K1202" s="400"/>
      <c r="L1202" s="400"/>
      <c r="M1202" s="400"/>
      <c r="N1202" s="395">
        <f t="shared" si="18"/>
        <v>548</v>
      </c>
    </row>
    <row r="1203" spans="1:14" x14ac:dyDescent="0.25">
      <c r="A1203" s="395" t="s">
        <v>7619</v>
      </c>
      <c r="B1203" s="397">
        <v>114</v>
      </c>
      <c r="C1203" s="397">
        <v>147</v>
      </c>
      <c r="D1203" s="397">
        <v>136</v>
      </c>
      <c r="E1203" s="397">
        <v>128</v>
      </c>
      <c r="F1203" s="400"/>
      <c r="G1203" s="400"/>
      <c r="H1203" s="400"/>
      <c r="I1203" s="400"/>
      <c r="J1203" s="400"/>
      <c r="K1203" s="400"/>
      <c r="L1203" s="400"/>
      <c r="M1203" s="400"/>
      <c r="N1203" s="395">
        <f t="shared" si="18"/>
        <v>525</v>
      </c>
    </row>
    <row r="1204" spans="1:14" x14ac:dyDescent="0.25">
      <c r="A1204" s="395" t="s">
        <v>7618</v>
      </c>
      <c r="B1204" s="399"/>
      <c r="C1204" s="399"/>
      <c r="D1204" s="399"/>
      <c r="E1204" s="399"/>
      <c r="F1204" s="397">
        <v>266</v>
      </c>
      <c r="G1204" s="397">
        <v>295</v>
      </c>
      <c r="H1204" s="397">
        <v>269</v>
      </c>
      <c r="I1204" s="397">
        <v>253</v>
      </c>
      <c r="J1204" s="397">
        <v>244</v>
      </c>
      <c r="K1204" s="397">
        <v>280</v>
      </c>
      <c r="L1204" s="397">
        <v>251</v>
      </c>
      <c r="M1204" s="397">
        <v>273</v>
      </c>
      <c r="N1204" s="395">
        <f t="shared" si="18"/>
        <v>2131</v>
      </c>
    </row>
    <row r="1205" spans="1:14" x14ac:dyDescent="0.25">
      <c r="A1205" s="395" t="s">
        <v>7590</v>
      </c>
      <c r="B1205" s="398">
        <v>8</v>
      </c>
      <c r="C1205" s="398">
        <v>10</v>
      </c>
      <c r="D1205" s="398">
        <v>10</v>
      </c>
      <c r="E1205" s="398">
        <v>8</v>
      </c>
      <c r="F1205" s="400"/>
      <c r="G1205" s="400"/>
      <c r="H1205" s="400"/>
      <c r="I1205" s="400"/>
      <c r="J1205" s="400"/>
      <c r="K1205" s="400"/>
      <c r="L1205" s="400"/>
      <c r="M1205" s="400"/>
      <c r="N1205" s="395">
        <f t="shared" si="18"/>
        <v>36</v>
      </c>
    </row>
    <row r="1206" spans="1:14" x14ac:dyDescent="0.25">
      <c r="A1206" s="395" t="s">
        <v>6768</v>
      </c>
      <c r="B1206" s="398">
        <v>75</v>
      </c>
      <c r="C1206" s="398">
        <v>59</v>
      </c>
      <c r="D1206" s="398">
        <v>63</v>
      </c>
      <c r="E1206" s="398">
        <v>63</v>
      </c>
      <c r="F1206" s="397">
        <v>49</v>
      </c>
      <c r="G1206" s="397">
        <v>66</v>
      </c>
      <c r="H1206" s="397">
        <v>63</v>
      </c>
      <c r="I1206" s="397">
        <v>68</v>
      </c>
      <c r="J1206" s="397">
        <v>66</v>
      </c>
      <c r="K1206" s="397">
        <v>51</v>
      </c>
      <c r="L1206" s="397">
        <v>64</v>
      </c>
      <c r="M1206" s="397">
        <v>74</v>
      </c>
      <c r="N1206" s="395">
        <f t="shared" si="18"/>
        <v>761</v>
      </c>
    </row>
    <row r="1207" spans="1:14" x14ac:dyDescent="0.25">
      <c r="A1207" s="395" t="s">
        <v>6801</v>
      </c>
      <c r="B1207" s="400"/>
      <c r="C1207" s="400"/>
      <c r="D1207" s="400"/>
      <c r="E1207" s="400"/>
      <c r="F1207" s="397">
        <v>104</v>
      </c>
      <c r="G1207" s="397">
        <v>130</v>
      </c>
      <c r="H1207" s="397">
        <v>128</v>
      </c>
      <c r="I1207" s="397">
        <v>130</v>
      </c>
      <c r="J1207" s="397">
        <v>114</v>
      </c>
      <c r="K1207" s="397">
        <v>122</v>
      </c>
      <c r="L1207" s="397">
        <v>119</v>
      </c>
      <c r="M1207" s="397">
        <v>121</v>
      </c>
      <c r="N1207" s="395">
        <f t="shared" si="18"/>
        <v>968</v>
      </c>
    </row>
    <row r="1208" spans="1:14" x14ac:dyDescent="0.25">
      <c r="A1208" s="395" t="s">
        <v>6802</v>
      </c>
      <c r="B1208" s="397">
        <v>91</v>
      </c>
      <c r="C1208" s="397">
        <v>99</v>
      </c>
      <c r="D1208" s="397">
        <v>105</v>
      </c>
      <c r="E1208" s="397">
        <v>113</v>
      </c>
      <c r="F1208" s="400"/>
      <c r="G1208" s="400"/>
      <c r="H1208" s="400"/>
      <c r="I1208" s="400"/>
      <c r="J1208" s="400"/>
      <c r="K1208" s="400"/>
      <c r="L1208" s="400"/>
      <c r="M1208" s="400"/>
      <c r="N1208" s="395">
        <f t="shared" si="18"/>
        <v>408</v>
      </c>
    </row>
    <row r="1209" spans="1:14" x14ac:dyDescent="0.25">
      <c r="A1209" s="395" t="s">
        <v>7131</v>
      </c>
      <c r="B1209" s="400"/>
      <c r="C1209" s="400"/>
      <c r="D1209" s="400"/>
      <c r="E1209" s="400"/>
      <c r="F1209" s="398">
        <v>112</v>
      </c>
      <c r="G1209" s="398">
        <v>126</v>
      </c>
      <c r="H1209" s="398">
        <v>97</v>
      </c>
      <c r="I1209" s="398">
        <v>96</v>
      </c>
      <c r="J1209" s="398">
        <v>97</v>
      </c>
      <c r="K1209" s="398">
        <v>90</v>
      </c>
      <c r="L1209" s="398">
        <v>108</v>
      </c>
      <c r="M1209" s="398">
        <v>108</v>
      </c>
      <c r="N1209" s="395">
        <f t="shared" si="18"/>
        <v>834</v>
      </c>
    </row>
    <row r="1210" spans="1:14" x14ac:dyDescent="0.25">
      <c r="A1210" s="395" t="s">
        <v>7132</v>
      </c>
      <c r="B1210" s="397">
        <v>112</v>
      </c>
      <c r="C1210" s="397">
        <v>102</v>
      </c>
      <c r="D1210" s="397">
        <v>79</v>
      </c>
      <c r="E1210" s="397">
        <v>130</v>
      </c>
      <c r="F1210" s="400"/>
      <c r="G1210" s="400"/>
      <c r="H1210" s="400"/>
      <c r="I1210" s="400"/>
      <c r="J1210" s="400"/>
      <c r="K1210" s="400"/>
      <c r="L1210" s="400"/>
      <c r="M1210" s="400"/>
      <c r="N1210" s="395">
        <f t="shared" si="18"/>
        <v>423</v>
      </c>
    </row>
    <row r="1211" spans="1:14" x14ac:dyDescent="0.25">
      <c r="A1211" s="395" t="s">
        <v>6770</v>
      </c>
      <c r="B1211" s="398">
        <v>111</v>
      </c>
      <c r="C1211" s="398">
        <v>103</v>
      </c>
      <c r="D1211" s="398">
        <v>101</v>
      </c>
      <c r="E1211" s="398">
        <v>96</v>
      </c>
      <c r="F1211" s="400"/>
      <c r="G1211" s="400"/>
      <c r="H1211" s="400"/>
      <c r="I1211" s="400"/>
      <c r="J1211" s="400"/>
      <c r="K1211" s="400"/>
      <c r="L1211" s="400"/>
      <c r="M1211" s="400"/>
      <c r="N1211" s="395">
        <f t="shared" si="18"/>
        <v>411</v>
      </c>
    </row>
    <row r="1212" spans="1:14" x14ac:dyDescent="0.25">
      <c r="A1212" s="395" t="s">
        <v>6769</v>
      </c>
      <c r="B1212" s="400"/>
      <c r="C1212" s="400"/>
      <c r="D1212" s="400"/>
      <c r="E1212" s="400"/>
      <c r="F1212" s="398">
        <v>108</v>
      </c>
      <c r="G1212" s="398">
        <v>93</v>
      </c>
      <c r="H1212" s="398">
        <v>105</v>
      </c>
      <c r="I1212" s="398">
        <v>109</v>
      </c>
      <c r="J1212" s="398">
        <v>68</v>
      </c>
      <c r="K1212" s="398">
        <v>85</v>
      </c>
      <c r="L1212" s="398">
        <v>83</v>
      </c>
      <c r="M1212" s="398">
        <v>104</v>
      </c>
      <c r="N1212" s="395">
        <f t="shared" si="18"/>
        <v>755</v>
      </c>
    </row>
    <row r="1213" spans="1:14" x14ac:dyDescent="0.25">
      <c r="A1213" s="395" t="s">
        <v>7267</v>
      </c>
      <c r="B1213" s="400"/>
      <c r="C1213" s="400"/>
      <c r="D1213" s="400"/>
      <c r="E1213" s="400"/>
      <c r="F1213" s="398">
        <v>73</v>
      </c>
      <c r="G1213" s="398">
        <v>92</v>
      </c>
      <c r="H1213" s="398">
        <v>83</v>
      </c>
      <c r="I1213" s="398">
        <v>94</v>
      </c>
      <c r="J1213" s="398">
        <v>93</v>
      </c>
      <c r="K1213" s="398">
        <v>70</v>
      </c>
      <c r="L1213" s="398">
        <v>63</v>
      </c>
      <c r="M1213" s="398">
        <v>91</v>
      </c>
      <c r="N1213" s="395">
        <f t="shared" si="18"/>
        <v>659</v>
      </c>
    </row>
    <row r="1214" spans="1:14" x14ac:dyDescent="0.25">
      <c r="A1214" s="395" t="s">
        <v>7268</v>
      </c>
      <c r="B1214" s="397">
        <v>88</v>
      </c>
      <c r="C1214" s="397">
        <v>88</v>
      </c>
      <c r="D1214" s="397">
        <v>85</v>
      </c>
      <c r="E1214" s="397">
        <v>84</v>
      </c>
      <c r="F1214" s="399"/>
      <c r="G1214" s="399"/>
      <c r="H1214" s="399"/>
      <c r="I1214" s="399"/>
      <c r="J1214" s="399"/>
      <c r="K1214" s="399"/>
      <c r="L1214" s="399"/>
      <c r="M1214" s="399"/>
      <c r="N1214" s="395">
        <f t="shared" si="18"/>
        <v>345</v>
      </c>
    </row>
    <row r="1215" spans="1:14" x14ac:dyDescent="0.25">
      <c r="A1215" s="395" t="s">
        <v>6772</v>
      </c>
      <c r="B1215" s="397">
        <v>57</v>
      </c>
      <c r="C1215" s="397">
        <v>89</v>
      </c>
      <c r="D1215" s="397">
        <v>94</v>
      </c>
      <c r="E1215" s="397">
        <v>93</v>
      </c>
      <c r="F1215" s="399"/>
      <c r="G1215" s="399"/>
      <c r="H1215" s="399"/>
      <c r="I1215" s="399"/>
      <c r="J1215" s="399"/>
      <c r="K1215" s="399"/>
      <c r="L1215" s="399"/>
      <c r="M1215" s="399"/>
      <c r="N1215" s="395">
        <f t="shared" si="18"/>
        <v>333</v>
      </c>
    </row>
    <row r="1216" spans="1:14" x14ac:dyDescent="0.25">
      <c r="A1216" s="395" t="s">
        <v>6771</v>
      </c>
      <c r="B1216" s="400"/>
      <c r="C1216" s="400"/>
      <c r="D1216" s="400"/>
      <c r="E1216" s="400"/>
      <c r="F1216" s="398">
        <v>78</v>
      </c>
      <c r="G1216" s="398">
        <v>75</v>
      </c>
      <c r="H1216" s="398">
        <v>60</v>
      </c>
      <c r="I1216" s="398">
        <v>96</v>
      </c>
      <c r="J1216" s="398">
        <v>87</v>
      </c>
      <c r="K1216" s="398">
        <v>81</v>
      </c>
      <c r="L1216" s="398">
        <v>85</v>
      </c>
      <c r="M1216" s="398">
        <v>75</v>
      </c>
      <c r="N1216" s="395">
        <f t="shared" si="18"/>
        <v>637</v>
      </c>
    </row>
    <row r="1217" spans="1:14" x14ac:dyDescent="0.25">
      <c r="A1217" s="395" t="s">
        <v>7943</v>
      </c>
      <c r="B1217" s="400"/>
      <c r="C1217" s="400"/>
      <c r="D1217" s="400"/>
      <c r="E1217" s="400"/>
      <c r="F1217" s="398">
        <v>56</v>
      </c>
      <c r="G1217" s="398">
        <v>60</v>
      </c>
      <c r="H1217" s="398">
        <v>45</v>
      </c>
      <c r="I1217" s="398">
        <v>49</v>
      </c>
      <c r="J1217" s="398">
        <v>41</v>
      </c>
      <c r="K1217" s="398">
        <v>46</v>
      </c>
      <c r="L1217" s="398">
        <v>54</v>
      </c>
      <c r="M1217" s="398">
        <v>43</v>
      </c>
      <c r="N1217" s="395">
        <f t="shared" si="18"/>
        <v>394</v>
      </c>
    </row>
    <row r="1218" spans="1:14" x14ac:dyDescent="0.25">
      <c r="A1218" s="395" t="s">
        <v>7944</v>
      </c>
      <c r="B1218" s="397">
        <v>38</v>
      </c>
      <c r="C1218" s="397">
        <v>45</v>
      </c>
      <c r="D1218" s="397">
        <v>38</v>
      </c>
      <c r="E1218" s="397">
        <v>53</v>
      </c>
      <c r="F1218" s="399"/>
      <c r="G1218" s="399"/>
      <c r="H1218" s="399"/>
      <c r="I1218" s="399"/>
      <c r="J1218" s="399"/>
      <c r="K1218" s="399"/>
      <c r="L1218" s="399"/>
      <c r="M1218" s="399"/>
      <c r="N1218" s="395">
        <f t="shared" si="18"/>
        <v>174</v>
      </c>
    </row>
    <row r="1219" spans="1:14" x14ac:dyDescent="0.25">
      <c r="A1219" s="395" t="s">
        <v>7134</v>
      </c>
      <c r="B1219" s="397">
        <v>143</v>
      </c>
      <c r="C1219" s="397">
        <v>171</v>
      </c>
      <c r="D1219" s="397">
        <v>169</v>
      </c>
      <c r="E1219" s="397">
        <v>164</v>
      </c>
      <c r="F1219" s="399"/>
      <c r="G1219" s="399"/>
      <c r="H1219" s="399"/>
      <c r="I1219" s="399"/>
      <c r="J1219" s="399"/>
      <c r="K1219" s="399"/>
      <c r="L1219" s="399"/>
      <c r="M1219" s="399"/>
      <c r="N1219" s="395">
        <f t="shared" si="18"/>
        <v>647</v>
      </c>
    </row>
    <row r="1220" spans="1:14" x14ac:dyDescent="0.25">
      <c r="A1220" s="395" t="s">
        <v>7133</v>
      </c>
      <c r="B1220" s="400"/>
      <c r="C1220" s="400"/>
      <c r="D1220" s="400"/>
      <c r="E1220" s="400"/>
      <c r="F1220" s="398">
        <v>127</v>
      </c>
      <c r="G1220" s="398">
        <v>143</v>
      </c>
      <c r="H1220" s="398">
        <v>148</v>
      </c>
      <c r="I1220" s="398">
        <v>169</v>
      </c>
      <c r="J1220" s="398">
        <v>159</v>
      </c>
      <c r="K1220" s="398">
        <v>152</v>
      </c>
      <c r="L1220" s="398">
        <v>142</v>
      </c>
      <c r="M1220" s="398">
        <v>161</v>
      </c>
      <c r="N1220" s="395">
        <f t="shared" si="18"/>
        <v>1201</v>
      </c>
    </row>
    <row r="1221" spans="1:14" x14ac:dyDescent="0.25">
      <c r="A1221" s="395" t="s">
        <v>7367</v>
      </c>
      <c r="B1221" s="397">
        <v>48</v>
      </c>
      <c r="C1221" s="397">
        <v>59</v>
      </c>
      <c r="D1221" s="397">
        <v>41</v>
      </c>
      <c r="E1221" s="397">
        <v>58</v>
      </c>
      <c r="F1221" s="398">
        <v>56</v>
      </c>
      <c r="G1221" s="398">
        <v>41</v>
      </c>
      <c r="H1221" s="398">
        <v>55</v>
      </c>
      <c r="I1221" s="398">
        <v>38</v>
      </c>
      <c r="J1221" s="398">
        <v>47</v>
      </c>
      <c r="K1221" s="398">
        <v>62</v>
      </c>
      <c r="L1221" s="398">
        <v>39</v>
      </c>
      <c r="M1221" s="398">
        <v>48</v>
      </c>
      <c r="N1221" s="395">
        <f t="shared" ref="N1221:N1284" si="19">SUM(B1221:M1221)</f>
        <v>592</v>
      </c>
    </row>
    <row r="1222" spans="1:14" x14ac:dyDescent="0.25">
      <c r="A1222" s="395" t="s">
        <v>7712</v>
      </c>
      <c r="B1222" s="400"/>
      <c r="C1222" s="400"/>
      <c r="D1222" s="400"/>
      <c r="E1222" s="400"/>
      <c r="F1222" s="398">
        <v>182</v>
      </c>
      <c r="G1222" s="398">
        <v>203</v>
      </c>
      <c r="H1222" s="398">
        <v>118</v>
      </c>
      <c r="I1222" s="398">
        <v>144</v>
      </c>
      <c r="J1222" s="398">
        <v>130</v>
      </c>
      <c r="K1222" s="398">
        <v>138</v>
      </c>
      <c r="L1222" s="398">
        <v>125</v>
      </c>
      <c r="M1222" s="398">
        <v>134</v>
      </c>
      <c r="N1222" s="395">
        <f t="shared" si="19"/>
        <v>1174</v>
      </c>
    </row>
    <row r="1223" spans="1:14" x14ac:dyDescent="0.25">
      <c r="A1223" s="395" t="s">
        <v>7708</v>
      </c>
      <c r="B1223" s="397">
        <v>33</v>
      </c>
      <c r="C1223" s="397">
        <v>34</v>
      </c>
      <c r="D1223" s="397">
        <v>37</v>
      </c>
      <c r="E1223" s="397">
        <v>45</v>
      </c>
      <c r="F1223" s="399"/>
      <c r="G1223" s="399"/>
      <c r="H1223" s="399"/>
      <c r="I1223" s="399"/>
      <c r="J1223" s="399"/>
      <c r="K1223" s="399"/>
      <c r="L1223" s="399"/>
      <c r="M1223" s="399"/>
      <c r="N1223" s="395">
        <f t="shared" si="19"/>
        <v>149</v>
      </c>
    </row>
    <row r="1224" spans="1:14" x14ac:dyDescent="0.25">
      <c r="A1224" s="395" t="s">
        <v>7711</v>
      </c>
      <c r="B1224" s="397">
        <v>37</v>
      </c>
      <c r="C1224" s="397">
        <v>37</v>
      </c>
      <c r="D1224" s="397">
        <v>37</v>
      </c>
      <c r="E1224" s="397">
        <v>38</v>
      </c>
      <c r="F1224" s="399"/>
      <c r="G1224" s="399"/>
      <c r="H1224" s="399"/>
      <c r="I1224" s="399"/>
      <c r="J1224" s="399"/>
      <c r="K1224" s="399"/>
      <c r="L1224" s="399"/>
      <c r="M1224" s="399"/>
      <c r="N1224" s="395">
        <f t="shared" si="19"/>
        <v>149</v>
      </c>
    </row>
    <row r="1225" spans="1:14" x14ac:dyDescent="0.25">
      <c r="A1225" s="395" t="s">
        <v>7710</v>
      </c>
      <c r="B1225" s="397">
        <v>47</v>
      </c>
      <c r="C1225" s="397">
        <v>53</v>
      </c>
      <c r="D1225" s="397">
        <v>48</v>
      </c>
      <c r="E1225" s="397">
        <v>48</v>
      </c>
      <c r="F1225" s="399"/>
      <c r="G1225" s="399"/>
      <c r="H1225" s="399"/>
      <c r="I1225" s="399"/>
      <c r="J1225" s="399"/>
      <c r="K1225" s="399"/>
      <c r="L1225" s="399"/>
      <c r="M1225" s="399"/>
      <c r="N1225" s="395">
        <f t="shared" si="19"/>
        <v>196</v>
      </c>
    </row>
    <row r="1226" spans="1:14" x14ac:dyDescent="0.25">
      <c r="A1226" s="395" t="s">
        <v>7709</v>
      </c>
      <c r="B1226" s="397">
        <v>32</v>
      </c>
      <c r="C1226" s="397">
        <v>42</v>
      </c>
      <c r="D1226" s="397">
        <v>36</v>
      </c>
      <c r="E1226" s="397">
        <v>44</v>
      </c>
      <c r="F1226" s="399"/>
      <c r="G1226" s="399"/>
      <c r="H1226" s="399"/>
      <c r="I1226" s="399"/>
      <c r="J1226" s="399"/>
      <c r="K1226" s="399"/>
      <c r="L1226" s="399"/>
      <c r="M1226" s="399"/>
      <c r="N1226" s="395">
        <f t="shared" si="19"/>
        <v>154</v>
      </c>
    </row>
    <row r="1227" spans="1:14" x14ac:dyDescent="0.25">
      <c r="A1227" s="395" t="s">
        <v>6638</v>
      </c>
      <c r="B1227" s="397">
        <v>26</v>
      </c>
      <c r="C1227" s="397">
        <v>21</v>
      </c>
      <c r="D1227" s="397">
        <v>28</v>
      </c>
      <c r="E1227" s="397">
        <v>23</v>
      </c>
      <c r="F1227" s="398">
        <v>29</v>
      </c>
      <c r="G1227" s="398">
        <v>35</v>
      </c>
      <c r="H1227" s="398">
        <v>18</v>
      </c>
      <c r="I1227" s="398">
        <v>26</v>
      </c>
      <c r="J1227" s="398">
        <v>21</v>
      </c>
      <c r="K1227" s="398">
        <v>9</v>
      </c>
      <c r="L1227" s="398">
        <v>18</v>
      </c>
      <c r="M1227" s="398">
        <v>27</v>
      </c>
      <c r="N1227" s="395">
        <f t="shared" si="19"/>
        <v>281</v>
      </c>
    </row>
    <row r="1228" spans="1:14" x14ac:dyDescent="0.25">
      <c r="A1228" s="395" t="s">
        <v>7322</v>
      </c>
      <c r="B1228" s="400"/>
      <c r="C1228" s="400"/>
      <c r="D1228" s="400"/>
      <c r="E1228" s="400"/>
      <c r="F1228" s="398">
        <v>34</v>
      </c>
      <c r="G1228" s="398">
        <v>60</v>
      </c>
      <c r="H1228" s="398">
        <v>60</v>
      </c>
      <c r="I1228" s="398">
        <v>61</v>
      </c>
      <c r="J1228" s="398">
        <v>48</v>
      </c>
      <c r="K1228" s="398">
        <v>49</v>
      </c>
      <c r="L1228" s="398">
        <v>62</v>
      </c>
      <c r="M1228" s="398">
        <v>53</v>
      </c>
      <c r="N1228" s="395">
        <f t="shared" si="19"/>
        <v>427</v>
      </c>
    </row>
    <row r="1229" spans="1:14" x14ac:dyDescent="0.25">
      <c r="A1229" s="395" t="s">
        <v>7323</v>
      </c>
      <c r="B1229" s="397">
        <v>56</v>
      </c>
      <c r="C1229" s="397">
        <v>60</v>
      </c>
      <c r="D1229" s="397">
        <v>57</v>
      </c>
      <c r="E1229" s="397">
        <v>56</v>
      </c>
      <c r="F1229" s="399"/>
      <c r="G1229" s="399"/>
      <c r="H1229" s="399"/>
      <c r="I1229" s="399"/>
      <c r="J1229" s="399"/>
      <c r="K1229" s="399"/>
      <c r="L1229" s="399"/>
      <c r="M1229" s="399"/>
      <c r="N1229" s="395">
        <f t="shared" si="19"/>
        <v>229</v>
      </c>
    </row>
    <row r="1230" spans="1:14" x14ac:dyDescent="0.25">
      <c r="A1230" s="395" t="s">
        <v>7074</v>
      </c>
      <c r="B1230" s="397">
        <v>35</v>
      </c>
      <c r="C1230" s="397">
        <v>26</v>
      </c>
      <c r="D1230" s="397">
        <v>28</v>
      </c>
      <c r="E1230" s="397">
        <v>31</v>
      </c>
      <c r="F1230" s="398">
        <v>42</v>
      </c>
      <c r="G1230" s="398">
        <v>39</v>
      </c>
      <c r="H1230" s="398">
        <v>33</v>
      </c>
      <c r="I1230" s="398">
        <v>41</v>
      </c>
      <c r="J1230" s="398">
        <v>25</v>
      </c>
      <c r="K1230" s="398">
        <v>24</v>
      </c>
      <c r="L1230" s="398">
        <v>30</v>
      </c>
      <c r="M1230" s="398">
        <v>33</v>
      </c>
      <c r="N1230" s="395">
        <f t="shared" si="19"/>
        <v>387</v>
      </c>
    </row>
    <row r="1231" spans="1:14" x14ac:dyDescent="0.25">
      <c r="A1231" s="395" t="s">
        <v>7081</v>
      </c>
      <c r="B1231" s="397">
        <v>58</v>
      </c>
      <c r="C1231" s="397">
        <v>52</v>
      </c>
      <c r="D1231" s="397">
        <v>46</v>
      </c>
      <c r="E1231" s="397">
        <v>60</v>
      </c>
      <c r="F1231" s="398">
        <v>60</v>
      </c>
      <c r="G1231" s="398">
        <v>63</v>
      </c>
      <c r="H1231" s="398">
        <v>44</v>
      </c>
      <c r="I1231" s="398">
        <v>47</v>
      </c>
      <c r="J1231" s="398">
        <v>31</v>
      </c>
      <c r="K1231" s="398">
        <v>54</v>
      </c>
      <c r="L1231" s="398">
        <v>51</v>
      </c>
      <c r="M1231" s="398">
        <v>40</v>
      </c>
      <c r="N1231" s="395">
        <f t="shared" si="19"/>
        <v>606</v>
      </c>
    </row>
    <row r="1232" spans="1:14" x14ac:dyDescent="0.25">
      <c r="A1232" s="395" t="s">
        <v>7527</v>
      </c>
      <c r="B1232" s="397">
        <v>126</v>
      </c>
      <c r="C1232" s="397">
        <v>131</v>
      </c>
      <c r="D1232" s="397">
        <v>134</v>
      </c>
      <c r="E1232" s="397">
        <v>127</v>
      </c>
      <c r="F1232" s="399"/>
      <c r="G1232" s="399"/>
      <c r="H1232" s="399"/>
      <c r="I1232" s="399"/>
      <c r="J1232" s="399"/>
      <c r="K1232" s="399"/>
      <c r="L1232" s="399"/>
      <c r="M1232" s="399"/>
      <c r="N1232" s="395">
        <f t="shared" si="19"/>
        <v>518</v>
      </c>
    </row>
    <row r="1233" spans="1:14" x14ac:dyDescent="0.25">
      <c r="A1233" s="395" t="s">
        <v>7526</v>
      </c>
      <c r="B1233" s="400"/>
      <c r="C1233" s="400"/>
      <c r="D1233" s="400"/>
      <c r="E1233" s="400"/>
      <c r="F1233" s="398">
        <v>123</v>
      </c>
      <c r="G1233" s="398">
        <v>153</v>
      </c>
      <c r="H1233" s="398">
        <v>112</v>
      </c>
      <c r="I1233" s="398">
        <v>147</v>
      </c>
      <c r="J1233" s="398">
        <v>122</v>
      </c>
      <c r="K1233" s="398">
        <v>121</v>
      </c>
      <c r="L1233" s="398">
        <v>126</v>
      </c>
      <c r="M1233" s="398">
        <v>147</v>
      </c>
      <c r="N1233" s="395">
        <f t="shared" si="19"/>
        <v>1051</v>
      </c>
    </row>
    <row r="1234" spans="1:14" x14ac:dyDescent="0.25">
      <c r="A1234" s="395" t="s">
        <v>7372</v>
      </c>
      <c r="B1234" s="397">
        <v>17</v>
      </c>
      <c r="C1234" s="397">
        <v>23</v>
      </c>
      <c r="D1234" s="397">
        <v>20</v>
      </c>
      <c r="E1234" s="397">
        <v>20</v>
      </c>
      <c r="F1234" s="398">
        <v>13</v>
      </c>
      <c r="G1234" s="398">
        <v>21</v>
      </c>
      <c r="H1234" s="398">
        <v>10</v>
      </c>
      <c r="I1234" s="398">
        <v>15</v>
      </c>
      <c r="J1234" s="398">
        <v>12</v>
      </c>
      <c r="K1234" s="398">
        <v>17</v>
      </c>
      <c r="L1234" s="398">
        <v>16</v>
      </c>
      <c r="M1234" s="398">
        <v>22</v>
      </c>
      <c r="N1234" s="395">
        <f t="shared" si="19"/>
        <v>206</v>
      </c>
    </row>
    <row r="1235" spans="1:14" x14ac:dyDescent="0.25">
      <c r="A1235" s="395" t="s">
        <v>7373</v>
      </c>
      <c r="B1235" s="397">
        <v>43</v>
      </c>
      <c r="C1235" s="397">
        <v>38</v>
      </c>
      <c r="D1235" s="397">
        <v>25</v>
      </c>
      <c r="E1235" s="397">
        <v>32</v>
      </c>
      <c r="F1235" s="398">
        <v>32</v>
      </c>
      <c r="G1235" s="398">
        <v>37</v>
      </c>
      <c r="H1235" s="398">
        <v>30</v>
      </c>
      <c r="I1235" s="398">
        <v>22</v>
      </c>
      <c r="J1235" s="398">
        <v>23</v>
      </c>
      <c r="K1235" s="398">
        <v>32</v>
      </c>
      <c r="L1235" s="398">
        <v>40</v>
      </c>
      <c r="M1235" s="398">
        <v>31</v>
      </c>
      <c r="N1235" s="395">
        <f t="shared" si="19"/>
        <v>385</v>
      </c>
    </row>
    <row r="1236" spans="1:14" x14ac:dyDescent="0.25">
      <c r="A1236" s="395" t="s">
        <v>7374</v>
      </c>
      <c r="B1236" s="397">
        <v>16</v>
      </c>
      <c r="C1236" s="397">
        <v>24</v>
      </c>
      <c r="D1236" s="397">
        <v>21</v>
      </c>
      <c r="E1236" s="397">
        <v>14</v>
      </c>
      <c r="F1236" s="398">
        <v>13</v>
      </c>
      <c r="G1236" s="398">
        <v>26</v>
      </c>
      <c r="H1236" s="398">
        <v>21</v>
      </c>
      <c r="I1236" s="398">
        <v>17</v>
      </c>
      <c r="J1236" s="398">
        <v>21</v>
      </c>
      <c r="K1236" s="398">
        <v>29</v>
      </c>
      <c r="L1236" s="398">
        <v>20</v>
      </c>
      <c r="M1236" s="398">
        <v>21</v>
      </c>
      <c r="N1236" s="395">
        <f t="shared" si="19"/>
        <v>243</v>
      </c>
    </row>
    <row r="1237" spans="1:14" x14ac:dyDescent="0.25">
      <c r="A1237" s="395" t="s">
        <v>7136</v>
      </c>
      <c r="B1237" s="397">
        <v>135</v>
      </c>
      <c r="C1237" s="397">
        <v>120</v>
      </c>
      <c r="D1237" s="397">
        <v>128</v>
      </c>
      <c r="E1237" s="397">
        <v>122</v>
      </c>
      <c r="F1237" s="399"/>
      <c r="G1237" s="399"/>
      <c r="H1237" s="399"/>
      <c r="I1237" s="399"/>
      <c r="J1237" s="399"/>
      <c r="K1237" s="399"/>
      <c r="L1237" s="399"/>
      <c r="M1237" s="399"/>
      <c r="N1237" s="395">
        <f t="shared" si="19"/>
        <v>505</v>
      </c>
    </row>
    <row r="1238" spans="1:14" x14ac:dyDescent="0.25">
      <c r="A1238" s="395" t="s">
        <v>7135</v>
      </c>
      <c r="B1238" s="400"/>
      <c r="C1238" s="400"/>
      <c r="D1238" s="400"/>
      <c r="E1238" s="400"/>
      <c r="F1238" s="398">
        <v>113</v>
      </c>
      <c r="G1238" s="398">
        <v>106</v>
      </c>
      <c r="H1238" s="398">
        <v>111</v>
      </c>
      <c r="I1238" s="398">
        <v>108</v>
      </c>
      <c r="J1238" s="398">
        <v>120</v>
      </c>
      <c r="K1238" s="398">
        <v>120</v>
      </c>
      <c r="L1238" s="398">
        <v>122</v>
      </c>
      <c r="M1238" s="398">
        <v>146</v>
      </c>
      <c r="N1238" s="395">
        <f t="shared" si="19"/>
        <v>946</v>
      </c>
    </row>
    <row r="1239" spans="1:14" x14ac:dyDescent="0.25">
      <c r="A1239" s="395" t="s">
        <v>6961</v>
      </c>
      <c r="B1239" s="397">
        <v>77</v>
      </c>
      <c r="C1239" s="397">
        <v>59</v>
      </c>
      <c r="D1239" s="397">
        <v>87</v>
      </c>
      <c r="E1239" s="397">
        <v>64</v>
      </c>
      <c r="F1239" s="399"/>
      <c r="G1239" s="399"/>
      <c r="H1239" s="399"/>
      <c r="I1239" s="399"/>
      <c r="J1239" s="399"/>
      <c r="K1239" s="399"/>
      <c r="L1239" s="399"/>
      <c r="M1239" s="399"/>
      <c r="N1239" s="395">
        <f t="shared" si="19"/>
        <v>287</v>
      </c>
    </row>
    <row r="1240" spans="1:14" x14ac:dyDescent="0.25">
      <c r="A1240" s="395" t="s">
        <v>6960</v>
      </c>
      <c r="B1240" s="400"/>
      <c r="C1240" s="400"/>
      <c r="D1240" s="400"/>
      <c r="E1240" s="400"/>
      <c r="F1240" s="398">
        <v>69</v>
      </c>
      <c r="G1240" s="398">
        <v>89</v>
      </c>
      <c r="H1240" s="398">
        <v>89</v>
      </c>
      <c r="I1240" s="398">
        <v>70</v>
      </c>
      <c r="J1240" s="398">
        <v>77</v>
      </c>
      <c r="K1240" s="398">
        <v>85</v>
      </c>
      <c r="L1240" s="398">
        <v>80</v>
      </c>
      <c r="M1240" s="398">
        <v>73</v>
      </c>
      <c r="N1240" s="395">
        <f t="shared" si="19"/>
        <v>632</v>
      </c>
    </row>
    <row r="1241" spans="1:14" x14ac:dyDescent="0.25">
      <c r="A1241" s="395" t="s">
        <v>7009</v>
      </c>
      <c r="B1241" s="397">
        <v>29</v>
      </c>
      <c r="C1241" s="397">
        <v>26</v>
      </c>
      <c r="D1241" s="397">
        <v>29</v>
      </c>
      <c r="E1241" s="397">
        <v>25</v>
      </c>
      <c r="F1241" s="399"/>
      <c r="G1241" s="399"/>
      <c r="H1241" s="399"/>
      <c r="I1241" s="399"/>
      <c r="J1241" s="399"/>
      <c r="K1241" s="399"/>
      <c r="L1241" s="399"/>
      <c r="M1241" s="399"/>
      <c r="N1241" s="395">
        <f t="shared" si="19"/>
        <v>109</v>
      </c>
    </row>
    <row r="1242" spans="1:14" x14ac:dyDescent="0.25">
      <c r="A1242" s="395" t="s">
        <v>6730</v>
      </c>
      <c r="B1242" s="400"/>
      <c r="C1242" s="397">
        <v>2</v>
      </c>
      <c r="D1242" s="397">
        <v>1</v>
      </c>
      <c r="E1242" s="397">
        <v>2</v>
      </c>
      <c r="F1242" s="399"/>
      <c r="G1242" s="398">
        <v>6</v>
      </c>
      <c r="H1242" s="398">
        <v>2</v>
      </c>
      <c r="I1242" s="398">
        <v>2</v>
      </c>
      <c r="J1242" s="399"/>
      <c r="K1242" s="398">
        <v>2</v>
      </c>
      <c r="L1242" s="398">
        <v>3</v>
      </c>
      <c r="M1242" s="398">
        <v>12</v>
      </c>
      <c r="N1242" s="395">
        <f t="shared" si="19"/>
        <v>32</v>
      </c>
    </row>
    <row r="1243" spans="1:14" x14ac:dyDescent="0.25">
      <c r="A1243" s="395" t="s">
        <v>6985</v>
      </c>
      <c r="B1243" s="400"/>
      <c r="C1243" s="400"/>
      <c r="D1243" s="400"/>
      <c r="E1243" s="400"/>
      <c r="F1243" s="398">
        <v>78</v>
      </c>
      <c r="G1243" s="398">
        <v>73</v>
      </c>
      <c r="H1243" s="398">
        <v>49</v>
      </c>
      <c r="I1243" s="398">
        <v>59</v>
      </c>
      <c r="J1243" s="398">
        <v>62</v>
      </c>
      <c r="K1243" s="398">
        <v>63</v>
      </c>
      <c r="L1243" s="398">
        <v>70</v>
      </c>
      <c r="M1243" s="398">
        <v>71</v>
      </c>
      <c r="N1243" s="395">
        <f t="shared" si="19"/>
        <v>525</v>
      </c>
    </row>
    <row r="1244" spans="1:14" x14ac:dyDescent="0.25">
      <c r="A1244" s="395" t="s">
        <v>6986</v>
      </c>
      <c r="B1244" s="397">
        <v>68</v>
      </c>
      <c r="C1244" s="397">
        <v>73</v>
      </c>
      <c r="D1244" s="397">
        <v>62</v>
      </c>
      <c r="E1244" s="397">
        <v>75</v>
      </c>
      <c r="F1244" s="399"/>
      <c r="G1244" s="398">
        <v>2</v>
      </c>
      <c r="H1244" s="398">
        <v>1</v>
      </c>
      <c r="I1244" s="398">
        <v>1</v>
      </c>
      <c r="J1244" s="399"/>
      <c r="K1244" s="398">
        <v>1</v>
      </c>
      <c r="L1244" s="399"/>
      <c r="M1244" s="399"/>
      <c r="N1244" s="395">
        <f t="shared" si="19"/>
        <v>283</v>
      </c>
    </row>
    <row r="1245" spans="1:14" x14ac:dyDescent="0.25">
      <c r="A1245" s="395" t="s">
        <v>7137</v>
      </c>
      <c r="B1245" s="400"/>
      <c r="C1245" s="400"/>
      <c r="D1245" s="400"/>
      <c r="E1245" s="400"/>
      <c r="F1245" s="398">
        <v>136</v>
      </c>
      <c r="G1245" s="398">
        <v>144</v>
      </c>
      <c r="H1245" s="398">
        <v>130</v>
      </c>
      <c r="I1245" s="398">
        <v>132</v>
      </c>
      <c r="J1245" s="398">
        <v>141</v>
      </c>
      <c r="K1245" s="398">
        <v>125</v>
      </c>
      <c r="L1245" s="398">
        <v>129</v>
      </c>
      <c r="M1245" s="398">
        <v>161</v>
      </c>
      <c r="N1245" s="395">
        <f t="shared" si="19"/>
        <v>1098</v>
      </c>
    </row>
    <row r="1246" spans="1:14" x14ac:dyDescent="0.25">
      <c r="A1246" s="395" t="s">
        <v>15075</v>
      </c>
      <c r="B1246" s="397">
        <v>1</v>
      </c>
      <c r="C1246" s="397">
        <v>1</v>
      </c>
      <c r="D1246" s="400"/>
      <c r="E1246" s="400"/>
      <c r="F1246" s="399"/>
      <c r="G1246" s="399"/>
      <c r="H1246" s="399"/>
      <c r="I1246" s="399"/>
      <c r="J1246" s="399"/>
      <c r="K1246" s="399"/>
      <c r="L1246" s="399"/>
      <c r="M1246" s="399"/>
      <c r="N1246" s="395">
        <f t="shared" si="19"/>
        <v>2</v>
      </c>
    </row>
    <row r="1247" spans="1:14" x14ac:dyDescent="0.25">
      <c r="A1247" s="395" t="s">
        <v>7138</v>
      </c>
      <c r="B1247" s="397">
        <v>136</v>
      </c>
      <c r="C1247" s="397">
        <v>153</v>
      </c>
      <c r="D1247" s="397">
        <v>149</v>
      </c>
      <c r="E1247" s="397">
        <v>161</v>
      </c>
      <c r="F1247" s="399"/>
      <c r="G1247" s="398">
        <v>1</v>
      </c>
      <c r="H1247" s="398">
        <v>1</v>
      </c>
      <c r="I1247" s="398">
        <v>1</v>
      </c>
      <c r="J1247" s="399"/>
      <c r="K1247" s="399"/>
      <c r="L1247" s="399"/>
      <c r="M1247" s="399"/>
      <c r="N1247" s="395">
        <f t="shared" si="19"/>
        <v>602</v>
      </c>
    </row>
    <row r="1248" spans="1:14" x14ac:dyDescent="0.25">
      <c r="A1248" s="395" t="s">
        <v>7713</v>
      </c>
      <c r="B1248" s="397">
        <v>135</v>
      </c>
      <c r="C1248" s="397">
        <v>142</v>
      </c>
      <c r="D1248" s="397">
        <v>139</v>
      </c>
      <c r="E1248" s="397">
        <v>130</v>
      </c>
      <c r="F1248" s="399"/>
      <c r="G1248" s="399"/>
      <c r="H1248" s="399"/>
      <c r="I1248" s="399"/>
      <c r="J1248" s="399"/>
      <c r="K1248" s="399"/>
      <c r="L1248" s="399"/>
      <c r="M1248" s="399"/>
      <c r="N1248" s="395">
        <f t="shared" si="19"/>
        <v>546</v>
      </c>
    </row>
    <row r="1249" spans="1:14" x14ac:dyDescent="0.25">
      <c r="A1249" s="395" t="s">
        <v>7714</v>
      </c>
      <c r="B1249" s="400"/>
      <c r="C1249" s="400"/>
      <c r="D1249" s="399"/>
      <c r="E1249" s="399"/>
      <c r="F1249" s="398">
        <v>170</v>
      </c>
      <c r="G1249" s="398">
        <v>160</v>
      </c>
      <c r="H1249" s="398">
        <v>135</v>
      </c>
      <c r="I1249" s="398">
        <v>146</v>
      </c>
      <c r="J1249" s="398">
        <v>135</v>
      </c>
      <c r="K1249" s="398">
        <v>157</v>
      </c>
      <c r="L1249" s="398">
        <v>164</v>
      </c>
      <c r="M1249" s="398">
        <v>154</v>
      </c>
      <c r="N1249" s="395">
        <f t="shared" si="19"/>
        <v>1221</v>
      </c>
    </row>
    <row r="1250" spans="1:14" x14ac:dyDescent="0.25">
      <c r="A1250" s="395" t="s">
        <v>7622</v>
      </c>
      <c r="B1250" s="400"/>
      <c r="C1250" s="400"/>
      <c r="D1250" s="400"/>
      <c r="E1250" s="400"/>
      <c r="F1250" s="398">
        <v>74</v>
      </c>
      <c r="G1250" s="398">
        <v>81</v>
      </c>
      <c r="H1250" s="398">
        <v>67</v>
      </c>
      <c r="I1250" s="398">
        <v>84</v>
      </c>
      <c r="J1250" s="398">
        <v>90</v>
      </c>
      <c r="K1250" s="398">
        <v>75</v>
      </c>
      <c r="L1250" s="398">
        <v>73</v>
      </c>
      <c r="M1250" s="398">
        <v>71</v>
      </c>
      <c r="N1250" s="395">
        <f t="shared" si="19"/>
        <v>615</v>
      </c>
    </row>
    <row r="1251" spans="1:14" x14ac:dyDescent="0.25">
      <c r="A1251" s="395" t="s">
        <v>7621</v>
      </c>
      <c r="B1251" s="397">
        <v>84</v>
      </c>
      <c r="C1251" s="397">
        <v>106</v>
      </c>
      <c r="D1251" s="397">
        <v>76</v>
      </c>
      <c r="E1251" s="397">
        <v>72</v>
      </c>
      <c r="F1251" s="399"/>
      <c r="G1251" s="399"/>
      <c r="H1251" s="399"/>
      <c r="I1251" s="399"/>
      <c r="J1251" s="399"/>
      <c r="K1251" s="399"/>
      <c r="L1251" s="399"/>
      <c r="M1251" s="399"/>
      <c r="N1251" s="395">
        <f t="shared" si="19"/>
        <v>338</v>
      </c>
    </row>
    <row r="1252" spans="1:14" x14ac:dyDescent="0.25">
      <c r="A1252" s="395" t="s">
        <v>7623</v>
      </c>
      <c r="B1252" s="397">
        <v>1</v>
      </c>
      <c r="C1252" s="397">
        <v>1</v>
      </c>
      <c r="D1252" s="400"/>
      <c r="E1252" s="397">
        <v>1</v>
      </c>
      <c r="F1252" s="399"/>
      <c r="G1252" s="399"/>
      <c r="H1252" s="399"/>
      <c r="I1252" s="399"/>
      <c r="J1252" s="399"/>
      <c r="K1252" s="399"/>
      <c r="L1252" s="399"/>
      <c r="M1252" s="399"/>
      <c r="N1252" s="395">
        <f t="shared" si="19"/>
        <v>3</v>
      </c>
    </row>
    <row r="1253" spans="1:14" x14ac:dyDescent="0.25">
      <c r="A1253" s="395" t="s">
        <v>7626</v>
      </c>
      <c r="B1253" s="397">
        <v>293</v>
      </c>
      <c r="C1253" s="397">
        <v>315</v>
      </c>
      <c r="D1253" s="400"/>
      <c r="E1253" s="400"/>
      <c r="F1253" s="399"/>
      <c r="G1253" s="399"/>
      <c r="H1253" s="399"/>
      <c r="I1253" s="399"/>
      <c r="J1253" s="399"/>
      <c r="K1253" s="399"/>
      <c r="L1253" s="399"/>
      <c r="M1253" s="399"/>
      <c r="N1253" s="395">
        <f t="shared" si="19"/>
        <v>608</v>
      </c>
    </row>
    <row r="1254" spans="1:14" x14ac:dyDescent="0.25">
      <c r="A1254" s="395" t="s">
        <v>7627</v>
      </c>
      <c r="B1254" s="400"/>
      <c r="C1254" s="400"/>
      <c r="D1254" s="397">
        <v>339</v>
      </c>
      <c r="E1254" s="397">
        <v>316</v>
      </c>
      <c r="F1254" s="400"/>
      <c r="G1254" s="400"/>
      <c r="H1254" s="400"/>
      <c r="I1254" s="400"/>
      <c r="J1254" s="400"/>
      <c r="K1254" s="400"/>
      <c r="L1254" s="400"/>
      <c r="M1254" s="400"/>
      <c r="N1254" s="395">
        <f t="shared" si="19"/>
        <v>655</v>
      </c>
    </row>
    <row r="1255" spans="1:14" x14ac:dyDescent="0.25">
      <c r="A1255" s="395" t="s">
        <v>7624</v>
      </c>
      <c r="B1255" s="400"/>
      <c r="C1255" s="400"/>
      <c r="D1255" s="400"/>
      <c r="E1255" s="397">
        <v>1</v>
      </c>
      <c r="F1255" s="398">
        <v>1</v>
      </c>
      <c r="G1255" s="398">
        <v>1</v>
      </c>
      <c r="H1255" s="398">
        <v>260</v>
      </c>
      <c r="I1255" s="398">
        <v>278</v>
      </c>
      <c r="J1255" s="398">
        <v>288</v>
      </c>
      <c r="K1255" s="398">
        <v>301</v>
      </c>
      <c r="L1255" s="398">
        <v>276</v>
      </c>
      <c r="M1255" s="398">
        <v>287</v>
      </c>
      <c r="N1255" s="395">
        <f t="shared" si="19"/>
        <v>1693</v>
      </c>
    </row>
    <row r="1256" spans="1:14" x14ac:dyDescent="0.25">
      <c r="A1256" s="395" t="s">
        <v>7625</v>
      </c>
      <c r="B1256" s="400"/>
      <c r="C1256" s="400"/>
      <c r="D1256" s="400"/>
      <c r="E1256" s="400"/>
      <c r="F1256" s="398">
        <v>270</v>
      </c>
      <c r="G1256" s="398">
        <v>314</v>
      </c>
      <c r="H1256" s="399"/>
      <c r="I1256" s="398">
        <v>1</v>
      </c>
      <c r="J1256" s="398">
        <v>2</v>
      </c>
      <c r="K1256" s="398">
        <v>1</v>
      </c>
      <c r="L1256" s="399"/>
      <c r="M1256" s="399"/>
      <c r="N1256" s="395">
        <f t="shared" si="19"/>
        <v>588</v>
      </c>
    </row>
    <row r="1257" spans="1:14" x14ac:dyDescent="0.25">
      <c r="A1257" s="395" t="s">
        <v>7054</v>
      </c>
      <c r="B1257" s="397">
        <v>103</v>
      </c>
      <c r="C1257" s="397">
        <v>109</v>
      </c>
      <c r="D1257" s="397">
        <v>125</v>
      </c>
      <c r="E1257" s="397">
        <v>133</v>
      </c>
      <c r="F1257" s="399"/>
      <c r="G1257" s="399"/>
      <c r="H1257" s="399"/>
      <c r="I1257" s="399"/>
      <c r="J1257" s="399"/>
      <c r="K1257" s="399"/>
      <c r="L1257" s="399"/>
      <c r="M1257" s="399"/>
      <c r="N1257" s="395">
        <f t="shared" si="19"/>
        <v>470</v>
      </c>
    </row>
    <row r="1258" spans="1:14" x14ac:dyDescent="0.25">
      <c r="A1258" s="395" t="s">
        <v>7053</v>
      </c>
      <c r="B1258" s="397">
        <v>159</v>
      </c>
      <c r="C1258" s="397">
        <v>137</v>
      </c>
      <c r="D1258" s="397">
        <v>130</v>
      </c>
      <c r="E1258" s="397">
        <v>124</v>
      </c>
      <c r="F1258" s="399"/>
      <c r="G1258" s="399"/>
      <c r="H1258" s="399"/>
      <c r="I1258" s="399"/>
      <c r="J1258" s="399"/>
      <c r="K1258" s="399"/>
      <c r="L1258" s="399"/>
      <c r="M1258" s="399"/>
      <c r="N1258" s="395">
        <f t="shared" si="19"/>
        <v>550</v>
      </c>
    </row>
    <row r="1259" spans="1:14" x14ac:dyDescent="0.25">
      <c r="A1259" s="395" t="s">
        <v>7052</v>
      </c>
      <c r="B1259" s="400"/>
      <c r="C1259" s="397">
        <v>2</v>
      </c>
      <c r="D1259" s="397">
        <v>4</v>
      </c>
      <c r="E1259" s="397">
        <v>8</v>
      </c>
      <c r="F1259" s="398">
        <v>279</v>
      </c>
      <c r="G1259" s="398">
        <v>291</v>
      </c>
      <c r="H1259" s="398">
        <v>272</v>
      </c>
      <c r="I1259" s="398">
        <v>292</v>
      </c>
      <c r="J1259" s="398">
        <v>291</v>
      </c>
      <c r="K1259" s="398">
        <v>283</v>
      </c>
      <c r="L1259" s="398">
        <v>318</v>
      </c>
      <c r="M1259" s="398">
        <v>318</v>
      </c>
      <c r="N1259" s="395">
        <f t="shared" si="19"/>
        <v>2358</v>
      </c>
    </row>
    <row r="1260" spans="1:14" x14ac:dyDescent="0.25">
      <c r="A1260" s="395" t="s">
        <v>6773</v>
      </c>
      <c r="B1260" s="400"/>
      <c r="C1260" s="400"/>
      <c r="D1260" s="400"/>
      <c r="E1260" s="400"/>
      <c r="F1260" s="399"/>
      <c r="G1260" s="399"/>
      <c r="H1260" s="398">
        <v>72</v>
      </c>
      <c r="I1260" s="398">
        <v>89</v>
      </c>
      <c r="J1260" s="398">
        <v>101</v>
      </c>
      <c r="K1260" s="398">
        <v>154</v>
      </c>
      <c r="L1260" s="398">
        <v>72</v>
      </c>
      <c r="M1260" s="398">
        <v>142</v>
      </c>
      <c r="N1260" s="395">
        <f t="shared" si="19"/>
        <v>630</v>
      </c>
    </row>
    <row r="1261" spans="1:14" x14ac:dyDescent="0.25">
      <c r="A1261" s="395" t="s">
        <v>6775</v>
      </c>
      <c r="B1261" s="397">
        <v>66</v>
      </c>
      <c r="C1261" s="397">
        <v>63</v>
      </c>
      <c r="D1261" s="397">
        <v>68</v>
      </c>
      <c r="E1261" s="397">
        <v>65</v>
      </c>
      <c r="F1261" s="399"/>
      <c r="G1261" s="399"/>
      <c r="H1261" s="399"/>
      <c r="I1261" s="399"/>
      <c r="J1261" s="399"/>
      <c r="K1261" s="399"/>
      <c r="L1261" s="399"/>
      <c r="M1261" s="399"/>
      <c r="N1261" s="395">
        <f t="shared" si="19"/>
        <v>262</v>
      </c>
    </row>
    <row r="1262" spans="1:14" x14ac:dyDescent="0.25">
      <c r="A1262" s="395" t="s">
        <v>6774</v>
      </c>
      <c r="B1262" s="400"/>
      <c r="C1262" s="400"/>
      <c r="D1262" s="400"/>
      <c r="E1262" s="400"/>
      <c r="F1262" s="398">
        <v>69</v>
      </c>
      <c r="G1262" s="398">
        <v>62</v>
      </c>
      <c r="H1262" s="398">
        <v>60</v>
      </c>
      <c r="I1262" s="398">
        <v>79</v>
      </c>
      <c r="J1262" s="398">
        <v>58</v>
      </c>
      <c r="K1262" s="398">
        <v>84</v>
      </c>
      <c r="L1262" s="398">
        <v>59</v>
      </c>
      <c r="M1262" s="398">
        <v>65</v>
      </c>
      <c r="N1262" s="395">
        <f t="shared" si="19"/>
        <v>536</v>
      </c>
    </row>
    <row r="1263" spans="1:14" x14ac:dyDescent="0.25">
      <c r="A1263" s="395" t="s">
        <v>7298</v>
      </c>
      <c r="B1263" s="397">
        <v>52</v>
      </c>
      <c r="C1263" s="397">
        <v>43</v>
      </c>
      <c r="D1263" s="398">
        <v>56</v>
      </c>
      <c r="E1263" s="398">
        <v>47</v>
      </c>
      <c r="F1263" s="398">
        <v>53</v>
      </c>
      <c r="G1263" s="398">
        <v>54</v>
      </c>
      <c r="H1263" s="398">
        <v>47</v>
      </c>
      <c r="I1263" s="398">
        <v>44</v>
      </c>
      <c r="J1263" s="398">
        <v>34</v>
      </c>
      <c r="K1263" s="398">
        <v>33</v>
      </c>
      <c r="L1263" s="398">
        <v>43</v>
      </c>
      <c r="M1263" s="398">
        <v>43</v>
      </c>
      <c r="N1263" s="395">
        <f t="shared" si="19"/>
        <v>549</v>
      </c>
    </row>
    <row r="1264" spans="1:14" x14ac:dyDescent="0.25">
      <c r="A1264" s="395" t="s">
        <v>6776</v>
      </c>
      <c r="B1264" s="400"/>
      <c r="C1264" s="400"/>
      <c r="D1264" s="400"/>
      <c r="E1264" s="400"/>
      <c r="F1264" s="398">
        <v>46</v>
      </c>
      <c r="G1264" s="398">
        <v>46</v>
      </c>
      <c r="H1264" s="398">
        <v>39</v>
      </c>
      <c r="I1264" s="398">
        <v>51</v>
      </c>
      <c r="J1264" s="398">
        <v>46</v>
      </c>
      <c r="K1264" s="398">
        <v>48</v>
      </c>
      <c r="L1264" s="398">
        <v>32</v>
      </c>
      <c r="M1264" s="398">
        <v>44</v>
      </c>
      <c r="N1264" s="395">
        <f t="shared" si="19"/>
        <v>352</v>
      </c>
    </row>
    <row r="1265" spans="1:14" x14ac:dyDescent="0.25">
      <c r="A1265" s="395" t="s">
        <v>6777</v>
      </c>
      <c r="B1265" s="397">
        <v>52</v>
      </c>
      <c r="C1265" s="397">
        <v>53</v>
      </c>
      <c r="D1265" s="397">
        <v>40</v>
      </c>
      <c r="E1265" s="397">
        <v>44</v>
      </c>
      <c r="F1265" s="399"/>
      <c r="G1265" s="399"/>
      <c r="H1265" s="399"/>
      <c r="I1265" s="399"/>
      <c r="J1265" s="399"/>
      <c r="K1265" s="399"/>
      <c r="L1265" s="399"/>
      <c r="M1265" s="399"/>
      <c r="N1265" s="395">
        <f t="shared" si="19"/>
        <v>189</v>
      </c>
    </row>
    <row r="1266" spans="1:14" x14ac:dyDescent="0.25">
      <c r="A1266" s="395" t="s">
        <v>7461</v>
      </c>
      <c r="B1266" s="400"/>
      <c r="C1266" s="400"/>
      <c r="D1266" s="400"/>
      <c r="E1266" s="400"/>
      <c r="F1266" s="398">
        <v>1</v>
      </c>
      <c r="G1266" s="398">
        <v>5</v>
      </c>
      <c r="H1266" s="398">
        <v>216</v>
      </c>
      <c r="I1266" s="398">
        <v>225</v>
      </c>
      <c r="J1266" s="398">
        <v>199</v>
      </c>
      <c r="K1266" s="398">
        <v>221</v>
      </c>
      <c r="L1266" s="398">
        <v>231</v>
      </c>
      <c r="M1266" s="398">
        <v>229</v>
      </c>
      <c r="N1266" s="395">
        <f t="shared" si="19"/>
        <v>1327</v>
      </c>
    </row>
    <row r="1267" spans="1:14" x14ac:dyDescent="0.25">
      <c r="A1267" s="395" t="s">
        <v>7462</v>
      </c>
      <c r="B1267" s="400"/>
      <c r="C1267" s="400"/>
      <c r="D1267" s="397">
        <v>198</v>
      </c>
      <c r="E1267" s="397">
        <v>205</v>
      </c>
      <c r="F1267" s="398">
        <v>204</v>
      </c>
      <c r="G1267" s="398">
        <v>216</v>
      </c>
      <c r="H1267" s="399"/>
      <c r="I1267" s="399"/>
      <c r="J1267" s="399"/>
      <c r="K1267" s="399"/>
      <c r="L1267" s="399"/>
      <c r="M1267" s="399"/>
      <c r="N1267" s="395">
        <f t="shared" si="19"/>
        <v>823</v>
      </c>
    </row>
    <row r="1268" spans="1:14" x14ac:dyDescent="0.25">
      <c r="A1268" s="395" t="s">
        <v>7463</v>
      </c>
      <c r="B1268" s="397">
        <v>198</v>
      </c>
      <c r="C1268" s="397">
        <v>204</v>
      </c>
      <c r="D1268" s="400"/>
      <c r="E1268" s="400"/>
      <c r="F1268" s="400"/>
      <c r="G1268" s="400"/>
      <c r="H1268" s="400"/>
      <c r="I1268" s="400"/>
      <c r="J1268" s="400"/>
      <c r="K1268" s="400"/>
      <c r="L1268" s="400"/>
      <c r="M1268" s="400"/>
      <c r="N1268" s="395">
        <f t="shared" si="19"/>
        <v>402</v>
      </c>
    </row>
    <row r="1269" spans="1:14" x14ac:dyDescent="0.25">
      <c r="A1269" s="395" t="s">
        <v>6667</v>
      </c>
      <c r="B1269" s="398">
        <v>15</v>
      </c>
      <c r="C1269" s="398">
        <v>7</v>
      </c>
      <c r="D1269" s="398">
        <v>17</v>
      </c>
      <c r="E1269" s="398">
        <v>16</v>
      </c>
      <c r="F1269" s="397">
        <v>8</v>
      </c>
      <c r="G1269" s="397">
        <v>15</v>
      </c>
      <c r="H1269" s="397">
        <v>15</v>
      </c>
      <c r="I1269" s="397">
        <v>11</v>
      </c>
      <c r="J1269" s="397">
        <v>12</v>
      </c>
      <c r="K1269" s="397">
        <v>17</v>
      </c>
      <c r="L1269" s="397">
        <v>13</v>
      </c>
      <c r="M1269" s="397">
        <v>11</v>
      </c>
      <c r="N1269" s="395">
        <f t="shared" si="19"/>
        <v>157</v>
      </c>
    </row>
    <row r="1270" spans="1:14" x14ac:dyDescent="0.25">
      <c r="A1270" s="395" t="s">
        <v>7369</v>
      </c>
      <c r="B1270" s="398">
        <v>23</v>
      </c>
      <c r="C1270" s="398">
        <v>29</v>
      </c>
      <c r="D1270" s="398">
        <v>21</v>
      </c>
      <c r="E1270" s="398">
        <v>22</v>
      </c>
      <c r="F1270" s="397">
        <v>27</v>
      </c>
      <c r="G1270" s="397">
        <v>21</v>
      </c>
      <c r="H1270" s="397">
        <v>25</v>
      </c>
      <c r="I1270" s="397">
        <v>19</v>
      </c>
      <c r="J1270" s="397">
        <v>16</v>
      </c>
      <c r="K1270" s="397">
        <v>29</v>
      </c>
      <c r="L1270" s="397">
        <v>23</v>
      </c>
      <c r="M1270" s="397">
        <v>30</v>
      </c>
      <c r="N1270" s="395">
        <f t="shared" si="19"/>
        <v>285</v>
      </c>
    </row>
    <row r="1271" spans="1:14" x14ac:dyDescent="0.25">
      <c r="A1271" s="395" t="s">
        <v>7346</v>
      </c>
      <c r="B1271" s="400"/>
      <c r="C1271" s="400"/>
      <c r="D1271" s="400"/>
      <c r="E1271" s="400"/>
      <c r="F1271" s="399"/>
      <c r="G1271" s="399"/>
      <c r="H1271" s="398">
        <v>1</v>
      </c>
      <c r="I1271" s="398">
        <v>2</v>
      </c>
      <c r="J1271" s="398">
        <v>9</v>
      </c>
      <c r="K1271" s="398">
        <v>17</v>
      </c>
      <c r="L1271" s="398">
        <v>74</v>
      </c>
      <c r="M1271" s="398">
        <v>149</v>
      </c>
      <c r="N1271" s="395">
        <f t="shared" si="19"/>
        <v>252</v>
      </c>
    </row>
    <row r="1272" spans="1:14" x14ac:dyDescent="0.25">
      <c r="A1272" s="395" t="s">
        <v>7326</v>
      </c>
      <c r="B1272" s="399"/>
      <c r="C1272" s="399"/>
      <c r="D1272" s="399"/>
      <c r="E1272" s="399"/>
      <c r="F1272" s="397">
        <v>8</v>
      </c>
      <c r="G1272" s="397">
        <v>12</v>
      </c>
      <c r="H1272" s="397">
        <v>26</v>
      </c>
      <c r="I1272" s="397">
        <v>22</v>
      </c>
      <c r="J1272" s="397">
        <v>15</v>
      </c>
      <c r="K1272" s="397">
        <v>12</v>
      </c>
      <c r="L1272" s="397">
        <v>37</v>
      </c>
      <c r="M1272" s="397">
        <v>21</v>
      </c>
      <c r="N1272" s="395">
        <f t="shared" si="19"/>
        <v>153</v>
      </c>
    </row>
    <row r="1273" spans="1:14" x14ac:dyDescent="0.25">
      <c r="A1273" s="395" t="s">
        <v>7438</v>
      </c>
      <c r="B1273" s="398">
        <v>26</v>
      </c>
      <c r="C1273" s="398">
        <v>39</v>
      </c>
      <c r="D1273" s="398">
        <v>27</v>
      </c>
      <c r="E1273" s="398">
        <v>28</v>
      </c>
      <c r="F1273" s="397">
        <v>35</v>
      </c>
      <c r="G1273" s="397">
        <v>22</v>
      </c>
      <c r="H1273" s="397">
        <v>26</v>
      </c>
      <c r="I1273" s="397">
        <v>25</v>
      </c>
      <c r="J1273" s="397">
        <v>25</v>
      </c>
      <c r="K1273" s="397">
        <v>25</v>
      </c>
      <c r="L1273" s="397">
        <v>18</v>
      </c>
      <c r="M1273" s="397">
        <v>21</v>
      </c>
      <c r="N1273" s="395">
        <f t="shared" si="19"/>
        <v>317</v>
      </c>
    </row>
    <row r="1274" spans="1:14" x14ac:dyDescent="0.25">
      <c r="A1274" s="395" t="s">
        <v>7437</v>
      </c>
      <c r="B1274" s="399"/>
      <c r="C1274" s="399"/>
      <c r="D1274" s="399"/>
      <c r="E1274" s="399"/>
      <c r="F1274" s="397">
        <v>25</v>
      </c>
      <c r="G1274" s="398">
        <v>33</v>
      </c>
      <c r="H1274" s="397">
        <v>60</v>
      </c>
      <c r="I1274" s="398">
        <v>68</v>
      </c>
      <c r="J1274" s="397">
        <v>55</v>
      </c>
      <c r="K1274" s="398">
        <v>68</v>
      </c>
      <c r="L1274" s="397">
        <v>77</v>
      </c>
      <c r="M1274" s="398">
        <v>76</v>
      </c>
      <c r="N1274" s="395">
        <f t="shared" si="19"/>
        <v>462</v>
      </c>
    </row>
    <row r="1275" spans="1:14" x14ac:dyDescent="0.25">
      <c r="A1275" s="395" t="s">
        <v>7300</v>
      </c>
      <c r="B1275" s="399"/>
      <c r="C1275" s="399"/>
      <c r="D1275" s="399"/>
      <c r="E1275" s="399"/>
      <c r="F1275" s="397">
        <v>110</v>
      </c>
      <c r="G1275" s="397">
        <v>109</v>
      </c>
      <c r="H1275" s="397">
        <v>104</v>
      </c>
      <c r="I1275" s="397">
        <v>119</v>
      </c>
      <c r="J1275" s="397">
        <v>104</v>
      </c>
      <c r="K1275" s="397">
        <v>109</v>
      </c>
      <c r="L1275" s="397">
        <v>122</v>
      </c>
      <c r="M1275" s="397">
        <v>121</v>
      </c>
      <c r="N1275" s="395">
        <f t="shared" si="19"/>
        <v>898</v>
      </c>
    </row>
    <row r="1276" spans="1:14" x14ac:dyDescent="0.25">
      <c r="A1276" s="395" t="s">
        <v>7299</v>
      </c>
      <c r="B1276" s="398">
        <v>96</v>
      </c>
      <c r="C1276" s="398">
        <v>117</v>
      </c>
      <c r="D1276" s="398">
        <v>114</v>
      </c>
      <c r="E1276" s="398">
        <v>135</v>
      </c>
      <c r="F1276" s="400"/>
      <c r="G1276" s="400"/>
      <c r="H1276" s="400"/>
      <c r="I1276" s="400"/>
      <c r="J1276" s="400"/>
      <c r="K1276" s="400"/>
      <c r="L1276" s="400"/>
      <c r="M1276" s="400"/>
      <c r="N1276" s="395">
        <f t="shared" si="19"/>
        <v>462</v>
      </c>
    </row>
    <row r="1277" spans="1:14" x14ac:dyDescent="0.25">
      <c r="A1277" s="395" t="s">
        <v>7307</v>
      </c>
      <c r="B1277" s="399"/>
      <c r="C1277" s="399"/>
      <c r="D1277" s="399"/>
      <c r="E1277" s="399"/>
      <c r="F1277" s="397">
        <v>73</v>
      </c>
      <c r="G1277" s="397">
        <v>83</v>
      </c>
      <c r="H1277" s="397">
        <v>75</v>
      </c>
      <c r="I1277" s="397">
        <v>65</v>
      </c>
      <c r="J1277" s="397">
        <v>59</v>
      </c>
      <c r="K1277" s="397">
        <v>51</v>
      </c>
      <c r="L1277" s="397">
        <v>59</v>
      </c>
      <c r="M1277" s="397">
        <v>67</v>
      </c>
      <c r="N1277" s="395">
        <f t="shared" si="19"/>
        <v>532</v>
      </c>
    </row>
    <row r="1278" spans="1:14" x14ac:dyDescent="0.25">
      <c r="A1278" s="395" t="s">
        <v>7308</v>
      </c>
      <c r="B1278" s="398">
        <v>63</v>
      </c>
      <c r="C1278" s="398">
        <v>64</v>
      </c>
      <c r="D1278" s="398">
        <v>65</v>
      </c>
      <c r="E1278" s="398">
        <v>79</v>
      </c>
      <c r="F1278" s="400"/>
      <c r="G1278" s="400"/>
      <c r="H1278" s="400"/>
      <c r="I1278" s="400"/>
      <c r="J1278" s="400"/>
      <c r="K1278" s="400"/>
      <c r="L1278" s="400"/>
      <c r="M1278" s="400"/>
      <c r="N1278" s="395">
        <f t="shared" si="19"/>
        <v>271</v>
      </c>
    </row>
    <row r="1279" spans="1:14" x14ac:dyDescent="0.25">
      <c r="A1279" s="395" t="s">
        <v>8000</v>
      </c>
      <c r="B1279" s="398">
        <v>38</v>
      </c>
      <c r="C1279" s="398">
        <v>40</v>
      </c>
      <c r="D1279" s="398">
        <v>38</v>
      </c>
      <c r="E1279" s="398">
        <v>35</v>
      </c>
      <c r="F1279" s="397">
        <v>60</v>
      </c>
      <c r="G1279" s="397">
        <v>55</v>
      </c>
      <c r="H1279" s="397">
        <v>48</v>
      </c>
      <c r="I1279" s="397">
        <v>55</v>
      </c>
      <c r="J1279" s="397">
        <v>58</v>
      </c>
      <c r="K1279" s="397">
        <v>41</v>
      </c>
      <c r="L1279" s="397">
        <v>50</v>
      </c>
      <c r="M1279" s="397">
        <v>40</v>
      </c>
      <c r="N1279" s="395">
        <f t="shared" si="19"/>
        <v>558</v>
      </c>
    </row>
    <row r="1280" spans="1:14" x14ac:dyDescent="0.25">
      <c r="A1280" s="395" t="s">
        <v>7984</v>
      </c>
      <c r="B1280" s="398">
        <v>70</v>
      </c>
      <c r="C1280" s="398">
        <v>78</v>
      </c>
      <c r="D1280" s="398">
        <v>93</v>
      </c>
      <c r="E1280" s="398">
        <v>68</v>
      </c>
      <c r="F1280" s="397">
        <v>1</v>
      </c>
      <c r="G1280" s="397">
        <v>2</v>
      </c>
      <c r="H1280" s="400"/>
      <c r="I1280" s="400"/>
      <c r="J1280" s="400"/>
      <c r="K1280" s="400"/>
      <c r="L1280" s="400"/>
      <c r="M1280" s="400"/>
      <c r="N1280" s="395">
        <f t="shared" si="19"/>
        <v>312</v>
      </c>
    </row>
    <row r="1281" spans="1:14" x14ac:dyDescent="0.25">
      <c r="A1281" s="395" t="s">
        <v>7983</v>
      </c>
      <c r="B1281" s="399"/>
      <c r="C1281" s="399"/>
      <c r="D1281" s="399"/>
      <c r="E1281" s="399"/>
      <c r="F1281" s="397">
        <v>67</v>
      </c>
      <c r="G1281" s="397">
        <v>87</v>
      </c>
      <c r="H1281" s="397">
        <v>87</v>
      </c>
      <c r="I1281" s="397">
        <v>97</v>
      </c>
      <c r="J1281" s="397">
        <v>66</v>
      </c>
      <c r="K1281" s="397">
        <v>75</v>
      </c>
      <c r="L1281" s="397">
        <v>68</v>
      </c>
      <c r="M1281" s="397">
        <v>92</v>
      </c>
      <c r="N1281" s="395">
        <f t="shared" si="19"/>
        <v>639</v>
      </c>
    </row>
    <row r="1282" spans="1:14" x14ac:dyDescent="0.25">
      <c r="A1282" s="395" t="s">
        <v>7914</v>
      </c>
      <c r="B1282" s="398">
        <v>36</v>
      </c>
      <c r="C1282" s="398">
        <v>53</v>
      </c>
      <c r="D1282" s="398">
        <v>45</v>
      </c>
      <c r="E1282" s="398">
        <v>50</v>
      </c>
      <c r="F1282" s="400"/>
      <c r="G1282" s="400"/>
      <c r="H1282" s="400"/>
      <c r="I1282" s="400"/>
      <c r="J1282" s="400"/>
      <c r="K1282" s="400"/>
      <c r="L1282" s="400"/>
      <c r="M1282" s="400"/>
      <c r="N1282" s="395">
        <f t="shared" si="19"/>
        <v>184</v>
      </c>
    </row>
    <row r="1283" spans="1:14" x14ac:dyDescent="0.25">
      <c r="A1283" s="395" t="s">
        <v>6890</v>
      </c>
      <c r="B1283" s="398">
        <v>14</v>
      </c>
      <c r="C1283" s="398">
        <v>13</v>
      </c>
      <c r="D1283" s="398">
        <v>11</v>
      </c>
      <c r="E1283" s="398">
        <v>11</v>
      </c>
      <c r="F1283" s="397">
        <v>13</v>
      </c>
      <c r="G1283" s="397">
        <v>14</v>
      </c>
      <c r="H1283" s="397">
        <v>5</v>
      </c>
      <c r="I1283" s="397">
        <v>14</v>
      </c>
      <c r="J1283" s="397">
        <v>6</v>
      </c>
      <c r="K1283" s="397">
        <v>7</v>
      </c>
      <c r="L1283" s="397">
        <v>9</v>
      </c>
      <c r="M1283" s="397">
        <v>8</v>
      </c>
      <c r="N1283" s="395">
        <f t="shared" si="19"/>
        <v>125</v>
      </c>
    </row>
    <row r="1284" spans="1:14" x14ac:dyDescent="0.25">
      <c r="A1284" s="395" t="s">
        <v>6921</v>
      </c>
      <c r="B1284" s="398">
        <v>75</v>
      </c>
      <c r="C1284" s="398">
        <v>85</v>
      </c>
      <c r="D1284" s="398">
        <v>90</v>
      </c>
      <c r="E1284" s="398">
        <v>68</v>
      </c>
      <c r="F1284" s="400"/>
      <c r="G1284" s="400"/>
      <c r="H1284" s="400"/>
      <c r="I1284" s="400"/>
      <c r="J1284" s="400"/>
      <c r="K1284" s="400"/>
      <c r="L1284" s="400"/>
      <c r="M1284" s="400"/>
      <c r="N1284" s="395">
        <f t="shared" si="19"/>
        <v>318</v>
      </c>
    </row>
    <row r="1285" spans="1:14" x14ac:dyDescent="0.25">
      <c r="A1285" s="395" t="s">
        <v>6920</v>
      </c>
      <c r="B1285" s="399"/>
      <c r="C1285" s="399"/>
      <c r="D1285" s="399"/>
      <c r="E1285" s="399"/>
      <c r="F1285" s="397">
        <v>76</v>
      </c>
      <c r="G1285" s="397">
        <v>70</v>
      </c>
      <c r="H1285" s="397">
        <v>68</v>
      </c>
      <c r="I1285" s="397">
        <v>77</v>
      </c>
      <c r="J1285" s="397">
        <v>72</v>
      </c>
      <c r="K1285" s="397">
        <v>70</v>
      </c>
      <c r="L1285" s="397">
        <v>69</v>
      </c>
      <c r="M1285" s="397">
        <v>61</v>
      </c>
      <c r="N1285" s="395">
        <f t="shared" ref="N1285:N1348" si="20">SUM(B1285:M1285)</f>
        <v>563</v>
      </c>
    </row>
    <row r="1286" spans="1:14" x14ac:dyDescent="0.25">
      <c r="A1286" s="395" t="s">
        <v>7353</v>
      </c>
      <c r="B1286" s="398">
        <v>69</v>
      </c>
      <c r="C1286" s="398">
        <v>67</v>
      </c>
      <c r="D1286" s="398">
        <v>55</v>
      </c>
      <c r="E1286" s="398">
        <v>77</v>
      </c>
      <c r="F1286" s="397">
        <v>57</v>
      </c>
      <c r="G1286" s="397">
        <v>58</v>
      </c>
      <c r="H1286" s="397">
        <v>58</v>
      </c>
      <c r="I1286" s="397">
        <v>58</v>
      </c>
      <c r="J1286" s="397">
        <v>49</v>
      </c>
      <c r="K1286" s="397">
        <v>68</v>
      </c>
      <c r="L1286" s="397">
        <v>60</v>
      </c>
      <c r="M1286" s="397">
        <v>72</v>
      </c>
      <c r="N1286" s="395">
        <f t="shared" si="20"/>
        <v>748</v>
      </c>
    </row>
    <row r="1287" spans="1:14" x14ac:dyDescent="0.25">
      <c r="A1287" s="395" t="s">
        <v>7670</v>
      </c>
      <c r="B1287" s="400"/>
      <c r="C1287" s="400"/>
      <c r="D1287" s="400"/>
      <c r="E1287" s="400"/>
      <c r="F1287" s="398">
        <v>251</v>
      </c>
      <c r="G1287" s="398">
        <v>248</v>
      </c>
      <c r="H1287" s="398">
        <v>267</v>
      </c>
      <c r="I1287" s="398">
        <v>257</v>
      </c>
      <c r="J1287" s="398">
        <v>267</v>
      </c>
      <c r="K1287" s="398">
        <v>242</v>
      </c>
      <c r="L1287" s="398">
        <v>268</v>
      </c>
      <c r="M1287" s="398">
        <v>254</v>
      </c>
      <c r="N1287" s="395">
        <f t="shared" si="20"/>
        <v>2054</v>
      </c>
    </row>
    <row r="1288" spans="1:14" x14ac:dyDescent="0.25">
      <c r="A1288" s="395" t="s">
        <v>7669</v>
      </c>
      <c r="B1288" s="397">
        <v>137</v>
      </c>
      <c r="C1288" s="397">
        <v>133</v>
      </c>
      <c r="D1288" s="397">
        <v>141</v>
      </c>
      <c r="E1288" s="397">
        <v>141</v>
      </c>
      <c r="F1288" s="399"/>
      <c r="G1288" s="399"/>
      <c r="H1288" s="399"/>
      <c r="I1288" s="399"/>
      <c r="J1288" s="399"/>
      <c r="K1288" s="399"/>
      <c r="L1288" s="399"/>
      <c r="M1288" s="399"/>
      <c r="N1288" s="395">
        <f t="shared" si="20"/>
        <v>552</v>
      </c>
    </row>
    <row r="1289" spans="1:14" x14ac:dyDescent="0.25">
      <c r="A1289" s="395" t="s">
        <v>7671</v>
      </c>
      <c r="B1289" s="397">
        <v>122</v>
      </c>
      <c r="C1289" s="397">
        <v>130</v>
      </c>
      <c r="D1289" s="397">
        <v>117</v>
      </c>
      <c r="E1289" s="397">
        <v>142</v>
      </c>
      <c r="F1289" s="399"/>
      <c r="G1289" s="399"/>
      <c r="H1289" s="399"/>
      <c r="I1289" s="399"/>
      <c r="J1289" s="399"/>
      <c r="K1289" s="399"/>
      <c r="L1289" s="399"/>
      <c r="M1289" s="399"/>
      <c r="N1289" s="395">
        <f t="shared" si="20"/>
        <v>511</v>
      </c>
    </row>
    <row r="1290" spans="1:14" x14ac:dyDescent="0.25">
      <c r="A1290" s="395" t="s">
        <v>6663</v>
      </c>
      <c r="B1290" s="397">
        <v>127</v>
      </c>
      <c r="C1290" s="397">
        <v>132</v>
      </c>
      <c r="D1290" s="397">
        <v>121</v>
      </c>
      <c r="E1290" s="397">
        <v>135</v>
      </c>
      <c r="F1290" s="399"/>
      <c r="G1290" s="399"/>
      <c r="H1290" s="399"/>
      <c r="I1290" s="399"/>
      <c r="J1290" s="399"/>
      <c r="K1290" s="399"/>
      <c r="L1290" s="399"/>
      <c r="M1290" s="399"/>
      <c r="N1290" s="395">
        <f t="shared" si="20"/>
        <v>515</v>
      </c>
    </row>
    <row r="1291" spans="1:14" x14ac:dyDescent="0.25">
      <c r="A1291" s="395" t="s">
        <v>6662</v>
      </c>
      <c r="B1291" s="400"/>
      <c r="C1291" s="400"/>
      <c r="D1291" s="399"/>
      <c r="E1291" s="399"/>
      <c r="F1291" s="398">
        <v>148</v>
      </c>
      <c r="G1291" s="398">
        <v>123</v>
      </c>
      <c r="H1291" s="398">
        <v>130</v>
      </c>
      <c r="I1291" s="398">
        <v>130</v>
      </c>
      <c r="J1291" s="398">
        <v>111</v>
      </c>
      <c r="K1291" s="398">
        <v>123</v>
      </c>
      <c r="L1291" s="398">
        <v>156</v>
      </c>
      <c r="M1291" s="398">
        <v>151</v>
      </c>
      <c r="N1291" s="395">
        <f t="shared" si="20"/>
        <v>1072</v>
      </c>
    </row>
    <row r="1292" spans="1:14" x14ac:dyDescent="0.25">
      <c r="A1292" s="395" t="s">
        <v>7985</v>
      </c>
      <c r="B1292" s="397">
        <v>34</v>
      </c>
      <c r="C1292" s="397">
        <v>31</v>
      </c>
      <c r="D1292" s="397">
        <v>29</v>
      </c>
      <c r="E1292" s="397">
        <v>41</v>
      </c>
      <c r="F1292" s="398">
        <v>37</v>
      </c>
      <c r="G1292" s="398">
        <v>25</v>
      </c>
      <c r="H1292" s="398">
        <v>36</v>
      </c>
      <c r="I1292" s="398">
        <v>34</v>
      </c>
      <c r="J1292" s="398">
        <v>28</v>
      </c>
      <c r="K1292" s="398">
        <v>23</v>
      </c>
      <c r="L1292" s="398">
        <v>36</v>
      </c>
      <c r="M1292" s="398">
        <v>32</v>
      </c>
      <c r="N1292" s="395">
        <f t="shared" si="20"/>
        <v>386</v>
      </c>
    </row>
    <row r="1293" spans="1:14" x14ac:dyDescent="0.25">
      <c r="A1293" s="395" t="s">
        <v>7354</v>
      </c>
      <c r="B1293" s="397">
        <v>59</v>
      </c>
      <c r="C1293" s="397">
        <v>49</v>
      </c>
      <c r="D1293" s="397">
        <v>65</v>
      </c>
      <c r="E1293" s="397">
        <v>61</v>
      </c>
      <c r="F1293" s="398">
        <v>51</v>
      </c>
      <c r="G1293" s="398">
        <v>64</v>
      </c>
      <c r="H1293" s="398">
        <v>40</v>
      </c>
      <c r="I1293" s="398">
        <v>50</v>
      </c>
      <c r="J1293" s="398">
        <v>56</v>
      </c>
      <c r="K1293" s="398">
        <v>59</v>
      </c>
      <c r="L1293" s="398">
        <v>53</v>
      </c>
      <c r="M1293" s="398">
        <v>66</v>
      </c>
      <c r="N1293" s="395">
        <f t="shared" si="20"/>
        <v>673</v>
      </c>
    </row>
    <row r="1294" spans="1:14" x14ac:dyDescent="0.25">
      <c r="A1294" s="395" t="s">
        <v>14005</v>
      </c>
      <c r="B1294" s="397">
        <v>13</v>
      </c>
      <c r="C1294" s="397">
        <v>12</v>
      </c>
      <c r="D1294" s="397">
        <v>12</v>
      </c>
      <c r="E1294" s="397">
        <v>22</v>
      </c>
      <c r="F1294" s="398">
        <v>32</v>
      </c>
      <c r="G1294" s="398">
        <v>30</v>
      </c>
      <c r="H1294" s="398">
        <v>22</v>
      </c>
      <c r="I1294" s="398">
        <v>17</v>
      </c>
      <c r="J1294" s="398">
        <v>23</v>
      </c>
      <c r="K1294" s="398">
        <v>12</v>
      </c>
      <c r="L1294" s="398">
        <v>28</v>
      </c>
      <c r="M1294" s="398">
        <v>18</v>
      </c>
      <c r="N1294" s="395">
        <f t="shared" si="20"/>
        <v>241</v>
      </c>
    </row>
    <row r="1295" spans="1:14" x14ac:dyDescent="0.25">
      <c r="A1295" s="395" t="s">
        <v>7242</v>
      </c>
      <c r="B1295" s="397">
        <v>60</v>
      </c>
      <c r="C1295" s="397">
        <v>60</v>
      </c>
      <c r="D1295" s="397">
        <v>53</v>
      </c>
      <c r="E1295" s="397">
        <v>52</v>
      </c>
      <c r="F1295" s="398">
        <v>61</v>
      </c>
      <c r="G1295" s="398">
        <v>69</v>
      </c>
      <c r="H1295" s="398">
        <v>66</v>
      </c>
      <c r="I1295" s="398">
        <v>43</v>
      </c>
      <c r="J1295" s="398">
        <v>46</v>
      </c>
      <c r="K1295" s="398">
        <v>54</v>
      </c>
      <c r="L1295" s="398">
        <v>65</v>
      </c>
      <c r="M1295" s="398">
        <v>61</v>
      </c>
      <c r="N1295" s="395">
        <f t="shared" si="20"/>
        <v>690</v>
      </c>
    </row>
    <row r="1296" spans="1:14" x14ac:dyDescent="0.25">
      <c r="A1296" s="395" t="s">
        <v>7408</v>
      </c>
      <c r="B1296" s="400"/>
      <c r="C1296" s="400"/>
      <c r="D1296" s="400"/>
      <c r="E1296" s="400"/>
      <c r="F1296" s="398">
        <v>104</v>
      </c>
      <c r="G1296" s="398">
        <v>108</v>
      </c>
      <c r="H1296" s="398">
        <v>99</v>
      </c>
      <c r="I1296" s="398">
        <v>122</v>
      </c>
      <c r="J1296" s="398">
        <v>104</v>
      </c>
      <c r="K1296" s="398">
        <v>95</v>
      </c>
      <c r="L1296" s="398">
        <v>92</v>
      </c>
      <c r="M1296" s="398">
        <v>107</v>
      </c>
      <c r="N1296" s="395">
        <f t="shared" si="20"/>
        <v>831</v>
      </c>
    </row>
    <row r="1297" spans="1:14" x14ac:dyDescent="0.25">
      <c r="A1297" s="395" t="s">
        <v>7407</v>
      </c>
      <c r="B1297" s="397">
        <v>106</v>
      </c>
      <c r="C1297" s="397">
        <v>105</v>
      </c>
      <c r="D1297" s="397">
        <v>102</v>
      </c>
      <c r="E1297" s="397">
        <v>97</v>
      </c>
      <c r="F1297" s="399"/>
      <c r="G1297" s="399"/>
      <c r="H1297" s="399"/>
      <c r="I1297" s="399"/>
      <c r="J1297" s="399"/>
      <c r="K1297" s="399"/>
      <c r="L1297" s="399"/>
      <c r="M1297" s="399"/>
      <c r="N1297" s="395">
        <f t="shared" si="20"/>
        <v>410</v>
      </c>
    </row>
    <row r="1298" spans="1:14" x14ac:dyDescent="0.25">
      <c r="A1298" s="395" t="s">
        <v>7021</v>
      </c>
      <c r="B1298" s="397">
        <v>19</v>
      </c>
      <c r="C1298" s="397">
        <v>10</v>
      </c>
      <c r="D1298" s="397">
        <v>13</v>
      </c>
      <c r="E1298" s="397">
        <v>16</v>
      </c>
      <c r="F1298" s="398">
        <v>11</v>
      </c>
      <c r="G1298" s="398">
        <v>17</v>
      </c>
      <c r="H1298" s="398">
        <v>17</v>
      </c>
      <c r="I1298" s="398">
        <v>17</v>
      </c>
      <c r="J1298" s="398">
        <v>17</v>
      </c>
      <c r="K1298" s="398">
        <v>12</v>
      </c>
      <c r="L1298" s="398">
        <v>18</v>
      </c>
      <c r="M1298" s="398">
        <v>16</v>
      </c>
      <c r="N1298" s="395">
        <f t="shared" si="20"/>
        <v>183</v>
      </c>
    </row>
    <row r="1299" spans="1:14" x14ac:dyDescent="0.25">
      <c r="A1299" s="395" t="s">
        <v>7111</v>
      </c>
      <c r="B1299" s="400"/>
      <c r="C1299" s="400"/>
      <c r="D1299" s="400"/>
      <c r="E1299" s="400"/>
      <c r="F1299" s="398">
        <v>111</v>
      </c>
      <c r="G1299" s="398">
        <v>128</v>
      </c>
      <c r="H1299" s="398">
        <v>96</v>
      </c>
      <c r="I1299" s="398">
        <v>104</v>
      </c>
      <c r="J1299" s="398">
        <v>88</v>
      </c>
      <c r="K1299" s="398">
        <v>106</v>
      </c>
      <c r="L1299" s="398">
        <v>94</v>
      </c>
      <c r="M1299" s="398">
        <v>104</v>
      </c>
      <c r="N1299" s="395">
        <f t="shared" si="20"/>
        <v>831</v>
      </c>
    </row>
    <row r="1300" spans="1:14" x14ac:dyDescent="0.25">
      <c r="A1300" s="395" t="s">
        <v>7112</v>
      </c>
      <c r="B1300" s="397">
        <v>105</v>
      </c>
      <c r="C1300" s="397">
        <v>96</v>
      </c>
      <c r="D1300" s="397">
        <v>105</v>
      </c>
      <c r="E1300" s="397">
        <v>90</v>
      </c>
      <c r="F1300" s="398">
        <v>2</v>
      </c>
      <c r="G1300" s="398">
        <v>1</v>
      </c>
      <c r="H1300" s="399"/>
      <c r="I1300" s="399"/>
      <c r="J1300" s="399"/>
      <c r="K1300" s="399"/>
      <c r="L1300" s="399"/>
      <c r="M1300" s="399"/>
      <c r="N1300" s="395">
        <f t="shared" si="20"/>
        <v>399</v>
      </c>
    </row>
    <row r="1301" spans="1:14" x14ac:dyDescent="0.25">
      <c r="A1301" s="395" t="s">
        <v>6973</v>
      </c>
      <c r="B1301" s="400"/>
      <c r="C1301" s="400"/>
      <c r="D1301" s="400"/>
      <c r="E1301" s="400"/>
      <c r="F1301" s="398">
        <v>42</v>
      </c>
      <c r="G1301" s="398">
        <v>51</v>
      </c>
      <c r="H1301" s="398">
        <v>24</v>
      </c>
      <c r="I1301" s="398">
        <v>38</v>
      </c>
      <c r="J1301" s="398">
        <v>41</v>
      </c>
      <c r="K1301" s="398">
        <v>45</v>
      </c>
      <c r="L1301" s="398">
        <v>43</v>
      </c>
      <c r="M1301" s="398">
        <v>46</v>
      </c>
      <c r="N1301" s="395">
        <f t="shared" si="20"/>
        <v>330</v>
      </c>
    </row>
    <row r="1302" spans="1:14" x14ac:dyDescent="0.25">
      <c r="A1302" s="395" t="s">
        <v>6974</v>
      </c>
      <c r="B1302" s="397">
        <v>33</v>
      </c>
      <c r="C1302" s="397">
        <v>38</v>
      </c>
      <c r="D1302" s="397">
        <v>39</v>
      </c>
      <c r="E1302" s="397">
        <v>48</v>
      </c>
      <c r="F1302" s="399"/>
      <c r="G1302" s="399"/>
      <c r="H1302" s="399"/>
      <c r="I1302" s="399"/>
      <c r="J1302" s="399"/>
      <c r="K1302" s="399"/>
      <c r="L1302" s="399"/>
      <c r="M1302" s="399"/>
      <c r="N1302" s="395">
        <f t="shared" si="20"/>
        <v>158</v>
      </c>
    </row>
    <row r="1303" spans="1:14" x14ac:dyDescent="0.25">
      <c r="A1303" s="395" t="s">
        <v>7243</v>
      </c>
      <c r="B1303" s="399"/>
      <c r="C1303" s="399"/>
      <c r="D1303" s="399"/>
      <c r="E1303" s="399"/>
      <c r="F1303" s="397">
        <v>134</v>
      </c>
      <c r="G1303" s="397">
        <v>135</v>
      </c>
      <c r="H1303" s="397">
        <v>113</v>
      </c>
      <c r="I1303" s="397">
        <v>127</v>
      </c>
      <c r="J1303" s="397">
        <v>114</v>
      </c>
      <c r="K1303" s="397">
        <v>109</v>
      </c>
      <c r="L1303" s="397">
        <v>139</v>
      </c>
      <c r="M1303" s="397">
        <v>129</v>
      </c>
      <c r="N1303" s="395">
        <f t="shared" si="20"/>
        <v>1000</v>
      </c>
    </row>
    <row r="1304" spans="1:14" x14ac:dyDescent="0.25">
      <c r="A1304" s="395" t="s">
        <v>7244</v>
      </c>
      <c r="B1304" s="397">
        <v>152</v>
      </c>
      <c r="C1304" s="397">
        <v>122</v>
      </c>
      <c r="D1304" s="398">
        <v>145</v>
      </c>
      <c r="E1304" s="398">
        <v>150</v>
      </c>
      <c r="F1304" s="399"/>
      <c r="G1304" s="399"/>
      <c r="H1304" s="398">
        <v>1</v>
      </c>
      <c r="I1304" s="399"/>
      <c r="J1304" s="399"/>
      <c r="K1304" s="399"/>
      <c r="L1304" s="399"/>
      <c r="M1304" s="399"/>
      <c r="N1304" s="395">
        <f t="shared" si="20"/>
        <v>570</v>
      </c>
    </row>
    <row r="1305" spans="1:14" x14ac:dyDescent="0.25">
      <c r="A1305" s="395" t="s">
        <v>6987</v>
      </c>
      <c r="B1305" s="400"/>
      <c r="C1305" s="400"/>
      <c r="D1305" s="400"/>
      <c r="E1305" s="400"/>
      <c r="F1305" s="398">
        <v>68</v>
      </c>
      <c r="G1305" s="398">
        <v>73</v>
      </c>
      <c r="H1305" s="398">
        <v>64</v>
      </c>
      <c r="I1305" s="398">
        <v>74</v>
      </c>
      <c r="J1305" s="398">
        <v>53</v>
      </c>
      <c r="K1305" s="398">
        <v>70</v>
      </c>
      <c r="L1305" s="398">
        <v>54</v>
      </c>
      <c r="M1305" s="398">
        <v>60</v>
      </c>
      <c r="N1305" s="395">
        <f t="shared" si="20"/>
        <v>516</v>
      </c>
    </row>
    <row r="1306" spans="1:14" x14ac:dyDescent="0.25">
      <c r="A1306" s="395" t="s">
        <v>6988</v>
      </c>
      <c r="B1306" s="397">
        <v>59</v>
      </c>
      <c r="C1306" s="397">
        <v>87</v>
      </c>
      <c r="D1306" s="397">
        <v>69</v>
      </c>
      <c r="E1306" s="397">
        <v>73</v>
      </c>
      <c r="F1306" s="399"/>
      <c r="G1306" s="399"/>
      <c r="H1306" s="399"/>
      <c r="I1306" s="399"/>
      <c r="J1306" s="399"/>
      <c r="K1306" s="399"/>
      <c r="L1306" s="399"/>
      <c r="M1306" s="399"/>
      <c r="N1306" s="395">
        <f t="shared" si="20"/>
        <v>288</v>
      </c>
    </row>
    <row r="1307" spans="1:14" x14ac:dyDescent="0.25">
      <c r="A1307" s="395" t="s">
        <v>6813</v>
      </c>
      <c r="B1307" s="399"/>
      <c r="C1307" s="399"/>
      <c r="D1307" s="399"/>
      <c r="E1307" s="399"/>
      <c r="F1307" s="397">
        <v>34</v>
      </c>
      <c r="G1307" s="397">
        <v>33</v>
      </c>
      <c r="H1307" s="397">
        <v>32</v>
      </c>
      <c r="I1307" s="397">
        <v>35</v>
      </c>
      <c r="J1307" s="397">
        <v>29</v>
      </c>
      <c r="K1307" s="397">
        <v>25</v>
      </c>
      <c r="L1307" s="397">
        <v>31</v>
      </c>
      <c r="M1307" s="397">
        <v>35</v>
      </c>
      <c r="N1307" s="395">
        <f t="shared" si="20"/>
        <v>254</v>
      </c>
    </row>
    <row r="1308" spans="1:14" x14ac:dyDescent="0.25">
      <c r="A1308" s="395" t="s">
        <v>6814</v>
      </c>
      <c r="B1308" s="398">
        <v>35</v>
      </c>
      <c r="C1308" s="398">
        <v>24</v>
      </c>
      <c r="D1308" s="398">
        <v>31</v>
      </c>
      <c r="E1308" s="398">
        <v>33</v>
      </c>
      <c r="F1308" s="400"/>
      <c r="G1308" s="400"/>
      <c r="H1308" s="400"/>
      <c r="I1308" s="400"/>
      <c r="J1308" s="400"/>
      <c r="K1308" s="400"/>
      <c r="L1308" s="400"/>
      <c r="M1308" s="400"/>
      <c r="N1308" s="395">
        <f t="shared" si="20"/>
        <v>123</v>
      </c>
    </row>
    <row r="1309" spans="1:14" x14ac:dyDescent="0.25">
      <c r="A1309" s="395" t="s">
        <v>6886</v>
      </c>
      <c r="B1309" s="400"/>
      <c r="C1309" s="400"/>
      <c r="D1309" s="400"/>
      <c r="E1309" s="400"/>
      <c r="F1309" s="398">
        <v>47</v>
      </c>
      <c r="G1309" s="398">
        <v>37</v>
      </c>
      <c r="H1309" s="398">
        <v>51</v>
      </c>
      <c r="I1309" s="398">
        <v>41</v>
      </c>
      <c r="J1309" s="398">
        <v>38</v>
      </c>
      <c r="K1309" s="398">
        <v>38</v>
      </c>
      <c r="L1309" s="398">
        <v>45</v>
      </c>
      <c r="M1309" s="398">
        <v>32</v>
      </c>
      <c r="N1309" s="395">
        <f t="shared" si="20"/>
        <v>329</v>
      </c>
    </row>
    <row r="1310" spans="1:14" x14ac:dyDescent="0.25">
      <c r="A1310" s="395" t="s">
        <v>6887</v>
      </c>
      <c r="B1310" s="397">
        <v>55</v>
      </c>
      <c r="C1310" s="397">
        <v>47</v>
      </c>
      <c r="D1310" s="397">
        <v>45</v>
      </c>
      <c r="E1310" s="397">
        <v>43</v>
      </c>
      <c r="F1310" s="399"/>
      <c r="G1310" s="399"/>
      <c r="H1310" s="399"/>
      <c r="I1310" s="399"/>
      <c r="J1310" s="399"/>
      <c r="K1310" s="399"/>
      <c r="L1310" s="399"/>
      <c r="M1310" s="399"/>
      <c r="N1310" s="395">
        <f t="shared" si="20"/>
        <v>190</v>
      </c>
    </row>
    <row r="1311" spans="1:14" x14ac:dyDescent="0.25">
      <c r="A1311" s="395" t="s">
        <v>6905</v>
      </c>
      <c r="B1311" s="398">
        <v>21</v>
      </c>
      <c r="C1311" s="398">
        <v>23</v>
      </c>
      <c r="D1311" s="398">
        <v>25</v>
      </c>
      <c r="E1311" s="398">
        <v>22</v>
      </c>
      <c r="F1311" s="397">
        <v>16</v>
      </c>
      <c r="G1311" s="397">
        <v>23</v>
      </c>
      <c r="H1311" s="397">
        <v>24</v>
      </c>
      <c r="I1311" s="397">
        <v>29</v>
      </c>
      <c r="J1311" s="397">
        <v>18</v>
      </c>
      <c r="K1311" s="397">
        <v>29</v>
      </c>
      <c r="L1311" s="397">
        <v>31</v>
      </c>
      <c r="M1311" s="397">
        <v>23</v>
      </c>
      <c r="N1311" s="395">
        <f t="shared" si="20"/>
        <v>284</v>
      </c>
    </row>
    <row r="1312" spans="1:14" x14ac:dyDescent="0.25">
      <c r="A1312" s="395" t="s">
        <v>6630</v>
      </c>
      <c r="B1312" s="397">
        <v>44</v>
      </c>
      <c r="C1312" s="397">
        <v>35</v>
      </c>
      <c r="D1312" s="397">
        <v>34</v>
      </c>
      <c r="E1312" s="397">
        <v>32</v>
      </c>
      <c r="F1312" s="399"/>
      <c r="G1312" s="398">
        <v>1</v>
      </c>
      <c r="H1312" s="399"/>
      <c r="I1312" s="399"/>
      <c r="J1312" s="399"/>
      <c r="K1312" s="399"/>
      <c r="L1312" s="399"/>
      <c r="M1312" s="399"/>
      <c r="N1312" s="395">
        <f t="shared" si="20"/>
        <v>146</v>
      </c>
    </row>
    <row r="1313" spans="1:14" x14ac:dyDescent="0.25">
      <c r="A1313" s="395" t="s">
        <v>6628</v>
      </c>
      <c r="B1313" s="397">
        <v>45</v>
      </c>
      <c r="C1313" s="397">
        <v>39</v>
      </c>
      <c r="D1313" s="397">
        <v>38</v>
      </c>
      <c r="E1313" s="397">
        <v>57</v>
      </c>
      <c r="F1313" s="399"/>
      <c r="G1313" s="399"/>
      <c r="H1313" s="399"/>
      <c r="I1313" s="399"/>
      <c r="J1313" s="399"/>
      <c r="K1313" s="399"/>
      <c r="L1313" s="399"/>
      <c r="M1313" s="399"/>
      <c r="N1313" s="395">
        <f t="shared" si="20"/>
        <v>179</v>
      </c>
    </row>
    <row r="1314" spans="1:14" x14ac:dyDescent="0.25">
      <c r="A1314" s="395" t="s">
        <v>6631</v>
      </c>
      <c r="B1314" s="397">
        <v>38</v>
      </c>
      <c r="C1314" s="397">
        <v>27</v>
      </c>
      <c r="D1314" s="397">
        <v>36</v>
      </c>
      <c r="E1314" s="397">
        <v>27</v>
      </c>
      <c r="F1314" s="399"/>
      <c r="G1314" s="399"/>
      <c r="H1314" s="399"/>
      <c r="I1314" s="399"/>
      <c r="J1314" s="399"/>
      <c r="K1314" s="399"/>
      <c r="L1314" s="399"/>
      <c r="M1314" s="399"/>
      <c r="N1314" s="395">
        <f t="shared" si="20"/>
        <v>128</v>
      </c>
    </row>
    <row r="1315" spans="1:14" x14ac:dyDescent="0.25">
      <c r="A1315" s="395" t="s">
        <v>6629</v>
      </c>
      <c r="B1315" s="400"/>
      <c r="C1315" s="400"/>
      <c r="D1315" s="400"/>
      <c r="E1315" s="400"/>
      <c r="F1315" s="398">
        <v>112</v>
      </c>
      <c r="G1315" s="398">
        <v>127</v>
      </c>
      <c r="H1315" s="398">
        <v>112</v>
      </c>
      <c r="I1315" s="398">
        <v>90</v>
      </c>
      <c r="J1315" s="398">
        <v>95</v>
      </c>
      <c r="K1315" s="398">
        <v>86</v>
      </c>
      <c r="L1315" s="398">
        <v>103</v>
      </c>
      <c r="M1315" s="398">
        <v>115</v>
      </c>
      <c r="N1315" s="395">
        <f t="shared" si="20"/>
        <v>840</v>
      </c>
    </row>
    <row r="1316" spans="1:14" x14ac:dyDescent="0.25">
      <c r="A1316" s="395" t="s">
        <v>7673</v>
      </c>
      <c r="B1316" s="397">
        <v>174</v>
      </c>
      <c r="C1316" s="397">
        <v>191</v>
      </c>
      <c r="D1316" s="397">
        <v>181</v>
      </c>
      <c r="E1316" s="397">
        <v>183</v>
      </c>
      <c r="F1316" s="399"/>
      <c r="G1316" s="399"/>
      <c r="H1316" s="399"/>
      <c r="I1316" s="399"/>
      <c r="J1316" s="399"/>
      <c r="K1316" s="399"/>
      <c r="L1316" s="399"/>
      <c r="M1316" s="399"/>
      <c r="N1316" s="395">
        <f t="shared" si="20"/>
        <v>729</v>
      </c>
    </row>
    <row r="1317" spans="1:14" x14ac:dyDescent="0.25">
      <c r="A1317" s="395" t="s">
        <v>7672</v>
      </c>
      <c r="B1317" s="399"/>
      <c r="C1317" s="399"/>
      <c r="D1317" s="399"/>
      <c r="E1317" s="399"/>
      <c r="F1317" s="397">
        <v>146</v>
      </c>
      <c r="G1317" s="397">
        <v>153</v>
      </c>
      <c r="H1317" s="397">
        <v>161</v>
      </c>
      <c r="I1317" s="397">
        <v>164</v>
      </c>
      <c r="J1317" s="397">
        <v>165</v>
      </c>
      <c r="K1317" s="397">
        <v>177</v>
      </c>
      <c r="L1317" s="397">
        <v>158</v>
      </c>
      <c r="M1317" s="397">
        <v>181</v>
      </c>
      <c r="N1317" s="395">
        <f t="shared" si="20"/>
        <v>1305</v>
      </c>
    </row>
    <row r="1318" spans="1:14" x14ac:dyDescent="0.25">
      <c r="A1318" s="395" t="s">
        <v>7965</v>
      </c>
      <c r="B1318" s="397">
        <v>52</v>
      </c>
      <c r="C1318" s="397">
        <v>45</v>
      </c>
      <c r="D1318" s="397">
        <v>40</v>
      </c>
      <c r="E1318" s="397">
        <v>46</v>
      </c>
      <c r="F1318" s="398">
        <v>50</v>
      </c>
      <c r="G1318" s="398">
        <v>46</v>
      </c>
      <c r="H1318" s="398">
        <v>47</v>
      </c>
      <c r="I1318" s="398">
        <v>39</v>
      </c>
      <c r="J1318" s="398">
        <v>41</v>
      </c>
      <c r="K1318" s="398">
        <v>38</v>
      </c>
      <c r="L1318" s="398">
        <v>31</v>
      </c>
      <c r="M1318" s="398">
        <v>49</v>
      </c>
      <c r="N1318" s="395">
        <f t="shared" si="20"/>
        <v>524</v>
      </c>
    </row>
    <row r="1319" spans="1:14" x14ac:dyDescent="0.25">
      <c r="A1319" s="395" t="s">
        <v>15076</v>
      </c>
      <c r="B1319" s="398">
        <v>25</v>
      </c>
      <c r="C1319" s="398">
        <v>26</v>
      </c>
      <c r="D1319" s="398">
        <v>24</v>
      </c>
      <c r="E1319" s="398">
        <v>20</v>
      </c>
      <c r="F1319" s="400"/>
      <c r="G1319" s="400"/>
      <c r="H1319" s="400"/>
      <c r="I1319" s="400"/>
      <c r="J1319" s="400"/>
      <c r="K1319" s="400"/>
      <c r="L1319" s="400"/>
      <c r="M1319" s="400"/>
      <c r="N1319" s="395">
        <f t="shared" si="20"/>
        <v>95</v>
      </c>
    </row>
    <row r="1320" spans="1:14" x14ac:dyDescent="0.25">
      <c r="A1320" s="395" t="s">
        <v>14000</v>
      </c>
      <c r="B1320" s="400"/>
      <c r="C1320" s="400"/>
      <c r="D1320" s="400"/>
      <c r="E1320" s="400"/>
      <c r="F1320" s="398">
        <v>87</v>
      </c>
      <c r="G1320" s="398">
        <v>106</v>
      </c>
      <c r="H1320" s="398">
        <v>89</v>
      </c>
      <c r="I1320" s="398">
        <v>94</v>
      </c>
      <c r="J1320" s="398">
        <v>91</v>
      </c>
      <c r="K1320" s="398">
        <v>87</v>
      </c>
      <c r="L1320" s="398">
        <v>58</v>
      </c>
      <c r="M1320" s="398">
        <v>37</v>
      </c>
      <c r="N1320" s="395">
        <f t="shared" si="20"/>
        <v>649</v>
      </c>
    </row>
    <row r="1321" spans="1:14" x14ac:dyDescent="0.25">
      <c r="A1321" s="395" t="s">
        <v>13997</v>
      </c>
      <c r="B1321" s="398">
        <v>32</v>
      </c>
      <c r="C1321" s="398">
        <v>38</v>
      </c>
      <c r="D1321" s="398">
        <v>44</v>
      </c>
      <c r="E1321" s="398">
        <v>30</v>
      </c>
      <c r="F1321" s="400"/>
      <c r="G1321" s="400"/>
      <c r="H1321" s="400"/>
      <c r="I1321" s="400"/>
      <c r="J1321" s="400"/>
      <c r="K1321" s="400"/>
      <c r="L1321" s="400"/>
      <c r="M1321" s="400"/>
      <c r="N1321" s="395">
        <f t="shared" si="20"/>
        <v>144</v>
      </c>
    </row>
    <row r="1322" spans="1:14" x14ac:dyDescent="0.25">
      <c r="A1322" s="395" t="s">
        <v>13981</v>
      </c>
      <c r="B1322" s="398">
        <v>22</v>
      </c>
      <c r="C1322" s="398">
        <v>39</v>
      </c>
      <c r="D1322" s="398">
        <v>32</v>
      </c>
      <c r="E1322" s="398">
        <v>26</v>
      </c>
      <c r="F1322" s="400"/>
      <c r="G1322" s="400"/>
      <c r="H1322" s="400"/>
      <c r="I1322" s="400"/>
      <c r="J1322" s="400"/>
      <c r="K1322" s="400"/>
      <c r="L1322" s="400"/>
      <c r="M1322" s="400"/>
      <c r="N1322" s="395">
        <f t="shared" si="20"/>
        <v>119</v>
      </c>
    </row>
    <row r="1323" spans="1:14" x14ac:dyDescent="0.25">
      <c r="A1323" s="395" t="s">
        <v>13991</v>
      </c>
      <c r="B1323" s="397">
        <v>26</v>
      </c>
      <c r="C1323" s="397">
        <v>24</v>
      </c>
      <c r="D1323" s="397">
        <v>29</v>
      </c>
      <c r="E1323" s="397">
        <v>28</v>
      </c>
      <c r="F1323" s="399"/>
      <c r="G1323" s="399"/>
      <c r="H1323" s="399"/>
      <c r="I1323" s="399"/>
      <c r="J1323" s="399"/>
      <c r="K1323" s="399"/>
      <c r="L1323" s="399"/>
      <c r="M1323" s="399"/>
      <c r="N1323" s="395">
        <f t="shared" si="20"/>
        <v>107</v>
      </c>
    </row>
    <row r="1324" spans="1:14" x14ac:dyDescent="0.25">
      <c r="A1324" s="395" t="s">
        <v>13993</v>
      </c>
      <c r="B1324" s="397">
        <v>39</v>
      </c>
      <c r="C1324" s="397">
        <v>51</v>
      </c>
      <c r="D1324" s="397">
        <v>42</v>
      </c>
      <c r="E1324" s="397">
        <v>53</v>
      </c>
      <c r="F1324" s="399"/>
      <c r="G1324" s="399"/>
      <c r="H1324" s="399"/>
      <c r="I1324" s="399"/>
      <c r="J1324" s="399"/>
      <c r="K1324" s="399"/>
      <c r="L1324" s="399"/>
      <c r="M1324" s="399"/>
      <c r="N1324" s="395">
        <f t="shared" si="20"/>
        <v>185</v>
      </c>
    </row>
    <row r="1325" spans="1:14" x14ac:dyDescent="0.25">
      <c r="A1325" s="395" t="s">
        <v>7100</v>
      </c>
      <c r="B1325" s="400"/>
      <c r="C1325" s="400"/>
      <c r="D1325" s="400"/>
      <c r="E1325" s="400"/>
      <c r="F1325" s="398">
        <v>64</v>
      </c>
      <c r="G1325" s="398">
        <v>67</v>
      </c>
      <c r="H1325" s="398">
        <v>56</v>
      </c>
      <c r="I1325" s="398">
        <v>64</v>
      </c>
      <c r="J1325" s="398">
        <v>69</v>
      </c>
      <c r="K1325" s="398">
        <v>60</v>
      </c>
      <c r="L1325" s="398">
        <v>56</v>
      </c>
      <c r="M1325" s="398">
        <v>58</v>
      </c>
      <c r="N1325" s="395">
        <f t="shared" si="20"/>
        <v>494</v>
      </c>
    </row>
    <row r="1326" spans="1:14" x14ac:dyDescent="0.25">
      <c r="A1326" s="395" t="s">
        <v>7101</v>
      </c>
      <c r="B1326" s="397">
        <v>55</v>
      </c>
      <c r="C1326" s="397">
        <v>74</v>
      </c>
      <c r="D1326" s="397">
        <v>49</v>
      </c>
      <c r="E1326" s="397">
        <v>79</v>
      </c>
      <c r="F1326" s="400"/>
      <c r="G1326" s="400"/>
      <c r="H1326" s="399"/>
      <c r="I1326" s="399"/>
      <c r="J1326" s="399"/>
      <c r="K1326" s="399"/>
      <c r="L1326" s="399"/>
      <c r="M1326" s="399"/>
      <c r="N1326" s="395">
        <f t="shared" si="20"/>
        <v>257</v>
      </c>
    </row>
    <row r="1327" spans="1:14" x14ac:dyDescent="0.25">
      <c r="A1327" s="395" t="s">
        <v>7581</v>
      </c>
      <c r="B1327" s="400"/>
      <c r="C1327" s="400"/>
      <c r="D1327" s="400"/>
      <c r="E1327" s="400"/>
      <c r="F1327" s="398">
        <v>17</v>
      </c>
      <c r="G1327" s="398">
        <v>23</v>
      </c>
      <c r="H1327" s="398">
        <v>54</v>
      </c>
      <c r="I1327" s="398">
        <v>121</v>
      </c>
      <c r="J1327" s="398">
        <v>88</v>
      </c>
      <c r="K1327" s="398">
        <v>113</v>
      </c>
      <c r="L1327" s="398">
        <v>67</v>
      </c>
      <c r="M1327" s="398">
        <v>109</v>
      </c>
      <c r="N1327" s="395">
        <f t="shared" si="20"/>
        <v>592</v>
      </c>
    </row>
    <row r="1328" spans="1:14" x14ac:dyDescent="0.25">
      <c r="A1328" s="395" t="s">
        <v>7715</v>
      </c>
      <c r="B1328" s="397">
        <v>238</v>
      </c>
      <c r="C1328" s="397">
        <v>240</v>
      </c>
      <c r="D1328" s="397">
        <v>259</v>
      </c>
      <c r="E1328" s="397">
        <v>260</v>
      </c>
      <c r="F1328" s="399"/>
      <c r="G1328" s="399"/>
      <c r="H1328" s="399"/>
      <c r="I1328" s="399"/>
      <c r="J1328" s="399"/>
      <c r="K1328" s="399"/>
      <c r="L1328" s="399"/>
      <c r="M1328" s="399"/>
      <c r="N1328" s="395">
        <f t="shared" si="20"/>
        <v>997</v>
      </c>
    </row>
    <row r="1329" spans="1:14" x14ac:dyDescent="0.25">
      <c r="A1329" s="395" t="s">
        <v>7716</v>
      </c>
      <c r="B1329" s="397">
        <v>213</v>
      </c>
      <c r="C1329" s="397">
        <v>241</v>
      </c>
      <c r="D1329" s="397">
        <v>195</v>
      </c>
      <c r="E1329" s="397">
        <v>214</v>
      </c>
      <c r="F1329" s="399"/>
      <c r="G1329" s="399"/>
      <c r="H1329" s="399"/>
      <c r="I1329" s="399"/>
      <c r="J1329" s="399"/>
      <c r="K1329" s="399"/>
      <c r="L1329" s="399"/>
      <c r="M1329" s="399"/>
      <c r="N1329" s="395">
        <f t="shared" si="20"/>
        <v>863</v>
      </c>
    </row>
    <row r="1330" spans="1:14" x14ac:dyDescent="0.25">
      <c r="A1330" s="395" t="s">
        <v>7717</v>
      </c>
      <c r="B1330" s="400"/>
      <c r="C1330" s="400"/>
      <c r="D1330" s="400"/>
      <c r="E1330" s="400"/>
      <c r="F1330" s="398">
        <v>451</v>
      </c>
      <c r="G1330" s="398">
        <v>459</v>
      </c>
      <c r="H1330" s="398">
        <v>447</v>
      </c>
      <c r="I1330" s="398">
        <v>507</v>
      </c>
      <c r="J1330" s="398">
        <v>463</v>
      </c>
      <c r="K1330" s="398">
        <v>423</v>
      </c>
      <c r="L1330" s="398">
        <v>441</v>
      </c>
      <c r="M1330" s="398">
        <v>447</v>
      </c>
      <c r="N1330" s="395">
        <f t="shared" si="20"/>
        <v>3638</v>
      </c>
    </row>
    <row r="1331" spans="1:14" x14ac:dyDescent="0.25">
      <c r="A1331" s="395" t="s">
        <v>7302</v>
      </c>
      <c r="B1331" s="400"/>
      <c r="C1331" s="400"/>
      <c r="D1331" s="400"/>
      <c r="E1331" s="400"/>
      <c r="F1331" s="398">
        <v>49</v>
      </c>
      <c r="G1331" s="398">
        <v>53</v>
      </c>
      <c r="H1331" s="398">
        <v>51</v>
      </c>
      <c r="I1331" s="398">
        <v>50</v>
      </c>
      <c r="J1331" s="398">
        <v>35</v>
      </c>
      <c r="K1331" s="398">
        <v>47</v>
      </c>
      <c r="L1331" s="398">
        <v>48</v>
      </c>
      <c r="M1331" s="398">
        <v>63</v>
      </c>
      <c r="N1331" s="395">
        <f t="shared" si="20"/>
        <v>396</v>
      </c>
    </row>
    <row r="1332" spans="1:14" x14ac:dyDescent="0.25">
      <c r="A1332" s="395" t="s">
        <v>7301</v>
      </c>
      <c r="B1332" s="397">
        <v>45</v>
      </c>
      <c r="C1332" s="397">
        <v>67</v>
      </c>
      <c r="D1332" s="397">
        <v>42</v>
      </c>
      <c r="E1332" s="397">
        <v>54</v>
      </c>
      <c r="F1332" s="399"/>
      <c r="G1332" s="399"/>
      <c r="H1332" s="399"/>
      <c r="I1332" s="399"/>
      <c r="J1332" s="399"/>
      <c r="K1332" s="399"/>
      <c r="L1332" s="399"/>
      <c r="M1332" s="399"/>
      <c r="N1332" s="395">
        <f t="shared" si="20"/>
        <v>208</v>
      </c>
    </row>
    <row r="1333" spans="1:14" x14ac:dyDescent="0.25">
      <c r="A1333" s="395" t="s">
        <v>7628</v>
      </c>
      <c r="B1333" s="397">
        <v>162</v>
      </c>
      <c r="C1333" s="397">
        <v>186</v>
      </c>
      <c r="D1333" s="397">
        <v>191</v>
      </c>
      <c r="E1333" s="397">
        <v>178</v>
      </c>
      <c r="F1333" s="399"/>
      <c r="G1333" s="399"/>
      <c r="H1333" s="399"/>
      <c r="I1333" s="399"/>
      <c r="J1333" s="399"/>
      <c r="K1333" s="399"/>
      <c r="L1333" s="399"/>
      <c r="M1333" s="399"/>
      <c r="N1333" s="395">
        <f t="shared" si="20"/>
        <v>717</v>
      </c>
    </row>
    <row r="1334" spans="1:14" x14ac:dyDescent="0.25">
      <c r="A1334" s="395" t="s">
        <v>7629</v>
      </c>
      <c r="B1334" s="399"/>
      <c r="C1334" s="399"/>
      <c r="D1334" s="400"/>
      <c r="E1334" s="399"/>
      <c r="F1334" s="397">
        <v>158</v>
      </c>
      <c r="G1334" s="397">
        <v>167</v>
      </c>
      <c r="H1334" s="397">
        <v>172</v>
      </c>
      <c r="I1334" s="397">
        <v>209</v>
      </c>
      <c r="J1334" s="397">
        <v>166</v>
      </c>
      <c r="K1334" s="397">
        <v>180</v>
      </c>
      <c r="L1334" s="397">
        <v>175</v>
      </c>
      <c r="M1334" s="397">
        <v>194</v>
      </c>
      <c r="N1334" s="395">
        <f t="shared" si="20"/>
        <v>1421</v>
      </c>
    </row>
    <row r="1335" spans="1:14" x14ac:dyDescent="0.25">
      <c r="A1335" s="395" t="s">
        <v>7631</v>
      </c>
      <c r="B1335" s="400"/>
      <c r="C1335" s="400"/>
      <c r="D1335" s="400"/>
      <c r="E1335" s="400"/>
      <c r="F1335" s="398">
        <v>137</v>
      </c>
      <c r="G1335" s="398">
        <v>171</v>
      </c>
      <c r="H1335" s="398">
        <v>124</v>
      </c>
      <c r="I1335" s="398">
        <v>150</v>
      </c>
      <c r="J1335" s="398">
        <v>142</v>
      </c>
      <c r="K1335" s="398">
        <v>134</v>
      </c>
      <c r="L1335" s="398">
        <v>136</v>
      </c>
      <c r="M1335" s="398">
        <v>129</v>
      </c>
      <c r="N1335" s="395">
        <f t="shared" si="20"/>
        <v>1123</v>
      </c>
    </row>
    <row r="1336" spans="1:14" x14ac:dyDescent="0.25">
      <c r="A1336" s="395" t="s">
        <v>7630</v>
      </c>
      <c r="B1336" s="398">
        <v>155</v>
      </c>
      <c r="C1336" s="398">
        <v>155</v>
      </c>
      <c r="D1336" s="398">
        <v>153</v>
      </c>
      <c r="E1336" s="398">
        <v>127</v>
      </c>
      <c r="F1336" s="400"/>
      <c r="G1336" s="400"/>
      <c r="H1336" s="400"/>
      <c r="I1336" s="400"/>
      <c r="J1336" s="400"/>
      <c r="K1336" s="400"/>
      <c r="L1336" s="400"/>
      <c r="M1336" s="400"/>
      <c r="N1336" s="395">
        <f t="shared" si="20"/>
        <v>590</v>
      </c>
    </row>
    <row r="1337" spans="1:14" x14ac:dyDescent="0.25">
      <c r="A1337" s="395" t="s">
        <v>7632</v>
      </c>
      <c r="B1337" s="400"/>
      <c r="C1337" s="400"/>
      <c r="D1337" s="400"/>
      <c r="E1337" s="400"/>
      <c r="F1337" s="398">
        <v>115</v>
      </c>
      <c r="G1337" s="398">
        <v>137</v>
      </c>
      <c r="H1337" s="398">
        <v>118</v>
      </c>
      <c r="I1337" s="398">
        <v>129</v>
      </c>
      <c r="J1337" s="398">
        <v>99</v>
      </c>
      <c r="K1337" s="398">
        <v>121</v>
      </c>
      <c r="L1337" s="398">
        <v>133</v>
      </c>
      <c r="M1337" s="398">
        <v>133</v>
      </c>
      <c r="N1337" s="395">
        <f t="shared" si="20"/>
        <v>985</v>
      </c>
    </row>
    <row r="1338" spans="1:14" x14ac:dyDescent="0.25">
      <c r="A1338" s="395" t="s">
        <v>7633</v>
      </c>
      <c r="B1338" s="397">
        <v>119</v>
      </c>
      <c r="C1338" s="397">
        <v>112</v>
      </c>
      <c r="D1338" s="397">
        <v>112</v>
      </c>
      <c r="E1338" s="397">
        <v>121</v>
      </c>
      <c r="F1338" s="399"/>
      <c r="G1338" s="399"/>
      <c r="H1338" s="399"/>
      <c r="I1338" s="399"/>
      <c r="J1338" s="399"/>
      <c r="K1338" s="399"/>
      <c r="L1338" s="399"/>
      <c r="M1338" s="399"/>
      <c r="N1338" s="395">
        <f t="shared" si="20"/>
        <v>464</v>
      </c>
    </row>
    <row r="1339" spans="1:14" x14ac:dyDescent="0.25">
      <c r="A1339" s="395" t="s">
        <v>7635</v>
      </c>
      <c r="B1339" s="400"/>
      <c r="C1339" s="400"/>
      <c r="D1339" s="400"/>
      <c r="E1339" s="400"/>
      <c r="F1339" s="398">
        <v>112</v>
      </c>
      <c r="G1339" s="398">
        <v>109</v>
      </c>
      <c r="H1339" s="398">
        <v>107</v>
      </c>
      <c r="I1339" s="398">
        <v>124</v>
      </c>
      <c r="J1339" s="398">
        <v>108</v>
      </c>
      <c r="K1339" s="398">
        <v>111</v>
      </c>
      <c r="L1339" s="398">
        <v>139</v>
      </c>
      <c r="M1339" s="398">
        <v>126</v>
      </c>
      <c r="N1339" s="395">
        <f t="shared" si="20"/>
        <v>936</v>
      </c>
    </row>
    <row r="1340" spans="1:14" x14ac:dyDescent="0.25">
      <c r="A1340" s="395" t="s">
        <v>7634</v>
      </c>
      <c r="B1340" s="397">
        <v>96</v>
      </c>
      <c r="C1340" s="397">
        <v>130</v>
      </c>
      <c r="D1340" s="397">
        <v>126</v>
      </c>
      <c r="E1340" s="397">
        <v>133</v>
      </c>
      <c r="F1340" s="399"/>
      <c r="G1340" s="399"/>
      <c r="H1340" s="399"/>
      <c r="I1340" s="399"/>
      <c r="J1340" s="399"/>
      <c r="K1340" s="399"/>
      <c r="L1340" s="399"/>
      <c r="M1340" s="399"/>
      <c r="N1340" s="395">
        <f t="shared" si="20"/>
        <v>485</v>
      </c>
    </row>
    <row r="1341" spans="1:14" x14ac:dyDescent="0.25">
      <c r="A1341" s="395" t="s">
        <v>15077</v>
      </c>
      <c r="B1341" s="397">
        <v>1</v>
      </c>
      <c r="C1341" s="400"/>
      <c r="D1341" s="400"/>
      <c r="E1341" s="400"/>
      <c r="F1341" s="399"/>
      <c r="G1341" s="399"/>
      <c r="H1341" s="399"/>
      <c r="I1341" s="399"/>
      <c r="J1341" s="399"/>
      <c r="K1341" s="399"/>
      <c r="L1341" s="399"/>
      <c r="M1341" s="399"/>
      <c r="N1341" s="395">
        <f t="shared" si="20"/>
        <v>1</v>
      </c>
    </row>
    <row r="1342" spans="1:14" x14ac:dyDescent="0.25">
      <c r="A1342" s="395" t="s">
        <v>6778</v>
      </c>
      <c r="B1342" s="397">
        <v>170</v>
      </c>
      <c r="C1342" s="397">
        <v>170</v>
      </c>
      <c r="D1342" s="397">
        <v>161</v>
      </c>
      <c r="E1342" s="397">
        <v>154</v>
      </c>
      <c r="F1342" s="400"/>
      <c r="G1342" s="400"/>
      <c r="H1342" s="400"/>
      <c r="I1342" s="400"/>
      <c r="J1342" s="400"/>
      <c r="K1342" s="400"/>
      <c r="L1342" s="400"/>
      <c r="M1342" s="400"/>
      <c r="N1342" s="395">
        <f t="shared" si="20"/>
        <v>655</v>
      </c>
    </row>
    <row r="1343" spans="1:14" x14ac:dyDescent="0.25">
      <c r="A1343" s="395" t="s">
        <v>6779</v>
      </c>
      <c r="B1343" s="400"/>
      <c r="C1343" s="400"/>
      <c r="D1343" s="400"/>
      <c r="E1343" s="400"/>
      <c r="F1343" s="398">
        <v>164</v>
      </c>
      <c r="G1343" s="398">
        <v>201</v>
      </c>
      <c r="H1343" s="398">
        <v>136</v>
      </c>
      <c r="I1343" s="398">
        <v>182</v>
      </c>
      <c r="J1343" s="398">
        <v>166</v>
      </c>
      <c r="K1343" s="398">
        <v>182</v>
      </c>
      <c r="L1343" s="398">
        <v>171</v>
      </c>
      <c r="M1343" s="398">
        <v>187</v>
      </c>
      <c r="N1343" s="395">
        <f t="shared" si="20"/>
        <v>1389</v>
      </c>
    </row>
    <row r="1344" spans="1:14" x14ac:dyDescent="0.25">
      <c r="A1344" s="395" t="s">
        <v>6671</v>
      </c>
      <c r="B1344" s="398">
        <v>21</v>
      </c>
      <c r="C1344" s="398">
        <v>25</v>
      </c>
      <c r="D1344" s="398">
        <v>21</v>
      </c>
      <c r="E1344" s="398">
        <v>26</v>
      </c>
      <c r="F1344" s="397">
        <v>36</v>
      </c>
      <c r="G1344" s="397">
        <v>35</v>
      </c>
      <c r="H1344" s="397">
        <v>32</v>
      </c>
      <c r="I1344" s="397">
        <v>26</v>
      </c>
      <c r="J1344" s="397">
        <v>26</v>
      </c>
      <c r="K1344" s="397">
        <v>15</v>
      </c>
      <c r="L1344" s="397">
        <v>23</v>
      </c>
      <c r="M1344" s="397">
        <v>15</v>
      </c>
      <c r="N1344" s="395">
        <f t="shared" si="20"/>
        <v>301</v>
      </c>
    </row>
    <row r="1345" spans="1:14" x14ac:dyDescent="0.25">
      <c r="A1345" s="395" t="s">
        <v>6922</v>
      </c>
      <c r="B1345" s="398">
        <v>50</v>
      </c>
      <c r="C1345" s="398">
        <v>42</v>
      </c>
      <c r="D1345" s="398">
        <v>40</v>
      </c>
      <c r="E1345" s="398">
        <v>32</v>
      </c>
      <c r="F1345" s="397">
        <v>33</v>
      </c>
      <c r="G1345" s="397">
        <v>42</v>
      </c>
      <c r="H1345" s="397">
        <v>29</v>
      </c>
      <c r="I1345" s="397">
        <v>35</v>
      </c>
      <c r="J1345" s="397">
        <v>33</v>
      </c>
      <c r="K1345" s="397">
        <v>31</v>
      </c>
      <c r="L1345" s="397">
        <v>31</v>
      </c>
      <c r="M1345" s="397">
        <v>35</v>
      </c>
      <c r="N1345" s="395">
        <f t="shared" si="20"/>
        <v>433</v>
      </c>
    </row>
    <row r="1346" spans="1:14" x14ac:dyDescent="0.25">
      <c r="A1346" s="395" t="s">
        <v>7428</v>
      </c>
      <c r="B1346" s="399"/>
      <c r="C1346" s="399"/>
      <c r="D1346" s="399"/>
      <c r="E1346" s="399"/>
      <c r="F1346" s="397">
        <v>108</v>
      </c>
      <c r="G1346" s="397">
        <v>97</v>
      </c>
      <c r="H1346" s="397">
        <v>96</v>
      </c>
      <c r="I1346" s="397">
        <v>106</v>
      </c>
      <c r="J1346" s="397">
        <v>98</v>
      </c>
      <c r="K1346" s="397">
        <v>94</v>
      </c>
      <c r="L1346" s="397">
        <v>94</v>
      </c>
      <c r="M1346" s="397">
        <v>107</v>
      </c>
      <c r="N1346" s="395">
        <f t="shared" si="20"/>
        <v>800</v>
      </c>
    </row>
    <row r="1347" spans="1:14" x14ac:dyDescent="0.25">
      <c r="A1347" s="395" t="s">
        <v>7429</v>
      </c>
      <c r="B1347" s="398">
        <v>104</v>
      </c>
      <c r="C1347" s="398">
        <v>100</v>
      </c>
      <c r="D1347" s="398">
        <v>87</v>
      </c>
      <c r="E1347" s="398">
        <v>104</v>
      </c>
      <c r="F1347" s="400"/>
      <c r="G1347" s="400"/>
      <c r="H1347" s="400"/>
      <c r="I1347" s="400"/>
      <c r="J1347" s="400"/>
      <c r="K1347" s="400"/>
      <c r="L1347" s="400"/>
      <c r="M1347" s="400"/>
      <c r="N1347" s="395">
        <f t="shared" si="20"/>
        <v>395</v>
      </c>
    </row>
    <row r="1348" spans="1:14" x14ac:dyDescent="0.25">
      <c r="A1348" s="395" t="s">
        <v>6923</v>
      </c>
      <c r="B1348" s="399"/>
      <c r="C1348" s="399"/>
      <c r="D1348" s="399"/>
      <c r="E1348" s="399"/>
      <c r="F1348" s="400"/>
      <c r="G1348" s="397">
        <v>1</v>
      </c>
      <c r="H1348" s="397">
        <v>67</v>
      </c>
      <c r="I1348" s="397">
        <v>125</v>
      </c>
      <c r="J1348" s="397">
        <v>77</v>
      </c>
      <c r="K1348" s="397">
        <v>120</v>
      </c>
      <c r="L1348" s="397">
        <v>63</v>
      </c>
      <c r="M1348" s="397">
        <v>121</v>
      </c>
      <c r="N1348" s="395">
        <f t="shared" si="20"/>
        <v>574</v>
      </c>
    </row>
    <row r="1349" spans="1:14" x14ac:dyDescent="0.25">
      <c r="A1349" s="395" t="s">
        <v>13992</v>
      </c>
      <c r="B1349" s="398">
        <v>41</v>
      </c>
      <c r="C1349" s="398">
        <v>72</v>
      </c>
      <c r="D1349" s="398">
        <v>63</v>
      </c>
      <c r="E1349" s="398">
        <v>72</v>
      </c>
      <c r="F1349" s="400"/>
      <c r="G1349" s="400"/>
      <c r="H1349" s="400"/>
      <c r="I1349" s="400"/>
      <c r="J1349" s="400"/>
      <c r="K1349" s="400"/>
      <c r="L1349" s="400"/>
      <c r="M1349" s="400"/>
      <c r="N1349" s="395">
        <f t="shared" ref="N1349:N1412" si="21">SUM(B1349:M1349)</f>
        <v>248</v>
      </c>
    </row>
    <row r="1350" spans="1:14" x14ac:dyDescent="0.25">
      <c r="A1350" s="395" t="s">
        <v>7439</v>
      </c>
      <c r="B1350" s="399"/>
      <c r="C1350" s="399"/>
      <c r="D1350" s="399"/>
      <c r="E1350" s="399"/>
      <c r="F1350" s="397">
        <v>142</v>
      </c>
      <c r="G1350" s="397">
        <v>140</v>
      </c>
      <c r="H1350" s="397">
        <v>164</v>
      </c>
      <c r="I1350" s="397">
        <v>169</v>
      </c>
      <c r="J1350" s="397">
        <v>140</v>
      </c>
      <c r="K1350" s="397">
        <v>151</v>
      </c>
      <c r="L1350" s="397">
        <v>150</v>
      </c>
      <c r="M1350" s="397">
        <v>174</v>
      </c>
      <c r="N1350" s="395">
        <f t="shared" si="21"/>
        <v>1230</v>
      </c>
    </row>
    <row r="1351" spans="1:14" x14ac:dyDescent="0.25">
      <c r="A1351" s="395" t="s">
        <v>7440</v>
      </c>
      <c r="B1351" s="398">
        <v>128</v>
      </c>
      <c r="C1351" s="398">
        <v>142</v>
      </c>
      <c r="D1351" s="398">
        <v>137</v>
      </c>
      <c r="E1351" s="398">
        <v>129</v>
      </c>
      <c r="F1351" s="400"/>
      <c r="G1351" s="400"/>
      <c r="H1351" s="400"/>
      <c r="I1351" s="400"/>
      <c r="J1351" s="400"/>
      <c r="K1351" s="400"/>
      <c r="L1351" s="400"/>
      <c r="M1351" s="400"/>
      <c r="N1351" s="395">
        <f t="shared" si="21"/>
        <v>536</v>
      </c>
    </row>
    <row r="1352" spans="1:14" x14ac:dyDescent="0.25">
      <c r="A1352" s="395" t="s">
        <v>7719</v>
      </c>
      <c r="B1352" s="399"/>
      <c r="C1352" s="399"/>
      <c r="D1352" s="399"/>
      <c r="E1352" s="399"/>
      <c r="F1352" s="397">
        <v>143</v>
      </c>
      <c r="G1352" s="397">
        <v>161</v>
      </c>
      <c r="H1352" s="397">
        <v>130</v>
      </c>
      <c r="I1352" s="397">
        <v>135</v>
      </c>
      <c r="J1352" s="397">
        <v>151</v>
      </c>
      <c r="K1352" s="397">
        <v>151</v>
      </c>
      <c r="L1352" s="397">
        <v>129</v>
      </c>
      <c r="M1352" s="397">
        <v>152</v>
      </c>
      <c r="N1352" s="395">
        <f t="shared" si="21"/>
        <v>1152</v>
      </c>
    </row>
    <row r="1353" spans="1:14" x14ac:dyDescent="0.25">
      <c r="A1353" s="395" t="s">
        <v>7718</v>
      </c>
      <c r="B1353" s="398">
        <v>140</v>
      </c>
      <c r="C1353" s="398">
        <v>138</v>
      </c>
      <c r="D1353" s="398">
        <v>141</v>
      </c>
      <c r="E1353" s="398">
        <v>152</v>
      </c>
      <c r="F1353" s="400"/>
      <c r="G1353" s="397">
        <v>1</v>
      </c>
      <c r="H1353" s="400"/>
      <c r="I1353" s="400"/>
      <c r="J1353" s="400"/>
      <c r="K1353" s="400"/>
      <c r="L1353" s="400"/>
      <c r="M1353" s="400"/>
      <c r="N1353" s="395">
        <f t="shared" si="21"/>
        <v>572</v>
      </c>
    </row>
    <row r="1354" spans="1:14" x14ac:dyDescent="0.25">
      <c r="A1354" s="395" t="s">
        <v>15078</v>
      </c>
      <c r="B1354" s="398">
        <v>35</v>
      </c>
      <c r="C1354" s="398">
        <v>45</v>
      </c>
      <c r="D1354" s="398">
        <v>47</v>
      </c>
      <c r="E1354" s="398">
        <v>33</v>
      </c>
      <c r="F1354" s="397">
        <v>59</v>
      </c>
      <c r="G1354" s="397">
        <v>44</v>
      </c>
      <c r="H1354" s="397">
        <v>41</v>
      </c>
      <c r="I1354" s="397">
        <v>23</v>
      </c>
      <c r="J1354" s="397">
        <v>36</v>
      </c>
      <c r="K1354" s="397">
        <v>29</v>
      </c>
      <c r="L1354" s="397">
        <v>23</v>
      </c>
      <c r="M1354" s="397">
        <v>31</v>
      </c>
      <c r="N1354" s="395">
        <f t="shared" si="21"/>
        <v>446</v>
      </c>
    </row>
    <row r="1355" spans="1:14" x14ac:dyDescent="0.25">
      <c r="A1355" s="395" t="s">
        <v>6891</v>
      </c>
      <c r="B1355" s="399"/>
      <c r="C1355" s="399"/>
      <c r="D1355" s="399"/>
      <c r="E1355" s="399"/>
      <c r="F1355" s="400"/>
      <c r="G1355" s="400"/>
      <c r="H1355" s="397">
        <v>21</v>
      </c>
      <c r="I1355" s="397">
        <v>96</v>
      </c>
      <c r="J1355" s="397">
        <v>20</v>
      </c>
      <c r="K1355" s="397">
        <v>87</v>
      </c>
      <c r="L1355" s="397">
        <v>24</v>
      </c>
      <c r="M1355" s="397">
        <v>87</v>
      </c>
      <c r="N1355" s="395">
        <f t="shared" si="21"/>
        <v>335</v>
      </c>
    </row>
    <row r="1356" spans="1:14" x14ac:dyDescent="0.25">
      <c r="A1356" s="395" t="s">
        <v>6896</v>
      </c>
      <c r="B1356" s="398">
        <v>87</v>
      </c>
      <c r="C1356" s="398">
        <v>95</v>
      </c>
      <c r="D1356" s="398">
        <v>85</v>
      </c>
      <c r="E1356" s="398">
        <v>115</v>
      </c>
      <c r="F1356" s="400"/>
      <c r="G1356" s="400"/>
      <c r="H1356" s="400"/>
      <c r="I1356" s="400"/>
      <c r="J1356" s="400"/>
      <c r="K1356" s="400"/>
      <c r="L1356" s="400"/>
      <c r="M1356" s="400"/>
      <c r="N1356" s="395">
        <f t="shared" si="21"/>
        <v>382</v>
      </c>
    </row>
    <row r="1357" spans="1:14" x14ac:dyDescent="0.25">
      <c r="A1357" s="395" t="s">
        <v>6894</v>
      </c>
      <c r="B1357" s="398">
        <v>33</v>
      </c>
      <c r="C1357" s="398">
        <v>49</v>
      </c>
      <c r="D1357" s="398">
        <v>28</v>
      </c>
      <c r="E1357" s="398">
        <v>39</v>
      </c>
      <c r="F1357" s="397">
        <v>36</v>
      </c>
      <c r="G1357" s="397">
        <v>45</v>
      </c>
      <c r="H1357" s="397">
        <v>37</v>
      </c>
      <c r="I1357" s="397">
        <v>42</v>
      </c>
      <c r="J1357" s="397">
        <v>41</v>
      </c>
      <c r="K1357" s="397">
        <v>43</v>
      </c>
      <c r="L1357" s="397">
        <v>39</v>
      </c>
      <c r="M1357" s="397">
        <v>44</v>
      </c>
      <c r="N1357" s="395">
        <f t="shared" si="21"/>
        <v>476</v>
      </c>
    </row>
    <row r="1358" spans="1:14" x14ac:dyDescent="0.25">
      <c r="A1358" s="395" t="s">
        <v>6895</v>
      </c>
      <c r="B1358" s="397">
        <v>23</v>
      </c>
      <c r="C1358" s="397">
        <v>19</v>
      </c>
      <c r="D1358" s="397">
        <v>17</v>
      </c>
      <c r="E1358" s="397">
        <v>22</v>
      </c>
      <c r="F1358" s="398">
        <v>18</v>
      </c>
      <c r="G1358" s="398">
        <v>21</v>
      </c>
      <c r="H1358" s="398">
        <v>18</v>
      </c>
      <c r="I1358" s="398">
        <v>23</v>
      </c>
      <c r="J1358" s="398">
        <v>24</v>
      </c>
      <c r="K1358" s="398">
        <v>17</v>
      </c>
      <c r="L1358" s="398">
        <v>14</v>
      </c>
      <c r="M1358" s="398">
        <v>29</v>
      </c>
      <c r="N1358" s="395">
        <f t="shared" si="21"/>
        <v>245</v>
      </c>
    </row>
    <row r="1359" spans="1:14" x14ac:dyDescent="0.25">
      <c r="A1359" s="395" t="s">
        <v>6897</v>
      </c>
      <c r="B1359" s="400"/>
      <c r="C1359" s="400"/>
      <c r="D1359" s="400"/>
      <c r="E1359" s="400"/>
      <c r="F1359" s="398">
        <v>83</v>
      </c>
      <c r="G1359" s="398">
        <v>80</v>
      </c>
      <c r="H1359" s="398">
        <v>87</v>
      </c>
      <c r="I1359" s="398">
        <v>111</v>
      </c>
      <c r="J1359" s="398">
        <v>93</v>
      </c>
      <c r="K1359" s="398">
        <v>93</v>
      </c>
      <c r="L1359" s="398">
        <v>92</v>
      </c>
      <c r="M1359" s="398">
        <v>98</v>
      </c>
      <c r="N1359" s="395">
        <f t="shared" si="21"/>
        <v>737</v>
      </c>
    </row>
    <row r="1360" spans="1:14" x14ac:dyDescent="0.25">
      <c r="A1360" s="395" t="s">
        <v>6892</v>
      </c>
      <c r="B1360" s="398">
        <v>39</v>
      </c>
      <c r="C1360" s="398">
        <v>43</v>
      </c>
      <c r="D1360" s="398">
        <v>40</v>
      </c>
      <c r="E1360" s="398">
        <v>35</v>
      </c>
      <c r="F1360" s="400"/>
      <c r="G1360" s="400"/>
      <c r="H1360" s="400"/>
      <c r="I1360" s="400"/>
      <c r="J1360" s="400"/>
      <c r="K1360" s="400"/>
      <c r="L1360" s="400"/>
      <c r="M1360" s="400"/>
      <c r="N1360" s="395">
        <f t="shared" si="21"/>
        <v>157</v>
      </c>
    </row>
    <row r="1361" spans="1:14" x14ac:dyDescent="0.25">
      <c r="A1361" s="395" t="s">
        <v>6893</v>
      </c>
      <c r="B1361" s="399"/>
      <c r="C1361" s="399"/>
      <c r="D1361" s="399"/>
      <c r="E1361" s="399"/>
      <c r="F1361" s="397">
        <v>44</v>
      </c>
      <c r="G1361" s="397">
        <v>40</v>
      </c>
      <c r="H1361" s="397">
        <v>38</v>
      </c>
      <c r="I1361" s="397">
        <v>30</v>
      </c>
      <c r="J1361" s="397">
        <v>34</v>
      </c>
      <c r="K1361" s="397">
        <v>40</v>
      </c>
      <c r="L1361" s="397">
        <v>32</v>
      </c>
      <c r="M1361" s="397">
        <v>39</v>
      </c>
      <c r="N1361" s="395">
        <f t="shared" si="21"/>
        <v>297</v>
      </c>
    </row>
    <row r="1362" spans="1:14" x14ac:dyDescent="0.25">
      <c r="A1362" s="395" t="s">
        <v>7337</v>
      </c>
      <c r="B1362" s="400"/>
      <c r="C1362" s="400"/>
      <c r="D1362" s="400"/>
      <c r="E1362" s="400"/>
      <c r="F1362" s="398">
        <v>64</v>
      </c>
      <c r="G1362" s="398">
        <v>55</v>
      </c>
      <c r="H1362" s="398">
        <v>54</v>
      </c>
      <c r="I1362" s="398">
        <v>69</v>
      </c>
      <c r="J1362" s="398">
        <v>48</v>
      </c>
      <c r="K1362" s="398">
        <v>61</v>
      </c>
      <c r="L1362" s="398">
        <v>63</v>
      </c>
      <c r="M1362" s="398">
        <v>65</v>
      </c>
      <c r="N1362" s="395">
        <f t="shared" si="21"/>
        <v>479</v>
      </c>
    </row>
    <row r="1363" spans="1:14" x14ac:dyDescent="0.25">
      <c r="A1363" s="395" t="s">
        <v>7336</v>
      </c>
      <c r="B1363" s="397">
        <v>60</v>
      </c>
      <c r="C1363" s="397">
        <v>64</v>
      </c>
      <c r="D1363" s="397">
        <v>50</v>
      </c>
      <c r="E1363" s="397">
        <v>70</v>
      </c>
      <c r="F1363" s="400"/>
      <c r="G1363" s="400"/>
      <c r="H1363" s="400"/>
      <c r="I1363" s="400"/>
      <c r="J1363" s="400"/>
      <c r="K1363" s="400"/>
      <c r="L1363" s="400"/>
      <c r="M1363" s="400"/>
      <c r="N1363" s="395">
        <f t="shared" si="21"/>
        <v>244</v>
      </c>
    </row>
    <row r="1364" spans="1:14" x14ac:dyDescent="0.25">
      <c r="A1364" s="395" t="s">
        <v>7192</v>
      </c>
      <c r="B1364" s="397">
        <v>161</v>
      </c>
      <c r="C1364" s="397">
        <v>182</v>
      </c>
      <c r="D1364" s="397">
        <v>168</v>
      </c>
      <c r="E1364" s="397">
        <v>185</v>
      </c>
      <c r="F1364" s="398">
        <v>1</v>
      </c>
      <c r="G1364" s="398">
        <v>3</v>
      </c>
      <c r="H1364" s="399"/>
      <c r="I1364" s="399"/>
      <c r="J1364" s="399"/>
      <c r="K1364" s="399"/>
      <c r="L1364" s="399"/>
      <c r="M1364" s="399"/>
      <c r="N1364" s="395">
        <f t="shared" si="21"/>
        <v>700</v>
      </c>
    </row>
    <row r="1365" spans="1:14" x14ac:dyDescent="0.25">
      <c r="A1365" s="395" t="s">
        <v>7191</v>
      </c>
      <c r="B1365" s="400"/>
      <c r="C1365" s="400"/>
      <c r="D1365" s="400"/>
      <c r="E1365" s="400"/>
      <c r="F1365" s="398">
        <v>159</v>
      </c>
      <c r="G1365" s="398">
        <v>186</v>
      </c>
      <c r="H1365" s="398">
        <v>169</v>
      </c>
      <c r="I1365" s="398">
        <v>191</v>
      </c>
      <c r="J1365" s="398">
        <v>182</v>
      </c>
      <c r="K1365" s="398">
        <v>197</v>
      </c>
      <c r="L1365" s="398">
        <v>154</v>
      </c>
      <c r="M1365" s="398">
        <v>156</v>
      </c>
      <c r="N1365" s="395">
        <f t="shared" si="21"/>
        <v>1394</v>
      </c>
    </row>
    <row r="1366" spans="1:14" x14ac:dyDescent="0.25">
      <c r="A1366" s="395" t="s">
        <v>6664</v>
      </c>
      <c r="B1366" s="400"/>
      <c r="C1366" s="400"/>
      <c r="D1366" s="400"/>
      <c r="E1366" s="400"/>
      <c r="F1366" s="398">
        <v>63</v>
      </c>
      <c r="G1366" s="398">
        <v>66</v>
      </c>
      <c r="H1366" s="398">
        <v>59</v>
      </c>
      <c r="I1366" s="398">
        <v>55</v>
      </c>
      <c r="J1366" s="398">
        <v>34</v>
      </c>
      <c r="K1366" s="398">
        <v>56</v>
      </c>
      <c r="L1366" s="398">
        <v>44</v>
      </c>
      <c r="M1366" s="398">
        <v>60</v>
      </c>
      <c r="N1366" s="395">
        <f t="shared" si="21"/>
        <v>437</v>
      </c>
    </row>
    <row r="1367" spans="1:14" x14ac:dyDescent="0.25">
      <c r="A1367" s="395" t="s">
        <v>6665</v>
      </c>
      <c r="B1367" s="397">
        <v>64</v>
      </c>
      <c r="C1367" s="397">
        <v>63</v>
      </c>
      <c r="D1367" s="397">
        <v>50</v>
      </c>
      <c r="E1367" s="397">
        <v>61</v>
      </c>
      <c r="F1367" s="399"/>
      <c r="G1367" s="399"/>
      <c r="H1367" s="399"/>
      <c r="I1367" s="399"/>
      <c r="J1367" s="399"/>
      <c r="K1367" s="399"/>
      <c r="L1367" s="399"/>
      <c r="M1367" s="399"/>
      <c r="N1367" s="395">
        <f t="shared" si="21"/>
        <v>238</v>
      </c>
    </row>
    <row r="1368" spans="1:14" x14ac:dyDescent="0.25">
      <c r="A1368" s="395" t="s">
        <v>6888</v>
      </c>
      <c r="B1368" s="400"/>
      <c r="C1368" s="400"/>
      <c r="D1368" s="400"/>
      <c r="E1368" s="397">
        <v>1</v>
      </c>
      <c r="F1368" s="397">
        <v>49</v>
      </c>
      <c r="G1368" s="397">
        <v>82</v>
      </c>
      <c r="H1368" s="397">
        <v>59</v>
      </c>
      <c r="I1368" s="397">
        <v>65</v>
      </c>
      <c r="J1368" s="397">
        <v>64</v>
      </c>
      <c r="K1368" s="397">
        <v>71</v>
      </c>
      <c r="L1368" s="397">
        <v>55</v>
      </c>
      <c r="M1368" s="397">
        <v>58</v>
      </c>
      <c r="N1368" s="395">
        <f t="shared" si="21"/>
        <v>504</v>
      </c>
    </row>
    <row r="1369" spans="1:14" x14ac:dyDescent="0.25">
      <c r="A1369" s="395" t="s">
        <v>6889</v>
      </c>
      <c r="B1369" s="398">
        <v>56</v>
      </c>
      <c r="C1369" s="398">
        <v>55</v>
      </c>
      <c r="D1369" s="398">
        <v>56</v>
      </c>
      <c r="E1369" s="398">
        <v>58</v>
      </c>
      <c r="F1369" s="400"/>
      <c r="G1369" s="400"/>
      <c r="H1369" s="399"/>
      <c r="I1369" s="400"/>
      <c r="J1369" s="399"/>
      <c r="K1369" s="400"/>
      <c r="L1369" s="399"/>
      <c r="M1369" s="400"/>
      <c r="N1369" s="395">
        <f t="shared" si="21"/>
        <v>225</v>
      </c>
    </row>
    <row r="1370" spans="1:14" x14ac:dyDescent="0.25">
      <c r="A1370" s="395" t="s">
        <v>7442</v>
      </c>
      <c r="B1370" s="397">
        <v>13</v>
      </c>
      <c r="C1370" s="397">
        <v>11</v>
      </c>
      <c r="D1370" s="397">
        <v>17</v>
      </c>
      <c r="E1370" s="397">
        <v>21</v>
      </c>
      <c r="F1370" s="399"/>
      <c r="G1370" s="399"/>
      <c r="H1370" s="399"/>
      <c r="I1370" s="399"/>
      <c r="J1370" s="399"/>
      <c r="K1370" s="399"/>
      <c r="L1370" s="399"/>
      <c r="M1370" s="399"/>
      <c r="N1370" s="395">
        <f t="shared" si="21"/>
        <v>62</v>
      </c>
    </row>
    <row r="1371" spans="1:14" x14ac:dyDescent="0.25">
      <c r="A1371" s="395" t="s">
        <v>7441</v>
      </c>
      <c r="B1371" s="400"/>
      <c r="C1371" s="400"/>
      <c r="D1371" s="400"/>
      <c r="E1371" s="400"/>
      <c r="F1371" s="398">
        <v>130</v>
      </c>
      <c r="G1371" s="398">
        <v>110</v>
      </c>
      <c r="H1371" s="398">
        <v>93</v>
      </c>
      <c r="I1371" s="398">
        <v>100</v>
      </c>
      <c r="J1371" s="398">
        <v>98</v>
      </c>
      <c r="K1371" s="398">
        <v>124</v>
      </c>
      <c r="L1371" s="398">
        <v>108</v>
      </c>
      <c r="M1371" s="398">
        <v>109</v>
      </c>
      <c r="N1371" s="395">
        <f t="shared" si="21"/>
        <v>872</v>
      </c>
    </row>
    <row r="1372" spans="1:14" x14ac:dyDescent="0.25">
      <c r="A1372" s="395" t="s">
        <v>7443</v>
      </c>
      <c r="B1372" s="397">
        <v>6</v>
      </c>
      <c r="C1372" s="397">
        <v>10</v>
      </c>
      <c r="D1372" s="397">
        <v>12</v>
      </c>
      <c r="E1372" s="397">
        <v>10</v>
      </c>
      <c r="F1372" s="399"/>
      <c r="G1372" s="399"/>
      <c r="H1372" s="399"/>
      <c r="I1372" s="399"/>
      <c r="J1372" s="399"/>
      <c r="K1372" s="399"/>
      <c r="L1372" s="399"/>
      <c r="M1372" s="399"/>
      <c r="N1372" s="395">
        <f t="shared" si="21"/>
        <v>38</v>
      </c>
    </row>
    <row r="1373" spans="1:14" x14ac:dyDescent="0.25">
      <c r="A1373" s="395" t="s">
        <v>7444</v>
      </c>
      <c r="B1373" s="397">
        <v>78</v>
      </c>
      <c r="C1373" s="397">
        <v>82</v>
      </c>
      <c r="D1373" s="397">
        <v>97</v>
      </c>
      <c r="E1373" s="397">
        <v>92</v>
      </c>
      <c r="F1373" s="399"/>
      <c r="G1373" s="399"/>
      <c r="H1373" s="399"/>
      <c r="I1373" s="399"/>
      <c r="J1373" s="399"/>
      <c r="K1373" s="399"/>
      <c r="L1373" s="399"/>
      <c r="M1373" s="399"/>
      <c r="N1373" s="395">
        <f t="shared" si="21"/>
        <v>349</v>
      </c>
    </row>
    <row r="1374" spans="1:14" x14ac:dyDescent="0.25">
      <c r="A1374" s="395" t="s">
        <v>7114</v>
      </c>
      <c r="B1374" s="397">
        <v>170</v>
      </c>
      <c r="C1374" s="397">
        <v>188</v>
      </c>
      <c r="D1374" s="397">
        <v>174</v>
      </c>
      <c r="E1374" s="397">
        <v>164</v>
      </c>
      <c r="F1374" s="399"/>
      <c r="G1374" s="399"/>
      <c r="H1374" s="399"/>
      <c r="I1374" s="399"/>
      <c r="J1374" s="399"/>
      <c r="K1374" s="399"/>
      <c r="L1374" s="399"/>
      <c r="M1374" s="399"/>
      <c r="N1374" s="395">
        <f t="shared" si="21"/>
        <v>696</v>
      </c>
    </row>
    <row r="1375" spans="1:14" x14ac:dyDescent="0.25">
      <c r="A1375" s="395" t="s">
        <v>7113</v>
      </c>
      <c r="B1375" s="400"/>
      <c r="C1375" s="400"/>
      <c r="D1375" s="400"/>
      <c r="E1375" s="400"/>
      <c r="F1375" s="398">
        <v>192</v>
      </c>
      <c r="G1375" s="398">
        <v>165</v>
      </c>
      <c r="H1375" s="398">
        <v>158</v>
      </c>
      <c r="I1375" s="398">
        <v>156</v>
      </c>
      <c r="J1375" s="398">
        <v>140</v>
      </c>
      <c r="K1375" s="398">
        <v>149</v>
      </c>
      <c r="L1375" s="398">
        <v>170</v>
      </c>
      <c r="M1375" s="398">
        <v>135</v>
      </c>
      <c r="N1375" s="395">
        <f t="shared" si="21"/>
        <v>1265</v>
      </c>
    </row>
    <row r="1376" spans="1:14" x14ac:dyDescent="0.25">
      <c r="A1376" s="395" t="s">
        <v>7502</v>
      </c>
      <c r="B1376" s="397">
        <v>32</v>
      </c>
      <c r="C1376" s="397">
        <v>20</v>
      </c>
      <c r="D1376" s="397">
        <v>28</v>
      </c>
      <c r="E1376" s="397">
        <v>26</v>
      </c>
      <c r="F1376" s="399"/>
      <c r="G1376" s="399"/>
      <c r="H1376" s="399"/>
      <c r="I1376" s="399"/>
      <c r="J1376" s="399"/>
      <c r="K1376" s="399"/>
      <c r="L1376" s="399"/>
      <c r="M1376" s="399"/>
      <c r="N1376" s="395">
        <f t="shared" si="21"/>
        <v>106</v>
      </c>
    </row>
    <row r="1377" spans="1:14" x14ac:dyDescent="0.25">
      <c r="A1377" s="395" t="s">
        <v>7501</v>
      </c>
      <c r="B1377" s="399"/>
      <c r="C1377" s="399"/>
      <c r="D1377" s="399"/>
      <c r="E1377" s="399"/>
      <c r="F1377" s="397">
        <v>33</v>
      </c>
      <c r="G1377" s="397">
        <v>28</v>
      </c>
      <c r="H1377" s="397">
        <v>28</v>
      </c>
      <c r="I1377" s="397">
        <v>31</v>
      </c>
      <c r="J1377" s="397">
        <v>26</v>
      </c>
      <c r="K1377" s="397">
        <v>23</v>
      </c>
      <c r="L1377" s="397">
        <v>31</v>
      </c>
      <c r="M1377" s="397">
        <v>24</v>
      </c>
      <c r="N1377" s="395">
        <f t="shared" si="21"/>
        <v>224</v>
      </c>
    </row>
    <row r="1378" spans="1:14" x14ac:dyDescent="0.25">
      <c r="A1378" s="395" t="s">
        <v>7375</v>
      </c>
      <c r="B1378" s="397">
        <v>80</v>
      </c>
      <c r="C1378" s="397">
        <v>53</v>
      </c>
      <c r="D1378" s="397">
        <v>65</v>
      </c>
      <c r="E1378" s="397">
        <v>63</v>
      </c>
      <c r="F1378" s="399"/>
      <c r="G1378" s="399"/>
      <c r="H1378" s="399"/>
      <c r="I1378" s="399"/>
      <c r="J1378" s="399"/>
      <c r="K1378" s="399"/>
      <c r="L1378" s="399"/>
      <c r="M1378" s="399"/>
      <c r="N1378" s="395">
        <f t="shared" si="21"/>
        <v>261</v>
      </c>
    </row>
    <row r="1379" spans="1:14" x14ac:dyDescent="0.25">
      <c r="A1379" s="395" t="s">
        <v>7376</v>
      </c>
      <c r="B1379" s="400"/>
      <c r="C1379" s="400"/>
      <c r="D1379" s="400"/>
      <c r="E1379" s="400"/>
      <c r="F1379" s="398">
        <v>67</v>
      </c>
      <c r="G1379" s="398">
        <v>46</v>
      </c>
      <c r="H1379" s="398">
        <v>62</v>
      </c>
      <c r="I1379" s="398">
        <v>65</v>
      </c>
      <c r="J1379" s="398">
        <v>61</v>
      </c>
      <c r="K1379" s="398">
        <v>48</v>
      </c>
      <c r="L1379" s="398">
        <v>48</v>
      </c>
      <c r="M1379" s="398">
        <v>65</v>
      </c>
      <c r="N1379" s="395">
        <f t="shared" si="21"/>
        <v>462</v>
      </c>
    </row>
    <row r="1380" spans="1:14" x14ac:dyDescent="0.25">
      <c r="A1380" s="395" t="s">
        <v>6781</v>
      </c>
      <c r="B1380" s="397">
        <v>123</v>
      </c>
      <c r="C1380" s="398">
        <v>132</v>
      </c>
      <c r="D1380" s="397">
        <v>132</v>
      </c>
      <c r="E1380" s="398">
        <v>135</v>
      </c>
      <c r="F1380" s="400"/>
      <c r="G1380" s="400"/>
      <c r="H1380" s="400"/>
      <c r="I1380" s="400"/>
      <c r="J1380" s="400"/>
      <c r="K1380" s="400"/>
      <c r="L1380" s="400"/>
      <c r="M1380" s="400"/>
      <c r="N1380" s="395">
        <f t="shared" si="21"/>
        <v>522</v>
      </c>
    </row>
    <row r="1381" spans="1:14" x14ac:dyDescent="0.25">
      <c r="A1381" s="395" t="s">
        <v>6780</v>
      </c>
      <c r="B1381" s="400"/>
      <c r="C1381" s="400"/>
      <c r="D1381" s="400"/>
      <c r="E1381" s="400"/>
      <c r="F1381" s="397">
        <v>145</v>
      </c>
      <c r="G1381" s="397">
        <v>136</v>
      </c>
      <c r="H1381" s="397">
        <v>140</v>
      </c>
      <c r="I1381" s="397">
        <v>134</v>
      </c>
      <c r="J1381" s="397">
        <v>116</v>
      </c>
      <c r="K1381" s="397">
        <v>116</v>
      </c>
      <c r="L1381" s="397">
        <v>127</v>
      </c>
      <c r="M1381" s="397">
        <v>148</v>
      </c>
      <c r="N1381" s="395">
        <f t="shared" si="21"/>
        <v>1062</v>
      </c>
    </row>
    <row r="1382" spans="1:14" x14ac:dyDescent="0.25">
      <c r="A1382" s="395" t="s">
        <v>7064</v>
      </c>
      <c r="B1382" s="397">
        <v>52</v>
      </c>
      <c r="C1382" s="397">
        <v>57</v>
      </c>
      <c r="D1382" s="397">
        <v>49</v>
      </c>
      <c r="E1382" s="397">
        <v>38</v>
      </c>
      <c r="F1382" s="397">
        <v>42</v>
      </c>
      <c r="G1382" s="397">
        <v>57</v>
      </c>
      <c r="H1382" s="397">
        <v>38</v>
      </c>
      <c r="I1382" s="397">
        <v>54</v>
      </c>
      <c r="J1382" s="397">
        <v>40</v>
      </c>
      <c r="K1382" s="397">
        <v>45</v>
      </c>
      <c r="L1382" s="397">
        <v>42</v>
      </c>
      <c r="M1382" s="397">
        <v>44</v>
      </c>
      <c r="N1382" s="395">
        <f t="shared" si="21"/>
        <v>558</v>
      </c>
    </row>
    <row r="1383" spans="1:14" x14ac:dyDescent="0.25">
      <c r="A1383" s="395" t="s">
        <v>7675</v>
      </c>
      <c r="B1383" s="397">
        <v>143</v>
      </c>
      <c r="C1383" s="397">
        <v>144</v>
      </c>
      <c r="D1383" s="397">
        <v>144</v>
      </c>
      <c r="E1383" s="397">
        <v>132</v>
      </c>
      <c r="F1383" s="399"/>
      <c r="G1383" s="399"/>
      <c r="H1383" s="399"/>
      <c r="I1383" s="399"/>
      <c r="J1383" s="399"/>
      <c r="K1383" s="399"/>
      <c r="L1383" s="399"/>
      <c r="M1383" s="399"/>
      <c r="N1383" s="395">
        <f t="shared" si="21"/>
        <v>563</v>
      </c>
    </row>
    <row r="1384" spans="1:14" x14ac:dyDescent="0.25">
      <c r="A1384" s="395" t="s">
        <v>7677</v>
      </c>
      <c r="B1384" s="398">
        <v>170</v>
      </c>
      <c r="C1384" s="398">
        <v>162</v>
      </c>
      <c r="D1384" s="398">
        <v>150</v>
      </c>
      <c r="E1384" s="398">
        <v>167</v>
      </c>
      <c r="F1384" s="400"/>
      <c r="G1384" s="400"/>
      <c r="H1384" s="400"/>
      <c r="I1384" s="400"/>
      <c r="J1384" s="400"/>
      <c r="K1384" s="400"/>
      <c r="L1384" s="400"/>
      <c r="M1384" s="400"/>
      <c r="N1384" s="395">
        <f t="shared" si="21"/>
        <v>649</v>
      </c>
    </row>
    <row r="1385" spans="1:14" x14ac:dyDescent="0.25">
      <c r="A1385" s="395" t="s">
        <v>7674</v>
      </c>
      <c r="B1385" s="398">
        <v>155</v>
      </c>
      <c r="C1385" s="398">
        <v>154</v>
      </c>
      <c r="D1385" s="398">
        <v>147</v>
      </c>
      <c r="E1385" s="398">
        <v>150</v>
      </c>
      <c r="F1385" s="400"/>
      <c r="G1385" s="400"/>
      <c r="H1385" s="400"/>
      <c r="I1385" s="400"/>
      <c r="J1385" s="400"/>
      <c r="K1385" s="400"/>
      <c r="L1385" s="400"/>
      <c r="M1385" s="400"/>
      <c r="N1385" s="395">
        <f t="shared" si="21"/>
        <v>606</v>
      </c>
    </row>
    <row r="1386" spans="1:14" x14ac:dyDescent="0.25">
      <c r="A1386" s="395" t="s">
        <v>7679</v>
      </c>
      <c r="B1386" s="400"/>
      <c r="C1386" s="400"/>
      <c r="D1386" s="400"/>
      <c r="E1386" s="400"/>
      <c r="F1386" s="398">
        <v>155</v>
      </c>
      <c r="G1386" s="398">
        <v>169</v>
      </c>
      <c r="H1386" s="398">
        <v>141</v>
      </c>
      <c r="I1386" s="398">
        <v>162</v>
      </c>
      <c r="J1386" s="398">
        <v>155</v>
      </c>
      <c r="K1386" s="398">
        <v>172</v>
      </c>
      <c r="L1386" s="398">
        <v>152</v>
      </c>
      <c r="M1386" s="398">
        <v>190</v>
      </c>
      <c r="N1386" s="395">
        <f t="shared" si="21"/>
        <v>1296</v>
      </c>
    </row>
    <row r="1387" spans="1:14" x14ac:dyDescent="0.25">
      <c r="A1387" s="395" t="s">
        <v>7678</v>
      </c>
      <c r="B1387" s="399"/>
      <c r="C1387" s="399"/>
      <c r="D1387" s="399"/>
      <c r="E1387" s="399"/>
      <c r="F1387" s="398">
        <v>178</v>
      </c>
      <c r="G1387" s="398">
        <v>170</v>
      </c>
      <c r="H1387" s="397">
        <v>133</v>
      </c>
      <c r="I1387" s="397">
        <v>184</v>
      </c>
      <c r="J1387" s="397">
        <v>183</v>
      </c>
      <c r="K1387" s="397">
        <v>183</v>
      </c>
      <c r="L1387" s="397">
        <v>133</v>
      </c>
      <c r="M1387" s="397">
        <v>162</v>
      </c>
      <c r="N1387" s="395">
        <f t="shared" si="21"/>
        <v>1326</v>
      </c>
    </row>
    <row r="1388" spans="1:14" x14ac:dyDescent="0.25">
      <c r="A1388" s="395" t="s">
        <v>7676</v>
      </c>
      <c r="B1388" s="400"/>
      <c r="C1388" s="400"/>
      <c r="D1388" s="400"/>
      <c r="E1388" s="400"/>
      <c r="F1388" s="398">
        <v>154</v>
      </c>
      <c r="G1388" s="398">
        <v>171</v>
      </c>
      <c r="H1388" s="398">
        <v>162</v>
      </c>
      <c r="I1388" s="398">
        <v>162</v>
      </c>
      <c r="J1388" s="398">
        <v>117</v>
      </c>
      <c r="K1388" s="398">
        <v>157</v>
      </c>
      <c r="L1388" s="398">
        <v>180</v>
      </c>
      <c r="M1388" s="398">
        <v>172</v>
      </c>
      <c r="N1388" s="395">
        <f t="shared" si="21"/>
        <v>1275</v>
      </c>
    </row>
    <row r="1389" spans="1:14" x14ac:dyDescent="0.25">
      <c r="A1389" s="395" t="s">
        <v>6639</v>
      </c>
      <c r="B1389" s="399"/>
      <c r="C1389" s="399"/>
      <c r="D1389" s="399"/>
      <c r="E1389" s="399"/>
      <c r="F1389" s="397">
        <v>24</v>
      </c>
      <c r="G1389" s="397">
        <v>30</v>
      </c>
      <c r="H1389" s="397">
        <v>30</v>
      </c>
      <c r="I1389" s="397">
        <v>44</v>
      </c>
      <c r="J1389" s="397">
        <v>17</v>
      </c>
      <c r="K1389" s="397">
        <v>44</v>
      </c>
      <c r="L1389" s="397">
        <v>24</v>
      </c>
      <c r="M1389" s="397">
        <v>28</v>
      </c>
      <c r="N1389" s="395">
        <f t="shared" si="21"/>
        <v>241</v>
      </c>
    </row>
    <row r="1390" spans="1:14" x14ac:dyDescent="0.25">
      <c r="A1390" s="395" t="s">
        <v>6640</v>
      </c>
      <c r="B1390" s="397">
        <v>33</v>
      </c>
      <c r="C1390" s="397">
        <v>40</v>
      </c>
      <c r="D1390" s="397">
        <v>19</v>
      </c>
      <c r="E1390" s="397">
        <v>33</v>
      </c>
      <c r="F1390" s="399"/>
      <c r="G1390" s="399"/>
      <c r="H1390" s="399"/>
      <c r="I1390" s="399"/>
      <c r="J1390" s="399"/>
      <c r="K1390" s="399"/>
      <c r="L1390" s="399"/>
      <c r="M1390" s="399"/>
      <c r="N1390" s="395">
        <f t="shared" si="21"/>
        <v>125</v>
      </c>
    </row>
    <row r="1391" spans="1:14" x14ac:dyDescent="0.25">
      <c r="A1391" s="395" t="s">
        <v>6783</v>
      </c>
      <c r="B1391" s="398">
        <v>105</v>
      </c>
      <c r="C1391" s="398">
        <v>130</v>
      </c>
      <c r="D1391" s="398">
        <v>95</v>
      </c>
      <c r="E1391" s="398">
        <v>107</v>
      </c>
      <c r="F1391" s="400"/>
      <c r="G1391" s="400"/>
      <c r="H1391" s="400"/>
      <c r="I1391" s="400"/>
      <c r="J1391" s="400"/>
      <c r="K1391" s="400"/>
      <c r="L1391" s="400"/>
      <c r="M1391" s="400"/>
      <c r="N1391" s="395">
        <f t="shared" si="21"/>
        <v>437</v>
      </c>
    </row>
    <row r="1392" spans="1:14" x14ac:dyDescent="0.25">
      <c r="A1392" s="395" t="s">
        <v>6782</v>
      </c>
      <c r="B1392" s="400"/>
      <c r="C1392" s="400"/>
      <c r="D1392" s="400"/>
      <c r="E1392" s="400"/>
      <c r="F1392" s="398">
        <v>113</v>
      </c>
      <c r="G1392" s="398">
        <v>119</v>
      </c>
      <c r="H1392" s="398">
        <v>114</v>
      </c>
      <c r="I1392" s="398">
        <v>128</v>
      </c>
      <c r="J1392" s="398">
        <v>107</v>
      </c>
      <c r="K1392" s="398">
        <v>99</v>
      </c>
      <c r="L1392" s="398">
        <v>115</v>
      </c>
      <c r="M1392" s="398">
        <v>115</v>
      </c>
      <c r="N1392" s="395">
        <f t="shared" si="21"/>
        <v>910</v>
      </c>
    </row>
    <row r="1393" spans="1:14" x14ac:dyDescent="0.25">
      <c r="A1393" s="395" t="s">
        <v>6838</v>
      </c>
      <c r="B1393" s="399"/>
      <c r="C1393" s="399"/>
      <c r="D1393" s="399"/>
      <c r="E1393" s="399"/>
      <c r="F1393" s="397">
        <v>46</v>
      </c>
      <c r="G1393" s="397">
        <v>38</v>
      </c>
      <c r="H1393" s="397">
        <v>34</v>
      </c>
      <c r="I1393" s="397">
        <v>51</v>
      </c>
      <c r="J1393" s="397">
        <v>43</v>
      </c>
      <c r="K1393" s="397">
        <v>49</v>
      </c>
      <c r="L1393" s="397">
        <v>42</v>
      </c>
      <c r="M1393" s="397">
        <v>46</v>
      </c>
      <c r="N1393" s="395">
        <f t="shared" si="21"/>
        <v>349</v>
      </c>
    </row>
    <row r="1394" spans="1:14" x14ac:dyDescent="0.25">
      <c r="A1394" s="395" t="s">
        <v>6839</v>
      </c>
      <c r="B1394" s="398">
        <v>36</v>
      </c>
      <c r="C1394" s="398">
        <v>39</v>
      </c>
      <c r="D1394" s="398">
        <v>45</v>
      </c>
      <c r="E1394" s="398">
        <v>44</v>
      </c>
      <c r="F1394" s="400"/>
      <c r="G1394" s="400"/>
      <c r="H1394" s="400"/>
      <c r="I1394" s="400"/>
      <c r="J1394" s="400"/>
      <c r="K1394" s="400"/>
      <c r="L1394" s="400"/>
      <c r="M1394" s="400"/>
      <c r="N1394" s="395">
        <f t="shared" si="21"/>
        <v>164</v>
      </c>
    </row>
    <row r="1395" spans="1:14" x14ac:dyDescent="0.25">
      <c r="A1395" s="395" t="s">
        <v>6785</v>
      </c>
      <c r="B1395" s="400"/>
      <c r="C1395" s="400"/>
      <c r="D1395" s="400"/>
      <c r="E1395" s="400"/>
      <c r="F1395" s="398">
        <v>147</v>
      </c>
      <c r="G1395" s="398">
        <v>134</v>
      </c>
      <c r="H1395" s="398">
        <v>144</v>
      </c>
      <c r="I1395" s="398">
        <v>116</v>
      </c>
      <c r="J1395" s="398">
        <v>122</v>
      </c>
      <c r="K1395" s="398">
        <v>108</v>
      </c>
      <c r="L1395" s="398">
        <v>136</v>
      </c>
      <c r="M1395" s="398">
        <v>144</v>
      </c>
      <c r="N1395" s="395">
        <f t="shared" si="21"/>
        <v>1051</v>
      </c>
    </row>
    <row r="1396" spans="1:14" x14ac:dyDescent="0.25">
      <c r="A1396" s="395" t="s">
        <v>6784</v>
      </c>
      <c r="B1396" s="397">
        <v>112</v>
      </c>
      <c r="C1396" s="397">
        <v>138</v>
      </c>
      <c r="D1396" s="397">
        <v>139</v>
      </c>
      <c r="E1396" s="397">
        <v>128</v>
      </c>
      <c r="F1396" s="400"/>
      <c r="G1396" s="400"/>
      <c r="H1396" s="400"/>
      <c r="I1396" s="400"/>
      <c r="J1396" s="400"/>
      <c r="K1396" s="400"/>
      <c r="L1396" s="400"/>
      <c r="M1396" s="400"/>
      <c r="N1396" s="395">
        <f t="shared" si="21"/>
        <v>517</v>
      </c>
    </row>
    <row r="1397" spans="1:14" x14ac:dyDescent="0.25">
      <c r="A1397" s="395" t="s">
        <v>7749</v>
      </c>
      <c r="B1397" s="397">
        <v>33</v>
      </c>
      <c r="C1397" s="397">
        <v>26</v>
      </c>
      <c r="D1397" s="397">
        <v>27</v>
      </c>
      <c r="E1397" s="397">
        <v>27</v>
      </c>
      <c r="F1397" s="399"/>
      <c r="G1397" s="399"/>
      <c r="H1397" s="399"/>
      <c r="I1397" s="399"/>
      <c r="J1397" s="399"/>
      <c r="K1397" s="399"/>
      <c r="L1397" s="399"/>
      <c r="M1397" s="399"/>
      <c r="N1397" s="395">
        <f t="shared" si="21"/>
        <v>113</v>
      </c>
    </row>
    <row r="1398" spans="1:14" x14ac:dyDescent="0.25">
      <c r="A1398" s="395" t="s">
        <v>7310</v>
      </c>
      <c r="B1398" s="398">
        <v>107</v>
      </c>
      <c r="C1398" s="398">
        <v>98</v>
      </c>
      <c r="D1398" s="398">
        <v>88</v>
      </c>
      <c r="E1398" s="398">
        <v>98</v>
      </c>
      <c r="F1398" s="400"/>
      <c r="G1398" s="400"/>
      <c r="H1398" s="400"/>
      <c r="I1398" s="400"/>
      <c r="J1398" s="400"/>
      <c r="K1398" s="400"/>
      <c r="L1398" s="400"/>
      <c r="M1398" s="400"/>
      <c r="N1398" s="395">
        <f t="shared" si="21"/>
        <v>391</v>
      </c>
    </row>
    <row r="1399" spans="1:14" x14ac:dyDescent="0.25">
      <c r="A1399" s="395" t="s">
        <v>7309</v>
      </c>
      <c r="B1399" s="400"/>
      <c r="C1399" s="400"/>
      <c r="D1399" s="400"/>
      <c r="E1399" s="400"/>
      <c r="F1399" s="398">
        <v>119</v>
      </c>
      <c r="G1399" s="398">
        <v>116</v>
      </c>
      <c r="H1399" s="398">
        <v>95</v>
      </c>
      <c r="I1399" s="398">
        <v>98</v>
      </c>
      <c r="J1399" s="398">
        <v>99</v>
      </c>
      <c r="K1399" s="398">
        <v>81</v>
      </c>
      <c r="L1399" s="398">
        <v>102</v>
      </c>
      <c r="M1399" s="398">
        <v>92</v>
      </c>
      <c r="N1399" s="395">
        <f t="shared" si="21"/>
        <v>802</v>
      </c>
    </row>
    <row r="1400" spans="1:14" x14ac:dyDescent="0.25">
      <c r="A1400" s="395" t="s">
        <v>7270</v>
      </c>
      <c r="B1400" s="397">
        <v>100</v>
      </c>
      <c r="C1400" s="397">
        <v>94</v>
      </c>
      <c r="D1400" s="397">
        <v>85</v>
      </c>
      <c r="E1400" s="397">
        <v>92</v>
      </c>
      <c r="F1400" s="399"/>
      <c r="G1400" s="399"/>
      <c r="H1400" s="399"/>
      <c r="I1400" s="399"/>
      <c r="J1400" s="399"/>
      <c r="K1400" s="399"/>
      <c r="L1400" s="399"/>
      <c r="M1400" s="399"/>
      <c r="N1400" s="395">
        <f t="shared" si="21"/>
        <v>371</v>
      </c>
    </row>
    <row r="1401" spans="1:14" x14ac:dyDescent="0.25">
      <c r="A1401" s="395" t="s">
        <v>7269</v>
      </c>
      <c r="B1401" s="399"/>
      <c r="C1401" s="399"/>
      <c r="D1401" s="399"/>
      <c r="E1401" s="399"/>
      <c r="F1401" s="397">
        <v>161</v>
      </c>
      <c r="G1401" s="397">
        <v>187</v>
      </c>
      <c r="H1401" s="397">
        <v>162</v>
      </c>
      <c r="I1401" s="397">
        <v>178</v>
      </c>
      <c r="J1401" s="397">
        <v>143</v>
      </c>
      <c r="K1401" s="397">
        <v>156</v>
      </c>
      <c r="L1401" s="397">
        <v>126</v>
      </c>
      <c r="M1401" s="397">
        <v>155</v>
      </c>
      <c r="N1401" s="395">
        <f t="shared" si="21"/>
        <v>1268</v>
      </c>
    </row>
    <row r="1402" spans="1:14" x14ac:dyDescent="0.25">
      <c r="A1402" s="395" t="s">
        <v>7272</v>
      </c>
      <c r="B1402" s="398">
        <v>133</v>
      </c>
      <c r="C1402" s="398">
        <v>111</v>
      </c>
      <c r="D1402" s="398">
        <v>115</v>
      </c>
      <c r="E1402" s="398">
        <v>119</v>
      </c>
      <c r="F1402" s="400"/>
      <c r="G1402" s="400"/>
      <c r="H1402" s="400"/>
      <c r="I1402" s="400"/>
      <c r="J1402" s="400"/>
      <c r="K1402" s="400"/>
      <c r="L1402" s="400"/>
      <c r="M1402" s="400"/>
      <c r="N1402" s="395">
        <f t="shared" si="21"/>
        <v>478</v>
      </c>
    </row>
    <row r="1403" spans="1:14" x14ac:dyDescent="0.25">
      <c r="A1403" s="395" t="s">
        <v>15079</v>
      </c>
      <c r="B1403" s="397">
        <v>82</v>
      </c>
      <c r="C1403" s="397">
        <v>101</v>
      </c>
      <c r="D1403" s="397">
        <v>104</v>
      </c>
      <c r="E1403" s="397">
        <v>94</v>
      </c>
      <c r="F1403" s="399"/>
      <c r="G1403" s="399"/>
      <c r="H1403" s="399"/>
      <c r="I1403" s="399"/>
      <c r="J1403" s="399"/>
      <c r="K1403" s="399"/>
      <c r="L1403" s="399"/>
      <c r="M1403" s="399"/>
      <c r="N1403" s="395">
        <f t="shared" si="21"/>
        <v>381</v>
      </c>
    </row>
    <row r="1404" spans="1:14" x14ac:dyDescent="0.25">
      <c r="A1404" s="395" t="s">
        <v>7271</v>
      </c>
      <c r="B1404" s="399"/>
      <c r="C1404" s="399"/>
      <c r="D1404" s="399"/>
      <c r="E1404" s="399"/>
      <c r="F1404" s="397">
        <v>128</v>
      </c>
      <c r="G1404" s="397">
        <v>162</v>
      </c>
      <c r="H1404" s="397">
        <v>171</v>
      </c>
      <c r="I1404" s="397">
        <v>166</v>
      </c>
      <c r="J1404" s="397">
        <v>141</v>
      </c>
      <c r="K1404" s="397">
        <v>101</v>
      </c>
      <c r="L1404" s="397">
        <v>133</v>
      </c>
      <c r="M1404" s="397">
        <v>133</v>
      </c>
      <c r="N1404" s="395">
        <f t="shared" si="21"/>
        <v>1135</v>
      </c>
    </row>
    <row r="1405" spans="1:14" x14ac:dyDescent="0.25">
      <c r="A1405" s="395" t="s">
        <v>7399</v>
      </c>
      <c r="B1405" s="400"/>
      <c r="C1405" s="400"/>
      <c r="D1405" s="400"/>
      <c r="E1405" s="400"/>
      <c r="F1405" s="398">
        <v>62</v>
      </c>
      <c r="G1405" s="398">
        <v>73</v>
      </c>
      <c r="H1405" s="398">
        <v>49</v>
      </c>
      <c r="I1405" s="398">
        <v>72</v>
      </c>
      <c r="J1405" s="398">
        <v>52</v>
      </c>
      <c r="K1405" s="398">
        <v>65</v>
      </c>
      <c r="L1405" s="398">
        <v>52</v>
      </c>
      <c r="M1405" s="398">
        <v>77</v>
      </c>
      <c r="N1405" s="395">
        <f t="shared" si="21"/>
        <v>502</v>
      </c>
    </row>
    <row r="1406" spans="1:14" x14ac:dyDescent="0.25">
      <c r="A1406" s="395" t="s">
        <v>7139</v>
      </c>
      <c r="B1406" s="399"/>
      <c r="C1406" s="399"/>
      <c r="D1406" s="399"/>
      <c r="E1406" s="399"/>
      <c r="F1406" s="397">
        <v>122</v>
      </c>
      <c r="G1406" s="397">
        <v>123</v>
      </c>
      <c r="H1406" s="397">
        <v>111</v>
      </c>
      <c r="I1406" s="397">
        <v>128</v>
      </c>
      <c r="J1406" s="397">
        <v>97</v>
      </c>
      <c r="K1406" s="397">
        <v>101</v>
      </c>
      <c r="L1406" s="397">
        <v>101</v>
      </c>
      <c r="M1406" s="397">
        <v>128</v>
      </c>
      <c r="N1406" s="395">
        <f t="shared" si="21"/>
        <v>911</v>
      </c>
    </row>
    <row r="1407" spans="1:14" x14ac:dyDescent="0.25">
      <c r="A1407" s="395" t="s">
        <v>7140</v>
      </c>
      <c r="B1407" s="397">
        <v>113</v>
      </c>
      <c r="C1407" s="397">
        <v>122</v>
      </c>
      <c r="D1407" s="397">
        <v>122</v>
      </c>
      <c r="E1407" s="397">
        <v>122</v>
      </c>
      <c r="F1407" s="399"/>
      <c r="G1407" s="399"/>
      <c r="H1407" s="399"/>
      <c r="I1407" s="399"/>
      <c r="J1407" s="399"/>
      <c r="K1407" s="399"/>
      <c r="L1407" s="399"/>
      <c r="M1407" s="399"/>
      <c r="N1407" s="395">
        <f t="shared" si="21"/>
        <v>479</v>
      </c>
    </row>
    <row r="1408" spans="1:14" x14ac:dyDescent="0.25">
      <c r="A1408" s="395" t="s">
        <v>6666</v>
      </c>
      <c r="B1408" s="400"/>
      <c r="C1408" s="400"/>
      <c r="D1408" s="400"/>
      <c r="E1408" s="400"/>
      <c r="F1408" s="400"/>
      <c r="G1408" s="400"/>
      <c r="H1408" s="397">
        <v>62</v>
      </c>
      <c r="I1408" s="397">
        <v>110</v>
      </c>
      <c r="J1408" s="397">
        <v>71</v>
      </c>
      <c r="K1408" s="397">
        <v>120</v>
      </c>
      <c r="L1408" s="397">
        <v>39</v>
      </c>
      <c r="M1408" s="397">
        <v>67</v>
      </c>
      <c r="N1408" s="395">
        <f t="shared" si="21"/>
        <v>469</v>
      </c>
    </row>
    <row r="1409" spans="1:14" x14ac:dyDescent="0.25">
      <c r="A1409" s="395" t="s">
        <v>7945</v>
      </c>
      <c r="B1409" s="398">
        <v>30</v>
      </c>
      <c r="C1409" s="398">
        <v>27</v>
      </c>
      <c r="D1409" s="398">
        <v>30</v>
      </c>
      <c r="E1409" s="398">
        <v>33</v>
      </c>
      <c r="F1409" s="397">
        <v>29</v>
      </c>
      <c r="G1409" s="397">
        <v>30</v>
      </c>
      <c r="H1409" s="397">
        <v>25</v>
      </c>
      <c r="I1409" s="397">
        <v>35</v>
      </c>
      <c r="J1409" s="397">
        <v>21</v>
      </c>
      <c r="K1409" s="397">
        <v>22</v>
      </c>
      <c r="L1409" s="397">
        <v>31</v>
      </c>
      <c r="M1409" s="397">
        <v>42</v>
      </c>
      <c r="N1409" s="395">
        <f t="shared" si="21"/>
        <v>355</v>
      </c>
    </row>
    <row r="1410" spans="1:14" x14ac:dyDescent="0.25">
      <c r="A1410" s="395" t="s">
        <v>7636</v>
      </c>
      <c r="B1410" s="400"/>
      <c r="C1410" s="400"/>
      <c r="D1410" s="400"/>
      <c r="E1410" s="400"/>
      <c r="F1410" s="399"/>
      <c r="G1410" s="399"/>
      <c r="H1410" s="398">
        <v>69</v>
      </c>
      <c r="I1410" s="398">
        <v>92</v>
      </c>
      <c r="J1410" s="398">
        <v>49</v>
      </c>
      <c r="K1410" s="398">
        <v>102</v>
      </c>
      <c r="L1410" s="398">
        <v>73</v>
      </c>
      <c r="M1410" s="398">
        <v>87</v>
      </c>
      <c r="N1410" s="395">
        <f t="shared" si="21"/>
        <v>472</v>
      </c>
    </row>
    <row r="1411" spans="1:14" x14ac:dyDescent="0.25">
      <c r="A1411" s="395" t="s">
        <v>7445</v>
      </c>
      <c r="B1411" s="399"/>
      <c r="C1411" s="399"/>
      <c r="D1411" s="399"/>
      <c r="E1411" s="399"/>
      <c r="F1411" s="397">
        <v>66</v>
      </c>
      <c r="G1411" s="397">
        <v>88</v>
      </c>
      <c r="H1411" s="397">
        <v>79</v>
      </c>
      <c r="I1411" s="397">
        <v>90</v>
      </c>
      <c r="J1411" s="397">
        <v>90</v>
      </c>
      <c r="K1411" s="397">
        <v>98</v>
      </c>
      <c r="L1411" s="397">
        <v>84</v>
      </c>
      <c r="M1411" s="397">
        <v>95</v>
      </c>
      <c r="N1411" s="395">
        <f t="shared" si="21"/>
        <v>690</v>
      </c>
    </row>
    <row r="1412" spans="1:14" x14ac:dyDescent="0.25">
      <c r="A1412" s="395" t="s">
        <v>7446</v>
      </c>
      <c r="B1412" s="397">
        <v>99</v>
      </c>
      <c r="C1412" s="397">
        <v>80</v>
      </c>
      <c r="D1412" s="397">
        <v>97</v>
      </c>
      <c r="E1412" s="397">
        <v>68</v>
      </c>
      <c r="F1412" s="399"/>
      <c r="G1412" s="399"/>
      <c r="H1412" s="399"/>
      <c r="I1412" s="399"/>
      <c r="J1412" s="399"/>
      <c r="K1412" s="399"/>
      <c r="L1412" s="399"/>
      <c r="M1412" s="399"/>
      <c r="N1412" s="395">
        <f t="shared" si="21"/>
        <v>344</v>
      </c>
    </row>
    <row r="1413" spans="1:14" x14ac:dyDescent="0.25">
      <c r="A1413" s="395" t="s">
        <v>7008</v>
      </c>
      <c r="B1413" s="400"/>
      <c r="C1413" s="400"/>
      <c r="D1413" s="400"/>
      <c r="E1413" s="400"/>
      <c r="F1413" s="397">
        <v>54</v>
      </c>
      <c r="G1413" s="397">
        <v>60</v>
      </c>
      <c r="H1413" s="397">
        <v>75</v>
      </c>
      <c r="I1413" s="397">
        <v>55</v>
      </c>
      <c r="J1413" s="397">
        <v>74</v>
      </c>
      <c r="K1413" s="397">
        <v>58</v>
      </c>
      <c r="L1413" s="397">
        <v>71</v>
      </c>
      <c r="M1413" s="397">
        <v>77</v>
      </c>
      <c r="N1413" s="395">
        <f t="shared" ref="N1413:N1469" si="22">SUM(B1413:M1413)</f>
        <v>524</v>
      </c>
    </row>
    <row r="1414" spans="1:14" x14ac:dyDescent="0.25">
      <c r="A1414" s="395" t="s">
        <v>7007</v>
      </c>
      <c r="B1414" s="397">
        <v>71</v>
      </c>
      <c r="C1414" s="397">
        <v>52</v>
      </c>
      <c r="D1414" s="397">
        <v>47</v>
      </c>
      <c r="E1414" s="397">
        <v>59</v>
      </c>
      <c r="F1414" s="400"/>
      <c r="G1414" s="400"/>
      <c r="H1414" s="400"/>
      <c r="I1414" s="400"/>
      <c r="J1414" s="400"/>
      <c r="K1414" s="400"/>
      <c r="L1414" s="400"/>
      <c r="M1414" s="400"/>
      <c r="N1414" s="395">
        <f t="shared" si="22"/>
        <v>229</v>
      </c>
    </row>
    <row r="1415" spans="1:14" x14ac:dyDescent="0.25">
      <c r="A1415" s="395" t="s">
        <v>7529</v>
      </c>
      <c r="B1415" s="400"/>
      <c r="C1415" s="400"/>
      <c r="D1415" s="400"/>
      <c r="E1415" s="400"/>
      <c r="F1415" s="398">
        <v>163</v>
      </c>
      <c r="G1415" s="398">
        <v>196</v>
      </c>
      <c r="H1415" s="398">
        <v>184</v>
      </c>
      <c r="I1415" s="398">
        <v>169</v>
      </c>
      <c r="J1415" s="398">
        <v>163</v>
      </c>
      <c r="K1415" s="398">
        <v>169</v>
      </c>
      <c r="L1415" s="398">
        <v>178</v>
      </c>
      <c r="M1415" s="398">
        <v>174</v>
      </c>
      <c r="N1415" s="395">
        <f t="shared" si="22"/>
        <v>1396</v>
      </c>
    </row>
    <row r="1416" spans="1:14" x14ac:dyDescent="0.25">
      <c r="A1416" s="395" t="s">
        <v>7530</v>
      </c>
      <c r="B1416" s="398">
        <v>163</v>
      </c>
      <c r="C1416" s="398">
        <v>154</v>
      </c>
      <c r="D1416" s="398">
        <v>185</v>
      </c>
      <c r="E1416" s="398">
        <v>142</v>
      </c>
      <c r="F1416" s="400"/>
      <c r="G1416" s="400"/>
      <c r="H1416" s="400"/>
      <c r="I1416" s="400"/>
      <c r="J1416" s="400"/>
      <c r="K1416" s="400"/>
      <c r="L1416" s="400"/>
      <c r="M1416" s="400"/>
      <c r="N1416" s="395">
        <f t="shared" si="22"/>
        <v>644</v>
      </c>
    </row>
    <row r="1417" spans="1:14" x14ac:dyDescent="0.25">
      <c r="A1417" s="395" t="s">
        <v>7681</v>
      </c>
      <c r="B1417" s="397">
        <v>19</v>
      </c>
      <c r="C1417" s="397">
        <v>22</v>
      </c>
      <c r="D1417" s="397">
        <v>24</v>
      </c>
      <c r="E1417" s="397">
        <v>13</v>
      </c>
      <c r="F1417" s="400"/>
      <c r="G1417" s="400"/>
      <c r="H1417" s="400"/>
      <c r="I1417" s="400"/>
      <c r="J1417" s="400"/>
      <c r="K1417" s="400"/>
      <c r="L1417" s="400"/>
      <c r="M1417" s="400"/>
      <c r="N1417" s="395">
        <f t="shared" si="22"/>
        <v>78</v>
      </c>
    </row>
    <row r="1418" spans="1:14" x14ac:dyDescent="0.25">
      <c r="A1418" s="395" t="s">
        <v>7398</v>
      </c>
      <c r="B1418" s="399"/>
      <c r="C1418" s="399"/>
      <c r="D1418" s="399"/>
      <c r="E1418" s="399"/>
      <c r="F1418" s="398">
        <v>43</v>
      </c>
      <c r="G1418" s="398">
        <v>78</v>
      </c>
      <c r="H1418" s="397">
        <v>105</v>
      </c>
      <c r="I1418" s="397">
        <v>194</v>
      </c>
      <c r="J1418" s="397">
        <v>88</v>
      </c>
      <c r="K1418" s="397">
        <v>140</v>
      </c>
      <c r="L1418" s="397">
        <v>98</v>
      </c>
      <c r="M1418" s="397">
        <v>142</v>
      </c>
      <c r="N1418" s="395">
        <f t="shared" si="22"/>
        <v>888</v>
      </c>
    </row>
    <row r="1419" spans="1:14" x14ac:dyDescent="0.25">
      <c r="A1419" s="395" t="s">
        <v>7402</v>
      </c>
      <c r="B1419" s="397">
        <v>74</v>
      </c>
      <c r="C1419" s="397">
        <v>64</v>
      </c>
      <c r="D1419" s="397">
        <v>81</v>
      </c>
      <c r="E1419" s="397">
        <v>99</v>
      </c>
      <c r="F1419" s="398">
        <v>69</v>
      </c>
      <c r="G1419" s="398">
        <v>81</v>
      </c>
      <c r="H1419" s="398">
        <v>63</v>
      </c>
      <c r="I1419" s="398">
        <v>82</v>
      </c>
      <c r="J1419" s="398">
        <v>75</v>
      </c>
      <c r="K1419" s="398">
        <v>66</v>
      </c>
      <c r="L1419" s="398">
        <v>75</v>
      </c>
      <c r="M1419" s="398">
        <v>69</v>
      </c>
      <c r="N1419" s="395">
        <f t="shared" si="22"/>
        <v>898</v>
      </c>
    </row>
    <row r="1420" spans="1:14" x14ac:dyDescent="0.25">
      <c r="A1420" s="395" t="s">
        <v>7401</v>
      </c>
      <c r="B1420" s="397">
        <v>79</v>
      </c>
      <c r="C1420" s="397">
        <v>77</v>
      </c>
      <c r="D1420" s="397">
        <v>70</v>
      </c>
      <c r="E1420" s="397">
        <v>59</v>
      </c>
      <c r="F1420" s="397">
        <v>75</v>
      </c>
      <c r="G1420" s="397">
        <v>81</v>
      </c>
      <c r="H1420" s="397">
        <v>67</v>
      </c>
      <c r="I1420" s="397">
        <v>85</v>
      </c>
      <c r="J1420" s="397">
        <v>71</v>
      </c>
      <c r="K1420" s="397">
        <v>78</v>
      </c>
      <c r="L1420" s="397">
        <v>52</v>
      </c>
      <c r="M1420" s="397">
        <v>75</v>
      </c>
      <c r="N1420" s="395">
        <f t="shared" si="22"/>
        <v>869</v>
      </c>
    </row>
    <row r="1421" spans="1:14" x14ac:dyDescent="0.25">
      <c r="A1421" s="395" t="s">
        <v>7400</v>
      </c>
      <c r="B1421" s="399"/>
      <c r="C1421" s="399"/>
      <c r="D1421" s="399"/>
      <c r="E1421" s="399"/>
      <c r="F1421" s="397">
        <v>108</v>
      </c>
      <c r="G1421" s="397">
        <v>115</v>
      </c>
      <c r="H1421" s="397">
        <v>138</v>
      </c>
      <c r="I1421" s="397">
        <v>148</v>
      </c>
      <c r="J1421" s="397">
        <v>109</v>
      </c>
      <c r="K1421" s="397">
        <v>106</v>
      </c>
      <c r="L1421" s="397">
        <v>132</v>
      </c>
      <c r="M1421" s="397">
        <v>125</v>
      </c>
      <c r="N1421" s="395">
        <f t="shared" si="22"/>
        <v>981</v>
      </c>
    </row>
    <row r="1422" spans="1:14" x14ac:dyDescent="0.25">
      <c r="A1422" s="395" t="s">
        <v>7403</v>
      </c>
      <c r="B1422" s="397">
        <v>112</v>
      </c>
      <c r="C1422" s="397">
        <v>129</v>
      </c>
      <c r="D1422" s="397">
        <v>93</v>
      </c>
      <c r="E1422" s="397">
        <v>128</v>
      </c>
      <c r="F1422" s="397">
        <v>1</v>
      </c>
      <c r="G1422" s="400"/>
      <c r="H1422" s="400"/>
      <c r="I1422" s="400"/>
      <c r="J1422" s="400"/>
      <c r="K1422" s="400"/>
      <c r="L1422" s="400"/>
      <c r="M1422" s="400"/>
      <c r="N1422" s="395">
        <f t="shared" si="22"/>
        <v>463</v>
      </c>
    </row>
    <row r="1423" spans="1:14" x14ac:dyDescent="0.25">
      <c r="A1423" s="395" t="s">
        <v>6786</v>
      </c>
      <c r="B1423" s="397">
        <v>23</v>
      </c>
      <c r="C1423" s="397">
        <v>35</v>
      </c>
      <c r="D1423" s="397">
        <v>28</v>
      </c>
      <c r="E1423" s="397">
        <v>30</v>
      </c>
      <c r="F1423" s="399"/>
      <c r="G1423" s="399"/>
      <c r="H1423" s="399"/>
      <c r="I1423" s="399"/>
      <c r="J1423" s="399"/>
      <c r="K1423" s="399"/>
      <c r="L1423" s="399"/>
      <c r="M1423" s="399"/>
      <c r="N1423" s="395">
        <f t="shared" si="22"/>
        <v>116</v>
      </c>
    </row>
    <row r="1424" spans="1:14" x14ac:dyDescent="0.25">
      <c r="A1424" s="395" t="s">
        <v>6787</v>
      </c>
      <c r="B1424" s="399"/>
      <c r="C1424" s="399"/>
      <c r="D1424" s="399"/>
      <c r="E1424" s="399"/>
      <c r="F1424" s="397">
        <v>23</v>
      </c>
      <c r="G1424" s="397">
        <v>29</v>
      </c>
      <c r="H1424" s="397">
        <v>27</v>
      </c>
      <c r="I1424" s="397">
        <v>19</v>
      </c>
      <c r="J1424" s="397">
        <v>20</v>
      </c>
      <c r="K1424" s="397">
        <v>23</v>
      </c>
      <c r="L1424" s="397">
        <v>10</v>
      </c>
      <c r="M1424" s="397">
        <v>21</v>
      </c>
      <c r="N1424" s="395">
        <f t="shared" si="22"/>
        <v>172</v>
      </c>
    </row>
    <row r="1425" spans="1:14" x14ac:dyDescent="0.25">
      <c r="A1425" s="395" t="s">
        <v>7721</v>
      </c>
      <c r="B1425" s="399"/>
      <c r="C1425" s="399"/>
      <c r="D1425" s="399"/>
      <c r="E1425" s="399"/>
      <c r="F1425" s="398">
        <v>185</v>
      </c>
      <c r="G1425" s="398">
        <v>239</v>
      </c>
      <c r="H1425" s="397">
        <v>178</v>
      </c>
      <c r="I1425" s="397">
        <v>169</v>
      </c>
      <c r="J1425" s="397">
        <v>194</v>
      </c>
      <c r="K1425" s="397">
        <v>166</v>
      </c>
      <c r="L1425" s="397">
        <v>163</v>
      </c>
      <c r="M1425" s="397">
        <v>179</v>
      </c>
      <c r="N1425" s="395">
        <f t="shared" si="22"/>
        <v>1473</v>
      </c>
    </row>
    <row r="1426" spans="1:14" x14ac:dyDescent="0.25">
      <c r="A1426" s="395" t="s">
        <v>7720</v>
      </c>
      <c r="B1426" s="397">
        <v>166</v>
      </c>
      <c r="C1426" s="397">
        <v>213</v>
      </c>
      <c r="D1426" s="397">
        <v>174</v>
      </c>
      <c r="E1426" s="397">
        <v>204</v>
      </c>
      <c r="F1426" s="397">
        <v>3</v>
      </c>
      <c r="G1426" s="397">
        <v>5</v>
      </c>
      <c r="H1426" s="397">
        <v>1</v>
      </c>
      <c r="I1426" s="400"/>
      <c r="J1426" s="400"/>
      <c r="K1426" s="400"/>
      <c r="L1426" s="400"/>
      <c r="M1426" s="400"/>
      <c r="N1426" s="395">
        <f t="shared" si="22"/>
        <v>766</v>
      </c>
    </row>
    <row r="1427" spans="1:14" x14ac:dyDescent="0.25">
      <c r="A1427" s="395" t="s">
        <v>7986</v>
      </c>
      <c r="B1427" s="397">
        <v>28</v>
      </c>
      <c r="C1427" s="397">
        <v>48</v>
      </c>
      <c r="D1427" s="397">
        <v>33</v>
      </c>
      <c r="E1427" s="397">
        <v>40</v>
      </c>
      <c r="F1427" s="397">
        <v>39</v>
      </c>
      <c r="G1427" s="397">
        <v>44</v>
      </c>
      <c r="H1427" s="397">
        <v>30</v>
      </c>
      <c r="I1427" s="397">
        <v>31</v>
      </c>
      <c r="J1427" s="397">
        <v>34</v>
      </c>
      <c r="K1427" s="397">
        <v>39</v>
      </c>
      <c r="L1427" s="397">
        <v>29</v>
      </c>
      <c r="M1427" s="397">
        <v>31</v>
      </c>
      <c r="N1427" s="395">
        <f t="shared" si="22"/>
        <v>426</v>
      </c>
    </row>
    <row r="1428" spans="1:14" x14ac:dyDescent="0.25">
      <c r="A1428" s="395" t="s">
        <v>6989</v>
      </c>
      <c r="B1428" s="397">
        <v>15</v>
      </c>
      <c r="C1428" s="397">
        <v>20</v>
      </c>
      <c r="D1428" s="397">
        <v>10</v>
      </c>
      <c r="E1428" s="397">
        <v>16</v>
      </c>
      <c r="F1428" s="397">
        <v>12</v>
      </c>
      <c r="G1428" s="397">
        <v>26</v>
      </c>
      <c r="H1428" s="397">
        <v>16</v>
      </c>
      <c r="I1428" s="397">
        <v>14</v>
      </c>
      <c r="J1428" s="397">
        <v>26</v>
      </c>
      <c r="K1428" s="397">
        <v>20</v>
      </c>
      <c r="L1428" s="397">
        <v>22</v>
      </c>
      <c r="M1428" s="397">
        <v>25</v>
      </c>
      <c r="N1428" s="395">
        <f t="shared" si="22"/>
        <v>222</v>
      </c>
    </row>
    <row r="1429" spans="1:14" x14ac:dyDescent="0.25">
      <c r="A1429" s="395" t="s">
        <v>15080</v>
      </c>
      <c r="B1429" s="397">
        <v>198</v>
      </c>
      <c r="C1429" s="397">
        <v>195</v>
      </c>
      <c r="D1429" s="397">
        <v>200</v>
      </c>
      <c r="E1429" s="397">
        <v>228</v>
      </c>
      <c r="F1429" s="400"/>
      <c r="G1429" s="400"/>
      <c r="H1429" s="400"/>
      <c r="I1429" s="400"/>
      <c r="J1429" s="400"/>
      <c r="K1429" s="400"/>
      <c r="L1429" s="400"/>
      <c r="M1429" s="400"/>
      <c r="N1429" s="395">
        <f t="shared" si="22"/>
        <v>821</v>
      </c>
    </row>
    <row r="1430" spans="1:14" x14ac:dyDescent="0.25">
      <c r="A1430" s="395" t="s">
        <v>7368</v>
      </c>
      <c r="B1430" s="399"/>
      <c r="C1430" s="399"/>
      <c r="D1430" s="399"/>
      <c r="E1430" s="399"/>
      <c r="F1430" s="397">
        <v>181</v>
      </c>
      <c r="G1430" s="397">
        <v>216</v>
      </c>
      <c r="H1430" s="397">
        <v>186</v>
      </c>
      <c r="I1430" s="397">
        <v>161</v>
      </c>
      <c r="J1430" s="397">
        <v>162</v>
      </c>
      <c r="K1430" s="397">
        <v>207</v>
      </c>
      <c r="L1430" s="397">
        <v>180</v>
      </c>
      <c r="M1430" s="397">
        <v>184</v>
      </c>
      <c r="N1430" s="395">
        <f t="shared" si="22"/>
        <v>1477</v>
      </c>
    </row>
    <row r="1431" spans="1:14" x14ac:dyDescent="0.25">
      <c r="A1431" s="395" t="s">
        <v>6815</v>
      </c>
      <c r="B1431" s="400"/>
      <c r="C1431" s="400"/>
      <c r="D1431" s="400"/>
      <c r="E1431" s="400"/>
      <c r="F1431" s="398">
        <v>54</v>
      </c>
      <c r="G1431" s="398">
        <v>52</v>
      </c>
      <c r="H1431" s="398">
        <v>46</v>
      </c>
      <c r="I1431" s="398">
        <v>54</v>
      </c>
      <c r="J1431" s="398">
        <v>57</v>
      </c>
      <c r="K1431" s="398">
        <v>60</v>
      </c>
      <c r="L1431" s="398">
        <v>56</v>
      </c>
      <c r="M1431" s="398">
        <v>49</v>
      </c>
      <c r="N1431" s="395">
        <f t="shared" si="22"/>
        <v>428</v>
      </c>
    </row>
    <row r="1432" spans="1:14" x14ac:dyDescent="0.25">
      <c r="A1432" s="395" t="s">
        <v>6816</v>
      </c>
      <c r="B1432" s="397">
        <v>53</v>
      </c>
      <c r="C1432" s="397">
        <v>49</v>
      </c>
      <c r="D1432" s="397">
        <v>56</v>
      </c>
      <c r="E1432" s="397">
        <v>55</v>
      </c>
      <c r="F1432" s="399"/>
      <c r="G1432" s="399"/>
      <c r="H1432" s="399"/>
      <c r="I1432" s="399"/>
      <c r="J1432" s="399"/>
      <c r="K1432" s="399"/>
      <c r="L1432" s="399"/>
      <c r="M1432" s="399"/>
      <c r="N1432" s="395">
        <f t="shared" si="22"/>
        <v>213</v>
      </c>
    </row>
    <row r="1433" spans="1:14" x14ac:dyDescent="0.25">
      <c r="A1433" s="395" t="s">
        <v>7245</v>
      </c>
      <c r="B1433" s="399"/>
      <c r="C1433" s="399"/>
      <c r="D1433" s="399"/>
      <c r="E1433" s="399"/>
      <c r="F1433" s="397">
        <v>223</v>
      </c>
      <c r="G1433" s="397">
        <v>251</v>
      </c>
      <c r="H1433" s="397">
        <v>213</v>
      </c>
      <c r="I1433" s="397">
        <v>244</v>
      </c>
      <c r="J1433" s="397">
        <v>219</v>
      </c>
      <c r="K1433" s="397">
        <v>239</v>
      </c>
      <c r="L1433" s="397">
        <v>233</v>
      </c>
      <c r="M1433" s="397">
        <v>234</v>
      </c>
      <c r="N1433" s="395">
        <f t="shared" si="22"/>
        <v>1856</v>
      </c>
    </row>
    <row r="1434" spans="1:14" x14ac:dyDescent="0.25">
      <c r="A1434" s="395" t="s">
        <v>7247</v>
      </c>
      <c r="B1434" s="397">
        <v>88</v>
      </c>
      <c r="C1434" s="397">
        <v>120</v>
      </c>
      <c r="D1434" s="397">
        <v>97</v>
      </c>
      <c r="E1434" s="397">
        <v>142</v>
      </c>
      <c r="F1434" s="400"/>
      <c r="G1434" s="400"/>
      <c r="H1434" s="400"/>
      <c r="I1434" s="400"/>
      <c r="J1434" s="400"/>
      <c r="K1434" s="400"/>
      <c r="L1434" s="400"/>
      <c r="M1434" s="400"/>
      <c r="N1434" s="395">
        <f t="shared" si="22"/>
        <v>447</v>
      </c>
    </row>
    <row r="1435" spans="1:14" x14ac:dyDescent="0.25">
      <c r="A1435" s="395" t="s">
        <v>7246</v>
      </c>
      <c r="B1435" s="397">
        <v>101</v>
      </c>
      <c r="C1435" s="397">
        <v>124</v>
      </c>
      <c r="D1435" s="397">
        <v>129</v>
      </c>
      <c r="E1435" s="397">
        <v>134</v>
      </c>
      <c r="F1435" s="400"/>
      <c r="G1435" s="400"/>
      <c r="H1435" s="400"/>
      <c r="I1435" s="400"/>
      <c r="J1435" s="400"/>
      <c r="K1435" s="400"/>
      <c r="L1435" s="399"/>
      <c r="M1435" s="399"/>
      <c r="N1435" s="395">
        <f t="shared" si="22"/>
        <v>488</v>
      </c>
    </row>
    <row r="1436" spans="1:14" x14ac:dyDescent="0.25">
      <c r="A1436" s="395" t="s">
        <v>7486</v>
      </c>
      <c r="B1436" s="400"/>
      <c r="C1436" s="400"/>
      <c r="D1436" s="400"/>
      <c r="E1436" s="400"/>
      <c r="F1436" s="397">
        <v>68</v>
      </c>
      <c r="G1436" s="397">
        <v>91</v>
      </c>
      <c r="H1436" s="397">
        <v>84</v>
      </c>
      <c r="I1436" s="397">
        <v>89</v>
      </c>
      <c r="J1436" s="397">
        <v>91</v>
      </c>
      <c r="K1436" s="397">
        <v>73</v>
      </c>
      <c r="L1436" s="397">
        <v>78</v>
      </c>
      <c r="M1436" s="397">
        <v>94</v>
      </c>
      <c r="N1436" s="395">
        <f t="shared" si="22"/>
        <v>668</v>
      </c>
    </row>
    <row r="1437" spans="1:14" x14ac:dyDescent="0.25">
      <c r="A1437" s="395" t="s">
        <v>7487</v>
      </c>
      <c r="B1437" s="398">
        <v>80</v>
      </c>
      <c r="C1437" s="398">
        <v>92</v>
      </c>
      <c r="D1437" s="398">
        <v>79</v>
      </c>
      <c r="E1437" s="398">
        <v>88</v>
      </c>
      <c r="F1437" s="400"/>
      <c r="G1437" s="400"/>
      <c r="H1437" s="400"/>
      <c r="I1437" s="400"/>
      <c r="J1437" s="400"/>
      <c r="K1437" s="400"/>
      <c r="L1437" s="400"/>
      <c r="M1437" s="400"/>
      <c r="N1437" s="395">
        <f t="shared" si="22"/>
        <v>339</v>
      </c>
    </row>
    <row r="1438" spans="1:14" x14ac:dyDescent="0.25">
      <c r="A1438" s="395" t="s">
        <v>7022</v>
      </c>
      <c r="B1438" s="400"/>
      <c r="C1438" s="400"/>
      <c r="D1438" s="400"/>
      <c r="E1438" s="400"/>
      <c r="F1438" s="398">
        <v>31</v>
      </c>
      <c r="G1438" s="398">
        <v>31</v>
      </c>
      <c r="H1438" s="398">
        <v>53</v>
      </c>
      <c r="I1438" s="398">
        <v>28</v>
      </c>
      <c r="J1438" s="398">
        <v>47</v>
      </c>
      <c r="K1438" s="398">
        <v>33</v>
      </c>
      <c r="L1438" s="398">
        <v>38</v>
      </c>
      <c r="M1438" s="398">
        <v>51</v>
      </c>
      <c r="N1438" s="395">
        <f t="shared" si="22"/>
        <v>312</v>
      </c>
    </row>
    <row r="1439" spans="1:14" x14ac:dyDescent="0.25">
      <c r="A1439" s="395" t="s">
        <v>7023</v>
      </c>
      <c r="B1439" s="398">
        <v>53</v>
      </c>
      <c r="C1439" s="398">
        <v>41</v>
      </c>
      <c r="D1439" s="398">
        <v>44</v>
      </c>
      <c r="E1439" s="398">
        <v>56</v>
      </c>
      <c r="F1439" s="400"/>
      <c r="G1439" s="400"/>
      <c r="H1439" s="400"/>
      <c r="I1439" s="400"/>
      <c r="J1439" s="400"/>
      <c r="K1439" s="400"/>
      <c r="L1439" s="400"/>
      <c r="M1439" s="400"/>
      <c r="N1439" s="395">
        <f t="shared" si="22"/>
        <v>194</v>
      </c>
    </row>
    <row r="1440" spans="1:14" x14ac:dyDescent="0.25">
      <c r="A1440" s="395" t="s">
        <v>7725</v>
      </c>
      <c r="B1440" s="397">
        <v>22</v>
      </c>
      <c r="C1440" s="397">
        <v>30</v>
      </c>
      <c r="D1440" s="397">
        <v>27</v>
      </c>
      <c r="E1440" s="397">
        <v>23</v>
      </c>
      <c r="F1440" s="399"/>
      <c r="G1440" s="399"/>
      <c r="H1440" s="399"/>
      <c r="I1440" s="399"/>
      <c r="J1440" s="399"/>
      <c r="K1440" s="399"/>
      <c r="L1440" s="399"/>
      <c r="M1440" s="399"/>
      <c r="N1440" s="395">
        <f t="shared" si="22"/>
        <v>102</v>
      </c>
    </row>
    <row r="1441" spans="1:14" x14ac:dyDescent="0.25">
      <c r="A1441" s="395" t="s">
        <v>7637</v>
      </c>
      <c r="B1441" s="397">
        <v>151</v>
      </c>
      <c r="C1441" s="397">
        <v>182</v>
      </c>
      <c r="D1441" s="397">
        <v>166</v>
      </c>
      <c r="E1441" s="397">
        <v>183</v>
      </c>
      <c r="F1441" s="399"/>
      <c r="G1441" s="399"/>
      <c r="H1441" s="399"/>
      <c r="I1441" s="399"/>
      <c r="J1441" s="399"/>
      <c r="K1441" s="399"/>
      <c r="L1441" s="399"/>
      <c r="M1441" s="399"/>
      <c r="N1441" s="395">
        <f t="shared" si="22"/>
        <v>682</v>
      </c>
    </row>
    <row r="1442" spans="1:14" x14ac:dyDescent="0.25">
      <c r="A1442" s="395" t="s">
        <v>7638</v>
      </c>
      <c r="B1442" s="399"/>
      <c r="C1442" s="399"/>
      <c r="D1442" s="398">
        <v>1</v>
      </c>
      <c r="E1442" s="398">
        <v>1</v>
      </c>
      <c r="F1442" s="398">
        <v>163</v>
      </c>
      <c r="G1442" s="398">
        <v>167</v>
      </c>
      <c r="H1442" s="397">
        <v>191</v>
      </c>
      <c r="I1442" s="397">
        <v>169</v>
      </c>
      <c r="J1442" s="397">
        <v>174</v>
      </c>
      <c r="K1442" s="397">
        <v>178</v>
      </c>
      <c r="L1442" s="397">
        <v>172</v>
      </c>
      <c r="M1442" s="397">
        <v>196</v>
      </c>
      <c r="N1442" s="395">
        <f t="shared" si="22"/>
        <v>1412</v>
      </c>
    </row>
    <row r="1443" spans="1:14" x14ac:dyDescent="0.25">
      <c r="A1443" s="395" t="s">
        <v>6790</v>
      </c>
      <c r="B1443" s="398">
        <v>22</v>
      </c>
      <c r="C1443" s="398">
        <v>26</v>
      </c>
      <c r="D1443" s="398">
        <v>26</v>
      </c>
      <c r="E1443" s="398">
        <v>35</v>
      </c>
      <c r="F1443" s="399"/>
      <c r="G1443" s="399"/>
      <c r="H1443" s="400"/>
      <c r="I1443" s="400"/>
      <c r="J1443" s="400"/>
      <c r="K1443" s="400"/>
      <c r="L1443" s="400"/>
      <c r="M1443" s="400"/>
      <c r="N1443" s="395">
        <f t="shared" si="22"/>
        <v>109</v>
      </c>
    </row>
    <row r="1444" spans="1:14" x14ac:dyDescent="0.25">
      <c r="A1444" s="395" t="s">
        <v>6789</v>
      </c>
      <c r="B1444" s="397">
        <v>111</v>
      </c>
      <c r="C1444" s="397">
        <v>113</v>
      </c>
      <c r="D1444" s="397">
        <v>122</v>
      </c>
      <c r="E1444" s="397">
        <v>139</v>
      </c>
      <c r="F1444" s="400"/>
      <c r="G1444" s="400"/>
      <c r="H1444" s="400"/>
      <c r="I1444" s="400"/>
      <c r="J1444" s="400"/>
      <c r="K1444" s="400"/>
      <c r="L1444" s="400"/>
      <c r="M1444" s="400"/>
      <c r="N1444" s="395">
        <f t="shared" si="22"/>
        <v>485</v>
      </c>
    </row>
    <row r="1445" spans="1:14" x14ac:dyDescent="0.25">
      <c r="A1445" s="395" t="s">
        <v>6788</v>
      </c>
      <c r="B1445" s="400"/>
      <c r="C1445" s="400"/>
      <c r="D1445" s="399"/>
      <c r="E1445" s="399"/>
      <c r="F1445" s="398">
        <v>131</v>
      </c>
      <c r="G1445" s="398">
        <v>177</v>
      </c>
      <c r="H1445" s="398">
        <v>155</v>
      </c>
      <c r="I1445" s="398">
        <v>169</v>
      </c>
      <c r="J1445" s="398">
        <v>145</v>
      </c>
      <c r="K1445" s="398">
        <v>131</v>
      </c>
      <c r="L1445" s="398">
        <v>150</v>
      </c>
      <c r="M1445" s="398">
        <v>133</v>
      </c>
      <c r="N1445" s="395">
        <f t="shared" si="22"/>
        <v>1191</v>
      </c>
    </row>
    <row r="1446" spans="1:14" x14ac:dyDescent="0.25">
      <c r="A1446" s="395" t="s">
        <v>13990</v>
      </c>
      <c r="B1446" s="398">
        <v>43</v>
      </c>
      <c r="C1446" s="398">
        <v>27</v>
      </c>
      <c r="D1446" s="397">
        <v>41</v>
      </c>
      <c r="E1446" s="397">
        <v>40</v>
      </c>
      <c r="F1446" s="397">
        <v>75</v>
      </c>
      <c r="G1446" s="397">
        <v>77</v>
      </c>
      <c r="H1446" s="397">
        <v>56</v>
      </c>
      <c r="I1446" s="397">
        <v>54</v>
      </c>
      <c r="J1446" s="397">
        <v>60</v>
      </c>
      <c r="K1446" s="397">
        <v>41</v>
      </c>
      <c r="L1446" s="397">
        <v>48</v>
      </c>
      <c r="M1446" s="397">
        <v>31</v>
      </c>
      <c r="N1446" s="395">
        <f t="shared" si="22"/>
        <v>593</v>
      </c>
    </row>
    <row r="1447" spans="1:14" x14ac:dyDescent="0.25">
      <c r="A1447" s="395" t="s">
        <v>7355</v>
      </c>
      <c r="B1447" s="398">
        <v>44</v>
      </c>
      <c r="C1447" s="398">
        <v>56</v>
      </c>
      <c r="D1447" s="398">
        <v>49</v>
      </c>
      <c r="E1447" s="398">
        <v>66</v>
      </c>
      <c r="F1447" s="397">
        <v>62</v>
      </c>
      <c r="G1447" s="397">
        <v>36</v>
      </c>
      <c r="H1447" s="397">
        <v>42</v>
      </c>
      <c r="I1447" s="397">
        <v>51</v>
      </c>
      <c r="J1447" s="397">
        <v>57</v>
      </c>
      <c r="K1447" s="397">
        <v>47</v>
      </c>
      <c r="L1447" s="397">
        <v>58</v>
      </c>
      <c r="M1447" s="397">
        <v>49</v>
      </c>
      <c r="N1447" s="395">
        <f t="shared" si="22"/>
        <v>617</v>
      </c>
    </row>
    <row r="1448" spans="1:14" x14ac:dyDescent="0.25">
      <c r="A1448" s="395" t="s">
        <v>7404</v>
      </c>
      <c r="B1448" s="397">
        <v>97</v>
      </c>
      <c r="C1448" s="397">
        <v>104</v>
      </c>
      <c r="D1448" s="397">
        <v>87</v>
      </c>
      <c r="E1448" s="397">
        <v>88</v>
      </c>
      <c r="F1448" s="397">
        <v>85</v>
      </c>
      <c r="G1448" s="397">
        <v>116</v>
      </c>
      <c r="H1448" s="398">
        <v>103</v>
      </c>
      <c r="I1448" s="398">
        <v>102</v>
      </c>
      <c r="J1448" s="398">
        <v>85</v>
      </c>
      <c r="K1448" s="398">
        <v>94</v>
      </c>
      <c r="L1448" s="398">
        <v>98</v>
      </c>
      <c r="M1448" s="398">
        <v>79</v>
      </c>
      <c r="N1448" s="395">
        <f t="shared" si="22"/>
        <v>1138</v>
      </c>
    </row>
    <row r="1449" spans="1:14" x14ac:dyDescent="0.25">
      <c r="A1449" s="395" t="s">
        <v>7406</v>
      </c>
      <c r="B1449" s="397">
        <v>189</v>
      </c>
      <c r="C1449" s="397">
        <v>200</v>
      </c>
      <c r="D1449" s="397">
        <v>179</v>
      </c>
      <c r="E1449" s="397">
        <v>196</v>
      </c>
      <c r="F1449" s="400"/>
      <c r="G1449" s="400"/>
      <c r="H1449" s="400"/>
      <c r="I1449" s="400"/>
      <c r="J1449" s="400"/>
      <c r="K1449" s="400"/>
      <c r="L1449" s="400"/>
      <c r="M1449" s="400"/>
      <c r="N1449" s="395">
        <f t="shared" si="22"/>
        <v>764</v>
      </c>
    </row>
    <row r="1450" spans="1:14" x14ac:dyDescent="0.25">
      <c r="A1450" s="395" t="s">
        <v>7405</v>
      </c>
      <c r="B1450" s="400"/>
      <c r="C1450" s="400"/>
      <c r="D1450" s="400"/>
      <c r="E1450" s="400"/>
      <c r="F1450" s="397">
        <v>171</v>
      </c>
      <c r="G1450" s="397">
        <v>182</v>
      </c>
      <c r="H1450" s="397">
        <v>127</v>
      </c>
      <c r="I1450" s="397">
        <v>168</v>
      </c>
      <c r="J1450" s="397">
        <v>172</v>
      </c>
      <c r="K1450" s="397">
        <v>167</v>
      </c>
      <c r="L1450" s="397">
        <v>147</v>
      </c>
      <c r="M1450" s="397">
        <v>172</v>
      </c>
      <c r="N1450" s="395">
        <f t="shared" si="22"/>
        <v>1306</v>
      </c>
    </row>
    <row r="1451" spans="1:14" x14ac:dyDescent="0.25">
      <c r="A1451" s="395" t="s">
        <v>7248</v>
      </c>
      <c r="B1451" s="397">
        <v>85</v>
      </c>
      <c r="C1451" s="397">
        <v>73</v>
      </c>
      <c r="D1451" s="397">
        <v>83</v>
      </c>
      <c r="E1451" s="397">
        <v>93</v>
      </c>
      <c r="F1451" s="398">
        <v>80</v>
      </c>
      <c r="G1451" s="398">
        <v>91</v>
      </c>
      <c r="H1451" s="398">
        <v>61</v>
      </c>
      <c r="I1451" s="398">
        <v>85</v>
      </c>
      <c r="J1451" s="398">
        <v>62</v>
      </c>
      <c r="K1451" s="398">
        <v>93</v>
      </c>
      <c r="L1451" s="398">
        <v>67</v>
      </c>
      <c r="M1451" s="398">
        <v>76</v>
      </c>
      <c r="N1451" s="395">
        <f t="shared" si="22"/>
        <v>949</v>
      </c>
    </row>
    <row r="1452" spans="1:14" x14ac:dyDescent="0.25">
      <c r="A1452" s="395" t="s">
        <v>7142</v>
      </c>
      <c r="B1452" s="397">
        <v>21</v>
      </c>
      <c r="C1452" s="397">
        <v>30</v>
      </c>
      <c r="D1452" s="397">
        <v>25</v>
      </c>
      <c r="E1452" s="397">
        <v>20</v>
      </c>
      <c r="F1452" s="400"/>
      <c r="G1452" s="400"/>
      <c r="H1452" s="400"/>
      <c r="I1452" s="400"/>
      <c r="J1452" s="400"/>
      <c r="K1452" s="400"/>
      <c r="L1452" s="399"/>
      <c r="M1452" s="399"/>
      <c r="N1452" s="395">
        <f t="shared" si="22"/>
        <v>96</v>
      </c>
    </row>
    <row r="1453" spans="1:14" x14ac:dyDescent="0.25">
      <c r="A1453" s="395" t="s">
        <v>7143</v>
      </c>
      <c r="B1453" s="397">
        <v>24</v>
      </c>
      <c r="C1453" s="397">
        <v>32</v>
      </c>
      <c r="D1453" s="398">
        <v>30</v>
      </c>
      <c r="E1453" s="398">
        <v>24</v>
      </c>
      <c r="F1453" s="399"/>
      <c r="G1453" s="399"/>
      <c r="H1453" s="399"/>
      <c r="I1453" s="399"/>
      <c r="J1453" s="399"/>
      <c r="K1453" s="399"/>
      <c r="L1453" s="399"/>
      <c r="M1453" s="399"/>
      <c r="N1453" s="395">
        <f t="shared" si="22"/>
        <v>110</v>
      </c>
    </row>
    <row r="1454" spans="1:14" x14ac:dyDescent="0.25">
      <c r="A1454" s="395" t="s">
        <v>7144</v>
      </c>
      <c r="B1454" s="397">
        <v>44</v>
      </c>
      <c r="C1454" s="397">
        <v>40</v>
      </c>
      <c r="D1454" s="397">
        <v>35</v>
      </c>
      <c r="E1454" s="397">
        <v>35</v>
      </c>
      <c r="F1454" s="399"/>
      <c r="G1454" s="399"/>
      <c r="H1454" s="399"/>
      <c r="I1454" s="399"/>
      <c r="J1454" s="399"/>
      <c r="K1454" s="399"/>
      <c r="L1454" s="399"/>
      <c r="M1454" s="399"/>
      <c r="N1454" s="395">
        <f t="shared" si="22"/>
        <v>154</v>
      </c>
    </row>
    <row r="1455" spans="1:14" x14ac:dyDescent="0.25">
      <c r="A1455" s="395" t="s">
        <v>7145</v>
      </c>
      <c r="B1455" s="397">
        <v>23</v>
      </c>
      <c r="C1455" s="397">
        <v>23</v>
      </c>
      <c r="D1455" s="397">
        <v>19</v>
      </c>
      <c r="E1455" s="397">
        <v>24</v>
      </c>
      <c r="F1455" s="400"/>
      <c r="G1455" s="400"/>
      <c r="H1455" s="400"/>
      <c r="I1455" s="400"/>
      <c r="J1455" s="400"/>
      <c r="K1455" s="400"/>
      <c r="L1455" s="400"/>
      <c r="M1455" s="400"/>
      <c r="N1455" s="395">
        <f t="shared" si="22"/>
        <v>89</v>
      </c>
    </row>
    <row r="1456" spans="1:14" x14ac:dyDescent="0.25">
      <c r="A1456" s="395" t="s">
        <v>7146</v>
      </c>
      <c r="B1456" s="397">
        <v>32</v>
      </c>
      <c r="C1456" s="397">
        <v>22</v>
      </c>
      <c r="D1456" s="398">
        <v>25</v>
      </c>
      <c r="E1456" s="398">
        <v>41</v>
      </c>
      <c r="F1456" s="400"/>
      <c r="G1456" s="400"/>
      <c r="H1456" s="400"/>
      <c r="I1456" s="400"/>
      <c r="J1456" s="400"/>
      <c r="K1456" s="400"/>
      <c r="L1456" s="400"/>
      <c r="M1456" s="400"/>
      <c r="N1456" s="395">
        <f t="shared" si="22"/>
        <v>120</v>
      </c>
    </row>
    <row r="1457" spans="1:14" x14ac:dyDescent="0.25">
      <c r="A1457" s="395" t="s">
        <v>7147</v>
      </c>
      <c r="B1457" s="398">
        <v>26</v>
      </c>
      <c r="C1457" s="398">
        <v>36</v>
      </c>
      <c r="D1457" s="398">
        <v>28</v>
      </c>
      <c r="E1457" s="398">
        <v>25</v>
      </c>
      <c r="F1457" s="400"/>
      <c r="G1457" s="400"/>
      <c r="H1457" s="400"/>
      <c r="I1457" s="400"/>
      <c r="J1457" s="400"/>
      <c r="K1457" s="400"/>
      <c r="L1457" s="400"/>
      <c r="M1457" s="400"/>
      <c r="N1457" s="395">
        <f t="shared" si="22"/>
        <v>115</v>
      </c>
    </row>
    <row r="1458" spans="1:14" x14ac:dyDescent="0.25">
      <c r="A1458" s="395" t="s">
        <v>7141</v>
      </c>
      <c r="B1458" s="400"/>
      <c r="C1458" s="400"/>
      <c r="D1458" s="400"/>
      <c r="E1458" s="397">
        <v>1</v>
      </c>
      <c r="F1458" s="397">
        <v>115</v>
      </c>
      <c r="G1458" s="397">
        <v>122</v>
      </c>
      <c r="H1458" s="397">
        <v>111</v>
      </c>
      <c r="I1458" s="397">
        <v>115</v>
      </c>
      <c r="J1458" s="397">
        <v>108</v>
      </c>
      <c r="K1458" s="397">
        <v>114</v>
      </c>
      <c r="L1458" s="397">
        <v>89</v>
      </c>
      <c r="M1458" s="397">
        <v>101</v>
      </c>
      <c r="N1458" s="395">
        <f t="shared" si="22"/>
        <v>876</v>
      </c>
    </row>
    <row r="1459" spans="1:14" x14ac:dyDescent="0.25">
      <c r="A1459" s="395" t="s">
        <v>7148</v>
      </c>
      <c r="B1459" s="400"/>
      <c r="C1459" s="400"/>
      <c r="D1459" s="400"/>
      <c r="E1459" s="400"/>
      <c r="F1459" s="398">
        <v>216</v>
      </c>
      <c r="G1459" s="398">
        <v>264</v>
      </c>
      <c r="H1459" s="398">
        <v>199</v>
      </c>
      <c r="I1459" s="398">
        <v>231</v>
      </c>
      <c r="J1459" s="398">
        <v>158</v>
      </c>
      <c r="K1459" s="398">
        <v>231</v>
      </c>
      <c r="L1459" s="398">
        <v>163</v>
      </c>
      <c r="M1459" s="398">
        <v>179</v>
      </c>
      <c r="N1459" s="395">
        <f t="shared" si="22"/>
        <v>1641</v>
      </c>
    </row>
    <row r="1460" spans="1:14" x14ac:dyDescent="0.25">
      <c r="A1460" s="395" t="s">
        <v>7149</v>
      </c>
      <c r="B1460" s="397">
        <v>110</v>
      </c>
      <c r="C1460" s="397">
        <v>115</v>
      </c>
      <c r="D1460" s="397">
        <v>106</v>
      </c>
      <c r="E1460" s="397">
        <v>120</v>
      </c>
      <c r="F1460" s="399"/>
      <c r="G1460" s="399"/>
      <c r="H1460" s="399"/>
      <c r="I1460" s="399"/>
      <c r="J1460" s="399"/>
      <c r="K1460" s="399"/>
      <c r="L1460" s="399"/>
      <c r="M1460" s="399"/>
      <c r="N1460" s="395">
        <f t="shared" si="22"/>
        <v>451</v>
      </c>
    </row>
    <row r="1461" spans="1:14" x14ac:dyDescent="0.25">
      <c r="A1461" s="395" t="s">
        <v>7150</v>
      </c>
      <c r="B1461" s="400"/>
      <c r="C1461" s="400"/>
      <c r="D1461" s="400"/>
      <c r="E1461" s="400"/>
      <c r="F1461" s="397">
        <v>98</v>
      </c>
      <c r="G1461" s="397">
        <v>110</v>
      </c>
      <c r="H1461" s="397">
        <v>115</v>
      </c>
      <c r="I1461" s="397">
        <v>108</v>
      </c>
      <c r="J1461" s="397">
        <v>115</v>
      </c>
      <c r="K1461" s="397">
        <v>109</v>
      </c>
      <c r="L1461" s="397">
        <v>107</v>
      </c>
      <c r="M1461" s="397">
        <v>105</v>
      </c>
      <c r="N1461" s="395">
        <f t="shared" si="22"/>
        <v>867</v>
      </c>
    </row>
    <row r="1462" spans="1:14" x14ac:dyDescent="0.25">
      <c r="A1462" s="395" t="s">
        <v>6962</v>
      </c>
      <c r="B1462" s="397">
        <v>84</v>
      </c>
      <c r="C1462" s="397">
        <v>81</v>
      </c>
      <c r="D1462" s="397">
        <v>102</v>
      </c>
      <c r="E1462" s="397">
        <v>82</v>
      </c>
      <c r="F1462" s="400"/>
      <c r="G1462" s="400"/>
      <c r="H1462" s="400"/>
      <c r="I1462" s="400"/>
      <c r="J1462" s="400"/>
      <c r="K1462" s="400"/>
      <c r="L1462" s="400"/>
      <c r="M1462" s="400"/>
      <c r="N1462" s="395">
        <f t="shared" si="22"/>
        <v>349</v>
      </c>
    </row>
    <row r="1463" spans="1:14" x14ac:dyDescent="0.25">
      <c r="A1463" s="395" t="s">
        <v>6963</v>
      </c>
      <c r="B1463" s="400"/>
      <c r="C1463" s="400"/>
      <c r="D1463" s="400"/>
      <c r="E1463" s="400"/>
      <c r="F1463" s="397">
        <v>83</v>
      </c>
      <c r="G1463" s="397">
        <v>96</v>
      </c>
      <c r="H1463" s="397">
        <v>87</v>
      </c>
      <c r="I1463" s="397">
        <v>111</v>
      </c>
      <c r="J1463" s="397">
        <v>75</v>
      </c>
      <c r="K1463" s="397">
        <v>82</v>
      </c>
      <c r="L1463" s="397">
        <v>106</v>
      </c>
      <c r="M1463" s="397">
        <v>89</v>
      </c>
      <c r="N1463" s="395">
        <f t="shared" si="22"/>
        <v>729</v>
      </c>
    </row>
    <row r="1464" spans="1:14" x14ac:dyDescent="0.25">
      <c r="A1464" s="395" t="s">
        <v>7757</v>
      </c>
      <c r="B1464" s="397">
        <v>54</v>
      </c>
      <c r="C1464" s="397">
        <v>30</v>
      </c>
      <c r="D1464" s="397">
        <v>44</v>
      </c>
      <c r="E1464" s="397">
        <v>36</v>
      </c>
      <c r="F1464" s="400"/>
      <c r="G1464" s="400"/>
      <c r="H1464" s="400"/>
      <c r="I1464" s="400"/>
      <c r="J1464" s="400"/>
      <c r="K1464" s="400"/>
      <c r="L1464" s="400"/>
      <c r="M1464" s="400"/>
      <c r="N1464" s="395">
        <f t="shared" si="22"/>
        <v>164</v>
      </c>
    </row>
    <row r="1465" spans="1:14" x14ac:dyDescent="0.25">
      <c r="A1465" s="395" t="s">
        <v>7916</v>
      </c>
      <c r="B1465" s="397">
        <v>33</v>
      </c>
      <c r="C1465" s="397">
        <v>38</v>
      </c>
      <c r="D1465" s="397">
        <v>32</v>
      </c>
      <c r="E1465" s="397">
        <v>42</v>
      </c>
      <c r="F1465" s="399"/>
      <c r="G1465" s="399"/>
      <c r="H1465" s="399"/>
      <c r="I1465" s="399"/>
      <c r="J1465" s="399"/>
      <c r="K1465" s="399"/>
      <c r="L1465" s="399"/>
      <c r="M1465" s="399"/>
      <c r="N1465" s="395">
        <f t="shared" si="22"/>
        <v>145</v>
      </c>
    </row>
    <row r="1466" spans="1:14" x14ac:dyDescent="0.25">
      <c r="A1466" s="395" t="s">
        <v>15081</v>
      </c>
      <c r="B1466" s="398">
        <v>15</v>
      </c>
      <c r="C1466" s="398">
        <v>14</v>
      </c>
      <c r="D1466" s="398">
        <v>15</v>
      </c>
      <c r="E1466" s="398">
        <v>12</v>
      </c>
      <c r="F1466" s="399"/>
      <c r="G1466" s="400"/>
      <c r="H1466" s="399"/>
      <c r="I1466" s="400"/>
      <c r="J1466" s="399"/>
      <c r="K1466" s="400"/>
      <c r="L1466" s="399"/>
      <c r="M1466" s="400"/>
      <c r="N1466" s="395">
        <f t="shared" si="22"/>
        <v>56</v>
      </c>
    </row>
    <row r="1467" spans="1:14" x14ac:dyDescent="0.25">
      <c r="A1467" s="395" t="s">
        <v>7044</v>
      </c>
      <c r="B1467" s="397">
        <v>7</v>
      </c>
      <c r="C1467" s="397">
        <v>14</v>
      </c>
      <c r="D1467" s="397">
        <v>7</v>
      </c>
      <c r="E1467" s="397">
        <v>9</v>
      </c>
      <c r="F1467" s="399"/>
      <c r="G1467" s="399"/>
      <c r="H1467" s="399"/>
      <c r="I1467" s="399"/>
      <c r="J1467" s="399"/>
      <c r="K1467" s="399"/>
      <c r="L1467" s="399"/>
      <c r="M1467" s="399"/>
      <c r="N1467" s="395">
        <f t="shared" si="22"/>
        <v>37</v>
      </c>
    </row>
    <row r="1468" spans="1:14" x14ac:dyDescent="0.25">
      <c r="A1468" s="395" t="s">
        <v>15082</v>
      </c>
      <c r="B1468" s="397">
        <v>13</v>
      </c>
      <c r="C1468" s="397">
        <v>8</v>
      </c>
      <c r="D1468" s="400"/>
      <c r="E1468" s="400"/>
      <c r="F1468" s="400"/>
      <c r="G1468" s="400"/>
      <c r="H1468" s="400"/>
      <c r="I1468" s="400"/>
      <c r="J1468" s="400"/>
      <c r="K1468" s="400"/>
      <c r="L1468" s="400"/>
      <c r="M1468" s="400"/>
      <c r="N1468" s="395">
        <f t="shared" si="22"/>
        <v>21</v>
      </c>
    </row>
    <row r="1469" spans="1:14" x14ac:dyDescent="0.25">
      <c r="A1469" s="395" t="s">
        <v>7744</v>
      </c>
      <c r="B1469" s="400"/>
      <c r="C1469" s="400"/>
      <c r="D1469" s="400"/>
      <c r="E1469" s="400"/>
      <c r="F1469" s="399"/>
      <c r="G1469" s="399"/>
      <c r="H1469" s="399"/>
      <c r="I1469" s="399"/>
      <c r="J1469" s="399"/>
      <c r="K1469" s="399"/>
      <c r="L1469" s="398">
        <v>169</v>
      </c>
      <c r="M1469" s="398">
        <v>89</v>
      </c>
      <c r="N1469" s="395">
        <f t="shared" si="22"/>
        <v>258</v>
      </c>
    </row>
  </sheetData>
  <sheetProtection password="CE45" sheet="1" objects="1" scenarios="1" selectLockedCells="1"/>
  <mergeCells count="1">
    <mergeCell ref="B1: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Page 1 - General Information</vt:lpstr>
      <vt:lpstr>Page 2 - Team Information</vt:lpstr>
      <vt:lpstr>Page 3 - Financial Information</vt:lpstr>
      <vt:lpstr>Page 4 - Comments</vt:lpstr>
      <vt:lpstr>Page 5 - PIMS Input Page</vt:lpstr>
      <vt:lpstr>PIMS LEA</vt:lpstr>
      <vt:lpstr>PIMS School</vt:lpstr>
      <vt:lpstr>Enrollment Report</vt:lpstr>
      <vt:lpstr>'Page 1 - General Information'!Print_Area</vt:lpstr>
      <vt:lpstr>'Page 2 - Team Information'!Print_Area</vt:lpstr>
      <vt:lpstr>'Page 3 - Financial Information'!Print_Area</vt:lpstr>
      <vt:lpstr>'Page 4 - Comments'!Print_Area</vt:lpstr>
      <vt:lpstr>'Page 1 - General Information'!Print_Titles</vt:lpstr>
      <vt:lpstr>'Page 2 - Team Information'!Print_Titles</vt:lpstr>
      <vt:lpstr>'Page 3 - Financial Information'!Print_Titles</vt:lpstr>
      <vt:lpstr>T9_02</vt:lpstr>
      <vt:lpstr>T9_LEA_Name</vt:lpstr>
      <vt:lpstr>T9_Sch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KRodrigues</dc:creator>
  <cp:lastModifiedBy>Wayne Sierer</cp:lastModifiedBy>
  <cp:lastPrinted>2014-10-13T14:02:12Z</cp:lastPrinted>
  <dcterms:created xsi:type="dcterms:W3CDTF">2009-08-28T15:54:11Z</dcterms:created>
  <dcterms:modified xsi:type="dcterms:W3CDTF">2017-02-20T17:45:49Z</dcterms:modified>
</cp:coreProperties>
</file>